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24992CF1-EFD8-4222-BEBA-A2AC25ED2CA4}"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70"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861" l="1"/>
  <c r="N5" i="861"/>
  <c r="R22" i="861"/>
  <c r="Q22" i="861"/>
  <c r="J22" i="861"/>
  <c r="I22" i="861"/>
  <c r="G22" i="861"/>
  <c r="F22" i="861"/>
  <c r="D22" i="861"/>
  <c r="C22" i="861"/>
  <c r="B22" i="861"/>
  <c r="R17" i="861"/>
  <c r="Q17" i="861"/>
  <c r="J17" i="861"/>
  <c r="I17" i="861"/>
  <c r="G17" i="861"/>
  <c r="F17" i="861"/>
  <c r="D17" i="861"/>
  <c r="C17" i="861"/>
  <c r="B17" i="861"/>
  <c r="CN2" i="1170"/>
  <c r="CN7" i="1170" s="1"/>
  <c r="CP2" i="1170"/>
  <c r="CQ2" i="1170" s="1"/>
  <c r="CQ8" i="1170" s="1"/>
  <c r="CO3" i="1170"/>
  <c r="CO7" i="1170"/>
  <c r="CO8" i="1170"/>
  <c r="E11" i="1170"/>
  <c r="E12" i="1170"/>
  <c r="B12" i="1170" s="1"/>
  <c r="E13" i="1170"/>
  <c r="B13" i="1170" s="1"/>
  <c r="E14" i="1170"/>
  <c r="B14" i="1170" s="1"/>
  <c r="E16" i="1170"/>
  <c r="E17" i="1170"/>
  <c r="B17" i="1170" s="1"/>
  <c r="E18" i="1170"/>
  <c r="B18" i="1170" s="1"/>
  <c r="E19" i="1170"/>
  <c r="B19" i="1170" s="1"/>
  <c r="E20" i="1170"/>
  <c r="B20" i="1170" s="1"/>
  <c r="E21" i="1170"/>
  <c r="B21" i="1170" s="1"/>
  <c r="E22" i="1170"/>
  <c r="B22" i="1170" s="1"/>
  <c r="E23" i="1170"/>
  <c r="B23" i="1170" s="1"/>
  <c r="E25" i="1170"/>
  <c r="E26" i="1170"/>
  <c r="E27" i="1170"/>
  <c r="E28" i="1170"/>
  <c r="E29" i="1170"/>
  <c r="E30" i="1170"/>
  <c r="E31" i="1170"/>
  <c r="E32" i="1170"/>
  <c r="E33" i="1170"/>
  <c r="K33" i="1170"/>
  <c r="E34" i="1170"/>
  <c r="E35" i="1170"/>
  <c r="E36" i="1170"/>
  <c r="E37" i="1170"/>
  <c r="E38" i="1170"/>
  <c r="E17" i="861" s="1"/>
  <c r="E39" i="1170"/>
  <c r="E40" i="1170"/>
  <c r="E41" i="1170"/>
  <c r="E42" i="1170"/>
  <c r="E43" i="1170"/>
  <c r="E44" i="1170"/>
  <c r="E45" i="1170"/>
  <c r="E46" i="1170"/>
  <c r="E47" i="1170"/>
  <c r="E48" i="1170"/>
  <c r="E49" i="1170"/>
  <c r="E50" i="1170"/>
  <c r="E51" i="1170"/>
  <c r="E52" i="1170"/>
  <c r="E53" i="1170"/>
  <c r="E22" i="861" s="1"/>
  <c r="E54" i="1170"/>
  <c r="E55" i="1170"/>
  <c r="E56" i="1170"/>
  <c r="E57" i="1170"/>
  <c r="E14" i="64"/>
  <c r="B14" i="64" s="1"/>
  <c r="E492" i="64"/>
  <c r="E493" i="64"/>
  <c r="E494" i="64"/>
  <c r="E495" i="64"/>
  <c r="E496" i="64"/>
  <c r="E497" i="64"/>
  <c r="E499" i="64"/>
  <c r="E500" i="64"/>
  <c r="E501" i="64"/>
  <c r="E502" i="64"/>
  <c r="E503" i="64"/>
  <c r="E504" i="64"/>
  <c r="E505" i="64"/>
  <c r="E506" i="64"/>
  <c r="E507" i="64"/>
  <c r="E508" i="64"/>
  <c r="E509" i="64"/>
  <c r="E510" i="64"/>
  <c r="E511" i="64"/>
  <c r="E512" i="64"/>
  <c r="E513" i="64"/>
  <c r="E514" i="64"/>
  <c r="E515" i="64"/>
  <c r="E516" i="64"/>
  <c r="E517" i="64"/>
  <c r="E518" i="64"/>
  <c r="E519" i="64"/>
  <c r="E520" i="64"/>
  <c r="E521" i="64"/>
  <c r="E522" i="64"/>
  <c r="E523" i="64"/>
  <c r="E524" i="64"/>
  <c r="E525" i="64"/>
  <c r="E498" i="64"/>
  <c r="B498" i="64" s="1"/>
  <c r="CM500" i="64"/>
  <c r="CN500" i="64"/>
  <c r="CM516" i="64"/>
  <c r="CN516" i="64"/>
  <c r="B509"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B515" i="64"/>
  <c r="B501" i="64"/>
  <c r="S496" i="64"/>
  <c r="G1119" i="64"/>
  <c r="E1119" i="64"/>
  <c r="DL1118" i="64"/>
  <c r="DK1118" i="64"/>
  <c r="DJ1118" i="64"/>
  <c r="DI1118" i="64"/>
  <c r="DH1118" i="64"/>
  <c r="DG1118" i="64"/>
  <c r="DF1118" i="64"/>
  <c r="DE1118" i="64"/>
  <c r="DD1118" i="64"/>
  <c r="DC1118" i="64"/>
  <c r="DB1118" i="64"/>
  <c r="DA1118" i="64"/>
  <c r="CZ1118" i="64"/>
  <c r="CY1118" i="64"/>
  <c r="CX1118" i="64"/>
  <c r="CW1118" i="64"/>
  <c r="CV1118" i="64"/>
  <c r="CU1118" i="64"/>
  <c r="CT1118" i="64"/>
  <c r="CS1118" i="64"/>
  <c r="CR1118" i="64"/>
  <c r="CQ1118" i="64"/>
  <c r="CP1118" i="64"/>
  <c r="CO1118" i="64"/>
  <c r="CL1118" i="64"/>
  <c r="CK1118" i="64"/>
  <c r="CJ1118" i="64"/>
  <c r="CI1118" i="64"/>
  <c r="CH1118" i="64"/>
  <c r="CG1118" i="64"/>
  <c r="CF1118" i="64"/>
  <c r="CE1118" i="64"/>
  <c r="CD1118" i="64"/>
  <c r="CC1118" i="64"/>
  <c r="CB1118" i="64"/>
  <c r="CA1118" i="64"/>
  <c r="BZ1118" i="64"/>
  <c r="BY1118" i="64"/>
  <c r="BX1118" i="64"/>
  <c r="BW1118" i="64"/>
  <c r="BV1118" i="64"/>
  <c r="BU1118" i="64"/>
  <c r="BT1118" i="64"/>
  <c r="BS1118" i="64"/>
  <c r="BR1118" i="64"/>
  <c r="BQ1118" i="64"/>
  <c r="BP1118" i="64"/>
  <c r="BO1118" i="64"/>
  <c r="BN1118" i="64"/>
  <c r="BM1118" i="64"/>
  <c r="BL1118" i="64"/>
  <c r="BK1118" i="64"/>
  <c r="BJ1118" i="64"/>
  <c r="BI1118" i="64"/>
  <c r="BH1118" i="64"/>
  <c r="BG1118" i="64"/>
  <c r="BF1118" i="64"/>
  <c r="BE1118" i="64"/>
  <c r="BD1118" i="64"/>
  <c r="BC1118" i="64"/>
  <c r="BB1118" i="64"/>
  <c r="BA1118" i="64"/>
  <c r="AZ1118" i="64"/>
  <c r="AY1118" i="64"/>
  <c r="AX1118" i="64"/>
  <c r="AW1118" i="64"/>
  <c r="AV1118" i="64"/>
  <c r="AU1118" i="64"/>
  <c r="AT1118" i="64"/>
  <c r="AS1118" i="64"/>
  <c r="AR1118" i="64"/>
  <c r="AQ1118" i="64"/>
  <c r="AP1118" i="64"/>
  <c r="AO1118" i="64"/>
  <c r="AN1118" i="64"/>
  <c r="AM1118" i="64"/>
  <c r="AL1118" i="64"/>
  <c r="AK1118" i="64"/>
  <c r="AJ1118" i="64"/>
  <c r="AI1118" i="64"/>
  <c r="AH1118" i="64"/>
  <c r="AG1118" i="64"/>
  <c r="AF1118" i="64"/>
  <c r="AE1118" i="64"/>
  <c r="AD1118" i="64"/>
  <c r="AC1118" i="64"/>
  <c r="AB1118" i="64"/>
  <c r="AA1118" i="64"/>
  <c r="Z1118" i="64"/>
  <c r="Y1118" i="64"/>
  <c r="X1118" i="64"/>
  <c r="W1118" i="64"/>
  <c r="V1118" i="64"/>
  <c r="U1118" i="64"/>
  <c r="T1118" i="64"/>
  <c r="S1118" i="64"/>
  <c r="G1118" i="64"/>
  <c r="E1118" i="64"/>
  <c r="G1117" i="64"/>
  <c r="E1117" i="64"/>
  <c r="G1116" i="64"/>
  <c r="E1116" i="64"/>
  <c r="G1115" i="64"/>
  <c r="E1115" i="64"/>
  <c r="G1114" i="64"/>
  <c r="E1114" i="64"/>
  <c r="G1113" i="64"/>
  <c r="E1113" i="64"/>
  <c r="G1112" i="64"/>
  <c r="E1112" i="64"/>
  <c r="E1111" i="64"/>
  <c r="E1110" i="64"/>
  <c r="E1109" i="64"/>
  <c r="G1108" i="64"/>
  <c r="G1110" i="64" s="1"/>
  <c r="E1108" i="64"/>
  <c r="E1093" i="64"/>
  <c r="B1093" i="64" s="1"/>
  <c r="E1092" i="64"/>
  <c r="B1092" i="64" s="1"/>
  <c r="E1091" i="64"/>
  <c r="DL1089" i="64"/>
  <c r="DK1089" i="64"/>
  <c r="DJ1089" i="64"/>
  <c r="DI1089" i="64"/>
  <c r="DH1089" i="64"/>
  <c r="DG1089" i="64"/>
  <c r="DF1089" i="64"/>
  <c r="DE1089" i="64"/>
  <c r="DD1089" i="64"/>
  <c r="DC1089" i="64"/>
  <c r="DB1089" i="64"/>
  <c r="DA1089" i="64"/>
  <c r="CZ1089" i="64"/>
  <c r="CY1089" i="64"/>
  <c r="CX1089" i="64"/>
  <c r="CW1089" i="64"/>
  <c r="CV1089" i="64"/>
  <c r="CU1089" i="64"/>
  <c r="CT1089" i="64"/>
  <c r="CS1089" i="64"/>
  <c r="CR1089" i="64"/>
  <c r="CQ1089" i="64"/>
  <c r="CP1089" i="64"/>
  <c r="CO1089" i="64"/>
  <c r="CL1089" i="64"/>
  <c r="CK1089" i="64"/>
  <c r="CJ1089" i="64"/>
  <c r="CI1089" i="64"/>
  <c r="CH1089" i="64"/>
  <c r="CG1089" i="64"/>
  <c r="CF1089" i="64"/>
  <c r="CE1089" i="64"/>
  <c r="CD1089" i="64"/>
  <c r="CC1089" i="64"/>
  <c r="CB1089" i="64"/>
  <c r="CA1089" i="64"/>
  <c r="BZ1089" i="64"/>
  <c r="BY1089" i="64"/>
  <c r="BX1089" i="64"/>
  <c r="BW1089" i="64"/>
  <c r="BV1089" i="64"/>
  <c r="BU1089" i="64"/>
  <c r="BT1089" i="64"/>
  <c r="BS1089" i="64"/>
  <c r="BR1089" i="64"/>
  <c r="BQ1089" i="64"/>
  <c r="BP1089" i="64"/>
  <c r="BO1089" i="64"/>
  <c r="BN1089" i="64"/>
  <c r="BM1089" i="64"/>
  <c r="BL1089" i="64"/>
  <c r="BK1089" i="64"/>
  <c r="BJ1089" i="64"/>
  <c r="BI1089" i="64"/>
  <c r="BH1089" i="64"/>
  <c r="BG1089" i="64"/>
  <c r="BF1089" i="64"/>
  <c r="BE1089" i="64"/>
  <c r="BD1089" i="64"/>
  <c r="BC1089" i="64"/>
  <c r="BB1089" i="64"/>
  <c r="BA1089" i="64"/>
  <c r="AZ1089" i="64"/>
  <c r="AY1089" i="64"/>
  <c r="AX1089" i="64"/>
  <c r="AW1089" i="64"/>
  <c r="AV1089" i="64"/>
  <c r="AU1089" i="64"/>
  <c r="AT1089" i="64"/>
  <c r="AS1089" i="64"/>
  <c r="AR1089" i="64"/>
  <c r="AQ1089" i="64"/>
  <c r="AP1089" i="64"/>
  <c r="AO1089" i="64"/>
  <c r="AN1089" i="64"/>
  <c r="AM1089" i="64"/>
  <c r="AL1089" i="64"/>
  <c r="AK1089" i="64"/>
  <c r="AJ1089" i="64"/>
  <c r="AI1089" i="64"/>
  <c r="AH1089" i="64"/>
  <c r="AG1089" i="64"/>
  <c r="AF1089" i="64"/>
  <c r="AE1089" i="64"/>
  <c r="AD1089" i="64"/>
  <c r="AC1089" i="64"/>
  <c r="AB1089" i="64"/>
  <c r="AA1089" i="64"/>
  <c r="Z1089" i="64"/>
  <c r="Y1089" i="64"/>
  <c r="X1089" i="64"/>
  <c r="W1089" i="64"/>
  <c r="V1089" i="64"/>
  <c r="U1089" i="64"/>
  <c r="T1089" i="64"/>
  <c r="S1089"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27" i="64"/>
  <c r="E1027" i="64"/>
  <c r="DL1026" i="64"/>
  <c r="DK1026" i="64"/>
  <c r="DJ1026" i="64"/>
  <c r="DI1026" i="64"/>
  <c r="DH1026" i="64"/>
  <c r="DG1026" i="64"/>
  <c r="DF1026" i="64"/>
  <c r="DE1026" i="64"/>
  <c r="DD1026" i="64"/>
  <c r="DC1026" i="64"/>
  <c r="DB1026" i="64"/>
  <c r="DA1026" i="64"/>
  <c r="CZ1026" i="64"/>
  <c r="CY1026" i="64"/>
  <c r="CX1026" i="64"/>
  <c r="CW1026" i="64"/>
  <c r="CV1026" i="64"/>
  <c r="CU1026" i="64"/>
  <c r="CT1026" i="64"/>
  <c r="CS1026" i="64"/>
  <c r="CR1026" i="64"/>
  <c r="CQ1026" i="64"/>
  <c r="CP1026" i="64"/>
  <c r="CO1026" i="64"/>
  <c r="CL1026" i="64"/>
  <c r="CK1026" i="64"/>
  <c r="CJ1026" i="64"/>
  <c r="CI1026" i="64"/>
  <c r="CH1026" i="64"/>
  <c r="CG1026" i="64"/>
  <c r="CF1026" i="64"/>
  <c r="CE1026" i="64"/>
  <c r="CD1026" i="64"/>
  <c r="CC1026" i="64"/>
  <c r="CB1026" i="64"/>
  <c r="CA1026" i="64"/>
  <c r="BZ1026" i="64"/>
  <c r="BY1026" i="64"/>
  <c r="BX1026" i="64"/>
  <c r="BW1026" i="64"/>
  <c r="BV1026" i="64"/>
  <c r="BU1026" i="64"/>
  <c r="BT1026" i="64"/>
  <c r="BS1026" i="64"/>
  <c r="BR1026" i="64"/>
  <c r="BQ1026" i="64"/>
  <c r="BP1026" i="64"/>
  <c r="BO1026" i="64"/>
  <c r="BN1026" i="64"/>
  <c r="BM1026" i="64"/>
  <c r="BL1026" i="64"/>
  <c r="BK1026" i="64"/>
  <c r="BJ1026" i="64"/>
  <c r="BI1026" i="64"/>
  <c r="BH1026" i="64"/>
  <c r="BG1026" i="64"/>
  <c r="BF1026" i="64"/>
  <c r="BE1026" i="64"/>
  <c r="BD1026" i="64"/>
  <c r="BC1026" i="64"/>
  <c r="BB1026" i="64"/>
  <c r="BA1026" i="64"/>
  <c r="AZ1026" i="64"/>
  <c r="AY1026" i="64"/>
  <c r="AX1026" i="64"/>
  <c r="AW1026" i="64"/>
  <c r="AV1026" i="64"/>
  <c r="AU1026" i="64"/>
  <c r="AT1026" i="64"/>
  <c r="AS1026" i="64"/>
  <c r="AR1026" i="64"/>
  <c r="AQ1026" i="64"/>
  <c r="AP1026" i="64"/>
  <c r="AO1026" i="64"/>
  <c r="AN1026" i="64"/>
  <c r="AM1026" i="64"/>
  <c r="AL1026" i="64"/>
  <c r="AK1026" i="64"/>
  <c r="AJ1026" i="64"/>
  <c r="AI1026" i="64"/>
  <c r="AH1026" i="64"/>
  <c r="AG1026" i="64"/>
  <c r="AF1026" i="64"/>
  <c r="AE1026" i="64"/>
  <c r="AD1026" i="64"/>
  <c r="AC1026" i="64"/>
  <c r="AB1026" i="64"/>
  <c r="AA1026" i="64"/>
  <c r="Z1026" i="64"/>
  <c r="Y1026" i="64"/>
  <c r="X1026" i="64"/>
  <c r="W1026" i="64"/>
  <c r="V1026" i="64"/>
  <c r="U1026" i="64"/>
  <c r="T1026" i="64"/>
  <c r="S1026" i="64"/>
  <c r="G1026" i="64"/>
  <c r="E1026" i="64"/>
  <c r="G1025" i="64"/>
  <c r="E1025" i="64"/>
  <c r="DL1024" i="64"/>
  <c r="DK1024" i="64"/>
  <c r="DJ1024" i="64"/>
  <c r="DI1024" i="64"/>
  <c r="DH1024" i="64"/>
  <c r="DG1024" i="64"/>
  <c r="DF1024" i="64"/>
  <c r="DE1024" i="64"/>
  <c r="DD1024" i="64"/>
  <c r="DC1024" i="64"/>
  <c r="DB1024" i="64"/>
  <c r="DA1024" i="64"/>
  <c r="CZ1024" i="64"/>
  <c r="CY1024" i="64"/>
  <c r="CX1024" i="64"/>
  <c r="CW1024" i="64"/>
  <c r="CV1024" i="64"/>
  <c r="CU1024" i="64"/>
  <c r="CT1024" i="64"/>
  <c r="CS1024" i="64"/>
  <c r="CR1024" i="64"/>
  <c r="CQ1024" i="64"/>
  <c r="CP1024" i="64"/>
  <c r="CO1024" i="64"/>
  <c r="CL1024" i="64"/>
  <c r="CK1024" i="64"/>
  <c r="CJ1024" i="64"/>
  <c r="CI1024" i="64"/>
  <c r="CH1024" i="64"/>
  <c r="CG1024" i="64"/>
  <c r="CF1024" i="64"/>
  <c r="CE1024" i="64"/>
  <c r="CD1024" i="64"/>
  <c r="CC1024" i="64"/>
  <c r="CB1024" i="64"/>
  <c r="CA1024" i="64"/>
  <c r="BZ1024" i="64"/>
  <c r="BY1024" i="64"/>
  <c r="BX1024" i="64"/>
  <c r="BW1024" i="64"/>
  <c r="BV1024" i="64"/>
  <c r="BU1024" i="64"/>
  <c r="BT1024" i="64"/>
  <c r="BS1024" i="64"/>
  <c r="BR1024" i="64"/>
  <c r="BQ1024" i="64"/>
  <c r="BP1024" i="64"/>
  <c r="BO1024" i="64"/>
  <c r="BN1024" i="64"/>
  <c r="BM1024" i="64"/>
  <c r="BL1024" i="64"/>
  <c r="BK1024" i="64"/>
  <c r="BJ1024" i="64"/>
  <c r="BI1024" i="64"/>
  <c r="BH1024" i="64"/>
  <c r="BG1024" i="64"/>
  <c r="BF1024" i="64"/>
  <c r="BE1024" i="64"/>
  <c r="BD1024" i="64"/>
  <c r="BC1024" i="64"/>
  <c r="BB1024" i="64"/>
  <c r="BA1024" i="64"/>
  <c r="AZ1024" i="64"/>
  <c r="AY1024" i="64"/>
  <c r="AX1024" i="64"/>
  <c r="AW1024" i="64"/>
  <c r="AV1024" i="64"/>
  <c r="AU1024" i="64"/>
  <c r="AT1024" i="64"/>
  <c r="AS1024" i="64"/>
  <c r="AR1024" i="64"/>
  <c r="AQ1024" i="64"/>
  <c r="AP1024" i="64"/>
  <c r="AO1024" i="64"/>
  <c r="AN1024" i="64"/>
  <c r="AM1024" i="64"/>
  <c r="AL1024" i="64"/>
  <c r="AK1024" i="64"/>
  <c r="AJ1024" i="64"/>
  <c r="AI1024" i="64"/>
  <c r="AH1024" i="64"/>
  <c r="AG1024" i="64"/>
  <c r="AF1024" i="64"/>
  <c r="AE1024" i="64"/>
  <c r="AD1024" i="64"/>
  <c r="AC1024" i="64"/>
  <c r="AB1024" i="64"/>
  <c r="AA1024" i="64"/>
  <c r="Z1024" i="64"/>
  <c r="Y1024" i="64"/>
  <c r="X1024" i="64"/>
  <c r="W1024" i="64"/>
  <c r="V1024" i="64"/>
  <c r="U1024" i="64"/>
  <c r="T1024" i="64"/>
  <c r="S1024" i="64"/>
  <c r="G1024" i="64"/>
  <c r="E1024" i="64"/>
  <c r="G1023" i="64"/>
  <c r="E1023" i="64"/>
  <c r="G1022" i="64"/>
  <c r="E1022" i="64"/>
  <c r="G1021" i="64"/>
  <c r="G1017" i="64" s="1"/>
  <c r="E1021" i="64"/>
  <c r="G1020" i="64"/>
  <c r="G1018" i="64" s="1"/>
  <c r="G1016" i="64" s="1"/>
  <c r="E1020" i="64"/>
  <c r="E1019" i="64"/>
  <c r="E1018" i="64"/>
  <c r="E1017" i="64"/>
  <c r="B1017" i="64" s="1"/>
  <c r="E1016" i="64"/>
  <c r="E1015" i="64"/>
  <c r="K848" i="64"/>
  <c r="L848" i="64"/>
  <c r="M848" i="64"/>
  <c r="N848" i="64"/>
  <c r="O848" i="64"/>
  <c r="P848" i="64"/>
  <c r="R848" i="64"/>
  <c r="E1244" i="64"/>
  <c r="E1245" i="64"/>
  <c r="E1246"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05" i="64"/>
  <c r="E1005" i="64"/>
  <c r="DL1004" i="64"/>
  <c r="DK1004" i="64"/>
  <c r="DJ1004" i="64"/>
  <c r="DI1004" i="64"/>
  <c r="DH1004" i="64"/>
  <c r="DG1004" i="64"/>
  <c r="DF1004" i="64"/>
  <c r="DE1004" i="64"/>
  <c r="DD1004" i="64"/>
  <c r="DC1004" i="64"/>
  <c r="DB1004" i="64"/>
  <c r="DA1004" i="64"/>
  <c r="CZ1004" i="64"/>
  <c r="CY1004" i="64"/>
  <c r="CX1004" i="64"/>
  <c r="CW1004" i="64"/>
  <c r="CV1004" i="64"/>
  <c r="CU1004" i="64"/>
  <c r="CT1004" i="64"/>
  <c r="CS1004" i="64"/>
  <c r="CR1004" i="64"/>
  <c r="CQ1004" i="64"/>
  <c r="CP1004" i="64"/>
  <c r="CO1004" i="64"/>
  <c r="CL1004" i="64"/>
  <c r="CK1004" i="64"/>
  <c r="CJ1004" i="64"/>
  <c r="CI1004" i="64"/>
  <c r="CH1004" i="64"/>
  <c r="CG1004" i="64"/>
  <c r="CF1004" i="64"/>
  <c r="CE1004" i="64"/>
  <c r="CD1004" i="64"/>
  <c r="CC1004" i="64"/>
  <c r="CB1004" i="64"/>
  <c r="CA1004" i="64"/>
  <c r="BZ1004" i="64"/>
  <c r="BY1004" i="64"/>
  <c r="BX1004" i="64"/>
  <c r="BW1004" i="64"/>
  <c r="BV1004" i="64"/>
  <c r="BU1004" i="64"/>
  <c r="BT1004" i="64"/>
  <c r="BS1004" i="64"/>
  <c r="BR1004" i="64"/>
  <c r="BQ1004" i="64"/>
  <c r="BP1004" i="64"/>
  <c r="BO1004" i="64"/>
  <c r="BN1004" i="64"/>
  <c r="BM1004" i="64"/>
  <c r="BL1004" i="64"/>
  <c r="BK1004" i="64"/>
  <c r="BJ1004" i="64"/>
  <c r="BI1004" i="64"/>
  <c r="BH1004" i="64"/>
  <c r="BG1004" i="64"/>
  <c r="BF1004" i="64"/>
  <c r="BE1004" i="64"/>
  <c r="BD1004" i="64"/>
  <c r="BC1004" i="64"/>
  <c r="BB1004" i="64"/>
  <c r="BA1004" i="64"/>
  <c r="AZ1004" i="64"/>
  <c r="AY1004" i="64"/>
  <c r="AX1004" i="64"/>
  <c r="AW1004" i="64"/>
  <c r="AV1004" i="64"/>
  <c r="AU1004" i="64"/>
  <c r="AT1004" i="64"/>
  <c r="AS1004" i="64"/>
  <c r="AR1004" i="64"/>
  <c r="AQ1004" i="64"/>
  <c r="AP1004" i="64"/>
  <c r="AO1004" i="64"/>
  <c r="AN1004" i="64"/>
  <c r="AM1004" i="64"/>
  <c r="AL1004" i="64"/>
  <c r="AK1004" i="64"/>
  <c r="AJ1004" i="64"/>
  <c r="AI1004" i="64"/>
  <c r="AH1004" i="64"/>
  <c r="AG1004" i="64"/>
  <c r="AF1004" i="64"/>
  <c r="AE1004" i="64"/>
  <c r="AD1004" i="64"/>
  <c r="AC1004" i="64"/>
  <c r="AB1004" i="64"/>
  <c r="AA1004" i="64"/>
  <c r="Z1004" i="64"/>
  <c r="Y1004" i="64"/>
  <c r="X1004" i="64"/>
  <c r="W1004" i="64"/>
  <c r="V1004" i="64"/>
  <c r="U1004" i="64"/>
  <c r="T1004" i="64"/>
  <c r="S1004" i="64"/>
  <c r="G1004" i="64"/>
  <c r="E1004" i="64"/>
  <c r="G1003" i="64"/>
  <c r="E1003" i="64"/>
  <c r="DL1002" i="64"/>
  <c r="DK1002" i="64"/>
  <c r="DJ1002" i="64"/>
  <c r="DI1002" i="64"/>
  <c r="DH1002" i="64"/>
  <c r="DG1002" i="64"/>
  <c r="DF1002" i="64"/>
  <c r="DE1002" i="64"/>
  <c r="DD1002" i="64"/>
  <c r="DC1002" i="64"/>
  <c r="DB1002" i="64"/>
  <c r="DA1002" i="64"/>
  <c r="CZ1002" i="64"/>
  <c r="CY1002" i="64"/>
  <c r="CX1002" i="64"/>
  <c r="CW1002" i="64"/>
  <c r="CV1002" i="64"/>
  <c r="CU1002" i="64"/>
  <c r="CT1002" i="64"/>
  <c r="CS1002" i="64"/>
  <c r="CR1002" i="64"/>
  <c r="CQ1002" i="64"/>
  <c r="CP1002" i="64"/>
  <c r="CO1002" i="64"/>
  <c r="CL1002" i="64"/>
  <c r="CK1002" i="64"/>
  <c r="CJ1002" i="64"/>
  <c r="CI1002" i="64"/>
  <c r="CH1002" i="64"/>
  <c r="CG1002" i="64"/>
  <c r="CF1002" i="64"/>
  <c r="CE1002" i="64"/>
  <c r="CD1002" i="64"/>
  <c r="CC1002" i="64"/>
  <c r="CB1002" i="64"/>
  <c r="CA1002" i="64"/>
  <c r="BZ1002" i="64"/>
  <c r="BY1002" i="64"/>
  <c r="BX1002" i="64"/>
  <c r="BW1002" i="64"/>
  <c r="BV1002" i="64"/>
  <c r="BU1002" i="64"/>
  <c r="BT1002" i="64"/>
  <c r="BS1002" i="64"/>
  <c r="BR1002" i="64"/>
  <c r="BQ1002" i="64"/>
  <c r="BP1002" i="64"/>
  <c r="BO1002" i="64"/>
  <c r="BN1002" i="64"/>
  <c r="BM1002" i="64"/>
  <c r="BL1002" i="64"/>
  <c r="BK1002" i="64"/>
  <c r="BJ1002" i="64"/>
  <c r="BI1002" i="64"/>
  <c r="BH1002" i="64"/>
  <c r="BG1002" i="64"/>
  <c r="BF1002" i="64"/>
  <c r="BE1002" i="64"/>
  <c r="BD1002" i="64"/>
  <c r="BC1002" i="64"/>
  <c r="BB1002" i="64"/>
  <c r="BA1002" i="64"/>
  <c r="AZ1002" i="64"/>
  <c r="AY1002" i="64"/>
  <c r="AX1002" i="64"/>
  <c r="AW1002" i="64"/>
  <c r="AV1002" i="64"/>
  <c r="AU1002" i="64"/>
  <c r="AT1002" i="64"/>
  <c r="AS1002" i="64"/>
  <c r="AR1002" i="64"/>
  <c r="AQ1002" i="64"/>
  <c r="AP1002" i="64"/>
  <c r="AO1002" i="64"/>
  <c r="AN1002" i="64"/>
  <c r="AM1002" i="64"/>
  <c r="AL1002" i="64"/>
  <c r="AK1002" i="64"/>
  <c r="AJ1002" i="64"/>
  <c r="AI1002" i="64"/>
  <c r="AH1002" i="64"/>
  <c r="AG1002" i="64"/>
  <c r="AF1002" i="64"/>
  <c r="AE1002" i="64"/>
  <c r="AD1002" i="64"/>
  <c r="AC1002" i="64"/>
  <c r="AB1002" i="64"/>
  <c r="AA1002" i="64"/>
  <c r="Z1002" i="64"/>
  <c r="Y1002" i="64"/>
  <c r="X1002" i="64"/>
  <c r="W1002" i="64"/>
  <c r="V1002" i="64"/>
  <c r="U1002" i="64"/>
  <c r="T1002" i="64"/>
  <c r="S1002" i="64"/>
  <c r="G1002" i="64"/>
  <c r="E1002" i="64"/>
  <c r="G1001" i="64"/>
  <c r="E1001" i="64"/>
  <c r="G1000" i="64"/>
  <c r="E1000" i="64"/>
  <c r="G999" i="64"/>
  <c r="G992" i="64" s="1"/>
  <c r="E999" i="64"/>
  <c r="G998" i="64"/>
  <c r="G993" i="64" s="1"/>
  <c r="G991" i="64" s="1"/>
  <c r="E998" i="64"/>
  <c r="E997" i="64"/>
  <c r="E996" i="64"/>
  <c r="E995" i="64"/>
  <c r="E994" i="64"/>
  <c r="E993" i="64"/>
  <c r="E992" i="64"/>
  <c r="B992" i="64" s="1"/>
  <c r="E991" i="64"/>
  <c r="E990"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N732" i="64" a="1"/>
  <c r="CM1018" i="64"/>
  <c r="CN1018" i="64"/>
  <c r="CM810" i="64" a="1"/>
  <c r="CM732" i="64" a="1"/>
  <c r="CN993" i="64" a="1"/>
  <c r="CM730" i="64" a="1"/>
  <c r="CN810" i="64" a="1"/>
  <c r="CN730" i="64" a="1"/>
  <c r="CP8" i="1170" l="1"/>
  <c r="CN8" i="1170"/>
  <c r="CP7" i="1170"/>
  <c r="CO1" i="1170"/>
  <c r="CN3" i="1170"/>
  <c r="CN4" i="1170" s="1"/>
  <c r="CQ7" i="1170"/>
  <c r="CR2" i="1170"/>
  <c r="CQ3" i="1170"/>
  <c r="CO4" i="1170"/>
  <c r="CP3" i="1170"/>
  <c r="G503" i="64"/>
  <c r="G495" i="64" s="1"/>
  <c r="G511" i="64"/>
  <c r="G506" i="64" s="1"/>
  <c r="G1092" i="64"/>
  <c r="G106" i="64"/>
  <c r="G802" i="64"/>
  <c r="G827" i="64"/>
  <c r="G812" i="64"/>
  <c r="CN810" i="64"/>
  <c r="CM810" i="64"/>
  <c r="CM848" i="64"/>
  <c r="CN848" i="64"/>
  <c r="CN993" i="64"/>
  <c r="G772" i="64"/>
  <c r="G773" i="64"/>
  <c r="G769" i="64"/>
  <c r="G740" i="64"/>
  <c r="CM730" i="64"/>
  <c r="CN730" i="64"/>
  <c r="CN732" i="64"/>
  <c r="CN740" i="64" s="1"/>
  <c r="CM732" i="64"/>
  <c r="CM740" i="64" s="1"/>
  <c r="G731" i="64"/>
  <c r="G734" i="64"/>
  <c r="CN36" i="861"/>
  <c r="Q36" i="861"/>
  <c r="G36" i="861"/>
  <c r="CN35"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13" i="64"/>
  <c r="G1469" i="64"/>
  <c r="G1362" i="64"/>
  <c r="G1327" i="64"/>
  <c r="E2044" i="64"/>
  <c r="E2000" i="64"/>
  <c r="E1966" i="64"/>
  <c r="E1932" i="64"/>
  <c r="E1900" i="64"/>
  <c r="E1868" i="64"/>
  <c r="E1832" i="64"/>
  <c r="E1767" i="64"/>
  <c r="E1789" i="64"/>
  <c r="E1538" i="64"/>
  <c r="E671" i="64"/>
  <c r="E649" i="64"/>
  <c r="E622" i="64"/>
  <c r="E600" i="64"/>
  <c r="E577" i="64"/>
  <c r="E474" i="64"/>
  <c r="E438" i="64"/>
  <c r="E415" i="64"/>
  <c r="E13" i="64"/>
  <c r="B13" i="64" s="1"/>
  <c r="E391" i="64"/>
  <c r="G1829" i="64"/>
  <c r="G1831" i="64" s="1"/>
  <c r="G1808" i="64"/>
  <c r="G1810" i="64" s="1"/>
  <c r="G1786" i="64"/>
  <c r="G1788" i="64" s="1"/>
  <c r="G1764" i="64"/>
  <c r="G1766" i="64" s="1"/>
  <c r="G2496" i="64"/>
  <c r="G1694" i="64"/>
  <c r="G1307" i="64"/>
  <c r="G1235" i="64"/>
  <c r="G1213" i="64"/>
  <c r="G1560" i="64"/>
  <c r="G1646" i="64"/>
  <c r="G1592" i="64"/>
  <c r="E1985" i="64"/>
  <c r="B1985" i="64" s="1"/>
  <c r="E1951" i="64"/>
  <c r="B1951" i="64" s="1"/>
  <c r="E1450" i="64"/>
  <c r="E1414" i="64"/>
  <c r="E1379" i="64"/>
  <c r="E1344" i="64"/>
  <c r="E1062" i="64"/>
  <c r="E949" i="64"/>
  <c r="B949" i="64" s="1"/>
  <c r="E1190" i="64"/>
  <c r="E1214" i="64"/>
  <c r="E1919" i="64"/>
  <c r="B1919" i="64" s="1"/>
  <c r="E2019" i="64"/>
  <c r="B2019" i="64" s="1"/>
  <c r="E1887" i="64"/>
  <c r="B1887" i="64" s="1"/>
  <c r="E1851" i="64"/>
  <c r="B1851" i="64" s="1"/>
  <c r="G1406" i="64"/>
  <c r="G1411" i="64"/>
  <c r="G1412" i="64"/>
  <c r="G1413" i="64"/>
  <c r="G1403" i="64"/>
  <c r="G1368" i="64"/>
  <c r="G1341" i="64"/>
  <c r="G1343" i="64"/>
  <c r="G1342" i="64"/>
  <c r="G1336" i="64"/>
  <c r="G1333" i="64"/>
  <c r="G2043" i="64"/>
  <c r="G2042" i="64"/>
  <c r="G2041" i="64"/>
  <c r="G2036" i="64"/>
  <c r="G2033" i="64"/>
  <c r="G1999" i="64"/>
  <c r="G1997" i="64"/>
  <c r="G1965" i="64"/>
  <c r="G1963" i="64"/>
  <c r="G1931" i="64"/>
  <c r="G1929" i="64"/>
  <c r="G1899" i="64"/>
  <c r="G1897" i="64"/>
  <c r="G1863" i="64"/>
  <c r="G1858" i="64"/>
  <c r="G1859" i="64"/>
  <c r="G1860" i="64"/>
  <c r="G1861" i="64"/>
  <c r="G1528" i="64"/>
  <c r="G1523" i="64"/>
  <c r="G1524" i="64"/>
  <c r="G1525" i="64"/>
  <c r="G1526" i="64"/>
  <c r="G1484" i="64"/>
  <c r="G1482" i="64"/>
  <c r="G1481" i="64"/>
  <c r="G1478" i="64"/>
  <c r="G1439" i="64"/>
  <c r="G1449" i="64"/>
  <c r="G1448" i="64"/>
  <c r="G1447" i="64"/>
  <c r="G1442" i="64"/>
  <c r="G1378" i="64"/>
  <c r="G1376" i="64"/>
  <c r="G1377" i="64"/>
  <c r="G1371" i="64"/>
  <c r="G1480" i="64"/>
  <c r="CM1692" i="64" a="1"/>
  <c r="CN1692" i="64" a="1"/>
  <c r="CP1" i="1170" l="1"/>
  <c r="CN1" i="1170"/>
  <c r="CQ1" i="1170"/>
  <c r="CP4" i="1170"/>
  <c r="CQ4" i="1170"/>
  <c r="CR3" i="1170"/>
  <c r="CS2" i="1170"/>
  <c r="CR7" i="1170"/>
  <c r="CR8" i="1170"/>
  <c r="CM1692" i="64"/>
  <c r="CN1692" i="64"/>
  <c r="CO23" i="864"/>
  <c r="P1" i="206"/>
  <c r="R17" i="864"/>
  <c r="E1433" i="64"/>
  <c r="B1433" i="64" s="1"/>
  <c r="E1361" i="64"/>
  <c r="E1327" i="64"/>
  <c r="B1327" i="64" s="1"/>
  <c r="E1397" i="64"/>
  <c r="B1397" i="64" s="1"/>
  <c r="G245" i="64"/>
  <c r="B31" i="206"/>
  <c r="B32" i="206"/>
  <c r="B33" i="206"/>
  <c r="B34" i="206"/>
  <c r="B35" i="206"/>
  <c r="B36" i="206"/>
  <c r="B37" i="206"/>
  <c r="G1397" i="64"/>
  <c r="G1433" i="64"/>
  <c r="G1746" i="64"/>
  <c r="G1721" i="64" s="1"/>
  <c r="G1851" i="64"/>
  <c r="G1887" i="64"/>
  <c r="G1919" i="64"/>
  <c r="G2019" i="64"/>
  <c r="G1985" i="64"/>
  <c r="G1951" i="64"/>
  <c r="E1647" i="64"/>
  <c r="E1612" i="64"/>
  <c r="E1513" i="64"/>
  <c r="B1513" i="64" s="1"/>
  <c r="E1469" i="64"/>
  <c r="B1469"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4" i="861"/>
  <c r="Q34" i="861"/>
  <c r="G34" i="861"/>
  <c r="CN33" i="861"/>
  <c r="Q33" i="861"/>
  <c r="G33" i="861"/>
  <c r="CN32"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70" s="1"/>
  <c r="K3" i="861"/>
  <c r="K2" i="1170" s="1"/>
  <c r="K2" i="861"/>
  <c r="K1" i="1170"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I2" i="1170" l="1"/>
  <c r="L2" i="1170"/>
  <c r="J2" i="1170"/>
  <c r="I1" i="1170"/>
  <c r="J1" i="1170"/>
  <c r="S1" i="1170"/>
  <c r="S7" i="1170"/>
  <c r="S3" i="1170"/>
  <c r="R2" i="1170"/>
  <c r="T2" i="1170"/>
  <c r="CR4" i="1170"/>
  <c r="CR1" i="1170"/>
  <c r="CT2" i="1170"/>
  <c r="CS3" i="1170"/>
  <c r="CS8" i="1170"/>
  <c r="CS7" i="1170"/>
  <c r="CO4" i="64"/>
  <c r="CP39" i="863"/>
  <c r="CP40" i="863"/>
  <c r="CN7" i="863"/>
  <c r="CN40" i="863"/>
  <c r="CP23" i="864"/>
  <c r="CN23" i="864"/>
  <c r="T3" i="861"/>
  <c r="T8" i="861" s="1"/>
  <c r="J3" i="861"/>
  <c r="J2" i="861"/>
  <c r="J1" i="861" s="1"/>
  <c r="CP259" i="64"/>
  <c r="CP277" i="64"/>
  <c r="AK8" i="864"/>
  <c r="S2" i="64"/>
  <c r="S7" i="64" s="1"/>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6" i="861"/>
  <c r="AF26" i="861"/>
  <c r="AN26" i="861"/>
  <c r="AV26" i="861"/>
  <c r="BD26" i="861"/>
  <c r="BL26" i="861"/>
  <c r="BT26" i="861"/>
  <c r="CB26" i="861"/>
  <c r="CJ26" i="861"/>
  <c r="CS26" i="861"/>
  <c r="DF26" i="861"/>
  <c r="AK7" i="861"/>
  <c r="CN95" i="861"/>
  <c r="CN86" i="861"/>
  <c r="CN70" i="861"/>
  <c r="CN67" i="861"/>
  <c r="R70" i="861"/>
  <c r="R67" i="861"/>
  <c r="R59" i="861"/>
  <c r="DE49" i="861"/>
  <c r="CW49" i="861"/>
  <c r="CO49" i="861"/>
  <c r="CF49" i="861"/>
  <c r="BX49" i="861"/>
  <c r="BP49" i="861"/>
  <c r="BH49" i="861"/>
  <c r="AZ49" i="861"/>
  <c r="AR49" i="861"/>
  <c r="AJ49" i="861"/>
  <c r="AB49" i="861"/>
  <c r="T49" i="861"/>
  <c r="DL49" i="861"/>
  <c r="DD49" i="861"/>
  <c r="CV49" i="861"/>
  <c r="CN49" i="861"/>
  <c r="CE49" i="861"/>
  <c r="BW49" i="861"/>
  <c r="BO49" i="861"/>
  <c r="BG49" i="861"/>
  <c r="AY49" i="861"/>
  <c r="AQ49" i="861"/>
  <c r="AI49" i="861"/>
  <c r="AA49" i="861"/>
  <c r="S49" i="861"/>
  <c r="CN37" i="861"/>
  <c r="DK26" i="861"/>
  <c r="DC26" i="861"/>
  <c r="DK49" i="861"/>
  <c r="DC49" i="861"/>
  <c r="CU49" i="861"/>
  <c r="CL49" i="861"/>
  <c r="CD49" i="861"/>
  <c r="BV49" i="861"/>
  <c r="BN49" i="861"/>
  <c r="BF49" i="861"/>
  <c r="AX49" i="861"/>
  <c r="AP49" i="861"/>
  <c r="AH49" i="861"/>
  <c r="Z49" i="861"/>
  <c r="DJ49" i="861"/>
  <c r="DB49" i="861"/>
  <c r="CT49" i="861"/>
  <c r="CK49" i="861"/>
  <c r="CC49" i="861"/>
  <c r="BU49" i="861"/>
  <c r="BM49" i="861"/>
  <c r="BE49" i="861"/>
  <c r="AW49" i="861"/>
  <c r="AO49" i="861"/>
  <c r="AG49" i="861"/>
  <c r="Y49" i="861"/>
  <c r="DI26" i="861"/>
  <c r="DA26" i="861"/>
  <c r="DI49" i="861"/>
  <c r="DA49" i="861"/>
  <c r="CS49" i="861"/>
  <c r="CJ49" i="861"/>
  <c r="CB49" i="861"/>
  <c r="BT49" i="861"/>
  <c r="BL49" i="861"/>
  <c r="BD49" i="861"/>
  <c r="AV49" i="861"/>
  <c r="AN49" i="861"/>
  <c r="AF49" i="861"/>
  <c r="X49" i="861"/>
  <c r="DH49" i="861"/>
  <c r="CZ49" i="861"/>
  <c r="CR49" i="861"/>
  <c r="CI49" i="861"/>
  <c r="CA49" i="861"/>
  <c r="BS49" i="861"/>
  <c r="BK49" i="861"/>
  <c r="BC49" i="861"/>
  <c r="AU49" i="861"/>
  <c r="AM49" i="861"/>
  <c r="AE49" i="861"/>
  <c r="W49" i="861"/>
  <c r="DG26" i="861"/>
  <c r="CY26" i="861"/>
  <c r="DG49" i="861"/>
  <c r="CY49" i="861"/>
  <c r="CQ49" i="861"/>
  <c r="CH49" i="861"/>
  <c r="BZ49" i="861"/>
  <c r="BR49" i="861"/>
  <c r="BJ49" i="861"/>
  <c r="BB49" i="861"/>
  <c r="AT49" i="861"/>
  <c r="AL49" i="861"/>
  <c r="AD49" i="861"/>
  <c r="V49" i="861"/>
  <c r="DF49" i="861"/>
  <c r="CX49" i="861"/>
  <c r="CP49" i="861"/>
  <c r="CG49" i="861"/>
  <c r="BY49" i="861"/>
  <c r="BQ49" i="861"/>
  <c r="BI49" i="861"/>
  <c r="BA49" i="861"/>
  <c r="AS49" i="861"/>
  <c r="AK49" i="861"/>
  <c r="AC49" i="861"/>
  <c r="U49" i="861"/>
  <c r="DE26" i="861"/>
  <c r="CW26" i="861"/>
  <c r="Y26" i="861"/>
  <c r="AG26" i="861"/>
  <c r="AO26" i="861"/>
  <c r="AW26" i="861"/>
  <c r="BE26" i="861"/>
  <c r="BM26" i="861"/>
  <c r="BU26" i="861"/>
  <c r="CC26" i="861"/>
  <c r="CK26" i="861"/>
  <c r="CT26" i="861"/>
  <c r="DH26" i="861"/>
  <c r="K1" i="864"/>
  <c r="K1" i="863"/>
  <c r="L1" i="863" s="1"/>
  <c r="M1" i="863" s="1"/>
  <c r="N1" i="863" s="1"/>
  <c r="O1" i="863" s="1"/>
  <c r="P1" i="863" s="1"/>
  <c r="K2" i="864"/>
  <c r="K2" i="863"/>
  <c r="CP9" i="861"/>
  <c r="L2" i="861"/>
  <c r="L3" i="861"/>
  <c r="CQ3" i="861"/>
  <c r="AD7" i="861"/>
  <c r="AL7" i="861"/>
  <c r="Z26" i="861"/>
  <c r="AH26" i="861"/>
  <c r="AP26" i="861"/>
  <c r="AX26" i="861"/>
  <c r="BF26" i="861"/>
  <c r="BN26" i="861"/>
  <c r="BV26" i="861"/>
  <c r="CD26" i="861"/>
  <c r="CL26" i="861"/>
  <c r="CU26" i="861"/>
  <c r="DJ26" i="861"/>
  <c r="AU6" i="861"/>
  <c r="S26" i="861"/>
  <c r="AA26" i="861"/>
  <c r="AI26" i="861"/>
  <c r="AQ26" i="861"/>
  <c r="AY26" i="861"/>
  <c r="BG26" i="861"/>
  <c r="BO26" i="861"/>
  <c r="BW26" i="861"/>
  <c r="CE26" i="861"/>
  <c r="CN26" i="861"/>
  <c r="CV26" i="861"/>
  <c r="DL26" i="861"/>
  <c r="T26" i="861"/>
  <c r="AB26" i="861"/>
  <c r="AJ26" i="861"/>
  <c r="AR26" i="861"/>
  <c r="AZ26" i="861"/>
  <c r="BH26" i="861"/>
  <c r="BP26" i="861"/>
  <c r="BX26" i="861"/>
  <c r="CF26" i="861"/>
  <c r="CO26" i="861"/>
  <c r="CX26" i="861"/>
  <c r="U26" i="861"/>
  <c r="AC26" i="861"/>
  <c r="AK26" i="861"/>
  <c r="AS26" i="861"/>
  <c r="BA26" i="861"/>
  <c r="BI26" i="861"/>
  <c r="BQ26" i="861"/>
  <c r="BY26" i="861"/>
  <c r="CG26" i="861"/>
  <c r="CP26" i="861"/>
  <c r="CZ26" i="861"/>
  <c r="S8" i="861"/>
  <c r="V26" i="861"/>
  <c r="AD26" i="861"/>
  <c r="AL26" i="861"/>
  <c r="AT26" i="861"/>
  <c r="BB26" i="861"/>
  <c r="BJ26" i="861"/>
  <c r="BR26" i="861"/>
  <c r="BZ26" i="861"/>
  <c r="CH26" i="861"/>
  <c r="CQ26" i="861"/>
  <c r="DB26" i="861"/>
  <c r="W26" i="861"/>
  <c r="AE26" i="861"/>
  <c r="AM26" i="861"/>
  <c r="AU26" i="861"/>
  <c r="BC26" i="861"/>
  <c r="BK26" i="861"/>
  <c r="BS26" i="861"/>
  <c r="CA26" i="861"/>
  <c r="CI26" i="861"/>
  <c r="CR26" i="861"/>
  <c r="DD26"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2" i="1170" l="1"/>
  <c r="T3" i="1170"/>
  <c r="T7" i="1170"/>
  <c r="T1" i="1170"/>
  <c r="R3" i="1170"/>
  <c r="R1" i="1170"/>
  <c r="R7" i="1170"/>
  <c r="S18" i="1170"/>
  <c r="S4" i="1170"/>
  <c r="S22" i="1170"/>
  <c r="S44" i="1170"/>
  <c r="S45" i="1170"/>
  <c r="S28" i="1170"/>
  <c r="S19" i="1170"/>
  <c r="S29" i="1170"/>
  <c r="S41" i="1170"/>
  <c r="S20" i="1170"/>
  <c r="S30" i="1170"/>
  <c r="S42" i="1170"/>
  <c r="S21" i="1170"/>
  <c r="S43" i="1170"/>
  <c r="S26" i="1170"/>
  <c r="S27" i="1170"/>
  <c r="L1" i="1170"/>
  <c r="M2" i="1170"/>
  <c r="CS1" i="1170"/>
  <c r="CS4" i="1170"/>
  <c r="CU2" i="1170"/>
  <c r="CT7" i="1170"/>
  <c r="CT8" i="1170"/>
  <c r="CT3" i="1170"/>
  <c r="K299" i="64"/>
  <c r="K331" i="64"/>
  <c r="CN4" i="64"/>
  <c r="CP4" i="64"/>
  <c r="J2" i="64"/>
  <c r="S5" i="861"/>
  <c r="CQ41" i="863"/>
  <c r="CQ40" i="863"/>
  <c r="I1" i="64"/>
  <c r="J1" i="64"/>
  <c r="CN43" i="861"/>
  <c r="R2364" i="64"/>
  <c r="R2441" i="64"/>
  <c r="R2415" i="64"/>
  <c r="R2467" i="64"/>
  <c r="R2390" i="64"/>
  <c r="CN46" i="861"/>
  <c r="CN87" i="861" s="1"/>
  <c r="T4" i="861"/>
  <c r="T5" i="861" s="1"/>
  <c r="U3" i="861"/>
  <c r="U1" i="861" s="1"/>
  <c r="CQ38" i="863"/>
  <c r="T1" i="861"/>
  <c r="BK6" i="861"/>
  <c r="BW6" i="861" s="1"/>
  <c r="S279" i="64"/>
  <c r="CQ278" i="64"/>
  <c r="S3" i="64"/>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R72" i="861"/>
  <c r="AR7" i="861"/>
  <c r="BY6" i="861"/>
  <c r="CK6" i="861" s="1"/>
  <c r="CN72" i="861"/>
  <c r="BX6" i="861"/>
  <c r="CJ6" i="861" s="1"/>
  <c r="AY7" i="861"/>
  <c r="AZ7" i="861"/>
  <c r="CN1" i="863"/>
  <c r="AT8" i="864"/>
  <c r="BF7" i="864"/>
  <c r="AS8" i="864"/>
  <c r="BE7" i="864"/>
  <c r="BD8" i="864" s="1"/>
  <c r="BJ7" i="864"/>
  <c r="BI8" i="864" s="1"/>
  <c r="AX8" i="864"/>
  <c r="AW8" i="864"/>
  <c r="CO32"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M1" i="1170" l="1"/>
  <c r="N2" i="1170"/>
  <c r="S37" i="1170"/>
  <c r="S52" i="1170"/>
  <c r="S23" i="1170"/>
  <c r="S33" i="1170"/>
  <c r="R8" i="1170"/>
  <c r="S51" i="1170"/>
  <c r="S36" i="1170"/>
  <c r="R4" i="1170"/>
  <c r="S8" i="1170"/>
  <c r="S50" i="1170"/>
  <c r="S35" i="1170"/>
  <c r="S48" i="1170"/>
  <c r="T43" i="1170"/>
  <c r="T21" i="1170"/>
  <c r="T22" i="1170"/>
  <c r="T30" i="1170"/>
  <c r="T28" i="1170"/>
  <c r="T19" i="1170"/>
  <c r="T44" i="1170"/>
  <c r="T26" i="1170"/>
  <c r="T29" i="1170"/>
  <c r="T27" i="1170"/>
  <c r="T42" i="1170"/>
  <c r="T41" i="1170"/>
  <c r="T45" i="1170"/>
  <c r="T20" i="1170"/>
  <c r="T4" i="1170"/>
  <c r="T18" i="1170"/>
  <c r="S34" i="1170"/>
  <c r="S49" i="1170"/>
  <c r="V2" i="1170"/>
  <c r="U7" i="1170"/>
  <c r="T8" i="1170" s="1"/>
  <c r="U1" i="1170"/>
  <c r="U3" i="1170"/>
  <c r="CT4" i="1170"/>
  <c r="CT1" i="1170"/>
  <c r="CV2" i="1170"/>
  <c r="CU3" i="1170"/>
  <c r="CU7" i="1170"/>
  <c r="CU8" i="1170"/>
  <c r="S509" i="64" a="1"/>
  <c r="S509" i="64" s="1"/>
  <c r="S498" i="64" a="1"/>
  <c r="S498" i="64" s="1"/>
  <c r="S501" i="64" a="1"/>
  <c r="S501" i="64" s="1"/>
  <c r="S515" i="64" a="1"/>
  <c r="S515" i="64" s="1"/>
  <c r="S111" i="64" a="1"/>
  <c r="S111" i="64" s="1"/>
  <c r="S1093" i="64" a="1"/>
  <c r="S1093"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17" i="64" a="1"/>
  <c r="S1017"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992" i="64" a="1"/>
  <c r="S992"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2" i="861"/>
  <c r="R64" i="861" s="1"/>
  <c r="R77"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259" i="64"/>
  <c r="M2" i="64"/>
  <c r="CR7" i="863"/>
  <c r="CR54" i="863" a="1"/>
  <c r="CR54" i="863" s="1"/>
  <c r="CQ42" i="863"/>
  <c r="CQ21" i="863" s="1"/>
  <c r="CQ32"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2"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772" i="64" a="1"/>
  <c r="S1108" i="64" a="1"/>
  <c r="T34" i="1170" l="1"/>
  <c r="T49" i="1170"/>
  <c r="V3" i="1170"/>
  <c r="V1" i="1170"/>
  <c r="V7" i="1170"/>
  <c r="U8" i="1170" s="1"/>
  <c r="W2" i="1170"/>
  <c r="T52" i="1170"/>
  <c r="T37" i="1170"/>
  <c r="T36" i="1170"/>
  <c r="T51" i="1170"/>
  <c r="T23" i="1170"/>
  <c r="T48" i="1170"/>
  <c r="T33" i="1170"/>
  <c r="S38" i="1170"/>
  <c r="S17" i="861" s="1"/>
  <c r="T50" i="1170"/>
  <c r="T35" i="1170"/>
  <c r="S53" i="1170"/>
  <c r="S22" i="861" s="1"/>
  <c r="N1" i="1170"/>
  <c r="O2" i="1170"/>
  <c r="U44" i="1170"/>
  <c r="U30" i="1170"/>
  <c r="U22" i="1170"/>
  <c r="U41" i="1170"/>
  <c r="U18" i="1170"/>
  <c r="U4" i="1170"/>
  <c r="U43" i="1170"/>
  <c r="U42" i="1170"/>
  <c r="U21" i="1170"/>
  <c r="U19" i="1170"/>
  <c r="U20" i="1170"/>
  <c r="U28" i="1170"/>
  <c r="U45" i="1170"/>
  <c r="U29" i="1170"/>
  <c r="U26" i="1170"/>
  <c r="U27" i="1170"/>
  <c r="CU1" i="1170"/>
  <c r="CU4" i="1170"/>
  <c r="CW2" i="1170"/>
  <c r="CV7" i="1170"/>
  <c r="CV8" i="1170"/>
  <c r="CV3" i="1170"/>
  <c r="T509" i="64" a="1"/>
  <c r="T509" i="64" s="1"/>
  <c r="T498" i="64" a="1"/>
  <c r="T498" i="64" s="1"/>
  <c r="T501" i="64" a="1"/>
  <c r="T501" i="64" s="1"/>
  <c r="T515" i="64" a="1"/>
  <c r="T515" i="64" s="1"/>
  <c r="S141" i="64"/>
  <c r="S126" i="64"/>
  <c r="S1108" i="64"/>
  <c r="T111" i="64" a="1"/>
  <c r="T111" i="64" s="1"/>
  <c r="T1093" i="64" a="1"/>
  <c r="T1093"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17" i="64" a="1"/>
  <c r="T1017"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992" i="64" a="1"/>
  <c r="T992" i="64" s="1"/>
  <c r="S772" i="64"/>
  <c r="S774" i="64" s="1"/>
  <c r="L299" i="64"/>
  <c r="L331" i="64"/>
  <c r="T773" i="64" a="1"/>
  <c r="T773" i="64" s="1"/>
  <c r="T299" i="64" a="1"/>
  <c r="T299" i="64" s="1"/>
  <c r="T312" i="64" a="1"/>
  <c r="T312" i="64" s="1"/>
  <c r="T735" i="64" a="1"/>
  <c r="T735" i="64" s="1"/>
  <c r="T739" i="64" a="1"/>
  <c r="T739" i="64" s="1"/>
  <c r="T731" i="64" a="1"/>
  <c r="T731" i="64" s="1"/>
  <c r="CR4" i="64"/>
  <c r="R4" i="64"/>
  <c r="R76" i="861"/>
  <c r="U5" i="861"/>
  <c r="CS38" i="863"/>
  <c r="CS40" i="863"/>
  <c r="S94" i="861"/>
  <c r="T8" i="64"/>
  <c r="S8" i="64"/>
  <c r="S43" i="861"/>
  <c r="R2493" i="64"/>
  <c r="N2" i="64"/>
  <c r="V4" i="861"/>
  <c r="V5" i="861" s="1"/>
  <c r="V8" i="861"/>
  <c r="V1" i="861"/>
  <c r="CS39" i="863"/>
  <c r="CR43" i="863"/>
  <c r="CS262" i="64"/>
  <c r="CR42" i="863"/>
  <c r="CR21" i="863" s="1"/>
  <c r="CR32"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T772" i="64" a="1"/>
  <c r="T1108" i="64" a="1"/>
  <c r="U52" i="1170" l="1"/>
  <c r="U37" i="1170"/>
  <c r="V43" i="1170"/>
  <c r="V4" i="1170"/>
  <c r="V20" i="1170"/>
  <c r="V29" i="1170"/>
  <c r="V18" i="1170"/>
  <c r="V28" i="1170"/>
  <c r="V22" i="1170"/>
  <c r="V30" i="1170"/>
  <c r="V21" i="1170"/>
  <c r="V27" i="1170"/>
  <c r="V19" i="1170"/>
  <c r="V45" i="1170"/>
  <c r="V26" i="1170"/>
  <c r="V44" i="1170"/>
  <c r="V42" i="1170"/>
  <c r="V41" i="1170"/>
  <c r="S55" i="1170"/>
  <c r="U33" i="1170"/>
  <c r="O1" i="1170"/>
  <c r="P2" i="1170"/>
  <c r="CO27" i="1170" s="1"/>
  <c r="T38" i="1170"/>
  <c r="T17" i="861" s="1"/>
  <c r="T53" i="1170"/>
  <c r="T22" i="861" s="1"/>
  <c r="U35" i="1170"/>
  <c r="U50" i="1170"/>
  <c r="U34" i="1170"/>
  <c r="U49" i="1170"/>
  <c r="U36" i="1170"/>
  <c r="U51" i="1170"/>
  <c r="U48" i="1170"/>
  <c r="U23" i="1170"/>
  <c r="X2" i="1170"/>
  <c r="W3" i="1170"/>
  <c r="W1" i="1170"/>
  <c r="W7" i="1170"/>
  <c r="CV4" i="1170"/>
  <c r="CV1" i="1170"/>
  <c r="CX2" i="1170"/>
  <c r="CW3" i="1170"/>
  <c r="CW7" i="1170"/>
  <c r="CW8" i="1170"/>
  <c r="U509" i="64" a="1"/>
  <c r="U509" i="64" s="1"/>
  <c r="U498" i="64" a="1"/>
  <c r="U498" i="64" s="1"/>
  <c r="U501" i="64" a="1"/>
  <c r="U501" i="64" s="1"/>
  <c r="U515" i="64" a="1"/>
  <c r="U515" i="64" s="1"/>
  <c r="T141" i="64"/>
  <c r="T1108" i="64"/>
  <c r="T1110" i="64" s="1"/>
  <c r="U111" i="64" a="1"/>
  <c r="U111" i="64" s="1"/>
  <c r="U1093" i="64" a="1"/>
  <c r="U1093" i="64" s="1"/>
  <c r="T126" i="64"/>
  <c r="S1110"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17" i="64" a="1"/>
  <c r="U1017"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992" i="64" a="1"/>
  <c r="U992" i="64" s="1"/>
  <c r="M299" i="64"/>
  <c r="M331" i="64"/>
  <c r="U312" i="64" a="1"/>
  <c r="U312" i="64" s="1"/>
  <c r="U773" i="64" a="1"/>
  <c r="U773" i="64" s="1"/>
  <c r="U739" i="64" a="1"/>
  <c r="U739" i="64" s="1"/>
  <c r="U299" i="64" a="1"/>
  <c r="U299" i="64" s="1"/>
  <c r="U735" i="64" a="1"/>
  <c r="U735" i="64" s="1"/>
  <c r="N1" i="64"/>
  <c r="U4" i="64"/>
  <c r="U731" i="64" a="1"/>
  <c r="U731" i="64" s="1"/>
  <c r="CS4" i="64"/>
  <c r="CT38" i="863"/>
  <c r="CT40" i="863"/>
  <c r="T94" i="861"/>
  <c r="V259" i="64"/>
  <c r="V7" i="64"/>
  <c r="O2" i="64"/>
  <c r="CS42" i="863"/>
  <c r="CS21" i="863" s="1"/>
  <c r="CS32"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T32"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1992" i="64"/>
  <c r="G1998" i="64"/>
  <c r="G1955" i="64"/>
  <c r="G1958" i="64"/>
  <c r="G1964" i="64"/>
  <c r="G1366" i="64"/>
  <c r="G1437" i="64"/>
  <c r="E1437" i="64"/>
  <c r="G1401" i="64"/>
  <c r="E1401" i="64"/>
  <c r="G1331" i="64"/>
  <c r="E1331" i="64"/>
  <c r="B1331" i="64" s="1"/>
  <c r="E2038" i="64"/>
  <c r="B2038" i="64" s="1"/>
  <c r="R2038" i="64"/>
  <c r="CN2038" i="64"/>
  <c r="E2039" i="64"/>
  <c r="E1997" i="64"/>
  <c r="E1998" i="64"/>
  <c r="E1999" i="64"/>
  <c r="E1375" i="64"/>
  <c r="E1376" i="64"/>
  <c r="E1377" i="64"/>
  <c r="E1378" i="64"/>
  <c r="E1366" i="64"/>
  <c r="U772" i="64" a="1"/>
  <c r="U1108" i="64" a="1"/>
  <c r="CQ41" i="1170" l="1"/>
  <c r="CT41" i="1170"/>
  <c r="CT21" i="1170"/>
  <c r="CU21" i="1170"/>
  <c r="CV22" i="1170"/>
  <c r="CN45" i="1170"/>
  <c r="CN52" i="1170" s="1"/>
  <c r="CN30" i="1170"/>
  <c r="CN37" i="1170" s="1"/>
  <c r="CT28" i="1170"/>
  <c r="CV18" i="1170"/>
  <c r="CV23" i="1170" s="1"/>
  <c r="CU19" i="1170"/>
  <c r="CO44" i="1170"/>
  <c r="CO26" i="1170"/>
  <c r="CR41" i="1170"/>
  <c r="CP42" i="1170"/>
  <c r="CV43" i="1170"/>
  <c r="CT27" i="1170"/>
  <c r="CQ43" i="1170"/>
  <c r="CS29" i="1170"/>
  <c r="CP21" i="1170"/>
  <c r="CS45" i="1170"/>
  <c r="CV45" i="1170"/>
  <c r="V8" i="1170"/>
  <c r="CS21" i="1170"/>
  <c r="CQ44" i="1170"/>
  <c r="CU20" i="1170"/>
  <c r="CS28" i="1170"/>
  <c r="CR22" i="1170"/>
  <c r="CP26" i="1170"/>
  <c r="CR45" i="1170"/>
  <c r="CP22" i="1170"/>
  <c r="CS30" i="1170"/>
  <c r="CV42" i="1170"/>
  <c r="CV41" i="1170"/>
  <c r="CU18" i="1170"/>
  <c r="CU29" i="1170"/>
  <c r="CN43" i="1170"/>
  <c r="CN50" i="1170" s="1"/>
  <c r="V34" i="1170"/>
  <c r="V49" i="1170"/>
  <c r="CT19" i="1170"/>
  <c r="CO21" i="1170"/>
  <c r="CN22" i="861"/>
  <c r="CS26" i="1170"/>
  <c r="CT29" i="1170"/>
  <c r="CR18" i="1170"/>
  <c r="CU26" i="1170"/>
  <c r="CQ29" i="1170"/>
  <c r="CM26" i="1170"/>
  <c r="CM33" i="1170" s="1"/>
  <c r="CM38" i="1170" s="1"/>
  <c r="CQ45" i="1170"/>
  <c r="CS44" i="1170"/>
  <c r="CO19" i="1170"/>
  <c r="CP28" i="1170"/>
  <c r="CO20" i="1170"/>
  <c r="CR26" i="1170"/>
  <c r="P1" i="1170"/>
  <c r="CT45" i="1170"/>
  <c r="CP30" i="1170"/>
  <c r="CT22" i="1170"/>
  <c r="CO43" i="1170"/>
  <c r="CU22" i="1170"/>
  <c r="CN41" i="1170"/>
  <c r="CN48" i="1170" s="1"/>
  <c r="CN53" i="1170" s="1"/>
  <c r="CS43" i="1170"/>
  <c r="CP18" i="1170"/>
  <c r="CT42" i="1170"/>
  <c r="CQ30" i="1170"/>
  <c r="CO28" i="1170"/>
  <c r="CU41" i="1170"/>
  <c r="CO45" i="1170"/>
  <c r="CR19" i="1170"/>
  <c r="CM27" i="1170"/>
  <c r="CM34" i="1170" s="1"/>
  <c r="CN26" i="1170"/>
  <c r="CN33" i="1170" s="1"/>
  <c r="CN38" i="1170" s="1"/>
  <c r="CT43" i="1170"/>
  <c r="CN29" i="1170"/>
  <c r="CN36" i="1170" s="1"/>
  <c r="CO18" i="1170"/>
  <c r="CU42" i="1170"/>
  <c r="CM43" i="1170"/>
  <c r="CM50" i="1170" s="1"/>
  <c r="CO22" i="1170"/>
  <c r="CO29" i="1170"/>
  <c r="CO42" i="1170"/>
  <c r="CM29" i="1170"/>
  <c r="CM36" i="1170" s="1"/>
  <c r="CP43" i="1170"/>
  <c r="CU45" i="1170"/>
  <c r="CR27" i="1170"/>
  <c r="CR42" i="1170"/>
  <c r="CS42" i="1170"/>
  <c r="CV28" i="1170"/>
  <c r="CM44" i="1170"/>
  <c r="CM51" i="1170" s="1"/>
  <c r="CT26" i="1170"/>
  <c r="CR20" i="1170"/>
  <c r="CM17" i="861"/>
  <c r="CR30" i="1170"/>
  <c r="CR28" i="1170"/>
  <c r="CP44" i="1170"/>
  <c r="CQ28" i="1170"/>
  <c r="CT18" i="1170"/>
  <c r="CN44" i="1170"/>
  <c r="CN51" i="1170" s="1"/>
  <c r="V36" i="1170"/>
  <c r="V51" i="1170"/>
  <c r="CS19" i="1170"/>
  <c r="CV26" i="1170"/>
  <c r="CP27" i="1170"/>
  <c r="CV44" i="1170"/>
  <c r="CQ21" i="1170"/>
  <c r="CT44" i="1170"/>
  <c r="CR29" i="1170"/>
  <c r="CS18" i="1170"/>
  <c r="CM41" i="1170"/>
  <c r="CM48" i="1170" s="1"/>
  <c r="CM53" i="1170" s="1"/>
  <c r="U38" i="1170"/>
  <c r="U17" i="861" s="1"/>
  <c r="CM28" i="1170"/>
  <c r="CM35" i="1170" s="1"/>
  <c r="CV27" i="1170"/>
  <c r="W28" i="1170"/>
  <c r="W19" i="1170"/>
  <c r="W44" i="1170"/>
  <c r="W41" i="1170"/>
  <c r="W45" i="1170"/>
  <c r="W43" i="1170"/>
  <c r="W20" i="1170"/>
  <c r="W4" i="1170"/>
  <c r="W27" i="1170"/>
  <c r="W26" i="1170"/>
  <c r="W21" i="1170"/>
  <c r="W29" i="1170"/>
  <c r="W18" i="1170"/>
  <c r="W22" i="1170"/>
  <c r="W30" i="1170"/>
  <c r="W42" i="1170"/>
  <c r="CP19" i="1170"/>
  <c r="CQ42" i="1170"/>
  <c r="CS41" i="1170"/>
  <c r="CR21" i="1170"/>
  <c r="S56" i="1170"/>
  <c r="V37" i="1170"/>
  <c r="V52" i="1170"/>
  <c r="CT20" i="1170"/>
  <c r="CV19" i="1170"/>
  <c r="CV34" i="1170" s="1"/>
  <c r="CU28" i="1170"/>
  <c r="CQ22" i="1170"/>
  <c r="CP45" i="1170"/>
  <c r="Y2" i="1170"/>
  <c r="X3" i="1170"/>
  <c r="X1" i="1170"/>
  <c r="X7" i="1170"/>
  <c r="CV30" i="1170"/>
  <c r="CV37" i="1170" s="1"/>
  <c r="CO41" i="1170"/>
  <c r="CU27" i="1170"/>
  <c r="CU30" i="1170"/>
  <c r="V23" i="1170"/>
  <c r="V48" i="1170"/>
  <c r="V33" i="1170"/>
  <c r="CQ26" i="1170"/>
  <c r="CV29" i="1170"/>
  <c r="CN28" i="1170"/>
  <c r="CN35" i="1170" s="1"/>
  <c r="CN42" i="1170"/>
  <c r="CN49" i="1170" s="1"/>
  <c r="CM30" i="1170"/>
  <c r="CM37" i="1170" s="1"/>
  <c r="CS20" i="1170"/>
  <c r="CT30" i="1170"/>
  <c r="CQ27" i="1170"/>
  <c r="CR44" i="1170"/>
  <c r="CV20" i="1170"/>
  <c r="CS27" i="1170"/>
  <c r="CR43" i="1170"/>
  <c r="CM45" i="1170"/>
  <c r="CM52" i="1170" s="1"/>
  <c r="CQ19" i="1170"/>
  <c r="CP41" i="1170"/>
  <c r="V35" i="1170"/>
  <c r="V50" i="1170"/>
  <c r="CO30" i="1170"/>
  <c r="CM42" i="1170"/>
  <c r="CM49" i="1170" s="1"/>
  <c r="CV21" i="1170"/>
  <c r="U53" i="1170"/>
  <c r="U22" i="861" s="1"/>
  <c r="CS22" i="1170"/>
  <c r="CP20" i="1170"/>
  <c r="CQ18" i="1170"/>
  <c r="CP29" i="1170"/>
  <c r="CQ20" i="1170"/>
  <c r="T55" i="1170"/>
  <c r="CU44" i="1170"/>
  <c r="CU43" i="1170"/>
  <c r="CN27" i="1170"/>
  <c r="CN34" i="1170" s="1"/>
  <c r="CW1" i="1170"/>
  <c r="CW4" i="1170"/>
  <c r="CW27" i="1170"/>
  <c r="CW18" i="1170"/>
  <c r="CW30" i="1170"/>
  <c r="CW19" i="1170"/>
  <c r="CW29" i="1170"/>
  <c r="CW21" i="1170"/>
  <c r="CW20" i="1170"/>
  <c r="CW26" i="1170"/>
  <c r="CW28" i="1170"/>
  <c r="CW22" i="1170"/>
  <c r="CW41" i="1170"/>
  <c r="CW45" i="1170"/>
  <c r="CW44" i="1170"/>
  <c r="CW42" i="1170"/>
  <c r="CW43" i="1170"/>
  <c r="CY2" i="1170"/>
  <c r="CX3" i="1170"/>
  <c r="CX7" i="1170"/>
  <c r="CX8" i="1170"/>
  <c r="V509" i="64" a="1"/>
  <c r="V509" i="64" s="1"/>
  <c r="V498" i="64" a="1"/>
  <c r="V498" i="64" s="1"/>
  <c r="V501" i="64" a="1"/>
  <c r="V501" i="64" s="1"/>
  <c r="V515" i="64" a="1"/>
  <c r="V515" i="64" s="1"/>
  <c r="CN1" i="860"/>
  <c r="CM1" i="860" s="1"/>
  <c r="U141" i="64"/>
  <c r="U1108" i="64"/>
  <c r="U1110" i="64" s="1"/>
  <c r="V111" i="64" a="1"/>
  <c r="V111" i="64" s="1"/>
  <c r="V1093" i="64" a="1"/>
  <c r="V1093"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17" i="64" a="1"/>
  <c r="V1017"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992" i="64" a="1"/>
  <c r="V992" i="64" s="1"/>
  <c r="V312" i="64" a="1"/>
  <c r="V312" i="64" s="1"/>
  <c r="V773" i="64" a="1"/>
  <c r="V773" i="64" s="1"/>
  <c r="N299" i="64"/>
  <c r="N331" i="64"/>
  <c r="V739" i="64" a="1"/>
  <c r="V739" i="64" s="1"/>
  <c r="V299" i="64" a="1"/>
  <c r="V299" i="64" s="1"/>
  <c r="V735" i="64" a="1"/>
  <c r="V735" i="64" s="1"/>
  <c r="CT4" i="64"/>
  <c r="V731" i="64" a="1"/>
  <c r="V731" i="64" s="1"/>
  <c r="CU56" i="863" a="1"/>
  <c r="CU56" i="863" s="1"/>
  <c r="CU40" i="863"/>
  <c r="U94" i="861"/>
  <c r="W259" i="64"/>
  <c r="W7" i="64"/>
  <c r="V8" i="64" s="1"/>
  <c r="U8" i="64"/>
  <c r="S95" i="861"/>
  <c r="O1" i="64"/>
  <c r="P2" i="64"/>
  <c r="CQ498" i="64" s="1" a="1"/>
  <c r="CQ498"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2" i="861" s="1"/>
  <c r="V4" i="64"/>
  <c r="CT281" i="64"/>
  <c r="CT263" i="64"/>
  <c r="CT1" i="64"/>
  <c r="CU8" i="64"/>
  <c r="CU277" i="64"/>
  <c r="CU259" i="64"/>
  <c r="CU3" i="64"/>
  <c r="CU7" i="64"/>
  <c r="CV2" i="64"/>
  <c r="CU260" i="64"/>
  <c r="CU278" i="64"/>
  <c r="CU279" i="64"/>
  <c r="CU261" i="64"/>
  <c r="CU280" i="64"/>
  <c r="CU262" i="64"/>
  <c r="CK8" i="864"/>
  <c r="CT24" i="864"/>
  <c r="V24" i="864"/>
  <c r="V94"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2" i="861"/>
  <c r="V4" i="864"/>
  <c r="CP2" i="860"/>
  <c r="CO3" i="860"/>
  <c r="CN4" i="860"/>
  <c r="CO8" i="860"/>
  <c r="CO9" i="860"/>
  <c r="G2046" i="64"/>
  <c r="G2047" i="64"/>
  <c r="G2048" i="64"/>
  <c r="G2049" i="64"/>
  <c r="G2050" i="64"/>
  <c r="G2051" i="64"/>
  <c r="G2052" i="64"/>
  <c r="G2045" i="64"/>
  <c r="G2300" i="64"/>
  <c r="G2302"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62" i="64"/>
  <c r="B1362" i="64" s="1"/>
  <c r="E2023" i="64"/>
  <c r="E2024" i="64"/>
  <c r="E2025" i="64"/>
  <c r="E2026" i="64"/>
  <c r="E2027" i="64"/>
  <c r="E2028" i="64"/>
  <c r="E2029" i="64"/>
  <c r="E2030" i="64"/>
  <c r="E2031" i="64"/>
  <c r="E2032" i="64"/>
  <c r="G2023" i="64"/>
  <c r="DL2052" i="64"/>
  <c r="DK2052" i="64"/>
  <c r="DJ2052" i="64"/>
  <c r="DI2052" i="64"/>
  <c r="DH2052" i="64"/>
  <c r="DG2052" i="64"/>
  <c r="DF2052" i="64"/>
  <c r="DE2052" i="64"/>
  <c r="DD2052" i="64"/>
  <c r="DC2052" i="64"/>
  <c r="DB2052" i="64"/>
  <c r="DA2052" i="64"/>
  <c r="CZ2052" i="64"/>
  <c r="CY2052" i="64"/>
  <c r="CX2052" i="64"/>
  <c r="CW2052" i="64"/>
  <c r="CV2052" i="64"/>
  <c r="CU2052" i="64"/>
  <c r="CT2052" i="64"/>
  <c r="CS2052" i="64"/>
  <c r="CR2052" i="64"/>
  <c r="CQ2052" i="64"/>
  <c r="CP2052" i="64"/>
  <c r="CO2052" i="64"/>
  <c r="E2052" i="64"/>
  <c r="DL2051" i="64"/>
  <c r="DK2051" i="64"/>
  <c r="DJ2051" i="64"/>
  <c r="DI2051" i="64"/>
  <c r="DH2051" i="64"/>
  <c r="DG2051" i="64"/>
  <c r="DF2051" i="64"/>
  <c r="DE2051" i="64"/>
  <c r="DD2051" i="64"/>
  <c r="DC2051" i="64"/>
  <c r="DB2051" i="64"/>
  <c r="DA2051" i="64"/>
  <c r="CZ2051" i="64"/>
  <c r="CY2051" i="64"/>
  <c r="CX2051" i="64"/>
  <c r="CW2051" i="64"/>
  <c r="CV2051" i="64"/>
  <c r="CU2051" i="64"/>
  <c r="CT2051" i="64"/>
  <c r="CS2051" i="64"/>
  <c r="CR2051" i="64"/>
  <c r="CQ2051" i="64"/>
  <c r="CP2051" i="64"/>
  <c r="CO2051" i="64"/>
  <c r="E2051" i="64"/>
  <c r="E2050" i="64"/>
  <c r="DL2049" i="64"/>
  <c r="DK2049" i="64"/>
  <c r="DJ2049" i="64"/>
  <c r="DI2049" i="64"/>
  <c r="DH2049" i="64"/>
  <c r="DG2049" i="64"/>
  <c r="DF2049" i="64"/>
  <c r="DE2049" i="64"/>
  <c r="DD2049" i="64"/>
  <c r="DC2049" i="64"/>
  <c r="DB2049" i="64"/>
  <c r="DA2049" i="64"/>
  <c r="CZ2049" i="64"/>
  <c r="CY2049" i="64"/>
  <c r="CX2049" i="64"/>
  <c r="CW2049" i="64"/>
  <c r="CV2049" i="64"/>
  <c r="CU2049" i="64"/>
  <c r="CT2049" i="64"/>
  <c r="CS2049" i="64"/>
  <c r="CR2049" i="64"/>
  <c r="CQ2049" i="64"/>
  <c r="CP2049" i="64"/>
  <c r="CO2049" i="64"/>
  <c r="E2049" i="64"/>
  <c r="E2048" i="64"/>
  <c r="E2047" i="64"/>
  <c r="E2046" i="64"/>
  <c r="E2045" i="64"/>
  <c r="E2043" i="64"/>
  <c r="E2042" i="64"/>
  <c r="J2041" i="64"/>
  <c r="E2041" i="64"/>
  <c r="E2040" i="64"/>
  <c r="CN2041" i="64"/>
  <c r="E2037" i="64"/>
  <c r="E2036" i="64"/>
  <c r="E2035" i="64"/>
  <c r="E2034" i="64"/>
  <c r="E2033" i="64"/>
  <c r="B2033" i="64" s="1"/>
  <c r="E2022" i="64"/>
  <c r="E2021" i="64"/>
  <c r="B2021" i="64" s="1"/>
  <c r="E2020" i="64"/>
  <c r="B2020" i="64" s="1"/>
  <c r="E2018" i="64"/>
  <c r="G2310" i="64"/>
  <c r="E2310" i="64"/>
  <c r="G2309" i="64"/>
  <c r="E2309" i="64"/>
  <c r="G2308" i="64"/>
  <c r="E2308" i="64"/>
  <c r="G2307" i="64"/>
  <c r="E2307" i="64"/>
  <c r="DL2306" i="64"/>
  <c r="DK2306" i="64"/>
  <c r="DJ2306" i="64"/>
  <c r="DI2306" i="64"/>
  <c r="DH2306" i="64"/>
  <c r="DG2306" i="64"/>
  <c r="DF2306" i="64"/>
  <c r="DE2306" i="64"/>
  <c r="DD2306" i="64"/>
  <c r="DC2306" i="64"/>
  <c r="DB2306" i="64"/>
  <c r="DA2306" i="64"/>
  <c r="CZ2306" i="64"/>
  <c r="CY2306" i="64"/>
  <c r="CX2306" i="64"/>
  <c r="CW2306" i="64"/>
  <c r="CV2306" i="64"/>
  <c r="CU2306" i="64"/>
  <c r="CT2306" i="64"/>
  <c r="CS2306" i="64"/>
  <c r="CR2306" i="64"/>
  <c r="CQ2306" i="64"/>
  <c r="CP2306" i="64"/>
  <c r="CO2306" i="64"/>
  <c r="CL2306" i="64"/>
  <c r="CK2306" i="64"/>
  <c r="CJ2306" i="64"/>
  <c r="CI2306" i="64"/>
  <c r="CH2306" i="64"/>
  <c r="CG2306" i="64"/>
  <c r="CF2306" i="64"/>
  <c r="CE2306" i="64"/>
  <c r="CD2306" i="64"/>
  <c r="CC2306" i="64"/>
  <c r="CB2306" i="64"/>
  <c r="CA2306" i="64"/>
  <c r="BZ2306" i="64"/>
  <c r="BY2306" i="64"/>
  <c r="BX2306" i="64"/>
  <c r="BW2306" i="64"/>
  <c r="BV2306" i="64"/>
  <c r="BU2306" i="64"/>
  <c r="BT2306" i="64"/>
  <c r="BS2306" i="64"/>
  <c r="BR2306" i="64"/>
  <c r="BQ2306" i="64"/>
  <c r="BP2306" i="64"/>
  <c r="BO2306" i="64"/>
  <c r="BN2306" i="64"/>
  <c r="BM2306" i="64"/>
  <c r="BL2306" i="64"/>
  <c r="BK2306" i="64"/>
  <c r="BJ2306" i="64"/>
  <c r="BI2306" i="64"/>
  <c r="BH2306" i="64"/>
  <c r="BG2306" i="64"/>
  <c r="BF2306" i="64"/>
  <c r="BE2306" i="64"/>
  <c r="BD2306" i="64"/>
  <c r="BC2306" i="64"/>
  <c r="BB2306" i="64"/>
  <c r="BA2306" i="64"/>
  <c r="AZ2306" i="64"/>
  <c r="AY2306" i="64"/>
  <c r="AX2306" i="64"/>
  <c r="AW2306" i="64"/>
  <c r="AV2306" i="64"/>
  <c r="AU2306" i="64"/>
  <c r="AT2306" i="64"/>
  <c r="AS2306" i="64"/>
  <c r="AR2306" i="64"/>
  <c r="AQ2306" i="64"/>
  <c r="AP2306" i="64"/>
  <c r="AO2306" i="64"/>
  <c r="AN2306" i="64"/>
  <c r="AM2306" i="64"/>
  <c r="AL2306" i="64"/>
  <c r="AK2306" i="64"/>
  <c r="AJ2306" i="64"/>
  <c r="AI2306" i="64"/>
  <c r="AH2306" i="64"/>
  <c r="AG2306" i="64"/>
  <c r="AF2306" i="64"/>
  <c r="AE2306" i="64"/>
  <c r="AD2306" i="64"/>
  <c r="AC2306" i="64"/>
  <c r="AB2306" i="64"/>
  <c r="AA2306" i="64"/>
  <c r="Z2306" i="64"/>
  <c r="Y2306" i="64"/>
  <c r="X2306" i="64"/>
  <c r="W2306" i="64"/>
  <c r="V2306" i="64"/>
  <c r="U2306" i="64"/>
  <c r="T2306" i="64"/>
  <c r="S2306" i="64"/>
  <c r="E2306" i="64"/>
  <c r="E2305" i="64"/>
  <c r="G2304" i="64"/>
  <c r="E2304" i="64"/>
  <c r="G2303" i="64"/>
  <c r="E2303" i="64"/>
  <c r="E2302" i="64"/>
  <c r="E2301" i="64"/>
  <c r="E2300" i="64"/>
  <c r="E2299"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273" i="64"/>
  <c r="E2274" i="64"/>
  <c r="E2275" i="64"/>
  <c r="E2276" i="64"/>
  <c r="E2277" i="64"/>
  <c r="E2278" i="64"/>
  <c r="E2279" i="64"/>
  <c r="E2280" i="64"/>
  <c r="E2281" i="64"/>
  <c r="G2274" i="64"/>
  <c r="CN2289" i="64"/>
  <c r="G2289" i="64"/>
  <c r="E2289" i="64"/>
  <c r="CN2288" i="64"/>
  <c r="G2288" i="64"/>
  <c r="E2288" i="64"/>
  <c r="G2287" i="64"/>
  <c r="E2287" i="64"/>
  <c r="G2286" i="64"/>
  <c r="E2286" i="64"/>
  <c r="CN2285" i="64"/>
  <c r="G2285" i="64"/>
  <c r="E2285" i="64"/>
  <c r="DL2284" i="64"/>
  <c r="DK2284" i="64"/>
  <c r="DJ2284" i="64"/>
  <c r="DI2284" i="64"/>
  <c r="DH2284" i="64"/>
  <c r="DG2284" i="64"/>
  <c r="DF2284" i="64"/>
  <c r="DE2284" i="64"/>
  <c r="DD2284" i="64"/>
  <c r="DC2284" i="64"/>
  <c r="DB2284" i="64"/>
  <c r="DA2284" i="64"/>
  <c r="CZ2284" i="64"/>
  <c r="CY2284" i="64"/>
  <c r="CX2284" i="64"/>
  <c r="CW2284" i="64"/>
  <c r="CV2284" i="64"/>
  <c r="CU2284" i="64"/>
  <c r="CT2284" i="64"/>
  <c r="CS2284" i="64"/>
  <c r="CR2284" i="64"/>
  <c r="CQ2284" i="64"/>
  <c r="CP2284" i="64"/>
  <c r="CO2284" i="64"/>
  <c r="CN2284" i="64"/>
  <c r="G2284" i="64"/>
  <c r="E2284" i="64"/>
  <c r="G2283" i="64"/>
  <c r="E2283" i="64"/>
  <c r="G2282" i="64"/>
  <c r="E2282" i="64"/>
  <c r="H2281" i="64"/>
  <c r="I2278" i="64"/>
  <c r="I2279" i="64" s="1"/>
  <c r="I2280" i="64" s="1"/>
  <c r="G2273" i="64"/>
  <c r="E2272" i="64"/>
  <c r="T2230" i="64"/>
  <c r="U2230" i="64"/>
  <c r="V2230" i="64"/>
  <c r="W2230" i="64"/>
  <c r="X2230" i="64"/>
  <c r="Y2230" i="64"/>
  <c r="Z2230" i="64"/>
  <c r="AA2230" i="64"/>
  <c r="AB2230" i="64"/>
  <c r="AC2230" i="64"/>
  <c r="AD2230" i="64"/>
  <c r="AE2230" i="64"/>
  <c r="AF2230" i="64"/>
  <c r="AG2230" i="64"/>
  <c r="AH2230" i="64"/>
  <c r="AI2230" i="64"/>
  <c r="AJ2230" i="64"/>
  <c r="AK2230" i="64"/>
  <c r="AL2230" i="64"/>
  <c r="AM2230" i="64"/>
  <c r="AN2230" i="64"/>
  <c r="AO2230" i="64"/>
  <c r="AP2230" i="64"/>
  <c r="AQ2230" i="64"/>
  <c r="AR2230" i="64"/>
  <c r="AS2230" i="64"/>
  <c r="AT2230" i="64"/>
  <c r="AU2230" i="64"/>
  <c r="AV2230" i="64"/>
  <c r="AW2230" i="64"/>
  <c r="AX2230" i="64"/>
  <c r="AY2230" i="64"/>
  <c r="AZ2230" i="64"/>
  <c r="BA2230" i="64"/>
  <c r="BB2230" i="64"/>
  <c r="BC2230" i="64"/>
  <c r="BD2230" i="64"/>
  <c r="BE2230" i="64"/>
  <c r="BF2230" i="64"/>
  <c r="BG2230" i="64"/>
  <c r="BH2230" i="64"/>
  <c r="BI2230" i="64"/>
  <c r="BJ2230" i="64"/>
  <c r="BK2230" i="64"/>
  <c r="BL2230" i="64"/>
  <c r="BM2230" i="64"/>
  <c r="BN2230" i="64"/>
  <c r="BO2230" i="64"/>
  <c r="BP2230" i="64"/>
  <c r="BQ2230" i="64"/>
  <c r="BR2230" i="64"/>
  <c r="BS2230" i="64"/>
  <c r="BT2230" i="64"/>
  <c r="BU2230" i="64"/>
  <c r="BV2230" i="64"/>
  <c r="BW2230" i="64"/>
  <c r="BX2230" i="64"/>
  <c r="BY2230" i="64"/>
  <c r="BZ2230" i="64"/>
  <c r="CA2230" i="64"/>
  <c r="CB2230" i="64"/>
  <c r="CC2230" i="64"/>
  <c r="CD2230" i="64"/>
  <c r="CE2230" i="64"/>
  <c r="CF2230" i="64"/>
  <c r="CG2230" i="64"/>
  <c r="CH2230" i="64"/>
  <c r="CI2230" i="64"/>
  <c r="CJ2230" i="64"/>
  <c r="CK2230" i="64"/>
  <c r="CL2230" i="64"/>
  <c r="S2230" i="64"/>
  <c r="T2197" i="64"/>
  <c r="U2197" i="64"/>
  <c r="V2197" i="64"/>
  <c r="W2197" i="64"/>
  <c r="X2197" i="64"/>
  <c r="Y2197" i="64"/>
  <c r="Z2197" i="64"/>
  <c r="AA2197" i="64"/>
  <c r="AB2197" i="64"/>
  <c r="AC2197" i="64"/>
  <c r="AD2197" i="64"/>
  <c r="AE2197" i="64"/>
  <c r="AF2197" i="64"/>
  <c r="AG2197" i="64"/>
  <c r="AH2197" i="64"/>
  <c r="AI2197" i="64"/>
  <c r="AJ2197" i="64"/>
  <c r="AK2197" i="64"/>
  <c r="AL2197" i="64"/>
  <c r="AM2197" i="64"/>
  <c r="AN2197" i="64"/>
  <c r="AO2197" i="64"/>
  <c r="AP2197" i="64"/>
  <c r="AQ2197" i="64"/>
  <c r="AR2197" i="64"/>
  <c r="AS2197" i="64"/>
  <c r="AT2197" i="64"/>
  <c r="AU2197" i="64"/>
  <c r="AV2197" i="64"/>
  <c r="AW2197" i="64"/>
  <c r="AX2197" i="64"/>
  <c r="AY2197" i="64"/>
  <c r="AZ2197" i="64"/>
  <c r="BA2197" i="64"/>
  <c r="BB2197" i="64"/>
  <c r="BC2197" i="64"/>
  <c r="BD2197" i="64"/>
  <c r="BE2197" i="64"/>
  <c r="BF2197" i="64"/>
  <c r="BG2197" i="64"/>
  <c r="BH2197" i="64"/>
  <c r="BI2197" i="64"/>
  <c r="BJ2197" i="64"/>
  <c r="BK2197" i="64"/>
  <c r="BL2197" i="64"/>
  <c r="BM2197" i="64"/>
  <c r="BN2197" i="64"/>
  <c r="BO2197" i="64"/>
  <c r="BP2197" i="64"/>
  <c r="BQ2197" i="64"/>
  <c r="BR2197" i="64"/>
  <c r="BS2197" i="64"/>
  <c r="BT2197" i="64"/>
  <c r="BU2197" i="64"/>
  <c r="BV2197" i="64"/>
  <c r="BW2197" i="64"/>
  <c r="BX2197" i="64"/>
  <c r="BY2197" i="64"/>
  <c r="BZ2197" i="64"/>
  <c r="CA2197" i="64"/>
  <c r="CB2197" i="64"/>
  <c r="CC2197" i="64"/>
  <c r="CD2197" i="64"/>
  <c r="CE2197" i="64"/>
  <c r="CF2197" i="64"/>
  <c r="CG2197" i="64"/>
  <c r="CH2197" i="64"/>
  <c r="CI2197" i="64"/>
  <c r="CJ2197" i="64"/>
  <c r="CK2197" i="64"/>
  <c r="CL2197" i="64"/>
  <c r="S2197" i="64"/>
  <c r="CP2257" i="64"/>
  <c r="CQ2257" i="64"/>
  <c r="CR2257" i="64"/>
  <c r="CS2257" i="64"/>
  <c r="CT2257" i="64"/>
  <c r="CU2257" i="64"/>
  <c r="CV2257" i="64"/>
  <c r="CW2257" i="64"/>
  <c r="CX2257" i="64"/>
  <c r="CY2257" i="64"/>
  <c r="CZ2257" i="64"/>
  <c r="DA2257" i="64"/>
  <c r="DB2257" i="64"/>
  <c r="DC2257" i="64"/>
  <c r="DD2257" i="64"/>
  <c r="DE2257" i="64"/>
  <c r="DF2257" i="64"/>
  <c r="DG2257" i="64"/>
  <c r="DH2257" i="64"/>
  <c r="DI2257" i="64"/>
  <c r="DJ2257" i="64"/>
  <c r="DK2257" i="64"/>
  <c r="DL2257" i="64"/>
  <c r="CO2257" i="64"/>
  <c r="CN2257" i="64"/>
  <c r="CN2258" i="64"/>
  <c r="CN2261" i="64"/>
  <c r="CN2262" i="64"/>
  <c r="G2262" i="64"/>
  <c r="E2262" i="64"/>
  <c r="G2261" i="64"/>
  <c r="E2261" i="64"/>
  <c r="G2260" i="64"/>
  <c r="E2260" i="64"/>
  <c r="G2259" i="64"/>
  <c r="E2259" i="64"/>
  <c r="G2258" i="64"/>
  <c r="E2258" i="64"/>
  <c r="G2257" i="64"/>
  <c r="E2257" i="64"/>
  <c r="G2256" i="64"/>
  <c r="E2256" i="64"/>
  <c r="G2255" i="64"/>
  <c r="E2255" i="64"/>
  <c r="H2254" i="64"/>
  <c r="I2251" i="64"/>
  <c r="I2252" i="64" s="1"/>
  <c r="I2253" i="64" s="1"/>
  <c r="G2247" i="64"/>
  <c r="G2246" i="64"/>
  <c r="E2246" i="64"/>
  <c r="E2245" i="64"/>
  <c r="G2212" i="64"/>
  <c r="G2235" i="64"/>
  <c r="E2235" i="64"/>
  <c r="G2234" i="64"/>
  <c r="E2234" i="64"/>
  <c r="G2233" i="64"/>
  <c r="E2233" i="64"/>
  <c r="G2232" i="64"/>
  <c r="E2232" i="64"/>
  <c r="DL2231" i="64"/>
  <c r="DK2231" i="64"/>
  <c r="DJ2231" i="64"/>
  <c r="DI2231" i="64"/>
  <c r="DH2231" i="64"/>
  <c r="DG2231" i="64"/>
  <c r="DF2231" i="64"/>
  <c r="DE2231" i="64"/>
  <c r="DD2231" i="64"/>
  <c r="DC2231" i="64"/>
  <c r="DB2231" i="64"/>
  <c r="DA2231" i="64"/>
  <c r="CZ2231" i="64"/>
  <c r="CY2231" i="64"/>
  <c r="CX2231" i="64"/>
  <c r="CW2231" i="64"/>
  <c r="CV2231" i="64"/>
  <c r="CU2231" i="64"/>
  <c r="CT2231" i="64"/>
  <c r="CS2231" i="64"/>
  <c r="CR2231" i="64"/>
  <c r="CQ2231" i="64"/>
  <c r="CP2231" i="64"/>
  <c r="CO2231" i="64"/>
  <c r="G2231" i="64"/>
  <c r="E2231" i="64"/>
  <c r="G2230" i="64"/>
  <c r="E2230" i="64"/>
  <c r="G2229" i="64"/>
  <c r="E2229" i="64"/>
  <c r="G2228" i="64"/>
  <c r="E2228" i="64"/>
  <c r="H2227" i="64"/>
  <c r="I2216" i="64"/>
  <c r="I2217" i="64" s="1"/>
  <c r="I2218" i="64" s="1"/>
  <c r="I2219" i="64" s="1"/>
  <c r="I2220" i="64" s="1"/>
  <c r="I2221" i="64" s="1"/>
  <c r="I2222" i="64" s="1"/>
  <c r="I2223" i="64" s="1"/>
  <c r="I2224" i="64" s="1"/>
  <c r="I2225" i="64" s="1"/>
  <c r="I2226" i="64" s="1"/>
  <c r="G2216" i="64"/>
  <c r="G2217" i="64" s="1"/>
  <c r="G2218" i="64" s="1"/>
  <c r="G2219" i="64" s="1"/>
  <c r="G2220" i="64" s="1"/>
  <c r="G2221" i="64" s="1"/>
  <c r="G2222" i="64" s="1"/>
  <c r="G2223" i="64" s="1"/>
  <c r="G2224" i="64" s="1"/>
  <c r="G2225" i="64" s="1"/>
  <c r="G2226" i="64" s="1"/>
  <c r="G2211" i="64"/>
  <c r="E2211" i="64"/>
  <c r="E2210" i="64"/>
  <c r="G2195" i="64"/>
  <c r="G2196" i="64"/>
  <c r="G2197" i="64"/>
  <c r="G2198" i="64"/>
  <c r="G2199" i="64"/>
  <c r="G2200" i="64"/>
  <c r="G2201" i="64"/>
  <c r="G2178" i="64"/>
  <c r="I2182" i="64"/>
  <c r="I2183" i="64" s="1"/>
  <c r="I2184" i="64" s="1"/>
  <c r="I2185" i="64" s="1"/>
  <c r="I2186" i="64" s="1"/>
  <c r="I2187" i="64" s="1"/>
  <c r="I2188" i="64" s="1"/>
  <c r="I2189" i="64" s="1"/>
  <c r="I2190" i="64" s="1"/>
  <c r="I2191" i="64" s="1"/>
  <c r="I2192" i="64" s="1"/>
  <c r="G2182" i="64"/>
  <c r="G2183" i="64" s="1"/>
  <c r="G2184" i="64" s="1"/>
  <c r="G2185" i="64" s="1"/>
  <c r="G2186" i="64" s="1"/>
  <c r="G2187" i="64" s="1"/>
  <c r="G2188" i="64" s="1"/>
  <c r="G2189" i="64" s="1"/>
  <c r="G2190" i="64" s="1"/>
  <c r="G2191" i="64" s="1"/>
  <c r="G2192" i="64" s="1"/>
  <c r="E2201" i="64"/>
  <c r="E2200" i="64"/>
  <c r="E2199" i="64"/>
  <c r="E2198" i="64"/>
  <c r="DL2197" i="64"/>
  <c r="DK2197" i="64"/>
  <c r="DJ2197" i="64"/>
  <c r="DI2197" i="64"/>
  <c r="DH2197" i="64"/>
  <c r="DG2197" i="64"/>
  <c r="DF2197" i="64"/>
  <c r="DE2197" i="64"/>
  <c r="DD2197" i="64"/>
  <c r="DC2197" i="64"/>
  <c r="DB2197" i="64"/>
  <c r="DA2197" i="64"/>
  <c r="CZ2197" i="64"/>
  <c r="CY2197" i="64"/>
  <c r="CX2197" i="64"/>
  <c r="CW2197" i="64"/>
  <c r="CV2197" i="64"/>
  <c r="CU2197" i="64"/>
  <c r="CT2197" i="64"/>
  <c r="CS2197" i="64"/>
  <c r="CR2197" i="64"/>
  <c r="CQ2197" i="64"/>
  <c r="CP2197" i="64"/>
  <c r="CO2197" i="64"/>
  <c r="E2197" i="64"/>
  <c r="E2196" i="64"/>
  <c r="E2195" i="64"/>
  <c r="G2194" i="64"/>
  <c r="E2194" i="64"/>
  <c r="G2177" i="64"/>
  <c r="E2177" i="64"/>
  <c r="E2176" i="64"/>
  <c r="AH691" i="64" a="1"/>
  <c r="AY691" i="64" a="1"/>
  <c r="AE691" i="64" a="1"/>
  <c r="AQ691" i="64" a="1"/>
  <c r="BM691" i="64" a="1"/>
  <c r="CH691" i="64" a="1"/>
  <c r="CG691" i="64" a="1"/>
  <c r="AA691" i="64" a="1"/>
  <c r="CA691" i="64" a="1"/>
  <c r="CN693" i="64" a="1"/>
  <c r="AN691" i="64" a="1"/>
  <c r="V691" i="64" a="1"/>
  <c r="BT691" i="64" a="1"/>
  <c r="AT691" i="64" a="1"/>
  <c r="AD691" i="64" a="1"/>
  <c r="AS691" i="64" a="1"/>
  <c r="AZ691" i="64" a="1"/>
  <c r="CL691" i="64" a="1"/>
  <c r="U691" i="64" a="1"/>
  <c r="CD691" i="64" a="1"/>
  <c r="BD691" i="64" a="1"/>
  <c r="V772" i="64" a="1"/>
  <c r="AP691" i="64" a="1"/>
  <c r="Y691" i="64" a="1"/>
  <c r="BE691" i="64" a="1"/>
  <c r="AB691" i="64" a="1"/>
  <c r="AG691" i="64" a="1"/>
  <c r="AC691" i="64" a="1"/>
  <c r="AM691" i="64" a="1"/>
  <c r="BB691" i="64" a="1"/>
  <c r="BI691" i="64" a="1"/>
  <c r="X691" i="64" a="1"/>
  <c r="BR691" i="64" a="1"/>
  <c r="AR691" i="64" a="1"/>
  <c r="BH691" i="64" a="1"/>
  <c r="AX691" i="64" a="1"/>
  <c r="S691" i="64" a="1"/>
  <c r="AO691" i="64" a="1"/>
  <c r="BK691" i="64" a="1"/>
  <c r="W691" i="64" a="1"/>
  <c r="BG691" i="64" a="1"/>
  <c r="CI691" i="64" a="1"/>
  <c r="BU691" i="64" a="1"/>
  <c r="BX691" i="64" a="1"/>
  <c r="BN691" i="64" a="1"/>
  <c r="Z691" i="64" a="1"/>
  <c r="BQ691" i="64" a="1"/>
  <c r="BF691" i="64" a="1"/>
  <c r="BW691" i="64" a="1"/>
  <c r="BS691" i="64" a="1"/>
  <c r="BY691" i="64" a="1"/>
  <c r="BL691" i="64" a="1"/>
  <c r="BJ691" i="64" a="1"/>
  <c r="AL691" i="64" a="1"/>
  <c r="CC691" i="64" a="1"/>
  <c r="BZ691" i="64" a="1"/>
  <c r="AV691" i="64" a="1"/>
  <c r="AI691" i="64" a="1"/>
  <c r="AW691" i="64" a="1"/>
  <c r="AU691" i="64" a="1"/>
  <c r="CF691" i="64" a="1"/>
  <c r="T691" i="64" a="1"/>
  <c r="CK691" i="64" a="1"/>
  <c r="BO691" i="64" a="1"/>
  <c r="CN691" i="64" a="1"/>
  <c r="AF691" i="64" a="1"/>
  <c r="BA691" i="64" a="1"/>
  <c r="BP691" i="64" a="1"/>
  <c r="CB691" i="64" a="1"/>
  <c r="CE691" i="64" a="1"/>
  <c r="BC691" i="64" a="1"/>
  <c r="AJ691" i="64" a="1"/>
  <c r="AK691" i="64" a="1"/>
  <c r="CJ691" i="64" a="1"/>
  <c r="BV691" i="64" a="1"/>
  <c r="V1108" i="64" a="1"/>
  <c r="CV50" i="1170" l="1"/>
  <c r="CT51" i="1170"/>
  <c r="CV48" i="1170"/>
  <c r="CV53" i="1170" s="1"/>
  <c r="CU51" i="1170"/>
  <c r="CV52" i="1170"/>
  <c r="CV49" i="1170"/>
  <c r="CV33" i="1170"/>
  <c r="CV38" i="1170" s="1"/>
  <c r="CR17" i="861"/>
  <c r="CT17" i="861"/>
  <c r="CU36" i="1170"/>
  <c r="CO36" i="1170"/>
  <c r="CT36" i="1170"/>
  <c r="CP35" i="1170"/>
  <c r="CV35" i="1170"/>
  <c r="CN55" i="1170"/>
  <c r="CN56" i="1170" s="1"/>
  <c r="CV36" i="1170"/>
  <c r="Z2" i="1170"/>
  <c r="Y3" i="1170"/>
  <c r="Y7" i="1170"/>
  <c r="X8" i="1170" s="1"/>
  <c r="Y1" i="1170"/>
  <c r="CS37" i="1170"/>
  <c r="CS52" i="1170"/>
  <c r="CM22" i="861"/>
  <c r="CT23" i="1170"/>
  <c r="CT33" i="1170"/>
  <c r="CT38" i="1170" s="1"/>
  <c r="CT48" i="1170"/>
  <c r="CT53" i="1170" s="1"/>
  <c r="CU35" i="1170"/>
  <c r="CU50" i="1170"/>
  <c r="CQ37" i="1170"/>
  <c r="CQ52" i="1170"/>
  <c r="CR34" i="1170"/>
  <c r="CR49" i="1170"/>
  <c r="CO35" i="1170"/>
  <c r="CO50" i="1170"/>
  <c r="CS22" i="861"/>
  <c r="CP17" i="861"/>
  <c r="CS23" i="1170"/>
  <c r="CS33" i="1170"/>
  <c r="CS38" i="1170" s="1"/>
  <c r="CS48" i="1170"/>
  <c r="CS53" i="1170" s="1"/>
  <c r="CS36" i="1170"/>
  <c r="CS51" i="1170"/>
  <c r="T56" i="1170"/>
  <c r="W34" i="1170"/>
  <c r="W49" i="1170"/>
  <c r="CO49" i="1170"/>
  <c r="CO34" i="1170"/>
  <c r="CT50" i="1170"/>
  <c r="CT35" i="1170"/>
  <c r="CP49" i="1170"/>
  <c r="CP34" i="1170"/>
  <c r="CO51" i="1170"/>
  <c r="CQ36" i="1170"/>
  <c r="CQ51" i="1170"/>
  <c r="CP50" i="1170"/>
  <c r="CU34" i="1170"/>
  <c r="CU49" i="1170"/>
  <c r="CM55" i="1170"/>
  <c r="CM56" i="1170" s="1"/>
  <c r="CP36" i="1170"/>
  <c r="CP51" i="1170"/>
  <c r="CQ50" i="1170"/>
  <c r="CQ35" i="1170"/>
  <c r="W37" i="1170"/>
  <c r="W52" i="1170"/>
  <c r="CP33" i="1170"/>
  <c r="CP38" i="1170" s="1"/>
  <c r="CP48" i="1170"/>
  <c r="CP53" i="1170" s="1"/>
  <c r="CP23" i="1170"/>
  <c r="CP52" i="1170"/>
  <c r="CP37" i="1170"/>
  <c r="CQ48" i="1170"/>
  <c r="CQ53" i="1170" s="1"/>
  <c r="CQ33" i="1170"/>
  <c r="CQ38" i="1170" s="1"/>
  <c r="CQ23" i="1170"/>
  <c r="W23" i="1170"/>
  <c r="W33" i="1170"/>
  <c r="W48" i="1170"/>
  <c r="CO52" i="1170"/>
  <c r="CO37" i="1170"/>
  <c r="CR23" i="1170"/>
  <c r="CR48" i="1170"/>
  <c r="CR53" i="1170" s="1"/>
  <c r="CR33" i="1170"/>
  <c r="CR38" i="1170" s="1"/>
  <c r="CS35" i="1170"/>
  <c r="CS50" i="1170"/>
  <c r="V38" i="1170"/>
  <c r="V17" i="861" s="1"/>
  <c r="W8" i="1170"/>
  <c r="CR51" i="1170"/>
  <c r="CR36" i="1170"/>
  <c r="W51" i="1170"/>
  <c r="W36" i="1170"/>
  <c r="U55" i="1170"/>
  <c r="CU37" i="1170"/>
  <c r="CU52" i="1170"/>
  <c r="CU48" i="1170"/>
  <c r="CU53" i="1170" s="1"/>
  <c r="CU33" i="1170"/>
  <c r="CU38" i="1170" s="1"/>
  <c r="CU23" i="1170"/>
  <c r="CQ34" i="1170"/>
  <c r="CQ49" i="1170"/>
  <c r="CV51" i="1170"/>
  <c r="V53" i="1170"/>
  <c r="V22" i="861" s="1"/>
  <c r="CS34" i="1170"/>
  <c r="CS49" i="1170"/>
  <c r="CR37" i="1170"/>
  <c r="CR52" i="1170"/>
  <c r="CR22" i="861"/>
  <c r="X4" i="1170"/>
  <c r="X19" i="1170"/>
  <c r="X21" i="1170"/>
  <c r="X29" i="1170"/>
  <c r="X22" i="1170"/>
  <c r="X30" i="1170"/>
  <c r="X27" i="1170"/>
  <c r="X28" i="1170"/>
  <c r="X26" i="1170"/>
  <c r="X18" i="1170"/>
  <c r="X43" i="1170"/>
  <c r="X20" i="1170"/>
  <c r="X44" i="1170"/>
  <c r="X42" i="1170"/>
  <c r="X41" i="1170"/>
  <c r="X45" i="1170"/>
  <c r="CO33" i="1170"/>
  <c r="CO38" i="1170" s="1"/>
  <c r="CO23" i="1170"/>
  <c r="CO48" i="1170"/>
  <c r="CO53" i="1170" s="1"/>
  <c r="CT37" i="1170"/>
  <c r="CT52" i="1170"/>
  <c r="CT22" i="861"/>
  <c r="CP22" i="861"/>
  <c r="CO22" i="861"/>
  <c r="CR35" i="1170"/>
  <c r="CR50" i="1170"/>
  <c r="W35" i="1170"/>
  <c r="W50" i="1170"/>
  <c r="CT34" i="1170"/>
  <c r="CT49" i="1170"/>
  <c r="CW22" i="861"/>
  <c r="CW17" i="861"/>
  <c r="CW35" i="1170"/>
  <c r="CW50" i="1170"/>
  <c r="CW36" i="1170"/>
  <c r="CW51" i="1170"/>
  <c r="CX1" i="1170"/>
  <c r="CW34" i="1170"/>
  <c r="CW49" i="1170"/>
  <c r="CX4" i="1170"/>
  <c r="CX21" i="1170"/>
  <c r="CX29" i="1170"/>
  <c r="CX26" i="1170"/>
  <c r="CX22" i="1170"/>
  <c r="CX30" i="1170"/>
  <c r="CX19" i="1170"/>
  <c r="CX27" i="1170"/>
  <c r="CX20" i="1170"/>
  <c r="CX18" i="1170"/>
  <c r="CX28" i="1170"/>
  <c r="CX41" i="1170"/>
  <c r="CX44" i="1170"/>
  <c r="CX42" i="1170"/>
  <c r="CX45" i="1170"/>
  <c r="CX43" i="1170"/>
  <c r="CZ2" i="1170"/>
  <c r="CY3" i="1170"/>
  <c r="CY7" i="1170"/>
  <c r="CY8" i="1170"/>
  <c r="CW33" i="1170"/>
  <c r="CW38" i="1170" s="1"/>
  <c r="CW23" i="1170"/>
  <c r="CW48" i="1170"/>
  <c r="CW53" i="1170" s="1"/>
  <c r="CW52" i="1170"/>
  <c r="CW37" i="1170"/>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093" i="64" a="1"/>
  <c r="CO1093"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093" i="64" a="1"/>
  <c r="CU1093" i="64" s="1"/>
  <c r="CT1093" i="64" a="1"/>
  <c r="CT1093" i="64" s="1"/>
  <c r="V1108" i="64"/>
  <c r="V1110" i="64" s="1"/>
  <c r="W111" i="64" a="1"/>
  <c r="W111" i="64" s="1"/>
  <c r="W1093" i="64" a="1"/>
  <c r="W1093" i="64" s="1"/>
  <c r="CQ1093" i="64" a="1"/>
  <c r="CQ1093" i="64" s="1"/>
  <c r="CP1093" i="64" a="1"/>
  <c r="CP1093" i="64" s="1"/>
  <c r="V126" i="64"/>
  <c r="CS1093" i="64" a="1"/>
  <c r="CS1093" i="64" s="1"/>
  <c r="V141" i="64"/>
  <c r="CR1093" i="64" a="1"/>
  <c r="CR1093"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P13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17" i="64" a="1"/>
  <c r="CP1017" i="64" s="1"/>
  <c r="CU1017" i="64" a="1"/>
  <c r="CU1017" i="64" s="1"/>
  <c r="CR1017" i="64" a="1"/>
  <c r="CR1017" i="64" s="1"/>
  <c r="W1017" i="64" a="1"/>
  <c r="W1017" i="64" s="1"/>
  <c r="CM830" i="64" a="1"/>
  <c r="CM830" i="64" s="1"/>
  <c r="CO1017" i="64" a="1"/>
  <c r="CO1017" i="64" s="1"/>
  <c r="CS1017" i="64" a="1"/>
  <c r="CS1017" i="64" s="1"/>
  <c r="CT1017" i="64" a="1"/>
  <c r="CT1017" i="64" s="1"/>
  <c r="CQ1017" i="64" a="1"/>
  <c r="CQ1017"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992" i="64" a="1"/>
  <c r="CS992" i="64" s="1"/>
  <c r="CS208" i="64" a="1"/>
  <c r="CS208" i="64" s="1"/>
  <c r="CO209" i="64" a="1"/>
  <c r="CO209" i="64" s="1"/>
  <c r="CT208" i="64" a="1"/>
  <c r="CT208" i="64" s="1"/>
  <c r="W208" i="64" a="1"/>
  <c r="W208" i="64" s="1"/>
  <c r="W209" i="64" a="1"/>
  <c r="W209" i="64" s="1"/>
  <c r="CU209" i="64" a="1"/>
  <c r="CU209" i="64" s="1"/>
  <c r="CU208" i="64" a="1"/>
  <c r="CU208" i="64" s="1"/>
  <c r="CQ992" i="64" a="1"/>
  <c r="CQ992" i="64" s="1"/>
  <c r="CU992" i="64" a="1"/>
  <c r="CU992" i="64" s="1"/>
  <c r="CP331" i="64" a="1"/>
  <c r="CP331" i="64" s="1"/>
  <c r="CP992" i="64" a="1"/>
  <c r="CP992" i="64" s="1"/>
  <c r="CO992" i="64" a="1"/>
  <c r="CO992" i="64" s="1"/>
  <c r="CT992" i="64" a="1"/>
  <c r="CT992" i="64" s="1"/>
  <c r="CR992" i="64" a="1"/>
  <c r="CR992" i="64" s="1"/>
  <c r="V772" i="64"/>
  <c r="V774" i="64" s="1"/>
  <c r="W331" i="64" a="1"/>
  <c r="W331" i="64" s="1"/>
  <c r="W992" i="64" a="1"/>
  <c r="W992"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0" i="861"/>
  <c r="X259" i="64"/>
  <c r="X7" i="64"/>
  <c r="W8" i="64" s="1"/>
  <c r="P1" i="64"/>
  <c r="W4" i="64"/>
  <c r="CU1" i="863"/>
  <c r="CU43" i="863"/>
  <c r="CU42" i="863"/>
  <c r="CU21" i="863" s="1"/>
  <c r="CU32"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4" i="861" s="1"/>
  <c r="CT70" i="863" a="1"/>
  <c r="CT70" i="863" s="1"/>
  <c r="CP66" i="863" a="1"/>
  <c r="CP66" i="863" s="1"/>
  <c r="W43" i="863"/>
  <c r="W42" i="863"/>
  <c r="W21" i="863" s="1"/>
  <c r="V32"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41" i="64"/>
  <c r="J2042" i="64"/>
  <c r="R2042" i="64" s="1"/>
  <c r="CN2042" i="64"/>
  <c r="H2193" i="64"/>
  <c r="CR772" i="64" a="1"/>
  <c r="CN772" i="64" a="1"/>
  <c r="CS772" i="64" a="1"/>
  <c r="CO772" i="64" a="1"/>
  <c r="W1108" i="64" a="1"/>
  <c r="CO1108" i="64" a="1"/>
  <c r="CM772" i="64" a="1"/>
  <c r="CP772" i="64" a="1"/>
  <c r="CT772" i="64" a="1"/>
  <c r="W772" i="64" a="1"/>
  <c r="CU772" i="64" a="1"/>
  <c r="CQ772" i="64" a="1"/>
  <c r="CV55" i="1170" l="1"/>
  <c r="CV56" i="1170" s="1"/>
  <c r="CN17" i="861"/>
  <c r="CS55" i="1170"/>
  <c r="CS56" i="1170" s="1"/>
  <c r="CO17" i="861"/>
  <c r="CS17" i="861"/>
  <c r="CV22" i="861"/>
  <c r="CV17" i="861"/>
  <c r="CR55" i="1170"/>
  <c r="CR56" i="1170" s="1"/>
  <c r="X37" i="1170"/>
  <c r="X52" i="1170"/>
  <c r="CU22" i="861"/>
  <c r="CU17" i="861"/>
  <c r="CO55" i="1170"/>
  <c r="CO56" i="1170" s="1"/>
  <c r="X36" i="1170"/>
  <c r="X51" i="1170"/>
  <c r="X34" i="1170"/>
  <c r="X49" i="1170"/>
  <c r="CP55" i="1170"/>
  <c r="CP56" i="1170" s="1"/>
  <c r="W53" i="1170"/>
  <c r="W22" i="861" s="1"/>
  <c r="W38" i="1170"/>
  <c r="W17" i="861" s="1"/>
  <c r="V55" i="1170"/>
  <c r="CQ17" i="861"/>
  <c r="CQ22" i="861"/>
  <c r="CU55" i="1170"/>
  <c r="CU56" i="1170" s="1"/>
  <c r="X35" i="1170"/>
  <c r="X50" i="1170"/>
  <c r="CQ55" i="1170"/>
  <c r="CQ56" i="1170" s="1"/>
  <c r="Y26" i="1170"/>
  <c r="Y44" i="1170"/>
  <c r="Y41" i="1170"/>
  <c r="Y45" i="1170"/>
  <c r="Y43" i="1170"/>
  <c r="Y19" i="1170"/>
  <c r="Y21" i="1170"/>
  <c r="Y27" i="1170"/>
  <c r="Y22" i="1170"/>
  <c r="Y20" i="1170"/>
  <c r="Y30" i="1170"/>
  <c r="Y28" i="1170"/>
  <c r="Y42" i="1170"/>
  <c r="Y18" i="1170"/>
  <c r="Y29" i="1170"/>
  <c r="Y4" i="1170"/>
  <c r="X23" i="1170"/>
  <c r="X33" i="1170"/>
  <c r="X48" i="1170"/>
  <c r="Z1" i="1170"/>
  <c r="AA2" i="1170"/>
  <c r="Z3" i="1170"/>
  <c r="Z7" i="1170"/>
  <c r="CT55" i="1170"/>
  <c r="CT56" i="1170" s="1"/>
  <c r="U56" i="1170"/>
  <c r="CX22" i="861"/>
  <c r="CX17" i="861"/>
  <c r="CW55" i="1170"/>
  <c r="CW56" i="1170" s="1"/>
  <c r="CY1" i="1170"/>
  <c r="CY4" i="1170"/>
  <c r="CY26" i="1170"/>
  <c r="CY20" i="1170"/>
  <c r="CY21" i="1170"/>
  <c r="CY27" i="1170"/>
  <c r="CY22" i="1170"/>
  <c r="CY30" i="1170"/>
  <c r="CY29" i="1170"/>
  <c r="CY19" i="1170"/>
  <c r="CY18" i="1170"/>
  <c r="CY28" i="1170"/>
  <c r="CY43" i="1170"/>
  <c r="CY41" i="1170"/>
  <c r="CY44" i="1170"/>
  <c r="CY42" i="1170"/>
  <c r="CY45" i="1170"/>
  <c r="CX33" i="1170"/>
  <c r="CX38" i="1170" s="1"/>
  <c r="CX23" i="1170"/>
  <c r="CX48" i="1170"/>
  <c r="CX53" i="1170" s="1"/>
  <c r="DA2" i="1170"/>
  <c r="CZ3" i="1170"/>
  <c r="CZ8" i="1170"/>
  <c r="CZ7" i="1170"/>
  <c r="CX35" i="1170"/>
  <c r="CX50" i="1170"/>
  <c r="CX34" i="1170"/>
  <c r="CX49" i="1170"/>
  <c r="CX37" i="1170"/>
  <c r="CX52" i="1170"/>
  <c r="CX36" i="1170"/>
  <c r="CX51" i="1170"/>
  <c r="X498" i="64" a="1"/>
  <c r="X498" i="64" s="1"/>
  <c r="CV509" i="64" a="1"/>
  <c r="CV509" i="64" s="1"/>
  <c r="CV498" i="64" a="1"/>
  <c r="CV498" i="64" s="1"/>
  <c r="X509" i="64" a="1"/>
  <c r="X509" i="64" s="1"/>
  <c r="CO1108" i="64"/>
  <c r="CV501" i="64" a="1"/>
  <c r="CV501" i="64" s="1"/>
  <c r="CV515" i="64" a="1"/>
  <c r="CV515" i="64" s="1"/>
  <c r="X515" i="64" a="1"/>
  <c r="X515" i="64" s="1"/>
  <c r="X501" i="64" a="1"/>
  <c r="X501" i="64" s="1"/>
  <c r="W141" i="64"/>
  <c r="W126" i="64"/>
  <c r="W1108" i="64"/>
  <c r="W1110" i="64" s="1"/>
  <c r="X111" i="64" a="1"/>
  <c r="X111" i="64" s="1"/>
  <c r="X1093" i="64" a="1"/>
  <c r="X1093" i="64" s="1"/>
  <c r="CV111" i="64" a="1"/>
  <c r="CV111" i="64" s="1"/>
  <c r="CV1093" i="64" a="1"/>
  <c r="CV1093"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17" i="64" a="1"/>
  <c r="CV1017" i="64" s="1"/>
  <c r="CN23" i="861"/>
  <c r="X1017" i="64" a="1"/>
  <c r="X1017"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992" i="64" a="1"/>
  <c r="CV992" i="64" s="1"/>
  <c r="X331" i="64" a="1"/>
  <c r="X331" i="64" s="1"/>
  <c r="X992" i="64" a="1"/>
  <c r="X992"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N91" i="861"/>
  <c r="CV43" i="863"/>
  <c r="CV42" i="863"/>
  <c r="CV21" i="863" s="1"/>
  <c r="CV32"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81" i="64"/>
  <c r="CV263" i="64"/>
  <c r="CW3" i="64"/>
  <c r="CW259" i="64"/>
  <c r="CW7" i="64"/>
  <c r="CX2" i="64"/>
  <c r="CW8" i="64"/>
  <c r="CW277" i="64"/>
  <c r="CW260" i="64"/>
  <c r="CW278" i="64"/>
  <c r="CW279" i="64"/>
  <c r="CW261" i="64"/>
  <c r="CW262" i="64"/>
  <c r="CW280" i="64"/>
  <c r="X24" i="864"/>
  <c r="X94"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2" i="861"/>
  <c r="CW22" i="864"/>
  <c r="CW21" i="864"/>
  <c r="CW20" i="864"/>
  <c r="CW3" i="864"/>
  <c r="CW4" i="864" s="1"/>
  <c r="CX2" i="864"/>
  <c r="CX23" i="864" s="1"/>
  <c r="CW7" i="864"/>
  <c r="CW8" i="864"/>
  <c r="CP1" i="860"/>
  <c r="CQ9" i="860"/>
  <c r="CQ8" i="860"/>
  <c r="CQ3" i="860"/>
  <c r="CR2" i="860"/>
  <c r="CP4" i="860"/>
  <c r="CN696" i="64"/>
  <c r="CN2043" i="64"/>
  <c r="J2043" i="64"/>
  <c r="R2043" i="64" s="1"/>
  <c r="E1964" i="64"/>
  <c r="E1963" i="64"/>
  <c r="E1448" i="64"/>
  <c r="E1447" i="64"/>
  <c r="E1449" i="64"/>
  <c r="E1413" i="64"/>
  <c r="E1412" i="64"/>
  <c r="E1411" i="64"/>
  <c r="E1410" i="64"/>
  <c r="I1376" i="64"/>
  <c r="R1376" i="64" s="1"/>
  <c r="CV772" i="64" a="1"/>
  <c r="X772" i="64" a="1"/>
  <c r="CP1108" i="64" a="1"/>
  <c r="X1108" i="64" a="1"/>
  <c r="Y8" i="1170" l="1"/>
  <c r="Z29" i="1170"/>
  <c r="Z44" i="1170"/>
  <c r="Z41" i="1170"/>
  <c r="Z45" i="1170"/>
  <c r="Z43" i="1170"/>
  <c r="Z22" i="1170"/>
  <c r="Z18" i="1170"/>
  <c r="Z4" i="1170"/>
  <c r="Z28" i="1170"/>
  <c r="Z19" i="1170"/>
  <c r="Z26" i="1170"/>
  <c r="Z42" i="1170"/>
  <c r="Z20" i="1170"/>
  <c r="Z30" i="1170"/>
  <c r="Z21" i="1170"/>
  <c r="Z27" i="1170"/>
  <c r="AA7" i="1170"/>
  <c r="AA1" i="1170"/>
  <c r="AB2" i="1170"/>
  <c r="AA3" i="1170"/>
  <c r="Y33" i="1170"/>
  <c r="Y23" i="1170"/>
  <c r="Y48" i="1170"/>
  <c r="W55" i="1170"/>
  <c r="Y35" i="1170"/>
  <c r="Y50" i="1170"/>
  <c r="X53" i="1170"/>
  <c r="X22" i="861" s="1"/>
  <c r="Y52" i="1170"/>
  <c r="Y37" i="1170"/>
  <c r="X38" i="1170"/>
  <c r="X17" i="861" s="1"/>
  <c r="Y36" i="1170"/>
  <c r="Y51" i="1170"/>
  <c r="Y34" i="1170"/>
  <c r="Y49" i="1170"/>
  <c r="V56" i="1170"/>
  <c r="CY22" i="861"/>
  <c r="CY17" i="861"/>
  <c r="CZ1" i="1170"/>
  <c r="CX55" i="1170"/>
  <c r="CX56" i="1170" s="1"/>
  <c r="CY34" i="1170"/>
  <c r="CY49" i="1170"/>
  <c r="CY37" i="1170"/>
  <c r="CY52" i="1170"/>
  <c r="CZ4" i="1170"/>
  <c r="CZ20" i="1170"/>
  <c r="CZ28" i="1170"/>
  <c r="CZ19" i="1170"/>
  <c r="CZ22" i="1170"/>
  <c r="CZ18" i="1170"/>
  <c r="CZ30" i="1170"/>
  <c r="CZ29" i="1170"/>
  <c r="CZ21" i="1170"/>
  <c r="CZ27" i="1170"/>
  <c r="CZ43" i="1170"/>
  <c r="CZ26" i="1170"/>
  <c r="CZ41" i="1170"/>
  <c r="CZ44" i="1170"/>
  <c r="CZ42" i="1170"/>
  <c r="CZ45" i="1170"/>
  <c r="DB2" i="1170"/>
  <c r="DA3" i="1170"/>
  <c r="DA8" i="1170"/>
  <c r="DA7" i="1170"/>
  <c r="CY51" i="1170"/>
  <c r="CY36" i="1170"/>
  <c r="CY50" i="1170"/>
  <c r="CY35" i="1170"/>
  <c r="CY23" i="1170"/>
  <c r="CY33" i="1170"/>
  <c r="CY38" i="1170" s="1"/>
  <c r="CY48" i="1170"/>
  <c r="CY53" i="1170" s="1"/>
  <c r="CW509" i="64" a="1"/>
  <c r="CW509" i="64" s="1"/>
  <c r="CW498" i="64" a="1"/>
  <c r="CW498" i="64" s="1"/>
  <c r="Y509" i="64" a="1"/>
  <c r="Y509" i="64" s="1"/>
  <c r="Y498" i="64" a="1"/>
  <c r="Y498" i="64" s="1"/>
  <c r="CP1108" i="64"/>
  <c r="CP1110" i="64" s="1"/>
  <c r="CW515" i="64" a="1"/>
  <c r="CW515" i="64" s="1"/>
  <c r="CW501" i="64" a="1"/>
  <c r="CW501" i="64" s="1"/>
  <c r="Y515" i="64" a="1"/>
  <c r="Y515" i="64" s="1"/>
  <c r="Y501" i="64" a="1"/>
  <c r="Y501" i="64" s="1"/>
  <c r="CO1110" i="64"/>
  <c r="CV126" i="64"/>
  <c r="X141" i="64"/>
  <c r="X126" i="64"/>
  <c r="CV141" i="64"/>
  <c r="X1108" i="64"/>
  <c r="X1110" i="64" s="1"/>
  <c r="Y111" i="64" a="1"/>
  <c r="Y111" i="64" s="1"/>
  <c r="Y1093" i="64" a="1"/>
  <c r="Y1093" i="64" s="1"/>
  <c r="CW111" i="64" a="1"/>
  <c r="CW111" i="64" s="1"/>
  <c r="CW1093" i="64" a="1"/>
  <c r="CW1093"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17" i="64" a="1"/>
  <c r="CW1017" i="64" s="1"/>
  <c r="Y1017" i="64" a="1"/>
  <c r="Y1017"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992" i="64" a="1"/>
  <c r="CW992" i="64" s="1"/>
  <c r="Y331" i="64" a="1"/>
  <c r="Y331" i="64" s="1"/>
  <c r="Y992" i="64" a="1"/>
  <c r="Y992" i="64" s="1"/>
  <c r="CV772" i="64"/>
  <c r="CV774" i="64" s="1"/>
  <c r="Y772" i="64" a="1"/>
  <c r="Y1108" i="64" a="1"/>
  <c r="CQ1108" i="64" a="1"/>
  <c r="Z35" i="1170" l="1"/>
  <c r="Z50" i="1170"/>
  <c r="W56" i="1170"/>
  <c r="Z34" i="1170"/>
  <c r="Z49" i="1170"/>
  <c r="Y53" i="1170"/>
  <c r="Y22" i="861" s="1"/>
  <c r="Y38" i="1170"/>
  <c r="Y17" i="861" s="1"/>
  <c r="Z23" i="1170"/>
  <c r="Z33" i="1170"/>
  <c r="Z48" i="1170"/>
  <c r="Z52" i="1170"/>
  <c r="Z37" i="1170"/>
  <c r="X55" i="1170"/>
  <c r="AA28" i="1170"/>
  <c r="AA19" i="1170"/>
  <c r="AA44" i="1170"/>
  <c r="AA45" i="1170"/>
  <c r="AA42" i="1170"/>
  <c r="AA41" i="1170"/>
  <c r="AA43" i="1170"/>
  <c r="AA18" i="1170"/>
  <c r="AA27" i="1170"/>
  <c r="AA4" i="1170"/>
  <c r="AA29" i="1170"/>
  <c r="AA26" i="1170"/>
  <c r="AA20" i="1170"/>
  <c r="AA22" i="1170"/>
  <c r="AA30" i="1170"/>
  <c r="AA21" i="1170"/>
  <c r="AB7" i="1170"/>
  <c r="AB1" i="1170"/>
  <c r="AC2" i="1170"/>
  <c r="AB3" i="1170"/>
  <c r="Z8" i="1170"/>
  <c r="Z36" i="1170"/>
  <c r="Z51" i="1170"/>
  <c r="CZ17" i="861"/>
  <c r="CZ22" i="861"/>
  <c r="DA1" i="1170"/>
  <c r="CZ51" i="1170"/>
  <c r="CZ36" i="1170"/>
  <c r="CZ33" i="1170"/>
  <c r="CZ38" i="1170" s="1"/>
  <c r="CZ23" i="1170"/>
  <c r="CZ48" i="1170"/>
  <c r="CZ53" i="1170" s="1"/>
  <c r="CZ37" i="1170"/>
  <c r="CZ52" i="1170"/>
  <c r="CZ34" i="1170"/>
  <c r="CZ49" i="1170"/>
  <c r="DA4" i="1170"/>
  <c r="DA20" i="1170"/>
  <c r="DA26" i="1170"/>
  <c r="DA18" i="1170"/>
  <c r="DA28" i="1170"/>
  <c r="DA22" i="1170"/>
  <c r="DA30" i="1170"/>
  <c r="DA19" i="1170"/>
  <c r="DA29" i="1170"/>
  <c r="DA21" i="1170"/>
  <c r="DA27" i="1170"/>
  <c r="DA44" i="1170"/>
  <c r="DA45" i="1170"/>
  <c r="DA43" i="1170"/>
  <c r="DA41" i="1170"/>
  <c r="DA42" i="1170"/>
  <c r="CZ35" i="1170"/>
  <c r="CZ50" i="1170"/>
  <c r="CY55" i="1170"/>
  <c r="CY56" i="1170" s="1"/>
  <c r="DB8" i="1170"/>
  <c r="DC2" i="1170"/>
  <c r="DB3" i="1170"/>
  <c r="DB7" i="1170"/>
  <c r="CQ1108" i="64"/>
  <c r="CQ1110" i="64" s="1"/>
  <c r="Y141" i="64"/>
  <c r="Y126" i="64"/>
  <c r="CW126" i="64"/>
  <c r="CW141" i="64"/>
  <c r="Y1108" i="64"/>
  <c r="Y1110"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T43" i="861"/>
  <c r="T95" i="861"/>
  <c r="Z259" i="64"/>
  <c r="Z7" i="64"/>
  <c r="Y8" i="64" s="1"/>
  <c r="CO43" i="861"/>
  <c r="Y4" i="64"/>
  <c r="S46" i="861"/>
  <c r="S87" i="861" s="1"/>
  <c r="CO67"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8" i="861"/>
  <c r="CN28" i="861" s="1"/>
  <c r="CX7" i="863"/>
  <c r="CX53" i="863" a="1"/>
  <c r="CX53" i="863" s="1"/>
  <c r="CY2" i="863"/>
  <c r="CX56" i="863" a="1"/>
  <c r="CX56" i="863" s="1"/>
  <c r="CW43" i="863"/>
  <c r="CW42" i="863"/>
  <c r="CW21" i="863" s="1"/>
  <c r="CW32" i="861" s="1"/>
  <c r="CW57" i="863"/>
  <c r="CO23" i="861"/>
  <c r="Z3" i="64"/>
  <c r="Z1" i="64"/>
  <c r="AA2" i="64"/>
  <c r="CW263" i="64"/>
  <c r="CW1" i="64"/>
  <c r="CW281" i="64"/>
  <c r="CX7" i="64"/>
  <c r="CY2" i="64"/>
  <c r="CX8" i="64"/>
  <c r="CX277" i="64"/>
  <c r="CX259" i="64"/>
  <c r="CX3" i="64"/>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4" i="861" s="1"/>
  <c r="Y43" i="863"/>
  <c r="Y42" i="863"/>
  <c r="Y21" i="863" s="1"/>
  <c r="X32" i="861"/>
  <c r="CQ1" i="860"/>
  <c r="CR9" i="860"/>
  <c r="CR8" i="860"/>
  <c r="CR3" i="860"/>
  <c r="CS2" i="860"/>
  <c r="CQ4" i="860"/>
  <c r="I1377" i="64"/>
  <c r="I1378" i="64" s="1"/>
  <c r="R1378" i="64" s="1"/>
  <c r="CN1764" i="64"/>
  <c r="CN1786" i="64"/>
  <c r="CO1786" i="64" s="1"/>
  <c r="CO1788" i="64" s="1"/>
  <c r="CN1808" i="64"/>
  <c r="CO1808" i="64" s="1"/>
  <c r="CP1808" i="64" s="1"/>
  <c r="CP1747" i="64"/>
  <c r="CQ1747" i="64"/>
  <c r="CR1747" i="64"/>
  <c r="CS1747" i="64"/>
  <c r="CT1747" i="64"/>
  <c r="CU1747" i="64"/>
  <c r="CV1747" i="64"/>
  <c r="CW1747" i="64"/>
  <c r="CX1747" i="64"/>
  <c r="CY1747" i="64"/>
  <c r="CZ1747" i="64"/>
  <c r="DA1747" i="64"/>
  <c r="DB1747" i="64"/>
  <c r="DC1747" i="64"/>
  <c r="DD1747" i="64"/>
  <c r="DE1747" i="64"/>
  <c r="DF1747" i="64"/>
  <c r="DG1747" i="64"/>
  <c r="DH1747" i="64"/>
  <c r="DI1747" i="64"/>
  <c r="DJ1747" i="64"/>
  <c r="DK1747" i="64"/>
  <c r="DL1747" i="64"/>
  <c r="CP1751" i="64"/>
  <c r="CQ1751" i="64"/>
  <c r="CR1751" i="64"/>
  <c r="CS1751" i="64"/>
  <c r="CT1751" i="64"/>
  <c r="CU1751" i="64"/>
  <c r="CV1751" i="64"/>
  <c r="CW1751" i="64"/>
  <c r="CX1751" i="64"/>
  <c r="CY1751" i="64"/>
  <c r="CZ1751" i="64"/>
  <c r="DA1751" i="64"/>
  <c r="DB1751" i="64"/>
  <c r="DC1751" i="64"/>
  <c r="DD1751" i="64"/>
  <c r="DE1751" i="64"/>
  <c r="DF1751" i="64"/>
  <c r="DG1751" i="64"/>
  <c r="DH1751" i="64"/>
  <c r="DI1751" i="64"/>
  <c r="DJ1751" i="64"/>
  <c r="DK1751" i="64"/>
  <c r="DL1751" i="64"/>
  <c r="CO1751" i="64"/>
  <c r="CO1747" i="64"/>
  <c r="CP2141" i="64"/>
  <c r="CQ2141" i="64"/>
  <c r="CR2141" i="64"/>
  <c r="CS2141" i="64"/>
  <c r="CT2141" i="64"/>
  <c r="CU2141" i="64"/>
  <c r="CV2141" i="64"/>
  <c r="CW2141" i="64"/>
  <c r="CX2141" i="64"/>
  <c r="CY2141" i="64"/>
  <c r="CZ2141" i="64"/>
  <c r="DA2141" i="64"/>
  <c r="DB2141" i="64"/>
  <c r="DC2141" i="64"/>
  <c r="DD2141" i="64"/>
  <c r="DE2141" i="64"/>
  <c r="DF2141" i="64"/>
  <c r="DG2141" i="64"/>
  <c r="DH2141" i="64"/>
  <c r="DI2141" i="64"/>
  <c r="DJ2141" i="64"/>
  <c r="DK2141" i="64"/>
  <c r="DL2141" i="64"/>
  <c r="CO2141" i="64"/>
  <c r="CP2162" i="64"/>
  <c r="CQ2162" i="64"/>
  <c r="CR2162" i="64"/>
  <c r="CS2162" i="64"/>
  <c r="CT2162" i="64"/>
  <c r="CU2162" i="64"/>
  <c r="CV2162" i="64"/>
  <c r="CW2162" i="64"/>
  <c r="CX2162" i="64"/>
  <c r="CY2162" i="64"/>
  <c r="CZ2162" i="64"/>
  <c r="DA2162" i="64"/>
  <c r="DB2162" i="64"/>
  <c r="DC2162" i="64"/>
  <c r="DD2162" i="64"/>
  <c r="DE2162" i="64"/>
  <c r="DF2162" i="64"/>
  <c r="DG2162" i="64"/>
  <c r="DH2162" i="64"/>
  <c r="DI2162" i="64"/>
  <c r="DJ2162" i="64"/>
  <c r="DK2162" i="64"/>
  <c r="DL2162" i="64"/>
  <c r="CO2162" i="64"/>
  <c r="DL20" i="64"/>
  <c r="DL486" i="64" s="1"/>
  <c r="DL21" i="64"/>
  <c r="DL487" i="64" s="1"/>
  <c r="DL22" i="64"/>
  <c r="DL490" i="64" s="1"/>
  <c r="DL23" i="64"/>
  <c r="DL491" i="64" s="1"/>
  <c r="DL44" i="64"/>
  <c r="DL2374" i="64" s="1"/>
  <c r="DL65" i="64"/>
  <c r="DL70" i="64"/>
  <c r="DL79" i="64"/>
  <c r="DL97" i="64"/>
  <c r="DL181" i="64"/>
  <c r="DL248" i="64"/>
  <c r="DL394" i="64"/>
  <c r="DL418" i="64"/>
  <c r="DL477" i="64"/>
  <c r="DL581" i="64"/>
  <c r="DL604" i="64"/>
  <c r="DL624" i="64"/>
  <c r="DL652" i="64"/>
  <c r="DL674" i="64"/>
  <c r="DL676" i="64"/>
  <c r="DL954" i="64"/>
  <c r="DL956" i="64"/>
  <c r="DL976" i="64"/>
  <c r="DL978" i="64"/>
  <c r="DL1054" i="64"/>
  <c r="DL1067" i="64"/>
  <c r="DL1069" i="64"/>
  <c r="DL1219" i="64"/>
  <c r="DL1222" i="64"/>
  <c r="DL1241" i="64"/>
  <c r="DL1243" i="64"/>
  <c r="DL1313" i="64"/>
  <c r="DL1315" i="64"/>
  <c r="DL1316" i="64"/>
  <c r="DL1349" i="64"/>
  <c r="DL1351" i="64"/>
  <c r="DL1384" i="64"/>
  <c r="DL1386" i="64"/>
  <c r="DL1419" i="64"/>
  <c r="DL1421" i="64"/>
  <c r="DL1455" i="64"/>
  <c r="DL1457" i="64"/>
  <c r="DL1488" i="64"/>
  <c r="DL1499" i="64"/>
  <c r="DL1501" i="64"/>
  <c r="DL1532" i="64"/>
  <c r="DL1543" i="64"/>
  <c r="DL1545" i="64"/>
  <c r="DL1566" i="64"/>
  <c r="DL1568" i="64"/>
  <c r="DL1598" i="64"/>
  <c r="DL1600" i="64"/>
  <c r="DL1601" i="64"/>
  <c r="DL1621" i="64"/>
  <c r="DL1623" i="64"/>
  <c r="DL1652" i="64"/>
  <c r="DL1654" i="64"/>
  <c r="DL1655" i="64"/>
  <c r="DL1678" i="64"/>
  <c r="DL1702" i="64"/>
  <c r="DL1703" i="64"/>
  <c r="DL1772" i="64"/>
  <c r="DL1774" i="64"/>
  <c r="DL1794" i="64"/>
  <c r="DL1796" i="64"/>
  <c r="DL1815" i="64"/>
  <c r="DL1817" i="64"/>
  <c r="DL1837" i="64"/>
  <c r="DL1839" i="64"/>
  <c r="DL1873" i="64"/>
  <c r="DL1875" i="64"/>
  <c r="DL1905" i="64"/>
  <c r="DL1907" i="64"/>
  <c r="DL1937" i="64"/>
  <c r="DL1939" i="64"/>
  <c r="DL1971" i="64"/>
  <c r="DL1973" i="64"/>
  <c r="DL2005" i="64"/>
  <c r="DL2048" i="64" s="1"/>
  <c r="DL2007" i="64"/>
  <c r="DL2121" i="64"/>
  <c r="DL2123" i="64"/>
  <c r="DL2124" i="64"/>
  <c r="DL2378" i="64"/>
  <c r="DL2401" i="64"/>
  <c r="DL2403" i="64"/>
  <c r="DL2404" i="64"/>
  <c r="DL2427" i="64"/>
  <c r="DL2429" i="64"/>
  <c r="DL2430" i="64"/>
  <c r="DL2452" i="64"/>
  <c r="DL2453" i="64"/>
  <c r="DL2455" i="64"/>
  <c r="DL2456" i="64"/>
  <c r="DL2477" i="64"/>
  <c r="DL2478" i="64"/>
  <c r="DL2479" i="64"/>
  <c r="DL2481" i="64"/>
  <c r="DL2482" i="64"/>
  <c r="DL2502" i="64"/>
  <c r="DL2504" i="64"/>
  <c r="CP1532" i="64"/>
  <c r="CQ1532" i="64"/>
  <c r="CR1532" i="64"/>
  <c r="CS1532" i="64"/>
  <c r="CT1532" i="64"/>
  <c r="CU1532" i="64"/>
  <c r="CV1532" i="64"/>
  <c r="CW1532" i="64"/>
  <c r="CX1532" i="64"/>
  <c r="CY1532" i="64"/>
  <c r="CZ1532" i="64"/>
  <c r="DA1532" i="64"/>
  <c r="DB1532" i="64"/>
  <c r="DC1532" i="64"/>
  <c r="DD1532" i="64"/>
  <c r="DE1532" i="64"/>
  <c r="DF1532" i="64"/>
  <c r="DG1532" i="64"/>
  <c r="DH1532" i="64"/>
  <c r="DI1532" i="64"/>
  <c r="DJ1532" i="64"/>
  <c r="DK1532" i="64"/>
  <c r="CO1532" i="64"/>
  <c r="CN1444" i="64"/>
  <c r="CN1447" i="64" s="1"/>
  <c r="CN1448" i="64" s="1"/>
  <c r="CN1408" i="64"/>
  <c r="CN1411" i="64" s="1"/>
  <c r="CN1412" i="64" s="1"/>
  <c r="CN1373" i="64"/>
  <c r="CN1376" i="64" s="1"/>
  <c r="CN1377" i="64" s="1"/>
  <c r="CN1378" i="64" s="1"/>
  <c r="CN1338" i="64"/>
  <c r="CN1341" i="64" s="1"/>
  <c r="CN1342" i="64" s="1"/>
  <c r="CN1960" i="64"/>
  <c r="CN1963" i="64" s="1"/>
  <c r="CN1994" i="64"/>
  <c r="CN1997" i="64" s="1"/>
  <c r="CN1998" i="64" s="1"/>
  <c r="E2113" i="64"/>
  <c r="E2114" i="64"/>
  <c r="B2114" i="64" s="1"/>
  <c r="E2115" i="64"/>
  <c r="B2115" i="64" s="1"/>
  <c r="E2116" i="64"/>
  <c r="B2116" i="64" s="1"/>
  <c r="E2117" i="64"/>
  <c r="G2117" i="64"/>
  <c r="E2118" i="64"/>
  <c r="G2118" i="64"/>
  <c r="E2119" i="64"/>
  <c r="G2119" i="64"/>
  <c r="E2120" i="64"/>
  <c r="G2120" i="64"/>
  <c r="E2121" i="64"/>
  <c r="G2121" i="64"/>
  <c r="S2121" i="64"/>
  <c r="T2121" i="64"/>
  <c r="U2121" i="64"/>
  <c r="V2121" i="64"/>
  <c r="W2121" i="64"/>
  <c r="X2121" i="64"/>
  <c r="Y2121" i="64"/>
  <c r="Z2121" i="64"/>
  <c r="AA2121" i="64"/>
  <c r="AB2121" i="64"/>
  <c r="AC2121" i="64"/>
  <c r="AD2121" i="64"/>
  <c r="AE2121" i="64"/>
  <c r="AF2121" i="64"/>
  <c r="AG2121" i="64"/>
  <c r="AH2121" i="64"/>
  <c r="AI2121" i="64"/>
  <c r="AJ2121" i="64"/>
  <c r="AK2121" i="64"/>
  <c r="AL2121" i="64"/>
  <c r="AM2121" i="64"/>
  <c r="AN2121" i="64"/>
  <c r="AO2121" i="64"/>
  <c r="AP2121" i="64"/>
  <c r="AQ2121" i="64"/>
  <c r="AR2121" i="64"/>
  <c r="AS2121" i="64"/>
  <c r="AT2121" i="64"/>
  <c r="AU2121" i="64"/>
  <c r="AV2121" i="64"/>
  <c r="AW2121" i="64"/>
  <c r="AX2121" i="64"/>
  <c r="AY2121" i="64"/>
  <c r="AZ2121" i="64"/>
  <c r="BA2121" i="64"/>
  <c r="BB2121" i="64"/>
  <c r="BC2121" i="64"/>
  <c r="BD2121" i="64"/>
  <c r="BE2121" i="64"/>
  <c r="BF2121" i="64"/>
  <c r="BG2121" i="64"/>
  <c r="BH2121" i="64"/>
  <c r="BI2121" i="64"/>
  <c r="BJ2121" i="64"/>
  <c r="BK2121" i="64"/>
  <c r="BL2121" i="64"/>
  <c r="BM2121" i="64"/>
  <c r="BN2121" i="64"/>
  <c r="BO2121" i="64"/>
  <c r="BP2121" i="64"/>
  <c r="BQ2121" i="64"/>
  <c r="BR2121" i="64"/>
  <c r="BS2121" i="64"/>
  <c r="BT2121" i="64"/>
  <c r="BU2121" i="64"/>
  <c r="BV2121" i="64"/>
  <c r="BW2121" i="64"/>
  <c r="BX2121" i="64"/>
  <c r="BY2121" i="64"/>
  <c r="BZ2121" i="64"/>
  <c r="CA2121" i="64"/>
  <c r="CB2121" i="64"/>
  <c r="CC2121" i="64"/>
  <c r="CD2121" i="64"/>
  <c r="CE2121" i="64"/>
  <c r="CF2121" i="64"/>
  <c r="CG2121" i="64"/>
  <c r="CH2121" i="64"/>
  <c r="CI2121" i="64"/>
  <c r="CJ2121" i="64"/>
  <c r="CK2121" i="64"/>
  <c r="CL2121" i="64"/>
  <c r="CO2121" i="64"/>
  <c r="CP2121" i="64"/>
  <c r="CQ2121" i="64"/>
  <c r="CR2121" i="64"/>
  <c r="CS2121" i="64"/>
  <c r="CT2121" i="64"/>
  <c r="CU2121" i="64"/>
  <c r="CV2121" i="64"/>
  <c r="CW2121" i="64"/>
  <c r="CX2121" i="64"/>
  <c r="CY2121" i="64"/>
  <c r="CZ2121" i="64"/>
  <c r="DA2121" i="64"/>
  <c r="DB2121" i="64"/>
  <c r="DC2121" i="64"/>
  <c r="DD2121" i="64"/>
  <c r="DE2121" i="64"/>
  <c r="DF2121" i="64"/>
  <c r="DG2121" i="64"/>
  <c r="DH2121" i="64"/>
  <c r="DI2121" i="64"/>
  <c r="DJ2121" i="64"/>
  <c r="DK2121" i="64"/>
  <c r="E2122" i="64"/>
  <c r="G2122" i="64"/>
  <c r="E2123" i="64"/>
  <c r="G2123" i="64"/>
  <c r="S2123" i="64"/>
  <c r="T2123" i="64"/>
  <c r="U2123" i="64"/>
  <c r="V2123" i="64"/>
  <c r="W2123" i="64"/>
  <c r="X2123" i="64"/>
  <c r="Y2123" i="64"/>
  <c r="Z2123" i="64"/>
  <c r="AA2123" i="64"/>
  <c r="AB2123" i="64"/>
  <c r="AC2123" i="64"/>
  <c r="AD2123" i="64"/>
  <c r="AE2123" i="64"/>
  <c r="AF2123" i="64"/>
  <c r="AG2123" i="64"/>
  <c r="AH2123" i="64"/>
  <c r="AI2123" i="64"/>
  <c r="AJ2123" i="64"/>
  <c r="AK2123" i="64"/>
  <c r="AL2123" i="64"/>
  <c r="AM2123" i="64"/>
  <c r="AN2123" i="64"/>
  <c r="AO2123" i="64"/>
  <c r="AP2123" i="64"/>
  <c r="AQ2123" i="64"/>
  <c r="AR2123" i="64"/>
  <c r="AS2123" i="64"/>
  <c r="AT2123" i="64"/>
  <c r="AU2123" i="64"/>
  <c r="AV2123" i="64"/>
  <c r="AW2123" i="64"/>
  <c r="AX2123" i="64"/>
  <c r="AY2123" i="64"/>
  <c r="AZ2123" i="64"/>
  <c r="BA2123" i="64"/>
  <c r="BB2123" i="64"/>
  <c r="BC2123" i="64"/>
  <c r="BD2123" i="64"/>
  <c r="BE2123" i="64"/>
  <c r="BF2123" i="64"/>
  <c r="BG2123" i="64"/>
  <c r="BH2123" i="64"/>
  <c r="BI2123" i="64"/>
  <c r="BJ2123" i="64"/>
  <c r="BK2123" i="64"/>
  <c r="BL2123" i="64"/>
  <c r="BM2123" i="64"/>
  <c r="BN2123" i="64"/>
  <c r="BO2123" i="64"/>
  <c r="BP2123" i="64"/>
  <c r="BQ2123" i="64"/>
  <c r="BR2123" i="64"/>
  <c r="BS2123" i="64"/>
  <c r="BT2123" i="64"/>
  <c r="BU2123" i="64"/>
  <c r="BV2123" i="64"/>
  <c r="BW2123" i="64"/>
  <c r="BX2123" i="64"/>
  <c r="BY2123" i="64"/>
  <c r="BZ2123" i="64"/>
  <c r="CA2123" i="64"/>
  <c r="CB2123" i="64"/>
  <c r="CC2123" i="64"/>
  <c r="CD2123" i="64"/>
  <c r="CE2123" i="64"/>
  <c r="CF2123" i="64"/>
  <c r="CG2123" i="64"/>
  <c r="CH2123" i="64"/>
  <c r="CI2123" i="64"/>
  <c r="CJ2123" i="64"/>
  <c r="CK2123" i="64"/>
  <c r="CL2123" i="64"/>
  <c r="CO2123" i="64"/>
  <c r="CP2123" i="64"/>
  <c r="CQ2123" i="64"/>
  <c r="CR2123" i="64"/>
  <c r="CS2123" i="64"/>
  <c r="CT2123" i="64"/>
  <c r="CU2123" i="64"/>
  <c r="CV2123" i="64"/>
  <c r="CW2123" i="64"/>
  <c r="CX2123" i="64"/>
  <c r="CY2123" i="64"/>
  <c r="CZ2123" i="64"/>
  <c r="DA2123" i="64"/>
  <c r="DB2123" i="64"/>
  <c r="DC2123" i="64"/>
  <c r="DD2123" i="64"/>
  <c r="DE2123" i="64"/>
  <c r="DF2123" i="64"/>
  <c r="DG2123" i="64"/>
  <c r="DH2123" i="64"/>
  <c r="DI2123" i="64"/>
  <c r="DJ2123" i="64"/>
  <c r="DK2123" i="64"/>
  <c r="E2124" i="64"/>
  <c r="G2124" i="64"/>
  <c r="S2124" i="64"/>
  <c r="T2124" i="64"/>
  <c r="U2124" i="64"/>
  <c r="V2124" i="64"/>
  <c r="W2124" i="64"/>
  <c r="X2124" i="64"/>
  <c r="Y2124" i="64"/>
  <c r="Z2124" i="64"/>
  <c r="AA2124" i="64"/>
  <c r="AB2124" i="64"/>
  <c r="AC2124" i="64"/>
  <c r="AD2124" i="64"/>
  <c r="AE2124" i="64"/>
  <c r="AF2124" i="64"/>
  <c r="AG2124" i="64"/>
  <c r="AH2124" i="64"/>
  <c r="AI2124" i="64"/>
  <c r="AJ2124" i="64"/>
  <c r="AK2124" i="64"/>
  <c r="AL2124" i="64"/>
  <c r="AM2124" i="64"/>
  <c r="AN2124" i="64"/>
  <c r="AO2124" i="64"/>
  <c r="AP2124" i="64"/>
  <c r="AQ2124" i="64"/>
  <c r="AR2124" i="64"/>
  <c r="AS2124" i="64"/>
  <c r="AT2124" i="64"/>
  <c r="AU2124" i="64"/>
  <c r="AV2124" i="64"/>
  <c r="AW2124" i="64"/>
  <c r="AX2124" i="64"/>
  <c r="AY2124" i="64"/>
  <c r="AZ2124" i="64"/>
  <c r="BA2124" i="64"/>
  <c r="BB2124" i="64"/>
  <c r="BC2124" i="64"/>
  <c r="BD2124" i="64"/>
  <c r="BE2124" i="64"/>
  <c r="BF2124" i="64"/>
  <c r="BG2124" i="64"/>
  <c r="BH2124" i="64"/>
  <c r="BI2124" i="64"/>
  <c r="BJ2124" i="64"/>
  <c r="BK2124" i="64"/>
  <c r="BL2124" i="64"/>
  <c r="BM2124" i="64"/>
  <c r="BN2124" i="64"/>
  <c r="BO2124" i="64"/>
  <c r="BP2124" i="64"/>
  <c r="BQ2124" i="64"/>
  <c r="BR2124" i="64"/>
  <c r="BS2124" i="64"/>
  <c r="BT2124" i="64"/>
  <c r="BU2124" i="64"/>
  <c r="BV2124" i="64"/>
  <c r="BW2124" i="64"/>
  <c r="BX2124" i="64"/>
  <c r="BY2124" i="64"/>
  <c r="BZ2124" i="64"/>
  <c r="CA2124" i="64"/>
  <c r="CB2124" i="64"/>
  <c r="CC2124" i="64"/>
  <c r="CD2124" i="64"/>
  <c r="CE2124" i="64"/>
  <c r="CF2124" i="64"/>
  <c r="CG2124" i="64"/>
  <c r="CH2124" i="64"/>
  <c r="CI2124" i="64"/>
  <c r="CJ2124" i="64"/>
  <c r="CK2124" i="64"/>
  <c r="CL2124" i="64"/>
  <c r="CO2124" i="64"/>
  <c r="CP2124" i="64"/>
  <c r="CQ2124" i="64"/>
  <c r="CR2124" i="64"/>
  <c r="CS2124" i="64"/>
  <c r="CT2124" i="64"/>
  <c r="CU2124" i="64"/>
  <c r="CV2124" i="64"/>
  <c r="CW2124" i="64"/>
  <c r="CX2124" i="64"/>
  <c r="CY2124" i="64"/>
  <c r="CZ2124" i="64"/>
  <c r="DA2124" i="64"/>
  <c r="DB2124" i="64"/>
  <c r="DC2124" i="64"/>
  <c r="DD2124" i="64"/>
  <c r="DE2124" i="64"/>
  <c r="DF2124" i="64"/>
  <c r="DG2124" i="64"/>
  <c r="DH2124" i="64"/>
  <c r="DI2124" i="64"/>
  <c r="DJ2124" i="64"/>
  <c r="DK2124" i="64"/>
  <c r="E2134" i="64"/>
  <c r="E2135" i="64"/>
  <c r="G2135" i="64"/>
  <c r="E2136" i="64"/>
  <c r="E2137" i="64"/>
  <c r="E2138" i="64"/>
  <c r="G2138" i="64"/>
  <c r="E2139" i="64"/>
  <c r="G2139" i="64"/>
  <c r="E2140" i="64"/>
  <c r="E2141" i="64"/>
  <c r="S2141" i="64"/>
  <c r="T2141" i="64"/>
  <c r="U2141" i="64"/>
  <c r="V2141" i="64"/>
  <c r="W2141" i="64"/>
  <c r="X2141" i="64"/>
  <c r="Y2141" i="64"/>
  <c r="Z2141" i="64"/>
  <c r="AA2141" i="64"/>
  <c r="AB2141" i="64"/>
  <c r="AC2141" i="64"/>
  <c r="AD2141" i="64"/>
  <c r="AE2141" i="64"/>
  <c r="AF2141" i="64"/>
  <c r="AG2141" i="64"/>
  <c r="AH2141" i="64"/>
  <c r="AI2141" i="64"/>
  <c r="AJ2141" i="64"/>
  <c r="AK2141" i="64"/>
  <c r="AL2141" i="64"/>
  <c r="AM2141" i="64"/>
  <c r="AN2141" i="64"/>
  <c r="AO2141" i="64"/>
  <c r="AP2141" i="64"/>
  <c r="AQ2141" i="64"/>
  <c r="AR2141" i="64"/>
  <c r="AS2141" i="64"/>
  <c r="AT2141" i="64"/>
  <c r="AU2141" i="64"/>
  <c r="AV2141" i="64"/>
  <c r="AW2141" i="64"/>
  <c r="AX2141" i="64"/>
  <c r="AY2141" i="64"/>
  <c r="AZ2141" i="64"/>
  <c r="BA2141" i="64"/>
  <c r="BB2141" i="64"/>
  <c r="BC2141" i="64"/>
  <c r="BD2141" i="64"/>
  <c r="BE2141" i="64"/>
  <c r="BF2141" i="64"/>
  <c r="BG2141" i="64"/>
  <c r="BH2141" i="64"/>
  <c r="BI2141" i="64"/>
  <c r="BJ2141" i="64"/>
  <c r="BK2141" i="64"/>
  <c r="BL2141" i="64"/>
  <c r="BM2141" i="64"/>
  <c r="BN2141" i="64"/>
  <c r="BO2141" i="64"/>
  <c r="BP2141" i="64"/>
  <c r="BQ2141" i="64"/>
  <c r="BR2141" i="64"/>
  <c r="BS2141" i="64"/>
  <c r="BT2141" i="64"/>
  <c r="BU2141" i="64"/>
  <c r="BV2141" i="64"/>
  <c r="BW2141" i="64"/>
  <c r="BX2141" i="64"/>
  <c r="BY2141" i="64"/>
  <c r="BZ2141" i="64"/>
  <c r="CA2141" i="64"/>
  <c r="CB2141" i="64"/>
  <c r="CC2141" i="64"/>
  <c r="CD2141" i="64"/>
  <c r="CE2141" i="64"/>
  <c r="CF2141" i="64"/>
  <c r="CG2141" i="64"/>
  <c r="CH2141" i="64"/>
  <c r="CI2141" i="64"/>
  <c r="CJ2141" i="64"/>
  <c r="CK2141" i="64"/>
  <c r="CL2141" i="64"/>
  <c r="E2142" i="64"/>
  <c r="G2142" i="64"/>
  <c r="E2143" i="64"/>
  <c r="G2143" i="64"/>
  <c r="E2144" i="64"/>
  <c r="G2144" i="64"/>
  <c r="E2145" i="64"/>
  <c r="G2145" i="64"/>
  <c r="G1840" i="64"/>
  <c r="E1840" i="64"/>
  <c r="DK1839" i="64"/>
  <c r="DJ1839" i="64"/>
  <c r="DI1839" i="64"/>
  <c r="DH1839" i="64"/>
  <c r="DG1839" i="64"/>
  <c r="DF1839" i="64"/>
  <c r="DE1839" i="64"/>
  <c r="DD1839" i="64"/>
  <c r="DC1839" i="64"/>
  <c r="DB1839" i="64"/>
  <c r="DA1839" i="64"/>
  <c r="CZ1839" i="64"/>
  <c r="CY1839" i="64"/>
  <c r="CX1839" i="64"/>
  <c r="CW1839" i="64"/>
  <c r="CV1839" i="64"/>
  <c r="CU1839" i="64"/>
  <c r="CT1839" i="64"/>
  <c r="CS1839" i="64"/>
  <c r="CR1839" i="64"/>
  <c r="CQ1839" i="64"/>
  <c r="CP1839" i="64"/>
  <c r="CO1839" i="64"/>
  <c r="CL1839" i="64"/>
  <c r="CK1839" i="64"/>
  <c r="CJ1839" i="64"/>
  <c r="CI1839" i="64"/>
  <c r="CH1839" i="64"/>
  <c r="CG1839" i="64"/>
  <c r="CF1839" i="64"/>
  <c r="CE1839" i="64"/>
  <c r="CD1839" i="64"/>
  <c r="CC1839" i="64"/>
  <c r="CB1839" i="64"/>
  <c r="CA1839" i="64"/>
  <c r="BZ1839" i="64"/>
  <c r="BY1839" i="64"/>
  <c r="BX1839" i="64"/>
  <c r="BW1839" i="64"/>
  <c r="BV1839" i="64"/>
  <c r="BU1839" i="64"/>
  <c r="BT1839" i="64"/>
  <c r="BS1839" i="64"/>
  <c r="BR1839" i="64"/>
  <c r="BQ1839" i="64"/>
  <c r="BP1839" i="64"/>
  <c r="BO1839" i="64"/>
  <c r="BN1839" i="64"/>
  <c r="BM1839" i="64"/>
  <c r="BL1839" i="64"/>
  <c r="BK1839" i="64"/>
  <c r="BJ1839" i="64"/>
  <c r="BI1839" i="64"/>
  <c r="BH1839" i="64"/>
  <c r="BG1839" i="64"/>
  <c r="BF1839" i="64"/>
  <c r="BE1839" i="64"/>
  <c r="BD1839" i="64"/>
  <c r="BC1839" i="64"/>
  <c r="BB1839" i="64"/>
  <c r="BA1839" i="64"/>
  <c r="AZ1839" i="64"/>
  <c r="AY1839" i="64"/>
  <c r="AX1839" i="64"/>
  <c r="AW1839" i="64"/>
  <c r="AV1839" i="64"/>
  <c r="AU1839" i="64"/>
  <c r="AT1839" i="64"/>
  <c r="AS1839" i="64"/>
  <c r="AR1839" i="64"/>
  <c r="AQ1839" i="64"/>
  <c r="AP1839" i="64"/>
  <c r="AO1839" i="64"/>
  <c r="AN1839" i="64"/>
  <c r="AM1839" i="64"/>
  <c r="AL1839" i="64"/>
  <c r="AK1839" i="64"/>
  <c r="AJ1839" i="64"/>
  <c r="AI1839" i="64"/>
  <c r="AH1839" i="64"/>
  <c r="AG1839" i="64"/>
  <c r="AF1839" i="64"/>
  <c r="AE1839" i="64"/>
  <c r="AD1839" i="64"/>
  <c r="AC1839" i="64"/>
  <c r="AB1839" i="64"/>
  <c r="AA1839" i="64"/>
  <c r="Z1839" i="64"/>
  <c r="Y1839" i="64"/>
  <c r="X1839" i="64"/>
  <c r="W1839" i="64"/>
  <c r="V1839" i="64"/>
  <c r="U1839" i="64"/>
  <c r="T1839" i="64"/>
  <c r="S1839" i="64"/>
  <c r="G1839" i="64"/>
  <c r="E1839" i="64"/>
  <c r="G1838" i="64"/>
  <c r="E1838" i="64"/>
  <c r="DK1837" i="64"/>
  <c r="DJ1837" i="64"/>
  <c r="DI1837" i="64"/>
  <c r="DH1837" i="64"/>
  <c r="DG1837" i="64"/>
  <c r="DF1837" i="64"/>
  <c r="DE1837" i="64"/>
  <c r="DD1837" i="64"/>
  <c r="DC1837" i="64"/>
  <c r="DB1837" i="64"/>
  <c r="DA1837" i="64"/>
  <c r="CZ1837" i="64"/>
  <c r="CY1837" i="64"/>
  <c r="CX1837" i="64"/>
  <c r="CW1837" i="64"/>
  <c r="CV1837" i="64"/>
  <c r="CU1837" i="64"/>
  <c r="CT1837" i="64"/>
  <c r="CS1837" i="64"/>
  <c r="CR1837" i="64"/>
  <c r="CQ1837" i="64"/>
  <c r="CP1837" i="64"/>
  <c r="CO1837" i="64"/>
  <c r="CL1837" i="64"/>
  <c r="CK1837" i="64"/>
  <c r="CJ1837" i="64"/>
  <c r="CI1837" i="64"/>
  <c r="CH1837" i="64"/>
  <c r="CG1837" i="64"/>
  <c r="CF1837" i="64"/>
  <c r="CE1837" i="64"/>
  <c r="CD1837" i="64"/>
  <c r="CC1837" i="64"/>
  <c r="CB1837" i="64"/>
  <c r="CA1837" i="64"/>
  <c r="BZ1837" i="64"/>
  <c r="BY1837" i="64"/>
  <c r="BX1837" i="64"/>
  <c r="BW1837" i="64"/>
  <c r="BV1837" i="64"/>
  <c r="BU1837" i="64"/>
  <c r="BT1837" i="64"/>
  <c r="BS1837" i="64"/>
  <c r="BR1837" i="64"/>
  <c r="BQ1837" i="64"/>
  <c r="BP1837" i="64"/>
  <c r="BO1837" i="64"/>
  <c r="BN1837" i="64"/>
  <c r="BM1837" i="64"/>
  <c r="BL1837" i="64"/>
  <c r="BK1837" i="64"/>
  <c r="BJ1837" i="64"/>
  <c r="BI1837" i="64"/>
  <c r="BH1837" i="64"/>
  <c r="BG1837" i="64"/>
  <c r="BF1837" i="64"/>
  <c r="BE1837" i="64"/>
  <c r="BD1837" i="64"/>
  <c r="BC1837" i="64"/>
  <c r="BB1837" i="64"/>
  <c r="BA1837" i="64"/>
  <c r="AZ1837" i="64"/>
  <c r="AY1837" i="64"/>
  <c r="AX1837" i="64"/>
  <c r="AW1837" i="64"/>
  <c r="AV1837" i="64"/>
  <c r="AU1837" i="64"/>
  <c r="AT1837" i="64"/>
  <c r="AS1837" i="64"/>
  <c r="AR1837" i="64"/>
  <c r="AQ1837" i="64"/>
  <c r="AP1837" i="64"/>
  <c r="AO1837" i="64"/>
  <c r="AN1837" i="64"/>
  <c r="AM1837" i="64"/>
  <c r="AL1837" i="64"/>
  <c r="AK1837" i="64"/>
  <c r="AJ1837" i="64"/>
  <c r="AI1837" i="64"/>
  <c r="AH1837" i="64"/>
  <c r="AG1837" i="64"/>
  <c r="AF1837" i="64"/>
  <c r="AE1837" i="64"/>
  <c r="AD1837" i="64"/>
  <c r="AC1837" i="64"/>
  <c r="AB1837" i="64"/>
  <c r="AA1837" i="64"/>
  <c r="Z1837" i="64"/>
  <c r="Y1837" i="64"/>
  <c r="X1837" i="64"/>
  <c r="W1837" i="64"/>
  <c r="V1837" i="64"/>
  <c r="U1837" i="64"/>
  <c r="T1837" i="64"/>
  <c r="S1837" i="64"/>
  <c r="G1837" i="64"/>
  <c r="E1837" i="64"/>
  <c r="G1836" i="64"/>
  <c r="E1836" i="64"/>
  <c r="G1835" i="64"/>
  <c r="E1835" i="64"/>
  <c r="G1834" i="64"/>
  <c r="E1834" i="64"/>
  <c r="G1833" i="64"/>
  <c r="E1833" i="64"/>
  <c r="E1831" i="64"/>
  <c r="E1830" i="64"/>
  <c r="CO1829" i="64"/>
  <c r="R1829" i="64"/>
  <c r="S1829" i="64" s="1"/>
  <c r="E1829" i="64"/>
  <c r="B1829" i="64" s="1"/>
  <c r="E1828" i="64"/>
  <c r="G1818" i="64"/>
  <c r="E1818" i="64"/>
  <c r="DK1817" i="64"/>
  <c r="DJ1817" i="64"/>
  <c r="DI1817" i="64"/>
  <c r="DH1817" i="64"/>
  <c r="DG1817" i="64"/>
  <c r="DF1817" i="64"/>
  <c r="DE1817" i="64"/>
  <c r="DD1817" i="64"/>
  <c r="DC1817" i="64"/>
  <c r="DB1817" i="64"/>
  <c r="DA1817" i="64"/>
  <c r="CZ1817" i="64"/>
  <c r="CY1817" i="64"/>
  <c r="CX1817" i="64"/>
  <c r="CW1817" i="64"/>
  <c r="CV1817" i="64"/>
  <c r="CU1817" i="64"/>
  <c r="CT1817" i="64"/>
  <c r="CS1817" i="64"/>
  <c r="CR1817" i="64"/>
  <c r="CQ1817" i="64"/>
  <c r="CP1817" i="64"/>
  <c r="CO1817" i="64"/>
  <c r="CL1817" i="64"/>
  <c r="CK1817" i="64"/>
  <c r="CJ1817" i="64"/>
  <c r="CI1817" i="64"/>
  <c r="CH1817" i="64"/>
  <c r="CG1817" i="64"/>
  <c r="CF1817" i="64"/>
  <c r="CE1817" i="64"/>
  <c r="CD1817" i="64"/>
  <c r="CC1817" i="64"/>
  <c r="CB1817" i="64"/>
  <c r="CA1817" i="64"/>
  <c r="BZ1817" i="64"/>
  <c r="BY1817" i="64"/>
  <c r="BX1817" i="64"/>
  <c r="BW1817" i="64"/>
  <c r="BV1817" i="64"/>
  <c r="BU1817" i="64"/>
  <c r="BT1817" i="64"/>
  <c r="BS1817" i="64"/>
  <c r="BR1817" i="64"/>
  <c r="BQ1817" i="64"/>
  <c r="BP1817" i="64"/>
  <c r="BO1817" i="64"/>
  <c r="BN1817" i="64"/>
  <c r="BM1817" i="64"/>
  <c r="BL1817" i="64"/>
  <c r="BK1817" i="64"/>
  <c r="BJ1817" i="64"/>
  <c r="BI1817" i="64"/>
  <c r="BH1817" i="64"/>
  <c r="BG1817" i="64"/>
  <c r="BF1817" i="64"/>
  <c r="BE1817" i="64"/>
  <c r="BD1817" i="64"/>
  <c r="BC1817" i="64"/>
  <c r="BB1817" i="64"/>
  <c r="BA1817" i="64"/>
  <c r="AZ1817" i="64"/>
  <c r="AY1817" i="64"/>
  <c r="AX1817" i="64"/>
  <c r="AW1817" i="64"/>
  <c r="AV1817" i="64"/>
  <c r="AU1817" i="64"/>
  <c r="AT1817" i="64"/>
  <c r="AS1817" i="64"/>
  <c r="AR1817" i="64"/>
  <c r="AQ1817" i="64"/>
  <c r="AP1817" i="64"/>
  <c r="AO1817" i="64"/>
  <c r="AN1817" i="64"/>
  <c r="AM1817" i="64"/>
  <c r="AL1817" i="64"/>
  <c r="AK1817" i="64"/>
  <c r="AJ1817" i="64"/>
  <c r="AI1817" i="64"/>
  <c r="AH1817" i="64"/>
  <c r="AG1817" i="64"/>
  <c r="AF1817" i="64"/>
  <c r="AE1817" i="64"/>
  <c r="AD1817" i="64"/>
  <c r="AC1817" i="64"/>
  <c r="AB1817" i="64"/>
  <c r="AA1817" i="64"/>
  <c r="Z1817" i="64"/>
  <c r="Y1817" i="64"/>
  <c r="X1817" i="64"/>
  <c r="W1817" i="64"/>
  <c r="V1817" i="64"/>
  <c r="U1817" i="64"/>
  <c r="T1817" i="64"/>
  <c r="S1817" i="64"/>
  <c r="G1817" i="64"/>
  <c r="E1817" i="64"/>
  <c r="G1816" i="64"/>
  <c r="E1816" i="64"/>
  <c r="DK1815" i="64"/>
  <c r="DJ1815" i="64"/>
  <c r="DI1815" i="64"/>
  <c r="DH1815" i="64"/>
  <c r="DG1815" i="64"/>
  <c r="DF1815" i="64"/>
  <c r="DE1815" i="64"/>
  <c r="DD1815" i="64"/>
  <c r="DC1815" i="64"/>
  <c r="DB1815" i="64"/>
  <c r="DA1815" i="64"/>
  <c r="CZ1815" i="64"/>
  <c r="CY1815" i="64"/>
  <c r="CX1815" i="64"/>
  <c r="CW1815" i="64"/>
  <c r="CV1815" i="64"/>
  <c r="CU1815" i="64"/>
  <c r="CT1815" i="64"/>
  <c r="CS1815" i="64"/>
  <c r="CR1815" i="64"/>
  <c r="CQ1815" i="64"/>
  <c r="CP1815" i="64"/>
  <c r="CO1815" i="64"/>
  <c r="CL1815" i="64"/>
  <c r="CK1815" i="64"/>
  <c r="CJ1815" i="64"/>
  <c r="CI1815" i="64"/>
  <c r="CH1815" i="64"/>
  <c r="CG1815" i="64"/>
  <c r="CF1815" i="64"/>
  <c r="CE1815" i="64"/>
  <c r="CD1815" i="64"/>
  <c r="CC1815" i="64"/>
  <c r="CB1815" i="64"/>
  <c r="CA1815" i="64"/>
  <c r="BZ1815" i="64"/>
  <c r="BY1815" i="64"/>
  <c r="BX1815" i="64"/>
  <c r="BW1815" i="64"/>
  <c r="BV1815" i="64"/>
  <c r="BU1815" i="64"/>
  <c r="BT1815" i="64"/>
  <c r="BS1815" i="64"/>
  <c r="BR1815" i="64"/>
  <c r="BQ1815" i="64"/>
  <c r="BP1815" i="64"/>
  <c r="BO1815" i="64"/>
  <c r="BN1815" i="64"/>
  <c r="BM1815" i="64"/>
  <c r="BL1815" i="64"/>
  <c r="BK1815" i="64"/>
  <c r="BJ1815" i="64"/>
  <c r="BI1815" i="64"/>
  <c r="BH1815" i="64"/>
  <c r="BG1815" i="64"/>
  <c r="BF1815" i="64"/>
  <c r="BE1815" i="64"/>
  <c r="BD1815" i="64"/>
  <c r="BC1815" i="64"/>
  <c r="BB1815" i="64"/>
  <c r="BA1815" i="64"/>
  <c r="AZ1815" i="64"/>
  <c r="AY1815" i="64"/>
  <c r="AX1815" i="64"/>
  <c r="AW1815" i="64"/>
  <c r="AV1815" i="64"/>
  <c r="AU1815" i="64"/>
  <c r="AT1815" i="64"/>
  <c r="AS1815" i="64"/>
  <c r="AR1815" i="64"/>
  <c r="AQ1815" i="64"/>
  <c r="AP1815" i="64"/>
  <c r="AO1815" i="64"/>
  <c r="AN1815" i="64"/>
  <c r="AM1815" i="64"/>
  <c r="AL1815" i="64"/>
  <c r="AK1815" i="64"/>
  <c r="AJ1815" i="64"/>
  <c r="AI1815" i="64"/>
  <c r="AH1815" i="64"/>
  <c r="AG1815" i="64"/>
  <c r="AF1815" i="64"/>
  <c r="AE1815" i="64"/>
  <c r="AD1815" i="64"/>
  <c r="AC1815" i="64"/>
  <c r="AB1815" i="64"/>
  <c r="AA1815" i="64"/>
  <c r="Z1815" i="64"/>
  <c r="Y1815" i="64"/>
  <c r="X1815" i="64"/>
  <c r="W1815" i="64"/>
  <c r="V1815" i="64"/>
  <c r="U1815" i="64"/>
  <c r="T1815" i="64"/>
  <c r="S1815" i="64"/>
  <c r="G1815" i="64"/>
  <c r="E1815" i="64"/>
  <c r="G1814" i="64"/>
  <c r="E1814" i="64"/>
  <c r="G1813" i="64"/>
  <c r="E1813" i="64"/>
  <c r="G1812" i="64"/>
  <c r="E1812" i="64"/>
  <c r="G1811" i="64"/>
  <c r="E1811" i="64"/>
  <c r="E1810" i="64"/>
  <c r="E1809" i="64"/>
  <c r="R1808" i="64"/>
  <c r="S1808" i="64" s="1"/>
  <c r="E1808" i="64"/>
  <c r="B1808" i="64" s="1"/>
  <c r="E1807" i="64"/>
  <c r="G1797" i="64"/>
  <c r="E1797" i="64"/>
  <c r="DK1796" i="64"/>
  <c r="DJ1796" i="64"/>
  <c r="DI1796" i="64"/>
  <c r="DH1796" i="64"/>
  <c r="DG1796" i="64"/>
  <c r="DF1796" i="64"/>
  <c r="DE1796" i="64"/>
  <c r="DD1796" i="64"/>
  <c r="DC1796" i="64"/>
  <c r="DB1796" i="64"/>
  <c r="DA1796" i="64"/>
  <c r="CZ1796" i="64"/>
  <c r="CY1796" i="64"/>
  <c r="CX1796" i="64"/>
  <c r="CW1796" i="64"/>
  <c r="CV1796" i="64"/>
  <c r="CU1796" i="64"/>
  <c r="CT1796" i="64"/>
  <c r="CS1796" i="64"/>
  <c r="CR1796" i="64"/>
  <c r="CQ1796" i="64"/>
  <c r="CP1796" i="64"/>
  <c r="CO1796" i="64"/>
  <c r="CL1796" i="64"/>
  <c r="CK1796" i="64"/>
  <c r="CJ1796" i="64"/>
  <c r="CI1796" i="64"/>
  <c r="CH1796" i="64"/>
  <c r="CG1796" i="64"/>
  <c r="CF1796" i="64"/>
  <c r="CE1796" i="64"/>
  <c r="CD1796" i="64"/>
  <c r="CC1796" i="64"/>
  <c r="CB1796" i="64"/>
  <c r="CA1796" i="64"/>
  <c r="BZ1796" i="64"/>
  <c r="BY1796" i="64"/>
  <c r="BX1796" i="64"/>
  <c r="BW1796" i="64"/>
  <c r="BV1796" i="64"/>
  <c r="BU1796" i="64"/>
  <c r="BT1796" i="64"/>
  <c r="BS1796" i="64"/>
  <c r="BR1796" i="64"/>
  <c r="BQ1796" i="64"/>
  <c r="BP1796" i="64"/>
  <c r="BO1796" i="64"/>
  <c r="BN1796" i="64"/>
  <c r="BM1796" i="64"/>
  <c r="BL1796" i="64"/>
  <c r="BK1796" i="64"/>
  <c r="BJ1796" i="64"/>
  <c r="BI1796" i="64"/>
  <c r="BH1796" i="64"/>
  <c r="BG1796" i="64"/>
  <c r="BF1796" i="64"/>
  <c r="BE1796" i="64"/>
  <c r="BD1796" i="64"/>
  <c r="BC1796" i="64"/>
  <c r="BB1796" i="64"/>
  <c r="BA1796" i="64"/>
  <c r="AZ1796" i="64"/>
  <c r="AY1796" i="64"/>
  <c r="AX1796" i="64"/>
  <c r="AW1796" i="64"/>
  <c r="AV1796" i="64"/>
  <c r="AU1796" i="64"/>
  <c r="AT1796" i="64"/>
  <c r="AS1796" i="64"/>
  <c r="AR1796" i="64"/>
  <c r="AQ1796" i="64"/>
  <c r="AP1796" i="64"/>
  <c r="AO1796" i="64"/>
  <c r="AN1796" i="64"/>
  <c r="AM1796" i="64"/>
  <c r="AL1796" i="64"/>
  <c r="AK1796" i="64"/>
  <c r="AJ1796" i="64"/>
  <c r="AI1796" i="64"/>
  <c r="AH1796" i="64"/>
  <c r="AG1796" i="64"/>
  <c r="AF1796" i="64"/>
  <c r="AE1796" i="64"/>
  <c r="AD1796" i="64"/>
  <c r="AC1796" i="64"/>
  <c r="AB1796" i="64"/>
  <c r="AA1796" i="64"/>
  <c r="Z1796" i="64"/>
  <c r="Y1796" i="64"/>
  <c r="X1796" i="64"/>
  <c r="W1796" i="64"/>
  <c r="V1796" i="64"/>
  <c r="U1796" i="64"/>
  <c r="T1796" i="64"/>
  <c r="S1796" i="64"/>
  <c r="G1796" i="64"/>
  <c r="E1796" i="64"/>
  <c r="G1795" i="64"/>
  <c r="E1795" i="64"/>
  <c r="DK1794" i="64"/>
  <c r="DJ1794" i="64"/>
  <c r="DI1794" i="64"/>
  <c r="DH1794" i="64"/>
  <c r="DG1794" i="64"/>
  <c r="DF1794" i="64"/>
  <c r="DE1794" i="64"/>
  <c r="DD1794" i="64"/>
  <c r="DC1794" i="64"/>
  <c r="DB1794" i="64"/>
  <c r="DA1794" i="64"/>
  <c r="CZ1794" i="64"/>
  <c r="CY1794" i="64"/>
  <c r="CX1794" i="64"/>
  <c r="CW1794" i="64"/>
  <c r="CV1794" i="64"/>
  <c r="CU1794" i="64"/>
  <c r="CT1794" i="64"/>
  <c r="CS1794" i="64"/>
  <c r="CR1794" i="64"/>
  <c r="CQ1794" i="64"/>
  <c r="CP1794" i="64"/>
  <c r="CO1794" i="64"/>
  <c r="CL1794" i="64"/>
  <c r="CK1794" i="64"/>
  <c r="CJ1794" i="64"/>
  <c r="CI1794" i="64"/>
  <c r="CH1794" i="64"/>
  <c r="CG1794" i="64"/>
  <c r="CF1794" i="64"/>
  <c r="CE1794" i="64"/>
  <c r="CD1794" i="64"/>
  <c r="CC1794" i="64"/>
  <c r="CB1794" i="64"/>
  <c r="CA1794" i="64"/>
  <c r="BZ1794" i="64"/>
  <c r="BY1794" i="64"/>
  <c r="BX1794" i="64"/>
  <c r="BW1794" i="64"/>
  <c r="BV1794" i="64"/>
  <c r="BU1794" i="64"/>
  <c r="BT1794" i="64"/>
  <c r="BS1794" i="64"/>
  <c r="BR1794" i="64"/>
  <c r="BQ1794" i="64"/>
  <c r="BP1794" i="64"/>
  <c r="BO1794" i="64"/>
  <c r="BN1794" i="64"/>
  <c r="BM1794" i="64"/>
  <c r="BL1794" i="64"/>
  <c r="BK1794" i="64"/>
  <c r="BJ1794" i="64"/>
  <c r="BI1794" i="64"/>
  <c r="BH1794" i="64"/>
  <c r="BG1794" i="64"/>
  <c r="BF1794" i="64"/>
  <c r="BE1794" i="64"/>
  <c r="BD1794" i="64"/>
  <c r="BC1794" i="64"/>
  <c r="BB1794" i="64"/>
  <c r="BA1794" i="64"/>
  <c r="AZ1794" i="64"/>
  <c r="AY1794" i="64"/>
  <c r="AX1794" i="64"/>
  <c r="AW1794" i="64"/>
  <c r="AV1794" i="64"/>
  <c r="AU1794" i="64"/>
  <c r="AT1794" i="64"/>
  <c r="AS1794" i="64"/>
  <c r="AR1794" i="64"/>
  <c r="AQ1794" i="64"/>
  <c r="AP1794" i="64"/>
  <c r="AO1794" i="64"/>
  <c r="AN1794" i="64"/>
  <c r="AM1794" i="64"/>
  <c r="AL1794" i="64"/>
  <c r="AK1794" i="64"/>
  <c r="AJ1794" i="64"/>
  <c r="AI1794" i="64"/>
  <c r="AH1794" i="64"/>
  <c r="AG1794" i="64"/>
  <c r="AF1794" i="64"/>
  <c r="AE1794" i="64"/>
  <c r="AD1794" i="64"/>
  <c r="AC1794" i="64"/>
  <c r="AB1794" i="64"/>
  <c r="AA1794" i="64"/>
  <c r="Z1794" i="64"/>
  <c r="Y1794" i="64"/>
  <c r="X1794" i="64"/>
  <c r="W1794" i="64"/>
  <c r="V1794" i="64"/>
  <c r="U1794" i="64"/>
  <c r="T1794" i="64"/>
  <c r="S1794" i="64"/>
  <c r="G1794" i="64"/>
  <c r="E1794" i="64"/>
  <c r="G1793" i="64"/>
  <c r="E1793" i="64"/>
  <c r="G1792" i="64"/>
  <c r="E1792" i="64"/>
  <c r="G1791" i="64"/>
  <c r="E1791" i="64"/>
  <c r="G1790" i="64"/>
  <c r="E1790" i="64"/>
  <c r="E1788" i="64"/>
  <c r="E1787" i="64"/>
  <c r="R1786" i="64"/>
  <c r="S1786" i="64" s="1"/>
  <c r="E1786" i="64"/>
  <c r="B1786" i="64" s="1"/>
  <c r="E1785" i="64"/>
  <c r="DK2482" i="64"/>
  <c r="DJ2482" i="64"/>
  <c r="DI2482" i="64"/>
  <c r="DH2482" i="64"/>
  <c r="DG2482" i="64"/>
  <c r="DF2482" i="64"/>
  <c r="DE2482" i="64"/>
  <c r="DD2482" i="64"/>
  <c r="DC2482" i="64"/>
  <c r="DB2482" i="64"/>
  <c r="DA2482" i="64"/>
  <c r="CZ2482" i="64"/>
  <c r="CY2482" i="64"/>
  <c r="CX2482" i="64"/>
  <c r="CW2482" i="64"/>
  <c r="CV2482" i="64"/>
  <c r="CU2482" i="64"/>
  <c r="CT2482" i="64"/>
  <c r="CS2482" i="64"/>
  <c r="CR2482" i="64"/>
  <c r="CQ2482" i="64"/>
  <c r="CP2482" i="64"/>
  <c r="CO2482" i="64"/>
  <c r="CL2482" i="64"/>
  <c r="CK2482" i="64"/>
  <c r="CJ2482" i="64"/>
  <c r="CI2482" i="64"/>
  <c r="CH2482" i="64"/>
  <c r="CG2482" i="64"/>
  <c r="CF2482" i="64"/>
  <c r="CE2482" i="64"/>
  <c r="CD2482" i="64"/>
  <c r="CC2482" i="64"/>
  <c r="CB2482" i="64"/>
  <c r="CA2482" i="64"/>
  <c r="BZ2482" i="64"/>
  <c r="BY2482" i="64"/>
  <c r="BX2482" i="64"/>
  <c r="BW2482" i="64"/>
  <c r="BV2482" i="64"/>
  <c r="BU2482" i="64"/>
  <c r="BT2482" i="64"/>
  <c r="BS2482" i="64"/>
  <c r="BR2482" i="64"/>
  <c r="BQ2482" i="64"/>
  <c r="BP2482" i="64"/>
  <c r="BO2482" i="64"/>
  <c r="BN2482" i="64"/>
  <c r="BM2482" i="64"/>
  <c r="BL2482" i="64"/>
  <c r="BK2482" i="64"/>
  <c r="BJ2482" i="64"/>
  <c r="BI2482" i="64"/>
  <c r="BH2482" i="64"/>
  <c r="BG2482" i="64"/>
  <c r="BF2482" i="64"/>
  <c r="BE2482" i="64"/>
  <c r="BD2482" i="64"/>
  <c r="BC2482" i="64"/>
  <c r="BB2482" i="64"/>
  <c r="BA2482" i="64"/>
  <c r="AZ2482" i="64"/>
  <c r="AY2482" i="64"/>
  <c r="AX2482" i="64"/>
  <c r="AW2482" i="64"/>
  <c r="AV2482" i="64"/>
  <c r="AU2482" i="64"/>
  <c r="AT2482" i="64"/>
  <c r="AS2482" i="64"/>
  <c r="AR2482" i="64"/>
  <c r="AQ2482" i="64"/>
  <c r="AP2482" i="64"/>
  <c r="AO2482" i="64"/>
  <c r="AN2482" i="64"/>
  <c r="AM2482" i="64"/>
  <c r="AL2482" i="64"/>
  <c r="AK2482" i="64"/>
  <c r="AJ2482" i="64"/>
  <c r="AI2482" i="64"/>
  <c r="AH2482" i="64"/>
  <c r="AG2482" i="64"/>
  <c r="AF2482" i="64"/>
  <c r="AE2482" i="64"/>
  <c r="AD2482" i="64"/>
  <c r="AC2482" i="64"/>
  <c r="AB2482" i="64"/>
  <c r="AA2482" i="64"/>
  <c r="Z2482" i="64"/>
  <c r="Y2482" i="64"/>
  <c r="X2482" i="64"/>
  <c r="W2482" i="64"/>
  <c r="V2482" i="64"/>
  <c r="U2482" i="64"/>
  <c r="T2482" i="64"/>
  <c r="S2482" i="64"/>
  <c r="E2482" i="64"/>
  <c r="DK2481" i="64"/>
  <c r="DJ2481" i="64"/>
  <c r="DI2481" i="64"/>
  <c r="DH2481" i="64"/>
  <c r="DG2481" i="64"/>
  <c r="DF2481" i="64"/>
  <c r="DE2481" i="64"/>
  <c r="DD2481" i="64"/>
  <c r="DC2481" i="64"/>
  <c r="DB2481" i="64"/>
  <c r="DA2481" i="64"/>
  <c r="CZ2481" i="64"/>
  <c r="CY2481" i="64"/>
  <c r="CX2481" i="64"/>
  <c r="CW2481" i="64"/>
  <c r="CV2481" i="64"/>
  <c r="CU2481" i="64"/>
  <c r="CT2481" i="64"/>
  <c r="CS2481" i="64"/>
  <c r="CR2481" i="64"/>
  <c r="CQ2481" i="64"/>
  <c r="CP2481" i="64"/>
  <c r="CO2481" i="64"/>
  <c r="CL2481" i="64"/>
  <c r="CK2481" i="64"/>
  <c r="CJ2481" i="64"/>
  <c r="CI2481" i="64"/>
  <c r="CH2481" i="64"/>
  <c r="CG2481" i="64"/>
  <c r="CF2481" i="64"/>
  <c r="CE2481" i="64"/>
  <c r="CD2481" i="64"/>
  <c r="CC2481" i="64"/>
  <c r="CB2481" i="64"/>
  <c r="CA2481" i="64"/>
  <c r="BZ2481" i="64"/>
  <c r="BY2481" i="64"/>
  <c r="BX2481" i="64"/>
  <c r="BW2481" i="64"/>
  <c r="BV2481" i="64"/>
  <c r="BU2481" i="64"/>
  <c r="BT2481" i="64"/>
  <c r="BS2481" i="64"/>
  <c r="BR2481" i="64"/>
  <c r="BQ2481" i="64"/>
  <c r="BP2481" i="64"/>
  <c r="BO2481" i="64"/>
  <c r="BN2481" i="64"/>
  <c r="BM2481" i="64"/>
  <c r="BL2481" i="64"/>
  <c r="BK2481" i="64"/>
  <c r="BJ2481" i="64"/>
  <c r="BI2481" i="64"/>
  <c r="BH2481" i="64"/>
  <c r="BG2481" i="64"/>
  <c r="BF2481" i="64"/>
  <c r="BE2481" i="64"/>
  <c r="BD2481" i="64"/>
  <c r="BC2481" i="64"/>
  <c r="BB2481" i="64"/>
  <c r="BA2481" i="64"/>
  <c r="AZ2481" i="64"/>
  <c r="AY2481" i="64"/>
  <c r="AX2481" i="64"/>
  <c r="AW2481" i="64"/>
  <c r="AV2481" i="64"/>
  <c r="AU2481" i="64"/>
  <c r="AT2481" i="64"/>
  <c r="AS2481" i="64"/>
  <c r="AR2481" i="64"/>
  <c r="AQ2481" i="64"/>
  <c r="AP2481" i="64"/>
  <c r="AO2481" i="64"/>
  <c r="AN2481" i="64"/>
  <c r="AM2481" i="64"/>
  <c r="AL2481" i="64"/>
  <c r="AK2481" i="64"/>
  <c r="AJ2481" i="64"/>
  <c r="AI2481" i="64"/>
  <c r="AH2481" i="64"/>
  <c r="AG2481" i="64"/>
  <c r="AF2481" i="64"/>
  <c r="AE2481" i="64"/>
  <c r="AD2481" i="64"/>
  <c r="AC2481" i="64"/>
  <c r="AB2481" i="64"/>
  <c r="AA2481" i="64"/>
  <c r="Z2481" i="64"/>
  <c r="Y2481" i="64"/>
  <c r="X2481" i="64"/>
  <c r="W2481" i="64"/>
  <c r="V2481" i="64"/>
  <c r="U2481" i="64"/>
  <c r="T2481" i="64"/>
  <c r="S2481" i="64"/>
  <c r="E2481" i="64"/>
  <c r="G2480" i="64"/>
  <c r="E2480" i="64"/>
  <c r="DK2479" i="64"/>
  <c r="DJ2479" i="64"/>
  <c r="DI2479" i="64"/>
  <c r="DH2479" i="64"/>
  <c r="DG2479" i="64"/>
  <c r="DF2479" i="64"/>
  <c r="DE2479" i="64"/>
  <c r="DD2479" i="64"/>
  <c r="DC2479" i="64"/>
  <c r="DB2479" i="64"/>
  <c r="DA2479" i="64"/>
  <c r="CZ2479" i="64"/>
  <c r="CY2479" i="64"/>
  <c r="CX2479" i="64"/>
  <c r="CW2479" i="64"/>
  <c r="CV2479" i="64"/>
  <c r="CU2479" i="64"/>
  <c r="CT2479" i="64"/>
  <c r="CS2479" i="64"/>
  <c r="CR2479" i="64"/>
  <c r="CQ2479" i="64"/>
  <c r="CP2479" i="64"/>
  <c r="CO2479" i="64"/>
  <c r="CL2479" i="64"/>
  <c r="CK2479" i="64"/>
  <c r="CJ2479" i="64"/>
  <c r="CI2479" i="64"/>
  <c r="CH2479" i="64"/>
  <c r="CG2479" i="64"/>
  <c r="CF2479" i="64"/>
  <c r="CE2479" i="64"/>
  <c r="CD2479" i="64"/>
  <c r="CC2479" i="64"/>
  <c r="CB2479" i="64"/>
  <c r="CA2479" i="64"/>
  <c r="BZ2479" i="64"/>
  <c r="BY2479" i="64"/>
  <c r="BX2479" i="64"/>
  <c r="BW2479" i="64"/>
  <c r="BV2479" i="64"/>
  <c r="BU2479" i="64"/>
  <c r="BT2479" i="64"/>
  <c r="BS2479" i="64"/>
  <c r="BR2479" i="64"/>
  <c r="BQ2479" i="64"/>
  <c r="BP2479" i="64"/>
  <c r="BO2479" i="64"/>
  <c r="BN2479" i="64"/>
  <c r="BM2479" i="64"/>
  <c r="BL2479" i="64"/>
  <c r="BK2479" i="64"/>
  <c r="BJ2479" i="64"/>
  <c r="BI2479" i="64"/>
  <c r="BH2479" i="64"/>
  <c r="BG2479" i="64"/>
  <c r="BF2479" i="64"/>
  <c r="BE2479" i="64"/>
  <c r="BD2479" i="64"/>
  <c r="BC2479" i="64"/>
  <c r="BB2479" i="64"/>
  <c r="BA2479" i="64"/>
  <c r="AZ2479" i="64"/>
  <c r="AY2479" i="64"/>
  <c r="AX2479" i="64"/>
  <c r="AW2479" i="64"/>
  <c r="AV2479" i="64"/>
  <c r="AU2479" i="64"/>
  <c r="AT2479" i="64"/>
  <c r="AS2479" i="64"/>
  <c r="AR2479" i="64"/>
  <c r="AQ2479" i="64"/>
  <c r="AP2479" i="64"/>
  <c r="AO2479" i="64"/>
  <c r="AN2479" i="64"/>
  <c r="AM2479" i="64"/>
  <c r="AL2479" i="64"/>
  <c r="AK2479" i="64"/>
  <c r="AJ2479" i="64"/>
  <c r="AI2479" i="64"/>
  <c r="AH2479" i="64"/>
  <c r="AG2479" i="64"/>
  <c r="AF2479" i="64"/>
  <c r="AE2479" i="64"/>
  <c r="AD2479" i="64"/>
  <c r="AC2479" i="64"/>
  <c r="AB2479" i="64"/>
  <c r="AA2479" i="64"/>
  <c r="Z2479" i="64"/>
  <c r="Y2479" i="64"/>
  <c r="X2479" i="64"/>
  <c r="W2479" i="64"/>
  <c r="V2479" i="64"/>
  <c r="U2479" i="64"/>
  <c r="T2479" i="64"/>
  <c r="S2479" i="64"/>
  <c r="E2479" i="64"/>
  <c r="DK2478" i="64"/>
  <c r="DJ2478" i="64"/>
  <c r="DI2478" i="64"/>
  <c r="DH2478" i="64"/>
  <c r="DG2478" i="64"/>
  <c r="DF2478" i="64"/>
  <c r="DE2478" i="64"/>
  <c r="DD2478" i="64"/>
  <c r="DC2478" i="64"/>
  <c r="DB2478" i="64"/>
  <c r="DA2478" i="64"/>
  <c r="CZ2478" i="64"/>
  <c r="CY2478" i="64"/>
  <c r="CX2478" i="64"/>
  <c r="CW2478" i="64"/>
  <c r="CV2478" i="64"/>
  <c r="CU2478" i="64"/>
  <c r="CT2478" i="64"/>
  <c r="CS2478" i="64"/>
  <c r="CR2478" i="64"/>
  <c r="CQ2478" i="64"/>
  <c r="CP2478" i="64"/>
  <c r="CO2478" i="64"/>
  <c r="E2478" i="64"/>
  <c r="DK2477" i="64"/>
  <c r="DJ2477" i="64"/>
  <c r="DI2477" i="64"/>
  <c r="DH2477" i="64"/>
  <c r="DG2477" i="64"/>
  <c r="DF2477" i="64"/>
  <c r="DE2477" i="64"/>
  <c r="DD2477" i="64"/>
  <c r="DC2477" i="64"/>
  <c r="DB2477" i="64"/>
  <c r="DA2477" i="64"/>
  <c r="CZ2477" i="64"/>
  <c r="CY2477" i="64"/>
  <c r="CX2477" i="64"/>
  <c r="CW2477" i="64"/>
  <c r="CV2477" i="64"/>
  <c r="CU2477" i="64"/>
  <c r="CT2477" i="64"/>
  <c r="CS2477" i="64"/>
  <c r="CR2477" i="64"/>
  <c r="CQ2477" i="64"/>
  <c r="CP2477" i="64"/>
  <c r="CO2477" i="64"/>
  <c r="E2477" i="64"/>
  <c r="E2476" i="64"/>
  <c r="E2475" i="64"/>
  <c r="E2474" i="64"/>
  <c r="B2474" i="64" s="1"/>
  <c r="G2473" i="64"/>
  <c r="E2473" i="64"/>
  <c r="B2473" i="64" s="1"/>
  <c r="E2472" i="64"/>
  <c r="B2472" i="64" s="1"/>
  <c r="E2471" i="64"/>
  <c r="B2471" i="64" s="1"/>
  <c r="E2470" i="64"/>
  <c r="B2470" i="64" s="1"/>
  <c r="G2469" i="64"/>
  <c r="E2469" i="64"/>
  <c r="B2469" i="64" s="1"/>
  <c r="E2468" i="64"/>
  <c r="B2468" i="64" s="1"/>
  <c r="E2467" i="64"/>
  <c r="B2467" i="64" s="1"/>
  <c r="E2466" i="64"/>
  <c r="CR1108" i="64" a="1"/>
  <c r="DL497" i="64" a="1"/>
  <c r="CW772" i="64" a="1"/>
  <c r="AA8" i="1170" l="1"/>
  <c r="Z53" i="1170"/>
  <c r="Z22" i="861" s="1"/>
  <c r="Z38" i="1170"/>
  <c r="Z17" i="861" s="1"/>
  <c r="AA23" i="1170"/>
  <c r="AA33" i="1170"/>
  <c r="AA48" i="1170"/>
  <c r="Y55" i="1170"/>
  <c r="AB22" i="1170"/>
  <c r="AB18" i="1170"/>
  <c r="AB29" i="1170"/>
  <c r="AB44" i="1170"/>
  <c r="AB41" i="1170"/>
  <c r="AB45" i="1170"/>
  <c r="AB43" i="1170"/>
  <c r="AB21" i="1170"/>
  <c r="AB4" i="1170"/>
  <c r="AB28" i="1170"/>
  <c r="AB30" i="1170"/>
  <c r="AB19" i="1170"/>
  <c r="AB27" i="1170"/>
  <c r="AB26" i="1170"/>
  <c r="AB20" i="1170"/>
  <c r="AB42" i="1170"/>
  <c r="AC1" i="1170"/>
  <c r="AD2" i="1170"/>
  <c r="AC3" i="1170"/>
  <c r="AC7" i="1170"/>
  <c r="AA34" i="1170"/>
  <c r="AA49" i="1170"/>
  <c r="AA51" i="1170"/>
  <c r="AA36" i="1170"/>
  <c r="X56" i="1170"/>
  <c r="AA52" i="1170"/>
  <c r="AA37" i="1170"/>
  <c r="AA35" i="1170"/>
  <c r="AA50" i="1170"/>
  <c r="DA17" i="861"/>
  <c r="DA22" i="861"/>
  <c r="DB1" i="1170"/>
  <c r="CZ55" i="1170"/>
  <c r="CZ56" i="1170" s="1"/>
  <c r="DA36" i="1170"/>
  <c r="DA51" i="1170"/>
  <c r="DB19" i="1170"/>
  <c r="DB28" i="1170"/>
  <c r="DB29" i="1170"/>
  <c r="DB18" i="1170"/>
  <c r="DB22" i="1170"/>
  <c r="DB30" i="1170"/>
  <c r="DB21" i="1170"/>
  <c r="DB4" i="1170"/>
  <c r="DB27" i="1170"/>
  <c r="DB20" i="1170"/>
  <c r="DB26" i="1170"/>
  <c r="DB45" i="1170"/>
  <c r="DB43" i="1170"/>
  <c r="DB41" i="1170"/>
  <c r="DB44" i="1170"/>
  <c r="DB42" i="1170"/>
  <c r="DA34" i="1170"/>
  <c r="DA49" i="1170"/>
  <c r="DD2" i="1170"/>
  <c r="DC3" i="1170"/>
  <c r="DC7" i="1170"/>
  <c r="DC8" i="1170"/>
  <c r="DA37" i="1170"/>
  <c r="DA52" i="1170"/>
  <c r="DA23" i="1170"/>
  <c r="DA33" i="1170"/>
  <c r="DA38" i="1170" s="1"/>
  <c r="DA48" i="1170"/>
  <c r="DA53" i="1170" s="1"/>
  <c r="DA50" i="1170"/>
  <c r="DA35" i="1170"/>
  <c r="Z498" i="64" a="1"/>
  <c r="Z498" i="64" s="1"/>
  <c r="CX509" i="64" a="1"/>
  <c r="CX509" i="64" s="1"/>
  <c r="CX498" i="64" a="1"/>
  <c r="CX498" i="64" s="1"/>
  <c r="Z509" i="64" a="1"/>
  <c r="Z509" i="64" s="1"/>
  <c r="DL497" i="64"/>
  <c r="CR1108" i="64"/>
  <c r="CR1110" i="64" s="1"/>
  <c r="Z515" i="64" a="1"/>
  <c r="Z515" i="64" s="1"/>
  <c r="Z501" i="64" a="1"/>
  <c r="Z501" i="64" s="1"/>
  <c r="CX515" i="64" a="1"/>
  <c r="CX515" i="64" s="1"/>
  <c r="CX501" i="64" a="1"/>
  <c r="CX501" i="64" s="1"/>
  <c r="DL1014" i="64"/>
  <c r="DL1027" i="64" s="1"/>
  <c r="DL1128" i="64"/>
  <c r="DL1090" i="64"/>
  <c r="DL1013" i="64"/>
  <c r="DL1127" i="64"/>
  <c r="CX111" i="64" a="1"/>
  <c r="CX111" i="64" s="1"/>
  <c r="CX1093" i="64" a="1"/>
  <c r="CX1093" i="64" s="1"/>
  <c r="DL1123" i="64"/>
  <c r="DL1085" i="64"/>
  <c r="DL1124" i="64"/>
  <c r="DL1086" i="64"/>
  <c r="Z111" i="64" a="1"/>
  <c r="Z111" i="64" s="1"/>
  <c r="Z1093" i="64" a="1"/>
  <c r="Z1093"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17" i="64" a="1"/>
  <c r="CX1017" i="64" s="1"/>
  <c r="DL985" i="64"/>
  <c r="DL1001" i="64" s="1"/>
  <c r="DL1010" i="64"/>
  <c r="DL1023" i="64" s="1"/>
  <c r="DL984" i="64"/>
  <c r="DL1000" i="64" s="1"/>
  <c r="DL1009" i="64"/>
  <c r="DL1022" i="64" s="1"/>
  <c r="Z1017" i="64" a="1"/>
  <c r="Z1017"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989" i="64"/>
  <c r="DL1005" i="64" s="1"/>
  <c r="DL792" i="64"/>
  <c r="DL988" i="64"/>
  <c r="DL791" i="64"/>
  <c r="CR212" i="64"/>
  <c r="CS210" i="64"/>
  <c r="CS212" i="64" s="1"/>
  <c r="CT210" i="64"/>
  <c r="CU207" i="64"/>
  <c r="CX208" i="64" a="1"/>
  <c r="CX208" i="64" s="1"/>
  <c r="CX209" i="64" a="1"/>
  <c r="CX209" i="64" s="1"/>
  <c r="Z208" i="64" a="1"/>
  <c r="Z208" i="64" s="1"/>
  <c r="Z207" i="64" s="1"/>
  <c r="Z209" i="64" a="1"/>
  <c r="Z209" i="64" s="1"/>
  <c r="Y774" i="64"/>
  <c r="Z331" i="64" a="1"/>
  <c r="Z331" i="64" s="1"/>
  <c r="Z992" i="64" a="1"/>
  <c r="Z992" i="64" s="1"/>
  <c r="CX331" i="64" a="1"/>
  <c r="CX331" i="64" s="1"/>
  <c r="CX992" i="64" a="1"/>
  <c r="CX992" i="64" s="1"/>
  <c r="CW772" i="64"/>
  <c r="CW774" i="64" s="1"/>
  <c r="Z772" i="64" a="1"/>
  <c r="CS1108" i="64" a="1"/>
  <c r="Z1108" i="64" a="1"/>
  <c r="AB8" i="1170" l="1"/>
  <c r="AC26" i="1170"/>
  <c r="AC22" i="1170"/>
  <c r="AC41" i="1170"/>
  <c r="AC30" i="1170"/>
  <c r="AC27" i="1170"/>
  <c r="AC28" i="1170"/>
  <c r="AC43" i="1170"/>
  <c r="AC44" i="1170"/>
  <c r="AC42" i="1170"/>
  <c r="AC45" i="1170"/>
  <c r="AC20" i="1170"/>
  <c r="AC4" i="1170"/>
  <c r="AC19" i="1170"/>
  <c r="AC18" i="1170"/>
  <c r="AC21" i="1170"/>
  <c r="AC29" i="1170"/>
  <c r="AE2" i="1170"/>
  <c r="AD3" i="1170"/>
  <c r="AD7" i="1170"/>
  <c r="AD1" i="1170"/>
  <c r="AB23" i="1170"/>
  <c r="AB33" i="1170"/>
  <c r="AB48" i="1170"/>
  <c r="AB52" i="1170"/>
  <c r="AB37" i="1170"/>
  <c r="Y56" i="1170"/>
  <c r="AB35" i="1170"/>
  <c r="AB50" i="1170"/>
  <c r="AA53" i="1170"/>
  <c r="AA22" i="861" s="1"/>
  <c r="AA38" i="1170"/>
  <c r="AA17" i="861" s="1"/>
  <c r="Z55" i="1170"/>
  <c r="AB49" i="1170"/>
  <c r="AB34" i="1170"/>
  <c r="AB51" i="1170"/>
  <c r="AB36" i="1170"/>
  <c r="DB22" i="861"/>
  <c r="DB17" i="861"/>
  <c r="DC1" i="1170"/>
  <c r="DB35" i="1170"/>
  <c r="DB50" i="1170"/>
  <c r="DB51" i="1170"/>
  <c r="DB36" i="1170"/>
  <c r="DC19" i="1170"/>
  <c r="DC4" i="1170"/>
  <c r="DC20" i="1170"/>
  <c r="DC26" i="1170"/>
  <c r="DC21" i="1170"/>
  <c r="DC18" i="1170"/>
  <c r="DC28" i="1170"/>
  <c r="DC22" i="1170"/>
  <c r="DC29" i="1170"/>
  <c r="DC30" i="1170"/>
  <c r="DC27" i="1170"/>
  <c r="DC45" i="1170"/>
  <c r="DC43" i="1170"/>
  <c r="DC41" i="1170"/>
  <c r="DC44" i="1170"/>
  <c r="DC42" i="1170"/>
  <c r="DB37" i="1170"/>
  <c r="DB52" i="1170"/>
  <c r="DD7" i="1170"/>
  <c r="DE2" i="1170"/>
  <c r="DD8" i="1170"/>
  <c r="DD3" i="1170"/>
  <c r="DB23" i="1170"/>
  <c r="DB33" i="1170"/>
  <c r="DB38" i="1170" s="1"/>
  <c r="DB48" i="1170"/>
  <c r="DB53" i="1170" s="1"/>
  <c r="DB49" i="1170"/>
  <c r="DB34" i="1170"/>
  <c r="DA55" i="1170"/>
  <c r="DA56" i="1170" s="1"/>
  <c r="CS1108" i="64"/>
  <c r="CS1110" i="64" s="1"/>
  <c r="CX126" i="64"/>
  <c r="CX141" i="64"/>
  <c r="Z1108" i="64"/>
  <c r="Z1110"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P23" i="861"/>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T46" i="861"/>
  <c r="T87" i="861" s="1"/>
  <c r="CP67" i="861"/>
  <c r="CX42" i="863"/>
  <c r="CX21" i="863" s="1"/>
  <c r="CX32" i="861" s="1"/>
  <c r="CY3" i="863"/>
  <c r="CY66" i="863" s="1" a="1"/>
  <c r="CY66" i="863" s="1"/>
  <c r="CY54" i="863" a="1"/>
  <c r="CY54" i="863" s="1"/>
  <c r="CY53" i="863" a="1"/>
  <c r="CY53" i="863" s="1"/>
  <c r="CX1" i="863"/>
  <c r="CX4" i="863"/>
  <c r="CX66" i="863" a="1"/>
  <c r="CX66" i="863" s="1"/>
  <c r="CX43" i="863"/>
  <c r="CX70" i="863" a="1"/>
  <c r="CX70" i="863" s="1"/>
  <c r="CY7" i="863"/>
  <c r="CN12" i="863"/>
  <c r="CN71" i="863" s="1"/>
  <c r="CN39" i="861"/>
  <c r="CN29" i="861"/>
  <c r="CY52" i="863" a="1"/>
  <c r="CY52" i="863" s="1"/>
  <c r="CY8" i="863"/>
  <c r="CY55" i="863" a="1"/>
  <c r="CY55" i="863" s="1"/>
  <c r="CZ2" i="863"/>
  <c r="CY39" i="863"/>
  <c r="CX57" i="863"/>
  <c r="CY41" i="863"/>
  <c r="CY56" i="863" a="1"/>
  <c r="CY56" i="863" s="1"/>
  <c r="AA3" i="64"/>
  <c r="AA1" i="64"/>
  <c r="AB2" i="64"/>
  <c r="CX281" i="64"/>
  <c r="CX263" i="64"/>
  <c r="CY8" i="64"/>
  <c r="CY277" i="64"/>
  <c r="CY3" i="64"/>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4" i="861" s="1"/>
  <c r="Z57" i="863"/>
  <c r="CZ3" i="861"/>
  <c r="CY4" i="861"/>
  <c r="CY5" i="861" s="1"/>
  <c r="CY9" i="861"/>
  <c r="CY8" i="861"/>
  <c r="Y32"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61" i="64"/>
  <c r="DL2056" i="64"/>
  <c r="DL2060" i="64"/>
  <c r="DL2057" i="64"/>
  <c r="DL687" i="64"/>
  <c r="DL716" i="64" s="1"/>
  <c r="DL2016" i="64"/>
  <c r="DL684" i="64"/>
  <c r="DL2013" i="64"/>
  <c r="DL683" i="64"/>
  <c r="DL2012" i="64"/>
  <c r="DL688" i="64"/>
  <c r="DL717" i="64" s="1"/>
  <c r="DL2017" i="64"/>
  <c r="DL2270" i="64"/>
  <c r="DL2288" i="64" s="1"/>
  <c r="DL2297" i="64"/>
  <c r="DL431" i="64"/>
  <c r="DL2267" i="64"/>
  <c r="DL2285" i="64" s="1"/>
  <c r="DL2294" i="64"/>
  <c r="DL428" i="64"/>
  <c r="CN1931" i="64"/>
  <c r="CN2036" i="64"/>
  <c r="DL2149" i="64"/>
  <c r="DL2161" i="64" s="1"/>
  <c r="DL2293" i="64"/>
  <c r="DL2305" i="64" s="1"/>
  <c r="DL427" i="64"/>
  <c r="DL2298" i="64"/>
  <c r="DL432" i="64"/>
  <c r="DL1687" i="64"/>
  <c r="DL2111" i="64"/>
  <c r="DL2438" i="64"/>
  <c r="DL641" i="64"/>
  <c r="DL2464" i="64"/>
  <c r="DL1632" i="64"/>
  <c r="DL1078" i="64"/>
  <c r="DL1197" i="64" s="1"/>
  <c r="DL1826" i="64"/>
  <c r="DL1510" i="64"/>
  <c r="DL1206" i="64"/>
  <c r="DL1221" i="64" s="1"/>
  <c r="DL965" i="64"/>
  <c r="DL1884" i="64"/>
  <c r="DL2361" i="64"/>
  <c r="DL1783" i="64"/>
  <c r="DL1577" i="64"/>
  <c r="DL1359" i="64"/>
  <c r="DL665" i="64"/>
  <c r="DL678" i="64" s="1"/>
  <c r="R1377" i="64"/>
  <c r="DL617" i="64"/>
  <c r="DL2271" i="64"/>
  <c r="DL2289" i="64" s="1"/>
  <c r="DL1779" i="64"/>
  <c r="DL1792" i="64" s="1"/>
  <c r="DL2266" i="64"/>
  <c r="DL2107" i="64"/>
  <c r="DL2119" i="64" s="1"/>
  <c r="DL1849" i="64"/>
  <c r="DL1876" i="64" s="1"/>
  <c r="DL1467" i="64"/>
  <c r="DL1502" i="64" s="1"/>
  <c r="DL1231" i="64"/>
  <c r="DL1244" i="64" s="1"/>
  <c r="DL2413" i="64"/>
  <c r="DL1917" i="64"/>
  <c r="DL1940" i="64" s="1"/>
  <c r="DL666" i="64"/>
  <c r="DL679" i="64" s="1"/>
  <c r="DL2491" i="64"/>
  <c r="DL2505" i="64" s="1"/>
  <c r="DL1784" i="64"/>
  <c r="DL1797" i="64" s="1"/>
  <c r="DL1610" i="64"/>
  <c r="DL1624" i="64" s="1"/>
  <c r="DL1806" i="64"/>
  <c r="DL1818" i="64" s="1"/>
  <c r="DL2439" i="64"/>
  <c r="DL1827" i="64"/>
  <c r="DL1840" i="64" s="1"/>
  <c r="DL1431" i="64"/>
  <c r="DL1458" i="64" s="1"/>
  <c r="DL409" i="64"/>
  <c r="DL419" i="64" s="1"/>
  <c r="DL2133" i="64"/>
  <c r="DL1983" i="64"/>
  <c r="DL2008" i="64" s="1"/>
  <c r="DL1885" i="64"/>
  <c r="DL1908" i="64" s="1"/>
  <c r="DL2465" i="64"/>
  <c r="DL2388" i="64"/>
  <c r="DL1633" i="64"/>
  <c r="DL2175" i="64"/>
  <c r="DL2209" i="64"/>
  <c r="DL2244" i="64"/>
  <c r="DL2262" i="64" s="1"/>
  <c r="DL1978" i="64"/>
  <c r="DL2003" i="64" s="1"/>
  <c r="DL2174" i="64"/>
  <c r="DL2208" i="64"/>
  <c r="DL2243" i="64"/>
  <c r="DL2261" i="64" s="1"/>
  <c r="DL638" i="64"/>
  <c r="DL644" i="64" s="1"/>
  <c r="DL2205" i="64"/>
  <c r="DL2240" i="64"/>
  <c r="DL2258" i="64" s="1"/>
  <c r="DL2239" i="64"/>
  <c r="DL2204" i="64"/>
  <c r="DL2230" i="64" s="1"/>
  <c r="DL1944" i="64"/>
  <c r="DL1969" i="64" s="1"/>
  <c r="DL1426" i="64"/>
  <c r="DL1453" i="64" s="1"/>
  <c r="DL1573" i="64"/>
  <c r="DL1596" i="64" s="1"/>
  <c r="DL2153" i="64"/>
  <c r="DL1948" i="64"/>
  <c r="DL1300" i="64"/>
  <c r="DL564" i="64"/>
  <c r="DL2490" i="64"/>
  <c r="DL1430" i="64"/>
  <c r="DL941" i="64"/>
  <c r="DL458" i="64"/>
  <c r="DL2387" i="64"/>
  <c r="DL2132" i="64"/>
  <c r="DL1982" i="64"/>
  <c r="DL1663" i="64"/>
  <c r="DL1324" i="64"/>
  <c r="DL1230" i="64"/>
  <c r="DL616" i="64"/>
  <c r="DL2412" i="64"/>
  <c r="DL1916" i="64"/>
  <c r="DL1848" i="64"/>
  <c r="DL1805" i="64"/>
  <c r="DL1761" i="64"/>
  <c r="DL1609" i="64"/>
  <c r="DL1555" i="64"/>
  <c r="DL1711" i="64"/>
  <c r="DL1466" i="64"/>
  <c r="DL1394" i="64"/>
  <c r="DL592" i="64"/>
  <c r="DL1360" i="64"/>
  <c r="DL1387" i="64" s="1"/>
  <c r="DL1055" i="64"/>
  <c r="DL1070" i="64" s="1"/>
  <c r="DL942" i="64"/>
  <c r="DL642" i="64"/>
  <c r="DL408" i="64"/>
  <c r="DL1556" i="64"/>
  <c r="DL1569" i="64" s="1"/>
  <c r="DL1301" i="64"/>
  <c r="DL1207" i="64"/>
  <c r="DL565" i="64"/>
  <c r="DL2362" i="64"/>
  <c r="DL1688" i="64"/>
  <c r="DL386" i="64"/>
  <c r="DL2154" i="64"/>
  <c r="DL2112" i="64"/>
  <c r="DL1762" i="64"/>
  <c r="DL1775" i="64" s="1"/>
  <c r="DL1578" i="64"/>
  <c r="DL1395" i="64"/>
  <c r="DL1422" i="64" s="1"/>
  <c r="DL1325" i="64"/>
  <c r="DL1352" i="64" s="1"/>
  <c r="DL1079" i="64"/>
  <c r="DL966" i="64"/>
  <c r="DL979" i="64" s="1"/>
  <c r="DL459" i="64"/>
  <c r="DL1949" i="64"/>
  <c r="DL1974" i="64" s="1"/>
  <c r="DL1712" i="64"/>
  <c r="DL1664" i="64"/>
  <c r="DL1679" i="64" s="1"/>
  <c r="DL1511" i="64"/>
  <c r="DL1546" i="64" s="1"/>
  <c r="DL593" i="64"/>
  <c r="DL2129" i="64"/>
  <c r="DL1780" i="64"/>
  <c r="DL1793" i="64" s="1"/>
  <c r="DL2358" i="64"/>
  <c r="DL1881" i="64"/>
  <c r="DL1904" i="64" s="1"/>
  <c r="DL1708" i="64"/>
  <c r="DL1748" i="64" s="1"/>
  <c r="DL1629" i="64"/>
  <c r="DL1651" i="64" s="1"/>
  <c r="DL1463" i="64"/>
  <c r="DL1498" i="64" s="1"/>
  <c r="DL1203" i="64"/>
  <c r="DL1218" i="64" s="1"/>
  <c r="DL2384" i="64"/>
  <c r="DL1802" i="64"/>
  <c r="DL1814" i="64" s="1"/>
  <c r="DL1227" i="64"/>
  <c r="DL1240" i="64" s="1"/>
  <c r="DL2409" i="64"/>
  <c r="DL1913" i="64"/>
  <c r="DL1936" i="64" s="1"/>
  <c r="DL1660" i="64"/>
  <c r="DL1675" i="64" s="1"/>
  <c r="DL1507" i="64"/>
  <c r="DL1542" i="64" s="1"/>
  <c r="DL1356" i="64"/>
  <c r="DL1383" i="64" s="1"/>
  <c r="DL385" i="64"/>
  <c r="DL2435" i="64"/>
  <c r="DL2150" i="64"/>
  <c r="DL1945" i="64"/>
  <c r="DL1970" i="64" s="1"/>
  <c r="DL1552" i="64"/>
  <c r="DL1565" i="64" s="1"/>
  <c r="DL1051" i="64"/>
  <c r="DL1066" i="64" s="1"/>
  <c r="DL455" i="64"/>
  <c r="DL2487" i="64"/>
  <c r="DL2501" i="64" s="1"/>
  <c r="DL2461" i="64"/>
  <c r="DL1979" i="64"/>
  <c r="DL2004" i="64" s="1"/>
  <c r="DL2047" i="64" s="1"/>
  <c r="DL1823" i="64"/>
  <c r="DL1836" i="64" s="1"/>
  <c r="DL1574" i="64"/>
  <c r="DL1597" i="64" s="1"/>
  <c r="DL2108" i="64"/>
  <c r="DL2120" i="64" s="1"/>
  <c r="DL1758" i="64"/>
  <c r="DL1771" i="64" s="1"/>
  <c r="DL1684" i="64"/>
  <c r="DL1699" i="64" s="1"/>
  <c r="DL1075" i="64"/>
  <c r="DL1845" i="64"/>
  <c r="DL1872" i="64" s="1"/>
  <c r="DL1606" i="64"/>
  <c r="DL1620" i="64" s="1"/>
  <c r="DL1427" i="64"/>
  <c r="DL1454" i="64" s="1"/>
  <c r="DL561" i="64"/>
  <c r="DL2171" i="64"/>
  <c r="DL560" i="64"/>
  <c r="DL580" i="64" s="1"/>
  <c r="DL2170" i="64"/>
  <c r="DL2196" i="64" s="1"/>
  <c r="DL2408" i="64"/>
  <c r="DL1683" i="64"/>
  <c r="DL1391" i="64"/>
  <c r="DL1418" i="64" s="1"/>
  <c r="DL1050" i="64"/>
  <c r="DL1065" i="64" s="1"/>
  <c r="DL962" i="64"/>
  <c r="DL975" i="64" s="1"/>
  <c r="DL1822" i="64"/>
  <c r="DL1835" i="64" s="1"/>
  <c r="DL1707" i="64"/>
  <c r="DL1605" i="64"/>
  <c r="DL1619" i="64" s="1"/>
  <c r="DL1390" i="64"/>
  <c r="DL1417" i="64" s="1"/>
  <c r="DL961" i="64"/>
  <c r="DL2434" i="64"/>
  <c r="DL2128" i="64"/>
  <c r="DL2140" i="64" s="1"/>
  <c r="DL1757" i="64"/>
  <c r="DL1770" i="64" s="1"/>
  <c r="DL1226" i="64"/>
  <c r="DL1239" i="64" s="1"/>
  <c r="DL1202" i="64"/>
  <c r="DL1074" i="64"/>
  <c r="DL1114" i="64" s="1"/>
  <c r="DL637" i="64"/>
  <c r="DL613" i="64"/>
  <c r="DL405" i="64"/>
  <c r="DL1551" i="64"/>
  <c r="DL1564" i="64" s="1"/>
  <c r="DL1355" i="64"/>
  <c r="DL1382" i="64" s="1"/>
  <c r="DL662" i="64"/>
  <c r="DL675" i="64" s="1"/>
  <c r="DL612" i="64"/>
  <c r="DL404" i="64"/>
  <c r="DL2460" i="64"/>
  <c r="DL2357" i="64"/>
  <c r="DL1880" i="64"/>
  <c r="DL1903" i="64" s="1"/>
  <c r="DL1801" i="64"/>
  <c r="DL1813" i="64" s="1"/>
  <c r="DL1628" i="64"/>
  <c r="DL1321" i="64"/>
  <c r="DL1348" i="64" s="1"/>
  <c r="DL1297" i="64"/>
  <c r="DL661" i="64"/>
  <c r="DL589" i="64"/>
  <c r="DL382" i="64"/>
  <c r="DL395" i="64" s="1"/>
  <c r="DL454" i="64"/>
  <c r="DL1912" i="64"/>
  <c r="DL1935" i="64" s="1"/>
  <c r="DL1462" i="64"/>
  <c r="DL1497" i="64" s="1"/>
  <c r="DL1320" i="64"/>
  <c r="DL1347" i="64" s="1"/>
  <c r="DL1296" i="64"/>
  <c r="DL1311" i="64" s="1"/>
  <c r="DL938" i="64"/>
  <c r="DL953" i="64" s="1"/>
  <c r="DL588" i="64"/>
  <c r="DL381" i="64"/>
  <c r="DL2486" i="64"/>
  <c r="DL2500" i="64" s="1"/>
  <c r="DL2383" i="64"/>
  <c r="DL1844" i="64"/>
  <c r="DL1871" i="64" s="1"/>
  <c r="DL1659" i="64"/>
  <c r="DL1674" i="64" s="1"/>
  <c r="DL1506" i="64"/>
  <c r="DL1541" i="64" s="1"/>
  <c r="DL937" i="64"/>
  <c r="DL952" i="64" s="1"/>
  <c r="CN1964" i="64"/>
  <c r="CN1965" i="64" s="1"/>
  <c r="CN1371" i="64"/>
  <c r="CN1336" i="64"/>
  <c r="CN1449" i="64"/>
  <c r="CN1413" i="64"/>
  <c r="CN1343" i="64"/>
  <c r="CN1999" i="64"/>
  <c r="CN1958" i="64"/>
  <c r="CN1863" i="64"/>
  <c r="CN1866" i="64"/>
  <c r="CN1867" i="64"/>
  <c r="CN1899" i="64"/>
  <c r="G2136" i="64"/>
  <c r="G2137" i="64"/>
  <c r="S1831" i="64"/>
  <c r="T1829" i="64"/>
  <c r="CO1831" i="64"/>
  <c r="CP1829" i="64"/>
  <c r="CQ1829" i="64" s="1"/>
  <c r="CR1829" i="64" s="1"/>
  <c r="CS1829" i="64" s="1"/>
  <c r="CT1829" i="64" s="1"/>
  <c r="CT1831" i="64" s="1"/>
  <c r="T1808" i="64"/>
  <c r="T1810" i="64" s="1"/>
  <c r="S1810" i="64"/>
  <c r="CP1810" i="64"/>
  <c r="CO1810" i="64"/>
  <c r="CQ1808" i="64"/>
  <c r="T1786" i="64"/>
  <c r="T1788" i="64" s="1"/>
  <c r="S1788" i="64"/>
  <c r="CP1786" i="64"/>
  <c r="G1741" i="64"/>
  <c r="G246" i="64"/>
  <c r="G194" i="64"/>
  <c r="G178" i="64"/>
  <c r="G94" i="64"/>
  <c r="G76" i="64"/>
  <c r="G63" i="64"/>
  <c r="E1733" i="64"/>
  <c r="E1742" i="64"/>
  <c r="E1743" i="64"/>
  <c r="E1744" i="64"/>
  <c r="T1751" i="64"/>
  <c r="U1751" i="64"/>
  <c r="V1751" i="64"/>
  <c r="W1751" i="64"/>
  <c r="X1751" i="64"/>
  <c r="Y1751" i="64"/>
  <c r="Z1751" i="64"/>
  <c r="AA1751" i="64"/>
  <c r="AB1751" i="64"/>
  <c r="AC1751" i="64"/>
  <c r="AD1751" i="64"/>
  <c r="AE1751" i="64"/>
  <c r="AF1751" i="64"/>
  <c r="AG1751" i="64"/>
  <c r="AH1751" i="64"/>
  <c r="AI1751" i="64"/>
  <c r="AJ1751" i="64"/>
  <c r="AK1751" i="64"/>
  <c r="AL1751" i="64"/>
  <c r="AM1751" i="64"/>
  <c r="AN1751" i="64"/>
  <c r="AO1751" i="64"/>
  <c r="AP1751" i="64"/>
  <c r="AQ1751" i="64"/>
  <c r="AR1751" i="64"/>
  <c r="AS1751" i="64"/>
  <c r="AT1751" i="64"/>
  <c r="AU1751" i="64"/>
  <c r="AV1751" i="64"/>
  <c r="AW1751" i="64"/>
  <c r="AX1751" i="64"/>
  <c r="AY1751" i="64"/>
  <c r="AZ1751" i="64"/>
  <c r="BA1751" i="64"/>
  <c r="BB1751" i="64"/>
  <c r="BC1751" i="64"/>
  <c r="BD1751" i="64"/>
  <c r="BE1751" i="64"/>
  <c r="BF1751" i="64"/>
  <c r="BG1751" i="64"/>
  <c r="BH1751" i="64"/>
  <c r="BI1751" i="64"/>
  <c r="BJ1751" i="64"/>
  <c r="BK1751" i="64"/>
  <c r="BL1751" i="64"/>
  <c r="BM1751" i="64"/>
  <c r="BN1751" i="64"/>
  <c r="BO1751" i="64"/>
  <c r="BP1751" i="64"/>
  <c r="BQ1751" i="64"/>
  <c r="BR1751" i="64"/>
  <c r="BS1751" i="64"/>
  <c r="BT1751" i="64"/>
  <c r="BU1751" i="64"/>
  <c r="BV1751" i="64"/>
  <c r="BW1751" i="64"/>
  <c r="BX1751" i="64"/>
  <c r="BY1751" i="64"/>
  <c r="BZ1751" i="64"/>
  <c r="CA1751" i="64"/>
  <c r="CB1751" i="64"/>
  <c r="CC1751" i="64"/>
  <c r="CD1751" i="64"/>
  <c r="CE1751" i="64"/>
  <c r="CF1751" i="64"/>
  <c r="CG1751" i="64"/>
  <c r="CH1751" i="64"/>
  <c r="CI1751" i="64"/>
  <c r="CJ1751" i="64"/>
  <c r="CK1751" i="64"/>
  <c r="CL1751" i="64"/>
  <c r="S1751" i="64"/>
  <c r="G1725" i="64"/>
  <c r="E1741" i="64"/>
  <c r="E1740" i="64"/>
  <c r="E1739" i="64"/>
  <c r="E1738" i="64"/>
  <c r="E1737" i="64"/>
  <c r="E1736" i="64"/>
  <c r="E1735" i="64"/>
  <c r="E1734" i="64"/>
  <c r="E1715" i="64"/>
  <c r="E1716" i="64"/>
  <c r="E1717" i="64"/>
  <c r="E1718" i="64"/>
  <c r="E1719" i="64"/>
  <c r="E1720" i="64"/>
  <c r="E1721" i="64"/>
  <c r="E1722" i="64"/>
  <c r="E1723" i="64"/>
  <c r="E1724" i="64"/>
  <c r="E1725" i="64"/>
  <c r="E1726" i="64"/>
  <c r="E1727" i="64"/>
  <c r="E1728" i="64"/>
  <c r="E1729" i="64"/>
  <c r="E1730" i="64"/>
  <c r="E1731" i="64"/>
  <c r="T1747" i="64"/>
  <c r="U1747" i="64"/>
  <c r="V1747" i="64"/>
  <c r="W1747" i="64"/>
  <c r="X1747" i="64"/>
  <c r="Y1747" i="64"/>
  <c r="Z1747" i="64"/>
  <c r="AA1747" i="64"/>
  <c r="AB1747" i="64"/>
  <c r="AC1747" i="64"/>
  <c r="AD1747" i="64"/>
  <c r="AE1747" i="64"/>
  <c r="AF1747" i="64"/>
  <c r="AG1747" i="64"/>
  <c r="AH1747" i="64"/>
  <c r="AI1747" i="64"/>
  <c r="AJ1747" i="64"/>
  <c r="AK1747" i="64"/>
  <c r="AL1747" i="64"/>
  <c r="AM1747" i="64"/>
  <c r="AN1747" i="64"/>
  <c r="AO1747" i="64"/>
  <c r="AP1747" i="64"/>
  <c r="AQ1747" i="64"/>
  <c r="AR1747" i="64"/>
  <c r="AS1747" i="64"/>
  <c r="AT1747" i="64"/>
  <c r="AU1747" i="64"/>
  <c r="AV1747" i="64"/>
  <c r="AW1747" i="64"/>
  <c r="AX1747" i="64"/>
  <c r="AY1747" i="64"/>
  <c r="AZ1747" i="64"/>
  <c r="BA1747" i="64"/>
  <c r="BB1747" i="64"/>
  <c r="BC1747" i="64"/>
  <c r="BD1747" i="64"/>
  <c r="BE1747" i="64"/>
  <c r="BF1747" i="64"/>
  <c r="BG1747" i="64"/>
  <c r="BH1747" i="64"/>
  <c r="BI1747" i="64"/>
  <c r="BJ1747" i="64"/>
  <c r="BK1747" i="64"/>
  <c r="BL1747" i="64"/>
  <c r="BM1747" i="64"/>
  <c r="BN1747" i="64"/>
  <c r="BO1747" i="64"/>
  <c r="BP1747" i="64"/>
  <c r="BQ1747" i="64"/>
  <c r="BR1747" i="64"/>
  <c r="BS1747" i="64"/>
  <c r="BT1747" i="64"/>
  <c r="BU1747" i="64"/>
  <c r="BV1747" i="64"/>
  <c r="BW1747" i="64"/>
  <c r="BX1747" i="64"/>
  <c r="BY1747" i="64"/>
  <c r="BZ1747" i="64"/>
  <c r="CA1747" i="64"/>
  <c r="CB1747" i="64"/>
  <c r="CC1747" i="64"/>
  <c r="CD1747" i="64"/>
  <c r="CE1747" i="64"/>
  <c r="CF1747" i="64"/>
  <c r="CG1747" i="64"/>
  <c r="CH1747" i="64"/>
  <c r="CI1747" i="64"/>
  <c r="CJ1747" i="64"/>
  <c r="CK1747" i="64"/>
  <c r="CL1747" i="64"/>
  <c r="S1747" i="64"/>
  <c r="G1732" i="64"/>
  <c r="G1727" i="64"/>
  <c r="G1731" i="64" s="1"/>
  <c r="G1726" i="64"/>
  <c r="G1730" i="64" s="1"/>
  <c r="G1723" i="64"/>
  <c r="G1722" i="64"/>
  <c r="L1718" i="64"/>
  <c r="L1719" i="64" s="1"/>
  <c r="M1718" i="64"/>
  <c r="N1718" i="64"/>
  <c r="N1719" i="64" s="1"/>
  <c r="O1718" i="64"/>
  <c r="O1719" i="64" s="1"/>
  <c r="P1718" i="64"/>
  <c r="P1719" i="64" s="1"/>
  <c r="K1718" i="64"/>
  <c r="K1719" i="64" s="1"/>
  <c r="G1752" i="64"/>
  <c r="E1752" i="64"/>
  <c r="G1751" i="64"/>
  <c r="E1751" i="64"/>
  <c r="G1750" i="64"/>
  <c r="E1750" i="64"/>
  <c r="E1749" i="64"/>
  <c r="E1748" i="64"/>
  <c r="E1747" i="64"/>
  <c r="E1746" i="64"/>
  <c r="G1745" i="64"/>
  <c r="E1745" i="64"/>
  <c r="E1732" i="64"/>
  <c r="G1714" i="64"/>
  <c r="G1716" i="64" s="1"/>
  <c r="E1714" i="64"/>
  <c r="E1713" i="64"/>
  <c r="G247" i="64"/>
  <c r="G195" i="64"/>
  <c r="G179" i="64"/>
  <c r="G95" i="64"/>
  <c r="G77" i="64"/>
  <c r="G64" i="64"/>
  <c r="G42" i="64"/>
  <c r="G2156" i="64"/>
  <c r="G2166" i="64"/>
  <c r="E2166" i="64"/>
  <c r="G2165" i="64"/>
  <c r="E2165" i="64"/>
  <c r="G2164" i="64"/>
  <c r="E2164" i="64"/>
  <c r="G2163" i="64"/>
  <c r="E2163" i="64"/>
  <c r="CL2162" i="64"/>
  <c r="CK2162" i="64"/>
  <c r="CJ2162" i="64"/>
  <c r="CI2162" i="64"/>
  <c r="CH2162" i="64"/>
  <c r="CG2162" i="64"/>
  <c r="CF2162" i="64"/>
  <c r="CE2162" i="64"/>
  <c r="CD2162" i="64"/>
  <c r="CC2162" i="64"/>
  <c r="CB2162" i="64"/>
  <c r="CA2162" i="64"/>
  <c r="BZ2162" i="64"/>
  <c r="BY2162" i="64"/>
  <c r="BX2162" i="64"/>
  <c r="BW2162" i="64"/>
  <c r="BV2162" i="64"/>
  <c r="BU2162" i="64"/>
  <c r="BT2162" i="64"/>
  <c r="BS2162" i="64"/>
  <c r="BR2162" i="64"/>
  <c r="BQ2162" i="64"/>
  <c r="BP2162" i="64"/>
  <c r="BO2162" i="64"/>
  <c r="BN2162" i="64"/>
  <c r="BM2162" i="64"/>
  <c r="BL2162" i="64"/>
  <c r="BK2162" i="64"/>
  <c r="BJ2162" i="64"/>
  <c r="BI2162" i="64"/>
  <c r="BH2162" i="64"/>
  <c r="BG2162" i="64"/>
  <c r="BF2162" i="64"/>
  <c r="BE2162" i="64"/>
  <c r="BD2162" i="64"/>
  <c r="BC2162" i="64"/>
  <c r="BB2162" i="64"/>
  <c r="BA2162" i="64"/>
  <c r="AZ2162" i="64"/>
  <c r="AY2162" i="64"/>
  <c r="AX2162" i="64"/>
  <c r="AW2162" i="64"/>
  <c r="AV2162" i="64"/>
  <c r="AU2162" i="64"/>
  <c r="AT2162" i="64"/>
  <c r="AS2162" i="64"/>
  <c r="AR2162" i="64"/>
  <c r="AQ2162" i="64"/>
  <c r="AP2162" i="64"/>
  <c r="AO2162" i="64"/>
  <c r="AN2162" i="64"/>
  <c r="AM2162" i="64"/>
  <c r="AL2162" i="64"/>
  <c r="AK2162" i="64"/>
  <c r="AJ2162" i="64"/>
  <c r="AI2162" i="64"/>
  <c r="AH2162" i="64"/>
  <c r="AG2162" i="64"/>
  <c r="AF2162" i="64"/>
  <c r="AE2162" i="64"/>
  <c r="AD2162" i="64"/>
  <c r="AC2162" i="64"/>
  <c r="AB2162" i="64"/>
  <c r="AA2162" i="64"/>
  <c r="Z2162" i="64"/>
  <c r="Y2162" i="64"/>
  <c r="X2162" i="64"/>
  <c r="W2162" i="64"/>
  <c r="V2162" i="64"/>
  <c r="U2162" i="64"/>
  <c r="T2162" i="64"/>
  <c r="S2162" i="64"/>
  <c r="E2162" i="64"/>
  <c r="E2161" i="64"/>
  <c r="G2160" i="64"/>
  <c r="G2158" i="64" s="1"/>
  <c r="E2160" i="64"/>
  <c r="G2159" i="64"/>
  <c r="E2159" i="64"/>
  <c r="E2158" i="64"/>
  <c r="E2157" i="64"/>
  <c r="E2156" i="64"/>
  <c r="E2155" i="64"/>
  <c r="DL693" i="64" a="1"/>
  <c r="CT1108" i="64" a="1"/>
  <c r="CX772" i="64" a="1"/>
  <c r="DL465" i="64" a="1"/>
  <c r="DL730" i="64" a="1"/>
  <c r="DL691" i="64" a="1"/>
  <c r="AC35" i="1170" l="1"/>
  <c r="AC50" i="1170"/>
  <c r="AB53" i="1170"/>
  <c r="AB22" i="861" s="1"/>
  <c r="AB38" i="1170"/>
  <c r="AB17" i="861" s="1"/>
  <c r="Z56" i="1170"/>
  <c r="AA55" i="1170"/>
  <c r="AD41" i="1170"/>
  <c r="AD27" i="1170"/>
  <c r="AD18" i="1170"/>
  <c r="AD19" i="1170"/>
  <c r="AD28" i="1170"/>
  <c r="AD44" i="1170"/>
  <c r="AD42" i="1170"/>
  <c r="AD43" i="1170"/>
  <c r="AD45" i="1170"/>
  <c r="AD30" i="1170"/>
  <c r="AD4" i="1170"/>
  <c r="AD20" i="1170"/>
  <c r="AD21" i="1170"/>
  <c r="AD26" i="1170"/>
  <c r="AD22" i="1170"/>
  <c r="AD29" i="1170"/>
  <c r="AF2" i="1170"/>
  <c r="AE1" i="1170"/>
  <c r="AE7" i="1170"/>
  <c r="AD8" i="1170" s="1"/>
  <c r="AE3" i="1170"/>
  <c r="AC37" i="1170"/>
  <c r="AC52" i="1170"/>
  <c r="AC51" i="1170"/>
  <c r="AC36" i="1170"/>
  <c r="AC8" i="1170"/>
  <c r="AC23" i="1170"/>
  <c r="AC33" i="1170"/>
  <c r="AC48" i="1170"/>
  <c r="AC34" i="1170"/>
  <c r="AC49" i="1170"/>
  <c r="DC22" i="861"/>
  <c r="DC17" i="861"/>
  <c r="DB55" i="1170"/>
  <c r="DB56" i="1170" s="1"/>
  <c r="DC37" i="1170"/>
  <c r="DC52" i="1170"/>
  <c r="DD22" i="1170"/>
  <c r="DD4" i="1170"/>
  <c r="DD18" i="1170"/>
  <c r="DD28" i="1170"/>
  <c r="DD20" i="1170"/>
  <c r="DD30" i="1170"/>
  <c r="DD19" i="1170"/>
  <c r="DD29" i="1170"/>
  <c r="DD21" i="1170"/>
  <c r="DD42" i="1170"/>
  <c r="DD27" i="1170"/>
  <c r="DD26" i="1170"/>
  <c r="DD45" i="1170"/>
  <c r="DD43" i="1170"/>
  <c r="DD41" i="1170"/>
  <c r="DD44" i="1170"/>
  <c r="DC23" i="1170"/>
  <c r="DC33" i="1170"/>
  <c r="DC38" i="1170" s="1"/>
  <c r="DC48" i="1170"/>
  <c r="DC53" i="1170" s="1"/>
  <c r="DC51" i="1170"/>
  <c r="DC36" i="1170"/>
  <c r="DE7" i="1170"/>
  <c r="DF2" i="1170"/>
  <c r="DE8" i="1170"/>
  <c r="DE3" i="1170"/>
  <c r="DD1" i="1170"/>
  <c r="DC35" i="1170"/>
  <c r="DC50" i="1170"/>
  <c r="DC34" i="1170"/>
  <c r="DC49" i="1170"/>
  <c r="CY509" i="64" a="1"/>
  <c r="CY509" i="64" s="1"/>
  <c r="CY498" i="64" a="1"/>
  <c r="CY498" i="64" s="1"/>
  <c r="AA498" i="64" a="1"/>
  <c r="AA498" i="64" s="1"/>
  <c r="AA509" i="64" a="1"/>
  <c r="AA509" i="64" s="1"/>
  <c r="CT1108" i="64"/>
  <c r="CT1110" i="64" s="1"/>
  <c r="CY515" i="64" a="1"/>
  <c r="CY515" i="64" s="1"/>
  <c r="CY501" i="64" a="1"/>
  <c r="CY501" i="64" s="1"/>
  <c r="AA515" i="64" a="1"/>
  <c r="AA515" i="64" s="1"/>
  <c r="AA501" i="64" a="1"/>
  <c r="AA501" i="64" s="1"/>
  <c r="DL1198" i="64"/>
  <c r="DL1194" i="64"/>
  <c r="DL1119" i="64"/>
  <c r="DL1116" i="64"/>
  <c r="DL1115" i="64"/>
  <c r="DL1193" i="64"/>
  <c r="DL1195" i="64"/>
  <c r="AA111" i="64" a="1"/>
  <c r="AA111" i="64" s="1"/>
  <c r="AA1093" i="64" a="1"/>
  <c r="AA1093" i="64" s="1"/>
  <c r="CY111" i="64" a="1"/>
  <c r="CY111" i="64" s="1"/>
  <c r="CY1093" i="64" a="1"/>
  <c r="CY1093"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17" i="64" a="1"/>
  <c r="CY1017" i="64" s="1"/>
  <c r="CQ23" i="861"/>
  <c r="AA1017" i="64" a="1"/>
  <c r="AA1017"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992" i="64" a="1"/>
  <c r="CY992" i="64" s="1"/>
  <c r="AA331" i="64" a="1"/>
  <c r="AA331" i="64" s="1"/>
  <c r="AA992" i="64" a="1"/>
  <c r="AA992"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T70" i="861"/>
  <c r="AB259" i="64"/>
  <c r="AB7" i="64"/>
  <c r="AA8" i="64" s="1"/>
  <c r="U46" i="861"/>
  <c r="U87" i="861" s="1"/>
  <c r="CQ67"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1" i="861"/>
  <c r="CN52" i="861" s="1"/>
  <c r="CN53" i="861" s="1"/>
  <c r="CN40" i="861"/>
  <c r="CY42" i="863"/>
  <c r="CY21" i="863" s="1"/>
  <c r="CY32" i="861" s="1"/>
  <c r="CY57" i="863"/>
  <c r="AC2" i="64"/>
  <c r="AB1" i="64"/>
  <c r="AB3" i="64"/>
  <c r="CY281" i="64"/>
  <c r="CY1" i="64"/>
  <c r="CZ8" i="64"/>
  <c r="CZ277" i="64"/>
  <c r="CZ3" i="64"/>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Z32" i="861"/>
  <c r="AB56" i="863" a="1"/>
  <c r="AB56" i="863" s="1"/>
  <c r="AB55" i="863" a="1"/>
  <c r="AB55" i="863" s="1"/>
  <c r="AB41" i="863"/>
  <c r="AB54" i="863" a="1"/>
  <c r="AB54" i="863" s="1"/>
  <c r="AB53" i="863" a="1"/>
  <c r="AB53" i="863" s="1"/>
  <c r="AB52" i="863" a="1"/>
  <c r="AB52" i="863" s="1"/>
  <c r="AB39" i="863"/>
  <c r="AB38" i="863"/>
  <c r="AB3" i="863"/>
  <c r="AB1" i="863"/>
  <c r="AC2" i="863"/>
  <c r="AC40" i="863" s="1"/>
  <c r="AA24" i="864"/>
  <c r="AA94"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693" i="64"/>
  <c r="DL691" i="64"/>
  <c r="DL713" i="64"/>
  <c r="DL442" i="64"/>
  <c r="DL653" i="64"/>
  <c r="DL465" i="64"/>
  <c r="DL478" i="64"/>
  <c r="DL603" i="64"/>
  <c r="DL974" i="64"/>
  <c r="DL2402" i="64" s="1"/>
  <c r="DL1698" i="64"/>
  <c r="DL1312" i="64"/>
  <c r="DL1217" i="64"/>
  <c r="DL1650" i="64"/>
  <c r="CS1831" i="64"/>
  <c r="CR1831" i="64"/>
  <c r="CQ1831" i="64"/>
  <c r="T1831" i="64"/>
  <c r="U1829" i="64"/>
  <c r="CP1831" i="64"/>
  <c r="CU1829" i="64"/>
  <c r="CU1831" i="64" s="1"/>
  <c r="CR1808" i="64"/>
  <c r="CQ1810" i="64"/>
  <c r="U1808" i="64"/>
  <c r="U1786" i="64"/>
  <c r="U1788" i="64" s="1"/>
  <c r="CQ1786" i="64"/>
  <c r="CP1788" i="64"/>
  <c r="G1735" i="64"/>
  <c r="G1739" i="64" s="1"/>
  <c r="G1736" i="64"/>
  <c r="G1740" i="64" s="1"/>
  <c r="G1734" i="64"/>
  <c r="G1749" i="64"/>
  <c r="M1719" i="64"/>
  <c r="E569" i="64"/>
  <c r="E596" i="64"/>
  <c r="E597" i="64"/>
  <c r="G2454" i="64"/>
  <c r="G2428" i="64"/>
  <c r="G2403" i="64"/>
  <c r="G2377" i="64"/>
  <c r="G1700" i="64"/>
  <c r="G1677" i="64"/>
  <c r="G1653" i="64"/>
  <c r="G1622" i="64"/>
  <c r="G1599" i="64"/>
  <c r="G1567" i="64"/>
  <c r="G1773" i="64"/>
  <c r="G2503" i="64"/>
  <c r="G1544" i="64"/>
  <c r="G1500" i="64"/>
  <c r="G1938" i="64"/>
  <c r="G1906" i="64"/>
  <c r="G1874" i="64"/>
  <c r="G1456" i="64"/>
  <c r="G1420" i="64"/>
  <c r="G1385" i="64"/>
  <c r="G1350" i="64"/>
  <c r="G1332" i="64" s="1"/>
  <c r="G1972" i="64"/>
  <c r="G2006" i="64"/>
  <c r="G1314" i="64"/>
  <c r="G1242" i="64"/>
  <c r="G1196" i="64"/>
  <c r="G1068" i="64"/>
  <c r="G977" i="64"/>
  <c r="G955" i="64"/>
  <c r="G599" i="64"/>
  <c r="G575" i="64"/>
  <c r="G1220" i="64"/>
  <c r="G2373" i="64"/>
  <c r="DL810" i="64" a="1"/>
  <c r="CU1108" i="64" a="1"/>
  <c r="CY772" i="64" a="1"/>
  <c r="AA1108" i="64" a="1"/>
  <c r="AA772" i="64" a="1"/>
  <c r="AG2" i="1170" l="1"/>
  <c r="AF3" i="1170"/>
  <c r="AF7" i="1170"/>
  <c r="AE8" i="1170" s="1"/>
  <c r="AF1" i="1170"/>
  <c r="AC53" i="1170"/>
  <c r="AC22" i="861" s="1"/>
  <c r="AC38" i="1170"/>
  <c r="AC17" i="861" s="1"/>
  <c r="AD52" i="1170"/>
  <c r="AD37" i="1170"/>
  <c r="AD36" i="1170"/>
  <c r="AD51" i="1170"/>
  <c r="AA56" i="1170"/>
  <c r="AD35" i="1170"/>
  <c r="AD50" i="1170"/>
  <c r="AB55" i="1170"/>
  <c r="AE41" i="1170"/>
  <c r="AE18" i="1170"/>
  <c r="AE21" i="1170"/>
  <c r="AE30" i="1170"/>
  <c r="AE27" i="1170"/>
  <c r="AE28" i="1170"/>
  <c r="AE43" i="1170"/>
  <c r="AE45" i="1170"/>
  <c r="AE44" i="1170"/>
  <c r="AE42" i="1170"/>
  <c r="AE26" i="1170"/>
  <c r="AE19" i="1170"/>
  <c r="AE22" i="1170"/>
  <c r="AE20" i="1170"/>
  <c r="AE4" i="1170"/>
  <c r="AE29" i="1170"/>
  <c r="AD49" i="1170"/>
  <c r="AD34" i="1170"/>
  <c r="AD23" i="1170"/>
  <c r="AD33" i="1170"/>
  <c r="AD48" i="1170"/>
  <c r="DD22" i="861"/>
  <c r="DD17" i="861"/>
  <c r="DE1" i="1170"/>
  <c r="DD23" i="1170"/>
  <c r="DD33" i="1170"/>
  <c r="DD38" i="1170" s="1"/>
  <c r="DD48" i="1170"/>
  <c r="DD53" i="1170" s="1"/>
  <c r="DC55" i="1170"/>
  <c r="DC56" i="1170" s="1"/>
  <c r="DD52" i="1170"/>
  <c r="DD37" i="1170"/>
  <c r="DE18" i="1170"/>
  <c r="DE4" i="1170"/>
  <c r="DE22" i="1170"/>
  <c r="DE21" i="1170"/>
  <c r="DE26" i="1170"/>
  <c r="DE28" i="1170"/>
  <c r="DE19" i="1170"/>
  <c r="DE30" i="1170"/>
  <c r="DE29" i="1170"/>
  <c r="DE27" i="1170"/>
  <c r="DE20" i="1170"/>
  <c r="DE43" i="1170"/>
  <c r="DE45" i="1170"/>
  <c r="DE41" i="1170"/>
  <c r="DE44" i="1170"/>
  <c r="DE42" i="1170"/>
  <c r="DD36" i="1170"/>
  <c r="DD51" i="1170"/>
  <c r="DG2" i="1170"/>
  <c r="DF3" i="1170"/>
  <c r="DF7" i="1170"/>
  <c r="DF8" i="1170"/>
  <c r="DD34" i="1170"/>
  <c r="DD49" i="1170"/>
  <c r="DD35" i="1170"/>
  <c r="DD50" i="1170"/>
  <c r="CZ509" i="64" a="1"/>
  <c r="CZ509" i="64" s="1"/>
  <c r="CZ498" i="64" a="1"/>
  <c r="CZ498" i="64" s="1"/>
  <c r="AB509" i="64" a="1"/>
  <c r="AB509" i="64" s="1"/>
  <c r="AB498" i="64" a="1"/>
  <c r="AB498" i="64" s="1"/>
  <c r="CU1108" i="64"/>
  <c r="CU1110" i="64" s="1"/>
  <c r="AB501" i="64" a="1"/>
  <c r="AB501" i="64" s="1"/>
  <c r="AB515" i="64" a="1"/>
  <c r="AB515" i="64" s="1"/>
  <c r="CZ515" i="64" a="1"/>
  <c r="CZ515" i="64" s="1"/>
  <c r="CZ501" i="64" a="1"/>
  <c r="CZ501" i="64" s="1"/>
  <c r="AA126" i="64"/>
  <c r="CY141" i="64"/>
  <c r="AA141" i="64"/>
  <c r="CY126" i="64"/>
  <c r="AA1108" i="64"/>
  <c r="AA1110" i="64" s="1"/>
  <c r="CZ111" i="64" a="1"/>
  <c r="CZ111" i="64" s="1"/>
  <c r="CZ1093" i="64" a="1"/>
  <c r="CZ1093" i="64" s="1"/>
  <c r="AB111" i="64" a="1"/>
  <c r="AB111" i="64" s="1"/>
  <c r="AB1093" i="64" a="1"/>
  <c r="AB1093"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17" i="64" a="1"/>
  <c r="CZ1017" i="64" s="1"/>
  <c r="AB1017" i="64" a="1"/>
  <c r="AB1017" i="64" s="1"/>
  <c r="CR23" i="86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992" i="64" a="1"/>
  <c r="AB992" i="64" s="1"/>
  <c r="CZ331" i="64" a="1"/>
  <c r="CZ331" i="64" s="1"/>
  <c r="CZ992" i="64" a="1"/>
  <c r="CZ992"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V46" i="861"/>
  <c r="V87" i="861" s="1"/>
  <c r="CR67" i="861"/>
  <c r="DA38" i="863"/>
  <c r="CZ42" i="863"/>
  <c r="CZ21" i="863" s="1"/>
  <c r="CZ32"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3" i="861"/>
  <c r="CN88" i="861" s="1"/>
  <c r="CN97" i="861" s="1"/>
  <c r="CN58" i="861" s="1"/>
  <c r="CN59" i="861" s="1"/>
  <c r="CN76" i="861"/>
  <c r="CN77" i="861" s="1"/>
  <c r="CN54" i="861"/>
  <c r="AC3" i="64"/>
  <c r="AD2" i="64"/>
  <c r="AC1" i="64"/>
  <c r="CZ2" i="861"/>
  <c r="CZ1" i="861" s="1"/>
  <c r="CZ281" i="64"/>
  <c r="DA8" i="64"/>
  <c r="DA277" i="64"/>
  <c r="DA259" i="64"/>
  <c r="DA3" i="64"/>
  <c r="DA7" i="64"/>
  <c r="DB2" i="64"/>
  <c r="DA260" i="64"/>
  <c r="DA278" i="64"/>
  <c r="DA261" i="64"/>
  <c r="DA279" i="64"/>
  <c r="DA280" i="64"/>
  <c r="DA262" i="64"/>
  <c r="CZ1" i="64"/>
  <c r="CZ263" i="64"/>
  <c r="CZ1" i="864"/>
  <c r="AB24" i="864"/>
  <c r="AB94"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2"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831" i="64"/>
  <c r="V1829" i="64"/>
  <c r="CS1808" i="64"/>
  <c r="CS1810" i="64" s="1"/>
  <c r="CR1810" i="64"/>
  <c r="CV1829" i="64"/>
  <c r="CV1831" i="64" s="1"/>
  <c r="V1808" i="64"/>
  <c r="U1810" i="64"/>
  <c r="V1786" i="64"/>
  <c r="V1788" i="64" s="1"/>
  <c r="CR1786" i="64"/>
  <c r="CQ1788" i="64"/>
  <c r="DK2456" i="64"/>
  <c r="DJ2456" i="64"/>
  <c r="DI2456" i="64"/>
  <c r="DH2456" i="64"/>
  <c r="DG2456" i="64"/>
  <c r="DF2456" i="64"/>
  <c r="DE2456" i="64"/>
  <c r="DD2456" i="64"/>
  <c r="DC2456" i="64"/>
  <c r="DB2456" i="64"/>
  <c r="DA2456" i="64"/>
  <c r="CZ2456" i="64"/>
  <c r="CY2456" i="64"/>
  <c r="CX2456" i="64"/>
  <c r="CW2456" i="64"/>
  <c r="CV2456" i="64"/>
  <c r="CU2456" i="64"/>
  <c r="CT2456" i="64"/>
  <c r="CS2456" i="64"/>
  <c r="CR2456" i="64"/>
  <c r="CQ2456" i="64"/>
  <c r="CP2456" i="64"/>
  <c r="CO2456" i="64"/>
  <c r="DK2455" i="64"/>
  <c r="DJ2455" i="64"/>
  <c r="DI2455" i="64"/>
  <c r="DH2455" i="64"/>
  <c r="DG2455" i="64"/>
  <c r="DF2455" i="64"/>
  <c r="DE2455" i="64"/>
  <c r="DD2455" i="64"/>
  <c r="DC2455" i="64"/>
  <c r="DB2455" i="64"/>
  <c r="DA2455" i="64"/>
  <c r="CZ2455" i="64"/>
  <c r="CY2455" i="64"/>
  <c r="CX2455" i="64"/>
  <c r="CW2455" i="64"/>
  <c r="CV2455" i="64"/>
  <c r="CU2455" i="64"/>
  <c r="CT2455" i="64"/>
  <c r="CS2455" i="64"/>
  <c r="CR2455" i="64"/>
  <c r="CQ2455" i="64"/>
  <c r="CP2455" i="64"/>
  <c r="CO2455" i="64"/>
  <c r="DK2453" i="64"/>
  <c r="DJ2453" i="64"/>
  <c r="DI2453" i="64"/>
  <c r="DH2453" i="64"/>
  <c r="DG2453" i="64"/>
  <c r="DF2453" i="64"/>
  <c r="DE2453" i="64"/>
  <c r="DD2453" i="64"/>
  <c r="DC2453" i="64"/>
  <c r="DB2453" i="64"/>
  <c r="DA2453" i="64"/>
  <c r="CZ2453" i="64"/>
  <c r="CY2453" i="64"/>
  <c r="CX2453" i="64"/>
  <c r="CW2453" i="64"/>
  <c r="CV2453" i="64"/>
  <c r="CU2453" i="64"/>
  <c r="CT2453" i="64"/>
  <c r="CS2453" i="64"/>
  <c r="CR2453" i="64"/>
  <c r="CQ2453" i="64"/>
  <c r="CP2453" i="64"/>
  <c r="CO2453" i="64"/>
  <c r="DK2452" i="64"/>
  <c r="DJ2452" i="64"/>
  <c r="DI2452" i="64"/>
  <c r="DH2452" i="64"/>
  <c r="DG2452" i="64"/>
  <c r="DF2452" i="64"/>
  <c r="DE2452" i="64"/>
  <c r="DD2452" i="64"/>
  <c r="DC2452" i="64"/>
  <c r="DB2452" i="64"/>
  <c r="DA2452" i="64"/>
  <c r="CZ2452" i="64"/>
  <c r="CY2452" i="64"/>
  <c r="CX2452" i="64"/>
  <c r="CW2452" i="64"/>
  <c r="CV2452" i="64"/>
  <c r="CU2452" i="64"/>
  <c r="CT2452" i="64"/>
  <c r="CS2452" i="64"/>
  <c r="CR2452" i="64"/>
  <c r="CQ2452" i="64"/>
  <c r="CP2452" i="64"/>
  <c r="CO2452" i="64"/>
  <c r="DK2430" i="64"/>
  <c r="DJ2430" i="64"/>
  <c r="DI2430" i="64"/>
  <c r="DH2430" i="64"/>
  <c r="DG2430" i="64"/>
  <c r="DF2430" i="64"/>
  <c r="DE2430" i="64"/>
  <c r="DD2430" i="64"/>
  <c r="DC2430" i="64"/>
  <c r="DB2430" i="64"/>
  <c r="DA2430" i="64"/>
  <c r="CZ2430" i="64"/>
  <c r="CY2430" i="64"/>
  <c r="CX2430" i="64"/>
  <c r="CW2430" i="64"/>
  <c r="CV2430" i="64"/>
  <c r="CU2430" i="64"/>
  <c r="CT2430" i="64"/>
  <c r="CS2430" i="64"/>
  <c r="CR2430" i="64"/>
  <c r="CQ2430" i="64"/>
  <c r="CP2430" i="64"/>
  <c r="CO2430" i="64"/>
  <c r="DK2429" i="64"/>
  <c r="DJ2429" i="64"/>
  <c r="DI2429" i="64"/>
  <c r="DH2429" i="64"/>
  <c r="DG2429" i="64"/>
  <c r="DF2429" i="64"/>
  <c r="DE2429" i="64"/>
  <c r="DD2429" i="64"/>
  <c r="DC2429" i="64"/>
  <c r="DB2429" i="64"/>
  <c r="DA2429" i="64"/>
  <c r="CZ2429" i="64"/>
  <c r="CY2429" i="64"/>
  <c r="CX2429" i="64"/>
  <c r="CW2429" i="64"/>
  <c r="CV2429" i="64"/>
  <c r="CU2429" i="64"/>
  <c r="CT2429" i="64"/>
  <c r="CS2429" i="64"/>
  <c r="CR2429" i="64"/>
  <c r="CQ2429" i="64"/>
  <c r="CP2429" i="64"/>
  <c r="CO2429" i="64"/>
  <c r="DK2427" i="64"/>
  <c r="DJ2427" i="64"/>
  <c r="DI2427" i="64"/>
  <c r="DH2427" i="64"/>
  <c r="DG2427" i="64"/>
  <c r="DF2427" i="64"/>
  <c r="DE2427" i="64"/>
  <c r="DD2427" i="64"/>
  <c r="DC2427" i="64"/>
  <c r="DB2427" i="64"/>
  <c r="DA2427" i="64"/>
  <c r="CZ2427" i="64"/>
  <c r="CY2427" i="64"/>
  <c r="CX2427" i="64"/>
  <c r="CW2427" i="64"/>
  <c r="CV2427" i="64"/>
  <c r="CU2427" i="64"/>
  <c r="CT2427" i="64"/>
  <c r="CS2427" i="64"/>
  <c r="CR2427" i="64"/>
  <c r="CQ2427" i="64"/>
  <c r="CP2427" i="64"/>
  <c r="CO2427" i="64"/>
  <c r="DK2404" i="64"/>
  <c r="DJ2404" i="64"/>
  <c r="DI2404" i="64"/>
  <c r="DH2404" i="64"/>
  <c r="DG2404" i="64"/>
  <c r="DF2404" i="64"/>
  <c r="DE2404" i="64"/>
  <c r="DD2404" i="64"/>
  <c r="DC2404" i="64"/>
  <c r="DB2404" i="64"/>
  <c r="DA2404" i="64"/>
  <c r="CZ2404" i="64"/>
  <c r="CY2404" i="64"/>
  <c r="CX2404" i="64"/>
  <c r="CW2404" i="64"/>
  <c r="CV2404" i="64"/>
  <c r="CU2404" i="64"/>
  <c r="CT2404" i="64"/>
  <c r="CS2404" i="64"/>
  <c r="CR2404" i="64"/>
  <c r="CQ2404" i="64"/>
  <c r="CP2404" i="64"/>
  <c r="CO2404" i="64"/>
  <c r="DK2403" i="64"/>
  <c r="DJ2403" i="64"/>
  <c r="DI2403" i="64"/>
  <c r="DH2403" i="64"/>
  <c r="DG2403" i="64"/>
  <c r="DF2403" i="64"/>
  <c r="DE2403" i="64"/>
  <c r="DD2403" i="64"/>
  <c r="DC2403" i="64"/>
  <c r="DB2403" i="64"/>
  <c r="DA2403" i="64"/>
  <c r="CZ2403" i="64"/>
  <c r="CY2403" i="64"/>
  <c r="CX2403" i="64"/>
  <c r="CW2403" i="64"/>
  <c r="CV2403" i="64"/>
  <c r="CU2403" i="64"/>
  <c r="CT2403" i="64"/>
  <c r="CS2403" i="64"/>
  <c r="CR2403" i="64"/>
  <c r="CQ2403" i="64"/>
  <c r="CP2403" i="64"/>
  <c r="CO2403" i="64"/>
  <c r="DK2401" i="64"/>
  <c r="DJ2401" i="64"/>
  <c r="DI2401" i="64"/>
  <c r="DH2401" i="64"/>
  <c r="DG2401" i="64"/>
  <c r="DF2401" i="64"/>
  <c r="DE2401" i="64"/>
  <c r="DD2401" i="64"/>
  <c r="DC2401" i="64"/>
  <c r="DB2401" i="64"/>
  <c r="DA2401" i="64"/>
  <c r="CZ2401" i="64"/>
  <c r="CY2401" i="64"/>
  <c r="CX2401" i="64"/>
  <c r="CW2401" i="64"/>
  <c r="CV2401" i="64"/>
  <c r="CU2401" i="64"/>
  <c r="CT2401" i="64"/>
  <c r="CS2401" i="64"/>
  <c r="CR2401" i="64"/>
  <c r="CQ2401" i="64"/>
  <c r="CP2401" i="64"/>
  <c r="CO2401" i="64"/>
  <c r="DK2378" i="64"/>
  <c r="DJ2378" i="64"/>
  <c r="DI2378" i="64"/>
  <c r="DH2378" i="64"/>
  <c r="DG2378" i="64"/>
  <c r="DF2378" i="64"/>
  <c r="DE2378" i="64"/>
  <c r="DD2378" i="64"/>
  <c r="DC2378" i="64"/>
  <c r="DB2378" i="64"/>
  <c r="DA2378" i="64"/>
  <c r="CZ2378" i="64"/>
  <c r="CY2378" i="64"/>
  <c r="CX2378" i="64"/>
  <c r="CW2378" i="64"/>
  <c r="CV2378" i="64"/>
  <c r="CU2378" i="64"/>
  <c r="CT2378" i="64"/>
  <c r="CS2378" i="64"/>
  <c r="CR2378" i="64"/>
  <c r="CQ2378" i="64"/>
  <c r="CP2378" i="64"/>
  <c r="CO2378" i="64"/>
  <c r="DK1678" i="64"/>
  <c r="DJ1678" i="64"/>
  <c r="DI1678" i="64"/>
  <c r="DH1678" i="64"/>
  <c r="DG1678" i="64"/>
  <c r="DF1678" i="64"/>
  <c r="DE1678" i="64"/>
  <c r="DD1678" i="64"/>
  <c r="DC1678" i="64"/>
  <c r="DB1678" i="64"/>
  <c r="DA1678" i="64"/>
  <c r="CZ1678" i="64"/>
  <c r="CY1678" i="64"/>
  <c r="CX1678" i="64"/>
  <c r="CW1678" i="64"/>
  <c r="CV1678" i="64"/>
  <c r="CU1678" i="64"/>
  <c r="CT1678" i="64"/>
  <c r="CS1678" i="64"/>
  <c r="CR1678" i="64"/>
  <c r="CQ1678" i="64"/>
  <c r="CP1678" i="64"/>
  <c r="CO1678" i="64"/>
  <c r="DK1568" i="64"/>
  <c r="DJ1568" i="64"/>
  <c r="DI1568" i="64"/>
  <c r="DH1568" i="64"/>
  <c r="DG1568" i="64"/>
  <c r="DF1568" i="64"/>
  <c r="DE1568" i="64"/>
  <c r="DD1568" i="64"/>
  <c r="DC1568" i="64"/>
  <c r="DB1568" i="64"/>
  <c r="DA1568" i="64"/>
  <c r="CZ1568" i="64"/>
  <c r="CY1568" i="64"/>
  <c r="CX1568" i="64"/>
  <c r="CW1568" i="64"/>
  <c r="CV1568" i="64"/>
  <c r="CU1568" i="64"/>
  <c r="CT1568" i="64"/>
  <c r="CS1568" i="64"/>
  <c r="CR1568" i="64"/>
  <c r="CQ1568" i="64"/>
  <c r="CP1568" i="64"/>
  <c r="CO1568" i="64"/>
  <c r="CO20" i="64"/>
  <c r="CO486" i="64" s="1"/>
  <c r="CP20" i="64"/>
  <c r="CP486" i="64" s="1"/>
  <c r="CQ20" i="64"/>
  <c r="CQ486" i="64" s="1"/>
  <c r="CR20" i="64"/>
  <c r="CR486" i="64" s="1"/>
  <c r="CS20" i="64"/>
  <c r="CS486" i="64" s="1"/>
  <c r="CT20" i="64"/>
  <c r="CT486" i="64" s="1"/>
  <c r="CU20" i="64"/>
  <c r="CU486" i="64" s="1"/>
  <c r="CV20" i="64"/>
  <c r="CV486" i="64" s="1"/>
  <c r="CW20" i="64"/>
  <c r="CW486" i="64" s="1"/>
  <c r="CX20" i="64"/>
  <c r="CX486" i="64" s="1"/>
  <c r="CY20" i="64"/>
  <c r="CY486" i="64" s="1"/>
  <c r="CZ20" i="64"/>
  <c r="CZ486" i="64" s="1"/>
  <c r="DA20" i="64"/>
  <c r="DA486" i="64" s="1"/>
  <c r="DB20" i="64"/>
  <c r="DB486" i="64" s="1"/>
  <c r="DC20" i="64"/>
  <c r="DC486" i="64" s="1"/>
  <c r="DD20" i="64"/>
  <c r="DD486" i="64" s="1"/>
  <c r="DE20" i="64"/>
  <c r="DE486" i="64" s="1"/>
  <c r="DF20" i="64"/>
  <c r="DF486" i="64" s="1"/>
  <c r="DG20" i="64"/>
  <c r="DG486" i="64" s="1"/>
  <c r="DH20" i="64"/>
  <c r="DH486" i="64" s="1"/>
  <c r="DI20" i="64"/>
  <c r="DI486" i="64" s="1"/>
  <c r="DJ20" i="64"/>
  <c r="DJ486" i="64" s="1"/>
  <c r="DK20" i="64"/>
  <c r="DK486" i="64" s="1"/>
  <c r="CO21" i="64"/>
  <c r="CO487" i="64" s="1"/>
  <c r="CP21" i="64"/>
  <c r="CP487" i="64" s="1"/>
  <c r="CQ21" i="64"/>
  <c r="CQ487" i="64" s="1"/>
  <c r="CR21" i="64"/>
  <c r="CR487" i="64" s="1"/>
  <c r="CS21" i="64"/>
  <c r="CS487" i="64" s="1"/>
  <c r="CT21" i="64"/>
  <c r="CT487" i="64" s="1"/>
  <c r="CU21" i="64"/>
  <c r="CU487" i="64" s="1"/>
  <c r="CV21" i="64"/>
  <c r="CV487" i="64" s="1"/>
  <c r="CW21" i="64"/>
  <c r="CW487" i="64" s="1"/>
  <c r="CX21" i="64"/>
  <c r="CX487" i="64" s="1"/>
  <c r="CY21" i="64"/>
  <c r="CY487" i="64" s="1"/>
  <c r="CZ21" i="64"/>
  <c r="CZ487" i="64" s="1"/>
  <c r="DA21" i="64"/>
  <c r="DA487" i="64" s="1"/>
  <c r="DB21" i="64"/>
  <c r="DB487" i="64" s="1"/>
  <c r="DC21" i="64"/>
  <c r="DC487" i="64" s="1"/>
  <c r="DD21" i="64"/>
  <c r="DD487" i="64" s="1"/>
  <c r="DE21" i="64"/>
  <c r="DE487" i="64" s="1"/>
  <c r="DF21" i="64"/>
  <c r="DF487" i="64" s="1"/>
  <c r="DG21" i="64"/>
  <c r="DG487" i="64" s="1"/>
  <c r="DH21" i="64"/>
  <c r="DH487" i="64" s="1"/>
  <c r="DI21" i="64"/>
  <c r="DI487" i="64" s="1"/>
  <c r="DJ21" i="64"/>
  <c r="DJ487" i="64" s="1"/>
  <c r="DK21" i="64"/>
  <c r="DK487" i="64" s="1"/>
  <c r="CO22" i="64"/>
  <c r="CO490" i="64" s="1"/>
  <c r="CP22" i="64"/>
  <c r="CP490" i="64" s="1"/>
  <c r="CQ22" i="64"/>
  <c r="CQ490" i="64" s="1"/>
  <c r="CR22" i="64"/>
  <c r="CR490" i="64" s="1"/>
  <c r="CS22" i="64"/>
  <c r="CS490" i="64" s="1"/>
  <c r="CT22" i="64"/>
  <c r="CT490" i="64" s="1"/>
  <c r="CU22" i="64"/>
  <c r="CU490" i="64" s="1"/>
  <c r="CV22" i="64"/>
  <c r="CV490" i="64" s="1"/>
  <c r="CW22" i="64"/>
  <c r="CW490" i="64" s="1"/>
  <c r="CX22" i="64"/>
  <c r="CX490" i="64" s="1"/>
  <c r="CY22" i="64"/>
  <c r="CY490" i="64" s="1"/>
  <c r="CZ22" i="64"/>
  <c r="CZ490" i="64" s="1"/>
  <c r="DA22" i="64"/>
  <c r="DA490" i="64" s="1"/>
  <c r="DB22" i="64"/>
  <c r="DB490" i="64" s="1"/>
  <c r="DC22" i="64"/>
  <c r="DC490" i="64" s="1"/>
  <c r="DD22" i="64"/>
  <c r="DD490" i="64" s="1"/>
  <c r="DE22" i="64"/>
  <c r="DE490" i="64" s="1"/>
  <c r="DF22" i="64"/>
  <c r="DF490" i="64" s="1"/>
  <c r="DG22" i="64"/>
  <c r="DH22" i="64"/>
  <c r="DH490" i="64" s="1"/>
  <c r="DI22" i="64"/>
  <c r="DI490" i="64" s="1"/>
  <c r="DJ22" i="64"/>
  <c r="DJ490" i="64" s="1"/>
  <c r="DK22" i="64"/>
  <c r="DK490" i="64" s="1"/>
  <c r="CO23" i="64"/>
  <c r="CO491" i="64" s="1"/>
  <c r="CP23" i="64"/>
  <c r="CP491" i="64" s="1"/>
  <c r="CQ23" i="64"/>
  <c r="CQ491" i="64" s="1"/>
  <c r="CR23" i="64"/>
  <c r="CR491" i="64" s="1"/>
  <c r="CS23" i="64"/>
  <c r="CS491" i="64" s="1"/>
  <c r="CT23" i="64"/>
  <c r="CT491" i="64" s="1"/>
  <c r="CU23" i="64"/>
  <c r="CU491" i="64" s="1"/>
  <c r="CV23" i="64"/>
  <c r="CV491" i="64" s="1"/>
  <c r="CW23" i="64"/>
  <c r="CW491" i="64" s="1"/>
  <c r="CX23" i="64"/>
  <c r="CX491" i="64" s="1"/>
  <c r="CY23" i="64"/>
  <c r="CY491" i="64" s="1"/>
  <c r="CZ23" i="64"/>
  <c r="CZ491" i="64" s="1"/>
  <c r="DA23" i="64"/>
  <c r="DA491" i="64" s="1"/>
  <c r="DB23" i="64"/>
  <c r="DB491" i="64" s="1"/>
  <c r="DC23" i="64"/>
  <c r="DC491" i="64" s="1"/>
  <c r="DD23" i="64"/>
  <c r="DD491" i="64" s="1"/>
  <c r="DE23" i="64"/>
  <c r="DE491" i="64" s="1"/>
  <c r="DF23" i="64"/>
  <c r="DF491" i="64" s="1"/>
  <c r="DG23" i="64"/>
  <c r="DG491" i="64" s="1"/>
  <c r="DH23" i="64"/>
  <c r="DH491" i="64" s="1"/>
  <c r="DI23" i="64"/>
  <c r="DI491" i="64" s="1"/>
  <c r="DJ23" i="64"/>
  <c r="DJ491" i="64" s="1"/>
  <c r="DK23" i="64"/>
  <c r="DK491" i="64" s="1"/>
  <c r="CO44" i="64"/>
  <c r="CO2374" i="64" s="1"/>
  <c r="CP44" i="64"/>
  <c r="CP2374" i="64" s="1"/>
  <c r="CQ44" i="64"/>
  <c r="CQ2374" i="64" s="1"/>
  <c r="CR44" i="64"/>
  <c r="CR2374" i="64" s="1"/>
  <c r="CS44" i="64"/>
  <c r="CS2374" i="64" s="1"/>
  <c r="CT44" i="64"/>
  <c r="CT2374" i="64" s="1"/>
  <c r="CU44" i="64"/>
  <c r="CU2374" i="64" s="1"/>
  <c r="CV44" i="64"/>
  <c r="CV2374" i="64" s="1"/>
  <c r="CW44" i="64"/>
  <c r="CW2374" i="64" s="1"/>
  <c r="CX44" i="64"/>
  <c r="CX2374" i="64" s="1"/>
  <c r="CY44" i="64"/>
  <c r="CY2374" i="64" s="1"/>
  <c r="CZ44" i="64"/>
  <c r="CZ2374" i="64" s="1"/>
  <c r="DA44" i="64"/>
  <c r="DA2374" i="64" s="1"/>
  <c r="DB44" i="64"/>
  <c r="DB2374" i="64" s="1"/>
  <c r="DC44" i="64"/>
  <c r="DC2374" i="64" s="1"/>
  <c r="DD44" i="64"/>
  <c r="DD2374" i="64" s="1"/>
  <c r="DE44" i="64"/>
  <c r="DE2374" i="64" s="1"/>
  <c r="DF44" i="64"/>
  <c r="DF2374" i="64" s="1"/>
  <c r="DG44" i="64"/>
  <c r="DG2374" i="64" s="1"/>
  <c r="DH44" i="64"/>
  <c r="DH2374" i="64" s="1"/>
  <c r="DI44" i="64"/>
  <c r="DI2374" i="64" s="1"/>
  <c r="DJ44" i="64"/>
  <c r="DJ2374" i="64" s="1"/>
  <c r="DK44" i="64"/>
  <c r="DK2374"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976" i="64"/>
  <c r="CP976" i="64"/>
  <c r="CQ976" i="64"/>
  <c r="CR976" i="64"/>
  <c r="CS976" i="64"/>
  <c r="CT976" i="64"/>
  <c r="CU976" i="64"/>
  <c r="CV976" i="64"/>
  <c r="CW976" i="64"/>
  <c r="CX976" i="64"/>
  <c r="CY976" i="64"/>
  <c r="CZ976" i="64"/>
  <c r="DA976" i="64"/>
  <c r="DB976" i="64"/>
  <c r="DC976" i="64"/>
  <c r="DD976" i="64"/>
  <c r="DE976" i="64"/>
  <c r="DF976" i="64"/>
  <c r="DG976" i="64"/>
  <c r="DH976" i="64"/>
  <c r="DI976" i="64"/>
  <c r="DJ976" i="64"/>
  <c r="DK976" i="64"/>
  <c r="CO978" i="64"/>
  <c r="CP978" i="64"/>
  <c r="CQ978" i="64"/>
  <c r="CR978" i="64"/>
  <c r="CS978" i="64"/>
  <c r="CT978" i="64"/>
  <c r="CU978" i="64"/>
  <c r="CV978" i="64"/>
  <c r="CW978" i="64"/>
  <c r="CX978" i="64"/>
  <c r="CY978" i="64"/>
  <c r="CZ978" i="64"/>
  <c r="DA978" i="64"/>
  <c r="DB978" i="64"/>
  <c r="DC978" i="64"/>
  <c r="DD978" i="64"/>
  <c r="DE978" i="64"/>
  <c r="DF978" i="64"/>
  <c r="DG978" i="64"/>
  <c r="DH978" i="64"/>
  <c r="DI978" i="64"/>
  <c r="DJ978" i="64"/>
  <c r="DK978" i="64"/>
  <c r="CO1054" i="64"/>
  <c r="CP1054" i="64"/>
  <c r="CQ1054" i="64"/>
  <c r="CR1054" i="64"/>
  <c r="CS1054" i="64"/>
  <c r="CT1054" i="64"/>
  <c r="CU1054" i="64"/>
  <c r="CV1054" i="64"/>
  <c r="CW1054" i="64"/>
  <c r="CX1054" i="64"/>
  <c r="CY1054" i="64"/>
  <c r="CZ1054" i="64"/>
  <c r="DA1054" i="64"/>
  <c r="DB1054" i="64"/>
  <c r="DC1054" i="64"/>
  <c r="DD1054" i="64"/>
  <c r="DE1054" i="64"/>
  <c r="DF1054" i="64"/>
  <c r="DG1054" i="64"/>
  <c r="DH1054" i="64"/>
  <c r="DI1054" i="64"/>
  <c r="DJ1054" i="64"/>
  <c r="DK1054" i="64"/>
  <c r="CO1067" i="64"/>
  <c r="CP1067" i="64"/>
  <c r="CQ1067" i="64"/>
  <c r="CR1067" i="64"/>
  <c r="CS1067" i="64"/>
  <c r="CT1067" i="64"/>
  <c r="CU1067" i="64"/>
  <c r="CV1067" i="64"/>
  <c r="CW1067" i="64"/>
  <c r="CX1067" i="64"/>
  <c r="CY1067" i="64"/>
  <c r="CZ1067" i="64"/>
  <c r="DA1067" i="64"/>
  <c r="DB1067" i="64"/>
  <c r="DC1067" i="64"/>
  <c r="DD1067" i="64"/>
  <c r="DE1067" i="64"/>
  <c r="DF1067" i="64"/>
  <c r="DG1067" i="64"/>
  <c r="DH1067" i="64"/>
  <c r="DI1067" i="64"/>
  <c r="DJ1067" i="64"/>
  <c r="DK1067" i="64"/>
  <c r="CO1069" i="64"/>
  <c r="CP1069" i="64"/>
  <c r="CQ1069" i="64"/>
  <c r="CR1069" i="64"/>
  <c r="CS1069" i="64"/>
  <c r="CT1069" i="64"/>
  <c r="CU1069" i="64"/>
  <c r="CV1069" i="64"/>
  <c r="CW1069" i="64"/>
  <c r="CX1069" i="64"/>
  <c r="CY1069" i="64"/>
  <c r="CZ1069" i="64"/>
  <c r="DA1069" i="64"/>
  <c r="DB1069" i="64"/>
  <c r="DC1069" i="64"/>
  <c r="DD1069" i="64"/>
  <c r="DE1069" i="64"/>
  <c r="DF1069" i="64"/>
  <c r="DG1069" i="64"/>
  <c r="DH1069" i="64"/>
  <c r="DI1069" i="64"/>
  <c r="DJ1069" i="64"/>
  <c r="DK1069" i="64"/>
  <c r="CO1219" i="64"/>
  <c r="CP1219" i="64"/>
  <c r="CQ1219" i="64"/>
  <c r="CR1219" i="64"/>
  <c r="CS1219" i="64"/>
  <c r="CT1219" i="64"/>
  <c r="CU1219" i="64"/>
  <c r="CV1219" i="64"/>
  <c r="CW1219" i="64"/>
  <c r="CX1219" i="64"/>
  <c r="CY1219" i="64"/>
  <c r="CZ1219" i="64"/>
  <c r="DA1219" i="64"/>
  <c r="DB1219" i="64"/>
  <c r="DC1219" i="64"/>
  <c r="DD1219" i="64"/>
  <c r="DE1219" i="64"/>
  <c r="DF1219" i="64"/>
  <c r="DG1219" i="64"/>
  <c r="DH1219" i="64"/>
  <c r="DI1219" i="64"/>
  <c r="DJ1219" i="64"/>
  <c r="DK1219" i="64"/>
  <c r="CO1222" i="64"/>
  <c r="CP1222" i="64"/>
  <c r="CQ1222" i="64"/>
  <c r="CR1222" i="64"/>
  <c r="CS1222" i="64"/>
  <c r="CT1222" i="64"/>
  <c r="CU1222" i="64"/>
  <c r="CV1222" i="64"/>
  <c r="CW1222" i="64"/>
  <c r="CX1222" i="64"/>
  <c r="CY1222" i="64"/>
  <c r="CZ1222" i="64"/>
  <c r="DA1222" i="64"/>
  <c r="DB1222" i="64"/>
  <c r="DC1222" i="64"/>
  <c r="DD1222" i="64"/>
  <c r="DE1222" i="64"/>
  <c r="DF1222" i="64"/>
  <c r="DG1222" i="64"/>
  <c r="DH1222" i="64"/>
  <c r="DI1222" i="64"/>
  <c r="DJ1222" i="64"/>
  <c r="DK1222" i="64"/>
  <c r="CO1241" i="64"/>
  <c r="CP1241" i="64"/>
  <c r="CQ1241" i="64"/>
  <c r="CR1241" i="64"/>
  <c r="CS1241" i="64"/>
  <c r="CT1241" i="64"/>
  <c r="CU1241" i="64"/>
  <c r="CV1241" i="64"/>
  <c r="CW1241" i="64"/>
  <c r="CX1241" i="64"/>
  <c r="CY1241" i="64"/>
  <c r="CZ1241" i="64"/>
  <c r="DA1241" i="64"/>
  <c r="DB1241" i="64"/>
  <c r="DC1241" i="64"/>
  <c r="DD1241" i="64"/>
  <c r="DE1241" i="64"/>
  <c r="DF1241" i="64"/>
  <c r="DG1241" i="64"/>
  <c r="DH1241" i="64"/>
  <c r="DI1241" i="64"/>
  <c r="DJ1241" i="64"/>
  <c r="DK1241" i="64"/>
  <c r="CO1243" i="64"/>
  <c r="CP1243" i="64"/>
  <c r="CQ1243" i="64"/>
  <c r="CR1243" i="64"/>
  <c r="CS1243" i="64"/>
  <c r="CT1243" i="64"/>
  <c r="CU1243" i="64"/>
  <c r="CV1243" i="64"/>
  <c r="CW1243" i="64"/>
  <c r="CX1243" i="64"/>
  <c r="CY1243" i="64"/>
  <c r="CZ1243" i="64"/>
  <c r="DA1243" i="64"/>
  <c r="DB1243" i="64"/>
  <c r="DC1243" i="64"/>
  <c r="DD1243" i="64"/>
  <c r="DE1243" i="64"/>
  <c r="DF1243" i="64"/>
  <c r="DG1243" i="64"/>
  <c r="DH1243" i="64"/>
  <c r="DI1243" i="64"/>
  <c r="DJ1243" i="64"/>
  <c r="DK1243" i="64"/>
  <c r="CO1313" i="64"/>
  <c r="CP1313" i="64"/>
  <c r="CQ1313" i="64"/>
  <c r="CR1313" i="64"/>
  <c r="CS1313" i="64"/>
  <c r="CT1313" i="64"/>
  <c r="CU1313" i="64"/>
  <c r="CV1313" i="64"/>
  <c r="CW1313" i="64"/>
  <c r="CX1313" i="64"/>
  <c r="CY1313" i="64"/>
  <c r="CZ1313" i="64"/>
  <c r="DA1313" i="64"/>
  <c r="DB1313" i="64"/>
  <c r="DC1313" i="64"/>
  <c r="DD1313" i="64"/>
  <c r="DE1313" i="64"/>
  <c r="DF1313" i="64"/>
  <c r="DG1313" i="64"/>
  <c r="DH1313" i="64"/>
  <c r="DI1313" i="64"/>
  <c r="DJ1313" i="64"/>
  <c r="DK1313" i="64"/>
  <c r="CO1315" i="64"/>
  <c r="CP1315" i="64"/>
  <c r="CQ1315" i="64"/>
  <c r="CR1315" i="64"/>
  <c r="CS1315" i="64"/>
  <c r="CT1315" i="64"/>
  <c r="CU1315" i="64"/>
  <c r="CV1315" i="64"/>
  <c r="CW1315" i="64"/>
  <c r="CX1315" i="64"/>
  <c r="CY1315" i="64"/>
  <c r="CZ1315" i="64"/>
  <c r="DA1315" i="64"/>
  <c r="DB1315" i="64"/>
  <c r="DC1315" i="64"/>
  <c r="DD1315" i="64"/>
  <c r="DE1315" i="64"/>
  <c r="DF1315" i="64"/>
  <c r="DG1315" i="64"/>
  <c r="DH1315" i="64"/>
  <c r="DI1315" i="64"/>
  <c r="DJ1315" i="64"/>
  <c r="DK1315" i="64"/>
  <c r="CO1316" i="64"/>
  <c r="CP1316" i="64"/>
  <c r="CQ1316" i="64"/>
  <c r="CR1316" i="64"/>
  <c r="CS1316" i="64"/>
  <c r="CT1316" i="64"/>
  <c r="CU1316" i="64"/>
  <c r="CV1316" i="64"/>
  <c r="CW1316" i="64"/>
  <c r="CX1316" i="64"/>
  <c r="CY1316" i="64"/>
  <c r="CZ1316" i="64"/>
  <c r="DA1316" i="64"/>
  <c r="DB1316" i="64"/>
  <c r="DC1316" i="64"/>
  <c r="DD1316" i="64"/>
  <c r="DE1316" i="64"/>
  <c r="DF1316" i="64"/>
  <c r="DG1316" i="64"/>
  <c r="DH1316" i="64"/>
  <c r="DI1316" i="64"/>
  <c r="DJ1316" i="64"/>
  <c r="DK1316" i="64"/>
  <c r="CO2005" i="64"/>
  <c r="CO2048" i="64" s="1"/>
  <c r="CP2005" i="64"/>
  <c r="CP2048" i="64" s="1"/>
  <c r="CQ2005" i="64"/>
  <c r="CQ2048" i="64" s="1"/>
  <c r="CR2005" i="64"/>
  <c r="CR2048" i="64" s="1"/>
  <c r="CS2005" i="64"/>
  <c r="CS2048" i="64" s="1"/>
  <c r="CT2005" i="64"/>
  <c r="CT2048" i="64" s="1"/>
  <c r="CU2005" i="64"/>
  <c r="CU2048" i="64" s="1"/>
  <c r="CV2005" i="64"/>
  <c r="CV2048" i="64" s="1"/>
  <c r="CW2005" i="64"/>
  <c r="CW2048" i="64" s="1"/>
  <c r="CX2005" i="64"/>
  <c r="CX2048" i="64" s="1"/>
  <c r="CY2005" i="64"/>
  <c r="CY2048" i="64" s="1"/>
  <c r="CZ2005" i="64"/>
  <c r="CZ2048" i="64" s="1"/>
  <c r="DA2005" i="64"/>
  <c r="DA2048" i="64" s="1"/>
  <c r="DB2005" i="64"/>
  <c r="DB2048" i="64" s="1"/>
  <c r="DC2005" i="64"/>
  <c r="DC2048" i="64" s="1"/>
  <c r="DD2005" i="64"/>
  <c r="DD2048" i="64" s="1"/>
  <c r="DE2005" i="64"/>
  <c r="DE2048" i="64" s="1"/>
  <c r="DF2005" i="64"/>
  <c r="DF2048" i="64" s="1"/>
  <c r="DG2005" i="64"/>
  <c r="DG2048" i="64" s="1"/>
  <c r="DH2005" i="64"/>
  <c r="DH2048" i="64" s="1"/>
  <c r="DI2005" i="64"/>
  <c r="DI2048" i="64" s="1"/>
  <c r="DJ2005" i="64"/>
  <c r="DJ2048" i="64" s="1"/>
  <c r="DK2005" i="64"/>
  <c r="DK2048" i="64" s="1"/>
  <c r="CO2007" i="64"/>
  <c r="CP2007" i="64"/>
  <c r="CQ2007" i="64"/>
  <c r="CR2007" i="64"/>
  <c r="CS2007" i="64"/>
  <c r="CT2007" i="64"/>
  <c r="CU2007" i="64"/>
  <c r="CV2007" i="64"/>
  <c r="CW2007" i="64"/>
  <c r="CX2007" i="64"/>
  <c r="CY2007" i="64"/>
  <c r="CZ2007" i="64"/>
  <c r="DA2007" i="64"/>
  <c r="DB2007" i="64"/>
  <c r="DC2007" i="64"/>
  <c r="DD2007" i="64"/>
  <c r="DE2007" i="64"/>
  <c r="DF2007" i="64"/>
  <c r="DG2007" i="64"/>
  <c r="DH2007" i="64"/>
  <c r="DI2007" i="64"/>
  <c r="DJ2007" i="64"/>
  <c r="DK2007" i="64"/>
  <c r="CO1971" i="64"/>
  <c r="CP1971" i="64"/>
  <c r="CQ1971" i="64"/>
  <c r="CR1971" i="64"/>
  <c r="CS1971" i="64"/>
  <c r="CT1971" i="64"/>
  <c r="CU1971" i="64"/>
  <c r="CV1971" i="64"/>
  <c r="CW1971" i="64"/>
  <c r="CX1971" i="64"/>
  <c r="CY1971" i="64"/>
  <c r="CZ1971" i="64"/>
  <c r="DA1971" i="64"/>
  <c r="DB1971" i="64"/>
  <c r="DC1971" i="64"/>
  <c r="DD1971" i="64"/>
  <c r="DE1971" i="64"/>
  <c r="DF1971" i="64"/>
  <c r="DG1971" i="64"/>
  <c r="DH1971" i="64"/>
  <c r="DI1971" i="64"/>
  <c r="DJ1971" i="64"/>
  <c r="DK1971" i="64"/>
  <c r="CO1973" i="64"/>
  <c r="CP1973" i="64"/>
  <c r="CQ1973" i="64"/>
  <c r="CR1973" i="64"/>
  <c r="CS1973" i="64"/>
  <c r="CT1973" i="64"/>
  <c r="CU1973" i="64"/>
  <c r="CV1973" i="64"/>
  <c r="CW1973" i="64"/>
  <c r="CX1973" i="64"/>
  <c r="CY1973" i="64"/>
  <c r="CZ1973" i="64"/>
  <c r="DA1973" i="64"/>
  <c r="DB1973" i="64"/>
  <c r="DC1973" i="64"/>
  <c r="DD1973" i="64"/>
  <c r="DE1973" i="64"/>
  <c r="DF1973" i="64"/>
  <c r="DG1973" i="64"/>
  <c r="DH1973" i="64"/>
  <c r="DI1973" i="64"/>
  <c r="DJ1973" i="64"/>
  <c r="DK1973" i="64"/>
  <c r="CO1349" i="64"/>
  <c r="CP1349" i="64"/>
  <c r="CQ1349" i="64"/>
  <c r="CR1349" i="64"/>
  <c r="CS1349" i="64"/>
  <c r="CT1349" i="64"/>
  <c r="CU1349" i="64"/>
  <c r="CV1349" i="64"/>
  <c r="CW1349" i="64"/>
  <c r="CX1349" i="64"/>
  <c r="CY1349" i="64"/>
  <c r="CZ1349" i="64"/>
  <c r="DA1349" i="64"/>
  <c r="DB1349" i="64"/>
  <c r="DC1349" i="64"/>
  <c r="DD1349" i="64"/>
  <c r="DE1349" i="64"/>
  <c r="DF1349" i="64"/>
  <c r="DG1349" i="64"/>
  <c r="DH1349" i="64"/>
  <c r="DI1349" i="64"/>
  <c r="DJ1349" i="64"/>
  <c r="DK1349" i="64"/>
  <c r="CO1351" i="64"/>
  <c r="CP1351" i="64"/>
  <c r="CQ1351" i="64"/>
  <c r="CR1351" i="64"/>
  <c r="CS1351" i="64"/>
  <c r="CT1351" i="64"/>
  <c r="CU1351" i="64"/>
  <c r="CV1351" i="64"/>
  <c r="CW1351" i="64"/>
  <c r="CX1351" i="64"/>
  <c r="CY1351" i="64"/>
  <c r="CZ1351" i="64"/>
  <c r="DA1351" i="64"/>
  <c r="DB1351" i="64"/>
  <c r="DC1351" i="64"/>
  <c r="DD1351" i="64"/>
  <c r="DE1351" i="64"/>
  <c r="DF1351" i="64"/>
  <c r="DG1351" i="64"/>
  <c r="DH1351" i="64"/>
  <c r="DI1351" i="64"/>
  <c r="DJ1351" i="64"/>
  <c r="DK1351" i="64"/>
  <c r="CO1384" i="64"/>
  <c r="CP1384" i="64"/>
  <c r="CQ1384" i="64"/>
  <c r="CR1384" i="64"/>
  <c r="CS1384" i="64"/>
  <c r="CT1384" i="64"/>
  <c r="CU1384" i="64"/>
  <c r="CV1384" i="64"/>
  <c r="CW1384" i="64"/>
  <c r="CX1384" i="64"/>
  <c r="CY1384" i="64"/>
  <c r="CZ1384" i="64"/>
  <c r="DA1384" i="64"/>
  <c r="DB1384" i="64"/>
  <c r="DC1384" i="64"/>
  <c r="DD1384" i="64"/>
  <c r="DE1384" i="64"/>
  <c r="DF1384" i="64"/>
  <c r="DG1384" i="64"/>
  <c r="DH1384" i="64"/>
  <c r="DI1384" i="64"/>
  <c r="DJ1384" i="64"/>
  <c r="DK1384" i="64"/>
  <c r="CO1386" i="64"/>
  <c r="CP1386" i="64"/>
  <c r="CQ1386" i="64"/>
  <c r="CR1386" i="64"/>
  <c r="CS1386" i="64"/>
  <c r="CT1386" i="64"/>
  <c r="CU1386" i="64"/>
  <c r="CV1386" i="64"/>
  <c r="CW1386" i="64"/>
  <c r="CX1386" i="64"/>
  <c r="CY1386" i="64"/>
  <c r="CZ1386" i="64"/>
  <c r="DA1386" i="64"/>
  <c r="DB1386" i="64"/>
  <c r="DC1386" i="64"/>
  <c r="DD1386" i="64"/>
  <c r="DE1386" i="64"/>
  <c r="DF1386" i="64"/>
  <c r="DG1386" i="64"/>
  <c r="DH1386" i="64"/>
  <c r="DI1386" i="64"/>
  <c r="DJ1386" i="64"/>
  <c r="DK1386" i="64"/>
  <c r="CO1419" i="64"/>
  <c r="CP1419" i="64"/>
  <c r="CQ1419" i="64"/>
  <c r="CR1419" i="64"/>
  <c r="CS1419" i="64"/>
  <c r="CT1419" i="64"/>
  <c r="CU1419" i="64"/>
  <c r="CV1419" i="64"/>
  <c r="CW1419" i="64"/>
  <c r="CX1419" i="64"/>
  <c r="CY1419" i="64"/>
  <c r="CZ1419" i="64"/>
  <c r="DA1419" i="64"/>
  <c r="DB1419" i="64"/>
  <c r="DC1419" i="64"/>
  <c r="DD1419" i="64"/>
  <c r="DE1419" i="64"/>
  <c r="DF1419" i="64"/>
  <c r="DG1419" i="64"/>
  <c r="DH1419" i="64"/>
  <c r="DI1419" i="64"/>
  <c r="DJ1419" i="64"/>
  <c r="DK1419" i="64"/>
  <c r="CO1421" i="64"/>
  <c r="CP1421" i="64"/>
  <c r="CQ1421" i="64"/>
  <c r="CR1421" i="64"/>
  <c r="CS1421" i="64"/>
  <c r="CT1421" i="64"/>
  <c r="CU1421" i="64"/>
  <c r="CV1421" i="64"/>
  <c r="CW1421" i="64"/>
  <c r="CX1421" i="64"/>
  <c r="CY1421" i="64"/>
  <c r="CZ1421" i="64"/>
  <c r="DA1421" i="64"/>
  <c r="DB1421" i="64"/>
  <c r="DC1421" i="64"/>
  <c r="DD1421" i="64"/>
  <c r="DE1421" i="64"/>
  <c r="DF1421" i="64"/>
  <c r="DG1421" i="64"/>
  <c r="DH1421" i="64"/>
  <c r="DI1421" i="64"/>
  <c r="DJ1421" i="64"/>
  <c r="DK1421" i="64"/>
  <c r="CO1455" i="64"/>
  <c r="CP1455" i="64"/>
  <c r="CQ1455" i="64"/>
  <c r="CR1455" i="64"/>
  <c r="CS1455" i="64"/>
  <c r="CT1455" i="64"/>
  <c r="CU1455" i="64"/>
  <c r="CV1455" i="64"/>
  <c r="CW1455" i="64"/>
  <c r="CX1455" i="64"/>
  <c r="CY1455" i="64"/>
  <c r="CZ1455" i="64"/>
  <c r="DA1455" i="64"/>
  <c r="DB1455" i="64"/>
  <c r="DC1455" i="64"/>
  <c r="DD1455" i="64"/>
  <c r="DE1455" i="64"/>
  <c r="DF1455" i="64"/>
  <c r="DG1455" i="64"/>
  <c r="DH1455" i="64"/>
  <c r="DI1455" i="64"/>
  <c r="DJ1455" i="64"/>
  <c r="DK1455" i="64"/>
  <c r="CO1457" i="64"/>
  <c r="CP1457" i="64"/>
  <c r="CQ1457" i="64"/>
  <c r="CR1457" i="64"/>
  <c r="CS1457" i="64"/>
  <c r="CT1457" i="64"/>
  <c r="CU1457" i="64"/>
  <c r="CV1457" i="64"/>
  <c r="CW1457" i="64"/>
  <c r="CX1457" i="64"/>
  <c r="CY1457" i="64"/>
  <c r="CZ1457" i="64"/>
  <c r="DA1457" i="64"/>
  <c r="DB1457" i="64"/>
  <c r="DC1457" i="64"/>
  <c r="DD1457" i="64"/>
  <c r="DE1457" i="64"/>
  <c r="DF1457" i="64"/>
  <c r="DG1457" i="64"/>
  <c r="DH1457" i="64"/>
  <c r="DI1457" i="64"/>
  <c r="DJ1457" i="64"/>
  <c r="DK1457" i="64"/>
  <c r="CO1873" i="64"/>
  <c r="CP1873" i="64"/>
  <c r="CQ1873" i="64"/>
  <c r="CR1873" i="64"/>
  <c r="CS1873" i="64"/>
  <c r="CT1873" i="64"/>
  <c r="CU1873" i="64"/>
  <c r="CV1873" i="64"/>
  <c r="CW1873" i="64"/>
  <c r="CX1873" i="64"/>
  <c r="CY1873" i="64"/>
  <c r="CZ1873" i="64"/>
  <c r="DA1873" i="64"/>
  <c r="DB1873" i="64"/>
  <c r="DC1873" i="64"/>
  <c r="DD1873" i="64"/>
  <c r="DE1873" i="64"/>
  <c r="DF1873" i="64"/>
  <c r="DG1873" i="64"/>
  <c r="DH1873" i="64"/>
  <c r="DI1873" i="64"/>
  <c r="DJ1873" i="64"/>
  <c r="DK1873" i="64"/>
  <c r="CO1875" i="64"/>
  <c r="CP1875" i="64"/>
  <c r="CQ1875" i="64"/>
  <c r="CR1875" i="64"/>
  <c r="CS1875" i="64"/>
  <c r="CT1875" i="64"/>
  <c r="CU1875" i="64"/>
  <c r="CV1875" i="64"/>
  <c r="CW1875" i="64"/>
  <c r="CX1875" i="64"/>
  <c r="CY1875" i="64"/>
  <c r="CZ1875" i="64"/>
  <c r="DA1875" i="64"/>
  <c r="DB1875" i="64"/>
  <c r="DC1875" i="64"/>
  <c r="DD1875" i="64"/>
  <c r="DE1875" i="64"/>
  <c r="DF1875" i="64"/>
  <c r="DG1875" i="64"/>
  <c r="DH1875" i="64"/>
  <c r="DI1875" i="64"/>
  <c r="DJ1875" i="64"/>
  <c r="DK1875" i="64"/>
  <c r="CO1905" i="64"/>
  <c r="CP1905" i="64"/>
  <c r="CQ1905" i="64"/>
  <c r="CR1905" i="64"/>
  <c r="CS1905" i="64"/>
  <c r="CT1905" i="64"/>
  <c r="CU1905" i="64"/>
  <c r="CV1905" i="64"/>
  <c r="CW1905" i="64"/>
  <c r="CX1905" i="64"/>
  <c r="CY1905" i="64"/>
  <c r="CZ1905" i="64"/>
  <c r="DA1905" i="64"/>
  <c r="DB1905" i="64"/>
  <c r="DC1905" i="64"/>
  <c r="DD1905" i="64"/>
  <c r="DE1905" i="64"/>
  <c r="DF1905" i="64"/>
  <c r="DG1905" i="64"/>
  <c r="DH1905" i="64"/>
  <c r="DI1905" i="64"/>
  <c r="DJ1905" i="64"/>
  <c r="DK1905" i="64"/>
  <c r="CO1907" i="64"/>
  <c r="CP1907" i="64"/>
  <c r="CQ1907" i="64"/>
  <c r="CR1907" i="64"/>
  <c r="CS1907" i="64"/>
  <c r="CT1907" i="64"/>
  <c r="CU1907" i="64"/>
  <c r="CV1907" i="64"/>
  <c r="CW1907" i="64"/>
  <c r="CX1907" i="64"/>
  <c r="CY1907" i="64"/>
  <c r="CZ1907" i="64"/>
  <c r="DA1907" i="64"/>
  <c r="DB1907" i="64"/>
  <c r="DC1907" i="64"/>
  <c r="DD1907" i="64"/>
  <c r="DE1907" i="64"/>
  <c r="DF1907" i="64"/>
  <c r="DG1907" i="64"/>
  <c r="DH1907" i="64"/>
  <c r="DI1907" i="64"/>
  <c r="DJ1907" i="64"/>
  <c r="DK1907" i="64"/>
  <c r="CO1927" i="64"/>
  <c r="CO1937" i="64"/>
  <c r="CP1937" i="64"/>
  <c r="CQ1937" i="64"/>
  <c r="CR1937" i="64"/>
  <c r="CS1937" i="64"/>
  <c r="CT1937" i="64"/>
  <c r="CU1937" i="64"/>
  <c r="CV1937" i="64"/>
  <c r="CW1937" i="64"/>
  <c r="CX1937" i="64"/>
  <c r="CY1937" i="64"/>
  <c r="CZ1937" i="64"/>
  <c r="DA1937" i="64"/>
  <c r="DB1937" i="64"/>
  <c r="DC1937" i="64"/>
  <c r="DD1937" i="64"/>
  <c r="DE1937" i="64"/>
  <c r="DF1937" i="64"/>
  <c r="DG1937" i="64"/>
  <c r="DH1937" i="64"/>
  <c r="DI1937" i="64"/>
  <c r="DJ1937" i="64"/>
  <c r="DK1937" i="64"/>
  <c r="CO1939" i="64"/>
  <c r="CP1939" i="64"/>
  <c r="CQ1939" i="64"/>
  <c r="CR1939" i="64"/>
  <c r="CS1939" i="64"/>
  <c r="CT1939" i="64"/>
  <c r="CU1939" i="64"/>
  <c r="CV1939" i="64"/>
  <c r="CW1939" i="64"/>
  <c r="CX1939" i="64"/>
  <c r="CY1939" i="64"/>
  <c r="CZ1939" i="64"/>
  <c r="DA1939" i="64"/>
  <c r="DB1939" i="64"/>
  <c r="DC1939" i="64"/>
  <c r="DD1939" i="64"/>
  <c r="DE1939" i="64"/>
  <c r="DF1939" i="64"/>
  <c r="DG1939" i="64"/>
  <c r="DH1939" i="64"/>
  <c r="DI1939" i="64"/>
  <c r="DJ1939" i="64"/>
  <c r="DK1939" i="64"/>
  <c r="CO1488" i="64"/>
  <c r="CP1488" i="64"/>
  <c r="CQ1488" i="64"/>
  <c r="CR1488" i="64"/>
  <c r="CS1488" i="64"/>
  <c r="CT1488" i="64"/>
  <c r="CU1488" i="64"/>
  <c r="CV1488" i="64"/>
  <c r="CW1488" i="64"/>
  <c r="CX1488" i="64"/>
  <c r="CY1488" i="64"/>
  <c r="CZ1488" i="64"/>
  <c r="DA1488" i="64"/>
  <c r="DB1488" i="64"/>
  <c r="DC1488" i="64"/>
  <c r="DD1488" i="64"/>
  <c r="DE1488" i="64"/>
  <c r="DF1488" i="64"/>
  <c r="DG1488" i="64"/>
  <c r="DH1488" i="64"/>
  <c r="DI1488" i="64"/>
  <c r="DJ1488" i="64"/>
  <c r="DK1488" i="64"/>
  <c r="CO1499" i="64"/>
  <c r="CP1499" i="64"/>
  <c r="CQ1499" i="64"/>
  <c r="CR1499" i="64"/>
  <c r="CS1499" i="64"/>
  <c r="CT1499" i="64"/>
  <c r="CU1499" i="64"/>
  <c r="CV1499" i="64"/>
  <c r="CW1499" i="64"/>
  <c r="CX1499" i="64"/>
  <c r="CY1499" i="64"/>
  <c r="CZ1499" i="64"/>
  <c r="DA1499" i="64"/>
  <c r="DB1499" i="64"/>
  <c r="DC1499" i="64"/>
  <c r="DD1499" i="64"/>
  <c r="DE1499" i="64"/>
  <c r="DF1499" i="64"/>
  <c r="DG1499" i="64"/>
  <c r="DH1499" i="64"/>
  <c r="DI1499" i="64"/>
  <c r="DJ1499" i="64"/>
  <c r="DK1499" i="64"/>
  <c r="CO1501" i="64"/>
  <c r="CP1501" i="64"/>
  <c r="CQ1501" i="64"/>
  <c r="CR1501" i="64"/>
  <c r="CS1501" i="64"/>
  <c r="CT1501" i="64"/>
  <c r="CU1501" i="64"/>
  <c r="CV1501" i="64"/>
  <c r="CW1501" i="64"/>
  <c r="CX1501" i="64"/>
  <c r="CY1501" i="64"/>
  <c r="CZ1501" i="64"/>
  <c r="DA1501" i="64"/>
  <c r="DB1501" i="64"/>
  <c r="DC1501" i="64"/>
  <c r="DD1501" i="64"/>
  <c r="DE1501" i="64"/>
  <c r="DF1501" i="64"/>
  <c r="DG1501" i="64"/>
  <c r="DH1501" i="64"/>
  <c r="DI1501" i="64"/>
  <c r="DJ1501" i="64"/>
  <c r="DK1501" i="64"/>
  <c r="CO1543" i="64"/>
  <c r="CP1543" i="64"/>
  <c r="CQ1543" i="64"/>
  <c r="CR1543" i="64"/>
  <c r="CS1543" i="64"/>
  <c r="CT1543" i="64"/>
  <c r="CU1543" i="64"/>
  <c r="CV1543" i="64"/>
  <c r="CW1543" i="64"/>
  <c r="CX1543" i="64"/>
  <c r="CY1543" i="64"/>
  <c r="CZ1543" i="64"/>
  <c r="DA1543" i="64"/>
  <c r="DB1543" i="64"/>
  <c r="DC1543" i="64"/>
  <c r="DD1543" i="64"/>
  <c r="DE1543" i="64"/>
  <c r="DF1543" i="64"/>
  <c r="DG1543" i="64"/>
  <c r="DH1543" i="64"/>
  <c r="DI1543" i="64"/>
  <c r="DJ1543" i="64"/>
  <c r="DK1543" i="64"/>
  <c r="CO1545" i="64"/>
  <c r="CP1545" i="64"/>
  <c r="CQ1545" i="64"/>
  <c r="CR1545" i="64"/>
  <c r="CS1545" i="64"/>
  <c r="CT1545" i="64"/>
  <c r="CU1545" i="64"/>
  <c r="CV1545" i="64"/>
  <c r="CW1545" i="64"/>
  <c r="CX1545" i="64"/>
  <c r="CY1545" i="64"/>
  <c r="CZ1545" i="64"/>
  <c r="DA1545" i="64"/>
  <c r="DB1545" i="64"/>
  <c r="DC1545" i="64"/>
  <c r="DD1545" i="64"/>
  <c r="DE1545" i="64"/>
  <c r="DF1545" i="64"/>
  <c r="DG1545" i="64"/>
  <c r="DH1545" i="64"/>
  <c r="DI1545" i="64"/>
  <c r="DJ1545" i="64"/>
  <c r="DK1545" i="64"/>
  <c r="CO2502" i="64"/>
  <c r="CP2502" i="64"/>
  <c r="CQ2502" i="64"/>
  <c r="CR2502" i="64"/>
  <c r="CS2502" i="64"/>
  <c r="CT2502" i="64"/>
  <c r="CU2502" i="64"/>
  <c r="CV2502" i="64"/>
  <c r="CW2502" i="64"/>
  <c r="CX2502" i="64"/>
  <c r="CY2502" i="64"/>
  <c r="CZ2502" i="64"/>
  <c r="DA2502" i="64"/>
  <c r="DB2502" i="64"/>
  <c r="DC2502" i="64"/>
  <c r="DD2502" i="64"/>
  <c r="DE2502" i="64"/>
  <c r="DF2502" i="64"/>
  <c r="DG2502" i="64"/>
  <c r="DH2502" i="64"/>
  <c r="DI2502" i="64"/>
  <c r="DJ2502" i="64"/>
  <c r="DK2502" i="64"/>
  <c r="CO2504" i="64"/>
  <c r="CP2504" i="64"/>
  <c r="CQ2504" i="64"/>
  <c r="CR2504" i="64"/>
  <c r="CS2504" i="64"/>
  <c r="CT2504" i="64"/>
  <c r="CU2504" i="64"/>
  <c r="CV2504" i="64"/>
  <c r="CW2504" i="64"/>
  <c r="CX2504" i="64"/>
  <c r="CY2504" i="64"/>
  <c r="CZ2504" i="64"/>
  <c r="DA2504" i="64"/>
  <c r="DB2504" i="64"/>
  <c r="DC2504" i="64"/>
  <c r="DD2504" i="64"/>
  <c r="DE2504" i="64"/>
  <c r="DF2504" i="64"/>
  <c r="DG2504" i="64"/>
  <c r="DH2504" i="64"/>
  <c r="DI2504" i="64"/>
  <c r="DJ2504" i="64"/>
  <c r="DK2504" i="64"/>
  <c r="CO1772" i="64"/>
  <c r="CP1772" i="64"/>
  <c r="CQ1772" i="64"/>
  <c r="CR1772" i="64"/>
  <c r="CS1772" i="64"/>
  <c r="CT1772" i="64"/>
  <c r="CU1772" i="64"/>
  <c r="CV1772" i="64"/>
  <c r="CW1772" i="64"/>
  <c r="CX1772" i="64"/>
  <c r="CY1772" i="64"/>
  <c r="CZ1772" i="64"/>
  <c r="DA1772" i="64"/>
  <c r="DB1772" i="64"/>
  <c r="DC1772" i="64"/>
  <c r="DD1772" i="64"/>
  <c r="DE1772" i="64"/>
  <c r="DF1772" i="64"/>
  <c r="DG1772" i="64"/>
  <c r="DH1772" i="64"/>
  <c r="DI1772" i="64"/>
  <c r="DJ1772" i="64"/>
  <c r="DK1772" i="64"/>
  <c r="CO1774" i="64"/>
  <c r="CP1774" i="64"/>
  <c r="CQ1774" i="64"/>
  <c r="CR1774" i="64"/>
  <c r="CS1774" i="64"/>
  <c r="CT1774" i="64"/>
  <c r="CU1774" i="64"/>
  <c r="CV1774" i="64"/>
  <c r="CW1774" i="64"/>
  <c r="CX1774" i="64"/>
  <c r="CY1774" i="64"/>
  <c r="CZ1774" i="64"/>
  <c r="DA1774" i="64"/>
  <c r="DB1774" i="64"/>
  <c r="DC1774" i="64"/>
  <c r="DD1774" i="64"/>
  <c r="DE1774" i="64"/>
  <c r="DF1774" i="64"/>
  <c r="DG1774" i="64"/>
  <c r="DH1774" i="64"/>
  <c r="DI1774" i="64"/>
  <c r="DJ1774" i="64"/>
  <c r="DK1774" i="64"/>
  <c r="CO1566" i="64"/>
  <c r="CP1566" i="64"/>
  <c r="CQ1566" i="64"/>
  <c r="CR1566" i="64"/>
  <c r="CS1566" i="64"/>
  <c r="CT1566" i="64"/>
  <c r="CU1566" i="64"/>
  <c r="CV1566" i="64"/>
  <c r="CW1566" i="64"/>
  <c r="CX1566" i="64"/>
  <c r="CY1566" i="64"/>
  <c r="CZ1566" i="64"/>
  <c r="DA1566" i="64"/>
  <c r="DB1566" i="64"/>
  <c r="DC1566" i="64"/>
  <c r="DD1566" i="64"/>
  <c r="DE1566" i="64"/>
  <c r="DF1566" i="64"/>
  <c r="DG1566" i="64"/>
  <c r="DH1566" i="64"/>
  <c r="DI1566" i="64"/>
  <c r="DJ1566" i="64"/>
  <c r="DK1566" i="64"/>
  <c r="CO1598" i="64"/>
  <c r="CP1598" i="64"/>
  <c r="CQ1598" i="64"/>
  <c r="CR1598" i="64"/>
  <c r="CS1598" i="64"/>
  <c r="CT1598" i="64"/>
  <c r="CU1598" i="64"/>
  <c r="CV1598" i="64"/>
  <c r="CW1598" i="64"/>
  <c r="CX1598" i="64"/>
  <c r="CY1598" i="64"/>
  <c r="CZ1598" i="64"/>
  <c r="DA1598" i="64"/>
  <c r="DB1598" i="64"/>
  <c r="DC1598" i="64"/>
  <c r="DD1598" i="64"/>
  <c r="DE1598" i="64"/>
  <c r="DF1598" i="64"/>
  <c r="DG1598" i="64"/>
  <c r="DH1598" i="64"/>
  <c r="DI1598" i="64"/>
  <c r="DJ1598" i="64"/>
  <c r="DK1598" i="64"/>
  <c r="CO1600" i="64"/>
  <c r="CP1600" i="64"/>
  <c r="CQ1600" i="64"/>
  <c r="CR1600" i="64"/>
  <c r="CS1600" i="64"/>
  <c r="CT1600" i="64"/>
  <c r="CU1600" i="64"/>
  <c r="CV1600" i="64"/>
  <c r="CW1600" i="64"/>
  <c r="CX1600" i="64"/>
  <c r="CY1600" i="64"/>
  <c r="CZ1600" i="64"/>
  <c r="DA1600" i="64"/>
  <c r="DB1600" i="64"/>
  <c r="DC1600" i="64"/>
  <c r="DD1600" i="64"/>
  <c r="DE1600" i="64"/>
  <c r="DF1600" i="64"/>
  <c r="DG1600" i="64"/>
  <c r="DH1600" i="64"/>
  <c r="DI1600" i="64"/>
  <c r="DJ1600" i="64"/>
  <c r="DK1600" i="64"/>
  <c r="CO1601" i="64"/>
  <c r="CP1601" i="64"/>
  <c r="CQ1601" i="64"/>
  <c r="CR1601" i="64"/>
  <c r="CS1601" i="64"/>
  <c r="CT1601" i="64"/>
  <c r="CU1601" i="64"/>
  <c r="CV1601" i="64"/>
  <c r="CW1601" i="64"/>
  <c r="CX1601" i="64"/>
  <c r="CY1601" i="64"/>
  <c r="CZ1601" i="64"/>
  <c r="DA1601" i="64"/>
  <c r="DB1601" i="64"/>
  <c r="DC1601" i="64"/>
  <c r="DD1601" i="64"/>
  <c r="DE1601" i="64"/>
  <c r="DF1601" i="64"/>
  <c r="DG1601" i="64"/>
  <c r="DH1601" i="64"/>
  <c r="DI1601" i="64"/>
  <c r="DJ1601" i="64"/>
  <c r="DK1601" i="64"/>
  <c r="CO1621" i="64"/>
  <c r="CP1621" i="64"/>
  <c r="CQ1621" i="64"/>
  <c r="CR1621" i="64"/>
  <c r="CS1621" i="64"/>
  <c r="CT1621" i="64"/>
  <c r="CU1621" i="64"/>
  <c r="CV1621" i="64"/>
  <c r="CW1621" i="64"/>
  <c r="CX1621" i="64"/>
  <c r="CY1621" i="64"/>
  <c r="CZ1621" i="64"/>
  <c r="DA1621" i="64"/>
  <c r="DB1621" i="64"/>
  <c r="DC1621" i="64"/>
  <c r="DD1621" i="64"/>
  <c r="DE1621" i="64"/>
  <c r="DF1621" i="64"/>
  <c r="DG1621" i="64"/>
  <c r="DH1621" i="64"/>
  <c r="DI1621" i="64"/>
  <c r="DJ1621" i="64"/>
  <c r="DK1621" i="64"/>
  <c r="CO1623" i="64"/>
  <c r="CP1623" i="64"/>
  <c r="CQ1623" i="64"/>
  <c r="CR1623" i="64"/>
  <c r="CS1623" i="64"/>
  <c r="CT1623" i="64"/>
  <c r="CU1623" i="64"/>
  <c r="CV1623" i="64"/>
  <c r="CW1623" i="64"/>
  <c r="CX1623" i="64"/>
  <c r="CY1623" i="64"/>
  <c r="CZ1623" i="64"/>
  <c r="DA1623" i="64"/>
  <c r="DB1623" i="64"/>
  <c r="DC1623" i="64"/>
  <c r="DD1623" i="64"/>
  <c r="DE1623" i="64"/>
  <c r="DF1623" i="64"/>
  <c r="DG1623" i="64"/>
  <c r="DH1623" i="64"/>
  <c r="DI1623" i="64"/>
  <c r="DJ1623" i="64"/>
  <c r="DK1623"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54" i="64"/>
  <c r="CP1654" i="64"/>
  <c r="CQ1654" i="64"/>
  <c r="CR1654" i="64"/>
  <c r="CS1654" i="64"/>
  <c r="CT1654" i="64"/>
  <c r="CU1654" i="64"/>
  <c r="CV1654" i="64"/>
  <c r="CW1654" i="64"/>
  <c r="CX1654" i="64"/>
  <c r="CY1654" i="64"/>
  <c r="CZ1654" i="64"/>
  <c r="DA1654" i="64"/>
  <c r="DB1654" i="64"/>
  <c r="DC1654" i="64"/>
  <c r="DD1654" i="64"/>
  <c r="DE1654" i="64"/>
  <c r="DF1654" i="64"/>
  <c r="DG1654" i="64"/>
  <c r="DH1654" i="64"/>
  <c r="DI1654" i="64"/>
  <c r="DJ1654" i="64"/>
  <c r="DK1654" i="64"/>
  <c r="CO1655" i="64"/>
  <c r="CP1655" i="64"/>
  <c r="CQ1655" i="64"/>
  <c r="CR1655" i="64"/>
  <c r="CS1655" i="64"/>
  <c r="CT1655" i="64"/>
  <c r="CU1655" i="64"/>
  <c r="CV1655" i="64"/>
  <c r="CW1655" i="64"/>
  <c r="CX1655" i="64"/>
  <c r="CY1655" i="64"/>
  <c r="CZ1655" i="64"/>
  <c r="DA1655" i="64"/>
  <c r="DB1655" i="64"/>
  <c r="DC1655" i="64"/>
  <c r="DD1655" i="64"/>
  <c r="DE1655" i="64"/>
  <c r="DF1655" i="64"/>
  <c r="DG1655" i="64"/>
  <c r="DH1655" i="64"/>
  <c r="DI1655" i="64"/>
  <c r="DJ1655" i="64"/>
  <c r="DK1655" i="64"/>
  <c r="CO1702" i="64"/>
  <c r="CP1702" i="64"/>
  <c r="CQ1702" i="64"/>
  <c r="CR1702" i="64"/>
  <c r="CS1702" i="64"/>
  <c r="CT1702" i="64"/>
  <c r="CU1702" i="64"/>
  <c r="CV1702" i="64"/>
  <c r="CW1702" i="64"/>
  <c r="CX1702" i="64"/>
  <c r="CY1702" i="64"/>
  <c r="CZ1702" i="64"/>
  <c r="DA1702" i="64"/>
  <c r="DB1702" i="64"/>
  <c r="DC1702" i="64"/>
  <c r="DD1702" i="64"/>
  <c r="DE1702" i="64"/>
  <c r="DF1702" i="64"/>
  <c r="DG1702" i="64"/>
  <c r="DH1702" i="64"/>
  <c r="DI1702" i="64"/>
  <c r="DJ1702" i="64"/>
  <c r="DK1702" i="64"/>
  <c r="CO1703" i="64"/>
  <c r="CP1703" i="64"/>
  <c r="CQ1703" i="64"/>
  <c r="CR1703" i="64"/>
  <c r="CS1703" i="64"/>
  <c r="CT1703" i="64"/>
  <c r="CU1703" i="64"/>
  <c r="CV1703" i="64"/>
  <c r="CW1703" i="64"/>
  <c r="CX1703" i="64"/>
  <c r="CY1703" i="64"/>
  <c r="CZ1703" i="64"/>
  <c r="DA1703" i="64"/>
  <c r="DB1703" i="64"/>
  <c r="DC1703" i="64"/>
  <c r="DD1703" i="64"/>
  <c r="DE1703" i="64"/>
  <c r="DF1703" i="64"/>
  <c r="DG1703" i="64"/>
  <c r="DH1703" i="64"/>
  <c r="DI1703" i="64"/>
  <c r="DJ1703" i="64"/>
  <c r="DK1703"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37" i="64"/>
  <c r="U1937" i="64"/>
  <c r="V1937" i="64"/>
  <c r="W1937" i="64"/>
  <c r="X1937" i="64"/>
  <c r="Y1937" i="64"/>
  <c r="Z1937" i="64"/>
  <c r="AA1937" i="64"/>
  <c r="AB1937" i="64"/>
  <c r="AC1937" i="64"/>
  <c r="AD1937" i="64"/>
  <c r="AE1937" i="64"/>
  <c r="AF1937" i="64"/>
  <c r="AG1937" i="64"/>
  <c r="AH1937" i="64"/>
  <c r="AI1937" i="64"/>
  <c r="AJ1937" i="64"/>
  <c r="AK1937" i="64"/>
  <c r="AL1937" i="64"/>
  <c r="AM1937" i="64"/>
  <c r="AN1937" i="64"/>
  <c r="AO1937" i="64"/>
  <c r="AP1937" i="64"/>
  <c r="AQ1937" i="64"/>
  <c r="AR1937" i="64"/>
  <c r="AS1937" i="64"/>
  <c r="AT1937" i="64"/>
  <c r="AU1937" i="64"/>
  <c r="AV1937" i="64"/>
  <c r="AW1937" i="64"/>
  <c r="AX1937" i="64"/>
  <c r="AY1937" i="64"/>
  <c r="AZ1937" i="64"/>
  <c r="BA1937" i="64"/>
  <c r="BB1937" i="64"/>
  <c r="BC1937" i="64"/>
  <c r="BD1937" i="64"/>
  <c r="BE1937" i="64"/>
  <c r="BF1937" i="64"/>
  <c r="BG1937" i="64"/>
  <c r="BH1937" i="64"/>
  <c r="BI1937" i="64"/>
  <c r="BJ1937" i="64"/>
  <c r="BK1937" i="64"/>
  <c r="BL1937" i="64"/>
  <c r="BM1937" i="64"/>
  <c r="BN1937" i="64"/>
  <c r="BO1937" i="64"/>
  <c r="BP1937" i="64"/>
  <c r="BQ1937" i="64"/>
  <c r="BR1937" i="64"/>
  <c r="BS1937" i="64"/>
  <c r="BT1937" i="64"/>
  <c r="BU1937" i="64"/>
  <c r="BV1937" i="64"/>
  <c r="BW1937" i="64"/>
  <c r="BX1937" i="64"/>
  <c r="BY1937" i="64"/>
  <c r="BZ1937" i="64"/>
  <c r="CA1937" i="64"/>
  <c r="CB1937" i="64"/>
  <c r="CC1937" i="64"/>
  <c r="CD1937" i="64"/>
  <c r="CE1937" i="64"/>
  <c r="CF1937" i="64"/>
  <c r="CG1937" i="64"/>
  <c r="CH1937" i="64"/>
  <c r="CI1937" i="64"/>
  <c r="CJ1937" i="64"/>
  <c r="CK1937" i="64"/>
  <c r="CL1937" i="64"/>
  <c r="T1939" i="64"/>
  <c r="U1939" i="64"/>
  <c r="V1939" i="64"/>
  <c r="W1939" i="64"/>
  <c r="X1939" i="64"/>
  <c r="Y1939" i="64"/>
  <c r="Z1939" i="64"/>
  <c r="AA1939" i="64"/>
  <c r="AB1939" i="64"/>
  <c r="AC1939" i="64"/>
  <c r="AD1939" i="64"/>
  <c r="AE1939" i="64"/>
  <c r="AF1939" i="64"/>
  <c r="AG1939" i="64"/>
  <c r="AH1939" i="64"/>
  <c r="AI1939" i="64"/>
  <c r="AJ1939" i="64"/>
  <c r="AK1939" i="64"/>
  <c r="AL1939" i="64"/>
  <c r="AM1939" i="64"/>
  <c r="AN1939" i="64"/>
  <c r="AO1939" i="64"/>
  <c r="AP1939" i="64"/>
  <c r="AQ1939" i="64"/>
  <c r="AR1939" i="64"/>
  <c r="AS1939" i="64"/>
  <c r="AT1939" i="64"/>
  <c r="AU1939" i="64"/>
  <c r="AV1939" i="64"/>
  <c r="AW1939" i="64"/>
  <c r="AX1939" i="64"/>
  <c r="AY1939" i="64"/>
  <c r="AZ1939" i="64"/>
  <c r="BA1939" i="64"/>
  <c r="BB1939" i="64"/>
  <c r="BC1939" i="64"/>
  <c r="BD1939" i="64"/>
  <c r="BE1939" i="64"/>
  <c r="BF1939" i="64"/>
  <c r="BG1939" i="64"/>
  <c r="BH1939" i="64"/>
  <c r="BI1939" i="64"/>
  <c r="BJ1939" i="64"/>
  <c r="BK1939" i="64"/>
  <c r="BL1939" i="64"/>
  <c r="BM1939" i="64"/>
  <c r="BN1939" i="64"/>
  <c r="BO1939" i="64"/>
  <c r="BP1939" i="64"/>
  <c r="BQ1939" i="64"/>
  <c r="BR1939" i="64"/>
  <c r="BS1939" i="64"/>
  <c r="BT1939" i="64"/>
  <c r="BU1939" i="64"/>
  <c r="BV1939" i="64"/>
  <c r="BW1939" i="64"/>
  <c r="BX1939" i="64"/>
  <c r="BY1939" i="64"/>
  <c r="BZ1939" i="64"/>
  <c r="CA1939" i="64"/>
  <c r="CB1939" i="64"/>
  <c r="CC1939" i="64"/>
  <c r="CD1939" i="64"/>
  <c r="CE1939" i="64"/>
  <c r="CF1939" i="64"/>
  <c r="CG1939" i="64"/>
  <c r="CH1939" i="64"/>
  <c r="CI1939" i="64"/>
  <c r="CJ1939" i="64"/>
  <c r="CK1939" i="64"/>
  <c r="CL1939" i="64"/>
  <c r="E44" i="64"/>
  <c r="E45" i="64"/>
  <c r="E46" i="64"/>
  <c r="E47" i="64"/>
  <c r="E48" i="64"/>
  <c r="G93" i="64"/>
  <c r="CL2456" i="64"/>
  <c r="CK2456" i="64"/>
  <c r="CJ2456" i="64"/>
  <c r="CI2456" i="64"/>
  <c r="CH2456" i="64"/>
  <c r="CG2456" i="64"/>
  <c r="CF2456" i="64"/>
  <c r="CE2456" i="64"/>
  <c r="CD2456" i="64"/>
  <c r="CC2456" i="64"/>
  <c r="CB2456" i="64"/>
  <c r="CA2456" i="64"/>
  <c r="BZ2456" i="64"/>
  <c r="BY2456" i="64"/>
  <c r="BX2456" i="64"/>
  <c r="BW2456" i="64"/>
  <c r="BV2456" i="64"/>
  <c r="BU2456" i="64"/>
  <c r="BT2456" i="64"/>
  <c r="BS2456" i="64"/>
  <c r="BR2456" i="64"/>
  <c r="BQ2456" i="64"/>
  <c r="BP2456" i="64"/>
  <c r="BO2456" i="64"/>
  <c r="BN2456" i="64"/>
  <c r="BM2456" i="64"/>
  <c r="BL2456" i="64"/>
  <c r="BK2456" i="64"/>
  <c r="BJ2456" i="64"/>
  <c r="BI2456" i="64"/>
  <c r="BH2456" i="64"/>
  <c r="BG2456" i="64"/>
  <c r="BF2456" i="64"/>
  <c r="BE2456" i="64"/>
  <c r="BD2456" i="64"/>
  <c r="BC2456" i="64"/>
  <c r="BB2456" i="64"/>
  <c r="BA2456" i="64"/>
  <c r="AZ2456" i="64"/>
  <c r="AY2456" i="64"/>
  <c r="AX2456" i="64"/>
  <c r="AW2456" i="64"/>
  <c r="AV2456" i="64"/>
  <c r="AU2456" i="64"/>
  <c r="AT2456" i="64"/>
  <c r="AS2456" i="64"/>
  <c r="AR2456" i="64"/>
  <c r="AQ2456" i="64"/>
  <c r="AP2456" i="64"/>
  <c r="AO2456" i="64"/>
  <c r="AN2456" i="64"/>
  <c r="AM2456" i="64"/>
  <c r="AL2456" i="64"/>
  <c r="AK2456" i="64"/>
  <c r="AJ2456" i="64"/>
  <c r="AI2456" i="64"/>
  <c r="AH2456" i="64"/>
  <c r="AG2456" i="64"/>
  <c r="AF2456" i="64"/>
  <c r="AE2456" i="64"/>
  <c r="AD2456" i="64"/>
  <c r="AC2456" i="64"/>
  <c r="AB2456" i="64"/>
  <c r="AA2456" i="64"/>
  <c r="Z2456" i="64"/>
  <c r="Y2456" i="64"/>
  <c r="X2456" i="64"/>
  <c r="W2456" i="64"/>
  <c r="V2456" i="64"/>
  <c r="U2456" i="64"/>
  <c r="T2456" i="64"/>
  <c r="S2456" i="64"/>
  <c r="CL2455" i="64"/>
  <c r="CK2455" i="64"/>
  <c r="CJ2455" i="64"/>
  <c r="CI2455" i="64"/>
  <c r="CH2455" i="64"/>
  <c r="CG2455" i="64"/>
  <c r="CF2455" i="64"/>
  <c r="CE2455" i="64"/>
  <c r="CD2455" i="64"/>
  <c r="CC2455" i="64"/>
  <c r="CB2455" i="64"/>
  <c r="CA2455" i="64"/>
  <c r="BZ2455" i="64"/>
  <c r="BY2455" i="64"/>
  <c r="BX2455" i="64"/>
  <c r="BW2455" i="64"/>
  <c r="BV2455" i="64"/>
  <c r="BU2455" i="64"/>
  <c r="BT2455" i="64"/>
  <c r="BS2455" i="64"/>
  <c r="BR2455" i="64"/>
  <c r="BQ2455" i="64"/>
  <c r="BP2455" i="64"/>
  <c r="BO2455" i="64"/>
  <c r="BN2455" i="64"/>
  <c r="BM2455" i="64"/>
  <c r="BL2455" i="64"/>
  <c r="BK2455" i="64"/>
  <c r="BJ2455" i="64"/>
  <c r="BI2455" i="64"/>
  <c r="BH2455" i="64"/>
  <c r="BG2455" i="64"/>
  <c r="BF2455" i="64"/>
  <c r="BE2455" i="64"/>
  <c r="BD2455" i="64"/>
  <c r="BC2455" i="64"/>
  <c r="BB2455" i="64"/>
  <c r="BA2455" i="64"/>
  <c r="AZ2455" i="64"/>
  <c r="AY2455" i="64"/>
  <c r="AX2455" i="64"/>
  <c r="AW2455" i="64"/>
  <c r="AV2455" i="64"/>
  <c r="AU2455" i="64"/>
  <c r="AT2455" i="64"/>
  <c r="AS2455" i="64"/>
  <c r="AR2455" i="64"/>
  <c r="AQ2455" i="64"/>
  <c r="AP2455" i="64"/>
  <c r="AO2455" i="64"/>
  <c r="AN2455" i="64"/>
  <c r="AM2455" i="64"/>
  <c r="AL2455" i="64"/>
  <c r="AK2455" i="64"/>
  <c r="AJ2455" i="64"/>
  <c r="AI2455" i="64"/>
  <c r="AH2455" i="64"/>
  <c r="AG2455" i="64"/>
  <c r="AF2455" i="64"/>
  <c r="AE2455" i="64"/>
  <c r="AD2455" i="64"/>
  <c r="AC2455" i="64"/>
  <c r="AB2455" i="64"/>
  <c r="AA2455" i="64"/>
  <c r="Z2455" i="64"/>
  <c r="Y2455" i="64"/>
  <c r="X2455" i="64"/>
  <c r="W2455" i="64"/>
  <c r="V2455" i="64"/>
  <c r="U2455" i="64"/>
  <c r="T2455" i="64"/>
  <c r="S2455" i="64"/>
  <c r="T2429" i="64"/>
  <c r="U2429" i="64"/>
  <c r="V2429" i="64"/>
  <c r="W2429" i="64"/>
  <c r="X2429" i="64"/>
  <c r="Y2429" i="64"/>
  <c r="Z2429" i="64"/>
  <c r="AA2429" i="64"/>
  <c r="AB2429" i="64"/>
  <c r="AC2429" i="64"/>
  <c r="AD2429" i="64"/>
  <c r="AE2429" i="64"/>
  <c r="AF2429" i="64"/>
  <c r="AG2429" i="64"/>
  <c r="AH2429" i="64"/>
  <c r="AI2429" i="64"/>
  <c r="AJ2429" i="64"/>
  <c r="AK2429" i="64"/>
  <c r="AL2429" i="64"/>
  <c r="AM2429" i="64"/>
  <c r="AN2429" i="64"/>
  <c r="AO2429" i="64"/>
  <c r="AP2429" i="64"/>
  <c r="AQ2429" i="64"/>
  <c r="AR2429" i="64"/>
  <c r="AS2429" i="64"/>
  <c r="AT2429" i="64"/>
  <c r="AU2429" i="64"/>
  <c r="AV2429" i="64"/>
  <c r="AW2429" i="64"/>
  <c r="AX2429" i="64"/>
  <c r="AY2429" i="64"/>
  <c r="AZ2429" i="64"/>
  <c r="BA2429" i="64"/>
  <c r="BB2429" i="64"/>
  <c r="BC2429" i="64"/>
  <c r="BD2429" i="64"/>
  <c r="BE2429" i="64"/>
  <c r="BF2429" i="64"/>
  <c r="BG2429" i="64"/>
  <c r="BH2429" i="64"/>
  <c r="BI2429" i="64"/>
  <c r="BJ2429" i="64"/>
  <c r="BK2429" i="64"/>
  <c r="BL2429" i="64"/>
  <c r="BM2429" i="64"/>
  <c r="BN2429" i="64"/>
  <c r="BO2429" i="64"/>
  <c r="BP2429" i="64"/>
  <c r="BQ2429" i="64"/>
  <c r="BR2429" i="64"/>
  <c r="BS2429" i="64"/>
  <c r="BT2429" i="64"/>
  <c r="BU2429" i="64"/>
  <c r="BV2429" i="64"/>
  <c r="BW2429" i="64"/>
  <c r="BX2429" i="64"/>
  <c r="BY2429" i="64"/>
  <c r="BZ2429" i="64"/>
  <c r="CA2429" i="64"/>
  <c r="CB2429" i="64"/>
  <c r="CC2429" i="64"/>
  <c r="CD2429" i="64"/>
  <c r="CE2429" i="64"/>
  <c r="CF2429" i="64"/>
  <c r="CG2429" i="64"/>
  <c r="CH2429" i="64"/>
  <c r="CI2429" i="64"/>
  <c r="CJ2429" i="64"/>
  <c r="CK2429" i="64"/>
  <c r="CL2429" i="64"/>
  <c r="T2430" i="64"/>
  <c r="U2430" i="64"/>
  <c r="V2430" i="64"/>
  <c r="W2430" i="64"/>
  <c r="X2430" i="64"/>
  <c r="Y2430" i="64"/>
  <c r="Z2430" i="64"/>
  <c r="AA2430" i="64"/>
  <c r="AB2430" i="64"/>
  <c r="AC2430" i="64"/>
  <c r="AD2430" i="64"/>
  <c r="AE2430" i="64"/>
  <c r="AF2430" i="64"/>
  <c r="AG2430" i="64"/>
  <c r="AH2430" i="64"/>
  <c r="AI2430" i="64"/>
  <c r="AJ2430" i="64"/>
  <c r="AK2430" i="64"/>
  <c r="AL2430" i="64"/>
  <c r="AM2430" i="64"/>
  <c r="AN2430" i="64"/>
  <c r="AO2430" i="64"/>
  <c r="AP2430" i="64"/>
  <c r="AQ2430" i="64"/>
  <c r="AR2430" i="64"/>
  <c r="AS2430" i="64"/>
  <c r="AT2430" i="64"/>
  <c r="AU2430" i="64"/>
  <c r="AV2430" i="64"/>
  <c r="AW2430" i="64"/>
  <c r="AX2430" i="64"/>
  <c r="AY2430" i="64"/>
  <c r="AZ2430" i="64"/>
  <c r="BA2430" i="64"/>
  <c r="BB2430" i="64"/>
  <c r="BC2430" i="64"/>
  <c r="BD2430" i="64"/>
  <c r="BE2430" i="64"/>
  <c r="BF2430" i="64"/>
  <c r="BG2430" i="64"/>
  <c r="BH2430" i="64"/>
  <c r="BI2430" i="64"/>
  <c r="BJ2430" i="64"/>
  <c r="BK2430" i="64"/>
  <c r="BL2430" i="64"/>
  <c r="BM2430" i="64"/>
  <c r="BN2430" i="64"/>
  <c r="BO2430" i="64"/>
  <c r="BP2430" i="64"/>
  <c r="BQ2430" i="64"/>
  <c r="BR2430" i="64"/>
  <c r="BS2430" i="64"/>
  <c r="BT2430" i="64"/>
  <c r="BU2430" i="64"/>
  <c r="BV2430" i="64"/>
  <c r="BW2430" i="64"/>
  <c r="BX2430" i="64"/>
  <c r="BY2430" i="64"/>
  <c r="BZ2430" i="64"/>
  <c r="CA2430" i="64"/>
  <c r="CB2430" i="64"/>
  <c r="CC2430" i="64"/>
  <c r="CD2430" i="64"/>
  <c r="CE2430" i="64"/>
  <c r="CF2430" i="64"/>
  <c r="CG2430" i="64"/>
  <c r="CH2430" i="64"/>
  <c r="CI2430" i="64"/>
  <c r="CJ2430" i="64"/>
  <c r="CK2430" i="64"/>
  <c r="CL2430" i="64"/>
  <c r="S2430" i="64"/>
  <c r="G2430" i="64"/>
  <c r="G2456" i="64" s="1"/>
  <c r="G2482" i="64" s="1"/>
  <c r="S2429" i="64"/>
  <c r="G2427" i="64"/>
  <c r="G2453" i="64" s="1"/>
  <c r="G2479" i="64" s="1"/>
  <c r="G2424" i="64"/>
  <c r="G2450" i="64" s="1"/>
  <c r="G2476" i="64" s="1"/>
  <c r="G2425" i="64"/>
  <c r="G2451" i="64" s="1"/>
  <c r="G2477" i="64" s="1"/>
  <c r="G2426" i="64"/>
  <c r="G2452" i="64" s="1"/>
  <c r="G2478" i="64" s="1"/>
  <c r="G2429" i="64"/>
  <c r="G2455" i="64" s="1"/>
  <c r="G2481" i="64" s="1"/>
  <c r="G2423" i="64"/>
  <c r="G2449" i="64" s="1"/>
  <c r="G2475" i="64" s="1"/>
  <c r="T2404" i="64"/>
  <c r="U2404" i="64"/>
  <c r="V2404" i="64"/>
  <c r="W2404" i="64"/>
  <c r="X2404" i="64"/>
  <c r="Y2404" i="64"/>
  <c r="Z2404" i="64"/>
  <c r="AA2404" i="64"/>
  <c r="AB2404" i="64"/>
  <c r="AC2404" i="64"/>
  <c r="AD2404" i="64"/>
  <c r="AE2404" i="64"/>
  <c r="AF2404" i="64"/>
  <c r="AG2404" i="64"/>
  <c r="AH2404" i="64"/>
  <c r="AI2404" i="64"/>
  <c r="AJ2404" i="64"/>
  <c r="AK2404" i="64"/>
  <c r="AL2404" i="64"/>
  <c r="AM2404" i="64"/>
  <c r="AN2404" i="64"/>
  <c r="AO2404" i="64"/>
  <c r="AP2404" i="64"/>
  <c r="AQ2404" i="64"/>
  <c r="AR2404" i="64"/>
  <c r="AS2404" i="64"/>
  <c r="AT2404" i="64"/>
  <c r="AU2404" i="64"/>
  <c r="AV2404" i="64"/>
  <c r="AW2404" i="64"/>
  <c r="AX2404" i="64"/>
  <c r="AY2404" i="64"/>
  <c r="AZ2404" i="64"/>
  <c r="BA2404" i="64"/>
  <c r="BB2404" i="64"/>
  <c r="BC2404" i="64"/>
  <c r="BD2404" i="64"/>
  <c r="BE2404" i="64"/>
  <c r="BF2404" i="64"/>
  <c r="BG2404" i="64"/>
  <c r="BH2404" i="64"/>
  <c r="BI2404" i="64"/>
  <c r="BJ2404" i="64"/>
  <c r="BK2404" i="64"/>
  <c r="BL2404" i="64"/>
  <c r="BM2404" i="64"/>
  <c r="BN2404" i="64"/>
  <c r="BO2404" i="64"/>
  <c r="BP2404" i="64"/>
  <c r="BQ2404" i="64"/>
  <c r="BR2404" i="64"/>
  <c r="BS2404" i="64"/>
  <c r="BT2404" i="64"/>
  <c r="BU2404" i="64"/>
  <c r="BV2404" i="64"/>
  <c r="BW2404" i="64"/>
  <c r="BX2404" i="64"/>
  <c r="BY2404" i="64"/>
  <c r="BZ2404" i="64"/>
  <c r="CA2404" i="64"/>
  <c r="CB2404" i="64"/>
  <c r="CC2404" i="64"/>
  <c r="CD2404" i="64"/>
  <c r="CE2404" i="64"/>
  <c r="CF2404" i="64"/>
  <c r="CG2404" i="64"/>
  <c r="CH2404" i="64"/>
  <c r="CI2404" i="64"/>
  <c r="CJ2404" i="64"/>
  <c r="CK2404" i="64"/>
  <c r="CL2404" i="64"/>
  <c r="S2404" i="64"/>
  <c r="T2403" i="64"/>
  <c r="U2403" i="64"/>
  <c r="V2403" i="64"/>
  <c r="W2403" i="64"/>
  <c r="X2403" i="64"/>
  <c r="Y2403" i="64"/>
  <c r="Z2403" i="64"/>
  <c r="AA2403" i="64"/>
  <c r="AB2403" i="64"/>
  <c r="AC2403" i="64"/>
  <c r="AD2403" i="64"/>
  <c r="AE2403" i="64"/>
  <c r="AF2403" i="64"/>
  <c r="AG2403" i="64"/>
  <c r="AH2403" i="64"/>
  <c r="AI2403" i="64"/>
  <c r="AJ2403" i="64"/>
  <c r="AK2403" i="64"/>
  <c r="AL2403" i="64"/>
  <c r="AM2403" i="64"/>
  <c r="AN2403" i="64"/>
  <c r="AO2403" i="64"/>
  <c r="AP2403" i="64"/>
  <c r="AQ2403" i="64"/>
  <c r="AR2403" i="64"/>
  <c r="AS2403" i="64"/>
  <c r="AT2403" i="64"/>
  <c r="AU2403" i="64"/>
  <c r="AV2403" i="64"/>
  <c r="AW2403" i="64"/>
  <c r="AX2403" i="64"/>
  <c r="AY2403" i="64"/>
  <c r="AZ2403" i="64"/>
  <c r="BA2403" i="64"/>
  <c r="BB2403" i="64"/>
  <c r="BC2403" i="64"/>
  <c r="BD2403" i="64"/>
  <c r="BE2403" i="64"/>
  <c r="BF2403" i="64"/>
  <c r="BG2403" i="64"/>
  <c r="BH2403" i="64"/>
  <c r="BI2403" i="64"/>
  <c r="BJ2403" i="64"/>
  <c r="BK2403" i="64"/>
  <c r="BL2403" i="64"/>
  <c r="BM2403" i="64"/>
  <c r="BN2403" i="64"/>
  <c r="BO2403" i="64"/>
  <c r="BP2403" i="64"/>
  <c r="BQ2403" i="64"/>
  <c r="BR2403" i="64"/>
  <c r="BS2403" i="64"/>
  <c r="BT2403" i="64"/>
  <c r="BU2403" i="64"/>
  <c r="BV2403" i="64"/>
  <c r="BW2403" i="64"/>
  <c r="BX2403" i="64"/>
  <c r="BY2403" i="64"/>
  <c r="BZ2403" i="64"/>
  <c r="CA2403" i="64"/>
  <c r="CB2403" i="64"/>
  <c r="CC2403" i="64"/>
  <c r="CD2403" i="64"/>
  <c r="CE2403" i="64"/>
  <c r="CF2403" i="64"/>
  <c r="CG2403" i="64"/>
  <c r="CH2403" i="64"/>
  <c r="CI2403" i="64"/>
  <c r="CJ2403" i="64"/>
  <c r="CK2403" i="64"/>
  <c r="CL2403" i="64"/>
  <c r="S2403" i="64"/>
  <c r="G2402" i="64"/>
  <c r="G2399" i="64"/>
  <c r="G2400" i="64"/>
  <c r="G2401" i="64"/>
  <c r="G2404" i="64"/>
  <c r="G2398" i="64"/>
  <c r="S2378" i="64"/>
  <c r="T2378" i="64"/>
  <c r="U2378" i="64"/>
  <c r="V2378" i="64"/>
  <c r="W2378" i="64"/>
  <c r="X2378" i="64"/>
  <c r="Y2378" i="64"/>
  <c r="Z2378" i="64"/>
  <c r="AA2378" i="64"/>
  <c r="AB2378" i="64"/>
  <c r="AC2378" i="64"/>
  <c r="AD2378" i="64"/>
  <c r="AE2378" i="64"/>
  <c r="AF2378" i="64"/>
  <c r="AG2378" i="64"/>
  <c r="AH2378" i="64"/>
  <c r="AI2378" i="64"/>
  <c r="AJ2378" i="64"/>
  <c r="AK2378" i="64"/>
  <c r="AL2378" i="64"/>
  <c r="AM2378" i="64"/>
  <c r="AN2378" i="64"/>
  <c r="AO2378" i="64"/>
  <c r="AP2378" i="64"/>
  <c r="AQ2378" i="64"/>
  <c r="AR2378" i="64"/>
  <c r="AS2378" i="64"/>
  <c r="AT2378" i="64"/>
  <c r="AU2378" i="64"/>
  <c r="AV2378" i="64"/>
  <c r="AW2378" i="64"/>
  <c r="AX2378" i="64"/>
  <c r="AY2378" i="64"/>
  <c r="AZ2378" i="64"/>
  <c r="BA2378" i="64"/>
  <c r="BB2378" i="64"/>
  <c r="BC2378" i="64"/>
  <c r="BD2378" i="64"/>
  <c r="BE2378" i="64"/>
  <c r="BF2378" i="64"/>
  <c r="BG2378" i="64"/>
  <c r="BH2378" i="64"/>
  <c r="BI2378" i="64"/>
  <c r="BJ2378" i="64"/>
  <c r="BK2378" i="64"/>
  <c r="BL2378" i="64"/>
  <c r="BM2378" i="64"/>
  <c r="BN2378" i="64"/>
  <c r="BO2378" i="64"/>
  <c r="BP2378" i="64"/>
  <c r="BQ2378" i="64"/>
  <c r="BR2378" i="64"/>
  <c r="BS2378" i="64"/>
  <c r="BT2378" i="64"/>
  <c r="BU2378" i="64"/>
  <c r="BV2378" i="64"/>
  <c r="BW2378" i="64"/>
  <c r="BX2378" i="64"/>
  <c r="BY2378" i="64"/>
  <c r="BZ2378" i="64"/>
  <c r="CA2378" i="64"/>
  <c r="CB2378" i="64"/>
  <c r="CC2378" i="64"/>
  <c r="CD2378" i="64"/>
  <c r="CE2378" i="64"/>
  <c r="CF2378" i="64"/>
  <c r="CG2378" i="64"/>
  <c r="CH2378" i="64"/>
  <c r="CI2378" i="64"/>
  <c r="CJ2378" i="64"/>
  <c r="CK2378" i="64"/>
  <c r="CL2378" i="64"/>
  <c r="G2379" i="64"/>
  <c r="G2376" i="64"/>
  <c r="G2374" i="64"/>
  <c r="G2375" i="64"/>
  <c r="G2378" i="64"/>
  <c r="G2372" i="64"/>
  <c r="G1699" i="64"/>
  <c r="G1697" i="64"/>
  <c r="G1698" i="64"/>
  <c r="G1701" i="64"/>
  <c r="G1702" i="64"/>
  <c r="G1703" i="64"/>
  <c r="G1696" i="64"/>
  <c r="CL1678" i="64"/>
  <c r="CK1678" i="64"/>
  <c r="CJ1678" i="64"/>
  <c r="CI1678" i="64"/>
  <c r="CH1678" i="64"/>
  <c r="CG1678" i="64"/>
  <c r="CF1678" i="64"/>
  <c r="CE1678" i="64"/>
  <c r="CD1678" i="64"/>
  <c r="CC1678" i="64"/>
  <c r="CB1678" i="64"/>
  <c r="CA1678" i="64"/>
  <c r="BZ1678" i="64"/>
  <c r="BY1678" i="64"/>
  <c r="BX1678" i="64"/>
  <c r="BW1678" i="64"/>
  <c r="BV1678" i="64"/>
  <c r="BU1678" i="64"/>
  <c r="BT1678" i="64"/>
  <c r="BS1678" i="64"/>
  <c r="BR1678" i="64"/>
  <c r="BQ1678" i="64"/>
  <c r="BP1678" i="64"/>
  <c r="BO1678" i="64"/>
  <c r="BN1678" i="64"/>
  <c r="BM1678" i="64"/>
  <c r="BL1678" i="64"/>
  <c r="BK1678" i="64"/>
  <c r="BJ1678" i="64"/>
  <c r="BI1678" i="64"/>
  <c r="BH1678" i="64"/>
  <c r="BG1678" i="64"/>
  <c r="BF1678" i="64"/>
  <c r="BE1678" i="64"/>
  <c r="BD1678" i="64"/>
  <c r="BC1678" i="64"/>
  <c r="BB1678" i="64"/>
  <c r="BA1678" i="64"/>
  <c r="AZ1678" i="64"/>
  <c r="AY1678" i="64"/>
  <c r="AX1678" i="64"/>
  <c r="AW1678" i="64"/>
  <c r="AV1678" i="64"/>
  <c r="AU1678" i="64"/>
  <c r="AT1678" i="64"/>
  <c r="AS1678" i="64"/>
  <c r="AR1678" i="64"/>
  <c r="AQ1678" i="64"/>
  <c r="AP1678" i="64"/>
  <c r="AO1678" i="64"/>
  <c r="AN1678" i="64"/>
  <c r="AM1678" i="64"/>
  <c r="AL1678" i="64"/>
  <c r="AK1678" i="64"/>
  <c r="AJ1678" i="64"/>
  <c r="AI1678" i="64"/>
  <c r="AH1678" i="64"/>
  <c r="AG1678" i="64"/>
  <c r="AF1678" i="64"/>
  <c r="AE1678" i="64"/>
  <c r="AD1678" i="64"/>
  <c r="AC1678" i="64"/>
  <c r="AB1678" i="64"/>
  <c r="AA1678" i="64"/>
  <c r="Z1678" i="64"/>
  <c r="Y1678" i="64"/>
  <c r="X1678" i="64"/>
  <c r="W1678" i="64"/>
  <c r="V1678" i="64"/>
  <c r="U1678" i="64"/>
  <c r="T1678" i="64"/>
  <c r="S1678" i="64"/>
  <c r="G1676" i="64"/>
  <c r="G1673" i="64"/>
  <c r="G1674" i="64"/>
  <c r="G1675" i="64"/>
  <c r="G1678" i="64"/>
  <c r="G1679" i="64"/>
  <c r="G1672" i="64"/>
  <c r="G1668" i="64" s="1"/>
  <c r="T1654" i="64"/>
  <c r="U1654" i="64"/>
  <c r="V1654" i="64"/>
  <c r="W1654" i="64"/>
  <c r="X1654" i="64"/>
  <c r="Y1654" i="64"/>
  <c r="Z1654" i="64"/>
  <c r="AA1654" i="64"/>
  <c r="AB1654" i="64"/>
  <c r="AC1654" i="64"/>
  <c r="AD1654" i="64"/>
  <c r="AE1654" i="64"/>
  <c r="AF1654" i="64"/>
  <c r="AG1654" i="64"/>
  <c r="AH1654" i="64"/>
  <c r="AI1654" i="64"/>
  <c r="AJ1654" i="64"/>
  <c r="AK1654" i="64"/>
  <c r="AL1654" i="64"/>
  <c r="AM1654" i="64"/>
  <c r="AN1654" i="64"/>
  <c r="AO1654" i="64"/>
  <c r="AP1654" i="64"/>
  <c r="AQ1654" i="64"/>
  <c r="AR1654" i="64"/>
  <c r="AS1654" i="64"/>
  <c r="AT1654" i="64"/>
  <c r="AU1654" i="64"/>
  <c r="AV1654" i="64"/>
  <c r="AW1654" i="64"/>
  <c r="AX1654" i="64"/>
  <c r="AY1654" i="64"/>
  <c r="AZ1654" i="64"/>
  <c r="BA1654" i="64"/>
  <c r="BB1654" i="64"/>
  <c r="BC1654" i="64"/>
  <c r="BD1654" i="64"/>
  <c r="BE1654" i="64"/>
  <c r="BF1654" i="64"/>
  <c r="BG1654" i="64"/>
  <c r="BH1654" i="64"/>
  <c r="BI1654" i="64"/>
  <c r="BJ1654" i="64"/>
  <c r="BK1654" i="64"/>
  <c r="BL1654" i="64"/>
  <c r="BM1654" i="64"/>
  <c r="BN1654" i="64"/>
  <c r="BO1654" i="64"/>
  <c r="BP1654" i="64"/>
  <c r="BQ1654" i="64"/>
  <c r="BR1654" i="64"/>
  <c r="BS1654" i="64"/>
  <c r="BT1654" i="64"/>
  <c r="BU1654" i="64"/>
  <c r="BV1654" i="64"/>
  <c r="BW1654" i="64"/>
  <c r="BX1654" i="64"/>
  <c r="BY1654" i="64"/>
  <c r="BZ1654" i="64"/>
  <c r="CA1654" i="64"/>
  <c r="CB1654" i="64"/>
  <c r="CC1654" i="64"/>
  <c r="CD1654" i="64"/>
  <c r="CE1654" i="64"/>
  <c r="CF1654" i="64"/>
  <c r="CG1654" i="64"/>
  <c r="CH1654" i="64"/>
  <c r="CI1654" i="64"/>
  <c r="CJ1654" i="64"/>
  <c r="CK1654" i="64"/>
  <c r="CL1654" i="64"/>
  <c r="T1655" i="64"/>
  <c r="U1655" i="64"/>
  <c r="V1655" i="64"/>
  <c r="W1655" i="64"/>
  <c r="X1655" i="64"/>
  <c r="Y1655" i="64"/>
  <c r="Z1655" i="64"/>
  <c r="AA1655" i="64"/>
  <c r="AB1655" i="64"/>
  <c r="AC1655" i="64"/>
  <c r="AD1655" i="64"/>
  <c r="AE1655" i="64"/>
  <c r="AF1655" i="64"/>
  <c r="AG1655" i="64"/>
  <c r="AH1655" i="64"/>
  <c r="AI1655" i="64"/>
  <c r="AJ1655" i="64"/>
  <c r="AK1655" i="64"/>
  <c r="AL1655" i="64"/>
  <c r="AM1655" i="64"/>
  <c r="AN1655" i="64"/>
  <c r="AO1655" i="64"/>
  <c r="AP1655" i="64"/>
  <c r="AQ1655" i="64"/>
  <c r="AR1655" i="64"/>
  <c r="AS1655" i="64"/>
  <c r="AT1655" i="64"/>
  <c r="AU1655" i="64"/>
  <c r="AV1655" i="64"/>
  <c r="AW1655" i="64"/>
  <c r="AX1655" i="64"/>
  <c r="AY1655" i="64"/>
  <c r="AZ1655" i="64"/>
  <c r="BA1655" i="64"/>
  <c r="BB1655" i="64"/>
  <c r="BC1655" i="64"/>
  <c r="BD1655" i="64"/>
  <c r="BE1655" i="64"/>
  <c r="BF1655" i="64"/>
  <c r="BG1655" i="64"/>
  <c r="BH1655" i="64"/>
  <c r="BI1655" i="64"/>
  <c r="BJ1655" i="64"/>
  <c r="BK1655" i="64"/>
  <c r="BL1655" i="64"/>
  <c r="BM1655" i="64"/>
  <c r="BN1655" i="64"/>
  <c r="BO1655" i="64"/>
  <c r="BP1655" i="64"/>
  <c r="BQ1655" i="64"/>
  <c r="BR1655" i="64"/>
  <c r="BS1655" i="64"/>
  <c r="BT1655" i="64"/>
  <c r="BU1655" i="64"/>
  <c r="BV1655" i="64"/>
  <c r="BW1655" i="64"/>
  <c r="BX1655" i="64"/>
  <c r="BY1655" i="64"/>
  <c r="BZ1655" i="64"/>
  <c r="CA1655" i="64"/>
  <c r="CB1655" i="64"/>
  <c r="CC1655" i="64"/>
  <c r="CD1655" i="64"/>
  <c r="CE1655" i="64"/>
  <c r="CF1655" i="64"/>
  <c r="CG1655" i="64"/>
  <c r="CH1655" i="64"/>
  <c r="CI1655" i="64"/>
  <c r="CJ1655" i="64"/>
  <c r="CK1655" i="64"/>
  <c r="CL1655" i="64"/>
  <c r="S1655" i="64"/>
  <c r="S1654" i="64"/>
  <c r="G1652" i="64"/>
  <c r="G1649" i="64"/>
  <c r="G1650" i="64"/>
  <c r="G1651" i="64"/>
  <c r="G1654" i="64"/>
  <c r="G1655" i="64"/>
  <c r="G1648" i="64"/>
  <c r="G1621" i="64"/>
  <c r="CL1623" i="64"/>
  <c r="CK1623" i="64"/>
  <c r="CJ1623" i="64"/>
  <c r="CI1623" i="64"/>
  <c r="CH1623" i="64"/>
  <c r="CG1623" i="64"/>
  <c r="CF1623" i="64"/>
  <c r="CE1623" i="64"/>
  <c r="CD1623" i="64"/>
  <c r="CC1623" i="64"/>
  <c r="CB1623" i="64"/>
  <c r="CA1623" i="64"/>
  <c r="BZ1623" i="64"/>
  <c r="BY1623" i="64"/>
  <c r="BX1623" i="64"/>
  <c r="BW1623" i="64"/>
  <c r="BV1623" i="64"/>
  <c r="BU1623" i="64"/>
  <c r="BT1623" i="64"/>
  <c r="BS1623" i="64"/>
  <c r="BR1623" i="64"/>
  <c r="BQ1623" i="64"/>
  <c r="BP1623" i="64"/>
  <c r="BO1623" i="64"/>
  <c r="BN1623" i="64"/>
  <c r="BM1623" i="64"/>
  <c r="BL1623" i="64"/>
  <c r="BK1623" i="64"/>
  <c r="BJ1623" i="64"/>
  <c r="BI1623" i="64"/>
  <c r="BH1623" i="64"/>
  <c r="BG1623" i="64"/>
  <c r="BF1623" i="64"/>
  <c r="BE1623" i="64"/>
  <c r="BD1623" i="64"/>
  <c r="BC1623" i="64"/>
  <c r="BB1623" i="64"/>
  <c r="BA1623" i="64"/>
  <c r="AZ1623" i="64"/>
  <c r="AY1623" i="64"/>
  <c r="AX1623" i="64"/>
  <c r="AW1623" i="64"/>
  <c r="AV1623" i="64"/>
  <c r="AU1623" i="64"/>
  <c r="AT1623" i="64"/>
  <c r="AS1623" i="64"/>
  <c r="AR1623" i="64"/>
  <c r="AQ1623" i="64"/>
  <c r="AP1623" i="64"/>
  <c r="AO1623" i="64"/>
  <c r="AN1623" i="64"/>
  <c r="AM1623" i="64"/>
  <c r="AL1623" i="64"/>
  <c r="AK1623" i="64"/>
  <c r="AJ1623" i="64"/>
  <c r="AI1623" i="64"/>
  <c r="AH1623" i="64"/>
  <c r="AG1623" i="64"/>
  <c r="AF1623" i="64"/>
  <c r="AE1623" i="64"/>
  <c r="AD1623" i="64"/>
  <c r="AC1623" i="64"/>
  <c r="AB1623" i="64"/>
  <c r="AA1623" i="64"/>
  <c r="Z1623" i="64"/>
  <c r="Y1623" i="64"/>
  <c r="X1623" i="64"/>
  <c r="W1623" i="64"/>
  <c r="V1623" i="64"/>
  <c r="U1623" i="64"/>
  <c r="T1623" i="64"/>
  <c r="S1623" i="64"/>
  <c r="G1618" i="64"/>
  <c r="G1619" i="64"/>
  <c r="G1620" i="64"/>
  <c r="G1623" i="64"/>
  <c r="G1624" i="64"/>
  <c r="G1617" i="64"/>
  <c r="G1598" i="64"/>
  <c r="T1601" i="64"/>
  <c r="U1601" i="64"/>
  <c r="V1601" i="64"/>
  <c r="W1601" i="64"/>
  <c r="X1601" i="64"/>
  <c r="Y1601" i="64"/>
  <c r="Z1601" i="64"/>
  <c r="AA1601" i="64"/>
  <c r="AB1601" i="64"/>
  <c r="AC1601" i="64"/>
  <c r="AD1601" i="64"/>
  <c r="AE1601" i="64"/>
  <c r="AF1601" i="64"/>
  <c r="AG1601" i="64"/>
  <c r="AH1601" i="64"/>
  <c r="AI1601" i="64"/>
  <c r="AJ1601" i="64"/>
  <c r="AK1601" i="64"/>
  <c r="AL1601" i="64"/>
  <c r="AM1601" i="64"/>
  <c r="AN1601" i="64"/>
  <c r="AO1601" i="64"/>
  <c r="AP1601" i="64"/>
  <c r="AQ1601" i="64"/>
  <c r="AR1601" i="64"/>
  <c r="AS1601" i="64"/>
  <c r="AT1601" i="64"/>
  <c r="AU1601" i="64"/>
  <c r="AV1601" i="64"/>
  <c r="AW1601" i="64"/>
  <c r="AX1601" i="64"/>
  <c r="AY1601" i="64"/>
  <c r="AZ1601" i="64"/>
  <c r="BA1601" i="64"/>
  <c r="BB1601" i="64"/>
  <c r="BC1601" i="64"/>
  <c r="BD1601" i="64"/>
  <c r="BE1601" i="64"/>
  <c r="BF1601" i="64"/>
  <c r="BG1601" i="64"/>
  <c r="BH1601" i="64"/>
  <c r="BI1601" i="64"/>
  <c r="BJ1601" i="64"/>
  <c r="BK1601" i="64"/>
  <c r="BL1601" i="64"/>
  <c r="BM1601" i="64"/>
  <c r="BN1601" i="64"/>
  <c r="BO1601" i="64"/>
  <c r="BP1601" i="64"/>
  <c r="BQ1601" i="64"/>
  <c r="BR1601" i="64"/>
  <c r="BS1601" i="64"/>
  <c r="BT1601" i="64"/>
  <c r="BU1601" i="64"/>
  <c r="BV1601" i="64"/>
  <c r="BW1601" i="64"/>
  <c r="BX1601" i="64"/>
  <c r="BY1601" i="64"/>
  <c r="BZ1601" i="64"/>
  <c r="CA1601" i="64"/>
  <c r="CB1601" i="64"/>
  <c r="CC1601" i="64"/>
  <c r="CD1601" i="64"/>
  <c r="CE1601" i="64"/>
  <c r="CF1601" i="64"/>
  <c r="CG1601" i="64"/>
  <c r="CH1601" i="64"/>
  <c r="CI1601" i="64"/>
  <c r="CJ1601" i="64"/>
  <c r="CK1601" i="64"/>
  <c r="CL1601" i="64"/>
  <c r="S1601" i="64"/>
  <c r="T1600" i="64"/>
  <c r="U1600" i="64"/>
  <c r="V1600" i="64"/>
  <c r="W1600" i="64"/>
  <c r="X1600" i="64"/>
  <c r="Y1600" i="64"/>
  <c r="Z1600" i="64"/>
  <c r="AA1600" i="64"/>
  <c r="AB1600" i="64"/>
  <c r="AC1600" i="64"/>
  <c r="AD1600" i="64"/>
  <c r="AE1600" i="64"/>
  <c r="AF1600" i="64"/>
  <c r="AG1600" i="64"/>
  <c r="AH1600" i="64"/>
  <c r="AI1600" i="64"/>
  <c r="AJ1600" i="64"/>
  <c r="AK1600" i="64"/>
  <c r="AL1600" i="64"/>
  <c r="AM1600" i="64"/>
  <c r="AN1600" i="64"/>
  <c r="AO1600" i="64"/>
  <c r="AP1600" i="64"/>
  <c r="AQ1600" i="64"/>
  <c r="AR1600" i="64"/>
  <c r="AS1600" i="64"/>
  <c r="AT1600" i="64"/>
  <c r="AU1600" i="64"/>
  <c r="AV1600" i="64"/>
  <c r="AW1600" i="64"/>
  <c r="AX1600" i="64"/>
  <c r="AY1600" i="64"/>
  <c r="AZ1600" i="64"/>
  <c r="BA1600" i="64"/>
  <c r="BB1600" i="64"/>
  <c r="BC1600" i="64"/>
  <c r="BD1600" i="64"/>
  <c r="BE1600" i="64"/>
  <c r="BF1600" i="64"/>
  <c r="BG1600" i="64"/>
  <c r="BH1600" i="64"/>
  <c r="BI1600" i="64"/>
  <c r="BJ1600" i="64"/>
  <c r="BK1600" i="64"/>
  <c r="BL1600" i="64"/>
  <c r="BM1600" i="64"/>
  <c r="BN1600" i="64"/>
  <c r="BO1600" i="64"/>
  <c r="BP1600" i="64"/>
  <c r="BQ1600" i="64"/>
  <c r="BR1600" i="64"/>
  <c r="BS1600" i="64"/>
  <c r="BT1600" i="64"/>
  <c r="BU1600" i="64"/>
  <c r="BV1600" i="64"/>
  <c r="BW1600" i="64"/>
  <c r="BX1600" i="64"/>
  <c r="BY1600" i="64"/>
  <c r="BZ1600" i="64"/>
  <c r="CA1600" i="64"/>
  <c r="CB1600" i="64"/>
  <c r="CC1600" i="64"/>
  <c r="CD1600" i="64"/>
  <c r="CE1600" i="64"/>
  <c r="CF1600" i="64"/>
  <c r="CG1600" i="64"/>
  <c r="CH1600" i="64"/>
  <c r="CI1600" i="64"/>
  <c r="CJ1600" i="64"/>
  <c r="CK1600" i="64"/>
  <c r="CL1600" i="64"/>
  <c r="S1600" i="64"/>
  <c r="G1595" i="64"/>
  <c r="G1580" i="64" s="1"/>
  <c r="G1596" i="64"/>
  <c r="G1597" i="64"/>
  <c r="G1600" i="64"/>
  <c r="G1601" i="64"/>
  <c r="G1594" i="64"/>
  <c r="G1566" i="64"/>
  <c r="T1568" i="64"/>
  <c r="U1568" i="64"/>
  <c r="V1568" i="64"/>
  <c r="W1568" i="64"/>
  <c r="X1568" i="64"/>
  <c r="Y1568" i="64"/>
  <c r="Z1568" i="64"/>
  <c r="AA1568" i="64"/>
  <c r="AB1568" i="64"/>
  <c r="AC1568" i="64"/>
  <c r="AD1568" i="64"/>
  <c r="AE1568" i="64"/>
  <c r="AF1568" i="64"/>
  <c r="AG1568" i="64"/>
  <c r="AH1568" i="64"/>
  <c r="AI1568" i="64"/>
  <c r="AJ1568" i="64"/>
  <c r="AK1568" i="64"/>
  <c r="AL1568" i="64"/>
  <c r="AM1568" i="64"/>
  <c r="AN1568" i="64"/>
  <c r="AO1568" i="64"/>
  <c r="AP1568" i="64"/>
  <c r="AQ1568" i="64"/>
  <c r="AR1568" i="64"/>
  <c r="AS1568" i="64"/>
  <c r="AT1568" i="64"/>
  <c r="AU1568" i="64"/>
  <c r="AV1568" i="64"/>
  <c r="AW1568" i="64"/>
  <c r="AX1568" i="64"/>
  <c r="AY1568" i="64"/>
  <c r="AZ1568" i="64"/>
  <c r="BA1568" i="64"/>
  <c r="BB1568" i="64"/>
  <c r="BC1568" i="64"/>
  <c r="BD1568" i="64"/>
  <c r="BE1568" i="64"/>
  <c r="BF1568" i="64"/>
  <c r="BG1568" i="64"/>
  <c r="BH1568" i="64"/>
  <c r="BI1568" i="64"/>
  <c r="BJ1568" i="64"/>
  <c r="BK1568" i="64"/>
  <c r="BL1568" i="64"/>
  <c r="BM1568" i="64"/>
  <c r="BN1568" i="64"/>
  <c r="BO1568" i="64"/>
  <c r="BP1568" i="64"/>
  <c r="BQ1568" i="64"/>
  <c r="BR1568" i="64"/>
  <c r="BS1568" i="64"/>
  <c r="BT1568" i="64"/>
  <c r="BU1568" i="64"/>
  <c r="BV1568" i="64"/>
  <c r="BW1568" i="64"/>
  <c r="BX1568" i="64"/>
  <c r="BY1568" i="64"/>
  <c r="BZ1568" i="64"/>
  <c r="CA1568" i="64"/>
  <c r="CB1568" i="64"/>
  <c r="CC1568" i="64"/>
  <c r="CD1568" i="64"/>
  <c r="CE1568" i="64"/>
  <c r="CF1568" i="64"/>
  <c r="CG1568" i="64"/>
  <c r="CH1568" i="64"/>
  <c r="CI1568" i="64"/>
  <c r="CJ1568" i="64"/>
  <c r="CK1568" i="64"/>
  <c r="CL1568" i="64"/>
  <c r="S1568" i="64"/>
  <c r="G1563" i="64"/>
  <c r="G1564" i="64"/>
  <c r="G1565" i="64"/>
  <c r="G1568" i="64"/>
  <c r="G1569" i="64"/>
  <c r="G1562" i="64"/>
  <c r="T1774" i="64"/>
  <c r="U1774" i="64"/>
  <c r="V1774" i="64"/>
  <c r="W1774" i="64"/>
  <c r="X1774" i="64"/>
  <c r="Y1774" i="64"/>
  <c r="Z1774" i="64"/>
  <c r="AA1774" i="64"/>
  <c r="AB1774" i="64"/>
  <c r="AC1774" i="64"/>
  <c r="AD1774" i="64"/>
  <c r="AE1774" i="64"/>
  <c r="AF1774" i="64"/>
  <c r="AG1774" i="64"/>
  <c r="AH1774" i="64"/>
  <c r="AI1774" i="64"/>
  <c r="AJ1774" i="64"/>
  <c r="AK1774" i="64"/>
  <c r="AL1774" i="64"/>
  <c r="AM1774" i="64"/>
  <c r="AN1774" i="64"/>
  <c r="AO1774" i="64"/>
  <c r="AP1774" i="64"/>
  <c r="AQ1774" i="64"/>
  <c r="AR1774" i="64"/>
  <c r="AS1774" i="64"/>
  <c r="AT1774" i="64"/>
  <c r="AU1774" i="64"/>
  <c r="AV1774" i="64"/>
  <c r="AW1774" i="64"/>
  <c r="AX1774" i="64"/>
  <c r="AY1774" i="64"/>
  <c r="AZ1774" i="64"/>
  <c r="BA1774" i="64"/>
  <c r="BB1774" i="64"/>
  <c r="BC1774" i="64"/>
  <c r="BD1774" i="64"/>
  <c r="BE1774" i="64"/>
  <c r="BF1774" i="64"/>
  <c r="BG1774" i="64"/>
  <c r="BH1774" i="64"/>
  <c r="BI1774" i="64"/>
  <c r="BJ1774" i="64"/>
  <c r="BK1774" i="64"/>
  <c r="BL1774" i="64"/>
  <c r="BM1774" i="64"/>
  <c r="BN1774" i="64"/>
  <c r="BO1774" i="64"/>
  <c r="BP1774" i="64"/>
  <c r="BQ1774" i="64"/>
  <c r="BR1774" i="64"/>
  <c r="BS1774" i="64"/>
  <c r="BT1774" i="64"/>
  <c r="BU1774" i="64"/>
  <c r="BV1774" i="64"/>
  <c r="BW1774" i="64"/>
  <c r="BX1774" i="64"/>
  <c r="BY1774" i="64"/>
  <c r="BZ1774" i="64"/>
  <c r="CA1774" i="64"/>
  <c r="CB1774" i="64"/>
  <c r="CC1774" i="64"/>
  <c r="CD1774" i="64"/>
  <c r="CE1774" i="64"/>
  <c r="CF1774" i="64"/>
  <c r="CG1774" i="64"/>
  <c r="CH1774" i="64"/>
  <c r="CI1774" i="64"/>
  <c r="CJ1774" i="64"/>
  <c r="CK1774" i="64"/>
  <c r="CL1774" i="64"/>
  <c r="S1774" i="64"/>
  <c r="G1772" i="64"/>
  <c r="G1059" i="64"/>
  <c r="G1769" i="64"/>
  <c r="G1770" i="64"/>
  <c r="G1771" i="64"/>
  <c r="G1774" i="64"/>
  <c r="G1775" i="64"/>
  <c r="G1768" i="64"/>
  <c r="S2504" i="64"/>
  <c r="CL2504" i="64"/>
  <c r="CK2504" i="64"/>
  <c r="CJ2504" i="64"/>
  <c r="CI2504" i="64"/>
  <c r="CH2504" i="64"/>
  <c r="CG2504" i="64"/>
  <c r="CF2504" i="64"/>
  <c r="CE2504" i="64"/>
  <c r="CD2504" i="64"/>
  <c r="CC2504" i="64"/>
  <c r="CB2504" i="64"/>
  <c r="CA2504" i="64"/>
  <c r="BZ2504" i="64"/>
  <c r="BY2504" i="64"/>
  <c r="BX2504" i="64"/>
  <c r="BW2504" i="64"/>
  <c r="BV2504" i="64"/>
  <c r="BU2504" i="64"/>
  <c r="BT2504" i="64"/>
  <c r="BS2504" i="64"/>
  <c r="BR2504" i="64"/>
  <c r="BQ2504" i="64"/>
  <c r="BP2504" i="64"/>
  <c r="BO2504" i="64"/>
  <c r="BN2504" i="64"/>
  <c r="BM2504" i="64"/>
  <c r="BL2504" i="64"/>
  <c r="BK2504" i="64"/>
  <c r="BJ2504" i="64"/>
  <c r="BI2504" i="64"/>
  <c r="BH2504" i="64"/>
  <c r="BG2504" i="64"/>
  <c r="BF2504" i="64"/>
  <c r="BE2504" i="64"/>
  <c r="BD2504" i="64"/>
  <c r="BC2504" i="64"/>
  <c r="BB2504" i="64"/>
  <c r="BA2504" i="64"/>
  <c r="AZ2504" i="64"/>
  <c r="AY2504" i="64"/>
  <c r="AX2504" i="64"/>
  <c r="AW2504" i="64"/>
  <c r="AV2504" i="64"/>
  <c r="AU2504" i="64"/>
  <c r="AT2504" i="64"/>
  <c r="AS2504" i="64"/>
  <c r="AR2504" i="64"/>
  <c r="AQ2504" i="64"/>
  <c r="AP2504" i="64"/>
  <c r="AO2504" i="64"/>
  <c r="AN2504" i="64"/>
  <c r="AM2504" i="64"/>
  <c r="AL2504" i="64"/>
  <c r="AK2504" i="64"/>
  <c r="AJ2504" i="64"/>
  <c r="AI2504" i="64"/>
  <c r="AH2504" i="64"/>
  <c r="AG2504" i="64"/>
  <c r="AF2504" i="64"/>
  <c r="AE2504" i="64"/>
  <c r="AD2504" i="64"/>
  <c r="AC2504" i="64"/>
  <c r="AB2504" i="64"/>
  <c r="AA2504" i="64"/>
  <c r="Z2504" i="64"/>
  <c r="Y2504" i="64"/>
  <c r="X2504" i="64"/>
  <c r="W2504" i="64"/>
  <c r="V2504" i="64"/>
  <c r="U2504" i="64"/>
  <c r="T2504" i="64"/>
  <c r="G2502" i="64"/>
  <c r="G2499" i="64"/>
  <c r="G2500" i="64"/>
  <c r="G2501" i="64"/>
  <c r="G2504" i="64"/>
  <c r="G2505" i="64"/>
  <c r="G2498" i="64"/>
  <c r="G1543" i="64"/>
  <c r="CL1545" i="64"/>
  <c r="CK1545" i="64"/>
  <c r="CJ1545" i="64"/>
  <c r="CI1545" i="64"/>
  <c r="CH1545" i="64"/>
  <c r="CG1545" i="64"/>
  <c r="CF1545" i="64"/>
  <c r="CE1545" i="64"/>
  <c r="CD1545" i="64"/>
  <c r="CC1545" i="64"/>
  <c r="CB1545" i="64"/>
  <c r="CA1545" i="64"/>
  <c r="BZ1545" i="64"/>
  <c r="BY1545" i="64"/>
  <c r="BX1545" i="64"/>
  <c r="BW1545" i="64"/>
  <c r="BV1545" i="64"/>
  <c r="BU1545" i="64"/>
  <c r="BT1545" i="64"/>
  <c r="BS1545" i="64"/>
  <c r="BR1545" i="64"/>
  <c r="BQ1545" i="64"/>
  <c r="BP1545" i="64"/>
  <c r="BO1545" i="64"/>
  <c r="BN1545" i="64"/>
  <c r="BM1545" i="64"/>
  <c r="BL1545" i="64"/>
  <c r="BK1545" i="64"/>
  <c r="BJ1545" i="64"/>
  <c r="BI1545" i="64"/>
  <c r="BH1545" i="64"/>
  <c r="BG1545" i="64"/>
  <c r="BF1545" i="64"/>
  <c r="BE1545" i="64"/>
  <c r="BD1545" i="64"/>
  <c r="BC1545" i="64"/>
  <c r="BB1545" i="64"/>
  <c r="BA1545" i="64"/>
  <c r="AZ1545" i="64"/>
  <c r="AY1545" i="64"/>
  <c r="AX1545" i="64"/>
  <c r="AW1545" i="64"/>
  <c r="AV1545" i="64"/>
  <c r="AU1545" i="64"/>
  <c r="AT1545" i="64"/>
  <c r="AS1545" i="64"/>
  <c r="AR1545" i="64"/>
  <c r="AQ1545" i="64"/>
  <c r="AP1545" i="64"/>
  <c r="AO1545" i="64"/>
  <c r="AN1545" i="64"/>
  <c r="AM1545" i="64"/>
  <c r="AL1545" i="64"/>
  <c r="AK1545" i="64"/>
  <c r="AJ1545" i="64"/>
  <c r="AI1545" i="64"/>
  <c r="AH1545" i="64"/>
  <c r="AG1545" i="64"/>
  <c r="AF1545" i="64"/>
  <c r="AE1545" i="64"/>
  <c r="AD1545" i="64"/>
  <c r="AC1545" i="64"/>
  <c r="AB1545" i="64"/>
  <c r="AA1545" i="64"/>
  <c r="Z1545" i="64"/>
  <c r="Y1545" i="64"/>
  <c r="X1545" i="64"/>
  <c r="W1545" i="64"/>
  <c r="V1545" i="64"/>
  <c r="U1545" i="64"/>
  <c r="T1545" i="64"/>
  <c r="S1545" i="64"/>
  <c r="G1501" i="64"/>
  <c r="G1540" i="64"/>
  <c r="G1541" i="64"/>
  <c r="G1542" i="64"/>
  <c r="G1545" i="64"/>
  <c r="G1546" i="64"/>
  <c r="G1539" i="64"/>
  <c r="T1501" i="64"/>
  <c r="U1501" i="64"/>
  <c r="V1501" i="64"/>
  <c r="W1501" i="64"/>
  <c r="X1501" i="64"/>
  <c r="Y1501" i="64"/>
  <c r="Z1501" i="64"/>
  <c r="AA1501" i="64"/>
  <c r="AB1501" i="64"/>
  <c r="AC1501" i="64"/>
  <c r="AD1501" i="64"/>
  <c r="AE1501" i="64"/>
  <c r="AF1501" i="64"/>
  <c r="AG1501" i="64"/>
  <c r="AH1501" i="64"/>
  <c r="AI1501" i="64"/>
  <c r="AJ1501" i="64"/>
  <c r="AK1501" i="64"/>
  <c r="AL1501" i="64"/>
  <c r="AM1501" i="64"/>
  <c r="AN1501" i="64"/>
  <c r="AO1501" i="64"/>
  <c r="AP1501" i="64"/>
  <c r="AQ1501" i="64"/>
  <c r="AR1501" i="64"/>
  <c r="AS1501" i="64"/>
  <c r="AT1501" i="64"/>
  <c r="AU1501" i="64"/>
  <c r="AV1501" i="64"/>
  <c r="AW1501" i="64"/>
  <c r="AX1501" i="64"/>
  <c r="AY1501" i="64"/>
  <c r="AZ1501" i="64"/>
  <c r="BA1501" i="64"/>
  <c r="BB1501" i="64"/>
  <c r="BC1501" i="64"/>
  <c r="BD1501" i="64"/>
  <c r="BE1501" i="64"/>
  <c r="BF1501" i="64"/>
  <c r="BG1501" i="64"/>
  <c r="BH1501" i="64"/>
  <c r="BI1501" i="64"/>
  <c r="BJ1501" i="64"/>
  <c r="BK1501" i="64"/>
  <c r="BL1501" i="64"/>
  <c r="BM1501" i="64"/>
  <c r="BN1501" i="64"/>
  <c r="BO1501" i="64"/>
  <c r="BP1501" i="64"/>
  <c r="BQ1501" i="64"/>
  <c r="BR1501" i="64"/>
  <c r="BS1501" i="64"/>
  <c r="BT1501" i="64"/>
  <c r="BU1501" i="64"/>
  <c r="BV1501" i="64"/>
  <c r="BW1501" i="64"/>
  <c r="BX1501" i="64"/>
  <c r="BY1501" i="64"/>
  <c r="BZ1501" i="64"/>
  <c r="CA1501" i="64"/>
  <c r="CB1501" i="64"/>
  <c r="CC1501" i="64"/>
  <c r="CD1501" i="64"/>
  <c r="CE1501" i="64"/>
  <c r="CF1501" i="64"/>
  <c r="CG1501" i="64"/>
  <c r="CH1501" i="64"/>
  <c r="CI1501" i="64"/>
  <c r="CJ1501" i="64"/>
  <c r="CK1501" i="64"/>
  <c r="CL1501" i="64"/>
  <c r="S1501" i="64"/>
  <c r="G1499" i="64"/>
  <c r="G1496" i="64"/>
  <c r="G1497" i="64"/>
  <c r="G1498" i="64"/>
  <c r="G1502" i="64"/>
  <c r="G1495" i="64"/>
  <c r="S1939" i="64"/>
  <c r="G1937" i="64"/>
  <c r="G1934" i="64"/>
  <c r="G1935" i="64"/>
  <c r="G1936" i="64"/>
  <c r="G1939" i="64"/>
  <c r="G1940" i="64"/>
  <c r="G1933" i="64"/>
  <c r="T1907" i="64"/>
  <c r="U1907" i="64"/>
  <c r="V1907" i="64"/>
  <c r="W1907" i="64"/>
  <c r="X1907" i="64"/>
  <c r="Y1907" i="64"/>
  <c r="Z1907" i="64"/>
  <c r="AA1907" i="64"/>
  <c r="AB1907" i="64"/>
  <c r="AC1907" i="64"/>
  <c r="AD1907" i="64"/>
  <c r="AE1907" i="64"/>
  <c r="AF1907" i="64"/>
  <c r="AG1907" i="64"/>
  <c r="AH1907" i="64"/>
  <c r="AI1907" i="64"/>
  <c r="AJ1907" i="64"/>
  <c r="AK1907" i="64"/>
  <c r="AL1907" i="64"/>
  <c r="AM1907" i="64"/>
  <c r="AN1907" i="64"/>
  <c r="AO1907" i="64"/>
  <c r="AP1907" i="64"/>
  <c r="AQ1907" i="64"/>
  <c r="AR1907" i="64"/>
  <c r="AS1907" i="64"/>
  <c r="AT1907" i="64"/>
  <c r="AU1907" i="64"/>
  <c r="AV1907" i="64"/>
  <c r="AW1907" i="64"/>
  <c r="AX1907" i="64"/>
  <c r="AY1907" i="64"/>
  <c r="AZ1907" i="64"/>
  <c r="BA1907" i="64"/>
  <c r="BB1907" i="64"/>
  <c r="BC1907" i="64"/>
  <c r="BD1907" i="64"/>
  <c r="BE1907" i="64"/>
  <c r="BF1907" i="64"/>
  <c r="BG1907" i="64"/>
  <c r="BH1907" i="64"/>
  <c r="BI1907" i="64"/>
  <c r="BJ1907" i="64"/>
  <c r="BK1907" i="64"/>
  <c r="BL1907" i="64"/>
  <c r="BM1907" i="64"/>
  <c r="BN1907" i="64"/>
  <c r="BO1907" i="64"/>
  <c r="BP1907" i="64"/>
  <c r="BQ1907" i="64"/>
  <c r="BR1907" i="64"/>
  <c r="BS1907" i="64"/>
  <c r="BT1907" i="64"/>
  <c r="BU1907" i="64"/>
  <c r="BV1907" i="64"/>
  <c r="BW1907" i="64"/>
  <c r="BX1907" i="64"/>
  <c r="BY1907" i="64"/>
  <c r="BZ1907" i="64"/>
  <c r="CA1907" i="64"/>
  <c r="CB1907" i="64"/>
  <c r="CC1907" i="64"/>
  <c r="CD1907" i="64"/>
  <c r="CE1907" i="64"/>
  <c r="CF1907" i="64"/>
  <c r="CG1907" i="64"/>
  <c r="CH1907" i="64"/>
  <c r="CI1907" i="64"/>
  <c r="CJ1907" i="64"/>
  <c r="CK1907" i="64"/>
  <c r="CL1907" i="64"/>
  <c r="S1907" i="64"/>
  <c r="G1905" i="64"/>
  <c r="G1902" i="64"/>
  <c r="G1903" i="64"/>
  <c r="G1904" i="64"/>
  <c r="G1907" i="64"/>
  <c r="G1908" i="64"/>
  <c r="G1901" i="64"/>
  <c r="T1875" i="64"/>
  <c r="U1875" i="64"/>
  <c r="V1875" i="64"/>
  <c r="W1875" i="64"/>
  <c r="X1875" i="64"/>
  <c r="Y1875" i="64"/>
  <c r="Z1875" i="64"/>
  <c r="AA1875" i="64"/>
  <c r="AB1875" i="64"/>
  <c r="AC1875" i="64"/>
  <c r="AD1875" i="64"/>
  <c r="AE1875" i="64"/>
  <c r="AF1875" i="64"/>
  <c r="AG1875" i="64"/>
  <c r="AH1875" i="64"/>
  <c r="AI1875" i="64"/>
  <c r="AJ1875" i="64"/>
  <c r="AK1875" i="64"/>
  <c r="AL1875" i="64"/>
  <c r="AM1875" i="64"/>
  <c r="AN1875" i="64"/>
  <c r="AO1875" i="64"/>
  <c r="AP1875" i="64"/>
  <c r="AQ1875" i="64"/>
  <c r="AR1875" i="64"/>
  <c r="AS1875" i="64"/>
  <c r="AT1875" i="64"/>
  <c r="AU1875" i="64"/>
  <c r="AV1875" i="64"/>
  <c r="AW1875" i="64"/>
  <c r="AX1875" i="64"/>
  <c r="AY1875" i="64"/>
  <c r="AZ1875" i="64"/>
  <c r="BA1875" i="64"/>
  <c r="BB1875" i="64"/>
  <c r="BC1875" i="64"/>
  <c r="BD1875" i="64"/>
  <c r="BE1875" i="64"/>
  <c r="BF1875" i="64"/>
  <c r="BG1875" i="64"/>
  <c r="BH1875" i="64"/>
  <c r="BI1875" i="64"/>
  <c r="BJ1875" i="64"/>
  <c r="BK1875" i="64"/>
  <c r="BL1875" i="64"/>
  <c r="BM1875" i="64"/>
  <c r="BN1875" i="64"/>
  <c r="BO1875" i="64"/>
  <c r="BP1875" i="64"/>
  <c r="BQ1875" i="64"/>
  <c r="BR1875" i="64"/>
  <c r="BS1875" i="64"/>
  <c r="BT1875" i="64"/>
  <c r="BU1875" i="64"/>
  <c r="BV1875" i="64"/>
  <c r="BW1875" i="64"/>
  <c r="BX1875" i="64"/>
  <c r="BY1875" i="64"/>
  <c r="BZ1875" i="64"/>
  <c r="CA1875" i="64"/>
  <c r="CB1875" i="64"/>
  <c r="CC1875" i="64"/>
  <c r="CD1875" i="64"/>
  <c r="CE1875" i="64"/>
  <c r="CF1875" i="64"/>
  <c r="CG1875" i="64"/>
  <c r="CH1875" i="64"/>
  <c r="CI1875" i="64"/>
  <c r="CJ1875" i="64"/>
  <c r="CK1875" i="64"/>
  <c r="CL1875" i="64"/>
  <c r="S1875" i="64"/>
  <c r="G1873" i="64"/>
  <c r="G1870" i="64"/>
  <c r="G1871" i="64"/>
  <c r="G1872" i="64"/>
  <c r="G1875" i="64"/>
  <c r="G1876" i="64"/>
  <c r="G1869" i="64"/>
  <c r="G1455" i="64"/>
  <c r="T1457" i="64"/>
  <c r="U1457" i="64"/>
  <c r="V1457" i="64"/>
  <c r="W1457" i="64"/>
  <c r="X1457" i="64"/>
  <c r="Y1457" i="64"/>
  <c r="Z1457" i="64"/>
  <c r="AA1457" i="64"/>
  <c r="AB1457" i="64"/>
  <c r="AC1457" i="64"/>
  <c r="AD1457" i="64"/>
  <c r="AE1457" i="64"/>
  <c r="AF1457" i="64"/>
  <c r="AG1457" i="64"/>
  <c r="AH1457" i="64"/>
  <c r="AI1457" i="64"/>
  <c r="AJ1457" i="64"/>
  <c r="AK1457" i="64"/>
  <c r="AL1457" i="64"/>
  <c r="AM1457" i="64"/>
  <c r="AN1457" i="64"/>
  <c r="AO1457" i="64"/>
  <c r="AP1457" i="64"/>
  <c r="AQ1457" i="64"/>
  <c r="AR1457" i="64"/>
  <c r="AS1457" i="64"/>
  <c r="AT1457" i="64"/>
  <c r="AU1457" i="64"/>
  <c r="AV1457" i="64"/>
  <c r="AW1457" i="64"/>
  <c r="AX1457" i="64"/>
  <c r="AY1457" i="64"/>
  <c r="AZ1457" i="64"/>
  <c r="BA1457" i="64"/>
  <c r="BB1457" i="64"/>
  <c r="BC1457" i="64"/>
  <c r="BD1457" i="64"/>
  <c r="BE1457" i="64"/>
  <c r="BF1457" i="64"/>
  <c r="BG1457" i="64"/>
  <c r="BH1457" i="64"/>
  <c r="BI1457" i="64"/>
  <c r="BJ1457" i="64"/>
  <c r="BK1457" i="64"/>
  <c r="BL1457" i="64"/>
  <c r="BM1457" i="64"/>
  <c r="BN1457" i="64"/>
  <c r="BO1457" i="64"/>
  <c r="BP1457" i="64"/>
  <c r="BQ1457" i="64"/>
  <c r="BR1457" i="64"/>
  <c r="BS1457" i="64"/>
  <c r="BT1457" i="64"/>
  <c r="BU1457" i="64"/>
  <c r="BV1457" i="64"/>
  <c r="BW1457" i="64"/>
  <c r="BX1457" i="64"/>
  <c r="BY1457" i="64"/>
  <c r="BZ1457" i="64"/>
  <c r="CA1457" i="64"/>
  <c r="CB1457" i="64"/>
  <c r="CC1457" i="64"/>
  <c r="CD1457" i="64"/>
  <c r="CE1457" i="64"/>
  <c r="CF1457" i="64"/>
  <c r="CG1457" i="64"/>
  <c r="CH1457" i="64"/>
  <c r="CI1457" i="64"/>
  <c r="CJ1457" i="64"/>
  <c r="CK1457" i="64"/>
  <c r="CL1457" i="64"/>
  <c r="S1457" i="64"/>
  <c r="G1452" i="64"/>
  <c r="G1453" i="64"/>
  <c r="G1454" i="64"/>
  <c r="G1457" i="64"/>
  <c r="G1458" i="64"/>
  <c r="G1451" i="64"/>
  <c r="T1421" i="64"/>
  <c r="U1421" i="64"/>
  <c r="V1421" i="64"/>
  <c r="W1421" i="64"/>
  <c r="X1421" i="64"/>
  <c r="Y1421" i="64"/>
  <c r="Z1421" i="64"/>
  <c r="AA1421" i="64"/>
  <c r="AB1421" i="64"/>
  <c r="AC1421" i="64"/>
  <c r="AD1421" i="64"/>
  <c r="AE1421" i="64"/>
  <c r="AF1421" i="64"/>
  <c r="AG1421" i="64"/>
  <c r="AH1421" i="64"/>
  <c r="AI1421" i="64"/>
  <c r="AJ1421" i="64"/>
  <c r="AK1421" i="64"/>
  <c r="AL1421" i="64"/>
  <c r="AM1421" i="64"/>
  <c r="AN1421" i="64"/>
  <c r="AO1421" i="64"/>
  <c r="AP1421" i="64"/>
  <c r="AQ1421" i="64"/>
  <c r="AR1421" i="64"/>
  <c r="AS1421" i="64"/>
  <c r="AT1421" i="64"/>
  <c r="AU1421" i="64"/>
  <c r="AV1421" i="64"/>
  <c r="AW1421" i="64"/>
  <c r="AX1421" i="64"/>
  <c r="AY1421" i="64"/>
  <c r="AZ1421" i="64"/>
  <c r="BA1421" i="64"/>
  <c r="BB1421" i="64"/>
  <c r="BC1421" i="64"/>
  <c r="BD1421" i="64"/>
  <c r="BE1421" i="64"/>
  <c r="BF1421" i="64"/>
  <c r="BG1421" i="64"/>
  <c r="BH1421" i="64"/>
  <c r="BI1421" i="64"/>
  <c r="BJ1421" i="64"/>
  <c r="BK1421" i="64"/>
  <c r="BL1421" i="64"/>
  <c r="BM1421" i="64"/>
  <c r="BN1421" i="64"/>
  <c r="BO1421" i="64"/>
  <c r="BP1421" i="64"/>
  <c r="BQ1421" i="64"/>
  <c r="BR1421" i="64"/>
  <c r="BS1421" i="64"/>
  <c r="BT1421" i="64"/>
  <c r="BU1421" i="64"/>
  <c r="BV1421" i="64"/>
  <c r="BW1421" i="64"/>
  <c r="BX1421" i="64"/>
  <c r="BY1421" i="64"/>
  <c r="BZ1421" i="64"/>
  <c r="CA1421" i="64"/>
  <c r="CB1421" i="64"/>
  <c r="CC1421" i="64"/>
  <c r="CD1421" i="64"/>
  <c r="CE1421" i="64"/>
  <c r="CF1421" i="64"/>
  <c r="CG1421" i="64"/>
  <c r="CH1421" i="64"/>
  <c r="CI1421" i="64"/>
  <c r="CJ1421" i="64"/>
  <c r="CK1421" i="64"/>
  <c r="CL1421" i="64"/>
  <c r="S1421" i="64"/>
  <c r="G1419" i="64"/>
  <c r="G1416" i="64"/>
  <c r="G1417" i="64"/>
  <c r="G1418" i="64"/>
  <c r="G1421" i="64"/>
  <c r="G1422" i="64"/>
  <c r="G1415" i="64"/>
  <c r="T1386" i="64"/>
  <c r="U1386" i="64"/>
  <c r="V1386" i="64"/>
  <c r="W1386" i="64"/>
  <c r="X1386" i="64"/>
  <c r="Y1386" i="64"/>
  <c r="Z1386" i="64"/>
  <c r="AA1386" i="64"/>
  <c r="AB1386" i="64"/>
  <c r="AC1386" i="64"/>
  <c r="AD1386" i="64"/>
  <c r="AE1386" i="64"/>
  <c r="AF1386" i="64"/>
  <c r="AG1386" i="64"/>
  <c r="AH1386" i="64"/>
  <c r="AI1386" i="64"/>
  <c r="AJ1386" i="64"/>
  <c r="AK1386" i="64"/>
  <c r="AL1386" i="64"/>
  <c r="AM1386" i="64"/>
  <c r="AN1386" i="64"/>
  <c r="AO1386" i="64"/>
  <c r="AP1386" i="64"/>
  <c r="AQ1386" i="64"/>
  <c r="AR1386" i="64"/>
  <c r="AS1386" i="64"/>
  <c r="AT1386" i="64"/>
  <c r="AU1386" i="64"/>
  <c r="AV1386" i="64"/>
  <c r="AW1386" i="64"/>
  <c r="AX1386" i="64"/>
  <c r="AY1386" i="64"/>
  <c r="AZ1386" i="64"/>
  <c r="BA1386" i="64"/>
  <c r="BB1386" i="64"/>
  <c r="BC1386" i="64"/>
  <c r="BD1386" i="64"/>
  <c r="BE1386" i="64"/>
  <c r="BF1386" i="64"/>
  <c r="BG1386" i="64"/>
  <c r="BH1386" i="64"/>
  <c r="BI1386" i="64"/>
  <c r="BJ1386" i="64"/>
  <c r="BK1386" i="64"/>
  <c r="BL1386" i="64"/>
  <c r="BM1386" i="64"/>
  <c r="BN1386" i="64"/>
  <c r="BO1386" i="64"/>
  <c r="BP1386" i="64"/>
  <c r="BQ1386" i="64"/>
  <c r="BR1386" i="64"/>
  <c r="BS1386" i="64"/>
  <c r="BT1386" i="64"/>
  <c r="BU1386" i="64"/>
  <c r="BV1386" i="64"/>
  <c r="BW1386" i="64"/>
  <c r="BX1386" i="64"/>
  <c r="BY1386" i="64"/>
  <c r="BZ1386" i="64"/>
  <c r="CA1386" i="64"/>
  <c r="CB1386" i="64"/>
  <c r="CC1386" i="64"/>
  <c r="CD1386" i="64"/>
  <c r="CE1386" i="64"/>
  <c r="CF1386" i="64"/>
  <c r="CG1386" i="64"/>
  <c r="CH1386" i="64"/>
  <c r="CI1386" i="64"/>
  <c r="CJ1386" i="64"/>
  <c r="CK1386" i="64"/>
  <c r="CL1386" i="64"/>
  <c r="S1386" i="64"/>
  <c r="G1384" i="64"/>
  <c r="G1381" i="64"/>
  <c r="G1382" i="64"/>
  <c r="G1383" i="64"/>
  <c r="G1386" i="64"/>
  <c r="G1387" i="64"/>
  <c r="G1380" i="64"/>
  <c r="T1351" i="64"/>
  <c r="U1351" i="64"/>
  <c r="V1351" i="64"/>
  <c r="W1351" i="64"/>
  <c r="X1351" i="64"/>
  <c r="Y1351" i="64"/>
  <c r="Z1351" i="64"/>
  <c r="AA1351" i="64"/>
  <c r="AB1351" i="64"/>
  <c r="AC1351" i="64"/>
  <c r="AD1351" i="64"/>
  <c r="AE1351" i="64"/>
  <c r="AF1351" i="64"/>
  <c r="AG1351" i="64"/>
  <c r="AH1351" i="64"/>
  <c r="AI1351" i="64"/>
  <c r="AJ1351" i="64"/>
  <c r="AK1351" i="64"/>
  <c r="AL1351" i="64"/>
  <c r="AM1351" i="64"/>
  <c r="AN1351" i="64"/>
  <c r="AO1351" i="64"/>
  <c r="AP1351" i="64"/>
  <c r="AQ1351" i="64"/>
  <c r="AR1351" i="64"/>
  <c r="AS1351" i="64"/>
  <c r="AT1351" i="64"/>
  <c r="AU1351" i="64"/>
  <c r="AV1351" i="64"/>
  <c r="AW1351" i="64"/>
  <c r="AX1351" i="64"/>
  <c r="AY1351" i="64"/>
  <c r="AZ1351" i="64"/>
  <c r="BA1351" i="64"/>
  <c r="BB1351" i="64"/>
  <c r="BC1351" i="64"/>
  <c r="BD1351" i="64"/>
  <c r="BE1351" i="64"/>
  <c r="BF1351" i="64"/>
  <c r="BG1351" i="64"/>
  <c r="BH1351" i="64"/>
  <c r="BI1351" i="64"/>
  <c r="BJ1351" i="64"/>
  <c r="BK1351" i="64"/>
  <c r="BL1351" i="64"/>
  <c r="BM1351" i="64"/>
  <c r="BN1351" i="64"/>
  <c r="BO1351" i="64"/>
  <c r="BP1351" i="64"/>
  <c r="BQ1351" i="64"/>
  <c r="BR1351" i="64"/>
  <c r="BS1351" i="64"/>
  <c r="BT1351" i="64"/>
  <c r="BU1351" i="64"/>
  <c r="BV1351" i="64"/>
  <c r="BW1351" i="64"/>
  <c r="BX1351" i="64"/>
  <c r="BY1351" i="64"/>
  <c r="BZ1351" i="64"/>
  <c r="CA1351" i="64"/>
  <c r="CB1351" i="64"/>
  <c r="CC1351" i="64"/>
  <c r="CD1351" i="64"/>
  <c r="CE1351" i="64"/>
  <c r="CF1351" i="64"/>
  <c r="CG1351" i="64"/>
  <c r="CH1351" i="64"/>
  <c r="CI1351" i="64"/>
  <c r="CJ1351" i="64"/>
  <c r="CK1351" i="64"/>
  <c r="CL1351" i="64"/>
  <c r="S1351" i="64"/>
  <c r="G1349" i="64"/>
  <c r="G1346" i="64"/>
  <c r="G1367" i="64" s="1"/>
  <c r="G1347" i="64"/>
  <c r="G1348" i="64"/>
  <c r="G1351" i="64"/>
  <c r="G1352" i="64"/>
  <c r="G1345" i="64"/>
  <c r="G1971" i="64"/>
  <c r="T1973" i="64"/>
  <c r="U1973" i="64"/>
  <c r="V1973" i="64"/>
  <c r="W1973" i="64"/>
  <c r="X1973" i="64"/>
  <c r="Y1973" i="64"/>
  <c r="Z1973" i="64"/>
  <c r="AA1973" i="64"/>
  <c r="AB1973" i="64"/>
  <c r="AC1973" i="64"/>
  <c r="AD1973" i="64"/>
  <c r="AE1973" i="64"/>
  <c r="AF1973" i="64"/>
  <c r="AG1973" i="64"/>
  <c r="AH1973" i="64"/>
  <c r="AI1973" i="64"/>
  <c r="AJ1973" i="64"/>
  <c r="AK1973" i="64"/>
  <c r="AL1973" i="64"/>
  <c r="AM1973" i="64"/>
  <c r="AN1973" i="64"/>
  <c r="AO1973" i="64"/>
  <c r="AP1973" i="64"/>
  <c r="AQ1973" i="64"/>
  <c r="AR1973" i="64"/>
  <c r="AS1973" i="64"/>
  <c r="AT1973" i="64"/>
  <c r="AU1973" i="64"/>
  <c r="AV1973" i="64"/>
  <c r="AW1973" i="64"/>
  <c r="AX1973" i="64"/>
  <c r="AY1973" i="64"/>
  <c r="AZ1973" i="64"/>
  <c r="BA1973" i="64"/>
  <c r="BB1973" i="64"/>
  <c r="BC1973" i="64"/>
  <c r="BD1973" i="64"/>
  <c r="BE1973" i="64"/>
  <c r="BF1973" i="64"/>
  <c r="BG1973" i="64"/>
  <c r="BH1973" i="64"/>
  <c r="BI1973" i="64"/>
  <c r="BJ1973" i="64"/>
  <c r="BK1973" i="64"/>
  <c r="BL1973" i="64"/>
  <c r="BM1973" i="64"/>
  <c r="BN1973" i="64"/>
  <c r="BO1973" i="64"/>
  <c r="BP1973" i="64"/>
  <c r="BQ1973" i="64"/>
  <c r="BR1973" i="64"/>
  <c r="BS1973" i="64"/>
  <c r="BT1973" i="64"/>
  <c r="BU1973" i="64"/>
  <c r="BV1973" i="64"/>
  <c r="BW1973" i="64"/>
  <c r="BX1973" i="64"/>
  <c r="BY1973" i="64"/>
  <c r="BZ1973" i="64"/>
  <c r="CA1973" i="64"/>
  <c r="CB1973" i="64"/>
  <c r="CC1973" i="64"/>
  <c r="CD1973" i="64"/>
  <c r="CE1973" i="64"/>
  <c r="CF1973" i="64"/>
  <c r="CG1973" i="64"/>
  <c r="CH1973" i="64"/>
  <c r="CI1973" i="64"/>
  <c r="CJ1973" i="64"/>
  <c r="CK1973" i="64"/>
  <c r="CL1973" i="64"/>
  <c r="S1973" i="64"/>
  <c r="G1968" i="64"/>
  <c r="G1969" i="64"/>
  <c r="G1970" i="64"/>
  <c r="G1973" i="64"/>
  <c r="G1974" i="64"/>
  <c r="G1967" i="64"/>
  <c r="T2007" i="64"/>
  <c r="U2007" i="64"/>
  <c r="V2007" i="64"/>
  <c r="W2007" i="64"/>
  <c r="X2007" i="64"/>
  <c r="Y2007" i="64"/>
  <c r="Z2007" i="64"/>
  <c r="AA2007" i="64"/>
  <c r="AB2007" i="64"/>
  <c r="AC2007" i="64"/>
  <c r="AD2007" i="64"/>
  <c r="AE2007" i="64"/>
  <c r="AF2007" i="64"/>
  <c r="AG2007" i="64"/>
  <c r="AH2007" i="64"/>
  <c r="AI2007" i="64"/>
  <c r="AJ2007" i="64"/>
  <c r="AK2007" i="64"/>
  <c r="AL2007" i="64"/>
  <c r="AM2007" i="64"/>
  <c r="AN2007" i="64"/>
  <c r="AO2007" i="64"/>
  <c r="AP2007" i="64"/>
  <c r="AQ2007" i="64"/>
  <c r="AR2007" i="64"/>
  <c r="AS2007" i="64"/>
  <c r="AT2007" i="64"/>
  <c r="AU2007" i="64"/>
  <c r="AV2007" i="64"/>
  <c r="AW2007" i="64"/>
  <c r="AX2007" i="64"/>
  <c r="AY2007" i="64"/>
  <c r="AZ2007" i="64"/>
  <c r="BA2007" i="64"/>
  <c r="BB2007" i="64"/>
  <c r="BC2007" i="64"/>
  <c r="BD2007" i="64"/>
  <c r="BE2007" i="64"/>
  <c r="BF2007" i="64"/>
  <c r="BG2007" i="64"/>
  <c r="BH2007" i="64"/>
  <c r="BI2007" i="64"/>
  <c r="BJ2007" i="64"/>
  <c r="BK2007" i="64"/>
  <c r="BL2007" i="64"/>
  <c r="BM2007" i="64"/>
  <c r="BN2007" i="64"/>
  <c r="BO2007" i="64"/>
  <c r="BP2007" i="64"/>
  <c r="BQ2007" i="64"/>
  <c r="BR2007" i="64"/>
  <c r="BS2007" i="64"/>
  <c r="BT2007" i="64"/>
  <c r="BU2007" i="64"/>
  <c r="BV2007" i="64"/>
  <c r="BW2007" i="64"/>
  <c r="BX2007" i="64"/>
  <c r="BY2007" i="64"/>
  <c r="BZ2007" i="64"/>
  <c r="CA2007" i="64"/>
  <c r="CB2007" i="64"/>
  <c r="CC2007" i="64"/>
  <c r="CD2007" i="64"/>
  <c r="CE2007" i="64"/>
  <c r="CF2007" i="64"/>
  <c r="CG2007" i="64"/>
  <c r="CH2007" i="64"/>
  <c r="CI2007" i="64"/>
  <c r="CJ2007" i="64"/>
  <c r="CK2007" i="64"/>
  <c r="CL2007" i="64"/>
  <c r="S2007" i="64"/>
  <c r="G2005" i="64"/>
  <c r="G2002" i="64"/>
  <c r="G2003" i="64"/>
  <c r="G2004" i="64"/>
  <c r="G2007" i="64"/>
  <c r="G2008" i="64"/>
  <c r="G2001" i="64"/>
  <c r="T1313" i="64"/>
  <c r="U1313" i="64"/>
  <c r="V1313" i="64"/>
  <c r="W1313" i="64"/>
  <c r="X1313" i="64"/>
  <c r="Y1313" i="64"/>
  <c r="Z1313" i="64"/>
  <c r="AA1313" i="64"/>
  <c r="AB1313" i="64"/>
  <c r="AC1313" i="64"/>
  <c r="AD1313" i="64"/>
  <c r="AE1313" i="64"/>
  <c r="AF1313" i="64"/>
  <c r="AG1313" i="64"/>
  <c r="AH1313" i="64"/>
  <c r="AI1313" i="64"/>
  <c r="AJ1313" i="64"/>
  <c r="AK1313" i="64"/>
  <c r="AL1313" i="64"/>
  <c r="AM1313" i="64"/>
  <c r="AN1313" i="64"/>
  <c r="AO1313" i="64"/>
  <c r="AP1313" i="64"/>
  <c r="AQ1313" i="64"/>
  <c r="AR1313" i="64"/>
  <c r="AS1313" i="64"/>
  <c r="AT1313" i="64"/>
  <c r="AU1313" i="64"/>
  <c r="AV1313" i="64"/>
  <c r="AW1313" i="64"/>
  <c r="AX1313" i="64"/>
  <c r="AY1313" i="64"/>
  <c r="AZ1313" i="64"/>
  <c r="BA1313" i="64"/>
  <c r="BB1313" i="64"/>
  <c r="BC1313" i="64"/>
  <c r="BD1313" i="64"/>
  <c r="BE1313" i="64"/>
  <c r="BF1313" i="64"/>
  <c r="BG1313" i="64"/>
  <c r="BH1313" i="64"/>
  <c r="BI1313" i="64"/>
  <c r="BJ1313" i="64"/>
  <c r="BK1313" i="64"/>
  <c r="BL1313" i="64"/>
  <c r="BM1313" i="64"/>
  <c r="BN1313" i="64"/>
  <c r="BO1313" i="64"/>
  <c r="BP1313" i="64"/>
  <c r="BQ1313" i="64"/>
  <c r="BR1313" i="64"/>
  <c r="BS1313" i="64"/>
  <c r="BT1313" i="64"/>
  <c r="BU1313" i="64"/>
  <c r="BV1313" i="64"/>
  <c r="BW1313" i="64"/>
  <c r="BX1313" i="64"/>
  <c r="BY1313" i="64"/>
  <c r="BZ1313" i="64"/>
  <c r="CA1313" i="64"/>
  <c r="CB1313" i="64"/>
  <c r="CC1313" i="64"/>
  <c r="CD1313" i="64"/>
  <c r="CE1313" i="64"/>
  <c r="CF1313" i="64"/>
  <c r="CG1313" i="64"/>
  <c r="CH1313" i="64"/>
  <c r="CI1313" i="64"/>
  <c r="CJ1313" i="64"/>
  <c r="CK1313" i="64"/>
  <c r="CL1313" i="64"/>
  <c r="T1315" i="64"/>
  <c r="U1315" i="64"/>
  <c r="V1315" i="64"/>
  <c r="W1315" i="64"/>
  <c r="X1315" i="64"/>
  <c r="Y1315" i="64"/>
  <c r="Z1315" i="64"/>
  <c r="AA1315" i="64"/>
  <c r="AB1315" i="64"/>
  <c r="AC1315" i="64"/>
  <c r="AD1315" i="64"/>
  <c r="AE1315" i="64"/>
  <c r="AF1315" i="64"/>
  <c r="AG1315" i="64"/>
  <c r="AH1315" i="64"/>
  <c r="AI1315" i="64"/>
  <c r="AJ1315" i="64"/>
  <c r="AK1315" i="64"/>
  <c r="AL1315" i="64"/>
  <c r="AM1315" i="64"/>
  <c r="AN1315" i="64"/>
  <c r="AO1315" i="64"/>
  <c r="AP1315" i="64"/>
  <c r="AQ1315" i="64"/>
  <c r="AR1315" i="64"/>
  <c r="AS1315" i="64"/>
  <c r="AT1315" i="64"/>
  <c r="AU1315" i="64"/>
  <c r="AV1315" i="64"/>
  <c r="AW1315" i="64"/>
  <c r="AX1315" i="64"/>
  <c r="AY1315" i="64"/>
  <c r="AZ1315" i="64"/>
  <c r="BA1315" i="64"/>
  <c r="BB1315" i="64"/>
  <c r="BC1315" i="64"/>
  <c r="BD1315" i="64"/>
  <c r="BE1315" i="64"/>
  <c r="BF1315" i="64"/>
  <c r="BG1315" i="64"/>
  <c r="BH1315" i="64"/>
  <c r="BI1315" i="64"/>
  <c r="BJ1315" i="64"/>
  <c r="BK1315" i="64"/>
  <c r="BL1315" i="64"/>
  <c r="BM1315" i="64"/>
  <c r="BN1315" i="64"/>
  <c r="BO1315" i="64"/>
  <c r="BP1315" i="64"/>
  <c r="BQ1315" i="64"/>
  <c r="BR1315" i="64"/>
  <c r="BS1315" i="64"/>
  <c r="BT1315" i="64"/>
  <c r="BU1315" i="64"/>
  <c r="BV1315" i="64"/>
  <c r="BW1315" i="64"/>
  <c r="BX1315" i="64"/>
  <c r="BY1315" i="64"/>
  <c r="BZ1315" i="64"/>
  <c r="CA1315" i="64"/>
  <c r="CB1315" i="64"/>
  <c r="CC1315" i="64"/>
  <c r="CD1315" i="64"/>
  <c r="CE1315" i="64"/>
  <c r="CF1315" i="64"/>
  <c r="CG1315" i="64"/>
  <c r="CH1315" i="64"/>
  <c r="CI1315" i="64"/>
  <c r="CJ1315" i="64"/>
  <c r="CK1315" i="64"/>
  <c r="CL1315" i="64"/>
  <c r="T1316" i="64"/>
  <c r="U1316" i="64"/>
  <c r="V1316" i="64"/>
  <c r="W1316" i="64"/>
  <c r="X1316" i="64"/>
  <c r="Y1316" i="64"/>
  <c r="Z1316" i="64"/>
  <c r="AA1316" i="64"/>
  <c r="AB1316" i="64"/>
  <c r="AC1316" i="64"/>
  <c r="AD1316" i="64"/>
  <c r="AE1316" i="64"/>
  <c r="AF1316" i="64"/>
  <c r="AG1316" i="64"/>
  <c r="AH1316" i="64"/>
  <c r="AI1316" i="64"/>
  <c r="AJ1316" i="64"/>
  <c r="AK1316" i="64"/>
  <c r="AL1316" i="64"/>
  <c r="AM1316" i="64"/>
  <c r="AN1316" i="64"/>
  <c r="AO1316" i="64"/>
  <c r="AP1316" i="64"/>
  <c r="AQ1316" i="64"/>
  <c r="AR1316" i="64"/>
  <c r="AS1316" i="64"/>
  <c r="AT1316" i="64"/>
  <c r="AU1316" i="64"/>
  <c r="AV1316" i="64"/>
  <c r="AW1316" i="64"/>
  <c r="AX1316" i="64"/>
  <c r="AY1316" i="64"/>
  <c r="AZ1316" i="64"/>
  <c r="BA1316" i="64"/>
  <c r="BB1316" i="64"/>
  <c r="BC1316" i="64"/>
  <c r="BD1316" i="64"/>
  <c r="BE1316" i="64"/>
  <c r="BF1316" i="64"/>
  <c r="BG1316" i="64"/>
  <c r="BH1316" i="64"/>
  <c r="BI1316" i="64"/>
  <c r="BJ1316" i="64"/>
  <c r="BK1316" i="64"/>
  <c r="BL1316" i="64"/>
  <c r="BM1316" i="64"/>
  <c r="BN1316" i="64"/>
  <c r="BO1316" i="64"/>
  <c r="BP1316" i="64"/>
  <c r="BQ1316" i="64"/>
  <c r="BR1316" i="64"/>
  <c r="BS1316" i="64"/>
  <c r="BT1316" i="64"/>
  <c r="BU1316" i="64"/>
  <c r="BV1316" i="64"/>
  <c r="BW1316" i="64"/>
  <c r="BX1316" i="64"/>
  <c r="BY1316" i="64"/>
  <c r="BZ1316" i="64"/>
  <c r="CA1316" i="64"/>
  <c r="CB1316" i="64"/>
  <c r="CC1316" i="64"/>
  <c r="CD1316" i="64"/>
  <c r="CE1316" i="64"/>
  <c r="CF1316" i="64"/>
  <c r="CG1316" i="64"/>
  <c r="CH1316" i="64"/>
  <c r="CI1316" i="64"/>
  <c r="CJ1316" i="64"/>
  <c r="CK1316" i="64"/>
  <c r="CL1316" i="64"/>
  <c r="S1316" i="64"/>
  <c r="S1315" i="64"/>
  <c r="G1313" i="64"/>
  <c r="G1310" i="64"/>
  <c r="G1304" i="64" s="1"/>
  <c r="G1311" i="64"/>
  <c r="G1312" i="64"/>
  <c r="G1315" i="64"/>
  <c r="G1316" i="64"/>
  <c r="G1309" i="64"/>
  <c r="T1243" i="64"/>
  <c r="U1243" i="64"/>
  <c r="V1243" i="64"/>
  <c r="W1243" i="64"/>
  <c r="X1243" i="64"/>
  <c r="Y1243" i="64"/>
  <c r="Z1243" i="64"/>
  <c r="AA1243" i="64"/>
  <c r="AB1243" i="64"/>
  <c r="AC1243" i="64"/>
  <c r="AD1243" i="64"/>
  <c r="AE1243" i="64"/>
  <c r="AF1243" i="64"/>
  <c r="AG1243" i="64"/>
  <c r="AH1243" i="64"/>
  <c r="AI1243" i="64"/>
  <c r="AJ1243" i="64"/>
  <c r="AK1243" i="64"/>
  <c r="AL1243" i="64"/>
  <c r="AM1243" i="64"/>
  <c r="AN1243" i="64"/>
  <c r="AO1243" i="64"/>
  <c r="AP1243" i="64"/>
  <c r="AQ1243" i="64"/>
  <c r="AR1243" i="64"/>
  <c r="AS1243" i="64"/>
  <c r="AT1243" i="64"/>
  <c r="AU1243" i="64"/>
  <c r="AV1243" i="64"/>
  <c r="AW1243" i="64"/>
  <c r="AX1243" i="64"/>
  <c r="AY1243" i="64"/>
  <c r="AZ1243" i="64"/>
  <c r="BA1243" i="64"/>
  <c r="BB1243" i="64"/>
  <c r="BC1243" i="64"/>
  <c r="BD1243" i="64"/>
  <c r="BE1243" i="64"/>
  <c r="BF1243" i="64"/>
  <c r="BG1243" i="64"/>
  <c r="BH1243" i="64"/>
  <c r="BI1243" i="64"/>
  <c r="BJ1243" i="64"/>
  <c r="BK1243" i="64"/>
  <c r="BL1243" i="64"/>
  <c r="BM1243" i="64"/>
  <c r="BN1243" i="64"/>
  <c r="BO1243" i="64"/>
  <c r="BP1243" i="64"/>
  <c r="BQ1243" i="64"/>
  <c r="BR1243" i="64"/>
  <c r="BS1243" i="64"/>
  <c r="BT1243" i="64"/>
  <c r="BU1243" i="64"/>
  <c r="BV1243" i="64"/>
  <c r="BW1243" i="64"/>
  <c r="BX1243" i="64"/>
  <c r="BY1243" i="64"/>
  <c r="BZ1243" i="64"/>
  <c r="CA1243" i="64"/>
  <c r="CB1243" i="64"/>
  <c r="CC1243" i="64"/>
  <c r="CD1243" i="64"/>
  <c r="CE1243" i="64"/>
  <c r="CF1243" i="64"/>
  <c r="CG1243" i="64"/>
  <c r="CH1243" i="64"/>
  <c r="CI1243" i="64"/>
  <c r="CJ1243" i="64"/>
  <c r="CK1243" i="64"/>
  <c r="CL1243" i="64"/>
  <c r="S1243" i="64"/>
  <c r="G1241" i="64"/>
  <c r="G1238" i="64"/>
  <c r="G1239" i="64"/>
  <c r="G1240" i="64"/>
  <c r="G1243" i="64"/>
  <c r="G1244" i="64"/>
  <c r="G1237" i="64"/>
  <c r="T1222" i="64"/>
  <c r="U1222" i="64"/>
  <c r="V1222" i="64"/>
  <c r="W1222" i="64"/>
  <c r="X1222" i="64"/>
  <c r="Y1222" i="64"/>
  <c r="Z1222" i="64"/>
  <c r="AA1222" i="64"/>
  <c r="AB1222" i="64"/>
  <c r="AC1222" i="64"/>
  <c r="AD1222" i="64"/>
  <c r="AE1222" i="64"/>
  <c r="AF1222" i="64"/>
  <c r="AG1222" i="64"/>
  <c r="AH1222" i="64"/>
  <c r="AI1222" i="64"/>
  <c r="AJ1222" i="64"/>
  <c r="AK1222" i="64"/>
  <c r="AL1222" i="64"/>
  <c r="AM1222" i="64"/>
  <c r="AN1222" i="64"/>
  <c r="AO1222" i="64"/>
  <c r="AP1222" i="64"/>
  <c r="AQ1222" i="64"/>
  <c r="AR1222" i="64"/>
  <c r="AS1222" i="64"/>
  <c r="AT1222" i="64"/>
  <c r="AU1222" i="64"/>
  <c r="AV1222" i="64"/>
  <c r="AW1222" i="64"/>
  <c r="AX1222" i="64"/>
  <c r="AY1222" i="64"/>
  <c r="AZ1222" i="64"/>
  <c r="BA1222" i="64"/>
  <c r="BB1222" i="64"/>
  <c r="BC1222" i="64"/>
  <c r="BD1222" i="64"/>
  <c r="BE1222" i="64"/>
  <c r="BF1222" i="64"/>
  <c r="BG1222" i="64"/>
  <c r="BH1222" i="64"/>
  <c r="BI1222" i="64"/>
  <c r="BJ1222" i="64"/>
  <c r="BK1222" i="64"/>
  <c r="BL1222" i="64"/>
  <c r="BM1222" i="64"/>
  <c r="BN1222" i="64"/>
  <c r="BO1222" i="64"/>
  <c r="BP1222" i="64"/>
  <c r="BQ1222" i="64"/>
  <c r="BR1222" i="64"/>
  <c r="BS1222" i="64"/>
  <c r="BT1222" i="64"/>
  <c r="BU1222" i="64"/>
  <c r="BV1222" i="64"/>
  <c r="BW1222" i="64"/>
  <c r="BX1222" i="64"/>
  <c r="BY1222" i="64"/>
  <c r="BZ1222" i="64"/>
  <c r="CA1222" i="64"/>
  <c r="CB1222" i="64"/>
  <c r="CC1222" i="64"/>
  <c r="CD1222" i="64"/>
  <c r="CE1222" i="64"/>
  <c r="CF1222" i="64"/>
  <c r="CG1222" i="64"/>
  <c r="CH1222" i="64"/>
  <c r="CI1222" i="64"/>
  <c r="CJ1222" i="64"/>
  <c r="CK1222" i="64"/>
  <c r="CL1222" i="64"/>
  <c r="S1222" i="64"/>
  <c r="S1221" i="64"/>
  <c r="G1219" i="64"/>
  <c r="G1216" i="64"/>
  <c r="G1217" i="64"/>
  <c r="G1218" i="64"/>
  <c r="G1221" i="64"/>
  <c r="G1222" i="64"/>
  <c r="G1215" i="64"/>
  <c r="G1195" i="64"/>
  <c r="T1069" i="64"/>
  <c r="U1069" i="64"/>
  <c r="V1069" i="64"/>
  <c r="W1069" i="64"/>
  <c r="X1069" i="64"/>
  <c r="Y1069" i="64"/>
  <c r="Z1069" i="64"/>
  <c r="AA1069" i="64"/>
  <c r="AB1069" i="64"/>
  <c r="AC1069" i="64"/>
  <c r="AD1069" i="64"/>
  <c r="AE1069" i="64"/>
  <c r="AF1069" i="64"/>
  <c r="AG1069" i="64"/>
  <c r="AH1069" i="64"/>
  <c r="AI1069" i="64"/>
  <c r="AJ1069" i="64"/>
  <c r="AK1069" i="64"/>
  <c r="AL1069" i="64"/>
  <c r="AM1069" i="64"/>
  <c r="AN1069" i="64"/>
  <c r="AO1069" i="64"/>
  <c r="AP1069" i="64"/>
  <c r="AQ1069" i="64"/>
  <c r="AR1069" i="64"/>
  <c r="AS1069" i="64"/>
  <c r="AT1069" i="64"/>
  <c r="AU1069" i="64"/>
  <c r="AV1069" i="64"/>
  <c r="AW1069" i="64"/>
  <c r="AX1069" i="64"/>
  <c r="AY1069" i="64"/>
  <c r="AZ1069" i="64"/>
  <c r="BA1069" i="64"/>
  <c r="BB1069" i="64"/>
  <c r="BC1069" i="64"/>
  <c r="BD1069" i="64"/>
  <c r="BE1069" i="64"/>
  <c r="BF1069" i="64"/>
  <c r="BG1069" i="64"/>
  <c r="BH1069" i="64"/>
  <c r="BI1069" i="64"/>
  <c r="BJ1069" i="64"/>
  <c r="BK1069" i="64"/>
  <c r="BL1069" i="64"/>
  <c r="BM1069" i="64"/>
  <c r="BN1069" i="64"/>
  <c r="BO1069" i="64"/>
  <c r="BP1069" i="64"/>
  <c r="BQ1069" i="64"/>
  <c r="BR1069" i="64"/>
  <c r="BS1069" i="64"/>
  <c r="BT1069" i="64"/>
  <c r="BU1069" i="64"/>
  <c r="BV1069" i="64"/>
  <c r="BW1069" i="64"/>
  <c r="BX1069" i="64"/>
  <c r="BY1069" i="64"/>
  <c r="BZ1069" i="64"/>
  <c r="CA1069" i="64"/>
  <c r="CB1069" i="64"/>
  <c r="CC1069" i="64"/>
  <c r="CD1069" i="64"/>
  <c r="CE1069" i="64"/>
  <c r="CF1069" i="64"/>
  <c r="CG1069" i="64"/>
  <c r="CH1069" i="64"/>
  <c r="CI1069" i="64"/>
  <c r="CJ1069" i="64"/>
  <c r="CK1069" i="64"/>
  <c r="CL1069" i="64"/>
  <c r="S1069" i="64"/>
  <c r="G1067" i="64"/>
  <c r="G1192" i="64"/>
  <c r="G1193" i="64"/>
  <c r="G1194" i="64"/>
  <c r="G1197" i="64"/>
  <c r="G1198" i="64"/>
  <c r="G1191" i="64"/>
  <c r="G1189" i="64" s="1"/>
  <c r="G1064" i="64"/>
  <c r="G1065" i="64"/>
  <c r="G1066" i="64"/>
  <c r="G1069" i="64"/>
  <c r="G1070" i="64"/>
  <c r="G1063" i="64"/>
  <c r="T1054" i="64"/>
  <c r="U1054" i="64"/>
  <c r="V1054" i="64"/>
  <c r="W1054" i="64"/>
  <c r="X1054" i="64"/>
  <c r="Y1054" i="64"/>
  <c r="Z1054" i="64"/>
  <c r="AA1054" i="64"/>
  <c r="AB1054" i="64"/>
  <c r="AC1054" i="64"/>
  <c r="AD1054" i="64"/>
  <c r="AE1054" i="64"/>
  <c r="AF1054" i="64"/>
  <c r="AG1054" i="64"/>
  <c r="AH1054" i="64"/>
  <c r="AI1054" i="64"/>
  <c r="AJ1054" i="64"/>
  <c r="AK1054" i="64"/>
  <c r="AL1054" i="64"/>
  <c r="AM1054" i="64"/>
  <c r="AN1054" i="64"/>
  <c r="AO1054" i="64"/>
  <c r="AP1054" i="64"/>
  <c r="AQ1054" i="64"/>
  <c r="AR1054" i="64"/>
  <c r="AS1054" i="64"/>
  <c r="AT1054" i="64"/>
  <c r="AU1054" i="64"/>
  <c r="AV1054" i="64"/>
  <c r="AW1054" i="64"/>
  <c r="AX1054" i="64"/>
  <c r="AY1054" i="64"/>
  <c r="AZ1054" i="64"/>
  <c r="BA1054" i="64"/>
  <c r="BB1054" i="64"/>
  <c r="BC1054" i="64"/>
  <c r="BD1054" i="64"/>
  <c r="BE1054" i="64"/>
  <c r="BF1054" i="64"/>
  <c r="BG1054" i="64"/>
  <c r="BH1054" i="64"/>
  <c r="BI1054" i="64"/>
  <c r="BJ1054" i="64"/>
  <c r="BK1054" i="64"/>
  <c r="BL1054" i="64"/>
  <c r="BM1054" i="64"/>
  <c r="BN1054" i="64"/>
  <c r="BO1054" i="64"/>
  <c r="BP1054" i="64"/>
  <c r="BQ1054" i="64"/>
  <c r="BR1054" i="64"/>
  <c r="BS1054" i="64"/>
  <c r="BT1054" i="64"/>
  <c r="BU1054" i="64"/>
  <c r="BV1054" i="64"/>
  <c r="BW1054" i="64"/>
  <c r="BX1054" i="64"/>
  <c r="BY1054" i="64"/>
  <c r="BZ1054" i="64"/>
  <c r="CA1054" i="64"/>
  <c r="CB1054" i="64"/>
  <c r="CC1054" i="64"/>
  <c r="CD1054" i="64"/>
  <c r="CE1054" i="64"/>
  <c r="CF1054" i="64"/>
  <c r="CG1054" i="64"/>
  <c r="CH1054" i="64"/>
  <c r="CI1054" i="64"/>
  <c r="CJ1054" i="64"/>
  <c r="CK1054" i="64"/>
  <c r="CL1054" i="64"/>
  <c r="S1054" i="64"/>
  <c r="G976" i="64"/>
  <c r="G973" i="64"/>
  <c r="G969" i="64" s="1"/>
  <c r="G974" i="64"/>
  <c r="G975" i="64"/>
  <c r="G978" i="64"/>
  <c r="G979" i="64"/>
  <c r="G972" i="64"/>
  <c r="G970"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53" i="64"/>
  <c r="E1619"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978" i="64"/>
  <c r="U978" i="64"/>
  <c r="V978" i="64"/>
  <c r="W978" i="64"/>
  <c r="X978" i="64"/>
  <c r="Y978" i="64"/>
  <c r="Z978" i="64"/>
  <c r="AA978" i="64"/>
  <c r="AB978" i="64"/>
  <c r="AC978" i="64"/>
  <c r="AD978" i="64"/>
  <c r="AE978" i="64"/>
  <c r="AF978" i="64"/>
  <c r="AG978" i="64"/>
  <c r="AH978" i="64"/>
  <c r="AI978" i="64"/>
  <c r="AJ978" i="64"/>
  <c r="AK978" i="64"/>
  <c r="AL978" i="64"/>
  <c r="AM978" i="64"/>
  <c r="AN978" i="64"/>
  <c r="AO978" i="64"/>
  <c r="AP978" i="64"/>
  <c r="AQ978" i="64"/>
  <c r="AR978" i="64"/>
  <c r="AS978" i="64"/>
  <c r="AT978" i="64"/>
  <c r="AU978" i="64"/>
  <c r="AV978" i="64"/>
  <c r="AW978" i="64"/>
  <c r="AX978" i="64"/>
  <c r="AY978" i="64"/>
  <c r="AZ978" i="64"/>
  <c r="BA978" i="64"/>
  <c r="BB978" i="64"/>
  <c r="BC978" i="64"/>
  <c r="BD978" i="64"/>
  <c r="BE978" i="64"/>
  <c r="BF978" i="64"/>
  <c r="BG978" i="64"/>
  <c r="BH978" i="64"/>
  <c r="BI978" i="64"/>
  <c r="BJ978" i="64"/>
  <c r="BK978" i="64"/>
  <c r="BL978" i="64"/>
  <c r="BM978" i="64"/>
  <c r="BN978" i="64"/>
  <c r="BO978" i="64"/>
  <c r="BP978" i="64"/>
  <c r="BQ978" i="64"/>
  <c r="BR978" i="64"/>
  <c r="BS978" i="64"/>
  <c r="BT978" i="64"/>
  <c r="BU978" i="64"/>
  <c r="BV978" i="64"/>
  <c r="BW978" i="64"/>
  <c r="BX978" i="64"/>
  <c r="BY978" i="64"/>
  <c r="BZ978" i="64"/>
  <c r="CA978" i="64"/>
  <c r="CB978" i="64"/>
  <c r="CC978" i="64"/>
  <c r="CD978" i="64"/>
  <c r="CE978" i="64"/>
  <c r="CF978" i="64"/>
  <c r="CG978" i="64"/>
  <c r="CH978" i="64"/>
  <c r="CI978" i="64"/>
  <c r="CJ978" i="64"/>
  <c r="CK978" i="64"/>
  <c r="CL978" i="64"/>
  <c r="S978"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52" i="64"/>
  <c r="T1652" i="64"/>
  <c r="U1652" i="64"/>
  <c r="V1652" i="64"/>
  <c r="W1652" i="64"/>
  <c r="X1652" i="64"/>
  <c r="Y1652" i="64"/>
  <c r="Z1652" i="64"/>
  <c r="AA1652" i="64"/>
  <c r="AB1652" i="64"/>
  <c r="AC1652" i="64"/>
  <c r="AD1652" i="64"/>
  <c r="AE1652" i="64"/>
  <c r="AF1652" i="64"/>
  <c r="AG1652" i="64"/>
  <c r="AH1652" i="64"/>
  <c r="AI1652" i="64"/>
  <c r="AJ1652" i="64"/>
  <c r="AK1652" i="64"/>
  <c r="AL1652" i="64"/>
  <c r="AM1652" i="64"/>
  <c r="AN1652" i="64"/>
  <c r="AO1652" i="64"/>
  <c r="AP1652" i="64"/>
  <c r="AQ1652" i="64"/>
  <c r="AR1652" i="64"/>
  <c r="AS1652" i="64"/>
  <c r="AT1652" i="64"/>
  <c r="AU1652" i="64"/>
  <c r="AV1652" i="64"/>
  <c r="AW1652" i="64"/>
  <c r="AX1652" i="64"/>
  <c r="AY1652" i="64"/>
  <c r="AZ1652" i="64"/>
  <c r="BA1652" i="64"/>
  <c r="BB1652" i="64"/>
  <c r="BC1652" i="64"/>
  <c r="BD1652" i="64"/>
  <c r="BE1652" i="64"/>
  <c r="BF1652" i="64"/>
  <c r="BG1652" i="64"/>
  <c r="BH1652" i="64"/>
  <c r="BI1652" i="64"/>
  <c r="BJ1652" i="64"/>
  <c r="BK1652" i="64"/>
  <c r="BL1652" i="64"/>
  <c r="BM1652" i="64"/>
  <c r="BN1652" i="64"/>
  <c r="BO1652" i="64"/>
  <c r="BP1652" i="64"/>
  <c r="BQ1652" i="64"/>
  <c r="BR1652" i="64"/>
  <c r="BS1652" i="64"/>
  <c r="BT1652" i="64"/>
  <c r="BU1652" i="64"/>
  <c r="BV1652" i="64"/>
  <c r="BW1652" i="64"/>
  <c r="BX1652" i="64"/>
  <c r="BY1652" i="64"/>
  <c r="BZ1652" i="64"/>
  <c r="CA1652" i="64"/>
  <c r="CB1652" i="64"/>
  <c r="CC1652" i="64"/>
  <c r="CD1652" i="64"/>
  <c r="CE1652" i="64"/>
  <c r="CF1652" i="64"/>
  <c r="CG1652" i="64"/>
  <c r="CH1652" i="64"/>
  <c r="CI1652" i="64"/>
  <c r="CJ1652" i="64"/>
  <c r="CK1652" i="64"/>
  <c r="CL1652" i="64"/>
  <c r="S2453" i="64"/>
  <c r="T2453" i="64"/>
  <c r="U2453" i="64"/>
  <c r="V2453" i="64"/>
  <c r="W2453" i="64"/>
  <c r="X2453" i="64"/>
  <c r="Y2453" i="64"/>
  <c r="Z2453" i="64"/>
  <c r="AA2453" i="64"/>
  <c r="AB2453" i="64"/>
  <c r="AC2453" i="64"/>
  <c r="AD2453" i="64"/>
  <c r="AE2453" i="64"/>
  <c r="AF2453" i="64"/>
  <c r="AG2453" i="64"/>
  <c r="AH2453" i="64"/>
  <c r="AI2453" i="64"/>
  <c r="AJ2453" i="64"/>
  <c r="AK2453" i="64"/>
  <c r="AL2453" i="64"/>
  <c r="AM2453" i="64"/>
  <c r="AN2453" i="64"/>
  <c r="AO2453" i="64"/>
  <c r="AP2453" i="64"/>
  <c r="AQ2453" i="64"/>
  <c r="AR2453" i="64"/>
  <c r="AS2453" i="64"/>
  <c r="AT2453" i="64"/>
  <c r="AU2453" i="64"/>
  <c r="AV2453" i="64"/>
  <c r="AW2453" i="64"/>
  <c r="AX2453" i="64"/>
  <c r="AY2453" i="64"/>
  <c r="AZ2453" i="64"/>
  <c r="BA2453" i="64"/>
  <c r="BB2453" i="64"/>
  <c r="BC2453" i="64"/>
  <c r="BD2453" i="64"/>
  <c r="BE2453" i="64"/>
  <c r="BF2453" i="64"/>
  <c r="BG2453" i="64"/>
  <c r="BH2453" i="64"/>
  <c r="BI2453" i="64"/>
  <c r="BJ2453" i="64"/>
  <c r="BK2453" i="64"/>
  <c r="BL2453" i="64"/>
  <c r="BM2453" i="64"/>
  <c r="BN2453" i="64"/>
  <c r="BO2453" i="64"/>
  <c r="BP2453" i="64"/>
  <c r="BQ2453" i="64"/>
  <c r="BR2453" i="64"/>
  <c r="BS2453" i="64"/>
  <c r="BT2453" i="64"/>
  <c r="BU2453" i="64"/>
  <c r="BV2453" i="64"/>
  <c r="BW2453" i="64"/>
  <c r="BX2453" i="64"/>
  <c r="BY2453" i="64"/>
  <c r="BZ2453" i="64"/>
  <c r="CA2453" i="64"/>
  <c r="CB2453" i="64"/>
  <c r="CC2453" i="64"/>
  <c r="CD2453" i="64"/>
  <c r="CE2453" i="64"/>
  <c r="CF2453" i="64"/>
  <c r="CG2453" i="64"/>
  <c r="CH2453" i="64"/>
  <c r="CI2453" i="64"/>
  <c r="CJ2453" i="64"/>
  <c r="CK2453" i="64"/>
  <c r="CL2453" i="64"/>
  <c r="S2427" i="64"/>
  <c r="T2427" i="64"/>
  <c r="U2427" i="64"/>
  <c r="V2427" i="64"/>
  <c r="W2427" i="64"/>
  <c r="X2427" i="64"/>
  <c r="Y2427" i="64"/>
  <c r="Z2427" i="64"/>
  <c r="AA2427" i="64"/>
  <c r="AB2427" i="64"/>
  <c r="AC2427" i="64"/>
  <c r="AD2427" i="64"/>
  <c r="AE2427" i="64"/>
  <c r="AF2427" i="64"/>
  <c r="AG2427" i="64"/>
  <c r="AH2427" i="64"/>
  <c r="AI2427" i="64"/>
  <c r="AJ2427" i="64"/>
  <c r="AK2427" i="64"/>
  <c r="AL2427" i="64"/>
  <c r="AM2427" i="64"/>
  <c r="AN2427" i="64"/>
  <c r="AO2427" i="64"/>
  <c r="AP2427" i="64"/>
  <c r="AQ2427" i="64"/>
  <c r="AR2427" i="64"/>
  <c r="AS2427" i="64"/>
  <c r="AT2427" i="64"/>
  <c r="AU2427" i="64"/>
  <c r="AV2427" i="64"/>
  <c r="AW2427" i="64"/>
  <c r="AX2427" i="64"/>
  <c r="AY2427" i="64"/>
  <c r="AZ2427" i="64"/>
  <c r="BA2427" i="64"/>
  <c r="BB2427" i="64"/>
  <c r="BC2427" i="64"/>
  <c r="BD2427" i="64"/>
  <c r="BE2427" i="64"/>
  <c r="BF2427" i="64"/>
  <c r="BG2427" i="64"/>
  <c r="BH2427" i="64"/>
  <c r="BI2427" i="64"/>
  <c r="BJ2427" i="64"/>
  <c r="BK2427" i="64"/>
  <c r="BL2427" i="64"/>
  <c r="BM2427" i="64"/>
  <c r="BN2427" i="64"/>
  <c r="BO2427" i="64"/>
  <c r="BP2427" i="64"/>
  <c r="BQ2427" i="64"/>
  <c r="BR2427" i="64"/>
  <c r="BS2427" i="64"/>
  <c r="BT2427" i="64"/>
  <c r="BU2427" i="64"/>
  <c r="BV2427" i="64"/>
  <c r="BW2427" i="64"/>
  <c r="BX2427" i="64"/>
  <c r="BY2427" i="64"/>
  <c r="BZ2427" i="64"/>
  <c r="CA2427" i="64"/>
  <c r="CB2427" i="64"/>
  <c r="CC2427" i="64"/>
  <c r="CD2427" i="64"/>
  <c r="CE2427" i="64"/>
  <c r="CF2427" i="64"/>
  <c r="CG2427" i="64"/>
  <c r="CH2427" i="64"/>
  <c r="CI2427" i="64"/>
  <c r="CJ2427" i="64"/>
  <c r="CK2427" i="64"/>
  <c r="CL2427" i="64"/>
  <c r="S2402" i="64"/>
  <c r="T2402" i="64"/>
  <c r="U2402" i="64"/>
  <c r="V2402" i="64"/>
  <c r="W2402" i="64"/>
  <c r="X2402" i="64"/>
  <c r="Y2402" i="64"/>
  <c r="Z2402" i="64"/>
  <c r="AA2402" i="64"/>
  <c r="AB2402" i="64"/>
  <c r="AC2402" i="64"/>
  <c r="AD2402" i="64"/>
  <c r="AE2402" i="64"/>
  <c r="AF2402" i="64"/>
  <c r="AG2402" i="64"/>
  <c r="AH2402" i="64"/>
  <c r="AI2402" i="64"/>
  <c r="AJ2402" i="64"/>
  <c r="AK2402" i="64"/>
  <c r="AL2402" i="64"/>
  <c r="AM2402" i="64"/>
  <c r="AN2402" i="64"/>
  <c r="AO2402" i="64"/>
  <c r="AP2402" i="64"/>
  <c r="AQ2402" i="64"/>
  <c r="AR2402" i="64"/>
  <c r="AS2402" i="64"/>
  <c r="AT2402" i="64"/>
  <c r="AU2402" i="64"/>
  <c r="AV2402" i="64"/>
  <c r="AW2402" i="64"/>
  <c r="AX2402" i="64"/>
  <c r="AY2402" i="64"/>
  <c r="AZ2402" i="64"/>
  <c r="BA2402" i="64"/>
  <c r="BB2402" i="64"/>
  <c r="BC2402" i="64"/>
  <c r="BD2402" i="64"/>
  <c r="BE2402" i="64"/>
  <c r="BF2402" i="64"/>
  <c r="BG2402" i="64"/>
  <c r="BH2402" i="64"/>
  <c r="BI2402" i="64"/>
  <c r="BJ2402" i="64"/>
  <c r="BK2402" i="64"/>
  <c r="BL2402" i="64"/>
  <c r="BM2402" i="64"/>
  <c r="BN2402" i="64"/>
  <c r="BO2402" i="64"/>
  <c r="BP2402" i="64"/>
  <c r="BQ2402" i="64"/>
  <c r="BR2402" i="64"/>
  <c r="BS2402" i="64"/>
  <c r="BT2402" i="64"/>
  <c r="BU2402" i="64"/>
  <c r="BV2402" i="64"/>
  <c r="BW2402" i="64"/>
  <c r="BX2402" i="64"/>
  <c r="BY2402" i="64"/>
  <c r="BZ2402" i="64"/>
  <c r="CA2402" i="64"/>
  <c r="CB2402" i="64"/>
  <c r="CC2402" i="64"/>
  <c r="CD2402" i="64"/>
  <c r="CE2402" i="64"/>
  <c r="CF2402" i="64"/>
  <c r="CG2402" i="64"/>
  <c r="CH2402" i="64"/>
  <c r="CI2402" i="64"/>
  <c r="CJ2402" i="64"/>
  <c r="CK2402" i="64"/>
  <c r="CL2402" i="64"/>
  <c r="S2376" i="64"/>
  <c r="T2376" i="64"/>
  <c r="U2376" i="64"/>
  <c r="V2376" i="64"/>
  <c r="W2376" i="64"/>
  <c r="X2376" i="64"/>
  <c r="Y2376" i="64"/>
  <c r="Z2376" i="64"/>
  <c r="AA2376" i="64"/>
  <c r="AB2376" i="64"/>
  <c r="AC2376" i="64"/>
  <c r="AD2376" i="64"/>
  <c r="AE2376" i="64"/>
  <c r="AF2376" i="64"/>
  <c r="AG2376" i="64"/>
  <c r="AH2376" i="64"/>
  <c r="AI2376" i="64"/>
  <c r="AJ2376" i="64"/>
  <c r="AK2376" i="64"/>
  <c r="AL2376" i="64"/>
  <c r="AM2376" i="64"/>
  <c r="AN2376" i="64"/>
  <c r="AO2376" i="64"/>
  <c r="AP2376" i="64"/>
  <c r="AQ2376" i="64"/>
  <c r="AR2376" i="64"/>
  <c r="AS2376" i="64"/>
  <c r="AT2376" i="64"/>
  <c r="AU2376" i="64"/>
  <c r="AV2376" i="64"/>
  <c r="AW2376" i="64"/>
  <c r="AX2376" i="64"/>
  <c r="AY2376" i="64"/>
  <c r="AZ2376" i="64"/>
  <c r="BA2376" i="64"/>
  <c r="BB2376" i="64"/>
  <c r="BC2376" i="64"/>
  <c r="BD2376" i="64"/>
  <c r="BE2376" i="64"/>
  <c r="BF2376" i="64"/>
  <c r="BG2376" i="64"/>
  <c r="BH2376" i="64"/>
  <c r="BI2376" i="64"/>
  <c r="BJ2376" i="64"/>
  <c r="BK2376" i="64"/>
  <c r="BL2376" i="64"/>
  <c r="BM2376" i="64"/>
  <c r="BN2376" i="64"/>
  <c r="BO2376" i="64"/>
  <c r="BP2376" i="64"/>
  <c r="BQ2376" i="64"/>
  <c r="BR2376" i="64"/>
  <c r="BS2376" i="64"/>
  <c r="BT2376" i="64"/>
  <c r="BU2376" i="64"/>
  <c r="BV2376" i="64"/>
  <c r="BW2376" i="64"/>
  <c r="BX2376" i="64"/>
  <c r="BY2376" i="64"/>
  <c r="BZ2376" i="64"/>
  <c r="CA2376" i="64"/>
  <c r="CB2376" i="64"/>
  <c r="CC2376" i="64"/>
  <c r="CD2376" i="64"/>
  <c r="CE2376" i="64"/>
  <c r="CF2376" i="64"/>
  <c r="CG2376" i="64"/>
  <c r="CH2376" i="64"/>
  <c r="CI2376" i="64"/>
  <c r="CJ2376" i="64"/>
  <c r="CK2376" i="64"/>
  <c r="CL2376" i="64"/>
  <c r="S1621" i="64"/>
  <c r="T1621" i="64"/>
  <c r="U1621" i="64"/>
  <c r="V1621" i="64"/>
  <c r="W1621" i="64"/>
  <c r="X1621" i="64"/>
  <c r="Y1621" i="64"/>
  <c r="Z1621" i="64"/>
  <c r="AA1621" i="64"/>
  <c r="AB1621" i="64"/>
  <c r="AC1621" i="64"/>
  <c r="AD1621" i="64"/>
  <c r="AE1621" i="64"/>
  <c r="AF1621" i="64"/>
  <c r="AG1621" i="64"/>
  <c r="AH1621" i="64"/>
  <c r="AI1621" i="64"/>
  <c r="AJ1621" i="64"/>
  <c r="AK1621" i="64"/>
  <c r="AL1621" i="64"/>
  <c r="AM1621" i="64"/>
  <c r="AN1621" i="64"/>
  <c r="AO1621" i="64"/>
  <c r="AP1621" i="64"/>
  <c r="AQ1621" i="64"/>
  <c r="AR1621" i="64"/>
  <c r="AS1621" i="64"/>
  <c r="AT1621" i="64"/>
  <c r="AU1621" i="64"/>
  <c r="AV1621" i="64"/>
  <c r="AW1621" i="64"/>
  <c r="AX1621" i="64"/>
  <c r="AY1621" i="64"/>
  <c r="AZ1621" i="64"/>
  <c r="BA1621" i="64"/>
  <c r="BB1621" i="64"/>
  <c r="BC1621" i="64"/>
  <c r="BD1621" i="64"/>
  <c r="BE1621" i="64"/>
  <c r="BF1621" i="64"/>
  <c r="BG1621" i="64"/>
  <c r="BH1621" i="64"/>
  <c r="BI1621" i="64"/>
  <c r="BJ1621" i="64"/>
  <c r="BK1621" i="64"/>
  <c r="BL1621" i="64"/>
  <c r="BM1621" i="64"/>
  <c r="BN1621" i="64"/>
  <c r="BO1621" i="64"/>
  <c r="BP1621" i="64"/>
  <c r="BQ1621" i="64"/>
  <c r="BR1621" i="64"/>
  <c r="BS1621" i="64"/>
  <c r="BT1621" i="64"/>
  <c r="BU1621" i="64"/>
  <c r="BV1621" i="64"/>
  <c r="BW1621" i="64"/>
  <c r="BX1621" i="64"/>
  <c r="BY1621" i="64"/>
  <c r="BZ1621" i="64"/>
  <c r="CA1621" i="64"/>
  <c r="CB1621" i="64"/>
  <c r="CC1621" i="64"/>
  <c r="CD1621" i="64"/>
  <c r="CE1621" i="64"/>
  <c r="CF1621" i="64"/>
  <c r="CG1621" i="64"/>
  <c r="CH1621" i="64"/>
  <c r="CI1621" i="64"/>
  <c r="CJ1621" i="64"/>
  <c r="CK1621" i="64"/>
  <c r="CL1621" i="64"/>
  <c r="S1598" i="64"/>
  <c r="T1598" i="64"/>
  <c r="U1598" i="64"/>
  <c r="V1598" i="64"/>
  <c r="W1598" i="64"/>
  <c r="X1598" i="64"/>
  <c r="Y1598" i="64"/>
  <c r="Z1598" i="64"/>
  <c r="AA1598" i="64"/>
  <c r="AB1598" i="64"/>
  <c r="AC1598" i="64"/>
  <c r="AD1598" i="64"/>
  <c r="AE1598" i="64"/>
  <c r="AF1598" i="64"/>
  <c r="AG1598" i="64"/>
  <c r="AH1598" i="64"/>
  <c r="AI1598" i="64"/>
  <c r="AJ1598" i="64"/>
  <c r="AK1598" i="64"/>
  <c r="AL1598" i="64"/>
  <c r="AM1598" i="64"/>
  <c r="AN1598" i="64"/>
  <c r="AO1598" i="64"/>
  <c r="AP1598" i="64"/>
  <c r="AQ1598" i="64"/>
  <c r="AR1598" i="64"/>
  <c r="AS1598" i="64"/>
  <c r="AT1598" i="64"/>
  <c r="AU1598" i="64"/>
  <c r="AV1598" i="64"/>
  <c r="AW1598" i="64"/>
  <c r="AX1598" i="64"/>
  <c r="AY1598" i="64"/>
  <c r="AZ1598" i="64"/>
  <c r="BA1598" i="64"/>
  <c r="BB1598" i="64"/>
  <c r="BC1598" i="64"/>
  <c r="BD1598" i="64"/>
  <c r="BE1598" i="64"/>
  <c r="BF1598" i="64"/>
  <c r="BG1598" i="64"/>
  <c r="BH1598" i="64"/>
  <c r="BI1598" i="64"/>
  <c r="BJ1598" i="64"/>
  <c r="BK1598" i="64"/>
  <c r="BL1598" i="64"/>
  <c r="BM1598" i="64"/>
  <c r="BN1598" i="64"/>
  <c r="BO1598" i="64"/>
  <c r="BP1598" i="64"/>
  <c r="BQ1598" i="64"/>
  <c r="BR1598" i="64"/>
  <c r="BS1598" i="64"/>
  <c r="BT1598" i="64"/>
  <c r="BU1598" i="64"/>
  <c r="BV1598" i="64"/>
  <c r="BW1598" i="64"/>
  <c r="BX1598" i="64"/>
  <c r="BY1598" i="64"/>
  <c r="BZ1598" i="64"/>
  <c r="CA1598" i="64"/>
  <c r="CB1598" i="64"/>
  <c r="CC1598" i="64"/>
  <c r="CD1598" i="64"/>
  <c r="CE1598" i="64"/>
  <c r="CF1598" i="64"/>
  <c r="CG1598" i="64"/>
  <c r="CH1598" i="64"/>
  <c r="CI1598" i="64"/>
  <c r="CJ1598" i="64"/>
  <c r="CK1598" i="64"/>
  <c r="CL1598" i="64"/>
  <c r="S1566" i="64"/>
  <c r="T1566" i="64"/>
  <c r="U1566" i="64"/>
  <c r="V1566" i="64"/>
  <c r="W1566" i="64"/>
  <c r="X1566" i="64"/>
  <c r="Y1566" i="64"/>
  <c r="Z1566" i="64"/>
  <c r="AA1566" i="64"/>
  <c r="AB1566" i="64"/>
  <c r="AC1566" i="64"/>
  <c r="AD1566" i="64"/>
  <c r="AE1566" i="64"/>
  <c r="AF1566" i="64"/>
  <c r="AG1566" i="64"/>
  <c r="AH1566" i="64"/>
  <c r="AI1566" i="64"/>
  <c r="AJ1566" i="64"/>
  <c r="AK1566" i="64"/>
  <c r="AL1566" i="64"/>
  <c r="AM1566" i="64"/>
  <c r="AN1566" i="64"/>
  <c r="AO1566" i="64"/>
  <c r="AP1566" i="64"/>
  <c r="AQ1566" i="64"/>
  <c r="AR1566" i="64"/>
  <c r="AS1566" i="64"/>
  <c r="AT1566" i="64"/>
  <c r="AU1566" i="64"/>
  <c r="AV1566" i="64"/>
  <c r="AW1566" i="64"/>
  <c r="AX1566" i="64"/>
  <c r="AY1566" i="64"/>
  <c r="AZ1566" i="64"/>
  <c r="BA1566" i="64"/>
  <c r="BB1566" i="64"/>
  <c r="BC1566" i="64"/>
  <c r="BD1566" i="64"/>
  <c r="BE1566" i="64"/>
  <c r="BF1566" i="64"/>
  <c r="BG1566" i="64"/>
  <c r="BH1566" i="64"/>
  <c r="BI1566" i="64"/>
  <c r="BJ1566" i="64"/>
  <c r="BK1566" i="64"/>
  <c r="BL1566" i="64"/>
  <c r="BM1566" i="64"/>
  <c r="BN1566" i="64"/>
  <c r="BO1566" i="64"/>
  <c r="BP1566" i="64"/>
  <c r="BQ1566" i="64"/>
  <c r="BR1566" i="64"/>
  <c r="BS1566" i="64"/>
  <c r="BT1566" i="64"/>
  <c r="BU1566" i="64"/>
  <c r="BV1566" i="64"/>
  <c r="BW1566" i="64"/>
  <c r="BX1566" i="64"/>
  <c r="BY1566" i="64"/>
  <c r="BZ1566" i="64"/>
  <c r="CA1566" i="64"/>
  <c r="CB1566" i="64"/>
  <c r="CC1566" i="64"/>
  <c r="CD1566" i="64"/>
  <c r="CE1566" i="64"/>
  <c r="CF1566" i="64"/>
  <c r="CG1566" i="64"/>
  <c r="CH1566" i="64"/>
  <c r="CI1566" i="64"/>
  <c r="CJ1566" i="64"/>
  <c r="CK1566" i="64"/>
  <c r="CL1566" i="64"/>
  <c r="S1772" i="64"/>
  <c r="T1772" i="64"/>
  <c r="U1772" i="64"/>
  <c r="V1772" i="64"/>
  <c r="W1772" i="64"/>
  <c r="X1772" i="64"/>
  <c r="Y1772" i="64"/>
  <c r="Z1772" i="64"/>
  <c r="AA1772" i="64"/>
  <c r="AB1772" i="64"/>
  <c r="AC1772" i="64"/>
  <c r="AD1772" i="64"/>
  <c r="AE1772" i="64"/>
  <c r="AF1772" i="64"/>
  <c r="AG1772" i="64"/>
  <c r="AH1772" i="64"/>
  <c r="AI1772" i="64"/>
  <c r="AJ1772" i="64"/>
  <c r="AK1772" i="64"/>
  <c r="AL1772" i="64"/>
  <c r="AM1772" i="64"/>
  <c r="AN1772" i="64"/>
  <c r="AO1772" i="64"/>
  <c r="AP1772" i="64"/>
  <c r="AQ1772" i="64"/>
  <c r="AR1772" i="64"/>
  <c r="AS1772" i="64"/>
  <c r="AT1772" i="64"/>
  <c r="AU1772" i="64"/>
  <c r="AV1772" i="64"/>
  <c r="AW1772" i="64"/>
  <c r="AX1772" i="64"/>
  <c r="AY1772" i="64"/>
  <c r="AZ1772" i="64"/>
  <c r="BA1772" i="64"/>
  <c r="BB1772" i="64"/>
  <c r="BC1772" i="64"/>
  <c r="BD1772" i="64"/>
  <c r="BE1772" i="64"/>
  <c r="BF1772" i="64"/>
  <c r="BG1772" i="64"/>
  <c r="BH1772" i="64"/>
  <c r="BI1772" i="64"/>
  <c r="BJ1772" i="64"/>
  <c r="BK1772" i="64"/>
  <c r="BL1772" i="64"/>
  <c r="BM1772" i="64"/>
  <c r="BN1772" i="64"/>
  <c r="BO1772" i="64"/>
  <c r="BP1772" i="64"/>
  <c r="BQ1772" i="64"/>
  <c r="BR1772" i="64"/>
  <c r="BS1772" i="64"/>
  <c r="BT1772" i="64"/>
  <c r="BU1772" i="64"/>
  <c r="BV1772" i="64"/>
  <c r="BW1772" i="64"/>
  <c r="BX1772" i="64"/>
  <c r="BY1772" i="64"/>
  <c r="BZ1772" i="64"/>
  <c r="CA1772" i="64"/>
  <c r="CB1772" i="64"/>
  <c r="CC1772" i="64"/>
  <c r="CD1772" i="64"/>
  <c r="CE1772" i="64"/>
  <c r="CF1772" i="64"/>
  <c r="CG1772" i="64"/>
  <c r="CH1772" i="64"/>
  <c r="CI1772" i="64"/>
  <c r="CJ1772" i="64"/>
  <c r="CK1772" i="64"/>
  <c r="CL1772" i="64"/>
  <c r="S2502" i="64"/>
  <c r="T2502" i="64"/>
  <c r="U2502" i="64"/>
  <c r="V2502" i="64"/>
  <c r="W2502" i="64"/>
  <c r="X2502" i="64"/>
  <c r="Y2502" i="64"/>
  <c r="Z2502" i="64"/>
  <c r="AA2502" i="64"/>
  <c r="AB2502" i="64"/>
  <c r="AC2502" i="64"/>
  <c r="AD2502" i="64"/>
  <c r="AE2502" i="64"/>
  <c r="AF2502" i="64"/>
  <c r="AG2502" i="64"/>
  <c r="AH2502" i="64"/>
  <c r="AI2502" i="64"/>
  <c r="AJ2502" i="64"/>
  <c r="AK2502" i="64"/>
  <c r="AL2502" i="64"/>
  <c r="AM2502" i="64"/>
  <c r="AN2502" i="64"/>
  <c r="AO2502" i="64"/>
  <c r="AP2502" i="64"/>
  <c r="AQ2502" i="64"/>
  <c r="AR2502" i="64"/>
  <c r="AS2502" i="64"/>
  <c r="AT2502" i="64"/>
  <c r="AU2502" i="64"/>
  <c r="AV2502" i="64"/>
  <c r="AW2502" i="64"/>
  <c r="AX2502" i="64"/>
  <c r="AY2502" i="64"/>
  <c r="AZ2502" i="64"/>
  <c r="BA2502" i="64"/>
  <c r="BB2502" i="64"/>
  <c r="BC2502" i="64"/>
  <c r="BD2502" i="64"/>
  <c r="BE2502" i="64"/>
  <c r="BF2502" i="64"/>
  <c r="BG2502" i="64"/>
  <c r="BH2502" i="64"/>
  <c r="BI2502" i="64"/>
  <c r="BJ2502" i="64"/>
  <c r="BK2502" i="64"/>
  <c r="BL2502" i="64"/>
  <c r="BM2502" i="64"/>
  <c r="BN2502" i="64"/>
  <c r="BO2502" i="64"/>
  <c r="BP2502" i="64"/>
  <c r="BQ2502" i="64"/>
  <c r="BR2502" i="64"/>
  <c r="BS2502" i="64"/>
  <c r="BT2502" i="64"/>
  <c r="BU2502" i="64"/>
  <c r="BV2502" i="64"/>
  <c r="BW2502" i="64"/>
  <c r="BX2502" i="64"/>
  <c r="BY2502" i="64"/>
  <c r="BZ2502" i="64"/>
  <c r="CA2502" i="64"/>
  <c r="CB2502" i="64"/>
  <c r="CC2502" i="64"/>
  <c r="CD2502" i="64"/>
  <c r="CE2502" i="64"/>
  <c r="CF2502" i="64"/>
  <c r="CG2502" i="64"/>
  <c r="CH2502" i="64"/>
  <c r="CI2502" i="64"/>
  <c r="CJ2502" i="64"/>
  <c r="CK2502" i="64"/>
  <c r="CL2502" i="64"/>
  <c r="S1543" i="64"/>
  <c r="T1543" i="64"/>
  <c r="U1543" i="64"/>
  <c r="V1543" i="64"/>
  <c r="W1543" i="64"/>
  <c r="X1543" i="64"/>
  <c r="Y1543" i="64"/>
  <c r="Z1543" i="64"/>
  <c r="AA1543" i="64"/>
  <c r="AB1543" i="64"/>
  <c r="AC1543" i="64"/>
  <c r="AD1543" i="64"/>
  <c r="AE1543" i="64"/>
  <c r="AF1543" i="64"/>
  <c r="AG1543" i="64"/>
  <c r="AH1543" i="64"/>
  <c r="AI1543" i="64"/>
  <c r="AJ1543" i="64"/>
  <c r="AK1543" i="64"/>
  <c r="AL1543" i="64"/>
  <c r="AM1543" i="64"/>
  <c r="AN1543" i="64"/>
  <c r="AO1543" i="64"/>
  <c r="AP1543" i="64"/>
  <c r="AQ1543" i="64"/>
  <c r="AR1543" i="64"/>
  <c r="AS1543" i="64"/>
  <c r="AT1543" i="64"/>
  <c r="AU1543" i="64"/>
  <c r="AV1543" i="64"/>
  <c r="AW1543" i="64"/>
  <c r="AX1543" i="64"/>
  <c r="AY1543" i="64"/>
  <c r="AZ1543" i="64"/>
  <c r="BA1543" i="64"/>
  <c r="BB1543" i="64"/>
  <c r="BC1543" i="64"/>
  <c r="BD1543" i="64"/>
  <c r="BE1543" i="64"/>
  <c r="BF1543" i="64"/>
  <c r="BG1543" i="64"/>
  <c r="BH1543" i="64"/>
  <c r="BI1543" i="64"/>
  <c r="BJ1543" i="64"/>
  <c r="BK1543" i="64"/>
  <c r="BL1543" i="64"/>
  <c r="BM1543" i="64"/>
  <c r="BN1543" i="64"/>
  <c r="BO1543" i="64"/>
  <c r="BP1543" i="64"/>
  <c r="BQ1543" i="64"/>
  <c r="BR1543" i="64"/>
  <c r="BS1543" i="64"/>
  <c r="BT1543" i="64"/>
  <c r="BU1543" i="64"/>
  <c r="BV1543" i="64"/>
  <c r="BW1543" i="64"/>
  <c r="BX1543" i="64"/>
  <c r="BY1543" i="64"/>
  <c r="BZ1543" i="64"/>
  <c r="CA1543" i="64"/>
  <c r="CB1543" i="64"/>
  <c r="CC1543" i="64"/>
  <c r="CD1543" i="64"/>
  <c r="CE1543" i="64"/>
  <c r="CF1543" i="64"/>
  <c r="CG1543" i="64"/>
  <c r="CH1543" i="64"/>
  <c r="CI1543" i="64"/>
  <c r="CJ1543" i="64"/>
  <c r="CK1543" i="64"/>
  <c r="CL1543" i="64"/>
  <c r="S1499" i="64"/>
  <c r="T1499" i="64"/>
  <c r="U1499" i="64"/>
  <c r="V1499" i="64"/>
  <c r="W1499" i="64"/>
  <c r="X1499" i="64"/>
  <c r="Y1499" i="64"/>
  <c r="Z1499" i="64"/>
  <c r="AA1499" i="64"/>
  <c r="AB1499" i="64"/>
  <c r="AC1499" i="64"/>
  <c r="AD1499" i="64"/>
  <c r="AE1499" i="64"/>
  <c r="AF1499" i="64"/>
  <c r="AG1499" i="64"/>
  <c r="AH1499" i="64"/>
  <c r="AI1499" i="64"/>
  <c r="AJ1499" i="64"/>
  <c r="AK1499" i="64"/>
  <c r="AL1499" i="64"/>
  <c r="AM1499" i="64"/>
  <c r="AN1499" i="64"/>
  <c r="AO1499" i="64"/>
  <c r="AP1499" i="64"/>
  <c r="AQ1499" i="64"/>
  <c r="AR1499" i="64"/>
  <c r="AS1499" i="64"/>
  <c r="AT1499" i="64"/>
  <c r="AU1499" i="64"/>
  <c r="AV1499" i="64"/>
  <c r="AW1499" i="64"/>
  <c r="AX1499" i="64"/>
  <c r="AY1499" i="64"/>
  <c r="AZ1499" i="64"/>
  <c r="BA1499" i="64"/>
  <c r="BB1499" i="64"/>
  <c r="BC1499" i="64"/>
  <c r="BD1499" i="64"/>
  <c r="BE1499" i="64"/>
  <c r="BF1499" i="64"/>
  <c r="BG1499" i="64"/>
  <c r="BH1499" i="64"/>
  <c r="BI1499" i="64"/>
  <c r="BJ1499" i="64"/>
  <c r="BK1499" i="64"/>
  <c r="BL1499" i="64"/>
  <c r="BM1499" i="64"/>
  <c r="BN1499" i="64"/>
  <c r="BO1499" i="64"/>
  <c r="BP1499" i="64"/>
  <c r="BQ1499" i="64"/>
  <c r="BR1499" i="64"/>
  <c r="BS1499" i="64"/>
  <c r="BT1499" i="64"/>
  <c r="BU1499" i="64"/>
  <c r="BV1499" i="64"/>
  <c r="BW1499" i="64"/>
  <c r="BX1499" i="64"/>
  <c r="BY1499" i="64"/>
  <c r="BZ1499" i="64"/>
  <c r="CA1499" i="64"/>
  <c r="CB1499" i="64"/>
  <c r="CC1499" i="64"/>
  <c r="CD1499" i="64"/>
  <c r="CE1499" i="64"/>
  <c r="CF1499" i="64"/>
  <c r="CG1499" i="64"/>
  <c r="CH1499" i="64"/>
  <c r="CI1499" i="64"/>
  <c r="CJ1499" i="64"/>
  <c r="CK1499" i="64"/>
  <c r="CL1499" i="64"/>
  <c r="S1937" i="64"/>
  <c r="S1905" i="64"/>
  <c r="T1905" i="64"/>
  <c r="U1905" i="64"/>
  <c r="V1905" i="64"/>
  <c r="W1905" i="64"/>
  <c r="X1905" i="64"/>
  <c r="Y1905" i="64"/>
  <c r="Z1905" i="64"/>
  <c r="AA1905" i="64"/>
  <c r="AB1905" i="64"/>
  <c r="AC1905" i="64"/>
  <c r="AD1905" i="64"/>
  <c r="AE1905" i="64"/>
  <c r="AF1905" i="64"/>
  <c r="AG1905" i="64"/>
  <c r="AH1905" i="64"/>
  <c r="AI1905" i="64"/>
  <c r="AJ1905" i="64"/>
  <c r="AK1905" i="64"/>
  <c r="AL1905" i="64"/>
  <c r="AM1905" i="64"/>
  <c r="AN1905" i="64"/>
  <c r="AO1905" i="64"/>
  <c r="AP1905" i="64"/>
  <c r="AQ1905" i="64"/>
  <c r="AR1905" i="64"/>
  <c r="AS1905" i="64"/>
  <c r="AT1905" i="64"/>
  <c r="AU1905" i="64"/>
  <c r="AV1905" i="64"/>
  <c r="AW1905" i="64"/>
  <c r="AX1905" i="64"/>
  <c r="AY1905" i="64"/>
  <c r="AZ1905" i="64"/>
  <c r="BA1905" i="64"/>
  <c r="BB1905" i="64"/>
  <c r="BC1905" i="64"/>
  <c r="BD1905" i="64"/>
  <c r="BE1905" i="64"/>
  <c r="BF1905" i="64"/>
  <c r="BG1905" i="64"/>
  <c r="BH1905" i="64"/>
  <c r="BI1905" i="64"/>
  <c r="BJ1905" i="64"/>
  <c r="BK1905" i="64"/>
  <c r="BL1905" i="64"/>
  <c r="BM1905" i="64"/>
  <c r="BN1905" i="64"/>
  <c r="BO1905" i="64"/>
  <c r="BP1905" i="64"/>
  <c r="BQ1905" i="64"/>
  <c r="BR1905" i="64"/>
  <c r="BS1905" i="64"/>
  <c r="BT1905" i="64"/>
  <c r="BU1905" i="64"/>
  <c r="BV1905" i="64"/>
  <c r="BW1905" i="64"/>
  <c r="BX1905" i="64"/>
  <c r="BY1905" i="64"/>
  <c r="BZ1905" i="64"/>
  <c r="CA1905" i="64"/>
  <c r="CB1905" i="64"/>
  <c r="CC1905" i="64"/>
  <c r="CD1905" i="64"/>
  <c r="CE1905" i="64"/>
  <c r="CF1905" i="64"/>
  <c r="CG1905" i="64"/>
  <c r="CH1905" i="64"/>
  <c r="CI1905" i="64"/>
  <c r="CJ1905" i="64"/>
  <c r="CK1905" i="64"/>
  <c r="CL1905" i="64"/>
  <c r="S1873" i="64"/>
  <c r="T1873" i="64"/>
  <c r="U1873" i="64"/>
  <c r="V1873" i="64"/>
  <c r="W1873" i="64"/>
  <c r="X1873" i="64"/>
  <c r="Y1873" i="64"/>
  <c r="Z1873" i="64"/>
  <c r="AA1873" i="64"/>
  <c r="AB1873" i="64"/>
  <c r="AC1873" i="64"/>
  <c r="AD1873" i="64"/>
  <c r="AE1873" i="64"/>
  <c r="AF1873" i="64"/>
  <c r="AG1873" i="64"/>
  <c r="AH1873" i="64"/>
  <c r="AI1873" i="64"/>
  <c r="AJ1873" i="64"/>
  <c r="AK1873" i="64"/>
  <c r="AL1873" i="64"/>
  <c r="AM1873" i="64"/>
  <c r="AN1873" i="64"/>
  <c r="AO1873" i="64"/>
  <c r="AP1873" i="64"/>
  <c r="AQ1873" i="64"/>
  <c r="AR1873" i="64"/>
  <c r="AS1873" i="64"/>
  <c r="AT1873" i="64"/>
  <c r="AU1873" i="64"/>
  <c r="AV1873" i="64"/>
  <c r="AW1873" i="64"/>
  <c r="AX1873" i="64"/>
  <c r="AY1873" i="64"/>
  <c r="AZ1873" i="64"/>
  <c r="BA1873" i="64"/>
  <c r="BB1873" i="64"/>
  <c r="BC1873" i="64"/>
  <c r="BD1873" i="64"/>
  <c r="BE1873" i="64"/>
  <c r="BF1873" i="64"/>
  <c r="BG1873" i="64"/>
  <c r="BH1873" i="64"/>
  <c r="BI1873" i="64"/>
  <c r="BJ1873" i="64"/>
  <c r="BK1873" i="64"/>
  <c r="BL1873" i="64"/>
  <c r="BM1873" i="64"/>
  <c r="BN1873" i="64"/>
  <c r="BO1873" i="64"/>
  <c r="BP1873" i="64"/>
  <c r="BQ1873" i="64"/>
  <c r="BR1873" i="64"/>
  <c r="BS1873" i="64"/>
  <c r="BT1873" i="64"/>
  <c r="BU1873" i="64"/>
  <c r="BV1873" i="64"/>
  <c r="BW1873" i="64"/>
  <c r="BX1873" i="64"/>
  <c r="BY1873" i="64"/>
  <c r="BZ1873" i="64"/>
  <c r="CA1873" i="64"/>
  <c r="CB1873" i="64"/>
  <c r="CC1873" i="64"/>
  <c r="CD1873" i="64"/>
  <c r="CE1873" i="64"/>
  <c r="CF1873" i="64"/>
  <c r="CG1873" i="64"/>
  <c r="CH1873" i="64"/>
  <c r="CI1873" i="64"/>
  <c r="CJ1873" i="64"/>
  <c r="CK1873" i="64"/>
  <c r="CL1873" i="64"/>
  <c r="S1455" i="64"/>
  <c r="T1455" i="64"/>
  <c r="U1455" i="64"/>
  <c r="V1455" i="64"/>
  <c r="W1455" i="64"/>
  <c r="X1455" i="64"/>
  <c r="Y1455" i="64"/>
  <c r="Z1455" i="64"/>
  <c r="AA1455" i="64"/>
  <c r="AB1455" i="64"/>
  <c r="AC1455" i="64"/>
  <c r="AD1455" i="64"/>
  <c r="AE1455" i="64"/>
  <c r="AF1455" i="64"/>
  <c r="AG1455" i="64"/>
  <c r="AH1455" i="64"/>
  <c r="AI1455" i="64"/>
  <c r="AJ1455" i="64"/>
  <c r="AK1455" i="64"/>
  <c r="AL1455" i="64"/>
  <c r="AM1455" i="64"/>
  <c r="AN1455" i="64"/>
  <c r="AO1455" i="64"/>
  <c r="AP1455" i="64"/>
  <c r="AQ1455" i="64"/>
  <c r="AR1455" i="64"/>
  <c r="AS1455" i="64"/>
  <c r="AT1455" i="64"/>
  <c r="AU1455" i="64"/>
  <c r="AV1455" i="64"/>
  <c r="AW1455" i="64"/>
  <c r="AX1455" i="64"/>
  <c r="AY1455" i="64"/>
  <c r="AZ1455" i="64"/>
  <c r="BA1455" i="64"/>
  <c r="BB1455" i="64"/>
  <c r="BC1455" i="64"/>
  <c r="BD1455" i="64"/>
  <c r="BE1455" i="64"/>
  <c r="BF1455" i="64"/>
  <c r="BG1455" i="64"/>
  <c r="BH1455" i="64"/>
  <c r="BI1455" i="64"/>
  <c r="BJ1455" i="64"/>
  <c r="BK1455" i="64"/>
  <c r="BL1455" i="64"/>
  <c r="BM1455" i="64"/>
  <c r="BN1455" i="64"/>
  <c r="BO1455" i="64"/>
  <c r="BP1455" i="64"/>
  <c r="BQ1455" i="64"/>
  <c r="BR1455" i="64"/>
  <c r="BS1455" i="64"/>
  <c r="BT1455" i="64"/>
  <c r="BU1455" i="64"/>
  <c r="BV1455" i="64"/>
  <c r="BW1455" i="64"/>
  <c r="BX1455" i="64"/>
  <c r="BY1455" i="64"/>
  <c r="BZ1455" i="64"/>
  <c r="CA1455" i="64"/>
  <c r="CB1455" i="64"/>
  <c r="CC1455" i="64"/>
  <c r="CD1455" i="64"/>
  <c r="CE1455" i="64"/>
  <c r="CF1455" i="64"/>
  <c r="CG1455" i="64"/>
  <c r="CH1455" i="64"/>
  <c r="CI1455" i="64"/>
  <c r="CJ1455" i="64"/>
  <c r="CK1455" i="64"/>
  <c r="CL1455" i="64"/>
  <c r="S1419" i="64"/>
  <c r="T1419" i="64"/>
  <c r="U1419" i="64"/>
  <c r="V1419" i="64"/>
  <c r="W1419" i="64"/>
  <c r="X1419" i="64"/>
  <c r="Y1419" i="64"/>
  <c r="Z1419" i="64"/>
  <c r="AA1419" i="64"/>
  <c r="AB1419" i="64"/>
  <c r="AC1419" i="64"/>
  <c r="AD1419" i="64"/>
  <c r="AE1419" i="64"/>
  <c r="AF1419" i="64"/>
  <c r="AG1419" i="64"/>
  <c r="AH1419" i="64"/>
  <c r="AI1419" i="64"/>
  <c r="AJ1419" i="64"/>
  <c r="AK1419" i="64"/>
  <c r="AL1419" i="64"/>
  <c r="AM1419" i="64"/>
  <c r="AN1419" i="64"/>
  <c r="AO1419" i="64"/>
  <c r="AP1419" i="64"/>
  <c r="AQ1419" i="64"/>
  <c r="AR1419" i="64"/>
  <c r="AS1419" i="64"/>
  <c r="AT1419" i="64"/>
  <c r="AU1419" i="64"/>
  <c r="AV1419" i="64"/>
  <c r="AW1419" i="64"/>
  <c r="AX1419" i="64"/>
  <c r="AY1419" i="64"/>
  <c r="AZ1419" i="64"/>
  <c r="BA1419" i="64"/>
  <c r="BB1419" i="64"/>
  <c r="BC1419" i="64"/>
  <c r="BD1419" i="64"/>
  <c r="BE1419" i="64"/>
  <c r="BF1419" i="64"/>
  <c r="BG1419" i="64"/>
  <c r="BH1419" i="64"/>
  <c r="BI1419" i="64"/>
  <c r="BJ1419" i="64"/>
  <c r="BK1419" i="64"/>
  <c r="BL1419" i="64"/>
  <c r="BM1419" i="64"/>
  <c r="BN1419" i="64"/>
  <c r="BO1419" i="64"/>
  <c r="BP1419" i="64"/>
  <c r="BQ1419" i="64"/>
  <c r="BR1419" i="64"/>
  <c r="BS1419" i="64"/>
  <c r="BT1419" i="64"/>
  <c r="BU1419" i="64"/>
  <c r="BV1419" i="64"/>
  <c r="BW1419" i="64"/>
  <c r="BX1419" i="64"/>
  <c r="BY1419" i="64"/>
  <c r="BZ1419" i="64"/>
  <c r="CA1419" i="64"/>
  <c r="CB1419" i="64"/>
  <c r="CC1419" i="64"/>
  <c r="CD1419" i="64"/>
  <c r="CE1419" i="64"/>
  <c r="CF1419" i="64"/>
  <c r="CG1419" i="64"/>
  <c r="CH1419" i="64"/>
  <c r="CI1419" i="64"/>
  <c r="CJ1419" i="64"/>
  <c r="CK1419" i="64"/>
  <c r="CL1419" i="64"/>
  <c r="S1384" i="64"/>
  <c r="T1384" i="64"/>
  <c r="U1384" i="64"/>
  <c r="V1384" i="64"/>
  <c r="W1384" i="64"/>
  <c r="X1384" i="64"/>
  <c r="Y1384" i="64"/>
  <c r="Z1384" i="64"/>
  <c r="AA1384" i="64"/>
  <c r="AB1384" i="64"/>
  <c r="AC1384" i="64"/>
  <c r="AD1384" i="64"/>
  <c r="AE1384" i="64"/>
  <c r="AF1384" i="64"/>
  <c r="AG1384" i="64"/>
  <c r="AH1384" i="64"/>
  <c r="AI1384" i="64"/>
  <c r="AJ1384" i="64"/>
  <c r="AK1384" i="64"/>
  <c r="AL1384" i="64"/>
  <c r="AM1384" i="64"/>
  <c r="AN1384" i="64"/>
  <c r="AO1384" i="64"/>
  <c r="AP1384" i="64"/>
  <c r="AQ1384" i="64"/>
  <c r="AR1384" i="64"/>
  <c r="AS1384" i="64"/>
  <c r="AT1384" i="64"/>
  <c r="AU1384" i="64"/>
  <c r="AV1384" i="64"/>
  <c r="AW1384" i="64"/>
  <c r="AX1384" i="64"/>
  <c r="AY1384" i="64"/>
  <c r="AZ1384" i="64"/>
  <c r="BA1384" i="64"/>
  <c r="BB1384" i="64"/>
  <c r="BC1384" i="64"/>
  <c r="BD1384" i="64"/>
  <c r="BE1384" i="64"/>
  <c r="BF1384" i="64"/>
  <c r="BG1384" i="64"/>
  <c r="BH1384" i="64"/>
  <c r="BI1384" i="64"/>
  <c r="BJ1384" i="64"/>
  <c r="BK1384" i="64"/>
  <c r="BL1384" i="64"/>
  <c r="BM1384" i="64"/>
  <c r="BN1384" i="64"/>
  <c r="BO1384" i="64"/>
  <c r="BP1384" i="64"/>
  <c r="BQ1384" i="64"/>
  <c r="BR1384" i="64"/>
  <c r="BS1384" i="64"/>
  <c r="BT1384" i="64"/>
  <c r="BU1384" i="64"/>
  <c r="BV1384" i="64"/>
  <c r="BW1384" i="64"/>
  <c r="BX1384" i="64"/>
  <c r="BY1384" i="64"/>
  <c r="BZ1384" i="64"/>
  <c r="CA1384" i="64"/>
  <c r="CB1384" i="64"/>
  <c r="CC1384" i="64"/>
  <c r="CD1384" i="64"/>
  <c r="CE1384" i="64"/>
  <c r="CF1384" i="64"/>
  <c r="CG1384" i="64"/>
  <c r="CH1384" i="64"/>
  <c r="CI1384" i="64"/>
  <c r="CJ1384" i="64"/>
  <c r="CK1384" i="64"/>
  <c r="CL1384" i="64"/>
  <c r="S1349" i="64"/>
  <c r="T1349" i="64"/>
  <c r="U1349" i="64"/>
  <c r="V1349" i="64"/>
  <c r="W1349" i="64"/>
  <c r="X1349" i="64"/>
  <c r="Y1349" i="64"/>
  <c r="Z1349" i="64"/>
  <c r="AA1349" i="64"/>
  <c r="AB1349" i="64"/>
  <c r="AC1349" i="64"/>
  <c r="AD1349" i="64"/>
  <c r="AE1349" i="64"/>
  <c r="AF1349" i="64"/>
  <c r="AG1349" i="64"/>
  <c r="AH1349" i="64"/>
  <c r="AI1349" i="64"/>
  <c r="AJ1349" i="64"/>
  <c r="AK1349" i="64"/>
  <c r="AL1349" i="64"/>
  <c r="AM1349" i="64"/>
  <c r="AN1349" i="64"/>
  <c r="AO1349" i="64"/>
  <c r="AP1349" i="64"/>
  <c r="AQ1349" i="64"/>
  <c r="AR1349" i="64"/>
  <c r="AS1349" i="64"/>
  <c r="AT1349" i="64"/>
  <c r="AU1349" i="64"/>
  <c r="AV1349" i="64"/>
  <c r="AW1349" i="64"/>
  <c r="AX1349" i="64"/>
  <c r="AY1349" i="64"/>
  <c r="AZ1349" i="64"/>
  <c r="BA1349" i="64"/>
  <c r="BB1349" i="64"/>
  <c r="BC1349" i="64"/>
  <c r="BD1349" i="64"/>
  <c r="BE1349" i="64"/>
  <c r="BF1349" i="64"/>
  <c r="BG1349" i="64"/>
  <c r="BH1349" i="64"/>
  <c r="BI1349" i="64"/>
  <c r="BJ1349" i="64"/>
  <c r="BK1349" i="64"/>
  <c r="BL1349" i="64"/>
  <c r="BM1349" i="64"/>
  <c r="BN1349" i="64"/>
  <c r="BO1349" i="64"/>
  <c r="BP1349" i="64"/>
  <c r="BQ1349" i="64"/>
  <c r="BR1349" i="64"/>
  <c r="BS1349" i="64"/>
  <c r="BT1349" i="64"/>
  <c r="BU1349" i="64"/>
  <c r="BV1349" i="64"/>
  <c r="BW1349" i="64"/>
  <c r="BX1349" i="64"/>
  <c r="BY1349" i="64"/>
  <c r="BZ1349" i="64"/>
  <c r="CA1349" i="64"/>
  <c r="CB1349" i="64"/>
  <c r="CC1349" i="64"/>
  <c r="CD1349" i="64"/>
  <c r="CE1349" i="64"/>
  <c r="CF1349" i="64"/>
  <c r="CG1349" i="64"/>
  <c r="CH1349" i="64"/>
  <c r="CI1349" i="64"/>
  <c r="CJ1349" i="64"/>
  <c r="CK1349" i="64"/>
  <c r="CL1349" i="64"/>
  <c r="S1971" i="64"/>
  <c r="T1971" i="64"/>
  <c r="U1971" i="64"/>
  <c r="V1971" i="64"/>
  <c r="W1971" i="64"/>
  <c r="X1971" i="64"/>
  <c r="Y1971" i="64"/>
  <c r="Z1971" i="64"/>
  <c r="AA1971" i="64"/>
  <c r="AB1971" i="64"/>
  <c r="AC1971" i="64"/>
  <c r="AD1971" i="64"/>
  <c r="AE1971" i="64"/>
  <c r="AF1971" i="64"/>
  <c r="AG1971" i="64"/>
  <c r="AH1971" i="64"/>
  <c r="AI1971" i="64"/>
  <c r="AJ1971" i="64"/>
  <c r="AK1971" i="64"/>
  <c r="AL1971" i="64"/>
  <c r="AM1971" i="64"/>
  <c r="AN1971" i="64"/>
  <c r="AO1971" i="64"/>
  <c r="AP1971" i="64"/>
  <c r="AQ1971" i="64"/>
  <c r="AR1971" i="64"/>
  <c r="AS1971" i="64"/>
  <c r="AT1971" i="64"/>
  <c r="AU1971" i="64"/>
  <c r="AV1971" i="64"/>
  <c r="AW1971" i="64"/>
  <c r="AX1971" i="64"/>
  <c r="AY1971" i="64"/>
  <c r="AZ1971" i="64"/>
  <c r="BA1971" i="64"/>
  <c r="BB1971" i="64"/>
  <c r="BC1971" i="64"/>
  <c r="BD1971" i="64"/>
  <c r="BE1971" i="64"/>
  <c r="BF1971" i="64"/>
  <c r="BG1971" i="64"/>
  <c r="BH1971" i="64"/>
  <c r="BI1971" i="64"/>
  <c r="BJ1971" i="64"/>
  <c r="BK1971" i="64"/>
  <c r="BL1971" i="64"/>
  <c r="BM1971" i="64"/>
  <c r="BN1971" i="64"/>
  <c r="BO1971" i="64"/>
  <c r="BP1971" i="64"/>
  <c r="BQ1971" i="64"/>
  <c r="BR1971" i="64"/>
  <c r="BS1971" i="64"/>
  <c r="BT1971" i="64"/>
  <c r="BU1971" i="64"/>
  <c r="BV1971" i="64"/>
  <c r="BW1971" i="64"/>
  <c r="BX1971" i="64"/>
  <c r="BY1971" i="64"/>
  <c r="BZ1971" i="64"/>
  <c r="CA1971" i="64"/>
  <c r="CB1971" i="64"/>
  <c r="CC1971" i="64"/>
  <c r="CD1971" i="64"/>
  <c r="CE1971" i="64"/>
  <c r="CF1971" i="64"/>
  <c r="CG1971" i="64"/>
  <c r="CH1971" i="64"/>
  <c r="CI1971" i="64"/>
  <c r="CJ1971" i="64"/>
  <c r="CK1971" i="64"/>
  <c r="CL1971" i="64"/>
  <c r="S2005" i="64"/>
  <c r="T2005" i="64"/>
  <c r="U2005" i="64"/>
  <c r="V2005" i="64"/>
  <c r="W2005" i="64"/>
  <c r="X2005" i="64"/>
  <c r="Y2005" i="64"/>
  <c r="Z2005" i="64"/>
  <c r="AA2005" i="64"/>
  <c r="AB2005" i="64"/>
  <c r="AC2005" i="64"/>
  <c r="AD2005" i="64"/>
  <c r="AE2005" i="64"/>
  <c r="AF2005" i="64"/>
  <c r="AG2005" i="64"/>
  <c r="AH2005" i="64"/>
  <c r="AI2005" i="64"/>
  <c r="AJ2005" i="64"/>
  <c r="AK2005" i="64"/>
  <c r="AL2005" i="64"/>
  <c r="AM2005" i="64"/>
  <c r="AN2005" i="64"/>
  <c r="AO2005" i="64"/>
  <c r="AP2005" i="64"/>
  <c r="AQ2005" i="64"/>
  <c r="AR2005" i="64"/>
  <c r="AS2005" i="64"/>
  <c r="AT2005" i="64"/>
  <c r="AU2005" i="64"/>
  <c r="AV2005" i="64"/>
  <c r="AW2005" i="64"/>
  <c r="AX2005" i="64"/>
  <c r="AY2005" i="64"/>
  <c r="AZ2005" i="64"/>
  <c r="BA2005" i="64"/>
  <c r="BB2005" i="64"/>
  <c r="BC2005" i="64"/>
  <c r="BD2005" i="64"/>
  <c r="BE2005" i="64"/>
  <c r="BF2005" i="64"/>
  <c r="BG2005" i="64"/>
  <c r="BH2005" i="64"/>
  <c r="BI2005" i="64"/>
  <c r="BJ2005" i="64"/>
  <c r="BK2005" i="64"/>
  <c r="BL2005" i="64"/>
  <c r="BM2005" i="64"/>
  <c r="BN2005" i="64"/>
  <c r="BO2005" i="64"/>
  <c r="BP2005" i="64"/>
  <c r="BQ2005" i="64"/>
  <c r="BR2005" i="64"/>
  <c r="BS2005" i="64"/>
  <c r="BT2005" i="64"/>
  <c r="BU2005" i="64"/>
  <c r="BV2005" i="64"/>
  <c r="BW2005" i="64"/>
  <c r="BX2005" i="64"/>
  <c r="BY2005" i="64"/>
  <c r="BZ2005" i="64"/>
  <c r="CA2005" i="64"/>
  <c r="CB2005" i="64"/>
  <c r="CC2005" i="64"/>
  <c r="CD2005" i="64"/>
  <c r="CE2005" i="64"/>
  <c r="CF2005" i="64"/>
  <c r="CG2005" i="64"/>
  <c r="CH2005" i="64"/>
  <c r="CI2005" i="64"/>
  <c r="CJ2005" i="64"/>
  <c r="CK2005" i="64"/>
  <c r="CL2005" i="64"/>
  <c r="S1313" i="64"/>
  <c r="S1241" i="64"/>
  <c r="T1241" i="64"/>
  <c r="U1241" i="64"/>
  <c r="V1241" i="64"/>
  <c r="W1241" i="64"/>
  <c r="X1241" i="64"/>
  <c r="Y1241" i="64"/>
  <c r="Z1241" i="64"/>
  <c r="AA1241" i="64"/>
  <c r="AB1241" i="64"/>
  <c r="AC1241" i="64"/>
  <c r="AD1241" i="64"/>
  <c r="AE1241" i="64"/>
  <c r="AF1241" i="64"/>
  <c r="AG1241" i="64"/>
  <c r="AH1241" i="64"/>
  <c r="AI1241" i="64"/>
  <c r="AJ1241" i="64"/>
  <c r="AK1241" i="64"/>
  <c r="AL1241" i="64"/>
  <c r="AM1241" i="64"/>
  <c r="AN1241" i="64"/>
  <c r="AO1241" i="64"/>
  <c r="AP1241" i="64"/>
  <c r="AQ1241" i="64"/>
  <c r="AR1241" i="64"/>
  <c r="AS1241" i="64"/>
  <c r="AT1241" i="64"/>
  <c r="AU1241" i="64"/>
  <c r="AV1241" i="64"/>
  <c r="AW1241" i="64"/>
  <c r="AX1241" i="64"/>
  <c r="AY1241" i="64"/>
  <c r="AZ1241" i="64"/>
  <c r="BA1241" i="64"/>
  <c r="BB1241" i="64"/>
  <c r="BC1241" i="64"/>
  <c r="BD1241" i="64"/>
  <c r="BE1241" i="64"/>
  <c r="BF1241" i="64"/>
  <c r="BG1241" i="64"/>
  <c r="BH1241" i="64"/>
  <c r="BI1241" i="64"/>
  <c r="BJ1241" i="64"/>
  <c r="BK1241" i="64"/>
  <c r="BL1241" i="64"/>
  <c r="BM1241" i="64"/>
  <c r="BN1241" i="64"/>
  <c r="BO1241" i="64"/>
  <c r="BP1241" i="64"/>
  <c r="BQ1241" i="64"/>
  <c r="BR1241" i="64"/>
  <c r="BS1241" i="64"/>
  <c r="BT1241" i="64"/>
  <c r="BU1241" i="64"/>
  <c r="BV1241" i="64"/>
  <c r="BW1241" i="64"/>
  <c r="BX1241" i="64"/>
  <c r="BY1241" i="64"/>
  <c r="BZ1241" i="64"/>
  <c r="CA1241" i="64"/>
  <c r="CB1241" i="64"/>
  <c r="CC1241" i="64"/>
  <c r="CD1241" i="64"/>
  <c r="CE1241" i="64"/>
  <c r="CF1241" i="64"/>
  <c r="CG1241" i="64"/>
  <c r="CH1241" i="64"/>
  <c r="CI1241" i="64"/>
  <c r="CJ1241" i="64"/>
  <c r="CK1241" i="64"/>
  <c r="CL1241" i="64"/>
  <c r="S1219" i="64"/>
  <c r="T1219" i="64"/>
  <c r="U1219" i="64"/>
  <c r="V1219" i="64"/>
  <c r="W1219" i="64"/>
  <c r="X1219" i="64"/>
  <c r="Y1219" i="64"/>
  <c r="Z1219" i="64"/>
  <c r="AA1219" i="64"/>
  <c r="AB1219" i="64"/>
  <c r="AC1219" i="64"/>
  <c r="AD1219" i="64"/>
  <c r="AE1219" i="64"/>
  <c r="AF1219" i="64"/>
  <c r="AG1219" i="64"/>
  <c r="AH1219" i="64"/>
  <c r="AI1219" i="64"/>
  <c r="AJ1219" i="64"/>
  <c r="AK1219" i="64"/>
  <c r="AL1219" i="64"/>
  <c r="AM1219" i="64"/>
  <c r="AN1219" i="64"/>
  <c r="AO1219" i="64"/>
  <c r="AP1219" i="64"/>
  <c r="AQ1219" i="64"/>
  <c r="AR1219" i="64"/>
  <c r="AS1219" i="64"/>
  <c r="AT1219" i="64"/>
  <c r="AU1219" i="64"/>
  <c r="AV1219" i="64"/>
  <c r="AW1219" i="64"/>
  <c r="AX1219" i="64"/>
  <c r="AY1219" i="64"/>
  <c r="AZ1219" i="64"/>
  <c r="BA1219" i="64"/>
  <c r="BB1219" i="64"/>
  <c r="BC1219" i="64"/>
  <c r="BD1219" i="64"/>
  <c r="BE1219" i="64"/>
  <c r="BF1219" i="64"/>
  <c r="BG1219" i="64"/>
  <c r="BH1219" i="64"/>
  <c r="BI1219" i="64"/>
  <c r="BJ1219" i="64"/>
  <c r="BK1219" i="64"/>
  <c r="BL1219" i="64"/>
  <c r="BM1219" i="64"/>
  <c r="BN1219" i="64"/>
  <c r="BO1219" i="64"/>
  <c r="BP1219" i="64"/>
  <c r="BQ1219" i="64"/>
  <c r="BR1219" i="64"/>
  <c r="BS1219" i="64"/>
  <c r="BT1219" i="64"/>
  <c r="BU1219" i="64"/>
  <c r="BV1219" i="64"/>
  <c r="BW1219" i="64"/>
  <c r="BX1219" i="64"/>
  <c r="BY1219" i="64"/>
  <c r="BZ1219" i="64"/>
  <c r="CA1219" i="64"/>
  <c r="CB1219" i="64"/>
  <c r="CC1219" i="64"/>
  <c r="CD1219" i="64"/>
  <c r="CE1219" i="64"/>
  <c r="CF1219" i="64"/>
  <c r="CG1219" i="64"/>
  <c r="CH1219" i="64"/>
  <c r="CI1219" i="64"/>
  <c r="CJ1219" i="64"/>
  <c r="CK1219" i="64"/>
  <c r="CL1219" i="64"/>
  <c r="S1067" i="64"/>
  <c r="T1067" i="64"/>
  <c r="U1067" i="64"/>
  <c r="V1067" i="64"/>
  <c r="W1067" i="64"/>
  <c r="X1067" i="64"/>
  <c r="Y1067" i="64"/>
  <c r="Z1067" i="64"/>
  <c r="AA1067" i="64"/>
  <c r="AB1067" i="64"/>
  <c r="AC1067" i="64"/>
  <c r="AD1067" i="64"/>
  <c r="AE1067" i="64"/>
  <c r="AF1067" i="64"/>
  <c r="AG1067" i="64"/>
  <c r="AH1067" i="64"/>
  <c r="AI1067" i="64"/>
  <c r="AJ1067" i="64"/>
  <c r="AK1067" i="64"/>
  <c r="AL1067" i="64"/>
  <c r="AM1067" i="64"/>
  <c r="AN1067" i="64"/>
  <c r="AO1067" i="64"/>
  <c r="AP1067" i="64"/>
  <c r="AQ1067" i="64"/>
  <c r="AR1067" i="64"/>
  <c r="AS1067" i="64"/>
  <c r="AT1067" i="64"/>
  <c r="AU1067" i="64"/>
  <c r="AV1067" i="64"/>
  <c r="AW1067" i="64"/>
  <c r="AX1067" i="64"/>
  <c r="AY1067" i="64"/>
  <c r="AZ1067" i="64"/>
  <c r="BA1067" i="64"/>
  <c r="BB1067" i="64"/>
  <c r="BC1067" i="64"/>
  <c r="BD1067" i="64"/>
  <c r="BE1067" i="64"/>
  <c r="BF1067" i="64"/>
  <c r="BG1067" i="64"/>
  <c r="BH1067" i="64"/>
  <c r="BI1067" i="64"/>
  <c r="BJ1067" i="64"/>
  <c r="BK1067" i="64"/>
  <c r="BL1067" i="64"/>
  <c r="BM1067" i="64"/>
  <c r="BN1067" i="64"/>
  <c r="BO1067" i="64"/>
  <c r="BP1067" i="64"/>
  <c r="BQ1067" i="64"/>
  <c r="BR1067" i="64"/>
  <c r="BS1067" i="64"/>
  <c r="BT1067" i="64"/>
  <c r="BU1067" i="64"/>
  <c r="BV1067" i="64"/>
  <c r="BW1067" i="64"/>
  <c r="BX1067" i="64"/>
  <c r="BY1067" i="64"/>
  <c r="BZ1067" i="64"/>
  <c r="CA1067" i="64"/>
  <c r="CB1067" i="64"/>
  <c r="CC1067" i="64"/>
  <c r="CD1067" i="64"/>
  <c r="CE1067" i="64"/>
  <c r="CF1067" i="64"/>
  <c r="CG1067" i="64"/>
  <c r="CH1067" i="64"/>
  <c r="CI1067" i="64"/>
  <c r="CJ1067" i="64"/>
  <c r="CK1067" i="64"/>
  <c r="CL1067"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976" i="64"/>
  <c r="T976" i="64"/>
  <c r="U976" i="64"/>
  <c r="V976" i="64"/>
  <c r="W976" i="64"/>
  <c r="X976" i="64"/>
  <c r="Y976" i="64"/>
  <c r="Z976" i="64"/>
  <c r="AA976" i="64"/>
  <c r="AB976" i="64"/>
  <c r="AC976" i="64"/>
  <c r="AD976" i="64"/>
  <c r="AE976" i="64"/>
  <c r="AF976" i="64"/>
  <c r="AG976" i="64"/>
  <c r="AH976" i="64"/>
  <c r="AI976" i="64"/>
  <c r="AJ976" i="64"/>
  <c r="AK976" i="64"/>
  <c r="AL976" i="64"/>
  <c r="AM976" i="64"/>
  <c r="AN976" i="64"/>
  <c r="AO976" i="64"/>
  <c r="AP976" i="64"/>
  <c r="AQ976" i="64"/>
  <c r="AR976" i="64"/>
  <c r="AS976" i="64"/>
  <c r="AT976" i="64"/>
  <c r="AU976" i="64"/>
  <c r="AV976" i="64"/>
  <c r="AW976" i="64"/>
  <c r="AX976" i="64"/>
  <c r="AY976" i="64"/>
  <c r="AZ976" i="64"/>
  <c r="BA976" i="64"/>
  <c r="BB976" i="64"/>
  <c r="BC976" i="64"/>
  <c r="BD976" i="64"/>
  <c r="BE976" i="64"/>
  <c r="BF976" i="64"/>
  <c r="BG976" i="64"/>
  <c r="BH976" i="64"/>
  <c r="BI976" i="64"/>
  <c r="BJ976" i="64"/>
  <c r="BK976" i="64"/>
  <c r="BL976" i="64"/>
  <c r="BM976" i="64"/>
  <c r="BN976" i="64"/>
  <c r="BO976" i="64"/>
  <c r="BP976" i="64"/>
  <c r="BQ976" i="64"/>
  <c r="BR976" i="64"/>
  <c r="BS976" i="64"/>
  <c r="BT976" i="64"/>
  <c r="BU976" i="64"/>
  <c r="BV976" i="64"/>
  <c r="BW976" i="64"/>
  <c r="BX976" i="64"/>
  <c r="BY976" i="64"/>
  <c r="BZ976" i="64"/>
  <c r="CA976" i="64"/>
  <c r="CB976" i="64"/>
  <c r="CC976" i="64"/>
  <c r="CD976" i="64"/>
  <c r="CE976" i="64"/>
  <c r="CF976" i="64"/>
  <c r="CG976" i="64"/>
  <c r="CH976" i="64"/>
  <c r="CI976" i="64"/>
  <c r="CJ976" i="64"/>
  <c r="CK976" i="64"/>
  <c r="CL976"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676" i="64"/>
  <c r="T1676" i="64"/>
  <c r="U1676" i="64"/>
  <c r="V1676" i="64"/>
  <c r="W1676" i="64"/>
  <c r="X1676" i="64"/>
  <c r="Y1676" i="64"/>
  <c r="Z1676" i="64"/>
  <c r="AA1676" i="64"/>
  <c r="AB1676" i="64"/>
  <c r="AC1676" i="64"/>
  <c r="AD1676" i="64"/>
  <c r="AE1676" i="64"/>
  <c r="AF1676" i="64"/>
  <c r="AG1676" i="64"/>
  <c r="AH1676" i="64"/>
  <c r="AI1676" i="64"/>
  <c r="AJ1676" i="64"/>
  <c r="AK1676" i="64"/>
  <c r="AL1676" i="64"/>
  <c r="AM1676" i="64"/>
  <c r="AN1676" i="64"/>
  <c r="AO1676" i="64"/>
  <c r="AP1676" i="64"/>
  <c r="AQ1676" i="64"/>
  <c r="AR1676" i="64"/>
  <c r="AS1676" i="64"/>
  <c r="AT1676" i="64"/>
  <c r="AU1676" i="64"/>
  <c r="AV1676" i="64"/>
  <c r="AW1676" i="64"/>
  <c r="AX1676" i="64"/>
  <c r="AY1676" i="64"/>
  <c r="AZ1676" i="64"/>
  <c r="BA1676" i="64"/>
  <c r="BB1676" i="64"/>
  <c r="BC1676" i="64"/>
  <c r="BD1676" i="64"/>
  <c r="BE1676" i="64"/>
  <c r="BF1676" i="64"/>
  <c r="BG1676" i="64"/>
  <c r="BH1676" i="64"/>
  <c r="BI1676" i="64"/>
  <c r="BJ1676" i="64"/>
  <c r="BK1676" i="64"/>
  <c r="BL1676" i="64"/>
  <c r="BM1676" i="64"/>
  <c r="BN1676" i="64"/>
  <c r="BO1676" i="64"/>
  <c r="BP1676" i="64"/>
  <c r="BQ1676" i="64"/>
  <c r="BR1676" i="64"/>
  <c r="BS1676" i="64"/>
  <c r="BT1676" i="64"/>
  <c r="BU1676" i="64"/>
  <c r="BV1676" i="64"/>
  <c r="BW1676" i="64"/>
  <c r="BX1676" i="64"/>
  <c r="BY1676" i="64"/>
  <c r="BZ1676" i="64"/>
  <c r="CA1676" i="64"/>
  <c r="CB1676" i="64"/>
  <c r="CC1676" i="64"/>
  <c r="CD1676" i="64"/>
  <c r="CE1676" i="64"/>
  <c r="CF1676" i="64"/>
  <c r="CG1676" i="64"/>
  <c r="CH1676" i="64"/>
  <c r="CI1676" i="64"/>
  <c r="CJ1676" i="64"/>
  <c r="CK1676" i="64"/>
  <c r="CL1676" i="64"/>
  <c r="T1703" i="64"/>
  <c r="U1703" i="64"/>
  <c r="V1703" i="64"/>
  <c r="W1703" i="64"/>
  <c r="X1703" i="64"/>
  <c r="Y1703" i="64"/>
  <c r="Z1703" i="64"/>
  <c r="AA1703" i="64"/>
  <c r="AB1703" i="64"/>
  <c r="AC1703" i="64"/>
  <c r="AD1703" i="64"/>
  <c r="AE1703" i="64"/>
  <c r="AF1703" i="64"/>
  <c r="AG1703" i="64"/>
  <c r="AH1703" i="64"/>
  <c r="AI1703" i="64"/>
  <c r="AJ1703" i="64"/>
  <c r="AK1703" i="64"/>
  <c r="AL1703" i="64"/>
  <c r="AM1703" i="64"/>
  <c r="AN1703" i="64"/>
  <c r="AO1703" i="64"/>
  <c r="AP1703" i="64"/>
  <c r="AQ1703" i="64"/>
  <c r="AR1703" i="64"/>
  <c r="AS1703" i="64"/>
  <c r="AT1703" i="64"/>
  <c r="AU1703" i="64"/>
  <c r="AV1703" i="64"/>
  <c r="AW1703" i="64"/>
  <c r="AX1703" i="64"/>
  <c r="AY1703" i="64"/>
  <c r="AZ1703" i="64"/>
  <c r="BA1703" i="64"/>
  <c r="BB1703" i="64"/>
  <c r="BC1703" i="64"/>
  <c r="BD1703" i="64"/>
  <c r="BE1703" i="64"/>
  <c r="BF1703" i="64"/>
  <c r="BG1703" i="64"/>
  <c r="BH1703" i="64"/>
  <c r="BI1703" i="64"/>
  <c r="BJ1703" i="64"/>
  <c r="BK1703" i="64"/>
  <c r="BL1703" i="64"/>
  <c r="BM1703" i="64"/>
  <c r="BN1703" i="64"/>
  <c r="BO1703" i="64"/>
  <c r="BP1703" i="64"/>
  <c r="BQ1703" i="64"/>
  <c r="BR1703" i="64"/>
  <c r="BS1703" i="64"/>
  <c r="BT1703" i="64"/>
  <c r="BU1703" i="64"/>
  <c r="BV1703" i="64"/>
  <c r="BW1703" i="64"/>
  <c r="BX1703" i="64"/>
  <c r="BY1703" i="64"/>
  <c r="BZ1703" i="64"/>
  <c r="CA1703" i="64"/>
  <c r="CB1703" i="64"/>
  <c r="CC1703" i="64"/>
  <c r="CD1703" i="64"/>
  <c r="CE1703" i="64"/>
  <c r="CF1703" i="64"/>
  <c r="CG1703" i="64"/>
  <c r="CH1703" i="64"/>
  <c r="CI1703" i="64"/>
  <c r="CJ1703" i="64"/>
  <c r="CK1703" i="64"/>
  <c r="CL1703" i="64"/>
  <c r="S1703" i="64"/>
  <c r="CL1702" i="64"/>
  <c r="CK1702" i="64"/>
  <c r="CJ1702" i="64"/>
  <c r="CI1702" i="64"/>
  <c r="CH1702" i="64"/>
  <c r="CG1702" i="64"/>
  <c r="CF1702" i="64"/>
  <c r="CE1702" i="64"/>
  <c r="CD1702" i="64"/>
  <c r="CC1702" i="64"/>
  <c r="CB1702" i="64"/>
  <c r="CA1702" i="64"/>
  <c r="BZ1702" i="64"/>
  <c r="BY1702" i="64"/>
  <c r="BX1702" i="64"/>
  <c r="BW1702" i="64"/>
  <c r="BV1702" i="64"/>
  <c r="BU1702" i="64"/>
  <c r="BT1702" i="64"/>
  <c r="BS1702" i="64"/>
  <c r="BR1702" i="64"/>
  <c r="BQ1702" i="64"/>
  <c r="BP1702" i="64"/>
  <c r="BO1702" i="64"/>
  <c r="BN1702" i="64"/>
  <c r="BM1702" i="64"/>
  <c r="BL1702" i="64"/>
  <c r="BK1702" i="64"/>
  <c r="BJ1702" i="64"/>
  <c r="BI1702" i="64"/>
  <c r="BH1702" i="64"/>
  <c r="BG1702" i="64"/>
  <c r="BF1702" i="64"/>
  <c r="BE1702" i="64"/>
  <c r="BD1702" i="64"/>
  <c r="BC1702" i="64"/>
  <c r="BB1702" i="64"/>
  <c r="BA1702" i="64"/>
  <c r="AZ1702" i="64"/>
  <c r="AY1702" i="64"/>
  <c r="AX1702" i="64"/>
  <c r="AW1702" i="64"/>
  <c r="AV1702" i="64"/>
  <c r="AU1702" i="64"/>
  <c r="AT1702" i="64"/>
  <c r="AS1702" i="64"/>
  <c r="AR1702" i="64"/>
  <c r="AQ1702" i="64"/>
  <c r="AP1702" i="64"/>
  <c r="AO1702" i="64"/>
  <c r="AN1702" i="64"/>
  <c r="AM1702" i="64"/>
  <c r="AL1702" i="64"/>
  <c r="AK1702" i="64"/>
  <c r="AJ1702" i="64"/>
  <c r="AI1702" i="64"/>
  <c r="AH1702" i="64"/>
  <c r="AG1702" i="64"/>
  <c r="AF1702" i="64"/>
  <c r="AE1702" i="64"/>
  <c r="AD1702" i="64"/>
  <c r="AC1702" i="64"/>
  <c r="AB1702" i="64"/>
  <c r="AA1702" i="64"/>
  <c r="Z1702" i="64"/>
  <c r="Y1702" i="64"/>
  <c r="X1702" i="64"/>
  <c r="W1702" i="64"/>
  <c r="V1702" i="64"/>
  <c r="U1702" i="64"/>
  <c r="T1702" i="64"/>
  <c r="S1702" i="64"/>
  <c r="E1512" i="64"/>
  <c r="G396" i="64"/>
  <c r="E2389" i="64"/>
  <c r="E667" i="64"/>
  <c r="E1056"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S487" i="64" s="1"/>
  <c r="T21" i="64"/>
  <c r="T487" i="64" s="1"/>
  <c r="U21" i="64"/>
  <c r="U487" i="64" s="1"/>
  <c r="V21" i="64"/>
  <c r="V487" i="64" s="1"/>
  <c r="W21" i="64"/>
  <c r="W487" i="64" s="1"/>
  <c r="X21" i="64"/>
  <c r="X487" i="64" s="1"/>
  <c r="Y21" i="64"/>
  <c r="Y487" i="64" s="1"/>
  <c r="Z21" i="64"/>
  <c r="Z487" i="64" s="1"/>
  <c r="AA21" i="64"/>
  <c r="AA487" i="64" s="1"/>
  <c r="AB21" i="64"/>
  <c r="AB487" i="64" s="1"/>
  <c r="AC21" i="64"/>
  <c r="AC487" i="64" s="1"/>
  <c r="AD21" i="64"/>
  <c r="AD487" i="64" s="1"/>
  <c r="AE21" i="64"/>
  <c r="AE487" i="64" s="1"/>
  <c r="AF21" i="64"/>
  <c r="AF487" i="64" s="1"/>
  <c r="AG21" i="64"/>
  <c r="AG487" i="64" s="1"/>
  <c r="AH21" i="64"/>
  <c r="AH487" i="64" s="1"/>
  <c r="AI21" i="64"/>
  <c r="AI487" i="64" s="1"/>
  <c r="AJ21" i="64"/>
  <c r="AJ487" i="64" s="1"/>
  <c r="AK21" i="64"/>
  <c r="AK487" i="64" s="1"/>
  <c r="AL21" i="64"/>
  <c r="AL487" i="64" s="1"/>
  <c r="AM21" i="64"/>
  <c r="AM487" i="64" s="1"/>
  <c r="AN21" i="64"/>
  <c r="AN487" i="64" s="1"/>
  <c r="AO21" i="64"/>
  <c r="AO487" i="64" s="1"/>
  <c r="AP21" i="64"/>
  <c r="AP487" i="64" s="1"/>
  <c r="AQ21" i="64"/>
  <c r="AQ487" i="64" s="1"/>
  <c r="AR21" i="64"/>
  <c r="AR487" i="64" s="1"/>
  <c r="AS21" i="64"/>
  <c r="AS487" i="64" s="1"/>
  <c r="AT21" i="64"/>
  <c r="AT487" i="64" s="1"/>
  <c r="AU21" i="64"/>
  <c r="AU487" i="64" s="1"/>
  <c r="AV21" i="64"/>
  <c r="AV487" i="64" s="1"/>
  <c r="AW21" i="64"/>
  <c r="AW487" i="64" s="1"/>
  <c r="AX21" i="64"/>
  <c r="AX487" i="64" s="1"/>
  <c r="AY21" i="64"/>
  <c r="AY487" i="64" s="1"/>
  <c r="AZ21" i="64"/>
  <c r="AZ487" i="64" s="1"/>
  <c r="BA21" i="64"/>
  <c r="BA487" i="64" s="1"/>
  <c r="BB21" i="64"/>
  <c r="BB487" i="64" s="1"/>
  <c r="BC21" i="64"/>
  <c r="BC487" i="64" s="1"/>
  <c r="BD21" i="64"/>
  <c r="BD487" i="64" s="1"/>
  <c r="BE21" i="64"/>
  <c r="BE487" i="64" s="1"/>
  <c r="BF21" i="64"/>
  <c r="BF487" i="64" s="1"/>
  <c r="BG21" i="64"/>
  <c r="BG487" i="64" s="1"/>
  <c r="BH21" i="64"/>
  <c r="BH487" i="64" s="1"/>
  <c r="BI21" i="64"/>
  <c r="BI487" i="64" s="1"/>
  <c r="BJ21" i="64"/>
  <c r="BJ487" i="64" s="1"/>
  <c r="BK21" i="64"/>
  <c r="BK487" i="64" s="1"/>
  <c r="BL21" i="64"/>
  <c r="BL487" i="64" s="1"/>
  <c r="BM21" i="64"/>
  <c r="BM487" i="64" s="1"/>
  <c r="BN21" i="64"/>
  <c r="BN487" i="64" s="1"/>
  <c r="BO21" i="64"/>
  <c r="BO487" i="64" s="1"/>
  <c r="BP21" i="64"/>
  <c r="BP487" i="64" s="1"/>
  <c r="BQ21" i="64"/>
  <c r="BQ487" i="64" s="1"/>
  <c r="BR21" i="64"/>
  <c r="BR487" i="64" s="1"/>
  <c r="BS21" i="64"/>
  <c r="BS487" i="64" s="1"/>
  <c r="BT21" i="64"/>
  <c r="BT487" i="64" s="1"/>
  <c r="BU21" i="64"/>
  <c r="BU487" i="64" s="1"/>
  <c r="BV21" i="64"/>
  <c r="BV487" i="64" s="1"/>
  <c r="BW21" i="64"/>
  <c r="BW487" i="64" s="1"/>
  <c r="BX21" i="64"/>
  <c r="BX487" i="64" s="1"/>
  <c r="BY21" i="64"/>
  <c r="BY487" i="64" s="1"/>
  <c r="BZ21" i="64"/>
  <c r="BZ487" i="64" s="1"/>
  <c r="CA21" i="64"/>
  <c r="CA487" i="64" s="1"/>
  <c r="CB21" i="64"/>
  <c r="CB487" i="64" s="1"/>
  <c r="CC21" i="64"/>
  <c r="CC487" i="64" s="1"/>
  <c r="CD21" i="64"/>
  <c r="CD487" i="64" s="1"/>
  <c r="CE21" i="64"/>
  <c r="CE487" i="64" s="1"/>
  <c r="CF21" i="64"/>
  <c r="CF487" i="64" s="1"/>
  <c r="CG21" i="64"/>
  <c r="CG487" i="64" s="1"/>
  <c r="CH21" i="64"/>
  <c r="CH487" i="64" s="1"/>
  <c r="CI21" i="64"/>
  <c r="CI487" i="64" s="1"/>
  <c r="CJ21" i="64"/>
  <c r="CJ487" i="64" s="1"/>
  <c r="CK21" i="64"/>
  <c r="CK487" i="64" s="1"/>
  <c r="CL21" i="64"/>
  <c r="CL487" i="64" s="1"/>
  <c r="R22" i="64"/>
  <c r="S22" i="64"/>
  <c r="S490" i="64" s="1"/>
  <c r="T22" i="64"/>
  <c r="T490" i="64" s="1"/>
  <c r="U22" i="64"/>
  <c r="U490" i="64" s="1"/>
  <c r="V22" i="64"/>
  <c r="V490" i="64" s="1"/>
  <c r="W22" i="64"/>
  <c r="W490" i="64" s="1"/>
  <c r="X22" i="64"/>
  <c r="X490" i="64" s="1"/>
  <c r="Y22" i="64"/>
  <c r="Y490" i="64" s="1"/>
  <c r="Z22" i="64"/>
  <c r="Z490" i="64" s="1"/>
  <c r="AA22" i="64"/>
  <c r="AA490" i="64" s="1"/>
  <c r="AB22" i="64"/>
  <c r="AB490" i="64" s="1"/>
  <c r="AC22" i="64"/>
  <c r="AC490" i="64" s="1"/>
  <c r="AD22" i="64"/>
  <c r="AD490" i="64" s="1"/>
  <c r="AE22" i="64"/>
  <c r="AE490" i="64" s="1"/>
  <c r="AF22" i="64"/>
  <c r="AF490" i="64" s="1"/>
  <c r="AG22" i="64"/>
  <c r="AG490" i="64" s="1"/>
  <c r="AH22" i="64"/>
  <c r="AH490" i="64" s="1"/>
  <c r="AI22" i="64"/>
  <c r="AI490" i="64" s="1"/>
  <c r="AJ22" i="64"/>
  <c r="AJ490" i="64" s="1"/>
  <c r="AK22" i="64"/>
  <c r="AK490" i="64" s="1"/>
  <c r="AL22" i="64"/>
  <c r="AL490" i="64" s="1"/>
  <c r="AM22" i="64"/>
  <c r="AM490" i="64" s="1"/>
  <c r="AN22" i="64"/>
  <c r="AN490" i="64" s="1"/>
  <c r="AO22" i="64"/>
  <c r="AO490" i="64" s="1"/>
  <c r="AP22" i="64"/>
  <c r="AP490" i="64" s="1"/>
  <c r="AQ22" i="64"/>
  <c r="AQ490" i="64" s="1"/>
  <c r="AR22" i="64"/>
  <c r="AR490" i="64" s="1"/>
  <c r="AS22" i="64"/>
  <c r="AS490" i="64" s="1"/>
  <c r="AT22" i="64"/>
  <c r="AT490" i="64" s="1"/>
  <c r="AU22" i="64"/>
  <c r="AU490" i="64" s="1"/>
  <c r="AV22" i="64"/>
  <c r="AV490" i="64" s="1"/>
  <c r="AW22" i="64"/>
  <c r="AW490" i="64" s="1"/>
  <c r="AX22" i="64"/>
  <c r="AX490" i="64" s="1"/>
  <c r="AY22" i="64"/>
  <c r="AY490" i="64" s="1"/>
  <c r="AZ22" i="64"/>
  <c r="AZ490" i="64" s="1"/>
  <c r="BA22" i="64"/>
  <c r="BA490" i="64" s="1"/>
  <c r="BB22" i="64"/>
  <c r="BB490" i="64" s="1"/>
  <c r="BC22" i="64"/>
  <c r="BC490" i="64" s="1"/>
  <c r="BD22" i="64"/>
  <c r="BD490" i="64" s="1"/>
  <c r="BE22" i="64"/>
  <c r="BE490" i="64" s="1"/>
  <c r="BF22" i="64"/>
  <c r="BF490" i="64" s="1"/>
  <c r="BG22" i="64"/>
  <c r="BG490" i="64" s="1"/>
  <c r="BH22" i="64"/>
  <c r="BH490" i="64" s="1"/>
  <c r="BI22" i="64"/>
  <c r="BI490" i="64" s="1"/>
  <c r="BJ22" i="64"/>
  <c r="BJ490" i="64" s="1"/>
  <c r="BK22" i="64"/>
  <c r="BK490" i="64" s="1"/>
  <c r="BL22" i="64"/>
  <c r="BL490" i="64" s="1"/>
  <c r="BM22" i="64"/>
  <c r="BM490" i="64" s="1"/>
  <c r="BN22" i="64"/>
  <c r="BN490" i="64" s="1"/>
  <c r="BO22" i="64"/>
  <c r="BO490" i="64" s="1"/>
  <c r="BP22" i="64"/>
  <c r="BP490" i="64" s="1"/>
  <c r="BQ22" i="64"/>
  <c r="BQ490" i="64" s="1"/>
  <c r="BR22" i="64"/>
  <c r="BR490" i="64" s="1"/>
  <c r="BS22" i="64"/>
  <c r="BS490" i="64" s="1"/>
  <c r="BT22" i="64"/>
  <c r="BT490" i="64" s="1"/>
  <c r="BU22" i="64"/>
  <c r="BU490" i="64" s="1"/>
  <c r="BV22" i="64"/>
  <c r="BV490" i="64" s="1"/>
  <c r="BW22" i="64"/>
  <c r="BW490" i="64" s="1"/>
  <c r="BX22" i="64"/>
  <c r="BX490" i="64" s="1"/>
  <c r="BY22" i="64"/>
  <c r="BY490" i="64" s="1"/>
  <c r="BZ22" i="64"/>
  <c r="BZ490" i="64" s="1"/>
  <c r="CA22" i="64"/>
  <c r="CA490" i="64" s="1"/>
  <c r="CB22" i="64"/>
  <c r="CB490" i="64" s="1"/>
  <c r="CC22" i="64"/>
  <c r="CC490" i="64" s="1"/>
  <c r="CD22" i="64"/>
  <c r="CD490" i="64" s="1"/>
  <c r="CE22" i="64"/>
  <c r="CE490" i="64" s="1"/>
  <c r="CF22" i="64"/>
  <c r="CF490" i="64" s="1"/>
  <c r="CG22" i="64"/>
  <c r="CG490" i="64" s="1"/>
  <c r="CH22" i="64"/>
  <c r="CH490" i="64" s="1"/>
  <c r="CI22" i="64"/>
  <c r="CI490" i="64" s="1"/>
  <c r="CJ22" i="64"/>
  <c r="CJ490" i="64" s="1"/>
  <c r="CK22" i="64"/>
  <c r="CK490" i="64" s="1"/>
  <c r="CL22" i="64"/>
  <c r="CL490" i="64" s="1"/>
  <c r="R23" i="64"/>
  <c r="S23" i="64"/>
  <c r="S491" i="64" s="1"/>
  <c r="T23" i="64"/>
  <c r="T491" i="64" s="1"/>
  <c r="U23" i="64"/>
  <c r="U491" i="64" s="1"/>
  <c r="V23" i="64"/>
  <c r="V491" i="64" s="1"/>
  <c r="W23" i="64"/>
  <c r="W491" i="64" s="1"/>
  <c r="X23" i="64"/>
  <c r="X491" i="64" s="1"/>
  <c r="Y23" i="64"/>
  <c r="Y491" i="64" s="1"/>
  <c r="Z23" i="64"/>
  <c r="Z491" i="64" s="1"/>
  <c r="AA23" i="64"/>
  <c r="AA491" i="64" s="1"/>
  <c r="AB23" i="64"/>
  <c r="AB491" i="64" s="1"/>
  <c r="AC23" i="64"/>
  <c r="AC491" i="64" s="1"/>
  <c r="AD23" i="64"/>
  <c r="AD491" i="64" s="1"/>
  <c r="AE23" i="64"/>
  <c r="AE491" i="64" s="1"/>
  <c r="AF23" i="64"/>
  <c r="AF491" i="64" s="1"/>
  <c r="AG23" i="64"/>
  <c r="AG491" i="64" s="1"/>
  <c r="AH23" i="64"/>
  <c r="AH491" i="64" s="1"/>
  <c r="AI23" i="64"/>
  <c r="AI491" i="64" s="1"/>
  <c r="AJ23" i="64"/>
  <c r="AJ491" i="64" s="1"/>
  <c r="AK23" i="64"/>
  <c r="AK491" i="64" s="1"/>
  <c r="AL23" i="64"/>
  <c r="AL491" i="64" s="1"/>
  <c r="AM23" i="64"/>
  <c r="AM491" i="64" s="1"/>
  <c r="AN23" i="64"/>
  <c r="AN491" i="64" s="1"/>
  <c r="AO23" i="64"/>
  <c r="AO491" i="64" s="1"/>
  <c r="AP23" i="64"/>
  <c r="AP491" i="64" s="1"/>
  <c r="AQ23" i="64"/>
  <c r="AQ491" i="64" s="1"/>
  <c r="AR23" i="64"/>
  <c r="AR491" i="64" s="1"/>
  <c r="AS23" i="64"/>
  <c r="AS491" i="64" s="1"/>
  <c r="AT23" i="64"/>
  <c r="AT491" i="64" s="1"/>
  <c r="AU23" i="64"/>
  <c r="AU491" i="64" s="1"/>
  <c r="AV23" i="64"/>
  <c r="AV491" i="64" s="1"/>
  <c r="AW23" i="64"/>
  <c r="AW491" i="64" s="1"/>
  <c r="AX23" i="64"/>
  <c r="AX491" i="64" s="1"/>
  <c r="AY23" i="64"/>
  <c r="AY491" i="64" s="1"/>
  <c r="AZ23" i="64"/>
  <c r="AZ491" i="64" s="1"/>
  <c r="BA23" i="64"/>
  <c r="BA491" i="64" s="1"/>
  <c r="BB23" i="64"/>
  <c r="BB491" i="64" s="1"/>
  <c r="BC23" i="64"/>
  <c r="BC491" i="64" s="1"/>
  <c r="BD23" i="64"/>
  <c r="BD491" i="64" s="1"/>
  <c r="BE23" i="64"/>
  <c r="BE491" i="64" s="1"/>
  <c r="BF23" i="64"/>
  <c r="BF491" i="64" s="1"/>
  <c r="BG23" i="64"/>
  <c r="BG491" i="64" s="1"/>
  <c r="BH23" i="64"/>
  <c r="BH491" i="64" s="1"/>
  <c r="BI23" i="64"/>
  <c r="BI491" i="64" s="1"/>
  <c r="BJ23" i="64"/>
  <c r="BJ491" i="64" s="1"/>
  <c r="BK23" i="64"/>
  <c r="BK491" i="64" s="1"/>
  <c r="BL23" i="64"/>
  <c r="BL491" i="64" s="1"/>
  <c r="BM23" i="64"/>
  <c r="BM491" i="64" s="1"/>
  <c r="BN23" i="64"/>
  <c r="BN491" i="64" s="1"/>
  <c r="BO23" i="64"/>
  <c r="BO491" i="64" s="1"/>
  <c r="BP23" i="64"/>
  <c r="BP491" i="64" s="1"/>
  <c r="BQ23" i="64"/>
  <c r="BQ491" i="64" s="1"/>
  <c r="BR23" i="64"/>
  <c r="BR491" i="64" s="1"/>
  <c r="BS23" i="64"/>
  <c r="BS491" i="64" s="1"/>
  <c r="BT23" i="64"/>
  <c r="BT491" i="64" s="1"/>
  <c r="BU23" i="64"/>
  <c r="BU491" i="64" s="1"/>
  <c r="BV23" i="64"/>
  <c r="BV491" i="64" s="1"/>
  <c r="BW23" i="64"/>
  <c r="BW491" i="64" s="1"/>
  <c r="BX23" i="64"/>
  <c r="BX491" i="64" s="1"/>
  <c r="BY23" i="64"/>
  <c r="BY491" i="64" s="1"/>
  <c r="BZ23" i="64"/>
  <c r="BZ491" i="64" s="1"/>
  <c r="CA23" i="64"/>
  <c r="CA491" i="64" s="1"/>
  <c r="CB23" i="64"/>
  <c r="CB491" i="64" s="1"/>
  <c r="CC23" i="64"/>
  <c r="CC491" i="64" s="1"/>
  <c r="CD23" i="64"/>
  <c r="CD491" i="64" s="1"/>
  <c r="CE23" i="64"/>
  <c r="CE491" i="64" s="1"/>
  <c r="CF23" i="64"/>
  <c r="CF491" i="64" s="1"/>
  <c r="CG23" i="64"/>
  <c r="CG491" i="64" s="1"/>
  <c r="CH23" i="64"/>
  <c r="CH491" i="64" s="1"/>
  <c r="CI23" i="64"/>
  <c r="CI491" i="64" s="1"/>
  <c r="CJ23" i="64"/>
  <c r="CJ491" i="64" s="1"/>
  <c r="CK23" i="64"/>
  <c r="CK491" i="64" s="1"/>
  <c r="CL23" i="64"/>
  <c r="CL491" i="64" s="1"/>
  <c r="S20" i="64"/>
  <c r="S486" i="64" s="1"/>
  <c r="T20" i="64"/>
  <c r="T486" i="64" s="1"/>
  <c r="U20" i="64"/>
  <c r="U486" i="64" s="1"/>
  <c r="V20" i="64"/>
  <c r="V486" i="64" s="1"/>
  <c r="W20" i="64"/>
  <c r="W486" i="64" s="1"/>
  <c r="X20" i="64"/>
  <c r="X486" i="64" s="1"/>
  <c r="Y20" i="64"/>
  <c r="Y486" i="64" s="1"/>
  <c r="Z20" i="64"/>
  <c r="Z486" i="64" s="1"/>
  <c r="AA20" i="64"/>
  <c r="AA486" i="64" s="1"/>
  <c r="AB20" i="64"/>
  <c r="AB486" i="64" s="1"/>
  <c r="AC20" i="64"/>
  <c r="AC486" i="64" s="1"/>
  <c r="AD20" i="64"/>
  <c r="AD486" i="64" s="1"/>
  <c r="AE20" i="64"/>
  <c r="AE486" i="64" s="1"/>
  <c r="AF20" i="64"/>
  <c r="AF486" i="64" s="1"/>
  <c r="AG20" i="64"/>
  <c r="AG486" i="64" s="1"/>
  <c r="AH20" i="64"/>
  <c r="AH486" i="64" s="1"/>
  <c r="AI20" i="64"/>
  <c r="AI486" i="64" s="1"/>
  <c r="AJ20" i="64"/>
  <c r="AJ486" i="64" s="1"/>
  <c r="AK20" i="64"/>
  <c r="AK486" i="64" s="1"/>
  <c r="AL20" i="64"/>
  <c r="AL486" i="64" s="1"/>
  <c r="AM20" i="64"/>
  <c r="AM486" i="64" s="1"/>
  <c r="AN20" i="64"/>
  <c r="AN486" i="64" s="1"/>
  <c r="AO20" i="64"/>
  <c r="AO486" i="64" s="1"/>
  <c r="AP20" i="64"/>
  <c r="AP486" i="64" s="1"/>
  <c r="AQ20" i="64"/>
  <c r="AQ486" i="64" s="1"/>
  <c r="AR20" i="64"/>
  <c r="AR486" i="64" s="1"/>
  <c r="AS20" i="64"/>
  <c r="AS486" i="64" s="1"/>
  <c r="AT20" i="64"/>
  <c r="AT486" i="64" s="1"/>
  <c r="AU20" i="64"/>
  <c r="AU486" i="64" s="1"/>
  <c r="AV20" i="64"/>
  <c r="AV486" i="64" s="1"/>
  <c r="AW20" i="64"/>
  <c r="AW486" i="64" s="1"/>
  <c r="AX20" i="64"/>
  <c r="AX486" i="64" s="1"/>
  <c r="AY20" i="64"/>
  <c r="AY486" i="64" s="1"/>
  <c r="AZ20" i="64"/>
  <c r="AZ486" i="64" s="1"/>
  <c r="BA20" i="64"/>
  <c r="BA486" i="64" s="1"/>
  <c r="BB20" i="64"/>
  <c r="BB486" i="64" s="1"/>
  <c r="BC20" i="64"/>
  <c r="BC486" i="64" s="1"/>
  <c r="BD20" i="64"/>
  <c r="BD486" i="64" s="1"/>
  <c r="BE20" i="64"/>
  <c r="BE486" i="64" s="1"/>
  <c r="BF20" i="64"/>
  <c r="BF486" i="64" s="1"/>
  <c r="BG20" i="64"/>
  <c r="BG486" i="64" s="1"/>
  <c r="BH20" i="64"/>
  <c r="BH486" i="64" s="1"/>
  <c r="BI20" i="64"/>
  <c r="BI486" i="64" s="1"/>
  <c r="BJ20" i="64"/>
  <c r="BJ486" i="64" s="1"/>
  <c r="BK20" i="64"/>
  <c r="BK486" i="64" s="1"/>
  <c r="BL20" i="64"/>
  <c r="BL486" i="64" s="1"/>
  <c r="BM20" i="64"/>
  <c r="BM486" i="64" s="1"/>
  <c r="BN20" i="64"/>
  <c r="BN486" i="64" s="1"/>
  <c r="BO20" i="64"/>
  <c r="BO486" i="64" s="1"/>
  <c r="BP20" i="64"/>
  <c r="BP486" i="64" s="1"/>
  <c r="BQ20" i="64"/>
  <c r="BQ486" i="64" s="1"/>
  <c r="BR20" i="64"/>
  <c r="BR486" i="64" s="1"/>
  <c r="BS20" i="64"/>
  <c r="BS486" i="64" s="1"/>
  <c r="BT20" i="64"/>
  <c r="BT486" i="64" s="1"/>
  <c r="BU20" i="64"/>
  <c r="BU486" i="64" s="1"/>
  <c r="BV20" i="64"/>
  <c r="BV486" i="64" s="1"/>
  <c r="BW20" i="64"/>
  <c r="BW486" i="64" s="1"/>
  <c r="BX20" i="64"/>
  <c r="BX486" i="64" s="1"/>
  <c r="BY20" i="64"/>
  <c r="BY486" i="64" s="1"/>
  <c r="BZ20" i="64"/>
  <c r="BZ486" i="64" s="1"/>
  <c r="CA20" i="64"/>
  <c r="CA486" i="64" s="1"/>
  <c r="CB20" i="64"/>
  <c r="CB486" i="64" s="1"/>
  <c r="CC20" i="64"/>
  <c r="CC486" i="64" s="1"/>
  <c r="CD20" i="64"/>
  <c r="CD486" i="64" s="1"/>
  <c r="CE20" i="64"/>
  <c r="CE486" i="64" s="1"/>
  <c r="CF20" i="64"/>
  <c r="CF486" i="64" s="1"/>
  <c r="CG20" i="64"/>
  <c r="CG486" i="64" s="1"/>
  <c r="CH20" i="64"/>
  <c r="CH486" i="64" s="1"/>
  <c r="CI20" i="64"/>
  <c r="CI486" i="64" s="1"/>
  <c r="CJ20" i="64"/>
  <c r="CJ486" i="64" s="1"/>
  <c r="CK20" i="64"/>
  <c r="CK486" i="64" s="1"/>
  <c r="CL20" i="64"/>
  <c r="CL486" i="64" s="1"/>
  <c r="R20" i="64"/>
  <c r="G21" i="64"/>
  <c r="G22" i="64"/>
  <c r="G23" i="64"/>
  <c r="G20" i="64"/>
  <c r="E1850" i="64"/>
  <c r="E1432" i="64"/>
  <c r="E460" i="64"/>
  <c r="E1689" i="64"/>
  <c r="G40" i="64"/>
  <c r="E2377" i="64"/>
  <c r="E1622" i="64"/>
  <c r="E1873" i="64"/>
  <c r="E1068"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41" i="64"/>
  <c r="G1587" i="64"/>
  <c r="E57" i="64"/>
  <c r="B57" i="64" s="1"/>
  <c r="E55" i="64"/>
  <c r="B55" i="64" s="1"/>
  <c r="E54" i="64"/>
  <c r="B54" i="64" s="1"/>
  <c r="E53" i="64"/>
  <c r="B53" i="64" s="1"/>
  <c r="E52" i="64"/>
  <c r="G619" i="64"/>
  <c r="E618" i="64"/>
  <c r="G1615" i="64"/>
  <c r="G1612" i="64" s="1"/>
  <c r="AD497" i="64" a="1"/>
  <c r="CF497" i="64" a="1"/>
  <c r="BE497" i="64" a="1"/>
  <c r="W497" i="64" a="1"/>
  <c r="CX497" i="64" a="1"/>
  <c r="CJ497" i="64" a="1"/>
  <c r="CH497" i="64" a="1"/>
  <c r="CA497" i="64" a="1"/>
  <c r="BI497" i="64" a="1"/>
  <c r="BS497" i="64" a="1"/>
  <c r="AC497" i="64" a="1"/>
  <c r="BA497" i="64" a="1"/>
  <c r="AW497" i="64" a="1"/>
  <c r="DB497" i="64" a="1"/>
  <c r="AB497" i="64" a="1"/>
  <c r="CK497" i="64" a="1"/>
  <c r="AX497" i="64" a="1"/>
  <c r="CL497" i="64" a="1"/>
  <c r="AH497" i="64" a="1"/>
  <c r="Y497" i="64" a="1"/>
  <c r="CZ497" i="64" a="1"/>
  <c r="BH497" i="64" a="1"/>
  <c r="AV497" i="64" a="1"/>
  <c r="AN497" i="64" a="1"/>
  <c r="AB772" i="64" a="1"/>
  <c r="DF497" i="64" a="1"/>
  <c r="BC497" i="64" a="1"/>
  <c r="DA497" i="64" a="1"/>
  <c r="AZ497" i="64" a="1"/>
  <c r="BW497" i="64" a="1"/>
  <c r="AU497" i="64" a="1"/>
  <c r="BO497" i="64" a="1"/>
  <c r="BF497" i="64" a="1"/>
  <c r="BQ497" i="64" a="1"/>
  <c r="AF497" i="64" a="1"/>
  <c r="AM497" i="64" a="1"/>
  <c r="S497" i="64" a="1"/>
  <c r="BB497" i="64" a="1"/>
  <c r="BZ497" i="64" a="1"/>
  <c r="CO497" i="64" a="1"/>
  <c r="AB1108" i="64" a="1"/>
  <c r="X497" i="64" a="1"/>
  <c r="CS497" i="64" a="1"/>
  <c r="CP497" i="64" a="1"/>
  <c r="T497" i="64" a="1"/>
  <c r="CT497" i="64" a="1"/>
  <c r="BM497" i="64" a="1"/>
  <c r="AI497" i="64" a="1"/>
  <c r="U497" i="64" a="1"/>
  <c r="V497" i="64" a="1"/>
  <c r="AQ497" i="64" a="1"/>
  <c r="BT497" i="64" a="1"/>
  <c r="DD497" i="64" a="1"/>
  <c r="AK497" i="64" a="1"/>
  <c r="Z497" i="64" a="1"/>
  <c r="BL497" i="64" a="1"/>
  <c r="AT497" i="64" a="1"/>
  <c r="BJ497" i="64" a="1"/>
  <c r="DK497" i="64" a="1"/>
  <c r="DI497" i="64" a="1"/>
  <c r="CD497" i="64" a="1"/>
  <c r="CV497" i="64" a="1"/>
  <c r="AG497" i="64" a="1"/>
  <c r="AO497" i="64" a="1"/>
  <c r="DH497" i="64" a="1"/>
  <c r="CU497" i="64" a="1"/>
  <c r="DC497" i="64" a="1"/>
  <c r="CY497" i="64" a="1"/>
  <c r="BP497" i="64" a="1"/>
  <c r="CW497" i="64" a="1"/>
  <c r="BU497" i="64" a="1"/>
  <c r="BX497" i="64" a="1"/>
  <c r="BV497" i="64" a="1"/>
  <c r="DG497" i="64" a="1"/>
  <c r="CI497" i="64" a="1"/>
  <c r="AP497" i="64" a="1"/>
  <c r="CR497" i="64" a="1"/>
  <c r="CB497" i="64" a="1"/>
  <c r="BR497" i="64" a="1"/>
  <c r="BN497" i="64" a="1"/>
  <c r="AR497" i="64" a="1"/>
  <c r="BK497" i="64" a="1"/>
  <c r="CE497" i="64" a="1"/>
  <c r="AE497" i="64" a="1"/>
  <c r="CV1108" i="64" a="1"/>
  <c r="AA497" i="64" a="1"/>
  <c r="DE497" i="64" a="1"/>
  <c r="DJ497" i="64" a="1"/>
  <c r="CC497" i="64" a="1"/>
  <c r="CG497" i="64" a="1"/>
  <c r="BD497" i="64" a="1"/>
  <c r="AJ497" i="64" a="1"/>
  <c r="BG497" i="64" a="1"/>
  <c r="BY497" i="64" a="1"/>
  <c r="CZ772" i="64" a="1"/>
  <c r="AY497" i="64" a="1"/>
  <c r="AL497" i="64" a="1"/>
  <c r="AS497" i="64" a="1"/>
  <c r="CQ497" i="64" a="1"/>
  <c r="AD53" i="1170" l="1"/>
  <c r="AD22" i="861" s="1"/>
  <c r="AD38" i="1170"/>
  <c r="AD17" i="861" s="1"/>
  <c r="AE36" i="1170"/>
  <c r="AE51" i="1170"/>
  <c r="AE23" i="1170"/>
  <c r="AE33" i="1170"/>
  <c r="AE48" i="1170"/>
  <c r="AC55" i="1170"/>
  <c r="AB56" i="1170"/>
  <c r="AE35" i="1170"/>
  <c r="AE50" i="1170"/>
  <c r="AE37" i="1170"/>
  <c r="AE52" i="1170"/>
  <c r="AE49" i="1170"/>
  <c r="AE34" i="1170"/>
  <c r="AF41" i="1170"/>
  <c r="AF4" i="1170"/>
  <c r="AF19" i="1170"/>
  <c r="AF20" i="1170"/>
  <c r="AF28" i="1170"/>
  <c r="AF29" i="1170"/>
  <c r="AF22" i="1170"/>
  <c r="AF45" i="1170"/>
  <c r="AF21" i="1170"/>
  <c r="AF30" i="1170"/>
  <c r="AF27" i="1170"/>
  <c r="AF26" i="1170"/>
  <c r="AF18" i="1170"/>
  <c r="AF43" i="1170"/>
  <c r="AF44" i="1170"/>
  <c r="AF42" i="1170"/>
  <c r="AH2" i="1170"/>
  <c r="AG3" i="1170"/>
  <c r="AG7" i="1170"/>
  <c r="AG1" i="1170"/>
  <c r="DE22" i="861"/>
  <c r="DE17" i="861"/>
  <c r="DF1" i="1170"/>
  <c r="DD55" i="1170"/>
  <c r="DD56" i="1170" s="1"/>
  <c r="DE23" i="1170"/>
  <c r="DE33" i="1170"/>
  <c r="DE38" i="1170" s="1"/>
  <c r="DE48" i="1170"/>
  <c r="DE53" i="1170" s="1"/>
  <c r="DE35" i="1170"/>
  <c r="DE50" i="1170"/>
  <c r="DE34" i="1170"/>
  <c r="DE49" i="1170"/>
  <c r="DF4" i="1170"/>
  <c r="DF21" i="1170"/>
  <c r="DF18" i="1170"/>
  <c r="DF19" i="1170"/>
  <c r="DF27" i="1170"/>
  <c r="DF26" i="1170"/>
  <c r="DF20" i="1170"/>
  <c r="DF28" i="1170"/>
  <c r="DF22" i="1170"/>
  <c r="DF41" i="1170"/>
  <c r="DF30" i="1170"/>
  <c r="DF29" i="1170"/>
  <c r="DF43" i="1170"/>
  <c r="DF45" i="1170"/>
  <c r="DF44" i="1170"/>
  <c r="DF42" i="1170"/>
  <c r="DG7" i="1170"/>
  <c r="DH2" i="1170"/>
  <c r="DG3" i="1170"/>
  <c r="DG8" i="1170"/>
  <c r="DE36" i="1170"/>
  <c r="DE51" i="1170"/>
  <c r="DE37" i="1170"/>
  <c r="DE52" i="1170"/>
  <c r="AC509" i="64" a="1"/>
  <c r="AC509" i="64" s="1"/>
  <c r="AC498" i="64" a="1"/>
  <c r="AC498" i="64" s="1"/>
  <c r="DA509" i="64" a="1"/>
  <c r="DA509" i="64" s="1"/>
  <c r="DA498" i="64" a="1"/>
  <c r="DA498" i="64" s="1"/>
  <c r="CC497" i="64"/>
  <c r="BM497" i="64"/>
  <c r="AW497" i="64"/>
  <c r="AG497" i="64"/>
  <c r="DB497" i="64"/>
  <c r="CB497" i="64"/>
  <c r="BL497" i="64"/>
  <c r="AV497" i="64"/>
  <c r="AF497" i="64"/>
  <c r="DA497" i="64"/>
  <c r="DC497" i="64"/>
  <c r="CA497" i="64"/>
  <c r="BK497" i="64"/>
  <c r="AU497" i="64"/>
  <c r="AE497" i="64"/>
  <c r="CZ497" i="64"/>
  <c r="BN497" i="64"/>
  <c r="BZ497" i="64"/>
  <c r="BJ497" i="64"/>
  <c r="AT497" i="64"/>
  <c r="AD497" i="64"/>
  <c r="CY497" i="64"/>
  <c r="AH497" i="64"/>
  <c r="BY497" i="64"/>
  <c r="BI497" i="64"/>
  <c r="AS497" i="64"/>
  <c r="AC497" i="64"/>
  <c r="CX497" i="64"/>
  <c r="BX497" i="64"/>
  <c r="BH497" i="64"/>
  <c r="AR497" i="64"/>
  <c r="AB497" i="64"/>
  <c r="CW497" i="64"/>
  <c r="BW497" i="64"/>
  <c r="BG497" i="64"/>
  <c r="AQ497" i="64"/>
  <c r="AA497" i="64"/>
  <c r="CV497" i="64"/>
  <c r="CL497" i="64"/>
  <c r="BV497" i="64"/>
  <c r="BF497" i="64"/>
  <c r="AP497" i="64"/>
  <c r="Z497" i="64"/>
  <c r="DK497" i="64"/>
  <c r="CU497" i="64"/>
  <c r="CK497" i="64"/>
  <c r="BU497" i="64"/>
  <c r="BE497" i="64"/>
  <c r="AO497" i="64"/>
  <c r="Y497" i="64"/>
  <c r="DJ497" i="64"/>
  <c r="CT497" i="64"/>
  <c r="BD497" i="64"/>
  <c r="DI497" i="64"/>
  <c r="CS497" i="64"/>
  <c r="CD497" i="64"/>
  <c r="AN497" i="64"/>
  <c r="CI497" i="64"/>
  <c r="BS497" i="64"/>
  <c r="BC497" i="64"/>
  <c r="AM497" i="64"/>
  <c r="W497" i="64"/>
  <c r="DH497" i="64"/>
  <c r="CR497" i="64"/>
  <c r="X497" i="64"/>
  <c r="CH497" i="64"/>
  <c r="BR497" i="64"/>
  <c r="BB497" i="64"/>
  <c r="AL497" i="64"/>
  <c r="V497" i="64"/>
  <c r="DG497" i="64"/>
  <c r="CQ497" i="64"/>
  <c r="AX497" i="64"/>
  <c r="CG497" i="64"/>
  <c r="BQ497" i="64"/>
  <c r="BA497" i="64"/>
  <c r="AK497" i="64"/>
  <c r="U497" i="64"/>
  <c r="DF497" i="64"/>
  <c r="CP497" i="64"/>
  <c r="BT497" i="64"/>
  <c r="CF497" i="64"/>
  <c r="BP497" i="64"/>
  <c r="AZ497" i="64"/>
  <c r="AJ497" i="64"/>
  <c r="T497" i="64"/>
  <c r="DE497" i="64"/>
  <c r="CO497" i="64"/>
  <c r="CJ497" i="64"/>
  <c r="CE497" i="64"/>
  <c r="BO497" i="64"/>
  <c r="AY497" i="64"/>
  <c r="AI497" i="64"/>
  <c r="S497" i="64"/>
  <c r="DD497" i="64"/>
  <c r="CV1108" i="64"/>
  <c r="DG1127" i="64"/>
  <c r="DG490" i="64"/>
  <c r="DA515" i="64" a="1"/>
  <c r="DA515" i="64" s="1"/>
  <c r="DA501" i="64" a="1"/>
  <c r="DA501" i="64" s="1"/>
  <c r="AC515" i="64" a="1"/>
  <c r="AC515" i="64" s="1"/>
  <c r="AC501" i="64" a="1"/>
  <c r="AC501" i="64" s="1"/>
  <c r="CZ126" i="64"/>
  <c r="CZ141" i="64"/>
  <c r="AB126" i="64"/>
  <c r="AB141" i="64"/>
  <c r="AB1108" i="64"/>
  <c r="BH1085" i="64"/>
  <c r="BH1123" i="64"/>
  <c r="BI1013" i="64"/>
  <c r="BI1127" i="64"/>
  <c r="DF1086" i="64"/>
  <c r="DF1124" i="64"/>
  <c r="BZ1123" i="64"/>
  <c r="BZ1085" i="64"/>
  <c r="BJ1085" i="64"/>
  <c r="BJ1123" i="64"/>
  <c r="AT1123" i="64"/>
  <c r="AT1085" i="64"/>
  <c r="AD1085" i="64"/>
  <c r="AD1123" i="64"/>
  <c r="CH1014" i="64"/>
  <c r="CH1027" i="64" s="1"/>
  <c r="CH1090" i="64"/>
  <c r="CH1128" i="64"/>
  <c r="BR1014" i="64"/>
  <c r="BR1027" i="64" s="1"/>
  <c r="BR1090" i="64"/>
  <c r="BR1128" i="64"/>
  <c r="BB1014" i="64"/>
  <c r="BB1027" i="64" s="1"/>
  <c r="BB1090" i="64"/>
  <c r="BB1128" i="64"/>
  <c r="AL1014" i="64"/>
  <c r="AL1027" i="64" s="1"/>
  <c r="AL1090" i="64"/>
  <c r="AL1128" i="64"/>
  <c r="V1014" i="64"/>
  <c r="V1027" i="64" s="1"/>
  <c r="V1090" i="64"/>
  <c r="V1128" i="64"/>
  <c r="CA1013" i="64"/>
  <c r="CA1127" i="64"/>
  <c r="BK1013" i="64"/>
  <c r="BK1127" i="64"/>
  <c r="AU1013" i="64"/>
  <c r="AU1127" i="64"/>
  <c r="AE1013" i="64"/>
  <c r="AE1127" i="64"/>
  <c r="CJ1086" i="64"/>
  <c r="CJ1124" i="64"/>
  <c r="BT1086" i="64"/>
  <c r="BT1124" i="64"/>
  <c r="BD1086" i="64"/>
  <c r="BD1124" i="64"/>
  <c r="AN1086" i="64"/>
  <c r="AN1124" i="64"/>
  <c r="X1086" i="64"/>
  <c r="X1124" i="64"/>
  <c r="DJ1014" i="64"/>
  <c r="DJ1027" i="64" s="1"/>
  <c r="DJ1128" i="64"/>
  <c r="DJ1090" i="64"/>
  <c r="CT1014" i="64"/>
  <c r="CT1027" i="64" s="1"/>
  <c r="CT1128" i="64"/>
  <c r="CT1090" i="64"/>
  <c r="DA1013" i="64"/>
  <c r="DA1127" i="64"/>
  <c r="DH1086" i="64"/>
  <c r="DH1124" i="64"/>
  <c r="CR1086" i="64"/>
  <c r="CR1124" i="64"/>
  <c r="CY1085" i="64"/>
  <c r="CY1123" i="64"/>
  <c r="BY1123" i="64"/>
  <c r="BY1085" i="64"/>
  <c r="BI1123" i="64"/>
  <c r="BI1085" i="64"/>
  <c r="AS1123" i="64"/>
  <c r="AS1085" i="64"/>
  <c r="AC1085" i="64"/>
  <c r="AC1123" i="64"/>
  <c r="CG1014" i="64"/>
  <c r="CG1027" i="64" s="1"/>
  <c r="CG1090" i="64"/>
  <c r="CG1128" i="64"/>
  <c r="BQ1014" i="64"/>
  <c r="BQ1027" i="64" s="1"/>
  <c r="BQ1090" i="64"/>
  <c r="BQ1128" i="64"/>
  <c r="BA1014" i="64"/>
  <c r="BA1027" i="64" s="1"/>
  <c r="BA1090" i="64"/>
  <c r="BA1128" i="64"/>
  <c r="AK1014" i="64"/>
  <c r="AK1027" i="64" s="1"/>
  <c r="AK1090" i="64"/>
  <c r="AK1128" i="64"/>
  <c r="U1014" i="64"/>
  <c r="U1027" i="64" s="1"/>
  <c r="U1090" i="64"/>
  <c r="U1128" i="64"/>
  <c r="BZ1013" i="64"/>
  <c r="BZ1127" i="64"/>
  <c r="BJ1013" i="64"/>
  <c r="BJ1127" i="64"/>
  <c r="AT1013" i="64"/>
  <c r="AT1127" i="64"/>
  <c r="AD1013" i="64"/>
  <c r="AD1127" i="64"/>
  <c r="CI1086" i="64"/>
  <c r="CI1124" i="64"/>
  <c r="BS1086" i="64"/>
  <c r="BS1124" i="64"/>
  <c r="BC1086" i="64"/>
  <c r="BC1124" i="64"/>
  <c r="AM1086" i="64"/>
  <c r="AM1124" i="64"/>
  <c r="W1086" i="64"/>
  <c r="W1124" i="64"/>
  <c r="DI1014" i="64"/>
  <c r="DI1027" i="64" s="1"/>
  <c r="DI1128" i="64"/>
  <c r="DI1090" i="64"/>
  <c r="CS1014" i="64"/>
  <c r="CS1027" i="64" s="1"/>
  <c r="CS1128" i="64"/>
  <c r="CS1090" i="64"/>
  <c r="CZ1013" i="64"/>
  <c r="CZ1127" i="64"/>
  <c r="DG1124" i="64"/>
  <c r="DG1086" i="64"/>
  <c r="CQ1124" i="64"/>
  <c r="CQ1086" i="64"/>
  <c r="CX1123" i="64"/>
  <c r="CX1085" i="64"/>
  <c r="AR1085" i="64"/>
  <c r="AR1123" i="64"/>
  <c r="CH1086" i="64"/>
  <c r="CH1124" i="64"/>
  <c r="AA1085" i="64"/>
  <c r="AA1123" i="64"/>
  <c r="AB1013" i="64"/>
  <c r="AB1127" i="64"/>
  <c r="DG1014" i="64"/>
  <c r="DG1027" i="64" s="1"/>
  <c r="DG1128" i="64"/>
  <c r="DG1090" i="64"/>
  <c r="CX1013" i="64"/>
  <c r="CX1127" i="64"/>
  <c r="CO1086" i="64"/>
  <c r="CO1124" i="64"/>
  <c r="CL1085" i="64"/>
  <c r="CL1123" i="64"/>
  <c r="BF1085" i="64"/>
  <c r="BF1123" i="64"/>
  <c r="Z1085" i="64"/>
  <c r="Z1123" i="64"/>
  <c r="BN1014" i="64"/>
  <c r="BN1027" i="64" s="1"/>
  <c r="BN1128" i="64"/>
  <c r="BN1090" i="64"/>
  <c r="AH1014" i="64"/>
  <c r="AH1027" i="64" s="1"/>
  <c r="AH1128" i="64"/>
  <c r="AH1090" i="64"/>
  <c r="BW1013" i="64"/>
  <c r="BW1127" i="64"/>
  <c r="AQ1013" i="64"/>
  <c r="AQ1127" i="64"/>
  <c r="CF1086" i="64"/>
  <c r="CF1124" i="64"/>
  <c r="AZ1124" i="64"/>
  <c r="AZ1086" i="64"/>
  <c r="T1086" i="64"/>
  <c r="T1124" i="64"/>
  <c r="DF1014" i="64"/>
  <c r="DF1027" i="64" s="1"/>
  <c r="DF1090" i="64"/>
  <c r="DF1128" i="64"/>
  <c r="CW1013" i="64"/>
  <c r="CW1127" i="64"/>
  <c r="DK1123" i="64"/>
  <c r="DK1085" i="64"/>
  <c r="CQ1014" i="64"/>
  <c r="CQ1027" i="64" s="1"/>
  <c r="CQ1128" i="64"/>
  <c r="CQ1090" i="64"/>
  <c r="DE1086" i="64"/>
  <c r="DE1124" i="64"/>
  <c r="CV1123" i="64"/>
  <c r="CV1085" i="64"/>
  <c r="BV1085" i="64"/>
  <c r="BV1123" i="64"/>
  <c r="AP1085" i="64"/>
  <c r="AP1123" i="64"/>
  <c r="CD1014" i="64"/>
  <c r="CD1027" i="64" s="1"/>
  <c r="CD1128" i="64"/>
  <c r="CD1090" i="64"/>
  <c r="AX1014" i="64"/>
  <c r="AX1027" i="64" s="1"/>
  <c r="AX1128" i="64"/>
  <c r="AX1090" i="64"/>
  <c r="BG1013" i="64"/>
  <c r="BG1127" i="64"/>
  <c r="AA1013" i="64"/>
  <c r="AA1127" i="64"/>
  <c r="BP1124" i="64"/>
  <c r="BP1086" i="64"/>
  <c r="AJ1086" i="64"/>
  <c r="AJ1124" i="64"/>
  <c r="CP1014" i="64"/>
  <c r="CP1027" i="64" s="1"/>
  <c r="CP1090" i="64"/>
  <c r="CP1128" i="64"/>
  <c r="DD1086" i="64"/>
  <c r="DD1124" i="64"/>
  <c r="CU1123" i="64"/>
  <c r="CU1085" i="64"/>
  <c r="CK1085" i="64"/>
  <c r="CK1123" i="64"/>
  <c r="BU1085" i="64"/>
  <c r="BU1123" i="64"/>
  <c r="BE1085" i="64"/>
  <c r="BE1123" i="64"/>
  <c r="AO1085" i="64"/>
  <c r="AO1123" i="64"/>
  <c r="Y1085" i="64"/>
  <c r="Y1123" i="64"/>
  <c r="CC1014" i="64"/>
  <c r="CC1027" i="64" s="1"/>
  <c r="CC1128" i="64"/>
  <c r="CC1090" i="64"/>
  <c r="BM1014" i="64"/>
  <c r="BM1027" i="64" s="1"/>
  <c r="BM1128" i="64"/>
  <c r="BM1090" i="64"/>
  <c r="AW1014" i="64"/>
  <c r="AW1027" i="64" s="1"/>
  <c r="AW1128" i="64"/>
  <c r="AW1090" i="64"/>
  <c r="AG1014" i="64"/>
  <c r="AG1027" i="64" s="1"/>
  <c r="AG1128" i="64"/>
  <c r="AG1090" i="64"/>
  <c r="CL1013" i="64"/>
  <c r="CL1127" i="64"/>
  <c r="BV1013" i="64"/>
  <c r="BV1127" i="64"/>
  <c r="BF1013" i="64"/>
  <c r="BF1127" i="64"/>
  <c r="AP1013" i="64"/>
  <c r="AP1127" i="64"/>
  <c r="Z1013" i="64"/>
  <c r="Z1127" i="64"/>
  <c r="CE1086" i="64"/>
  <c r="CE1124" i="64"/>
  <c r="BO1086" i="64"/>
  <c r="BO1124" i="64"/>
  <c r="AY1124" i="64"/>
  <c r="AY1086" i="64"/>
  <c r="AI1124" i="64"/>
  <c r="AI1086" i="64"/>
  <c r="S1124" i="64"/>
  <c r="S1086" i="64"/>
  <c r="DE1014" i="64"/>
  <c r="DE1027" i="64" s="1"/>
  <c r="DE1090" i="64"/>
  <c r="DE1128" i="64"/>
  <c r="CO1014" i="64"/>
  <c r="CO1027" i="64" s="1"/>
  <c r="CO1090" i="64"/>
  <c r="CO1128" i="64"/>
  <c r="CV1013" i="64"/>
  <c r="CV1127" i="64"/>
  <c r="DC1086" i="64"/>
  <c r="DC1124" i="64"/>
  <c r="DJ1123" i="64"/>
  <c r="DJ1085" i="64"/>
  <c r="CT1123" i="64"/>
  <c r="CT1085" i="64"/>
  <c r="BX1085" i="64"/>
  <c r="BX1123" i="64"/>
  <c r="AS1013" i="64"/>
  <c r="AS1127" i="64"/>
  <c r="BW1085" i="64"/>
  <c r="BW1123" i="64"/>
  <c r="BX1013" i="64"/>
  <c r="BX1127" i="64"/>
  <c r="AN1085" i="64"/>
  <c r="AN1123" i="64"/>
  <c r="BU1013" i="64"/>
  <c r="BU1127" i="64"/>
  <c r="DB1086" i="64"/>
  <c r="DB1124" i="64"/>
  <c r="AM1085" i="64"/>
  <c r="AM1123" i="64"/>
  <c r="X1013" i="64"/>
  <c r="X1127" i="64"/>
  <c r="DA1086" i="64"/>
  <c r="DA1124" i="64"/>
  <c r="CH1085" i="64"/>
  <c r="CH1123" i="64"/>
  <c r="BR1085" i="64"/>
  <c r="BR1123" i="64"/>
  <c r="BB1085" i="64"/>
  <c r="BB1123" i="64"/>
  <c r="AL1085" i="64"/>
  <c r="AL1123" i="64"/>
  <c r="V1085" i="64"/>
  <c r="V1123" i="64"/>
  <c r="BZ1014" i="64"/>
  <c r="BZ1027" i="64" s="1"/>
  <c r="BZ1090" i="64"/>
  <c r="BZ1128" i="64"/>
  <c r="BJ1014" i="64"/>
  <c r="BJ1027" i="64" s="1"/>
  <c r="BJ1090" i="64"/>
  <c r="BJ1128" i="64"/>
  <c r="AT1014" i="64"/>
  <c r="AT1027" i="64" s="1"/>
  <c r="AT1128" i="64"/>
  <c r="AT1090" i="64"/>
  <c r="AD1014" i="64"/>
  <c r="AD1027" i="64" s="1"/>
  <c r="AD1128" i="64"/>
  <c r="AD1090" i="64"/>
  <c r="CI1013" i="64"/>
  <c r="CI1127" i="64"/>
  <c r="BS1013" i="64"/>
  <c r="BS1127" i="64"/>
  <c r="BC1013" i="64"/>
  <c r="BC1127" i="64"/>
  <c r="AM1013" i="64"/>
  <c r="AM1127" i="64"/>
  <c r="W1013" i="64"/>
  <c r="W1127" i="64"/>
  <c r="CB1124" i="64"/>
  <c r="CB1086" i="64"/>
  <c r="BL1124" i="64"/>
  <c r="BL1086" i="64"/>
  <c r="AV1124" i="64"/>
  <c r="AV1086" i="64"/>
  <c r="AF1124" i="64"/>
  <c r="AF1086" i="64"/>
  <c r="DB1014" i="64"/>
  <c r="DB1027" i="64" s="1"/>
  <c r="DB1090" i="64"/>
  <c r="DB1128" i="64"/>
  <c r="DI1013" i="64"/>
  <c r="DI1127" i="64"/>
  <c r="CS1013" i="64"/>
  <c r="CS1127" i="64"/>
  <c r="CZ1086" i="64"/>
  <c r="CZ1124" i="64"/>
  <c r="DG1085" i="64"/>
  <c r="DG1123" i="64"/>
  <c r="CQ1085" i="64"/>
  <c r="CQ1123" i="64"/>
  <c r="T1014" i="64"/>
  <c r="T1027" i="64" s="1"/>
  <c r="T1128" i="64"/>
  <c r="T1090" i="64"/>
  <c r="BB1086" i="64"/>
  <c r="BB1124" i="64"/>
  <c r="DH1014" i="64"/>
  <c r="DH1027" i="64" s="1"/>
  <c r="DH1128" i="64"/>
  <c r="DH1090" i="64"/>
  <c r="CP1086" i="64"/>
  <c r="CP1124" i="64"/>
  <c r="BO1014" i="64"/>
  <c r="BO1027" i="64" s="1"/>
  <c r="BO1128" i="64"/>
  <c r="BO1090" i="64"/>
  <c r="BQ1086" i="64"/>
  <c r="BQ1124" i="64"/>
  <c r="CD1124" i="64"/>
  <c r="CD1086" i="64"/>
  <c r="DI1123" i="64"/>
  <c r="DI1085" i="64"/>
  <c r="BC1085" i="64"/>
  <c r="BC1123" i="64"/>
  <c r="CG1085" i="64"/>
  <c r="CG1123" i="64"/>
  <c r="BQ1085" i="64"/>
  <c r="BQ1123" i="64"/>
  <c r="BA1085" i="64"/>
  <c r="BA1123" i="64"/>
  <c r="AK1085" i="64"/>
  <c r="AK1123" i="64"/>
  <c r="U1085" i="64"/>
  <c r="U1123" i="64"/>
  <c r="BY1014" i="64"/>
  <c r="BY1027" i="64" s="1"/>
  <c r="BY1090" i="64"/>
  <c r="BY1128" i="64"/>
  <c r="BI1014" i="64"/>
  <c r="BI1027" i="64" s="1"/>
  <c r="BI1090" i="64"/>
  <c r="BI1128" i="64"/>
  <c r="AS1014" i="64"/>
  <c r="AS1027" i="64" s="1"/>
  <c r="AS1090" i="64"/>
  <c r="AS1128" i="64"/>
  <c r="AC1014" i="64"/>
  <c r="AC1027" i="64" s="1"/>
  <c r="AC1128" i="64"/>
  <c r="AC1090" i="64"/>
  <c r="CH1013" i="64"/>
  <c r="CH1127" i="64"/>
  <c r="BR1013" i="64"/>
  <c r="BR1127" i="64"/>
  <c r="BB1013" i="64"/>
  <c r="BB1127" i="64"/>
  <c r="AL1013" i="64"/>
  <c r="AL1127" i="64"/>
  <c r="V1013" i="64"/>
  <c r="V1127" i="64"/>
  <c r="CA1124" i="64"/>
  <c r="CA1086" i="64"/>
  <c r="BK1124" i="64"/>
  <c r="BK1086" i="64"/>
  <c r="AU1124" i="64"/>
  <c r="AU1086" i="64"/>
  <c r="AE1124" i="64"/>
  <c r="AE1086" i="64"/>
  <c r="DA1014" i="64"/>
  <c r="DA1027" i="64" s="1"/>
  <c r="DA1090" i="64"/>
  <c r="DA1128" i="64"/>
  <c r="DH1013" i="64"/>
  <c r="DH1127" i="64"/>
  <c r="CR1013" i="64"/>
  <c r="CR1127" i="64"/>
  <c r="CY1086" i="64"/>
  <c r="CY1124" i="64"/>
  <c r="DF1085" i="64"/>
  <c r="DF1123" i="64"/>
  <c r="CP1085" i="64"/>
  <c r="CP1123" i="64"/>
  <c r="AZ1014" i="64"/>
  <c r="AZ1027" i="64" s="1"/>
  <c r="AZ1128" i="64"/>
  <c r="AZ1090" i="64"/>
  <c r="AL1086" i="64"/>
  <c r="AL1124" i="64"/>
  <c r="CR1014" i="64"/>
  <c r="CR1027" i="64" s="1"/>
  <c r="CR1090" i="64"/>
  <c r="CR1128" i="64"/>
  <c r="BG1085" i="64"/>
  <c r="BG1123" i="64"/>
  <c r="BH1013" i="64"/>
  <c r="BH1127" i="64"/>
  <c r="X1085" i="64"/>
  <c r="X1123" i="64"/>
  <c r="Y1013" i="64"/>
  <c r="Y1127" i="64"/>
  <c r="CS1123" i="64"/>
  <c r="CS1085" i="64"/>
  <c r="AU1014" i="64"/>
  <c r="AU1027" i="64" s="1"/>
  <c r="AU1128" i="64"/>
  <c r="AU1090" i="64"/>
  <c r="CC1124" i="64"/>
  <c r="CC1086" i="64"/>
  <c r="DH1085" i="64"/>
  <c r="DH1123" i="64"/>
  <c r="CF1123" i="64"/>
  <c r="CF1085" i="64"/>
  <c r="BP1123" i="64"/>
  <c r="BP1085" i="64"/>
  <c r="AZ1123" i="64"/>
  <c r="AZ1085" i="64"/>
  <c r="AJ1085" i="64"/>
  <c r="AJ1123" i="64"/>
  <c r="T1085" i="64"/>
  <c r="T1123" i="64"/>
  <c r="BX1014" i="64"/>
  <c r="BX1027" i="64" s="1"/>
  <c r="BX1090" i="64"/>
  <c r="BX1128" i="64"/>
  <c r="BH1014" i="64"/>
  <c r="BH1027" i="64" s="1"/>
  <c r="BH1090" i="64"/>
  <c r="BH1128" i="64"/>
  <c r="AR1014" i="64"/>
  <c r="AR1027" i="64" s="1"/>
  <c r="AR1090" i="64"/>
  <c r="AR1128" i="64"/>
  <c r="AB1014" i="64"/>
  <c r="AB1027" i="64" s="1"/>
  <c r="AB1090" i="64"/>
  <c r="AB1128" i="64"/>
  <c r="CG1013" i="64"/>
  <c r="CG1127" i="64"/>
  <c r="BQ1013" i="64"/>
  <c r="BQ1127" i="64"/>
  <c r="BA1013" i="64"/>
  <c r="BA1127" i="64"/>
  <c r="AK1013" i="64"/>
  <c r="AK1127" i="64"/>
  <c r="U1013" i="64"/>
  <c r="U1127" i="64"/>
  <c r="BZ1124" i="64"/>
  <c r="BZ1086" i="64"/>
  <c r="BJ1124" i="64"/>
  <c r="BJ1086" i="64"/>
  <c r="AT1086" i="64"/>
  <c r="AT1124" i="64"/>
  <c r="AD1086" i="64"/>
  <c r="AD1124" i="64"/>
  <c r="CZ1014" i="64"/>
  <c r="CZ1027" i="64" s="1"/>
  <c r="CZ1090" i="64"/>
  <c r="CZ1128" i="64"/>
  <c r="CQ1013" i="64"/>
  <c r="CQ1127" i="64"/>
  <c r="CX1086" i="64"/>
  <c r="CX1124" i="64"/>
  <c r="DE1085" i="64"/>
  <c r="DE1123" i="64"/>
  <c r="CO1085" i="64"/>
  <c r="CO1123" i="64"/>
  <c r="BP1014" i="64"/>
  <c r="BP1027" i="64" s="1"/>
  <c r="BP1090" i="64"/>
  <c r="BP1128" i="64"/>
  <c r="AC1013" i="64"/>
  <c r="AC1127" i="64"/>
  <c r="CY1013" i="64"/>
  <c r="CY1127" i="64"/>
  <c r="AQ1085" i="64"/>
  <c r="AQ1123" i="64"/>
  <c r="AR1013" i="64"/>
  <c r="AR1127" i="64"/>
  <c r="BL1014" i="64"/>
  <c r="BL1027" i="64" s="1"/>
  <c r="BL1128" i="64"/>
  <c r="BL1090" i="64"/>
  <c r="AO1013" i="64"/>
  <c r="AO1127" i="64"/>
  <c r="BK1014" i="64"/>
  <c r="BK1027" i="64" s="1"/>
  <c r="BK1128" i="64"/>
  <c r="BK1090" i="64"/>
  <c r="AN1013" i="64"/>
  <c r="AN1127" i="64"/>
  <c r="DC1014" i="64"/>
  <c r="DC1027" i="64" s="1"/>
  <c r="DC1090" i="64"/>
  <c r="DC1128" i="64"/>
  <c r="CE1123" i="64"/>
  <c r="CE1085" i="64"/>
  <c r="BO1085" i="64"/>
  <c r="BO1123" i="64"/>
  <c r="AY1085" i="64"/>
  <c r="AY1123" i="64"/>
  <c r="AI1123" i="64"/>
  <c r="AI1085" i="64"/>
  <c r="S1123" i="64"/>
  <c r="S1085" i="64"/>
  <c r="BW1014" i="64"/>
  <c r="BW1027" i="64" s="1"/>
  <c r="BW1090" i="64"/>
  <c r="BW1128" i="64"/>
  <c r="BG1014" i="64"/>
  <c r="BG1027" i="64" s="1"/>
  <c r="BG1090" i="64"/>
  <c r="BG1128" i="64"/>
  <c r="AQ1014" i="64"/>
  <c r="AQ1027" i="64" s="1"/>
  <c r="AQ1090" i="64"/>
  <c r="AQ1128" i="64"/>
  <c r="AA1014" i="64"/>
  <c r="AA1027" i="64" s="1"/>
  <c r="AA1090" i="64"/>
  <c r="AA1128" i="64"/>
  <c r="CF1013" i="64"/>
  <c r="CF1127" i="64"/>
  <c r="BP1013" i="64"/>
  <c r="BP1127" i="64"/>
  <c r="AZ1013" i="64"/>
  <c r="AZ1127" i="64"/>
  <c r="AJ1013" i="64"/>
  <c r="AJ1127" i="64"/>
  <c r="T1013" i="64"/>
  <c r="T1127" i="64"/>
  <c r="BY1124" i="64"/>
  <c r="BY1086" i="64"/>
  <c r="BI1124" i="64"/>
  <c r="BI1086" i="64"/>
  <c r="AS1124" i="64"/>
  <c r="AS1086" i="64"/>
  <c r="AC1086" i="64"/>
  <c r="AC1124" i="64"/>
  <c r="CY1014" i="64"/>
  <c r="CY1027" i="64" s="1"/>
  <c r="CY1090" i="64"/>
  <c r="CY1128" i="64"/>
  <c r="DF1013" i="64"/>
  <c r="DF1127" i="64"/>
  <c r="CP1013" i="64"/>
  <c r="CP1127" i="64"/>
  <c r="CW1086" i="64"/>
  <c r="CW1124" i="64"/>
  <c r="DD1085" i="64"/>
  <c r="DD1123" i="64"/>
  <c r="AB1085" i="64"/>
  <c r="AB1123" i="64"/>
  <c r="CE1014" i="64"/>
  <c r="CE1027" i="64" s="1"/>
  <c r="CE1128" i="64"/>
  <c r="CE1090" i="64"/>
  <c r="CG1086" i="64"/>
  <c r="CG1124" i="64"/>
  <c r="BT1085" i="64"/>
  <c r="BT1123" i="64"/>
  <c r="AF1014" i="64"/>
  <c r="AF1027" i="64" s="1"/>
  <c r="AF1128" i="64"/>
  <c r="AF1090" i="64"/>
  <c r="AX1124" i="64"/>
  <c r="AX1086" i="64"/>
  <c r="CU1013" i="64"/>
  <c r="CU1127" i="64"/>
  <c r="W1085" i="64"/>
  <c r="W1123" i="64"/>
  <c r="CJ1013" i="64"/>
  <c r="CJ1127" i="64"/>
  <c r="AW1124" i="64"/>
  <c r="AW1086" i="64"/>
  <c r="CD1123" i="64"/>
  <c r="CD1085" i="64"/>
  <c r="BN1123" i="64"/>
  <c r="BN1085" i="64"/>
  <c r="AX1123" i="64"/>
  <c r="AX1085" i="64"/>
  <c r="AH1123" i="64"/>
  <c r="AH1085" i="64"/>
  <c r="CL1014" i="64"/>
  <c r="CL1027" i="64" s="1"/>
  <c r="CL1090" i="64"/>
  <c r="CL1128" i="64"/>
  <c r="BV1014" i="64"/>
  <c r="BV1027" i="64" s="1"/>
  <c r="BV1090" i="64"/>
  <c r="BV1128" i="64"/>
  <c r="BF1014" i="64"/>
  <c r="BF1027" i="64" s="1"/>
  <c r="BF1090" i="64"/>
  <c r="BF1128" i="64"/>
  <c r="AP1014" i="64"/>
  <c r="AP1027" i="64" s="1"/>
  <c r="AP1090" i="64"/>
  <c r="AP1128" i="64"/>
  <c r="Z1014" i="64"/>
  <c r="Z1027" i="64" s="1"/>
  <c r="Z1090" i="64"/>
  <c r="Z1128" i="64"/>
  <c r="CE1013" i="64"/>
  <c r="CE1127" i="64"/>
  <c r="BO1013" i="64"/>
  <c r="BO1127" i="64"/>
  <c r="AY1013" i="64"/>
  <c r="AY1127" i="64"/>
  <c r="AI1013" i="64"/>
  <c r="AI1127" i="64"/>
  <c r="S1013" i="64"/>
  <c r="S1127" i="64"/>
  <c r="BX1086" i="64"/>
  <c r="BX1124" i="64"/>
  <c r="BH1086" i="64"/>
  <c r="BH1124" i="64"/>
  <c r="AR1086" i="64"/>
  <c r="AR1124" i="64"/>
  <c r="AB1086" i="64"/>
  <c r="AB1124" i="64"/>
  <c r="CX1014" i="64"/>
  <c r="CX1027" i="64" s="1"/>
  <c r="CX1090" i="64"/>
  <c r="CX1128" i="64"/>
  <c r="DE1013" i="64"/>
  <c r="DE1127" i="64"/>
  <c r="CO1013" i="64"/>
  <c r="CO1127" i="64"/>
  <c r="CV1124" i="64"/>
  <c r="CV1086" i="64"/>
  <c r="DC1085" i="64"/>
  <c r="DC1123" i="64"/>
  <c r="CF1014" i="64"/>
  <c r="CF1027" i="64" s="1"/>
  <c r="CF1090" i="64"/>
  <c r="CF1128" i="64"/>
  <c r="BR1086" i="64"/>
  <c r="BR1124" i="64"/>
  <c r="S1014" i="64"/>
  <c r="S1027" i="64" s="1"/>
  <c r="S1128" i="64"/>
  <c r="S1090" i="64"/>
  <c r="U1086" i="64"/>
  <c r="U1124" i="64"/>
  <c r="BD1085" i="64"/>
  <c r="BD1123" i="64"/>
  <c r="CK1013" i="64"/>
  <c r="CK1127" i="64"/>
  <c r="AH1124" i="64"/>
  <c r="AH1086" i="64"/>
  <c r="CA1014" i="64"/>
  <c r="CA1027" i="64" s="1"/>
  <c r="CA1128" i="64"/>
  <c r="CA1090" i="64"/>
  <c r="BT1013" i="64"/>
  <c r="BT1127" i="64"/>
  <c r="BM1124" i="64"/>
  <c r="BM1086" i="64"/>
  <c r="CR1123" i="64"/>
  <c r="CR1085" i="64"/>
  <c r="CC1123" i="64"/>
  <c r="CC1085" i="64"/>
  <c r="BM1123" i="64"/>
  <c r="BM1085" i="64"/>
  <c r="AW1123" i="64"/>
  <c r="AW1085" i="64"/>
  <c r="AG1123" i="64"/>
  <c r="AG1085" i="64"/>
  <c r="CK1014" i="64"/>
  <c r="CK1027" i="64" s="1"/>
  <c r="CK1090" i="64"/>
  <c r="CK1128" i="64"/>
  <c r="BU1014" i="64"/>
  <c r="BU1027" i="64" s="1"/>
  <c r="BU1090" i="64"/>
  <c r="BU1128" i="64"/>
  <c r="BE1014" i="64"/>
  <c r="BE1027" i="64" s="1"/>
  <c r="BE1090" i="64"/>
  <c r="BE1128" i="64"/>
  <c r="AO1014" i="64"/>
  <c r="AO1027" i="64" s="1"/>
  <c r="AO1090" i="64"/>
  <c r="AO1128" i="64"/>
  <c r="Y1014" i="64"/>
  <c r="Y1027" i="64" s="1"/>
  <c r="Y1090" i="64"/>
  <c r="Y1128" i="64"/>
  <c r="CD1013" i="64"/>
  <c r="CD1127" i="64"/>
  <c r="BN1013" i="64"/>
  <c r="BN1127" i="64"/>
  <c r="AX1013" i="64"/>
  <c r="AX1127" i="64"/>
  <c r="AH1013" i="64"/>
  <c r="AH1127" i="64"/>
  <c r="BW1086" i="64"/>
  <c r="BW1124" i="64"/>
  <c r="BG1086" i="64"/>
  <c r="BG1124" i="64"/>
  <c r="AQ1086" i="64"/>
  <c r="AQ1124" i="64"/>
  <c r="AA1086" i="64"/>
  <c r="AA1124" i="64"/>
  <c r="CW1014" i="64"/>
  <c r="CW1027" i="64" s="1"/>
  <c r="CW1090" i="64"/>
  <c r="CW1128" i="64"/>
  <c r="DD1013" i="64"/>
  <c r="DD1127" i="64"/>
  <c r="DK1124" i="64"/>
  <c r="DK1086" i="64"/>
  <c r="CU1124" i="64"/>
  <c r="CU1086" i="64"/>
  <c r="DB1085" i="64"/>
  <c r="DB1123" i="64"/>
  <c r="AJ1014" i="64"/>
  <c r="AJ1027" i="64" s="1"/>
  <c r="AJ1128" i="64"/>
  <c r="AJ1090" i="64"/>
  <c r="V1086" i="64"/>
  <c r="V1124" i="64"/>
  <c r="AI1014" i="64"/>
  <c r="AI1027" i="64" s="1"/>
  <c r="AI1128" i="64"/>
  <c r="AI1090" i="64"/>
  <c r="BA1086" i="64"/>
  <c r="BA1124" i="64"/>
  <c r="CB1014" i="64"/>
  <c r="CB1027" i="64" s="1"/>
  <c r="CB1128" i="64"/>
  <c r="CB1090" i="64"/>
  <c r="BE1013" i="64"/>
  <c r="BE1127" i="64"/>
  <c r="DD1014" i="64"/>
  <c r="DD1027" i="64" s="1"/>
  <c r="DD1090" i="64"/>
  <c r="DD1128" i="64"/>
  <c r="CI1085" i="64"/>
  <c r="CI1123" i="64"/>
  <c r="BD1013" i="64"/>
  <c r="BD1127" i="64"/>
  <c r="CT1013" i="64"/>
  <c r="CT1127" i="64"/>
  <c r="DA111" i="64" a="1"/>
  <c r="DA111" i="64" s="1"/>
  <c r="DA1093" i="64" a="1"/>
  <c r="DA1093" i="64" s="1"/>
  <c r="CB1123" i="64"/>
  <c r="CB1085" i="64"/>
  <c r="BL1123" i="64"/>
  <c r="BL1085" i="64"/>
  <c r="AV1123" i="64"/>
  <c r="AV1085" i="64"/>
  <c r="AF1123" i="64"/>
  <c r="AF1085" i="64"/>
  <c r="CJ1014" i="64"/>
  <c r="CJ1027" i="64" s="1"/>
  <c r="CJ1090" i="64"/>
  <c r="CJ1128" i="64"/>
  <c r="BT1014" i="64"/>
  <c r="BT1027" i="64" s="1"/>
  <c r="BT1090" i="64"/>
  <c r="BT1128" i="64"/>
  <c r="BD1014" i="64"/>
  <c r="BD1027" i="64" s="1"/>
  <c r="BD1090" i="64"/>
  <c r="BD1128" i="64"/>
  <c r="AN1014" i="64"/>
  <c r="AN1027" i="64" s="1"/>
  <c r="AN1090" i="64"/>
  <c r="AN1128" i="64"/>
  <c r="X1014" i="64"/>
  <c r="X1027" i="64" s="1"/>
  <c r="X1090" i="64"/>
  <c r="X1128" i="64"/>
  <c r="CC1013" i="64"/>
  <c r="CC1127" i="64"/>
  <c r="BM1013" i="64"/>
  <c r="BM1127" i="64"/>
  <c r="AW1013" i="64"/>
  <c r="AW1127" i="64"/>
  <c r="AG1013" i="64"/>
  <c r="AG1127" i="64"/>
  <c r="CL1086" i="64"/>
  <c r="CL1124" i="64"/>
  <c r="BV1086" i="64"/>
  <c r="BV1124" i="64"/>
  <c r="BF1086" i="64"/>
  <c r="BF1124" i="64"/>
  <c r="AP1086" i="64"/>
  <c r="AP1124" i="64"/>
  <c r="Z1086" i="64"/>
  <c r="Z1124" i="64"/>
  <c r="CV1014" i="64"/>
  <c r="CV1027" i="64" s="1"/>
  <c r="CV1128" i="64"/>
  <c r="CV1090" i="64"/>
  <c r="DC1013" i="64"/>
  <c r="DC1127" i="64"/>
  <c r="DJ1124" i="64"/>
  <c r="DJ1086" i="64"/>
  <c r="CT1124" i="64"/>
  <c r="CT1086" i="64"/>
  <c r="DA1085" i="64"/>
  <c r="DA1123" i="64"/>
  <c r="BY1013" i="64"/>
  <c r="BY1127" i="64"/>
  <c r="CW1123" i="64"/>
  <c r="CW1085" i="64"/>
  <c r="AY1014" i="64"/>
  <c r="AY1027" i="64" s="1"/>
  <c r="AY1128" i="64"/>
  <c r="AY1090" i="64"/>
  <c r="AK1086" i="64"/>
  <c r="AK1124" i="64"/>
  <c r="CJ1085" i="64"/>
  <c r="CJ1123" i="64"/>
  <c r="AV1014" i="64"/>
  <c r="AV1027" i="64" s="1"/>
  <c r="AV1128" i="64"/>
  <c r="AV1090" i="64"/>
  <c r="BN1124" i="64"/>
  <c r="BN1086" i="64"/>
  <c r="DK1013" i="64"/>
  <c r="DK1127" i="64"/>
  <c r="BS1085" i="64"/>
  <c r="BS1123" i="64"/>
  <c r="AE1014" i="64"/>
  <c r="AE1027" i="64" s="1"/>
  <c r="AE1128" i="64"/>
  <c r="AE1090" i="64"/>
  <c r="AG1124" i="64"/>
  <c r="AG1086" i="64"/>
  <c r="DJ1013" i="64"/>
  <c r="DJ1127" i="64"/>
  <c r="CA1123" i="64"/>
  <c r="CA1085" i="64"/>
  <c r="BK1123" i="64"/>
  <c r="BK1085" i="64"/>
  <c r="AU1123" i="64"/>
  <c r="AU1085" i="64"/>
  <c r="AE1123" i="64"/>
  <c r="AE1085" i="64"/>
  <c r="CI1014" i="64"/>
  <c r="CI1027" i="64" s="1"/>
  <c r="CI1090" i="64"/>
  <c r="CI1128" i="64"/>
  <c r="BS1014" i="64"/>
  <c r="BS1027" i="64" s="1"/>
  <c r="BS1090" i="64"/>
  <c r="BS1128" i="64"/>
  <c r="BC1014" i="64"/>
  <c r="BC1027" i="64" s="1"/>
  <c r="BC1090" i="64"/>
  <c r="BC1128" i="64"/>
  <c r="AM1014" i="64"/>
  <c r="AM1027" i="64" s="1"/>
  <c r="AM1090" i="64"/>
  <c r="AM1128" i="64"/>
  <c r="W1014" i="64"/>
  <c r="W1027" i="64" s="1"/>
  <c r="W1090" i="64"/>
  <c r="W1128" i="64"/>
  <c r="CB1013" i="64"/>
  <c r="CB1127" i="64"/>
  <c r="BL1013" i="64"/>
  <c r="BL1127" i="64"/>
  <c r="AV1013" i="64"/>
  <c r="AV1127" i="64"/>
  <c r="AF1013" i="64"/>
  <c r="AF1127" i="64"/>
  <c r="CK1086" i="64"/>
  <c r="CK1124" i="64"/>
  <c r="BU1086" i="64"/>
  <c r="BU1124" i="64"/>
  <c r="BE1086" i="64"/>
  <c r="BE1124" i="64"/>
  <c r="AO1086" i="64"/>
  <c r="AO1124" i="64"/>
  <c r="Y1086" i="64"/>
  <c r="Y1124" i="64"/>
  <c r="DK1014" i="64"/>
  <c r="DK1027" i="64" s="1"/>
  <c r="DK1128" i="64"/>
  <c r="DK1090" i="64"/>
  <c r="CU1014" i="64"/>
  <c r="CU1027" i="64" s="1"/>
  <c r="CU1128" i="64"/>
  <c r="CU1090" i="64"/>
  <c r="DB1013" i="64"/>
  <c r="DB1127" i="64"/>
  <c r="DI1124" i="64"/>
  <c r="DI1086" i="64"/>
  <c r="CS1124" i="64"/>
  <c r="CS1086" i="64"/>
  <c r="CZ1085" i="64"/>
  <c r="CZ1123" i="64"/>
  <c r="AC111" i="64" a="1"/>
  <c r="AC111" i="64" s="1"/>
  <c r="AC1093" i="64" a="1"/>
  <c r="AC1093"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17" i="64" a="1"/>
  <c r="DA1017" i="64" s="1"/>
  <c r="AC1017" i="64" a="1"/>
  <c r="AC1017" i="64" s="1"/>
  <c r="CS23" i="861"/>
  <c r="BK984" i="64"/>
  <c r="BK1000" i="64" s="1"/>
  <c r="BK1009" i="64"/>
  <c r="BK1022" i="64" s="1"/>
  <c r="CK985" i="64"/>
  <c r="CK1001" i="64" s="1"/>
  <c r="CK1010" i="64"/>
  <c r="CK1023" i="64" s="1"/>
  <c r="BJ984" i="64"/>
  <c r="BJ1000" i="64" s="1"/>
  <c r="BJ1009" i="64"/>
  <c r="BJ1022" i="64" s="1"/>
  <c r="CJ985" i="64"/>
  <c r="CJ1001" i="64" s="1"/>
  <c r="CJ1010" i="64"/>
  <c r="CJ1023" i="64" s="1"/>
  <c r="BT985" i="64"/>
  <c r="BT1001" i="64" s="1"/>
  <c r="BT1010" i="64"/>
  <c r="BT1023" i="64" s="1"/>
  <c r="BD985" i="64"/>
  <c r="BD1001" i="64" s="1"/>
  <c r="BD1010" i="64"/>
  <c r="BD1023" i="64" s="1"/>
  <c r="AN985" i="64"/>
  <c r="AN1001" i="64" s="1"/>
  <c r="AN1010" i="64"/>
  <c r="AN1023" i="64" s="1"/>
  <c r="X985" i="64"/>
  <c r="X1010" i="64"/>
  <c r="DH985" i="64"/>
  <c r="DH1001" i="64" s="1"/>
  <c r="DH1010" i="64"/>
  <c r="DH1023" i="64" s="1"/>
  <c r="CR985" i="64"/>
  <c r="CR1001" i="64" s="1"/>
  <c r="CR1010" i="64"/>
  <c r="CY984" i="64"/>
  <c r="CY1000" i="64" s="1"/>
  <c r="CY1009" i="64"/>
  <c r="CY1022" i="64" s="1"/>
  <c r="Y985" i="64"/>
  <c r="Y1001" i="64" s="1"/>
  <c r="Y1010" i="64"/>
  <c r="BY984" i="64"/>
  <c r="BY1000" i="64" s="1"/>
  <c r="BY1009" i="64"/>
  <c r="BY1022" i="64" s="1"/>
  <c r="BI984" i="64"/>
  <c r="BI1000" i="64" s="1"/>
  <c r="BI1009" i="64"/>
  <c r="BI1022" i="64" s="1"/>
  <c r="AS984" i="64"/>
  <c r="AS1000" i="64" s="1"/>
  <c r="AS1009" i="64"/>
  <c r="AS1022" i="64" s="1"/>
  <c r="AC984" i="64"/>
  <c r="AC1000" i="64" s="1"/>
  <c r="AC1009" i="64"/>
  <c r="AC1022" i="64" s="1"/>
  <c r="CI985" i="64"/>
  <c r="CI1001" i="64" s="1"/>
  <c r="CI1010" i="64"/>
  <c r="CI1023" i="64" s="1"/>
  <c r="BS985" i="64"/>
  <c r="BS1001" i="64" s="1"/>
  <c r="BS1010" i="64"/>
  <c r="BS1023" i="64" s="1"/>
  <c r="BC985" i="64"/>
  <c r="BC1001" i="64" s="1"/>
  <c r="BC1010" i="64"/>
  <c r="BC1023" i="64" s="1"/>
  <c r="AM985" i="64"/>
  <c r="AM1001" i="64" s="1"/>
  <c r="AM1010" i="64"/>
  <c r="AM1023" i="64" s="1"/>
  <c r="W985" i="64"/>
  <c r="W1001" i="64" s="1"/>
  <c r="W1010" i="64"/>
  <c r="DG985" i="64"/>
  <c r="DG1001" i="64" s="1"/>
  <c r="DG1010" i="64"/>
  <c r="DG1023" i="64" s="1"/>
  <c r="CQ985" i="64"/>
  <c r="CQ1001" i="64" s="1"/>
  <c r="CQ1010" i="64"/>
  <c r="CX984" i="64"/>
  <c r="CX1000" i="64" s="1"/>
  <c r="CX1009" i="64"/>
  <c r="CX1022" i="64" s="1"/>
  <c r="AD984" i="64"/>
  <c r="AD1000" i="64" s="1"/>
  <c r="AD1009" i="64"/>
  <c r="AD1022" i="64" s="1"/>
  <c r="BX984" i="64"/>
  <c r="BX1000" i="64" s="1"/>
  <c r="BX1009" i="64"/>
  <c r="BX1022" i="64" s="1"/>
  <c r="BH984" i="64"/>
  <c r="BH1000" i="64" s="1"/>
  <c r="BH1009" i="64"/>
  <c r="BH1022" i="64" s="1"/>
  <c r="AR984" i="64"/>
  <c r="AR1000" i="64" s="1"/>
  <c r="AR1009" i="64"/>
  <c r="AR1022" i="64" s="1"/>
  <c r="AB984" i="64"/>
  <c r="AB1000" i="64" s="1"/>
  <c r="AB1009" i="64"/>
  <c r="AB1022" i="64" s="1"/>
  <c r="CH985" i="64"/>
  <c r="CH1001" i="64" s="1"/>
  <c r="CH1010" i="64"/>
  <c r="CH1023" i="64" s="1"/>
  <c r="BR985" i="64"/>
  <c r="BR1001" i="64" s="1"/>
  <c r="BR1010" i="64"/>
  <c r="BR1023" i="64" s="1"/>
  <c r="BB985" i="64"/>
  <c r="BB1001" i="64" s="1"/>
  <c r="BB1010" i="64"/>
  <c r="BB1023" i="64" s="1"/>
  <c r="AL985" i="64"/>
  <c r="AL1001" i="64" s="1"/>
  <c r="AL1010" i="64"/>
  <c r="AL1023" i="64" s="1"/>
  <c r="V985" i="64"/>
  <c r="V1001" i="64" s="1"/>
  <c r="V1010" i="64"/>
  <c r="DF985" i="64"/>
  <c r="DF1001" i="64" s="1"/>
  <c r="DF1010" i="64"/>
  <c r="DF1023" i="64" s="1"/>
  <c r="CP985" i="64"/>
  <c r="CP1001" i="64" s="1"/>
  <c r="CP1010" i="64"/>
  <c r="CW984" i="64"/>
  <c r="CW1000" i="64" s="1"/>
  <c r="CW1009" i="64"/>
  <c r="CW1022" i="64" s="1"/>
  <c r="CA984" i="64"/>
  <c r="CA1000" i="64" s="1"/>
  <c r="CA1009" i="64"/>
  <c r="CA1022" i="64" s="1"/>
  <c r="BE985" i="64"/>
  <c r="BE1001" i="64" s="1"/>
  <c r="BE1010" i="64"/>
  <c r="BE1023" i="64" s="1"/>
  <c r="BW984" i="64"/>
  <c r="BW1000" i="64" s="1"/>
  <c r="BW1009" i="64"/>
  <c r="BW1022" i="64" s="1"/>
  <c r="BG984" i="64"/>
  <c r="BG1000" i="64" s="1"/>
  <c r="BG1009" i="64"/>
  <c r="BG1022" i="64" s="1"/>
  <c r="AQ984" i="64"/>
  <c r="AQ1000" i="64" s="1"/>
  <c r="AQ1009" i="64"/>
  <c r="AQ1022" i="64" s="1"/>
  <c r="AA984" i="64"/>
  <c r="AA1000" i="64" s="1"/>
  <c r="AA1009" i="64"/>
  <c r="AA1022" i="64" s="1"/>
  <c r="CG985" i="64"/>
  <c r="CG1001" i="64" s="1"/>
  <c r="CG1010" i="64"/>
  <c r="CG1023" i="64" s="1"/>
  <c r="BQ985" i="64"/>
  <c r="BQ1001" i="64" s="1"/>
  <c r="BQ1010" i="64"/>
  <c r="BQ1023" i="64" s="1"/>
  <c r="BA985" i="64"/>
  <c r="BA1001" i="64" s="1"/>
  <c r="BA1010" i="64"/>
  <c r="BA1023" i="64" s="1"/>
  <c r="AK985" i="64"/>
  <c r="AK1001" i="64" s="1"/>
  <c r="AK1010" i="64"/>
  <c r="AK1023" i="64" s="1"/>
  <c r="U985" i="64"/>
  <c r="U1010" i="64"/>
  <c r="DE985" i="64"/>
  <c r="DE1001" i="64" s="1"/>
  <c r="DE1010" i="64"/>
  <c r="DE1023" i="64" s="1"/>
  <c r="CO985" i="64"/>
  <c r="CO1001" i="64" s="1"/>
  <c r="CO1010" i="64"/>
  <c r="CV984" i="64"/>
  <c r="CV1000" i="64" s="1"/>
  <c r="CV1009" i="64"/>
  <c r="CV1022" i="64" s="1"/>
  <c r="CS985" i="64"/>
  <c r="CS1001" i="64" s="1"/>
  <c r="CS1010" i="64"/>
  <c r="AT984" i="64"/>
  <c r="AT1000" i="64" s="1"/>
  <c r="AT1009" i="64"/>
  <c r="AT1022" i="64" s="1"/>
  <c r="CL984" i="64"/>
  <c r="CL1000" i="64" s="1"/>
  <c r="CL1009" i="64"/>
  <c r="CL1022" i="64" s="1"/>
  <c r="BV984" i="64"/>
  <c r="BV1000" i="64" s="1"/>
  <c r="BV1009" i="64"/>
  <c r="BV1022" i="64" s="1"/>
  <c r="BF984" i="64"/>
  <c r="BF1000" i="64" s="1"/>
  <c r="BF1009" i="64"/>
  <c r="BF1022" i="64" s="1"/>
  <c r="AP984" i="64"/>
  <c r="AP1000" i="64" s="1"/>
  <c r="AP1009" i="64"/>
  <c r="AP1022" i="64" s="1"/>
  <c r="Z984" i="64"/>
  <c r="Z1000" i="64" s="1"/>
  <c r="Z1009" i="64"/>
  <c r="Z1022" i="64" s="1"/>
  <c r="CF985" i="64"/>
  <c r="CF1001" i="64" s="1"/>
  <c r="CF1010" i="64"/>
  <c r="CF1023" i="64" s="1"/>
  <c r="BP985" i="64"/>
  <c r="BP1001" i="64" s="1"/>
  <c r="BP1010" i="64"/>
  <c r="BP1023" i="64" s="1"/>
  <c r="AZ985" i="64"/>
  <c r="AZ1001" i="64" s="1"/>
  <c r="AZ1010" i="64"/>
  <c r="AZ1023" i="64" s="1"/>
  <c r="AJ985" i="64"/>
  <c r="AJ1001" i="64" s="1"/>
  <c r="AJ1010" i="64"/>
  <c r="AJ1023" i="64" s="1"/>
  <c r="T985" i="64"/>
  <c r="T1001" i="64" s="1"/>
  <c r="T1010" i="64"/>
  <c r="DD985" i="64"/>
  <c r="DD1001" i="64" s="1"/>
  <c r="DD1010" i="64"/>
  <c r="DD1023" i="64" s="1"/>
  <c r="DK984" i="64"/>
  <c r="DK1000" i="64" s="1"/>
  <c r="DK1009" i="64"/>
  <c r="DK1022" i="64" s="1"/>
  <c r="CU984" i="64"/>
  <c r="CU1000" i="64" s="1"/>
  <c r="CU1009" i="64"/>
  <c r="CU1022" i="64" s="1"/>
  <c r="AO985" i="64"/>
  <c r="AO1001" i="64" s="1"/>
  <c r="AO1010" i="64"/>
  <c r="AO1023" i="64" s="1"/>
  <c r="CZ984" i="64"/>
  <c r="CZ1000" i="64" s="1"/>
  <c r="CZ1009" i="64"/>
  <c r="CZ1022" i="64" s="1"/>
  <c r="CK984" i="64"/>
  <c r="CK1000" i="64" s="1"/>
  <c r="CK1009" i="64"/>
  <c r="CK1022" i="64" s="1"/>
  <c r="BU984" i="64"/>
  <c r="BU1000" i="64" s="1"/>
  <c r="BU1009" i="64"/>
  <c r="BU1022" i="64" s="1"/>
  <c r="BE984" i="64"/>
  <c r="BE1000" i="64" s="1"/>
  <c r="BE1009" i="64"/>
  <c r="BE1022" i="64" s="1"/>
  <c r="AO984" i="64"/>
  <c r="AO1000" i="64" s="1"/>
  <c r="AO1009" i="64"/>
  <c r="AO1022" i="64" s="1"/>
  <c r="Y984" i="64"/>
  <c r="Y1000" i="64" s="1"/>
  <c r="Y1009" i="64"/>
  <c r="Y1022" i="64" s="1"/>
  <c r="CE985" i="64"/>
  <c r="CE1001" i="64" s="1"/>
  <c r="CE1010" i="64"/>
  <c r="CE1023" i="64" s="1"/>
  <c r="BO985" i="64"/>
  <c r="BO1001" i="64" s="1"/>
  <c r="BO1010" i="64"/>
  <c r="BO1023" i="64" s="1"/>
  <c r="AY985" i="64"/>
  <c r="AY1001" i="64" s="1"/>
  <c r="AY1010" i="64"/>
  <c r="AY1023" i="64" s="1"/>
  <c r="AI985" i="64"/>
  <c r="AI1001" i="64" s="1"/>
  <c r="AI1010" i="64"/>
  <c r="AI1023" i="64" s="1"/>
  <c r="S985" i="64"/>
  <c r="S1001" i="64" s="1"/>
  <c r="S1010" i="64"/>
  <c r="DC985" i="64"/>
  <c r="DC1001" i="64" s="1"/>
  <c r="DC1010" i="64"/>
  <c r="DC1023" i="64" s="1"/>
  <c r="DJ984" i="64"/>
  <c r="DJ1000" i="64" s="1"/>
  <c r="DJ1009" i="64"/>
  <c r="DJ1022" i="64" s="1"/>
  <c r="CT984" i="64"/>
  <c r="CT1000" i="64" s="1"/>
  <c r="CT1009" i="64"/>
  <c r="CT1022" i="64" s="1"/>
  <c r="CJ984" i="64"/>
  <c r="CJ1000" i="64" s="1"/>
  <c r="CJ1009" i="64"/>
  <c r="CJ1022" i="64" s="1"/>
  <c r="BT984" i="64"/>
  <c r="BT1000" i="64" s="1"/>
  <c r="BT1009" i="64"/>
  <c r="BT1022" i="64" s="1"/>
  <c r="BD984" i="64"/>
  <c r="BD1000" i="64" s="1"/>
  <c r="BD1009" i="64"/>
  <c r="BD1022" i="64" s="1"/>
  <c r="AN984" i="64"/>
  <c r="AN1000" i="64" s="1"/>
  <c r="AN1009" i="64"/>
  <c r="AN1022" i="64" s="1"/>
  <c r="X984" i="64"/>
  <c r="X1000" i="64" s="1"/>
  <c r="X1009" i="64"/>
  <c r="X1022" i="64" s="1"/>
  <c r="CD985" i="64"/>
  <c r="CD1001" i="64" s="1"/>
  <c r="CD1010" i="64"/>
  <c r="CD1023" i="64" s="1"/>
  <c r="BN985" i="64"/>
  <c r="BN1001" i="64" s="1"/>
  <c r="BN1010" i="64"/>
  <c r="BN1023" i="64" s="1"/>
  <c r="AX985" i="64"/>
  <c r="AX1001" i="64" s="1"/>
  <c r="AX1010" i="64"/>
  <c r="AX1023" i="64" s="1"/>
  <c r="AH985" i="64"/>
  <c r="AH1001" i="64" s="1"/>
  <c r="AH1010" i="64"/>
  <c r="AH1023" i="64" s="1"/>
  <c r="DB985" i="64"/>
  <c r="DB1001" i="64" s="1"/>
  <c r="DB1010" i="64"/>
  <c r="DB1023" i="64" s="1"/>
  <c r="DI984" i="64"/>
  <c r="DI1000" i="64" s="1"/>
  <c r="DI1009" i="64"/>
  <c r="DI1022" i="64" s="1"/>
  <c r="CS984" i="64"/>
  <c r="CS1000" i="64" s="1"/>
  <c r="CS1009" i="64"/>
  <c r="CS1022" i="64" s="1"/>
  <c r="AE984" i="64"/>
  <c r="AE1000" i="64" s="1"/>
  <c r="AE1009" i="64"/>
  <c r="AE1022" i="64" s="1"/>
  <c r="CI984" i="64"/>
  <c r="CI1000" i="64" s="1"/>
  <c r="CI1009" i="64"/>
  <c r="CI1022" i="64" s="1"/>
  <c r="BS984" i="64"/>
  <c r="BS1000" i="64" s="1"/>
  <c r="BS1009" i="64"/>
  <c r="BS1022" i="64" s="1"/>
  <c r="BC984" i="64"/>
  <c r="BC1000" i="64" s="1"/>
  <c r="BC1009" i="64"/>
  <c r="BC1022" i="64" s="1"/>
  <c r="AM984" i="64"/>
  <c r="AM1000" i="64" s="1"/>
  <c r="AM1009" i="64"/>
  <c r="AM1022" i="64" s="1"/>
  <c r="W984" i="64"/>
  <c r="W1000" i="64" s="1"/>
  <c r="W1009" i="64"/>
  <c r="W1022" i="64" s="1"/>
  <c r="CC985" i="64"/>
  <c r="CC1001" i="64" s="1"/>
  <c r="CC1010" i="64"/>
  <c r="CC1023" i="64" s="1"/>
  <c r="BM985" i="64"/>
  <c r="BM1001" i="64" s="1"/>
  <c r="BM1010" i="64"/>
  <c r="BM1023" i="64" s="1"/>
  <c r="AW985" i="64"/>
  <c r="AW1001" i="64" s="1"/>
  <c r="AW1010" i="64"/>
  <c r="AW1023" i="64" s="1"/>
  <c r="AG985" i="64"/>
  <c r="AG1001" i="64" s="1"/>
  <c r="AG1010" i="64"/>
  <c r="AG1023" i="64" s="1"/>
  <c r="DA985" i="64"/>
  <c r="DA1001" i="64" s="1"/>
  <c r="DA1010" i="64"/>
  <c r="DH984" i="64"/>
  <c r="DH1000" i="64" s="1"/>
  <c r="DH1009" i="64"/>
  <c r="DH1022" i="64" s="1"/>
  <c r="CR984" i="64"/>
  <c r="CR1000" i="64" s="1"/>
  <c r="CR1009" i="64"/>
  <c r="CR1022" i="64" s="1"/>
  <c r="DI985" i="64"/>
  <c r="DI1001" i="64" s="1"/>
  <c r="DI1010" i="64"/>
  <c r="DI1023" i="64" s="1"/>
  <c r="CH984" i="64"/>
  <c r="CH1000" i="64" s="1"/>
  <c r="CH1009" i="64"/>
  <c r="CH1022" i="64" s="1"/>
  <c r="BR984" i="64"/>
  <c r="BR1000" i="64" s="1"/>
  <c r="BR1009" i="64"/>
  <c r="BR1022" i="64" s="1"/>
  <c r="BB984" i="64"/>
  <c r="BB1000" i="64" s="1"/>
  <c r="BB1009" i="64"/>
  <c r="BB1022" i="64" s="1"/>
  <c r="AL984" i="64"/>
  <c r="AL1000" i="64" s="1"/>
  <c r="AL1009" i="64"/>
  <c r="AL1022" i="64" s="1"/>
  <c r="V984" i="64"/>
  <c r="V1000" i="64" s="1"/>
  <c r="V1009" i="64"/>
  <c r="V1022" i="64" s="1"/>
  <c r="CB985" i="64"/>
  <c r="CB1001" i="64" s="1"/>
  <c r="CB1010" i="64"/>
  <c r="CB1023" i="64" s="1"/>
  <c r="BL985" i="64"/>
  <c r="BL1001" i="64" s="1"/>
  <c r="BL1010" i="64"/>
  <c r="BL1023" i="64" s="1"/>
  <c r="AV985" i="64"/>
  <c r="AV1001" i="64" s="1"/>
  <c r="AV1010" i="64"/>
  <c r="AV1023" i="64" s="1"/>
  <c r="AF985" i="64"/>
  <c r="AF1001" i="64" s="1"/>
  <c r="AF1010" i="64"/>
  <c r="AF1023" i="64" s="1"/>
  <c r="CZ985" i="64"/>
  <c r="CZ1010" i="64"/>
  <c r="DG984" i="64"/>
  <c r="DG1000" i="64" s="1"/>
  <c r="DG1009" i="64"/>
  <c r="DG1022" i="64" s="1"/>
  <c r="CQ984" i="64"/>
  <c r="CQ1000" i="64" s="1"/>
  <c r="CQ1009" i="64"/>
  <c r="CQ1022" i="64" s="1"/>
  <c r="BZ984" i="64"/>
  <c r="BZ1000" i="64" s="1"/>
  <c r="BZ1009" i="64"/>
  <c r="BZ1022" i="64" s="1"/>
  <c r="CG984" i="64"/>
  <c r="CG1000" i="64" s="1"/>
  <c r="CG1009" i="64"/>
  <c r="CG1022" i="64" s="1"/>
  <c r="BQ984" i="64"/>
  <c r="BQ1000" i="64" s="1"/>
  <c r="BQ1009" i="64"/>
  <c r="BQ1022" i="64" s="1"/>
  <c r="BA984" i="64"/>
  <c r="BA1000" i="64" s="1"/>
  <c r="BA1009" i="64"/>
  <c r="BA1022" i="64" s="1"/>
  <c r="AK984" i="64"/>
  <c r="AK1000" i="64" s="1"/>
  <c r="AK1009" i="64"/>
  <c r="AK1022" i="64" s="1"/>
  <c r="U984" i="64"/>
  <c r="U1000" i="64" s="1"/>
  <c r="U1009" i="64"/>
  <c r="U1022" i="64" s="1"/>
  <c r="CA985" i="64"/>
  <c r="CA1001" i="64" s="1"/>
  <c r="CA1010" i="64"/>
  <c r="CA1023" i="64" s="1"/>
  <c r="BK985" i="64"/>
  <c r="BK1001" i="64" s="1"/>
  <c r="BK1010" i="64"/>
  <c r="BK1023" i="64" s="1"/>
  <c r="AU985" i="64"/>
  <c r="AU1001" i="64" s="1"/>
  <c r="AU1010" i="64"/>
  <c r="AU1023" i="64" s="1"/>
  <c r="AE985" i="64"/>
  <c r="AE1001" i="64" s="1"/>
  <c r="AE1010" i="64"/>
  <c r="AE1023" i="64" s="1"/>
  <c r="CY985" i="64"/>
  <c r="CY1001" i="64" s="1"/>
  <c r="CY1010" i="64"/>
  <c r="DF984" i="64"/>
  <c r="DF1000" i="64" s="1"/>
  <c r="DF1009" i="64"/>
  <c r="DF1022" i="64" s="1"/>
  <c r="CP984" i="64"/>
  <c r="CP1000" i="64" s="1"/>
  <c r="CP1009" i="64"/>
  <c r="CP1022" i="64" s="1"/>
  <c r="CF984" i="64"/>
  <c r="CF1000" i="64" s="1"/>
  <c r="CF1009" i="64"/>
  <c r="CF1022" i="64" s="1"/>
  <c r="BP984" i="64"/>
  <c r="BP1000" i="64" s="1"/>
  <c r="BP1009" i="64"/>
  <c r="BP1022" i="64" s="1"/>
  <c r="AZ984" i="64"/>
  <c r="AZ1000" i="64" s="1"/>
  <c r="AZ1009" i="64"/>
  <c r="AZ1022" i="64" s="1"/>
  <c r="AJ984" i="64"/>
  <c r="AJ1000" i="64" s="1"/>
  <c r="AJ1009" i="64"/>
  <c r="AJ1022" i="64" s="1"/>
  <c r="T984" i="64"/>
  <c r="T1000" i="64" s="1"/>
  <c r="T1009" i="64"/>
  <c r="T1022" i="64" s="1"/>
  <c r="BZ985" i="64"/>
  <c r="BZ1001" i="64" s="1"/>
  <c r="BZ1010" i="64"/>
  <c r="BZ1023" i="64" s="1"/>
  <c r="BJ985" i="64"/>
  <c r="BJ1001" i="64" s="1"/>
  <c r="BJ1010" i="64"/>
  <c r="BJ1023" i="64" s="1"/>
  <c r="AT985" i="64"/>
  <c r="AT1001" i="64" s="1"/>
  <c r="AT1010" i="64"/>
  <c r="AT1023" i="64" s="1"/>
  <c r="AD985" i="64"/>
  <c r="AD1001" i="64" s="1"/>
  <c r="AD1010" i="64"/>
  <c r="AD1023" i="64" s="1"/>
  <c r="DG791" i="64"/>
  <c r="DG1013" i="64"/>
  <c r="CX985" i="64"/>
  <c r="CX1001" i="64" s="1"/>
  <c r="CX1010" i="64"/>
  <c r="DE984" i="64"/>
  <c r="DE1000" i="64" s="1"/>
  <c r="DE1009" i="64"/>
  <c r="DE1022" i="64" s="1"/>
  <c r="CO984" i="64"/>
  <c r="CO1000" i="64" s="1"/>
  <c r="CO1009" i="64"/>
  <c r="CO1022" i="64" s="1"/>
  <c r="CE984" i="64"/>
  <c r="CE1000" i="64" s="1"/>
  <c r="CE1009" i="64"/>
  <c r="CE1022" i="64" s="1"/>
  <c r="BO984" i="64"/>
  <c r="BO1000" i="64" s="1"/>
  <c r="BO1009" i="64"/>
  <c r="BO1022" i="64" s="1"/>
  <c r="AY984" i="64"/>
  <c r="AY1000" i="64" s="1"/>
  <c r="AY1009" i="64"/>
  <c r="AY1022" i="64" s="1"/>
  <c r="AI984" i="64"/>
  <c r="AI1000" i="64" s="1"/>
  <c r="AI1009" i="64"/>
  <c r="AI1022" i="64" s="1"/>
  <c r="S984" i="64"/>
  <c r="S1000" i="64" s="1"/>
  <c r="S1009" i="64"/>
  <c r="S1022" i="64" s="1"/>
  <c r="BY985" i="64"/>
  <c r="BY1001" i="64" s="1"/>
  <c r="BY1010" i="64"/>
  <c r="BY1023" i="64" s="1"/>
  <c r="BI985" i="64"/>
  <c r="BI1001" i="64" s="1"/>
  <c r="BI1010" i="64"/>
  <c r="BI1023" i="64" s="1"/>
  <c r="AS985" i="64"/>
  <c r="AS1001" i="64" s="1"/>
  <c r="AS1010" i="64"/>
  <c r="AS1023" i="64" s="1"/>
  <c r="AC985" i="64"/>
  <c r="AC1001" i="64" s="1"/>
  <c r="AC1010" i="64"/>
  <c r="CW985" i="64"/>
  <c r="CW1001" i="64" s="1"/>
  <c r="CW1010" i="64"/>
  <c r="DD984" i="64"/>
  <c r="DD1000" i="64" s="1"/>
  <c r="DD1009" i="64"/>
  <c r="DD1022" i="64" s="1"/>
  <c r="AU984" i="64"/>
  <c r="AU1000" i="64" s="1"/>
  <c r="AU1009" i="64"/>
  <c r="AU1022" i="64" s="1"/>
  <c r="BU985" i="64"/>
  <c r="BU1001" i="64" s="1"/>
  <c r="BU1010" i="64"/>
  <c r="BU1023" i="64" s="1"/>
  <c r="CD984" i="64"/>
  <c r="CD1000" i="64" s="1"/>
  <c r="CD1009" i="64"/>
  <c r="CD1022" i="64" s="1"/>
  <c r="BN984" i="64"/>
  <c r="BN1000" i="64" s="1"/>
  <c r="BN1009" i="64"/>
  <c r="BN1022" i="64" s="1"/>
  <c r="AX984" i="64"/>
  <c r="AX1000" i="64" s="1"/>
  <c r="AX1009" i="64"/>
  <c r="AX1022" i="64" s="1"/>
  <c r="AH984" i="64"/>
  <c r="AH1000" i="64" s="1"/>
  <c r="AH1009" i="64"/>
  <c r="AH1022" i="64" s="1"/>
  <c r="BX985" i="64"/>
  <c r="BX1001" i="64" s="1"/>
  <c r="BX1010" i="64"/>
  <c r="BX1023" i="64" s="1"/>
  <c r="BH985" i="64"/>
  <c r="BH1001" i="64" s="1"/>
  <c r="BH1010" i="64"/>
  <c r="BH1023" i="64" s="1"/>
  <c r="AR985" i="64"/>
  <c r="AR1001" i="64" s="1"/>
  <c r="AR1010" i="64"/>
  <c r="AR1023" i="64" s="1"/>
  <c r="AB985" i="64"/>
  <c r="AB1010" i="64"/>
  <c r="CV985" i="64"/>
  <c r="CV1001" i="64" s="1"/>
  <c r="CV1010" i="64"/>
  <c r="DC984" i="64"/>
  <c r="DC1000" i="64" s="1"/>
  <c r="DC1009" i="64"/>
  <c r="DC1022" i="64" s="1"/>
  <c r="CC984" i="64"/>
  <c r="CC1000" i="64" s="1"/>
  <c r="CC1009" i="64"/>
  <c r="CC1022" i="64" s="1"/>
  <c r="BM984" i="64"/>
  <c r="BM1000" i="64" s="1"/>
  <c r="BM1009" i="64"/>
  <c r="BM1022" i="64" s="1"/>
  <c r="AW984" i="64"/>
  <c r="AW1000" i="64" s="1"/>
  <c r="AW1009" i="64"/>
  <c r="AW1022" i="64" s="1"/>
  <c r="AG984" i="64"/>
  <c r="AG1000" i="64" s="1"/>
  <c r="AG1009" i="64"/>
  <c r="AG1022" i="64" s="1"/>
  <c r="BW985" i="64"/>
  <c r="BW1001" i="64" s="1"/>
  <c r="BW1010" i="64"/>
  <c r="BW1023" i="64" s="1"/>
  <c r="BG985" i="64"/>
  <c r="BG1001" i="64" s="1"/>
  <c r="BG1010" i="64"/>
  <c r="BG1023" i="64" s="1"/>
  <c r="AQ985" i="64"/>
  <c r="AQ1001" i="64" s="1"/>
  <c r="AQ1010" i="64"/>
  <c r="AQ1023" i="64" s="1"/>
  <c r="AA985" i="64"/>
  <c r="AA1010" i="64"/>
  <c r="DK985" i="64"/>
  <c r="DK1001" i="64" s="1"/>
  <c r="DK1010" i="64"/>
  <c r="DK1023" i="64" s="1"/>
  <c r="CU985" i="64"/>
  <c r="CU1001" i="64" s="1"/>
  <c r="CU1010" i="64"/>
  <c r="DB984" i="64"/>
  <c r="DB1000" i="64" s="1"/>
  <c r="DB1009" i="64"/>
  <c r="DB1022" i="64" s="1"/>
  <c r="CB984" i="64"/>
  <c r="CB1000" i="64" s="1"/>
  <c r="CB1009" i="64"/>
  <c r="CB1022" i="64" s="1"/>
  <c r="BL984" i="64"/>
  <c r="BL1000" i="64" s="1"/>
  <c r="BL1009" i="64"/>
  <c r="BL1022" i="64" s="1"/>
  <c r="AV984" i="64"/>
  <c r="AV1000" i="64" s="1"/>
  <c r="AV1009" i="64"/>
  <c r="AV1022" i="64" s="1"/>
  <c r="AF984" i="64"/>
  <c r="AF1000" i="64" s="1"/>
  <c r="AF1009" i="64"/>
  <c r="AF1022" i="64" s="1"/>
  <c r="CL985" i="64"/>
  <c r="CL1010" i="64"/>
  <c r="BV985" i="64"/>
  <c r="BV1001" i="64" s="1"/>
  <c r="BV1010" i="64"/>
  <c r="BV1023" i="64" s="1"/>
  <c r="BF985" i="64"/>
  <c r="BF1001" i="64" s="1"/>
  <c r="BF1010" i="64"/>
  <c r="BF1023" i="64" s="1"/>
  <c r="AP985" i="64"/>
  <c r="AP1001" i="64" s="1"/>
  <c r="AP1010" i="64"/>
  <c r="AP1023" i="64" s="1"/>
  <c r="Z985" i="64"/>
  <c r="Z1001" i="64" s="1"/>
  <c r="Z1010" i="64"/>
  <c r="DJ985" i="64"/>
  <c r="DJ1001" i="64" s="1"/>
  <c r="DJ1010" i="64"/>
  <c r="DJ1023" i="64" s="1"/>
  <c r="CT985" i="64"/>
  <c r="CT1001" i="64" s="1"/>
  <c r="CT1010" i="64"/>
  <c r="DA984" i="64"/>
  <c r="DA1000" i="64" s="1"/>
  <c r="DA1009" i="64"/>
  <c r="DA1022"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989" i="64"/>
  <c r="CB1005" i="64" s="1"/>
  <c r="CB792" i="64"/>
  <c r="AN989" i="64"/>
  <c r="AN1005" i="64" s="1"/>
  <c r="AN792" i="64"/>
  <c r="BM988" i="64"/>
  <c r="BM791" i="64"/>
  <c r="DC988" i="64"/>
  <c r="DC791" i="64"/>
  <c r="BC989" i="64"/>
  <c r="BC1005" i="64" s="1"/>
  <c r="BC792" i="64"/>
  <c r="CJ988" i="64"/>
  <c r="CJ791" i="64"/>
  <c r="AV988" i="64"/>
  <c r="AV791" i="64"/>
  <c r="CT988" i="64"/>
  <c r="CT791" i="64"/>
  <c r="BJ989" i="64"/>
  <c r="BJ1005" i="64" s="1"/>
  <c r="BJ792" i="64"/>
  <c r="CI988" i="64"/>
  <c r="CI791" i="64"/>
  <c r="AU988" i="64"/>
  <c r="AU791" i="64"/>
  <c r="W988" i="64"/>
  <c r="W791" i="64"/>
  <c r="DJ989" i="64"/>
  <c r="DJ1005" i="64" s="1"/>
  <c r="DJ792" i="64"/>
  <c r="DB989" i="64"/>
  <c r="DB1005" i="64" s="1"/>
  <c r="DB792" i="64"/>
  <c r="CT989" i="64"/>
  <c r="CT1005" i="64" s="1"/>
  <c r="CT792" i="64"/>
  <c r="DI988" i="64"/>
  <c r="DI791" i="64"/>
  <c r="DA988" i="64"/>
  <c r="DA791" i="64"/>
  <c r="CS988" i="64"/>
  <c r="CS791" i="64"/>
  <c r="BD989" i="64"/>
  <c r="BD1005" i="64" s="1"/>
  <c r="BD792" i="64"/>
  <c r="CC988" i="64"/>
  <c r="CC791" i="64"/>
  <c r="Y988" i="64"/>
  <c r="Y791" i="64"/>
  <c r="DD989" i="64"/>
  <c r="DD1005" i="64" s="1"/>
  <c r="DD792" i="64"/>
  <c r="W989" i="64"/>
  <c r="W1005" i="64" s="1"/>
  <c r="W792" i="64"/>
  <c r="CH989" i="64"/>
  <c r="CH1005" i="64" s="1"/>
  <c r="CH792" i="64"/>
  <c r="V989" i="64"/>
  <c r="V1005" i="64" s="1"/>
  <c r="V792" i="64"/>
  <c r="AM988" i="64"/>
  <c r="AM791" i="64"/>
  <c r="CG989" i="64"/>
  <c r="CG1005" i="64" s="1"/>
  <c r="CG792" i="64"/>
  <c r="BY989" i="64"/>
  <c r="BY1005" i="64" s="1"/>
  <c r="BY792" i="64"/>
  <c r="BQ989" i="64"/>
  <c r="BQ1005" i="64" s="1"/>
  <c r="BQ792" i="64"/>
  <c r="BI989" i="64"/>
  <c r="BI1005" i="64" s="1"/>
  <c r="BI792" i="64"/>
  <c r="BA989" i="64"/>
  <c r="BA1005" i="64" s="1"/>
  <c r="BA792" i="64"/>
  <c r="AS989" i="64"/>
  <c r="AS1005" i="64" s="1"/>
  <c r="AS792" i="64"/>
  <c r="AK989" i="64"/>
  <c r="AK1005" i="64" s="1"/>
  <c r="AK792" i="64"/>
  <c r="AC989" i="64"/>
  <c r="AC1005" i="64" s="1"/>
  <c r="AC792" i="64"/>
  <c r="U989" i="64"/>
  <c r="U1005" i="64" s="1"/>
  <c r="U792" i="64"/>
  <c r="CH988" i="64"/>
  <c r="CH791" i="64"/>
  <c r="BZ988" i="64"/>
  <c r="BZ791" i="64"/>
  <c r="BR988" i="64"/>
  <c r="BR791" i="64"/>
  <c r="BJ988" i="64"/>
  <c r="BJ791" i="64"/>
  <c r="BB988" i="64"/>
  <c r="BB791" i="64"/>
  <c r="AT988" i="64"/>
  <c r="AT791" i="64"/>
  <c r="AL988" i="64"/>
  <c r="AL791" i="64"/>
  <c r="AD988" i="64"/>
  <c r="AD791" i="64"/>
  <c r="V988" i="64"/>
  <c r="V791" i="64"/>
  <c r="DI989" i="64"/>
  <c r="DI1005" i="64" s="1"/>
  <c r="DI792" i="64"/>
  <c r="DA989" i="64"/>
  <c r="DA1005" i="64" s="1"/>
  <c r="DA792" i="64"/>
  <c r="CS989" i="64"/>
  <c r="CS1005" i="64" s="1"/>
  <c r="CS792" i="64"/>
  <c r="DH988" i="64"/>
  <c r="DH791" i="64"/>
  <c r="CZ988" i="64"/>
  <c r="CZ791" i="64"/>
  <c r="CR988" i="64"/>
  <c r="CR791" i="64"/>
  <c r="X989" i="64"/>
  <c r="X1005" i="64" s="1"/>
  <c r="X792" i="64"/>
  <c r="AG988" i="64"/>
  <c r="AG791" i="64"/>
  <c r="CA989" i="64"/>
  <c r="CA1005" i="64" s="1"/>
  <c r="CA792" i="64"/>
  <c r="BD988" i="64"/>
  <c r="BD791" i="64"/>
  <c r="DC989" i="64"/>
  <c r="DC1005" i="64" s="1"/>
  <c r="DC792" i="64"/>
  <c r="BB989" i="64"/>
  <c r="BB1005" i="64" s="1"/>
  <c r="BB792" i="64"/>
  <c r="BC988" i="64"/>
  <c r="BC791" i="64"/>
  <c r="CF989" i="64"/>
  <c r="CF1005" i="64" s="1"/>
  <c r="CF792" i="64"/>
  <c r="AZ989" i="64"/>
  <c r="AZ1005" i="64" s="1"/>
  <c r="AZ792" i="64"/>
  <c r="T989" i="64"/>
  <c r="T1005" i="64" s="1"/>
  <c r="T792" i="64"/>
  <c r="BQ988" i="64"/>
  <c r="BQ791" i="64"/>
  <c r="AK988" i="64"/>
  <c r="AK791" i="64"/>
  <c r="DH989" i="64"/>
  <c r="DH1005" i="64" s="1"/>
  <c r="DH792" i="64"/>
  <c r="CZ989" i="64"/>
  <c r="CZ1005" i="64" s="1"/>
  <c r="CZ792" i="64"/>
  <c r="CR989" i="64"/>
  <c r="CR1005" i="64" s="1"/>
  <c r="CR792" i="64"/>
  <c r="CY988" i="64"/>
  <c r="CY791" i="64"/>
  <c r="CQ988" i="64"/>
  <c r="CQ791" i="64"/>
  <c r="BT989" i="64"/>
  <c r="BT1005" i="64" s="1"/>
  <c r="BT792" i="64"/>
  <c r="AF989" i="64"/>
  <c r="AF1005" i="64" s="1"/>
  <c r="AF792" i="64"/>
  <c r="AW988" i="64"/>
  <c r="AW791" i="64"/>
  <c r="DK988" i="64"/>
  <c r="DK791" i="64"/>
  <c r="BK989" i="64"/>
  <c r="BK1005" i="64" s="1"/>
  <c r="BK792" i="64"/>
  <c r="AM989" i="64"/>
  <c r="AM1005" i="64" s="1"/>
  <c r="AM792" i="64"/>
  <c r="CB988" i="64"/>
  <c r="CB791" i="64"/>
  <c r="AN988" i="64"/>
  <c r="AN791" i="64"/>
  <c r="DK989" i="64"/>
  <c r="DK1005" i="64" s="1"/>
  <c r="DK792" i="64"/>
  <c r="BR989" i="64"/>
  <c r="BR1005" i="64" s="1"/>
  <c r="BR792" i="64"/>
  <c r="AD989" i="64"/>
  <c r="AD1005" i="64" s="1"/>
  <c r="AD792" i="64"/>
  <c r="BK988" i="64"/>
  <c r="BK791" i="64"/>
  <c r="BX989" i="64"/>
  <c r="BX1005" i="64" s="1"/>
  <c r="BX792" i="64"/>
  <c r="U988" i="64"/>
  <c r="U791" i="64"/>
  <c r="CE989" i="64"/>
  <c r="CE1005" i="64" s="1"/>
  <c r="CE792" i="64"/>
  <c r="BO989" i="64"/>
  <c r="BO1005" i="64" s="1"/>
  <c r="BO792" i="64"/>
  <c r="AY989" i="64"/>
  <c r="AY1005" i="64" s="1"/>
  <c r="AY792" i="64"/>
  <c r="AI989" i="64"/>
  <c r="AI1005" i="64" s="1"/>
  <c r="AI792" i="64"/>
  <c r="S989" i="64"/>
  <c r="S1005" i="64" s="1"/>
  <c r="S792" i="64"/>
  <c r="BX988" i="64"/>
  <c r="BX791" i="64"/>
  <c r="BH988" i="64"/>
  <c r="BH791" i="64"/>
  <c r="AR988" i="64"/>
  <c r="AR791" i="64"/>
  <c r="AB988" i="64"/>
  <c r="AB791" i="64"/>
  <c r="DG989" i="64"/>
  <c r="DG1005" i="64" s="1"/>
  <c r="DG792" i="64"/>
  <c r="CY989" i="64"/>
  <c r="CY1005" i="64" s="1"/>
  <c r="CY792" i="64"/>
  <c r="CQ989" i="64"/>
  <c r="CQ1005" i="64" s="1"/>
  <c r="CQ792" i="64"/>
  <c r="DF988" i="64"/>
  <c r="DF791" i="64"/>
  <c r="CX988" i="64"/>
  <c r="CX791" i="64"/>
  <c r="CP988" i="64"/>
  <c r="CP791" i="64"/>
  <c r="CJ989" i="64"/>
  <c r="CJ1005" i="64" s="1"/>
  <c r="CJ792" i="64"/>
  <c r="AV989" i="64"/>
  <c r="AV1005" i="64" s="1"/>
  <c r="AV792" i="64"/>
  <c r="BU988" i="64"/>
  <c r="BU791" i="64"/>
  <c r="AO988" i="64"/>
  <c r="AO791" i="64"/>
  <c r="CV989" i="64"/>
  <c r="CV1005" i="64" s="1"/>
  <c r="CV792" i="64"/>
  <c r="BS989" i="64"/>
  <c r="BS1005" i="64" s="1"/>
  <c r="BS792" i="64"/>
  <c r="AE989" i="64"/>
  <c r="AE1005" i="64" s="1"/>
  <c r="AE792" i="64"/>
  <c r="BL988" i="64"/>
  <c r="BL791" i="64"/>
  <c r="X988" i="64"/>
  <c r="X791" i="64"/>
  <c r="DJ988" i="64"/>
  <c r="DJ791" i="64"/>
  <c r="AT989" i="64"/>
  <c r="AT1005" i="64" s="1"/>
  <c r="AT792" i="64"/>
  <c r="CA988" i="64"/>
  <c r="CA791" i="64"/>
  <c r="BP989" i="64"/>
  <c r="BP1005" i="64" s="1"/>
  <c r="BP792" i="64"/>
  <c r="AR989" i="64"/>
  <c r="AR1005" i="64" s="1"/>
  <c r="AR792" i="64"/>
  <c r="AB989" i="64"/>
  <c r="AB1005" i="64" s="1"/>
  <c r="AB792" i="64"/>
  <c r="CG988" i="64"/>
  <c r="CG791" i="64"/>
  <c r="BI988" i="64"/>
  <c r="BI791" i="64"/>
  <c r="AS988" i="64"/>
  <c r="AS791" i="64"/>
  <c r="BW989" i="64"/>
  <c r="BW1005" i="64" s="1"/>
  <c r="BW792" i="64"/>
  <c r="BG989" i="64"/>
  <c r="BG1005" i="64" s="1"/>
  <c r="BG792" i="64"/>
  <c r="AQ989" i="64"/>
  <c r="AQ1005" i="64" s="1"/>
  <c r="AQ792" i="64"/>
  <c r="AA989" i="64"/>
  <c r="AA1005" i="64" s="1"/>
  <c r="AA792" i="64"/>
  <c r="CF988" i="64"/>
  <c r="CF791" i="64"/>
  <c r="BP988" i="64"/>
  <c r="BP791" i="64"/>
  <c r="AZ988" i="64"/>
  <c r="AZ791" i="64"/>
  <c r="AJ988" i="64"/>
  <c r="AJ791" i="64"/>
  <c r="T988" i="64"/>
  <c r="T791" i="64"/>
  <c r="CL989" i="64"/>
  <c r="CL1005" i="64" s="1"/>
  <c r="CL792" i="64"/>
  <c r="CD989" i="64"/>
  <c r="CD1005" i="64" s="1"/>
  <c r="CD792" i="64"/>
  <c r="BV989" i="64"/>
  <c r="BV1005" i="64" s="1"/>
  <c r="BV792" i="64"/>
  <c r="BN989" i="64"/>
  <c r="BN1005" i="64" s="1"/>
  <c r="BN792" i="64"/>
  <c r="BF989" i="64"/>
  <c r="BF1005" i="64" s="1"/>
  <c r="BF792" i="64"/>
  <c r="AX989" i="64"/>
  <c r="AX1005" i="64" s="1"/>
  <c r="AX792" i="64"/>
  <c r="AP989" i="64"/>
  <c r="AP1005" i="64" s="1"/>
  <c r="AP792" i="64"/>
  <c r="AH989" i="64"/>
  <c r="AH1005" i="64" s="1"/>
  <c r="AH792" i="64"/>
  <c r="Z989" i="64"/>
  <c r="Z1005" i="64" s="1"/>
  <c r="Z792" i="64"/>
  <c r="CE988" i="64"/>
  <c r="CE791" i="64"/>
  <c r="BW988" i="64"/>
  <c r="BW791" i="64"/>
  <c r="BO988" i="64"/>
  <c r="BO791" i="64"/>
  <c r="BG988" i="64"/>
  <c r="BG791" i="64"/>
  <c r="AY988" i="64"/>
  <c r="AY791" i="64"/>
  <c r="AQ988" i="64"/>
  <c r="AQ791" i="64"/>
  <c r="AI988" i="64"/>
  <c r="AI791" i="64"/>
  <c r="AA988" i="64"/>
  <c r="AA791" i="64"/>
  <c r="S988" i="64"/>
  <c r="S791" i="64"/>
  <c r="DF989" i="64"/>
  <c r="DF1005" i="64" s="1"/>
  <c r="DF792" i="64"/>
  <c r="CX989" i="64"/>
  <c r="CX1005" i="64" s="1"/>
  <c r="CX792" i="64"/>
  <c r="CP989" i="64"/>
  <c r="CP1005" i="64" s="1"/>
  <c r="CP792" i="64"/>
  <c r="DE988" i="64"/>
  <c r="DE791" i="64"/>
  <c r="CW988" i="64"/>
  <c r="CW791" i="64"/>
  <c r="CO988" i="64"/>
  <c r="CO791" i="64"/>
  <c r="BL989" i="64"/>
  <c r="BL1005" i="64" s="1"/>
  <c r="BL792" i="64"/>
  <c r="CK988" i="64"/>
  <c r="CK791" i="64"/>
  <c r="BE988" i="64"/>
  <c r="BE791" i="64"/>
  <c r="CU988" i="64"/>
  <c r="CU791" i="64"/>
  <c r="CI989" i="64"/>
  <c r="CI1005" i="64" s="1"/>
  <c r="CI792" i="64"/>
  <c r="AU989" i="64"/>
  <c r="AU1005" i="64" s="1"/>
  <c r="AU792" i="64"/>
  <c r="BT988" i="64"/>
  <c r="BT791" i="64"/>
  <c r="AF988" i="64"/>
  <c r="AF791" i="64"/>
  <c r="CU989" i="64"/>
  <c r="CU1005" i="64" s="1"/>
  <c r="CU792" i="64"/>
  <c r="DB988" i="64"/>
  <c r="DB791" i="64"/>
  <c r="BZ989" i="64"/>
  <c r="BZ1005" i="64" s="1"/>
  <c r="BZ792" i="64"/>
  <c r="AL989" i="64"/>
  <c r="AL1005" i="64" s="1"/>
  <c r="AL792" i="64"/>
  <c r="BS988" i="64"/>
  <c r="BS791" i="64"/>
  <c r="AE988" i="64"/>
  <c r="AE791" i="64"/>
  <c r="BH989" i="64"/>
  <c r="BH1005" i="64" s="1"/>
  <c r="BH792" i="64"/>
  <c r="AJ989" i="64"/>
  <c r="AJ1005" i="64" s="1"/>
  <c r="AJ792" i="64"/>
  <c r="BY988" i="64"/>
  <c r="BY791" i="64"/>
  <c r="BA988" i="64"/>
  <c r="BA791" i="64"/>
  <c r="AC988" i="64"/>
  <c r="AC791" i="64"/>
  <c r="CK989" i="64"/>
  <c r="CK1005" i="64" s="1"/>
  <c r="CK792" i="64"/>
  <c r="CC989" i="64"/>
  <c r="CC1005" i="64" s="1"/>
  <c r="CC792" i="64"/>
  <c r="BU989" i="64"/>
  <c r="BU1005" i="64" s="1"/>
  <c r="BU792" i="64"/>
  <c r="BM989" i="64"/>
  <c r="BM1005" i="64" s="1"/>
  <c r="BM792" i="64"/>
  <c r="BE989" i="64"/>
  <c r="BE1005" i="64" s="1"/>
  <c r="BE792" i="64"/>
  <c r="AW989" i="64"/>
  <c r="AW1005" i="64" s="1"/>
  <c r="AW792" i="64"/>
  <c r="AO989" i="64"/>
  <c r="AO1005" i="64" s="1"/>
  <c r="AO792" i="64"/>
  <c r="AG989" i="64"/>
  <c r="AG1005" i="64" s="1"/>
  <c r="AG792" i="64"/>
  <c r="Y989" i="64"/>
  <c r="Y1005" i="64" s="1"/>
  <c r="Y792" i="64"/>
  <c r="CL988" i="64"/>
  <c r="CL791" i="64"/>
  <c r="CD988" i="64"/>
  <c r="CD791" i="64"/>
  <c r="BV988" i="64"/>
  <c r="BV791" i="64"/>
  <c r="BN988" i="64"/>
  <c r="BN791" i="64"/>
  <c r="BF988" i="64"/>
  <c r="BF791" i="64"/>
  <c r="AX988" i="64"/>
  <c r="AX791" i="64"/>
  <c r="AP988" i="64"/>
  <c r="AP791" i="64"/>
  <c r="AH988" i="64"/>
  <c r="AH791" i="64"/>
  <c r="Z988" i="64"/>
  <c r="Z791" i="64"/>
  <c r="DE989" i="64"/>
  <c r="DE1005" i="64" s="1"/>
  <c r="DE792" i="64"/>
  <c r="CW989" i="64"/>
  <c r="CW1005" i="64" s="1"/>
  <c r="CW792" i="64"/>
  <c r="CO989" i="64"/>
  <c r="CO1005" i="64" s="1"/>
  <c r="CO792" i="64"/>
  <c r="DD988" i="64"/>
  <c r="DD791" i="64"/>
  <c r="CV988" i="64"/>
  <c r="CV791" i="64"/>
  <c r="CX212" i="64"/>
  <c r="CY207" i="64"/>
  <c r="CY210" i="64" s="1"/>
  <c r="CY212" i="64" s="1"/>
  <c r="AB210" i="64"/>
  <c r="AB212" i="64" s="1"/>
  <c r="DA209" i="64" a="1"/>
  <c r="DA209" i="64" s="1"/>
  <c r="DA208" i="64" a="1"/>
  <c r="DA208" i="64" s="1"/>
  <c r="AC208" i="64" a="1"/>
  <c r="AC208" i="64" s="1"/>
  <c r="AC207" i="64" s="1"/>
  <c r="AC209" i="64" a="1"/>
  <c r="AC209" i="64" s="1"/>
  <c r="DG766" i="64"/>
  <c r="DG988" i="64"/>
  <c r="AB772" i="64"/>
  <c r="AB774" i="64" s="1"/>
  <c r="DA331" i="64" a="1"/>
  <c r="DA331" i="64" s="1"/>
  <c r="DA992" i="64" a="1"/>
  <c r="DA992" i="64" s="1"/>
  <c r="AC331" i="64" a="1"/>
  <c r="AC331" i="64" s="1"/>
  <c r="AC992" i="64" a="1"/>
  <c r="AC992"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56" i="64"/>
  <c r="CP723" i="64"/>
  <c r="BK2057" i="64"/>
  <c r="BK724" i="64"/>
  <c r="BK788" i="64" s="1"/>
  <c r="AE2057" i="64"/>
  <c r="AE724" i="64"/>
  <c r="AE788" i="64" s="1"/>
  <c r="AT2057" i="64"/>
  <c r="AT724" i="64"/>
  <c r="AT788" i="64" s="1"/>
  <c r="BI2057" i="64"/>
  <c r="BI724" i="64"/>
  <c r="BI788" i="64" s="1"/>
  <c r="DG2060" i="64"/>
  <c r="DG727" i="64"/>
  <c r="DG748" i="64" s="1"/>
  <c r="CO2056" i="64"/>
  <c r="CO723" i="64"/>
  <c r="CA2057" i="64"/>
  <c r="CA724" i="64"/>
  <c r="CA788" i="64" s="1"/>
  <c r="W2057" i="64"/>
  <c r="W724" i="64"/>
  <c r="W788" i="64" s="1"/>
  <c r="BZ2057" i="64"/>
  <c r="BZ724" i="64"/>
  <c r="BZ788" i="64" s="1"/>
  <c r="AL2057" i="64"/>
  <c r="AL724" i="64"/>
  <c r="AL788" i="64" s="1"/>
  <c r="AK2057" i="64"/>
  <c r="AK724" i="64"/>
  <c r="AK788" i="64" s="1"/>
  <c r="CF2057" i="64"/>
  <c r="CF724" i="64"/>
  <c r="CF788" i="64" s="1"/>
  <c r="BX2057" i="64"/>
  <c r="BX724" i="64"/>
  <c r="BX788" i="64" s="1"/>
  <c r="BP2057" i="64"/>
  <c r="BP724" i="64"/>
  <c r="BP788" i="64" s="1"/>
  <c r="BH2057" i="64"/>
  <c r="BH724" i="64"/>
  <c r="BH788" i="64" s="1"/>
  <c r="AZ2057" i="64"/>
  <c r="AZ724" i="64"/>
  <c r="AZ788" i="64" s="1"/>
  <c r="AR2057" i="64"/>
  <c r="AR724" i="64"/>
  <c r="AR788" i="64" s="1"/>
  <c r="AJ2057" i="64"/>
  <c r="AJ724" i="64"/>
  <c r="AJ788" i="64" s="1"/>
  <c r="AB2057" i="64"/>
  <c r="AB724" i="64"/>
  <c r="AB788" i="64" s="1"/>
  <c r="T2057" i="64"/>
  <c r="T724" i="64"/>
  <c r="T788" i="64" s="1"/>
  <c r="CI2057" i="64"/>
  <c r="CI724" i="64"/>
  <c r="CI788" i="64" s="1"/>
  <c r="AU2057" i="64"/>
  <c r="AU724" i="64"/>
  <c r="AU788" i="64" s="1"/>
  <c r="CH2057" i="64"/>
  <c r="CH724" i="64"/>
  <c r="CH788" i="64" s="1"/>
  <c r="AD2057" i="64"/>
  <c r="AD724" i="64"/>
  <c r="AD788" i="64" s="1"/>
  <c r="CG2057" i="64"/>
  <c r="CG724" i="64"/>
  <c r="CG788" i="64" s="1"/>
  <c r="AS2057" i="64"/>
  <c r="AS724" i="64"/>
  <c r="AS788" i="64" s="1"/>
  <c r="CE2057" i="64"/>
  <c r="CE724" i="64"/>
  <c r="CE788" i="64" s="1"/>
  <c r="BW2057" i="64"/>
  <c r="BW724" i="64"/>
  <c r="BW788" i="64" s="1"/>
  <c r="BO2057" i="64"/>
  <c r="BO724" i="64"/>
  <c r="BO788" i="64" s="1"/>
  <c r="BG2057" i="64"/>
  <c r="BG724" i="64"/>
  <c r="BG788" i="64" s="1"/>
  <c r="AY2057" i="64"/>
  <c r="AY724" i="64"/>
  <c r="AY788" i="64" s="1"/>
  <c r="AQ2057" i="64"/>
  <c r="AQ724" i="64"/>
  <c r="AQ788" i="64" s="1"/>
  <c r="AI2057" i="64"/>
  <c r="AI724" i="64"/>
  <c r="AI788" i="64" s="1"/>
  <c r="AA2057" i="64"/>
  <c r="AA724" i="64"/>
  <c r="AA788" i="64" s="1"/>
  <c r="S2057" i="64"/>
  <c r="S724" i="64"/>
  <c r="S788" i="64" s="1"/>
  <c r="BC2057" i="64"/>
  <c r="BC724" i="64"/>
  <c r="BC788" i="64" s="1"/>
  <c r="BB2057" i="64"/>
  <c r="BB724" i="64"/>
  <c r="BB788" i="64" s="1"/>
  <c r="BQ2057" i="64"/>
  <c r="BQ724" i="64"/>
  <c r="BQ788" i="64" s="1"/>
  <c r="AC2057" i="64"/>
  <c r="AC724" i="64"/>
  <c r="AC788" i="64" s="1"/>
  <c r="CD2057" i="64"/>
  <c r="CD724" i="64"/>
  <c r="CD788" i="64" s="1"/>
  <c r="BF2057" i="64"/>
  <c r="BF724" i="64"/>
  <c r="BF788" i="64" s="1"/>
  <c r="Z2057" i="64"/>
  <c r="Z724" i="64"/>
  <c r="Z788" i="64" s="1"/>
  <c r="BS2057" i="64"/>
  <c r="BS724" i="64"/>
  <c r="BS788" i="64" s="1"/>
  <c r="AM2057" i="64"/>
  <c r="AM724" i="64"/>
  <c r="AM788" i="64" s="1"/>
  <c r="BR2057" i="64"/>
  <c r="BR724" i="64"/>
  <c r="BR788" i="64" s="1"/>
  <c r="V2057" i="64"/>
  <c r="V724" i="64"/>
  <c r="V788" i="64" s="1"/>
  <c r="BA2057" i="64"/>
  <c r="BA724" i="64"/>
  <c r="BA788" i="64" s="1"/>
  <c r="BV2057" i="64"/>
  <c r="BV724" i="64"/>
  <c r="BV788" i="64" s="1"/>
  <c r="AX2057" i="64"/>
  <c r="AX724" i="64"/>
  <c r="AX788" i="64" s="1"/>
  <c r="AH2057" i="64"/>
  <c r="AH724" i="64"/>
  <c r="AH788" i="64" s="1"/>
  <c r="CK2057" i="64"/>
  <c r="CK724" i="64"/>
  <c r="CK788" i="64" s="1"/>
  <c r="CC2057" i="64"/>
  <c r="CC724" i="64"/>
  <c r="CC788" i="64" s="1"/>
  <c r="BU2057" i="64"/>
  <c r="BU724" i="64"/>
  <c r="BU788" i="64" s="1"/>
  <c r="BM2057" i="64"/>
  <c r="BM724" i="64"/>
  <c r="BM788" i="64" s="1"/>
  <c r="BE2057" i="64"/>
  <c r="BE724" i="64"/>
  <c r="BE788" i="64" s="1"/>
  <c r="AW2057" i="64"/>
  <c r="AW724" i="64"/>
  <c r="AW788" i="64" s="1"/>
  <c r="AO2057" i="64"/>
  <c r="AO724" i="64"/>
  <c r="AO788" i="64" s="1"/>
  <c r="AG2057" i="64"/>
  <c r="AG724" i="64"/>
  <c r="AG788" i="64" s="1"/>
  <c r="Y2057" i="64"/>
  <c r="Y724" i="64"/>
  <c r="Y788" i="64" s="1"/>
  <c r="BJ2057" i="64"/>
  <c r="BJ724" i="64"/>
  <c r="BJ788" i="64" s="1"/>
  <c r="BY2057" i="64"/>
  <c r="BY724" i="64"/>
  <c r="BY788" i="64" s="1"/>
  <c r="U2057" i="64"/>
  <c r="U724" i="64"/>
  <c r="U788" i="64" s="1"/>
  <c r="CL2057" i="64"/>
  <c r="CL724" i="64"/>
  <c r="CL788" i="64" s="1"/>
  <c r="BN2057" i="64"/>
  <c r="BN724" i="64"/>
  <c r="BN788" i="64" s="1"/>
  <c r="AP2057" i="64"/>
  <c r="AP724" i="64"/>
  <c r="AP788" i="64" s="1"/>
  <c r="CJ2057" i="64"/>
  <c r="CJ724" i="64"/>
  <c r="CJ788" i="64" s="1"/>
  <c r="CB2057" i="64"/>
  <c r="CB724" i="64"/>
  <c r="CB788" i="64" s="1"/>
  <c r="BT2057" i="64"/>
  <c r="BT724" i="64"/>
  <c r="BT788" i="64" s="1"/>
  <c r="BL2057" i="64"/>
  <c r="BL724" i="64"/>
  <c r="BL788" i="64" s="1"/>
  <c r="BD2057" i="64"/>
  <c r="BD724" i="64"/>
  <c r="BD788" i="64" s="1"/>
  <c r="AV2057" i="64"/>
  <c r="AV724" i="64"/>
  <c r="AV788" i="64" s="1"/>
  <c r="AN2057" i="64"/>
  <c r="AN724" i="64"/>
  <c r="AN788" i="64" s="1"/>
  <c r="AF2057" i="64"/>
  <c r="AF724" i="64"/>
  <c r="AF788" i="64" s="1"/>
  <c r="X2057" i="64"/>
  <c r="X724" i="64"/>
  <c r="X788" i="64" s="1"/>
  <c r="DA4" i="64"/>
  <c r="DA731" i="64" a="1"/>
  <c r="DA731" i="64" s="1"/>
  <c r="AC4" i="64"/>
  <c r="AC731" i="64" a="1"/>
  <c r="AC731" i="64" s="1"/>
  <c r="DB41" i="863"/>
  <c r="DB40" i="863"/>
  <c r="U43" i="861"/>
  <c r="U95" i="861"/>
  <c r="AD259" i="64"/>
  <c r="AD7" i="64"/>
  <c r="AC8" i="64" s="1"/>
  <c r="W46" i="861"/>
  <c r="W87" i="861" s="1"/>
  <c r="G473" i="64"/>
  <c r="CS67" i="861"/>
  <c r="DB8" i="863"/>
  <c r="DB39" i="863"/>
  <c r="DA43" i="863"/>
  <c r="DB38" i="863"/>
  <c r="DB56" i="863" a="1"/>
  <c r="DB56" i="863" s="1"/>
  <c r="DB52" i="863" a="1"/>
  <c r="DB52" i="863" s="1"/>
  <c r="DA42" i="863"/>
  <c r="DA21" i="863" s="1"/>
  <c r="DA32"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81" i="64"/>
  <c r="DA263" i="64"/>
  <c r="DA1" i="64"/>
  <c r="DB8" i="64"/>
  <c r="DB277" i="64"/>
  <c r="DB3" i="64"/>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4" i="861" s="1"/>
  <c r="DA2" i="861"/>
  <c r="DA1" i="861" s="1"/>
  <c r="AC57" i="863"/>
  <c r="DA24" i="864"/>
  <c r="AE5" i="861"/>
  <c r="AB32"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2056" i="64"/>
  <c r="BE2061" i="64"/>
  <c r="CD2060" i="64"/>
  <c r="AH2060" i="64"/>
  <c r="DJ2057" i="64"/>
  <c r="CJ2056" i="64"/>
  <c r="CB2056" i="64"/>
  <c r="BT2056" i="64"/>
  <c r="BL2056" i="64"/>
  <c r="BD2056" i="64"/>
  <c r="AV2056" i="64"/>
  <c r="AN2056" i="64"/>
  <c r="AF2056" i="64"/>
  <c r="X2056" i="64"/>
  <c r="CJ2061" i="64"/>
  <c r="CB2061" i="64"/>
  <c r="BT2061" i="64"/>
  <c r="BL2061" i="64"/>
  <c r="BD2061" i="64"/>
  <c r="AV2061" i="64"/>
  <c r="AN2061" i="64"/>
  <c r="AF2061" i="64"/>
  <c r="X2061" i="64"/>
  <c r="CK2060" i="64"/>
  <c r="CC2060" i="64"/>
  <c r="BU2060" i="64"/>
  <c r="BM2060" i="64"/>
  <c r="BE2060" i="64"/>
  <c r="AW2060" i="64"/>
  <c r="AO2060" i="64"/>
  <c r="AG2060" i="64"/>
  <c r="Y2060" i="64"/>
  <c r="DK2061" i="64"/>
  <c r="DC2061" i="64"/>
  <c r="CU2061" i="64"/>
  <c r="DJ2060" i="64"/>
  <c r="DB2060" i="64"/>
  <c r="CT2060" i="64"/>
  <c r="DI2057" i="64"/>
  <c r="DA2057" i="64"/>
  <c r="CS2057" i="64"/>
  <c r="DH2056" i="64"/>
  <c r="CZ2056" i="64"/>
  <c r="CR2056" i="64"/>
  <c r="BE2056" i="64"/>
  <c r="BU2061" i="64"/>
  <c r="BV2060" i="64"/>
  <c r="CU2060" i="64"/>
  <c r="CI2056" i="64"/>
  <c r="CA2056" i="64"/>
  <c r="BS2056" i="64"/>
  <c r="BK2056" i="64"/>
  <c r="BC2056" i="64"/>
  <c r="AU2056" i="64"/>
  <c r="AM2056" i="64"/>
  <c r="AE2056" i="64"/>
  <c r="W2056" i="64"/>
  <c r="CI2061" i="64"/>
  <c r="CA2061" i="64"/>
  <c r="BS2061" i="64"/>
  <c r="BK2061" i="64"/>
  <c r="BC2061" i="64"/>
  <c r="AU2061" i="64"/>
  <c r="AM2061" i="64"/>
  <c r="AE2061" i="64"/>
  <c r="W2061" i="64"/>
  <c r="CJ2060" i="64"/>
  <c r="CB2060" i="64"/>
  <c r="BT2060" i="64"/>
  <c r="BL2060" i="64"/>
  <c r="BD2060" i="64"/>
  <c r="AV2060" i="64"/>
  <c r="AN2060" i="64"/>
  <c r="AF2060" i="64"/>
  <c r="X2060" i="64"/>
  <c r="DJ2061" i="64"/>
  <c r="DB2061" i="64"/>
  <c r="CT2061" i="64"/>
  <c r="DI2060" i="64"/>
  <c r="DA2060" i="64"/>
  <c r="CS2060" i="64"/>
  <c r="DH2057" i="64"/>
  <c r="CZ2057" i="64"/>
  <c r="CR2057" i="64"/>
  <c r="DG2056" i="64"/>
  <c r="CY2056" i="64"/>
  <c r="CQ2056" i="64"/>
  <c r="AW2056" i="64"/>
  <c r="AW2061" i="64"/>
  <c r="AP2060" i="64"/>
  <c r="CS2056" i="64"/>
  <c r="CH2056" i="64"/>
  <c r="BZ2056" i="64"/>
  <c r="BR2056" i="64"/>
  <c r="BJ2056" i="64"/>
  <c r="BB2056" i="64"/>
  <c r="AT2056" i="64"/>
  <c r="AL2056" i="64"/>
  <c r="AD2056" i="64"/>
  <c r="V2056" i="64"/>
  <c r="CH2061" i="64"/>
  <c r="BZ2061" i="64"/>
  <c r="BR2061" i="64"/>
  <c r="BJ2061" i="64"/>
  <c r="BB2061" i="64"/>
  <c r="AT2061" i="64"/>
  <c r="AL2061" i="64"/>
  <c r="AD2061" i="64"/>
  <c r="V2061" i="64"/>
  <c r="CI2060" i="64"/>
  <c r="CA2060" i="64"/>
  <c r="BS2060" i="64"/>
  <c r="BK2060" i="64"/>
  <c r="BC2060" i="64"/>
  <c r="AU2060" i="64"/>
  <c r="AM2060" i="64"/>
  <c r="AE2060" i="64"/>
  <c r="W2060" i="64"/>
  <c r="DI2061" i="64"/>
  <c r="DA2061" i="64"/>
  <c r="CS2061" i="64"/>
  <c r="DH2060" i="64"/>
  <c r="CZ2060" i="64"/>
  <c r="CR2060" i="64"/>
  <c r="DG2057" i="64"/>
  <c r="CY2057" i="64"/>
  <c r="CQ2057" i="64"/>
  <c r="DF2056" i="64"/>
  <c r="CX2056" i="64"/>
  <c r="BU2056" i="64"/>
  <c r="CK2061" i="64"/>
  <c r="AG2061" i="64"/>
  <c r="BF2060" i="64"/>
  <c r="DD2061" i="64"/>
  <c r="DB2057" i="64"/>
  <c r="CG2056" i="64"/>
  <c r="BY2056" i="64"/>
  <c r="BQ2056" i="64"/>
  <c r="BI2056" i="64"/>
  <c r="BA2056" i="64"/>
  <c r="AS2056" i="64"/>
  <c r="AK2056" i="64"/>
  <c r="AC2056" i="64"/>
  <c r="U2056" i="64"/>
  <c r="CG2061" i="64"/>
  <c r="BY2061" i="64"/>
  <c r="BQ2061" i="64"/>
  <c r="BI2061" i="64"/>
  <c r="BA2061" i="64"/>
  <c r="AS2061" i="64"/>
  <c r="AK2061" i="64"/>
  <c r="AC2061" i="64"/>
  <c r="U2061" i="64"/>
  <c r="CH2060" i="64"/>
  <c r="BZ2060" i="64"/>
  <c r="BR2060" i="64"/>
  <c r="BJ2060" i="64"/>
  <c r="BB2060" i="64"/>
  <c r="AT2060" i="64"/>
  <c r="AL2060" i="64"/>
  <c r="AD2060" i="64"/>
  <c r="V2060" i="64"/>
  <c r="DH2061" i="64"/>
  <c r="CZ2061" i="64"/>
  <c r="CR2061" i="64"/>
  <c r="CY2060" i="64"/>
  <c r="CQ2060" i="64"/>
  <c r="DF2057" i="64"/>
  <c r="CX2057" i="64"/>
  <c r="CP2057" i="64"/>
  <c r="DE2056" i="64"/>
  <c r="CW2056" i="64"/>
  <c r="CC2056" i="64"/>
  <c r="Y2056" i="64"/>
  <c r="AO2061" i="64"/>
  <c r="BN2060" i="64"/>
  <c r="Z2060" i="64"/>
  <c r="CV2061" i="64"/>
  <c r="DA2056" i="64"/>
  <c r="CF2056" i="64"/>
  <c r="BX2056" i="64"/>
  <c r="BP2056" i="64"/>
  <c r="BH2056" i="64"/>
  <c r="AZ2056" i="64"/>
  <c r="AR2056" i="64"/>
  <c r="AJ2056" i="64"/>
  <c r="AB2056" i="64"/>
  <c r="T2056" i="64"/>
  <c r="CF2061" i="64"/>
  <c r="BX2061" i="64"/>
  <c r="BP2061" i="64"/>
  <c r="BH2061" i="64"/>
  <c r="AZ2061" i="64"/>
  <c r="AR2061" i="64"/>
  <c r="AJ2061" i="64"/>
  <c r="AB2061" i="64"/>
  <c r="T2061" i="64"/>
  <c r="CG2060" i="64"/>
  <c r="BY2060" i="64"/>
  <c r="BQ2060" i="64"/>
  <c r="BI2060" i="64"/>
  <c r="BA2060" i="64"/>
  <c r="AS2060" i="64"/>
  <c r="AK2060" i="64"/>
  <c r="AC2060" i="64"/>
  <c r="U2060" i="64"/>
  <c r="DG2061" i="64"/>
  <c r="CY2061" i="64"/>
  <c r="CQ2061" i="64"/>
  <c r="DF2060" i="64"/>
  <c r="CX2060" i="64"/>
  <c r="CP2060" i="64"/>
  <c r="DE2057" i="64"/>
  <c r="CW2057" i="64"/>
  <c r="CO2057" i="64"/>
  <c r="DD2056" i="64"/>
  <c r="CV2056" i="64"/>
  <c r="CK2056" i="64"/>
  <c r="AG2056" i="64"/>
  <c r="BM2061" i="64"/>
  <c r="Y2061" i="64"/>
  <c r="AX2060" i="64"/>
  <c r="DC2060" i="64"/>
  <c r="CT2057" i="64"/>
  <c r="CE2056" i="64"/>
  <c r="BW2056" i="64"/>
  <c r="BO2056" i="64"/>
  <c r="BG2056" i="64"/>
  <c r="AY2056" i="64"/>
  <c r="AQ2056" i="64"/>
  <c r="AI2056" i="64"/>
  <c r="AA2056" i="64"/>
  <c r="S2056" i="64"/>
  <c r="CE2061" i="64"/>
  <c r="BW2061" i="64"/>
  <c r="BO2061" i="64"/>
  <c r="BG2061" i="64"/>
  <c r="AY2061" i="64"/>
  <c r="AQ2061" i="64"/>
  <c r="AI2061" i="64"/>
  <c r="AA2061" i="64"/>
  <c r="S2061" i="64"/>
  <c r="CF2060" i="64"/>
  <c r="BX2060" i="64"/>
  <c r="BP2060" i="64"/>
  <c r="BH2060" i="64"/>
  <c r="AZ2060" i="64"/>
  <c r="AR2060" i="64"/>
  <c r="AJ2060" i="64"/>
  <c r="AB2060" i="64"/>
  <c r="T2060" i="64"/>
  <c r="DF2061" i="64"/>
  <c r="CX2061" i="64"/>
  <c r="CP2061" i="64"/>
  <c r="DE2060" i="64"/>
  <c r="CW2060" i="64"/>
  <c r="CO2060" i="64"/>
  <c r="DD2057" i="64"/>
  <c r="CV2057" i="64"/>
  <c r="DK2056" i="64"/>
  <c r="DC2056" i="64"/>
  <c r="CU2056" i="64"/>
  <c r="BM2056" i="64"/>
  <c r="CC2061" i="64"/>
  <c r="CL2060" i="64"/>
  <c r="DK2060" i="64"/>
  <c r="DI2056" i="64"/>
  <c r="CL2056" i="64"/>
  <c r="CD2056" i="64"/>
  <c r="BV2056" i="64"/>
  <c r="BN2056" i="64"/>
  <c r="BF2056" i="64"/>
  <c r="AX2056" i="64"/>
  <c r="AP2056" i="64"/>
  <c r="AH2056" i="64"/>
  <c r="Z2056" i="64"/>
  <c r="CL2061" i="64"/>
  <c r="CD2061" i="64"/>
  <c r="BV2061" i="64"/>
  <c r="BN2061" i="64"/>
  <c r="BF2061" i="64"/>
  <c r="AX2061" i="64"/>
  <c r="AP2061" i="64"/>
  <c r="AH2061" i="64"/>
  <c r="Z2061" i="64"/>
  <c r="CE2060" i="64"/>
  <c r="BW2060" i="64"/>
  <c r="BO2060" i="64"/>
  <c r="BG2060" i="64"/>
  <c r="AY2060" i="64"/>
  <c r="AQ2060" i="64"/>
  <c r="AI2060" i="64"/>
  <c r="AA2060" i="64"/>
  <c r="S2060" i="64"/>
  <c r="DE2061" i="64"/>
  <c r="CW2061" i="64"/>
  <c r="CO2061" i="64"/>
  <c r="DD2060" i="64"/>
  <c r="CV2060" i="64"/>
  <c r="DK2057" i="64"/>
  <c r="DC2057" i="64"/>
  <c r="CU2057" i="64"/>
  <c r="DJ2056" i="64"/>
  <c r="DB2056" i="64"/>
  <c r="CT2056" i="64"/>
  <c r="AC2013" i="64"/>
  <c r="AC2048" i="64" s="1"/>
  <c r="CE2013" i="64"/>
  <c r="CE2048" i="64" s="1"/>
  <c r="BW2013" i="64"/>
  <c r="BW2048" i="64" s="1"/>
  <c r="BO2013" i="64"/>
  <c r="BO2048" i="64" s="1"/>
  <c r="BG2013" i="64"/>
  <c r="BG2048" i="64" s="1"/>
  <c r="AY2013" i="64"/>
  <c r="AY2048" i="64" s="1"/>
  <c r="AQ2013" i="64"/>
  <c r="AQ2048" i="64" s="1"/>
  <c r="AI2013" i="64"/>
  <c r="AI2048" i="64" s="1"/>
  <c r="AA2013" i="64"/>
  <c r="AA2048" i="64" s="1"/>
  <c r="S2013" i="64"/>
  <c r="S2048" i="64" s="1"/>
  <c r="CL2013" i="64"/>
  <c r="CL2048" i="64" s="1"/>
  <c r="CD2013" i="64"/>
  <c r="CD2048" i="64" s="1"/>
  <c r="BV2013" i="64"/>
  <c r="BV2048" i="64" s="1"/>
  <c r="BN2013" i="64"/>
  <c r="BN2048" i="64" s="1"/>
  <c r="BF2013" i="64"/>
  <c r="BF2048" i="64" s="1"/>
  <c r="AX2013" i="64"/>
  <c r="AX2048" i="64" s="1"/>
  <c r="AP2013" i="64"/>
  <c r="AP2048" i="64" s="1"/>
  <c r="AH2013" i="64"/>
  <c r="AH2048" i="64" s="1"/>
  <c r="Z2013" i="64"/>
  <c r="Z2048" i="64" s="1"/>
  <c r="CC2013" i="64"/>
  <c r="CC2048" i="64" s="1"/>
  <c r="BM2013" i="64"/>
  <c r="BM2048" i="64" s="1"/>
  <c r="BE2013" i="64"/>
  <c r="BE2048" i="64" s="1"/>
  <c r="AO2013" i="64"/>
  <c r="AO2048" i="64" s="1"/>
  <c r="AG2013" i="64"/>
  <c r="AG2048" i="64" s="1"/>
  <c r="CK2013" i="64"/>
  <c r="CK2048" i="64" s="1"/>
  <c r="AW2013" i="64"/>
  <c r="AW2048" i="64" s="1"/>
  <c r="CJ2013" i="64"/>
  <c r="CJ2048" i="64" s="1"/>
  <c r="CB2013" i="64"/>
  <c r="CB2048" i="64" s="1"/>
  <c r="BT2013" i="64"/>
  <c r="BT2048" i="64" s="1"/>
  <c r="BL2013" i="64"/>
  <c r="BL2048" i="64" s="1"/>
  <c r="BD2013" i="64"/>
  <c r="BD2048" i="64" s="1"/>
  <c r="AV2013" i="64"/>
  <c r="AV2048" i="64" s="1"/>
  <c r="AN2013" i="64"/>
  <c r="AN2048" i="64" s="1"/>
  <c r="AF2013" i="64"/>
  <c r="AF2048" i="64" s="1"/>
  <c r="X2013" i="64"/>
  <c r="X2048" i="64" s="1"/>
  <c r="CP381" i="64"/>
  <c r="BU2013" i="64"/>
  <c r="BU2048" i="64" s="1"/>
  <c r="Y2013" i="64"/>
  <c r="Y2048" i="64" s="1"/>
  <c r="CI2013" i="64"/>
  <c r="CI2048" i="64" s="1"/>
  <c r="CA2013" i="64"/>
  <c r="CA2048" i="64" s="1"/>
  <c r="BS2013" i="64"/>
  <c r="BS2048" i="64" s="1"/>
  <c r="BK2013" i="64"/>
  <c r="BK2048" i="64" s="1"/>
  <c r="BC2013" i="64"/>
  <c r="BC2048" i="64" s="1"/>
  <c r="AU2013" i="64"/>
  <c r="AU2048" i="64" s="1"/>
  <c r="AM2013" i="64"/>
  <c r="AM2048" i="64" s="1"/>
  <c r="AE2013" i="64"/>
  <c r="AE2048" i="64" s="1"/>
  <c r="W2013" i="64"/>
  <c r="W2048" i="64" s="1"/>
  <c r="DG2016" i="64"/>
  <c r="CO2012" i="64"/>
  <c r="CH2013" i="64"/>
  <c r="CH2048" i="64" s="1"/>
  <c r="BZ2013" i="64"/>
  <c r="BZ2048" i="64" s="1"/>
  <c r="BR2013" i="64"/>
  <c r="BR2048" i="64" s="1"/>
  <c r="BJ2013" i="64"/>
  <c r="BJ2048" i="64" s="1"/>
  <c r="BB2013" i="64"/>
  <c r="BB2048" i="64" s="1"/>
  <c r="AT2013" i="64"/>
  <c r="AT2048" i="64" s="1"/>
  <c r="AL2013" i="64"/>
  <c r="AL2048" i="64" s="1"/>
  <c r="AD2013" i="64"/>
  <c r="AD2048" i="64" s="1"/>
  <c r="V2013" i="64"/>
  <c r="V2048" i="64" s="1"/>
  <c r="BY2013" i="64"/>
  <c r="BY2048" i="64" s="1"/>
  <c r="BQ2013" i="64"/>
  <c r="BQ2048" i="64" s="1"/>
  <c r="BI2013" i="64"/>
  <c r="BI2048" i="64" s="1"/>
  <c r="BA2013" i="64"/>
  <c r="BA2048" i="64" s="1"/>
  <c r="AS2013" i="64"/>
  <c r="AS2048" i="64" s="1"/>
  <c r="U2013" i="64"/>
  <c r="U2048" i="64" s="1"/>
  <c r="CG2013" i="64"/>
  <c r="CG2048" i="64" s="1"/>
  <c r="AK2013" i="64"/>
  <c r="AK2048" i="64" s="1"/>
  <c r="CF2013" i="64"/>
  <c r="CF2048" i="64" s="1"/>
  <c r="BX2013" i="64"/>
  <c r="BX2048" i="64" s="1"/>
  <c r="BP2013" i="64"/>
  <c r="BP2048" i="64" s="1"/>
  <c r="BH2013" i="64"/>
  <c r="BH2048" i="64" s="1"/>
  <c r="AZ2013" i="64"/>
  <c r="AZ2048" i="64" s="1"/>
  <c r="AR2013" i="64"/>
  <c r="AR2048" i="64" s="1"/>
  <c r="AJ2013" i="64"/>
  <c r="AJ2048" i="64" s="1"/>
  <c r="AB2013" i="64"/>
  <c r="AB2048" i="64" s="1"/>
  <c r="T2013" i="64"/>
  <c r="T2048" i="64" s="1"/>
  <c r="AS683" i="64"/>
  <c r="AS2012" i="64"/>
  <c r="AS2047" i="64" s="1"/>
  <c r="BQ688" i="64"/>
  <c r="BQ717" i="64" s="1"/>
  <c r="BQ2017" i="64"/>
  <c r="BQ2052" i="64" s="1"/>
  <c r="CH687" i="64"/>
  <c r="CH716" i="64" s="1"/>
  <c r="CH2016" i="64"/>
  <c r="CH2051" i="64" s="1"/>
  <c r="BB687" i="64"/>
  <c r="BB716" i="64" s="1"/>
  <c r="BB2016" i="64"/>
  <c r="BB2051" i="64" s="1"/>
  <c r="BX683" i="64"/>
  <c r="BX2012" i="64"/>
  <c r="BX2047" i="64" s="1"/>
  <c r="AZ683" i="64"/>
  <c r="AZ2012" i="64"/>
  <c r="AZ2047" i="64" s="1"/>
  <c r="AJ683" i="64"/>
  <c r="AJ2012" i="64"/>
  <c r="AJ2047" i="64" s="1"/>
  <c r="CF688" i="64"/>
  <c r="CF717" i="64" s="1"/>
  <c r="CF2017" i="64"/>
  <c r="CF2052" i="64" s="1"/>
  <c r="BH688" i="64"/>
  <c r="BH717" i="64" s="1"/>
  <c r="BH2017" i="64"/>
  <c r="BH2052" i="64" s="1"/>
  <c r="AJ688" i="64"/>
  <c r="AJ717" i="64" s="1"/>
  <c r="AJ2017" i="64"/>
  <c r="AJ2052" i="64" s="1"/>
  <c r="BY687" i="64"/>
  <c r="BY716" i="64" s="1"/>
  <c r="BY2016" i="64"/>
  <c r="BY2051" i="64" s="1"/>
  <c r="BA687" i="64"/>
  <c r="BA716" i="64" s="1"/>
  <c r="BA2016" i="64"/>
  <c r="BA2051" i="64" s="1"/>
  <c r="AC687" i="64"/>
  <c r="AC716" i="64" s="1"/>
  <c r="AC2016" i="64"/>
  <c r="AC2051" i="64" s="1"/>
  <c r="CE683" i="64"/>
  <c r="CE2012" i="64"/>
  <c r="CE2047" i="64" s="1"/>
  <c r="BO683" i="64"/>
  <c r="BO2012" i="64"/>
  <c r="BO2047" i="64" s="1"/>
  <c r="AY683" i="64"/>
  <c r="AY2012" i="64"/>
  <c r="AY2047" i="64" s="1"/>
  <c r="AI683" i="64"/>
  <c r="AI2012" i="64"/>
  <c r="AI2047" i="64" s="1"/>
  <c r="BW688" i="64"/>
  <c r="BW717" i="64" s="1"/>
  <c r="BW2017" i="64"/>
  <c r="BW2052" i="64" s="1"/>
  <c r="BG688" i="64"/>
  <c r="BG717" i="64" s="1"/>
  <c r="BG2017" i="64"/>
  <c r="BG2052" i="64" s="1"/>
  <c r="AQ688" i="64"/>
  <c r="AQ717" i="64" s="1"/>
  <c r="AQ2017" i="64"/>
  <c r="AQ2052" i="64" s="1"/>
  <c r="AA688" i="64"/>
  <c r="AA717" i="64" s="1"/>
  <c r="AA2017" i="64"/>
  <c r="AA2052" i="64" s="1"/>
  <c r="BP687" i="64"/>
  <c r="BP716" i="64" s="1"/>
  <c r="BP2016" i="64"/>
  <c r="BP2051" i="64" s="1"/>
  <c r="CL683" i="64"/>
  <c r="CL2012" i="64"/>
  <c r="CL2047" i="64" s="1"/>
  <c r="CD683" i="64"/>
  <c r="CD2012" i="64"/>
  <c r="CD2047" i="64" s="1"/>
  <c r="BV683" i="64"/>
  <c r="BV2012" i="64"/>
  <c r="BV2047" i="64" s="1"/>
  <c r="BN683" i="64"/>
  <c r="BN2012" i="64"/>
  <c r="BN2047" i="64" s="1"/>
  <c r="BF683" i="64"/>
  <c r="BF2012" i="64"/>
  <c r="BF2047" i="64" s="1"/>
  <c r="AX683" i="64"/>
  <c r="AX2012" i="64"/>
  <c r="AX2047" i="64" s="1"/>
  <c r="AP683" i="64"/>
  <c r="AP2012" i="64"/>
  <c r="AP2047" i="64" s="1"/>
  <c r="AH683" i="64"/>
  <c r="AH2012" i="64"/>
  <c r="AH2047" i="64" s="1"/>
  <c r="Z683" i="64"/>
  <c r="Z2012" i="64"/>
  <c r="Z2047" i="64" s="1"/>
  <c r="CL688" i="64"/>
  <c r="CL717" i="64" s="1"/>
  <c r="CL2017" i="64"/>
  <c r="CL2052" i="64" s="1"/>
  <c r="CD688" i="64"/>
  <c r="CD717" i="64" s="1"/>
  <c r="CD2017" i="64"/>
  <c r="CD2052" i="64" s="1"/>
  <c r="BV688" i="64"/>
  <c r="BV717" i="64" s="1"/>
  <c r="BV2017" i="64"/>
  <c r="BV2052" i="64" s="1"/>
  <c r="BN688" i="64"/>
  <c r="BN717" i="64" s="1"/>
  <c r="BN2017" i="64"/>
  <c r="BN2052" i="64" s="1"/>
  <c r="BF688" i="64"/>
  <c r="BF717" i="64" s="1"/>
  <c r="BF2017" i="64"/>
  <c r="BF2052" i="64" s="1"/>
  <c r="AX688" i="64"/>
  <c r="AX717" i="64" s="1"/>
  <c r="AX2017" i="64"/>
  <c r="AX2052" i="64" s="1"/>
  <c r="AP688" i="64"/>
  <c r="AP717" i="64" s="1"/>
  <c r="AP2017" i="64"/>
  <c r="AP2052" i="64" s="1"/>
  <c r="AH688" i="64"/>
  <c r="AH717" i="64" s="1"/>
  <c r="AH2017" i="64"/>
  <c r="AH2052" i="64" s="1"/>
  <c r="Z688" i="64"/>
  <c r="Z717" i="64" s="1"/>
  <c r="Z2017" i="64"/>
  <c r="Z2052" i="64" s="1"/>
  <c r="CE687" i="64"/>
  <c r="CE716" i="64" s="1"/>
  <c r="CE2016" i="64"/>
  <c r="CE2051" i="64" s="1"/>
  <c r="BW687" i="64"/>
  <c r="BW716" i="64" s="1"/>
  <c r="BW2016" i="64"/>
  <c r="BW2051" i="64" s="1"/>
  <c r="BO687" i="64"/>
  <c r="BO716" i="64" s="1"/>
  <c r="BO2016" i="64"/>
  <c r="BO2051" i="64" s="1"/>
  <c r="BG687" i="64"/>
  <c r="BG716" i="64" s="1"/>
  <c r="BG2016" i="64"/>
  <c r="BG2051" i="64" s="1"/>
  <c r="AY687" i="64"/>
  <c r="AY716" i="64" s="1"/>
  <c r="AY2016" i="64"/>
  <c r="AY2051" i="64" s="1"/>
  <c r="AQ687" i="64"/>
  <c r="AQ716" i="64" s="1"/>
  <c r="AQ2016" i="64"/>
  <c r="AQ2051" i="64" s="1"/>
  <c r="AI687" i="64"/>
  <c r="AI716" i="64" s="1"/>
  <c r="AI2016" i="64"/>
  <c r="AI2051" i="64" s="1"/>
  <c r="AA687" i="64"/>
  <c r="AA716" i="64" s="1"/>
  <c r="AA2016" i="64"/>
  <c r="AA2051" i="64" s="1"/>
  <c r="S687" i="64"/>
  <c r="S716" i="64" s="1"/>
  <c r="S2016" i="64"/>
  <c r="S2051" i="64" s="1"/>
  <c r="DF688" i="64"/>
  <c r="DF717" i="64" s="1"/>
  <c r="DF2017" i="64"/>
  <c r="CX688" i="64"/>
  <c r="CX717" i="64" s="1"/>
  <c r="CX2017" i="64"/>
  <c r="CP688" i="64"/>
  <c r="CP717" i="64" s="1"/>
  <c r="CP2017" i="64"/>
  <c r="DE687" i="64"/>
  <c r="DE716" i="64" s="1"/>
  <c r="DE2016" i="64"/>
  <c r="CW687" i="64"/>
  <c r="CW716" i="64" s="1"/>
  <c r="CW2016" i="64"/>
  <c r="CO687" i="64"/>
  <c r="CO716" i="64" s="1"/>
  <c r="CO2016" i="64"/>
  <c r="DD684" i="64"/>
  <c r="DD713" i="64" s="1"/>
  <c r="DD2013" i="64"/>
  <c r="CV684" i="64"/>
  <c r="CV713" i="64" s="1"/>
  <c r="CV2013" i="64"/>
  <c r="DK683" i="64"/>
  <c r="DK2012" i="64"/>
  <c r="DC683" i="64"/>
  <c r="DC2012" i="64"/>
  <c r="CU683" i="64"/>
  <c r="CU2012" i="64"/>
  <c r="BA683" i="64"/>
  <c r="BA2012" i="64"/>
  <c r="BA2047" i="64" s="1"/>
  <c r="AS688" i="64"/>
  <c r="AS717" i="64" s="1"/>
  <c r="AS2017" i="64"/>
  <c r="AS2052" i="64" s="1"/>
  <c r="CK683" i="64"/>
  <c r="CK2012" i="64"/>
  <c r="CK2047" i="64" s="1"/>
  <c r="BM683" i="64"/>
  <c r="BM2012" i="64"/>
  <c r="BM2047" i="64" s="1"/>
  <c r="AO683" i="64"/>
  <c r="AO2012" i="64"/>
  <c r="AO2047" i="64" s="1"/>
  <c r="CK688" i="64"/>
  <c r="CK717" i="64" s="1"/>
  <c r="CK2017" i="64"/>
  <c r="CK2052" i="64" s="1"/>
  <c r="BM688" i="64"/>
  <c r="BM717" i="64" s="1"/>
  <c r="BM2017" i="64"/>
  <c r="BM2052" i="64" s="1"/>
  <c r="AO688" i="64"/>
  <c r="AO717" i="64" s="1"/>
  <c r="AO2017" i="64"/>
  <c r="AO2052" i="64" s="1"/>
  <c r="CL687" i="64"/>
  <c r="CL716" i="64" s="1"/>
  <c r="CL2016" i="64"/>
  <c r="CL2051" i="64" s="1"/>
  <c r="BN687" i="64"/>
  <c r="BN716" i="64" s="1"/>
  <c r="BN2016" i="64"/>
  <c r="BN2051" i="64" s="1"/>
  <c r="AP687" i="64"/>
  <c r="AP716" i="64" s="1"/>
  <c r="AP2016" i="64"/>
  <c r="AP2051" i="64" s="1"/>
  <c r="DE688" i="64"/>
  <c r="DE717" i="64" s="1"/>
  <c r="DE2017" i="64"/>
  <c r="CW688" i="64"/>
  <c r="CW717" i="64" s="1"/>
  <c r="CW2017" i="64"/>
  <c r="CO688" i="64"/>
  <c r="CO717" i="64" s="1"/>
  <c r="CO2017" i="64"/>
  <c r="DD687" i="64"/>
  <c r="DD716" i="64" s="1"/>
  <c r="DD2016" i="64"/>
  <c r="CV687" i="64"/>
  <c r="CV716" i="64" s="1"/>
  <c r="CV2016" i="64"/>
  <c r="DK684" i="64"/>
  <c r="DK713" i="64" s="1"/>
  <c r="DK2013" i="64"/>
  <c r="DC684" i="64"/>
  <c r="DC713" i="64" s="1"/>
  <c r="DC2013" i="64"/>
  <c r="CU684" i="64"/>
  <c r="CU713" i="64" s="1"/>
  <c r="CU2013" i="64"/>
  <c r="DJ683" i="64"/>
  <c r="DJ2012" i="64"/>
  <c r="DB683" i="64"/>
  <c r="DB2012" i="64"/>
  <c r="CT683" i="64"/>
  <c r="CT2012" i="64"/>
  <c r="CG683" i="64"/>
  <c r="CG2012" i="64"/>
  <c r="CG2047" i="64" s="1"/>
  <c r="AC683" i="64"/>
  <c r="AC2012" i="64"/>
  <c r="AC2047" i="64" s="1"/>
  <c r="AC688" i="64"/>
  <c r="AC717" i="64" s="1"/>
  <c r="AC2017" i="64"/>
  <c r="AC2052" i="64" s="1"/>
  <c r="BU683" i="64"/>
  <c r="BU2012" i="64"/>
  <c r="BU2047" i="64" s="1"/>
  <c r="AW683" i="64"/>
  <c r="AW2012" i="64"/>
  <c r="AW2047" i="64" s="1"/>
  <c r="Y683" i="64"/>
  <c r="Y2012" i="64"/>
  <c r="Y2047" i="64" s="1"/>
  <c r="BU688" i="64"/>
  <c r="BU717" i="64" s="1"/>
  <c r="BU2017" i="64"/>
  <c r="BU2052" i="64" s="1"/>
  <c r="AW688" i="64"/>
  <c r="AW717" i="64" s="1"/>
  <c r="AW2017" i="64"/>
  <c r="AW2052" i="64" s="1"/>
  <c r="Y688" i="64"/>
  <c r="Y717" i="64" s="1"/>
  <c r="Y2017" i="64"/>
  <c r="Y2052" i="64" s="1"/>
  <c r="BV687" i="64"/>
  <c r="BV716" i="64" s="1"/>
  <c r="BV2016" i="64"/>
  <c r="BV2051" i="64" s="1"/>
  <c r="AX687" i="64"/>
  <c r="AX716" i="64" s="1"/>
  <c r="AX2016" i="64"/>
  <c r="AX2051" i="64" s="1"/>
  <c r="Z687" i="64"/>
  <c r="Z716" i="64" s="1"/>
  <c r="Z2016" i="64"/>
  <c r="Z2051" i="64" s="1"/>
  <c r="CB683" i="64"/>
  <c r="CB2012" i="64"/>
  <c r="CB2047" i="64" s="1"/>
  <c r="BL683" i="64"/>
  <c r="BL2012" i="64"/>
  <c r="BL2047" i="64" s="1"/>
  <c r="AV683" i="64"/>
  <c r="AV2012" i="64"/>
  <c r="AV2047" i="64" s="1"/>
  <c r="AF683" i="64"/>
  <c r="AF2012" i="64"/>
  <c r="AF2047" i="64" s="1"/>
  <c r="CJ688" i="64"/>
  <c r="CJ717" i="64" s="1"/>
  <c r="CJ2017" i="64"/>
  <c r="CJ2052" i="64" s="1"/>
  <c r="CB688" i="64"/>
  <c r="CB717" i="64" s="1"/>
  <c r="CB2017" i="64"/>
  <c r="CB2052" i="64" s="1"/>
  <c r="BT688" i="64"/>
  <c r="BT717" i="64" s="1"/>
  <c r="BT2017" i="64"/>
  <c r="BT2052" i="64" s="1"/>
  <c r="BD688" i="64"/>
  <c r="BD717" i="64" s="1"/>
  <c r="BD2017" i="64"/>
  <c r="BD2052" i="64" s="1"/>
  <c r="AN688" i="64"/>
  <c r="AN717" i="64" s="1"/>
  <c r="AN2017" i="64"/>
  <c r="AN2052" i="64" s="1"/>
  <c r="AF688" i="64"/>
  <c r="AF717" i="64" s="1"/>
  <c r="AF2017" i="64"/>
  <c r="AF2052" i="64" s="1"/>
  <c r="X688" i="64"/>
  <c r="X717" i="64" s="1"/>
  <c r="X2017" i="64"/>
  <c r="X2052" i="64" s="1"/>
  <c r="CC687" i="64"/>
  <c r="CC716" i="64" s="1"/>
  <c r="CC2016" i="64"/>
  <c r="CC2051" i="64" s="1"/>
  <c r="BU687" i="64"/>
  <c r="BU716" i="64" s="1"/>
  <c r="BU2016" i="64"/>
  <c r="BU2051" i="64" s="1"/>
  <c r="BM687" i="64"/>
  <c r="BM716" i="64" s="1"/>
  <c r="BM2016" i="64"/>
  <c r="BM2051" i="64" s="1"/>
  <c r="BE687" i="64"/>
  <c r="BE716" i="64" s="1"/>
  <c r="BE2016" i="64"/>
  <c r="BE2051" i="64" s="1"/>
  <c r="AW687" i="64"/>
  <c r="AW716" i="64" s="1"/>
  <c r="AW2016" i="64"/>
  <c r="AW2051" i="64" s="1"/>
  <c r="AO687" i="64"/>
  <c r="AO716" i="64" s="1"/>
  <c r="AO2016" i="64"/>
  <c r="AO2051" i="64" s="1"/>
  <c r="AG687" i="64"/>
  <c r="AG716" i="64" s="1"/>
  <c r="AG2016" i="64"/>
  <c r="AG2051" i="64" s="1"/>
  <c r="Y687" i="64"/>
  <c r="Y716" i="64" s="1"/>
  <c r="Y2016" i="64"/>
  <c r="Y2051" i="64" s="1"/>
  <c r="DD688" i="64"/>
  <c r="DD717" i="64" s="1"/>
  <c r="DD2017" i="64"/>
  <c r="CV688" i="64"/>
  <c r="CV717" i="64" s="1"/>
  <c r="CV2017" i="64"/>
  <c r="DK687" i="64"/>
  <c r="DK716" i="64" s="1"/>
  <c r="DK2016" i="64"/>
  <c r="DC687" i="64"/>
  <c r="DC716" i="64" s="1"/>
  <c r="DC2016" i="64"/>
  <c r="CU687" i="64"/>
  <c r="CU716" i="64" s="1"/>
  <c r="CU2016" i="64"/>
  <c r="DJ684" i="64"/>
  <c r="DJ713" i="64" s="1"/>
  <c r="DJ2013" i="64"/>
  <c r="DB684" i="64"/>
  <c r="DB713" i="64" s="1"/>
  <c r="DB2013" i="64"/>
  <c r="CT684" i="64"/>
  <c r="CT713" i="64" s="1"/>
  <c r="CT2013" i="64"/>
  <c r="DI683" i="64"/>
  <c r="DI2012" i="64"/>
  <c r="DA683" i="64"/>
  <c r="DA2012" i="64"/>
  <c r="CS683" i="64"/>
  <c r="CS2012" i="64"/>
  <c r="BQ683" i="64"/>
  <c r="BQ2012" i="64"/>
  <c r="BQ2047" i="64" s="1"/>
  <c r="CG688" i="64"/>
  <c r="CG717" i="64" s="1"/>
  <c r="CG2017" i="64"/>
  <c r="CG2052" i="64" s="1"/>
  <c r="U688" i="64"/>
  <c r="U717" i="64" s="1"/>
  <c r="U2017" i="64"/>
  <c r="U2052" i="64" s="1"/>
  <c r="CC683" i="64"/>
  <c r="CC2012" i="64"/>
  <c r="CC2047" i="64" s="1"/>
  <c r="BE683" i="64"/>
  <c r="BE2012" i="64"/>
  <c r="BE2047" i="64" s="1"/>
  <c r="AG683" i="64"/>
  <c r="AG2012" i="64"/>
  <c r="AG2047" i="64" s="1"/>
  <c r="CC688" i="64"/>
  <c r="CC717" i="64" s="1"/>
  <c r="CC2017" i="64"/>
  <c r="CC2052" i="64" s="1"/>
  <c r="BE688" i="64"/>
  <c r="BE717" i="64" s="1"/>
  <c r="BE2017" i="64"/>
  <c r="BE2052" i="64" s="1"/>
  <c r="AG688" i="64"/>
  <c r="AG717" i="64" s="1"/>
  <c r="AG2017" i="64"/>
  <c r="AG2052" i="64" s="1"/>
  <c r="CD687" i="64"/>
  <c r="CD716" i="64" s="1"/>
  <c r="CD2016" i="64"/>
  <c r="CD2051" i="64" s="1"/>
  <c r="BF687" i="64"/>
  <c r="BF716" i="64" s="1"/>
  <c r="BF2016" i="64"/>
  <c r="BF2051" i="64" s="1"/>
  <c r="AH687" i="64"/>
  <c r="AH716" i="64" s="1"/>
  <c r="AH2016" i="64"/>
  <c r="AH2051" i="64" s="1"/>
  <c r="CJ683" i="64"/>
  <c r="CJ2012" i="64"/>
  <c r="CJ2047" i="64" s="1"/>
  <c r="BT683" i="64"/>
  <c r="BT2012" i="64"/>
  <c r="BT2047" i="64" s="1"/>
  <c r="BD683" i="64"/>
  <c r="BD2012" i="64"/>
  <c r="BD2047" i="64" s="1"/>
  <c r="AN683" i="64"/>
  <c r="AN2012" i="64"/>
  <c r="AN2047" i="64" s="1"/>
  <c r="X683" i="64"/>
  <c r="X2012" i="64"/>
  <c r="X2047" i="64" s="1"/>
  <c r="BL688" i="64"/>
  <c r="BL717" i="64" s="1"/>
  <c r="BL2017" i="64"/>
  <c r="BL2052" i="64" s="1"/>
  <c r="AV688" i="64"/>
  <c r="AV717" i="64" s="1"/>
  <c r="AV2017" i="64"/>
  <c r="AV2052" i="64" s="1"/>
  <c r="CK687" i="64"/>
  <c r="CK716" i="64" s="1"/>
  <c r="CK2016" i="64"/>
  <c r="CK2051" i="64" s="1"/>
  <c r="CI683" i="64"/>
  <c r="CI2012" i="64"/>
  <c r="CI2047" i="64" s="1"/>
  <c r="CA683" i="64"/>
  <c r="CA2012" i="64"/>
  <c r="CA2047" i="64" s="1"/>
  <c r="BS683" i="64"/>
  <c r="BS2012" i="64"/>
  <c r="BS2047" i="64" s="1"/>
  <c r="BK683" i="64"/>
  <c r="BK2012" i="64"/>
  <c r="BK2047" i="64" s="1"/>
  <c r="BC683" i="64"/>
  <c r="BC2012" i="64"/>
  <c r="BC2047" i="64" s="1"/>
  <c r="AU683" i="64"/>
  <c r="AU2012" i="64"/>
  <c r="AU2047" i="64" s="1"/>
  <c r="AM683" i="64"/>
  <c r="AM2012" i="64"/>
  <c r="AM2047" i="64" s="1"/>
  <c r="AE683" i="64"/>
  <c r="AE2012" i="64"/>
  <c r="AE2047" i="64" s="1"/>
  <c r="W683" i="64"/>
  <c r="W2012" i="64"/>
  <c r="W2047" i="64" s="1"/>
  <c r="CI688" i="64"/>
  <c r="CI717" i="64" s="1"/>
  <c r="CI2017" i="64"/>
  <c r="CI2052" i="64" s="1"/>
  <c r="CA688" i="64"/>
  <c r="CA717" i="64" s="1"/>
  <c r="CA2017" i="64"/>
  <c r="CA2052" i="64" s="1"/>
  <c r="BS688" i="64"/>
  <c r="BS717" i="64" s="1"/>
  <c r="BS2017" i="64"/>
  <c r="BS2052" i="64" s="1"/>
  <c r="BK688" i="64"/>
  <c r="BK717" i="64" s="1"/>
  <c r="BK2017" i="64"/>
  <c r="BK2052" i="64" s="1"/>
  <c r="BC688" i="64"/>
  <c r="BC717" i="64" s="1"/>
  <c r="BC2017" i="64"/>
  <c r="BC2052" i="64" s="1"/>
  <c r="AU688" i="64"/>
  <c r="AU717" i="64" s="1"/>
  <c r="AU2017" i="64"/>
  <c r="AU2052" i="64" s="1"/>
  <c r="AM688" i="64"/>
  <c r="AM717" i="64" s="1"/>
  <c r="AM2017" i="64"/>
  <c r="AM2052" i="64" s="1"/>
  <c r="AE688" i="64"/>
  <c r="AE717" i="64" s="1"/>
  <c r="AE2017" i="64"/>
  <c r="AE2052" i="64" s="1"/>
  <c r="W688" i="64"/>
  <c r="W717" i="64" s="1"/>
  <c r="W2017" i="64"/>
  <c r="W2052" i="64" s="1"/>
  <c r="CJ687" i="64"/>
  <c r="CJ716" i="64" s="1"/>
  <c r="CJ2016" i="64"/>
  <c r="CJ2051" i="64" s="1"/>
  <c r="CB687" i="64"/>
  <c r="CB716" i="64" s="1"/>
  <c r="CB2016" i="64"/>
  <c r="CB2051" i="64" s="1"/>
  <c r="BT687" i="64"/>
  <c r="BT716" i="64" s="1"/>
  <c r="BT2016" i="64"/>
  <c r="BT2051" i="64" s="1"/>
  <c r="BL687" i="64"/>
  <c r="BL716" i="64" s="1"/>
  <c r="BL2016" i="64"/>
  <c r="BL2051" i="64" s="1"/>
  <c r="BD687" i="64"/>
  <c r="BD716" i="64" s="1"/>
  <c r="BD2016" i="64"/>
  <c r="BD2051" i="64" s="1"/>
  <c r="AV687" i="64"/>
  <c r="AV716" i="64" s="1"/>
  <c r="AV2016" i="64"/>
  <c r="AV2051" i="64" s="1"/>
  <c r="AN687" i="64"/>
  <c r="AN716" i="64" s="1"/>
  <c r="AN2016" i="64"/>
  <c r="AN2051" i="64" s="1"/>
  <c r="AF687" i="64"/>
  <c r="AF716" i="64" s="1"/>
  <c r="AF2016" i="64"/>
  <c r="AF2051" i="64" s="1"/>
  <c r="X687" i="64"/>
  <c r="X716" i="64" s="1"/>
  <c r="X2016" i="64"/>
  <c r="X2051" i="64" s="1"/>
  <c r="DK688" i="64"/>
  <c r="DK717" i="64" s="1"/>
  <c r="DK2017" i="64"/>
  <c r="DC688" i="64"/>
  <c r="DC717" i="64" s="1"/>
  <c r="DC2017" i="64"/>
  <c r="CU688" i="64"/>
  <c r="CU717" i="64" s="1"/>
  <c r="CU2017" i="64"/>
  <c r="DJ687" i="64"/>
  <c r="DJ716" i="64" s="1"/>
  <c r="DJ2016" i="64"/>
  <c r="DB687" i="64"/>
  <c r="DB716" i="64" s="1"/>
  <c r="DB2016" i="64"/>
  <c r="CT687" i="64"/>
  <c r="CT716" i="64" s="1"/>
  <c r="CT2016" i="64"/>
  <c r="DI684" i="64"/>
  <c r="DI713" i="64" s="1"/>
  <c r="DI2013" i="64"/>
  <c r="DA684" i="64"/>
  <c r="DA713" i="64" s="1"/>
  <c r="DA2013" i="64"/>
  <c r="CS684" i="64"/>
  <c r="CS2013" i="64"/>
  <c r="DH683" i="64"/>
  <c r="DH2012" i="64"/>
  <c r="CZ683" i="64"/>
  <c r="CZ2012" i="64"/>
  <c r="CR683" i="64"/>
  <c r="CR2012" i="64"/>
  <c r="CH683" i="64"/>
  <c r="CH2012" i="64"/>
  <c r="CH2047" i="64" s="1"/>
  <c r="BZ683" i="64"/>
  <c r="BZ2012" i="64"/>
  <c r="BZ2047" i="64" s="1"/>
  <c r="BR683" i="64"/>
  <c r="BR2012" i="64"/>
  <c r="BR2047" i="64" s="1"/>
  <c r="BJ683" i="64"/>
  <c r="BJ2012" i="64"/>
  <c r="BJ2047" i="64" s="1"/>
  <c r="BB683" i="64"/>
  <c r="BB2012" i="64"/>
  <c r="BB2047" i="64" s="1"/>
  <c r="AT683" i="64"/>
  <c r="AT2012" i="64"/>
  <c r="AT2047" i="64" s="1"/>
  <c r="AL683" i="64"/>
  <c r="AL2012" i="64"/>
  <c r="AL2047" i="64" s="1"/>
  <c r="AD683" i="64"/>
  <c r="AD2012" i="64"/>
  <c r="AD2047" i="64" s="1"/>
  <c r="V683" i="64"/>
  <c r="V2012" i="64"/>
  <c r="V2047" i="64" s="1"/>
  <c r="CH688" i="64"/>
  <c r="CH717" i="64" s="1"/>
  <c r="CH2017" i="64"/>
  <c r="CH2052" i="64" s="1"/>
  <c r="BZ688" i="64"/>
  <c r="BZ717" i="64" s="1"/>
  <c r="BZ2017" i="64"/>
  <c r="BZ2052" i="64" s="1"/>
  <c r="BR688" i="64"/>
  <c r="BR717" i="64" s="1"/>
  <c r="BR2017" i="64"/>
  <c r="BR2052" i="64" s="1"/>
  <c r="BJ688" i="64"/>
  <c r="BJ717" i="64" s="1"/>
  <c r="BJ2017" i="64"/>
  <c r="BJ2052" i="64" s="1"/>
  <c r="BB688" i="64"/>
  <c r="BB717" i="64" s="1"/>
  <c r="BB2017" i="64"/>
  <c r="BB2052" i="64" s="1"/>
  <c r="AT688" i="64"/>
  <c r="AT717" i="64" s="1"/>
  <c r="AT2017" i="64"/>
  <c r="AT2052" i="64" s="1"/>
  <c r="AL688" i="64"/>
  <c r="AL717" i="64" s="1"/>
  <c r="AL2017" i="64"/>
  <c r="AL2052" i="64" s="1"/>
  <c r="AD688" i="64"/>
  <c r="AD717" i="64" s="1"/>
  <c r="AD2017" i="64"/>
  <c r="AD2052" i="64" s="1"/>
  <c r="V688" i="64"/>
  <c r="V717" i="64" s="1"/>
  <c r="V2017" i="64"/>
  <c r="V2052" i="64" s="1"/>
  <c r="CI687" i="64"/>
  <c r="CI716" i="64" s="1"/>
  <c r="CI2016" i="64"/>
  <c r="CI2051" i="64" s="1"/>
  <c r="CA687" i="64"/>
  <c r="CA716" i="64" s="1"/>
  <c r="CA2016" i="64"/>
  <c r="CA2051" i="64" s="1"/>
  <c r="BS687" i="64"/>
  <c r="BS716" i="64" s="1"/>
  <c r="BS2016" i="64"/>
  <c r="BS2051" i="64" s="1"/>
  <c r="BK687" i="64"/>
  <c r="BK716" i="64" s="1"/>
  <c r="BK2016" i="64"/>
  <c r="BK2051" i="64" s="1"/>
  <c r="BC687" i="64"/>
  <c r="BC716" i="64" s="1"/>
  <c r="BC2016" i="64"/>
  <c r="BC2051" i="64" s="1"/>
  <c r="AU687" i="64"/>
  <c r="AU716" i="64" s="1"/>
  <c r="AU2016" i="64"/>
  <c r="AU2051" i="64" s="1"/>
  <c r="AM687" i="64"/>
  <c r="AM716" i="64" s="1"/>
  <c r="AM2016" i="64"/>
  <c r="AM2051" i="64" s="1"/>
  <c r="AE687" i="64"/>
  <c r="AE716" i="64" s="1"/>
  <c r="AE2016" i="64"/>
  <c r="AE2051" i="64" s="1"/>
  <c r="W687" i="64"/>
  <c r="W716" i="64" s="1"/>
  <c r="W2016" i="64"/>
  <c r="W2051" i="64" s="1"/>
  <c r="DJ688" i="64"/>
  <c r="DJ717" i="64" s="1"/>
  <c r="DJ2017" i="64"/>
  <c r="DB688" i="64"/>
  <c r="DB717" i="64" s="1"/>
  <c r="DB2017" i="64"/>
  <c r="CT688" i="64"/>
  <c r="CT717" i="64" s="1"/>
  <c r="CT2017" i="64"/>
  <c r="DI687" i="64"/>
  <c r="DI716" i="64" s="1"/>
  <c r="DI2016" i="64"/>
  <c r="DA687" i="64"/>
  <c r="DA716" i="64" s="1"/>
  <c r="DA2016" i="64"/>
  <c r="CS687" i="64"/>
  <c r="CS716" i="64" s="1"/>
  <c r="CS2016" i="64"/>
  <c r="DH684" i="64"/>
  <c r="DH713" i="64" s="1"/>
  <c r="DH2013" i="64"/>
  <c r="CZ684" i="64"/>
  <c r="CZ713" i="64" s="1"/>
  <c r="CZ2013" i="64"/>
  <c r="CR684" i="64"/>
  <c r="CR713" i="64" s="1"/>
  <c r="CR2013" i="64"/>
  <c r="DG683" i="64"/>
  <c r="DG2012" i="64"/>
  <c r="CY683" i="64"/>
  <c r="CY2012" i="64"/>
  <c r="CQ683" i="64"/>
  <c r="CQ2012" i="64"/>
  <c r="BI683" i="64"/>
  <c r="BI2012" i="64"/>
  <c r="BI2047" i="64" s="1"/>
  <c r="BY688" i="64"/>
  <c r="BY717" i="64" s="1"/>
  <c r="BY2017" i="64"/>
  <c r="BY2052" i="64" s="1"/>
  <c r="AK688" i="64"/>
  <c r="AK717" i="64" s="1"/>
  <c r="AK2017" i="64"/>
  <c r="AK2052" i="64" s="1"/>
  <c r="BJ687" i="64"/>
  <c r="BJ716" i="64" s="1"/>
  <c r="BJ2016" i="64"/>
  <c r="BJ2051" i="64" s="1"/>
  <c r="AD687" i="64"/>
  <c r="AD716" i="64" s="1"/>
  <c r="AD2016" i="64"/>
  <c r="AD2051" i="64" s="1"/>
  <c r="DI688" i="64"/>
  <c r="DI717" i="64" s="1"/>
  <c r="DI2017" i="64"/>
  <c r="DA688" i="64"/>
  <c r="DA717" i="64" s="1"/>
  <c r="DA2017" i="64"/>
  <c r="CS688" i="64"/>
  <c r="CS717" i="64" s="1"/>
  <c r="CS2017" i="64"/>
  <c r="DH687" i="64"/>
  <c r="DH716" i="64" s="1"/>
  <c r="DH2016" i="64"/>
  <c r="CZ687" i="64"/>
  <c r="CZ716" i="64" s="1"/>
  <c r="CZ2016" i="64"/>
  <c r="CR687" i="64"/>
  <c r="CR716" i="64" s="1"/>
  <c r="CR2016" i="64"/>
  <c r="DG684" i="64"/>
  <c r="DG2013" i="64"/>
  <c r="CY684" i="64"/>
  <c r="CY713" i="64" s="1"/>
  <c r="CY2013" i="64"/>
  <c r="CQ684" i="64"/>
  <c r="CQ2013" i="64"/>
  <c r="DF683" i="64"/>
  <c r="DF2012" i="64"/>
  <c r="CX683" i="64"/>
  <c r="CX2012" i="64"/>
  <c r="CP683" i="64"/>
  <c r="CP2012" i="64"/>
  <c r="BY683" i="64"/>
  <c r="BY2012" i="64"/>
  <c r="BY2047" i="64" s="1"/>
  <c r="U683" i="64"/>
  <c r="U2012" i="64"/>
  <c r="U2047" i="64" s="1"/>
  <c r="BA688" i="64"/>
  <c r="BA717" i="64" s="1"/>
  <c r="BA2017" i="64"/>
  <c r="BA2052" i="64" s="1"/>
  <c r="BR687" i="64"/>
  <c r="BR716" i="64" s="1"/>
  <c r="BR2016" i="64"/>
  <c r="BR2051" i="64" s="1"/>
  <c r="AL687" i="64"/>
  <c r="AL716" i="64" s="1"/>
  <c r="AL2016" i="64"/>
  <c r="AL2051" i="64" s="1"/>
  <c r="CF683" i="64"/>
  <c r="CF2012" i="64"/>
  <c r="CF2047" i="64" s="1"/>
  <c r="BP683" i="64"/>
  <c r="BP2012" i="64"/>
  <c r="BP2047" i="64" s="1"/>
  <c r="AR683" i="64"/>
  <c r="AR2012" i="64"/>
  <c r="AR2047" i="64" s="1"/>
  <c r="T683" i="64"/>
  <c r="T2012" i="64"/>
  <c r="T2047" i="64" s="1"/>
  <c r="BP688" i="64"/>
  <c r="BP717" i="64" s="1"/>
  <c r="BP2017" i="64"/>
  <c r="BP2052" i="64" s="1"/>
  <c r="AR688" i="64"/>
  <c r="AR717" i="64" s="1"/>
  <c r="AR2017" i="64"/>
  <c r="AR2052" i="64" s="1"/>
  <c r="T688" i="64"/>
  <c r="T717" i="64" s="1"/>
  <c r="T2017" i="64"/>
  <c r="T2052" i="64" s="1"/>
  <c r="BQ687" i="64"/>
  <c r="BQ716" i="64" s="1"/>
  <c r="BQ2016" i="64"/>
  <c r="BQ2051" i="64" s="1"/>
  <c r="AS687" i="64"/>
  <c r="AS716" i="64" s="1"/>
  <c r="AS2016" i="64"/>
  <c r="AS2051" i="64" s="1"/>
  <c r="U687" i="64"/>
  <c r="U716" i="64" s="1"/>
  <c r="U2016" i="64"/>
  <c r="U2051" i="64" s="1"/>
  <c r="DH688" i="64"/>
  <c r="DH717" i="64" s="1"/>
  <c r="DH2017" i="64"/>
  <c r="CZ688" i="64"/>
  <c r="CZ717" i="64" s="1"/>
  <c r="CZ2017" i="64"/>
  <c r="CR688" i="64"/>
  <c r="CR717" i="64" s="1"/>
  <c r="CR2017" i="64"/>
  <c r="CY687" i="64"/>
  <c r="CY716" i="64" s="1"/>
  <c r="CY2016" i="64"/>
  <c r="CQ687" i="64"/>
  <c r="CQ716" i="64" s="1"/>
  <c r="CQ2016" i="64"/>
  <c r="DF684" i="64"/>
  <c r="DF2013" i="64"/>
  <c r="CX684" i="64"/>
  <c r="CX713" i="64" s="1"/>
  <c r="CX2013" i="64"/>
  <c r="CP684" i="64"/>
  <c r="CP713" i="64" s="1"/>
  <c r="CP2013" i="64"/>
  <c r="DE683" i="64"/>
  <c r="DE2012" i="64"/>
  <c r="CW683" i="64"/>
  <c r="CW2012" i="64"/>
  <c r="AK683" i="64"/>
  <c r="AK2012" i="64"/>
  <c r="AK2047" i="64" s="1"/>
  <c r="BI688" i="64"/>
  <c r="BI717" i="64" s="1"/>
  <c r="BI2017" i="64"/>
  <c r="BI2052" i="64" s="1"/>
  <c r="BZ687" i="64"/>
  <c r="BZ716" i="64" s="1"/>
  <c r="BZ2016" i="64"/>
  <c r="BZ2051" i="64" s="1"/>
  <c r="AT687" i="64"/>
  <c r="AT716" i="64" s="1"/>
  <c r="AT2016" i="64"/>
  <c r="AT2051" i="64" s="1"/>
  <c r="V687" i="64"/>
  <c r="V716" i="64" s="1"/>
  <c r="V2016" i="64"/>
  <c r="V2051" i="64" s="1"/>
  <c r="BH683" i="64"/>
  <c r="BH2012" i="64"/>
  <c r="BH2047" i="64" s="1"/>
  <c r="AB683" i="64"/>
  <c r="AB2012" i="64"/>
  <c r="AB2047" i="64" s="1"/>
  <c r="BX688" i="64"/>
  <c r="BX717" i="64" s="1"/>
  <c r="BX2017" i="64"/>
  <c r="BX2052" i="64" s="1"/>
  <c r="AZ688" i="64"/>
  <c r="AZ717" i="64" s="1"/>
  <c r="AZ2017" i="64"/>
  <c r="AZ2052" i="64" s="1"/>
  <c r="AB688" i="64"/>
  <c r="AB717" i="64" s="1"/>
  <c r="AB2017" i="64"/>
  <c r="AB2052" i="64" s="1"/>
  <c r="CG687" i="64"/>
  <c r="CG716" i="64" s="1"/>
  <c r="CG2016" i="64"/>
  <c r="CG2051" i="64" s="1"/>
  <c r="BI687" i="64"/>
  <c r="BI716" i="64" s="1"/>
  <c r="BI2016" i="64"/>
  <c r="BI2051" i="64" s="1"/>
  <c r="AK687" i="64"/>
  <c r="AK716" i="64" s="1"/>
  <c r="AK2016" i="64"/>
  <c r="AK2051" i="64" s="1"/>
  <c r="BW683" i="64"/>
  <c r="BW2012" i="64"/>
  <c r="BW2047" i="64" s="1"/>
  <c r="BG683" i="64"/>
  <c r="BG2012" i="64"/>
  <c r="BG2047" i="64" s="1"/>
  <c r="AQ683" i="64"/>
  <c r="AQ2012" i="64"/>
  <c r="AQ2047" i="64" s="1"/>
  <c r="AA683" i="64"/>
  <c r="AA2012" i="64"/>
  <c r="AA2047" i="64" s="1"/>
  <c r="S683" i="64"/>
  <c r="S2012" i="64"/>
  <c r="S2047" i="64" s="1"/>
  <c r="CE688" i="64"/>
  <c r="CE717" i="64" s="1"/>
  <c r="CE2017" i="64"/>
  <c r="CE2052" i="64" s="1"/>
  <c r="BO688" i="64"/>
  <c r="BO717" i="64" s="1"/>
  <c r="BO2017" i="64"/>
  <c r="BO2052" i="64" s="1"/>
  <c r="AY688" i="64"/>
  <c r="AY717" i="64" s="1"/>
  <c r="AY2017" i="64"/>
  <c r="AY2052" i="64" s="1"/>
  <c r="AI688" i="64"/>
  <c r="AI717" i="64" s="1"/>
  <c r="AI2017" i="64"/>
  <c r="AI2052" i="64" s="1"/>
  <c r="S688" i="64"/>
  <c r="S717" i="64" s="1"/>
  <c r="S2017" i="64"/>
  <c r="S2052" i="64" s="1"/>
  <c r="CF687" i="64"/>
  <c r="CF716" i="64" s="1"/>
  <c r="CF2016" i="64"/>
  <c r="CF2051" i="64" s="1"/>
  <c r="BX687" i="64"/>
  <c r="BX716" i="64" s="1"/>
  <c r="BX2016" i="64"/>
  <c r="BX2051" i="64" s="1"/>
  <c r="BH687" i="64"/>
  <c r="BH716" i="64" s="1"/>
  <c r="BH2016" i="64"/>
  <c r="BH2051" i="64" s="1"/>
  <c r="AZ687" i="64"/>
  <c r="AZ716" i="64" s="1"/>
  <c r="AZ2016" i="64"/>
  <c r="AZ2051" i="64" s="1"/>
  <c r="AR687" i="64"/>
  <c r="AR716" i="64" s="1"/>
  <c r="AR2016" i="64"/>
  <c r="AR2051" i="64" s="1"/>
  <c r="AJ687" i="64"/>
  <c r="AJ716" i="64" s="1"/>
  <c r="AJ2016" i="64"/>
  <c r="AJ2051" i="64" s="1"/>
  <c r="AB687" i="64"/>
  <c r="AB716" i="64" s="1"/>
  <c r="AB2016" i="64"/>
  <c r="AB2051" i="64" s="1"/>
  <c r="T687" i="64"/>
  <c r="T716" i="64" s="1"/>
  <c r="T2016" i="64"/>
  <c r="T2051" i="64" s="1"/>
  <c r="DG688" i="64"/>
  <c r="DG717" i="64" s="1"/>
  <c r="DG2017" i="64"/>
  <c r="CY688" i="64"/>
  <c r="CY717" i="64" s="1"/>
  <c r="CY2017" i="64"/>
  <c r="CQ688" i="64"/>
  <c r="CQ717" i="64" s="1"/>
  <c r="CQ2017" i="64"/>
  <c r="DF687" i="64"/>
  <c r="DF716" i="64" s="1"/>
  <c r="DF2016" i="64"/>
  <c r="CX687" i="64"/>
  <c r="CX716" i="64" s="1"/>
  <c r="CX2016" i="64"/>
  <c r="CP687" i="64"/>
  <c r="CP716" i="64" s="1"/>
  <c r="CP2016" i="64"/>
  <c r="DE684" i="64"/>
  <c r="DE713" i="64" s="1"/>
  <c r="DE2013" i="64"/>
  <c r="CW684" i="64"/>
  <c r="CW713" i="64" s="1"/>
  <c r="CW2013" i="64"/>
  <c r="CO684" i="64"/>
  <c r="CO2013" i="64"/>
  <c r="DD683" i="64"/>
  <c r="DD2012" i="64"/>
  <c r="CV683" i="64"/>
  <c r="CV2012"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66" i="64"/>
  <c r="AV427" i="64"/>
  <c r="AV2293" i="64"/>
  <c r="AV2305" i="64" s="1"/>
  <c r="BT2271" i="64"/>
  <c r="BT2298" i="64"/>
  <c r="BT432" i="64"/>
  <c r="AN2271" i="64"/>
  <c r="AN2298" i="64"/>
  <c r="AN432" i="64"/>
  <c r="BM2270" i="64"/>
  <c r="BM431" i="64"/>
  <c r="BM2297" i="64"/>
  <c r="CD2267" i="64"/>
  <c r="CD2294" i="64"/>
  <c r="CD428" i="64"/>
  <c r="AH2267" i="64"/>
  <c r="AH2294" i="64"/>
  <c r="AH428" i="64"/>
  <c r="DF2271" i="64"/>
  <c r="DF2289" i="64" s="1"/>
  <c r="DF2298" i="64"/>
  <c r="DF432" i="64"/>
  <c r="CX2271" i="64"/>
  <c r="CX2289" i="64" s="1"/>
  <c r="CX2298" i="64"/>
  <c r="CX432" i="64"/>
  <c r="CP2271" i="64"/>
  <c r="CP2289" i="64" s="1"/>
  <c r="CP2298" i="64"/>
  <c r="CP432" i="64"/>
  <c r="DE2270" i="64"/>
  <c r="DE2288" i="64" s="1"/>
  <c r="DE2297" i="64"/>
  <c r="DE431" i="64"/>
  <c r="CW2270" i="64"/>
  <c r="CW2288" i="64" s="1"/>
  <c r="CW2297" i="64"/>
  <c r="CW431" i="64"/>
  <c r="CO2270" i="64"/>
  <c r="CO2288" i="64" s="1"/>
  <c r="CO2297" i="64"/>
  <c r="CO431" i="64"/>
  <c r="DD2267" i="64"/>
  <c r="DD2285" i="64" s="1"/>
  <c r="DD2294" i="64"/>
  <c r="DD428" i="64"/>
  <c r="CV2267" i="64"/>
  <c r="CV2285" i="64" s="1"/>
  <c r="CV2294" i="64"/>
  <c r="CV428" i="64"/>
  <c r="DK2266" i="64"/>
  <c r="DK427" i="64"/>
  <c r="DK2293" i="64"/>
  <c r="DK2305" i="64" s="1"/>
  <c r="CI2266" i="64"/>
  <c r="CI2293" i="64"/>
  <c r="CI2305" i="64" s="1"/>
  <c r="CI427" i="64"/>
  <c r="CA2266" i="64"/>
  <c r="CA2293" i="64"/>
  <c r="CA2305" i="64" s="1"/>
  <c r="CA427" i="64"/>
  <c r="BS2266" i="64"/>
  <c r="BS2293" i="64"/>
  <c r="BS2305" i="64" s="1"/>
  <c r="BS427" i="64"/>
  <c r="BK2266" i="64"/>
  <c r="BK2293" i="64"/>
  <c r="BK2305" i="64" s="1"/>
  <c r="BK427" i="64"/>
  <c r="BC2266" i="64"/>
  <c r="BC2293" i="64"/>
  <c r="BC2305" i="64" s="1"/>
  <c r="BC427" i="64"/>
  <c r="AU2266" i="64"/>
  <c r="AU2293" i="64"/>
  <c r="AU2305" i="64" s="1"/>
  <c r="AU427" i="64"/>
  <c r="AM2266" i="64"/>
  <c r="AM2293" i="64"/>
  <c r="AM2305" i="64" s="1"/>
  <c r="AM427" i="64"/>
  <c r="AE2266" i="64"/>
  <c r="AE2293" i="64"/>
  <c r="AE2305" i="64" s="1"/>
  <c r="AE427" i="64"/>
  <c r="W2266" i="64"/>
  <c r="W2293" i="64"/>
  <c r="W2305" i="64" s="1"/>
  <c r="W427" i="64"/>
  <c r="CI2271" i="64"/>
  <c r="CI2298" i="64"/>
  <c r="CI432" i="64"/>
  <c r="CA2271" i="64"/>
  <c r="CA2298" i="64"/>
  <c r="CA432" i="64"/>
  <c r="BS2271" i="64"/>
  <c r="BS2298" i="64"/>
  <c r="BS432" i="64"/>
  <c r="BK2271" i="64"/>
  <c r="BK2298" i="64"/>
  <c r="BK432" i="64"/>
  <c r="BC2271" i="64"/>
  <c r="BC2298" i="64"/>
  <c r="BC432" i="64"/>
  <c r="AU2271" i="64"/>
  <c r="AU2298" i="64"/>
  <c r="AU432" i="64"/>
  <c r="AM2271" i="64"/>
  <c r="AM2298" i="64"/>
  <c r="AM432" i="64"/>
  <c r="AE2271" i="64"/>
  <c r="AE2298" i="64"/>
  <c r="AE432" i="64"/>
  <c r="W2271" i="64"/>
  <c r="W2298" i="64"/>
  <c r="W432" i="64"/>
  <c r="CJ2270" i="64"/>
  <c r="CJ2297" i="64"/>
  <c r="CJ431" i="64"/>
  <c r="CB2270" i="64"/>
  <c r="CB2297" i="64"/>
  <c r="CB431" i="64"/>
  <c r="BT2270" i="64"/>
  <c r="BT2297" i="64"/>
  <c r="BT431" i="64"/>
  <c r="BL2270" i="64"/>
  <c r="BL2297" i="64"/>
  <c r="BL431" i="64"/>
  <c r="BD2270" i="64"/>
  <c r="BD2297" i="64"/>
  <c r="BD431" i="64"/>
  <c r="AV2270" i="64"/>
  <c r="AV2297" i="64"/>
  <c r="AV431" i="64"/>
  <c r="AN2270" i="64"/>
  <c r="AN2297" i="64"/>
  <c r="AN431" i="64"/>
  <c r="AF2270" i="64"/>
  <c r="AF2297" i="64"/>
  <c r="AF431" i="64"/>
  <c r="X2270" i="64"/>
  <c r="X2297" i="64"/>
  <c r="X431" i="64"/>
  <c r="CK2267" i="64"/>
  <c r="CK2294" i="64"/>
  <c r="CK428" i="64"/>
  <c r="CC2267" i="64"/>
  <c r="CC2294" i="64"/>
  <c r="CC428" i="64"/>
  <c r="BU2267" i="64"/>
  <c r="BU2294" i="64"/>
  <c r="BU428" i="64"/>
  <c r="BM2267" i="64"/>
  <c r="BM428" i="64"/>
  <c r="BM2294" i="64"/>
  <c r="BE2267" i="64"/>
  <c r="BE2294" i="64"/>
  <c r="BE428" i="64"/>
  <c r="AW2267" i="64"/>
  <c r="AW2294" i="64"/>
  <c r="AW428" i="64"/>
  <c r="AO2267" i="64"/>
  <c r="AO2294" i="64"/>
  <c r="AO428" i="64"/>
  <c r="AG2267" i="64"/>
  <c r="AG2294" i="64"/>
  <c r="AG428" i="64"/>
  <c r="Y2267" i="64"/>
  <c r="Y2294" i="64"/>
  <c r="Y428" i="64"/>
  <c r="DE2271" i="64"/>
  <c r="DE2289" i="64" s="1"/>
  <c r="DE2298" i="64"/>
  <c r="DE432" i="64"/>
  <c r="CW2271" i="64"/>
  <c r="CW2289" i="64" s="1"/>
  <c r="CW2298" i="64"/>
  <c r="CW432" i="64"/>
  <c r="CO2271" i="64"/>
  <c r="CO2289" i="64" s="1"/>
  <c r="CO2298" i="64"/>
  <c r="CO432" i="64"/>
  <c r="DD2270" i="64"/>
  <c r="DD2288" i="64" s="1"/>
  <c r="DD2297" i="64"/>
  <c r="DD431" i="64"/>
  <c r="CV2270" i="64"/>
  <c r="CV2288" i="64" s="1"/>
  <c r="CV2297" i="64"/>
  <c r="CV431" i="64"/>
  <c r="DK2267" i="64"/>
  <c r="DK2285" i="64" s="1"/>
  <c r="DK2294" i="64"/>
  <c r="DK428" i="64"/>
  <c r="DC2267" i="64"/>
  <c r="DC2285" i="64" s="1"/>
  <c r="DC2294" i="64"/>
  <c r="DC428" i="64"/>
  <c r="CU2267" i="64"/>
  <c r="CU2285" i="64" s="1"/>
  <c r="CU2294" i="64"/>
  <c r="CU428" i="64"/>
  <c r="DJ2266" i="64"/>
  <c r="DJ2293" i="64"/>
  <c r="DJ2305" i="64" s="1"/>
  <c r="DJ427" i="64"/>
  <c r="DB2266" i="64"/>
  <c r="DB2293" i="64"/>
  <c r="DB2305" i="64" s="1"/>
  <c r="DB427" i="64"/>
  <c r="CT2266" i="64"/>
  <c r="CT2293" i="64"/>
  <c r="CT2305" i="64" s="1"/>
  <c r="CT427" i="64"/>
  <c r="CB2266" i="64"/>
  <c r="CB2293" i="64"/>
  <c r="CB2305" i="64" s="1"/>
  <c r="CB427" i="64"/>
  <c r="X2266" i="64"/>
  <c r="X2293" i="64"/>
  <c r="X2305" i="64" s="1"/>
  <c r="X427" i="64"/>
  <c r="X2271" i="64"/>
  <c r="X2298" i="64"/>
  <c r="X432" i="64"/>
  <c r="AO2270" i="64"/>
  <c r="AO2297" i="64"/>
  <c r="AO431" i="64"/>
  <c r="BF2267" i="64"/>
  <c r="BF2294" i="64"/>
  <c r="BF428" i="64"/>
  <c r="DC2266" i="64"/>
  <c r="DC2293" i="64"/>
  <c r="DC2305" i="64" s="1"/>
  <c r="DC427" i="64"/>
  <c r="BR2266" i="64"/>
  <c r="BR2293" i="64"/>
  <c r="BR2305" i="64" s="1"/>
  <c r="BR427" i="64"/>
  <c r="V2266" i="64"/>
  <c r="V2293" i="64"/>
  <c r="V2305" i="64" s="1"/>
  <c r="V427" i="64"/>
  <c r="BB2271" i="64"/>
  <c r="BB2298" i="64"/>
  <c r="BB432" i="64"/>
  <c r="CI2270" i="64"/>
  <c r="CI2297" i="64"/>
  <c r="CI431" i="64"/>
  <c r="CJ2267" i="64"/>
  <c r="CJ2294" i="64"/>
  <c r="CJ428" i="64"/>
  <c r="DD2271" i="64"/>
  <c r="DD2289" i="64" s="1"/>
  <c r="DD2298" i="64"/>
  <c r="DD432" i="64"/>
  <c r="CV2271" i="64"/>
  <c r="CV2289" i="64" s="1"/>
  <c r="CV2298" i="64"/>
  <c r="CV432" i="64"/>
  <c r="DK2270" i="64"/>
  <c r="DK2288" i="64" s="1"/>
  <c r="DK2297" i="64"/>
  <c r="DK431" i="64"/>
  <c r="DC2270" i="64"/>
  <c r="DC2288" i="64" s="1"/>
  <c r="DC2297" i="64"/>
  <c r="DC431" i="64"/>
  <c r="CU2270" i="64"/>
  <c r="CU2288" i="64" s="1"/>
  <c r="CU431" i="64"/>
  <c r="CU2297" i="64"/>
  <c r="DJ2267" i="64"/>
  <c r="DJ2285" i="64" s="1"/>
  <c r="DJ2294" i="64"/>
  <c r="DJ428" i="64"/>
  <c r="DB2267" i="64"/>
  <c r="DB2285" i="64" s="1"/>
  <c r="DB2294" i="64"/>
  <c r="DB428" i="64"/>
  <c r="CT2267" i="64"/>
  <c r="CT2285" i="64" s="1"/>
  <c r="CT2294" i="64"/>
  <c r="CT428" i="64"/>
  <c r="DI2266" i="64"/>
  <c r="DI2293" i="64"/>
  <c r="DI2305" i="64" s="1"/>
  <c r="DI427" i="64"/>
  <c r="DA2266" i="64"/>
  <c r="DA2293" i="64"/>
  <c r="DA2305" i="64" s="1"/>
  <c r="DA427" i="64"/>
  <c r="CS2266" i="64"/>
  <c r="CS2293" i="64"/>
  <c r="CS2305" i="64" s="1"/>
  <c r="CS427" i="64"/>
  <c r="CG2266" i="64"/>
  <c r="CG2293" i="64"/>
  <c r="CG2305" i="64" s="1"/>
  <c r="CG427" i="64"/>
  <c r="BY2266" i="64"/>
  <c r="BY2293" i="64"/>
  <c r="BY2305" i="64" s="1"/>
  <c r="BY427" i="64"/>
  <c r="BY441" i="64" s="1"/>
  <c r="BQ2266" i="64"/>
  <c r="BQ2293" i="64"/>
  <c r="BQ2305" i="64" s="1"/>
  <c r="BQ427" i="64"/>
  <c r="AK2266" i="64"/>
  <c r="AK2293" i="64"/>
  <c r="AK2305" i="64" s="1"/>
  <c r="AK427" i="64"/>
  <c r="AC2266" i="64"/>
  <c r="AC2293" i="64"/>
  <c r="AC2305" i="64" s="1"/>
  <c r="AC427" i="64"/>
  <c r="U2266" i="64"/>
  <c r="U2293" i="64"/>
  <c r="U2305" i="64" s="1"/>
  <c r="U427" i="64"/>
  <c r="CG2271" i="64"/>
  <c r="CG2298" i="64"/>
  <c r="CG432" i="64"/>
  <c r="BY2271" i="64"/>
  <c r="BY2298" i="64"/>
  <c r="BY432" i="64"/>
  <c r="BQ2271" i="64"/>
  <c r="BQ2298" i="64"/>
  <c r="BQ432" i="64"/>
  <c r="BI2271" i="64"/>
  <c r="BI2298" i="64"/>
  <c r="BI432" i="64"/>
  <c r="BA2271" i="64"/>
  <c r="BA2298" i="64"/>
  <c r="BA432" i="64"/>
  <c r="AS2271" i="64"/>
  <c r="AS2298" i="64"/>
  <c r="AS432" i="64"/>
  <c r="AK2271" i="64"/>
  <c r="AK2298" i="64"/>
  <c r="AK432" i="64"/>
  <c r="AC2271" i="64"/>
  <c r="AC2298" i="64"/>
  <c r="AC432" i="64"/>
  <c r="U2271" i="64"/>
  <c r="U2298" i="64"/>
  <c r="U432" i="64"/>
  <c r="CH2270" i="64"/>
  <c r="CH2297" i="64"/>
  <c r="CH431" i="64"/>
  <c r="BZ2270" i="64"/>
  <c r="BZ2297" i="64"/>
  <c r="BZ431" i="64"/>
  <c r="BR2270" i="64"/>
  <c r="BR2297" i="64"/>
  <c r="BR431" i="64"/>
  <c r="BJ2270" i="64"/>
  <c r="BJ431" i="64"/>
  <c r="BJ2297" i="64"/>
  <c r="BB2270" i="64"/>
  <c r="BB2297" i="64"/>
  <c r="BB431" i="64"/>
  <c r="AT2270" i="64"/>
  <c r="AT2297" i="64"/>
  <c r="AT431" i="64"/>
  <c r="AL2270" i="64"/>
  <c r="AL2297" i="64"/>
  <c r="AL431" i="64"/>
  <c r="AD2270" i="64"/>
  <c r="AD2297" i="64"/>
  <c r="AD431" i="64"/>
  <c r="V2270" i="64"/>
  <c r="V2297" i="64"/>
  <c r="V431" i="64"/>
  <c r="CI2267" i="64"/>
  <c r="CI2294" i="64"/>
  <c r="CI428" i="64"/>
  <c r="CA2267" i="64"/>
  <c r="CA2294" i="64"/>
  <c r="CA428" i="64"/>
  <c r="BS2267" i="64"/>
  <c r="BS2294" i="64"/>
  <c r="BS428" i="64"/>
  <c r="BK2267" i="64"/>
  <c r="BK2294" i="64"/>
  <c r="BK428" i="64"/>
  <c r="BC2267" i="64"/>
  <c r="BC2294" i="64"/>
  <c r="BC428" i="64"/>
  <c r="AU2267" i="64"/>
  <c r="AU2294" i="64"/>
  <c r="AU428" i="64"/>
  <c r="AM2267" i="64"/>
  <c r="AM2294" i="64"/>
  <c r="AM428" i="64"/>
  <c r="AE2267" i="64"/>
  <c r="AE2294" i="64"/>
  <c r="AE428" i="64"/>
  <c r="W2267" i="64"/>
  <c r="W2294" i="64"/>
  <c r="W428" i="64"/>
  <c r="DK2271" i="64"/>
  <c r="DK2289" i="64" s="1"/>
  <c r="DK2298" i="64"/>
  <c r="DK432" i="64"/>
  <c r="DC2271" i="64"/>
  <c r="DC2289" i="64" s="1"/>
  <c r="DC2298" i="64"/>
  <c r="DC432" i="64"/>
  <c r="CU2271" i="64"/>
  <c r="CU2289" i="64" s="1"/>
  <c r="CU2298" i="64"/>
  <c r="CU432" i="64"/>
  <c r="DJ2270" i="64"/>
  <c r="DJ2288" i="64" s="1"/>
  <c r="DJ2297" i="64"/>
  <c r="DJ431" i="64"/>
  <c r="DB2270" i="64"/>
  <c r="DB2288" i="64" s="1"/>
  <c r="DB2297" i="64"/>
  <c r="DB431" i="64"/>
  <c r="CT2270" i="64"/>
  <c r="CT2288" i="64" s="1"/>
  <c r="CT2297" i="64"/>
  <c r="CT431" i="64"/>
  <c r="DI2267" i="64"/>
  <c r="DI2285" i="64" s="1"/>
  <c r="DI2294" i="64"/>
  <c r="DI428" i="64"/>
  <c r="DA2267" i="64"/>
  <c r="DA2285" i="64" s="1"/>
  <c r="DA2294" i="64"/>
  <c r="DA428" i="64"/>
  <c r="CS2267" i="64"/>
  <c r="CS2285" i="64" s="1"/>
  <c r="CS2294" i="64"/>
  <c r="CS428" i="64"/>
  <c r="DH2266" i="64"/>
  <c r="DH2293" i="64"/>
  <c r="DH2305" i="64" s="1"/>
  <c r="DH427" i="64"/>
  <c r="CZ2266" i="64"/>
  <c r="CZ2293" i="64"/>
  <c r="CZ2305" i="64" s="1"/>
  <c r="CZ427" i="64"/>
  <c r="CR2266" i="64"/>
  <c r="CR2293" i="64"/>
  <c r="CR2305" i="64" s="1"/>
  <c r="CR427" i="64"/>
  <c r="BT2266" i="64"/>
  <c r="BT2293" i="64"/>
  <c r="BT2305" i="64" s="1"/>
  <c r="BT427" i="64"/>
  <c r="AF2266" i="64"/>
  <c r="AF2293" i="64"/>
  <c r="AF2305" i="64" s="1"/>
  <c r="AF427" i="64"/>
  <c r="BD2271" i="64"/>
  <c r="BD2298" i="64"/>
  <c r="BD432" i="64"/>
  <c r="CC2270" i="64"/>
  <c r="CC2297" i="64"/>
  <c r="CC431" i="64"/>
  <c r="Y2270" i="64"/>
  <c r="Y2297" i="64"/>
  <c r="Y431" i="64"/>
  <c r="AP2267" i="64"/>
  <c r="AP2294" i="64"/>
  <c r="AP428" i="64"/>
  <c r="CU2266" i="64"/>
  <c r="CU2293" i="64"/>
  <c r="CU2305" i="64" s="1"/>
  <c r="CU427" i="64"/>
  <c r="BJ2266" i="64"/>
  <c r="BJ2293" i="64"/>
  <c r="BJ2305" i="64" s="1"/>
  <c r="BJ427" i="64"/>
  <c r="AD2266" i="64"/>
  <c r="AD2293" i="64"/>
  <c r="AD2305" i="64" s="1"/>
  <c r="AD427" i="64"/>
  <c r="BJ2271" i="64"/>
  <c r="BJ432" i="64"/>
  <c r="BJ2298" i="64"/>
  <c r="V2271" i="64"/>
  <c r="V2298" i="64"/>
  <c r="V432" i="64"/>
  <c r="BC2270" i="64"/>
  <c r="BC2297" i="64"/>
  <c r="BC431" i="64"/>
  <c r="W2270" i="64"/>
  <c r="W2297" i="64"/>
  <c r="W431" i="64"/>
  <c r="BD2267" i="64"/>
  <c r="BD2294" i="64"/>
  <c r="BD428" i="64"/>
  <c r="X2267" i="64"/>
  <c r="X2294" i="64"/>
  <c r="X428" i="64"/>
  <c r="AS2266" i="64"/>
  <c r="AS2293" i="64"/>
  <c r="AS2305" i="64" s="1"/>
  <c r="AS427" i="64"/>
  <c r="CF2266" i="64"/>
  <c r="CF2293" i="64"/>
  <c r="CF2305" i="64" s="1"/>
  <c r="CF427" i="64"/>
  <c r="BX2266" i="64"/>
  <c r="BX2293" i="64"/>
  <c r="BX2305" i="64" s="1"/>
  <c r="BX427" i="64"/>
  <c r="BP2266" i="64"/>
  <c r="BP2293" i="64"/>
  <c r="BP2305" i="64" s="1"/>
  <c r="BP427" i="64"/>
  <c r="BH2266" i="64"/>
  <c r="BH2293" i="64"/>
  <c r="BH2305" i="64" s="1"/>
  <c r="BH427" i="64"/>
  <c r="AZ2266" i="64"/>
  <c r="AZ2293" i="64"/>
  <c r="AZ2305" i="64" s="1"/>
  <c r="AZ427" i="64"/>
  <c r="AR2266" i="64"/>
  <c r="AR2293" i="64"/>
  <c r="AR2305" i="64" s="1"/>
  <c r="AR427" i="64"/>
  <c r="AJ2266" i="64"/>
  <c r="AJ2293" i="64"/>
  <c r="AJ2305" i="64" s="1"/>
  <c r="AJ427" i="64"/>
  <c r="AB2266" i="64"/>
  <c r="AB2293" i="64"/>
  <c r="AB2305" i="64" s="1"/>
  <c r="AB427" i="64"/>
  <c r="T2266" i="64"/>
  <c r="T2293" i="64"/>
  <c r="T2305" i="64" s="1"/>
  <c r="T427" i="64"/>
  <c r="CF2271" i="64"/>
  <c r="CF2298" i="64"/>
  <c r="CF432" i="64"/>
  <c r="BX2271" i="64"/>
  <c r="BX2298" i="64"/>
  <c r="BX432" i="64"/>
  <c r="BP2271" i="64"/>
  <c r="BP2298" i="64"/>
  <c r="BP432" i="64"/>
  <c r="BH2271" i="64"/>
  <c r="BH2298" i="64"/>
  <c r="BH432" i="64"/>
  <c r="AZ2271" i="64"/>
  <c r="AZ2298" i="64"/>
  <c r="AZ432" i="64"/>
  <c r="AR2271" i="64"/>
  <c r="AR2298" i="64"/>
  <c r="AR432" i="64"/>
  <c r="AJ2271" i="64"/>
  <c r="AJ2298" i="64"/>
  <c r="AJ432" i="64"/>
  <c r="AB2271" i="64"/>
  <c r="AB2298" i="64"/>
  <c r="AB432" i="64"/>
  <c r="T2271" i="64"/>
  <c r="T2298" i="64"/>
  <c r="T432" i="64"/>
  <c r="CG2270" i="64"/>
  <c r="CG2297" i="64"/>
  <c r="CG431" i="64"/>
  <c r="BY2270" i="64"/>
  <c r="BY2297" i="64"/>
  <c r="BY431" i="64"/>
  <c r="BQ2270" i="64"/>
  <c r="BQ2297" i="64"/>
  <c r="BQ431" i="64"/>
  <c r="BI2270" i="64"/>
  <c r="BI2297" i="64"/>
  <c r="BI431" i="64"/>
  <c r="BA2270" i="64"/>
  <c r="BA2297" i="64"/>
  <c r="BA431" i="64"/>
  <c r="AS2270" i="64"/>
  <c r="AS2297" i="64"/>
  <c r="AS431" i="64"/>
  <c r="AK2270" i="64"/>
  <c r="AK2297" i="64"/>
  <c r="AK431" i="64"/>
  <c r="AC2270" i="64"/>
  <c r="AC2297" i="64"/>
  <c r="AC431" i="64"/>
  <c r="U2270" i="64"/>
  <c r="U2297" i="64"/>
  <c r="U431" i="64"/>
  <c r="CH2267" i="64"/>
  <c r="CH428" i="64"/>
  <c r="CH2294" i="64"/>
  <c r="BZ2267" i="64"/>
  <c r="BZ2294" i="64"/>
  <c r="BZ428" i="64"/>
  <c r="BR2267" i="64"/>
  <c r="BR2294" i="64"/>
  <c r="BR428" i="64"/>
  <c r="BJ2267" i="64"/>
  <c r="BJ2294" i="64"/>
  <c r="BJ428" i="64"/>
  <c r="BB2267" i="64"/>
  <c r="BB2294" i="64"/>
  <c r="BB428" i="64"/>
  <c r="AT2267" i="64"/>
  <c r="AT2294" i="64"/>
  <c r="AT428" i="64"/>
  <c r="AL2267" i="64"/>
  <c r="AL2294" i="64"/>
  <c r="AL428" i="64"/>
  <c r="AD2267" i="64"/>
  <c r="AD2294" i="64"/>
  <c r="AD428" i="64"/>
  <c r="V2267" i="64"/>
  <c r="V2294" i="64"/>
  <c r="V428" i="64"/>
  <c r="DJ2271" i="64"/>
  <c r="DJ2289" i="64" s="1"/>
  <c r="DJ2298" i="64"/>
  <c r="DJ432" i="64"/>
  <c r="DB2271" i="64"/>
  <c r="DB2289" i="64" s="1"/>
  <c r="DB2298" i="64"/>
  <c r="DB432" i="64"/>
  <c r="CT2271" i="64"/>
  <c r="CT2289" i="64" s="1"/>
  <c r="CT2298" i="64"/>
  <c r="CT432" i="64"/>
  <c r="DI2270" i="64"/>
  <c r="DI2288" i="64" s="1"/>
  <c r="DI2297" i="64"/>
  <c r="DI431" i="64"/>
  <c r="DA2270" i="64"/>
  <c r="DA2288" i="64" s="1"/>
  <c r="DA2297" i="64"/>
  <c r="DA431" i="64"/>
  <c r="CS2270" i="64"/>
  <c r="CS2288" i="64" s="1"/>
  <c r="CS2297" i="64"/>
  <c r="CS431" i="64"/>
  <c r="DH2267" i="64"/>
  <c r="DH2285" i="64" s="1"/>
  <c r="DH2294" i="64"/>
  <c r="DH428" i="64"/>
  <c r="CZ2267" i="64"/>
  <c r="CZ2285" i="64" s="1"/>
  <c r="CZ2294" i="64"/>
  <c r="CZ428" i="64"/>
  <c r="CR2267" i="64"/>
  <c r="CR2285" i="64" s="1"/>
  <c r="CR2294" i="64"/>
  <c r="CR428" i="64"/>
  <c r="DG2266" i="64"/>
  <c r="DG2293" i="64"/>
  <c r="DG2305" i="64" s="1"/>
  <c r="DG427" i="64"/>
  <c r="CY2266" i="64"/>
  <c r="CY2293" i="64"/>
  <c r="CY2305" i="64" s="1"/>
  <c r="CY427" i="64"/>
  <c r="CQ2266" i="64"/>
  <c r="CQ2293" i="64"/>
  <c r="CQ2305" i="64" s="1"/>
  <c r="CQ427" i="64"/>
  <c r="CJ2266" i="64"/>
  <c r="CJ2293" i="64"/>
  <c r="CJ2305" i="64" s="1"/>
  <c r="CJ427" i="64"/>
  <c r="AN2266" i="64"/>
  <c r="AN2293" i="64"/>
  <c r="AN2305" i="64" s="1"/>
  <c r="AN427" i="64"/>
  <c r="BL2271" i="64"/>
  <c r="BL2298" i="64"/>
  <c r="BL432" i="64"/>
  <c r="CK2270" i="64"/>
  <c r="CK2297" i="64"/>
  <c r="CK431" i="64"/>
  <c r="AW2270" i="64"/>
  <c r="AW2297" i="64"/>
  <c r="AW431" i="64"/>
  <c r="BV2267" i="64"/>
  <c r="BV2294" i="64"/>
  <c r="BV428" i="64"/>
  <c r="Z2267" i="64"/>
  <c r="Z2294" i="64"/>
  <c r="Z428" i="64"/>
  <c r="BZ2266" i="64"/>
  <c r="BZ2293" i="64"/>
  <c r="BZ2305" i="64" s="1"/>
  <c r="BZ427" i="64"/>
  <c r="BB2266" i="64"/>
  <c r="BB2293" i="64"/>
  <c r="BB2305" i="64" s="1"/>
  <c r="BB427" i="64"/>
  <c r="CH2271" i="64"/>
  <c r="CH2298" i="64"/>
  <c r="CH432" i="64"/>
  <c r="AT2271" i="64"/>
  <c r="AT2298" i="64"/>
  <c r="AT432" i="64"/>
  <c r="CA2270" i="64"/>
  <c r="CA2297" i="64"/>
  <c r="CA431" i="64"/>
  <c r="AU2270" i="64"/>
  <c r="AU2297" i="64"/>
  <c r="AU431" i="64"/>
  <c r="CB2267" i="64"/>
  <c r="CB2294" i="64"/>
  <c r="CB428" i="64"/>
  <c r="AV2267" i="64"/>
  <c r="AV2294" i="64"/>
  <c r="AV428" i="64"/>
  <c r="BA2266" i="64"/>
  <c r="BA2293" i="64"/>
  <c r="BA2305" i="64" s="1"/>
  <c r="BA427" i="64"/>
  <c r="CE2266" i="64"/>
  <c r="CE2293" i="64"/>
  <c r="CE2305" i="64" s="1"/>
  <c r="CE427" i="64"/>
  <c r="BW2266" i="64"/>
  <c r="BW2293" i="64"/>
  <c r="BW2305" i="64" s="1"/>
  <c r="BW427" i="64"/>
  <c r="BO2266" i="64"/>
  <c r="BO2293" i="64"/>
  <c r="BO2305" i="64" s="1"/>
  <c r="BO427" i="64"/>
  <c r="BG2266" i="64"/>
  <c r="BG2293" i="64"/>
  <c r="BG2305" i="64" s="1"/>
  <c r="BG427" i="64"/>
  <c r="AY2266" i="64"/>
  <c r="AY2293" i="64"/>
  <c r="AY2305" i="64" s="1"/>
  <c r="AY427" i="64"/>
  <c r="AQ2266" i="64"/>
  <c r="AQ2293" i="64"/>
  <c r="AQ2305" i="64" s="1"/>
  <c r="AQ427" i="64"/>
  <c r="AI2266" i="64"/>
  <c r="AI2293" i="64"/>
  <c r="AI2305" i="64" s="1"/>
  <c r="AI427" i="64"/>
  <c r="AA2266" i="64"/>
  <c r="AA2293" i="64"/>
  <c r="AA2305" i="64" s="1"/>
  <c r="AA427" i="64"/>
  <c r="S2266" i="64"/>
  <c r="S2293" i="64"/>
  <c r="S2305" i="64" s="1"/>
  <c r="S427" i="64"/>
  <c r="CE2271" i="64"/>
  <c r="CE2298" i="64"/>
  <c r="CE432" i="64"/>
  <c r="BW2271" i="64"/>
  <c r="BW2298" i="64"/>
  <c r="BW432" i="64"/>
  <c r="BO2271" i="64"/>
  <c r="BO2298" i="64"/>
  <c r="BO432" i="64"/>
  <c r="BG2271" i="64"/>
  <c r="BG2298" i="64"/>
  <c r="BG432" i="64"/>
  <c r="AY2271" i="64"/>
  <c r="AY2298" i="64"/>
  <c r="AY432" i="64"/>
  <c r="AQ2271" i="64"/>
  <c r="AQ2298" i="64"/>
  <c r="AQ432" i="64"/>
  <c r="AI2271" i="64"/>
  <c r="AI2298" i="64"/>
  <c r="AI432" i="64"/>
  <c r="AA2271" i="64"/>
  <c r="AA2298" i="64"/>
  <c r="AA432" i="64"/>
  <c r="S2271" i="64"/>
  <c r="S2298" i="64"/>
  <c r="S432" i="64"/>
  <c r="CF2270" i="64"/>
  <c r="CF2297" i="64"/>
  <c r="CF431" i="64"/>
  <c r="BX2270" i="64"/>
  <c r="BX2297" i="64"/>
  <c r="BX431" i="64"/>
  <c r="BP2270" i="64"/>
  <c r="BP2297" i="64"/>
  <c r="BP431" i="64"/>
  <c r="BH2270" i="64"/>
  <c r="BH2297" i="64"/>
  <c r="BH431" i="64"/>
  <c r="AZ2270" i="64"/>
  <c r="AZ2297" i="64"/>
  <c r="AZ431" i="64"/>
  <c r="AR2270" i="64"/>
  <c r="AR2297" i="64"/>
  <c r="AR431" i="64"/>
  <c r="AJ2270" i="64"/>
  <c r="AJ431" i="64"/>
  <c r="AJ2297" i="64"/>
  <c r="AB2270" i="64"/>
  <c r="AB2297" i="64"/>
  <c r="AB431" i="64"/>
  <c r="T2270" i="64"/>
  <c r="T2297" i="64"/>
  <c r="T431" i="64"/>
  <c r="CG2267" i="64"/>
  <c r="CG2294" i="64"/>
  <c r="CG428" i="64"/>
  <c r="BY2267" i="64"/>
  <c r="BY2294" i="64"/>
  <c r="BY428" i="64"/>
  <c r="BQ2267" i="64"/>
  <c r="BQ2294" i="64"/>
  <c r="BQ428" i="64"/>
  <c r="BI2267" i="64"/>
  <c r="BI2294" i="64"/>
  <c r="BI428" i="64"/>
  <c r="BA2267" i="64"/>
  <c r="BA2294" i="64"/>
  <c r="BA428" i="64"/>
  <c r="AS2267" i="64"/>
  <c r="AS2294" i="64"/>
  <c r="AS428" i="64"/>
  <c r="AK2267" i="64"/>
  <c r="AK2294" i="64"/>
  <c r="AK428" i="64"/>
  <c r="AC2267" i="64"/>
  <c r="AC2294" i="64"/>
  <c r="AC428" i="64"/>
  <c r="U2267" i="64"/>
  <c r="U2294" i="64"/>
  <c r="U428" i="64"/>
  <c r="DI2271" i="64"/>
  <c r="DI2289" i="64" s="1"/>
  <c r="DI2298" i="64"/>
  <c r="DI432" i="64"/>
  <c r="DA2271" i="64"/>
  <c r="DA2289" i="64" s="1"/>
  <c r="DA2298" i="64"/>
  <c r="DA432" i="64"/>
  <c r="CS2271" i="64"/>
  <c r="CS2289" i="64" s="1"/>
  <c r="CS2298" i="64"/>
  <c r="CS432" i="64"/>
  <c r="DH2270" i="64"/>
  <c r="DH2288" i="64" s="1"/>
  <c r="DH2297" i="64"/>
  <c r="DH431" i="64"/>
  <c r="CZ2270" i="64"/>
  <c r="CZ2288" i="64" s="1"/>
  <c r="CZ2297" i="64"/>
  <c r="CZ431" i="64"/>
  <c r="CR2270" i="64"/>
  <c r="CR2288" i="64" s="1"/>
  <c r="CR2297" i="64"/>
  <c r="CR431" i="64"/>
  <c r="DG2267" i="64"/>
  <c r="DG2285" i="64" s="1"/>
  <c r="DG2294" i="64"/>
  <c r="DG428" i="64"/>
  <c r="CY2267" i="64"/>
  <c r="CY2285" i="64" s="1"/>
  <c r="CY2294" i="64"/>
  <c r="CY428" i="64"/>
  <c r="CQ2267" i="64"/>
  <c r="CQ2285" i="64" s="1"/>
  <c r="CQ2294" i="64"/>
  <c r="CQ428" i="64"/>
  <c r="DF2266" i="64"/>
  <c r="DF2293" i="64"/>
  <c r="DF2305" i="64" s="1"/>
  <c r="DF427" i="64"/>
  <c r="CX2266" i="64"/>
  <c r="CX2293" i="64"/>
  <c r="CX2305" i="64" s="1"/>
  <c r="CX427" i="64"/>
  <c r="CP2266" i="64"/>
  <c r="CP2293" i="64"/>
  <c r="CP2305" i="64" s="1"/>
  <c r="CP427" i="64"/>
  <c r="BD2266" i="64"/>
  <c r="BD2293" i="64"/>
  <c r="BD2305" i="64" s="1"/>
  <c r="BD427" i="64"/>
  <c r="CB2271" i="64"/>
  <c r="CB2298" i="64"/>
  <c r="CB432" i="64"/>
  <c r="AF2271" i="64"/>
  <c r="AF2298" i="64"/>
  <c r="AF432" i="64"/>
  <c r="BE2270" i="64"/>
  <c r="BE2297" i="64"/>
  <c r="BE431" i="64"/>
  <c r="CL2267" i="64"/>
  <c r="CL2294" i="64"/>
  <c r="CL428" i="64"/>
  <c r="AX2267" i="64"/>
  <c r="AX2294" i="64"/>
  <c r="AX428" i="64"/>
  <c r="AL2266" i="64"/>
  <c r="AL2293" i="64"/>
  <c r="AL2305" i="64" s="1"/>
  <c r="AL427" i="64"/>
  <c r="BR2271" i="64"/>
  <c r="BR2298" i="64"/>
  <c r="BR432" i="64"/>
  <c r="AL2271" i="64"/>
  <c r="AL2298" i="64"/>
  <c r="AL432" i="64"/>
  <c r="BS2270" i="64"/>
  <c r="BS2297" i="64"/>
  <c r="BS431" i="64"/>
  <c r="AM2270" i="64"/>
  <c r="AM2297" i="64"/>
  <c r="AM431" i="64"/>
  <c r="BT2267" i="64"/>
  <c r="BT2294" i="64"/>
  <c r="BT428" i="64"/>
  <c r="AF2267" i="64"/>
  <c r="AF2294" i="64"/>
  <c r="AF428" i="64"/>
  <c r="BI2266" i="64"/>
  <c r="BI2293" i="64"/>
  <c r="BI2305" i="64" s="1"/>
  <c r="BI427" i="64"/>
  <c r="CL2266" i="64"/>
  <c r="CL2293" i="64"/>
  <c r="CL2305" i="64" s="1"/>
  <c r="CL427" i="64"/>
  <c r="CD2266" i="64"/>
  <c r="CD2293" i="64"/>
  <c r="CD2305" i="64" s="1"/>
  <c r="CD427" i="64"/>
  <c r="BV2266" i="64"/>
  <c r="BV2293" i="64"/>
  <c r="BV2305" i="64" s="1"/>
  <c r="BV427" i="64"/>
  <c r="BN2266" i="64"/>
  <c r="BN2293" i="64"/>
  <c r="BN2305" i="64" s="1"/>
  <c r="BN427" i="64"/>
  <c r="BF2266" i="64"/>
  <c r="BF2293" i="64"/>
  <c r="BF2305" i="64" s="1"/>
  <c r="BF427" i="64"/>
  <c r="AX2266" i="64"/>
  <c r="AX2293" i="64"/>
  <c r="AX2305" i="64" s="1"/>
  <c r="AX427" i="64"/>
  <c r="AP2266" i="64"/>
  <c r="AP2293" i="64"/>
  <c r="AP2305" i="64" s="1"/>
  <c r="AP427" i="64"/>
  <c r="AH2266" i="64"/>
  <c r="AH2293" i="64"/>
  <c r="AH2305" i="64" s="1"/>
  <c r="AH427" i="64"/>
  <c r="Z2266" i="64"/>
  <c r="Z2293" i="64"/>
  <c r="Z2305" i="64" s="1"/>
  <c r="Z427" i="64"/>
  <c r="CL2271" i="64"/>
  <c r="CL2298" i="64"/>
  <c r="CL432" i="64"/>
  <c r="CD2271" i="64"/>
  <c r="CD2298" i="64"/>
  <c r="CD432" i="64"/>
  <c r="BV2271" i="64"/>
  <c r="BV2298" i="64"/>
  <c r="BV432" i="64"/>
  <c r="BN2271" i="64"/>
  <c r="BN2298" i="64"/>
  <c r="BN432" i="64"/>
  <c r="BF2271" i="64"/>
  <c r="BF2298" i="64"/>
  <c r="BF432" i="64"/>
  <c r="AX2271" i="64"/>
  <c r="AX2298" i="64"/>
  <c r="AX432" i="64"/>
  <c r="AP2271" i="64"/>
  <c r="AP2298" i="64"/>
  <c r="AP432" i="64"/>
  <c r="AH2271" i="64"/>
  <c r="AH2298" i="64"/>
  <c r="AH432" i="64"/>
  <c r="Z2271" i="64"/>
  <c r="Z2298" i="64"/>
  <c r="Z432" i="64"/>
  <c r="CE2270" i="64"/>
  <c r="CE2297" i="64"/>
  <c r="CE431" i="64"/>
  <c r="BW2270" i="64"/>
  <c r="BW2297" i="64"/>
  <c r="BW431" i="64"/>
  <c r="BO2270" i="64"/>
  <c r="BO2297" i="64"/>
  <c r="BO431" i="64"/>
  <c r="BG2270" i="64"/>
  <c r="BG2297" i="64"/>
  <c r="BG431" i="64"/>
  <c r="AY2270" i="64"/>
  <c r="AY2297" i="64"/>
  <c r="AY431" i="64"/>
  <c r="AQ2270" i="64"/>
  <c r="AQ2297" i="64"/>
  <c r="AQ431" i="64"/>
  <c r="AI2270" i="64"/>
  <c r="AI2297" i="64"/>
  <c r="AI431" i="64"/>
  <c r="AA2270" i="64"/>
  <c r="AA2297" i="64"/>
  <c r="AA431" i="64"/>
  <c r="S2270" i="64"/>
  <c r="S2297" i="64"/>
  <c r="S431" i="64"/>
  <c r="CF2267" i="64"/>
  <c r="CF2294" i="64"/>
  <c r="CF428" i="64"/>
  <c r="BX2267" i="64"/>
  <c r="BX2294" i="64"/>
  <c r="BX428" i="64"/>
  <c r="BP2267" i="64"/>
  <c r="BP428" i="64"/>
  <c r="BP2294" i="64"/>
  <c r="BH2267" i="64"/>
  <c r="BH2294" i="64"/>
  <c r="BH428" i="64"/>
  <c r="AZ2267" i="64"/>
  <c r="AZ428" i="64"/>
  <c r="AZ2294" i="64"/>
  <c r="AR2267" i="64"/>
  <c r="AR2294" i="64"/>
  <c r="AR428" i="64"/>
  <c r="AJ2267" i="64"/>
  <c r="AJ2294" i="64"/>
  <c r="AJ428" i="64"/>
  <c r="AB2267" i="64"/>
  <c r="AB2294" i="64"/>
  <c r="AB428" i="64"/>
  <c r="T2267" i="64"/>
  <c r="T2294" i="64"/>
  <c r="T428" i="64"/>
  <c r="DH2271" i="64"/>
  <c r="DH2289" i="64" s="1"/>
  <c r="DH2298" i="64"/>
  <c r="DH432" i="64"/>
  <c r="CZ2271" i="64"/>
  <c r="CZ2289" i="64" s="1"/>
  <c r="CZ2298" i="64"/>
  <c r="CZ432" i="64"/>
  <c r="CR2271" i="64"/>
  <c r="CR2289" i="64" s="1"/>
  <c r="CR2298" i="64"/>
  <c r="CR432" i="64"/>
  <c r="DG2270" i="64"/>
  <c r="DG2288" i="64" s="1"/>
  <c r="DG2297" i="64"/>
  <c r="DG431" i="64"/>
  <c r="CY2270" i="64"/>
  <c r="CY2288" i="64" s="1"/>
  <c r="CY2297" i="64"/>
  <c r="CY431" i="64"/>
  <c r="CQ2270" i="64"/>
  <c r="CQ2288" i="64" s="1"/>
  <c r="CQ2297" i="64"/>
  <c r="CQ431" i="64"/>
  <c r="DF2267" i="64"/>
  <c r="DF2285" i="64" s="1"/>
  <c r="DF2294" i="64"/>
  <c r="DF428" i="64"/>
  <c r="CX2267" i="64"/>
  <c r="CX2285" i="64" s="1"/>
  <c r="CX2294" i="64"/>
  <c r="CX428" i="64"/>
  <c r="CP2267" i="64"/>
  <c r="CP2285" i="64" s="1"/>
  <c r="CP2294" i="64"/>
  <c r="CP428" i="64"/>
  <c r="DE2266" i="64"/>
  <c r="DE2293" i="64"/>
  <c r="DE2305" i="64" s="1"/>
  <c r="DE427" i="64"/>
  <c r="CW2266" i="64"/>
  <c r="CW2293" i="64"/>
  <c r="CW2305" i="64" s="1"/>
  <c r="CW427" i="64"/>
  <c r="CO2266" i="64"/>
  <c r="CO2293" i="64"/>
  <c r="CO2305" i="64" s="1"/>
  <c r="CO427" i="64"/>
  <c r="BL2266" i="64"/>
  <c r="BL2293" i="64"/>
  <c r="BL2305" i="64" s="1"/>
  <c r="BL427" i="64"/>
  <c r="CJ2271" i="64"/>
  <c r="CJ2298" i="64"/>
  <c r="CJ432" i="64"/>
  <c r="AV2271" i="64"/>
  <c r="AV2298" i="64"/>
  <c r="AV432" i="64"/>
  <c r="BU2270" i="64"/>
  <c r="BU2297" i="64"/>
  <c r="BU431" i="64"/>
  <c r="AG2270" i="64"/>
  <c r="AG431" i="64"/>
  <c r="AG2297" i="64"/>
  <c r="BN2267" i="64"/>
  <c r="BN2294" i="64"/>
  <c r="BN428" i="64"/>
  <c r="CH2266" i="64"/>
  <c r="CH2293" i="64"/>
  <c r="CH2305" i="64" s="1"/>
  <c r="CH427" i="64"/>
  <c r="AT2266" i="64"/>
  <c r="AT2293" i="64"/>
  <c r="AT2305" i="64" s="1"/>
  <c r="AT427" i="64"/>
  <c r="BZ2271" i="64"/>
  <c r="BZ2298" i="64"/>
  <c r="BZ432" i="64"/>
  <c r="AD2271" i="64"/>
  <c r="AD2298" i="64"/>
  <c r="AD432" i="64"/>
  <c r="BK2270" i="64"/>
  <c r="BK2297" i="64"/>
  <c r="BK431" i="64"/>
  <c r="AE2270" i="64"/>
  <c r="AE2297" i="64"/>
  <c r="AE431" i="64"/>
  <c r="BL2267" i="64"/>
  <c r="BL2294" i="64"/>
  <c r="BL428" i="64"/>
  <c r="AN2267" i="64"/>
  <c r="AN2294" i="64"/>
  <c r="AN428" i="64"/>
  <c r="CK2266" i="64"/>
  <c r="CK2293" i="64"/>
  <c r="CK2305" i="64" s="1"/>
  <c r="CK427" i="64"/>
  <c r="CC2266" i="64"/>
  <c r="CC427" i="64"/>
  <c r="CC2293" i="64"/>
  <c r="CC2305" i="64" s="1"/>
  <c r="BU2266" i="64"/>
  <c r="BU2293" i="64"/>
  <c r="BU2305" i="64" s="1"/>
  <c r="BU427" i="64"/>
  <c r="BM2266" i="64"/>
  <c r="BM2293" i="64"/>
  <c r="BM2305" i="64" s="1"/>
  <c r="BM427" i="64"/>
  <c r="BE2266" i="64"/>
  <c r="BE2293" i="64"/>
  <c r="BE2305" i="64" s="1"/>
  <c r="BE427" i="64"/>
  <c r="AW2266" i="64"/>
  <c r="AW427" i="64"/>
  <c r="AW2293" i="64"/>
  <c r="AW2305" i="64" s="1"/>
  <c r="AO2266" i="64"/>
  <c r="AO2293" i="64"/>
  <c r="AO2305" i="64" s="1"/>
  <c r="AO427" i="64"/>
  <c r="AG2266" i="64"/>
  <c r="AG2293" i="64"/>
  <c r="AG2305" i="64" s="1"/>
  <c r="AG427" i="64"/>
  <c r="Y2266" i="64"/>
  <c r="Y2293" i="64"/>
  <c r="Y2305" i="64" s="1"/>
  <c r="Y427" i="64"/>
  <c r="CK2271" i="64"/>
  <c r="CK2298" i="64"/>
  <c r="CK432" i="64"/>
  <c r="CC2271" i="64"/>
  <c r="CC2298" i="64"/>
  <c r="CC432" i="64"/>
  <c r="BU2271" i="64"/>
  <c r="BU2298" i="64"/>
  <c r="BU432" i="64"/>
  <c r="BM2271" i="64"/>
  <c r="BM432" i="64"/>
  <c r="BM2298" i="64"/>
  <c r="BE2271" i="64"/>
  <c r="BE2298" i="64"/>
  <c r="BE432" i="64"/>
  <c r="AW2271" i="64"/>
  <c r="AW2298" i="64"/>
  <c r="AW432" i="64"/>
  <c r="AO2271" i="64"/>
  <c r="AO2298" i="64"/>
  <c r="AO432" i="64"/>
  <c r="AG2271" i="64"/>
  <c r="AG2298" i="64"/>
  <c r="AG432" i="64"/>
  <c r="Y2271" i="64"/>
  <c r="Y2298" i="64"/>
  <c r="Y432" i="64"/>
  <c r="CL2270" i="64"/>
  <c r="CL2297" i="64"/>
  <c r="CL431" i="64"/>
  <c r="CD2270" i="64"/>
  <c r="CD2297" i="64"/>
  <c r="CD431" i="64"/>
  <c r="BV2270" i="64"/>
  <c r="BV2297" i="64"/>
  <c r="BV431" i="64"/>
  <c r="BN2270" i="64"/>
  <c r="BN2297" i="64"/>
  <c r="BN431" i="64"/>
  <c r="BF2270" i="64"/>
  <c r="BF2297" i="64"/>
  <c r="BF431" i="64"/>
  <c r="AX2270" i="64"/>
  <c r="AX2297" i="64"/>
  <c r="AX431" i="64"/>
  <c r="AP2270" i="64"/>
  <c r="AP2297" i="64"/>
  <c r="AP431" i="64"/>
  <c r="AH2270" i="64"/>
  <c r="AH2297" i="64"/>
  <c r="AH431" i="64"/>
  <c r="Z2270" i="64"/>
  <c r="Z2297" i="64"/>
  <c r="Z431" i="64"/>
  <c r="CE2267" i="64"/>
  <c r="CE2294" i="64"/>
  <c r="CE428" i="64"/>
  <c r="BW2267" i="64"/>
  <c r="BW2294" i="64"/>
  <c r="BW428" i="64"/>
  <c r="BO2267" i="64"/>
  <c r="BO2294" i="64"/>
  <c r="BO428" i="64"/>
  <c r="BG2267" i="64"/>
  <c r="BG2294" i="64"/>
  <c r="BG428" i="64"/>
  <c r="AY2267" i="64"/>
  <c r="AY2294" i="64"/>
  <c r="AY428" i="64"/>
  <c r="AQ2267" i="64"/>
  <c r="AQ2294" i="64"/>
  <c r="AQ428" i="64"/>
  <c r="AI2267" i="64"/>
  <c r="AI2294" i="64"/>
  <c r="AI428" i="64"/>
  <c r="AA2267" i="64"/>
  <c r="AA2294" i="64"/>
  <c r="AA428" i="64"/>
  <c r="S2267" i="64"/>
  <c r="S2294" i="64"/>
  <c r="S428" i="64"/>
  <c r="DG2271" i="64"/>
  <c r="DG2289" i="64" s="1"/>
  <c r="DG2298" i="64"/>
  <c r="DG432" i="64"/>
  <c r="CY2271" i="64"/>
  <c r="CY2289" i="64" s="1"/>
  <c r="CY2298" i="64"/>
  <c r="CY432" i="64"/>
  <c r="CQ2271" i="64"/>
  <c r="CQ2289" i="64" s="1"/>
  <c r="CQ2298" i="64"/>
  <c r="CQ432" i="64"/>
  <c r="DF2270" i="64"/>
  <c r="DF2288" i="64" s="1"/>
  <c r="DF2297" i="64"/>
  <c r="DF431" i="64"/>
  <c r="CX2270" i="64"/>
  <c r="CX2288" i="64" s="1"/>
  <c r="CX2297" i="64"/>
  <c r="CX431" i="64"/>
  <c r="CP2270" i="64"/>
  <c r="CP2288" i="64" s="1"/>
  <c r="CP2297" i="64"/>
  <c r="CP431" i="64"/>
  <c r="DE2267" i="64"/>
  <c r="DE2285" i="64" s="1"/>
  <c r="DE2294" i="64"/>
  <c r="DE428" i="64"/>
  <c r="CW2267" i="64"/>
  <c r="CW2285" i="64" s="1"/>
  <c r="CW2294" i="64"/>
  <c r="CW428" i="64"/>
  <c r="CO2267" i="64"/>
  <c r="CO2294" i="64"/>
  <c r="CO428" i="64"/>
  <c r="DD2266" i="64"/>
  <c r="DD2293" i="64"/>
  <c r="DD2305" i="64" s="1"/>
  <c r="DD427" i="64"/>
  <c r="CV2266" i="64"/>
  <c r="CV2293" i="64"/>
  <c r="CV2305" i="64" s="1"/>
  <c r="CV427" i="64"/>
  <c r="DJ2175" i="64"/>
  <c r="DJ2209" i="64"/>
  <c r="DJ2244" i="64"/>
  <c r="DJ2262" i="64" s="1"/>
  <c r="DB2175" i="64"/>
  <c r="DB2244" i="64"/>
  <c r="DB2262" i="64" s="1"/>
  <c r="DB2209" i="64"/>
  <c r="CT2175" i="64"/>
  <c r="CT2209" i="64"/>
  <c r="CT2244" i="64"/>
  <c r="CT2262" i="64" s="1"/>
  <c r="DI2174" i="64"/>
  <c r="DI2243" i="64"/>
  <c r="DI2261" i="64" s="1"/>
  <c r="DI2208" i="64"/>
  <c r="DA2174" i="64"/>
  <c r="DA2243" i="64"/>
  <c r="DA2261" i="64" s="1"/>
  <c r="DA2208" i="64"/>
  <c r="CS2174" i="64"/>
  <c r="CS2243" i="64"/>
  <c r="CS2261" i="64" s="1"/>
  <c r="CS2208" i="64"/>
  <c r="DH2171" i="64"/>
  <c r="DH2240" i="64"/>
  <c r="DH2258" i="64" s="1"/>
  <c r="DH2205" i="64"/>
  <c r="CZ2171" i="64"/>
  <c r="CZ2240" i="64"/>
  <c r="CZ2258" i="64" s="1"/>
  <c r="CZ2205" i="64"/>
  <c r="CR2171" i="64"/>
  <c r="CR2240" i="64"/>
  <c r="CR2258" i="64" s="1"/>
  <c r="CR2205" i="64"/>
  <c r="DG2170" i="64"/>
  <c r="DG2196" i="64" s="1"/>
  <c r="DG2239" i="64"/>
  <c r="DG2204" i="64"/>
  <c r="DG2230" i="64" s="1"/>
  <c r="CY2170" i="64"/>
  <c r="CY2196" i="64" s="1"/>
  <c r="CY2239" i="64"/>
  <c r="CY2204" i="64"/>
  <c r="CY2230" i="64" s="1"/>
  <c r="CQ2170" i="64"/>
  <c r="CQ2196" i="64" s="1"/>
  <c r="CQ2239" i="64"/>
  <c r="CQ2204" i="64"/>
  <c r="CQ2230" i="64" s="1"/>
  <c r="AZ2170" i="64"/>
  <c r="AZ2196" i="64" s="1"/>
  <c r="AZ2239" i="64"/>
  <c r="AZ2204" i="64"/>
  <c r="BP2175" i="64"/>
  <c r="BP2201" i="64" s="1"/>
  <c r="BP2209" i="64"/>
  <c r="BP2235" i="64" s="1"/>
  <c r="BP2244" i="64"/>
  <c r="CG2174" i="64"/>
  <c r="CG2200" i="64" s="1"/>
  <c r="CG2208" i="64"/>
  <c r="CG2234" i="64" s="1"/>
  <c r="CG2243" i="64"/>
  <c r="AK2174" i="64"/>
  <c r="AK2200" i="64" s="1"/>
  <c r="AK2208" i="64"/>
  <c r="AK2234" i="64" s="1"/>
  <c r="AK2243" i="64"/>
  <c r="BJ2171" i="64"/>
  <c r="BJ2240" i="64"/>
  <c r="BJ2205" i="64"/>
  <c r="BJ2231" i="64" s="1"/>
  <c r="CE2170" i="64"/>
  <c r="CE2196" i="64" s="1"/>
  <c r="CE2239" i="64"/>
  <c r="CE2204" i="64"/>
  <c r="BW2170" i="64"/>
  <c r="BW2196" i="64" s="1"/>
  <c r="BW2239" i="64"/>
  <c r="BW2204" i="64"/>
  <c r="BO2170" i="64"/>
  <c r="BO2196" i="64" s="1"/>
  <c r="BO2239" i="64"/>
  <c r="BO2204" i="64"/>
  <c r="BG2170" i="64"/>
  <c r="BG2196" i="64" s="1"/>
  <c r="BG2239" i="64"/>
  <c r="BG2204" i="64"/>
  <c r="AY2170" i="64"/>
  <c r="AY2196" i="64" s="1"/>
  <c r="AY2204" i="64"/>
  <c r="AY2239" i="64"/>
  <c r="AQ2170" i="64"/>
  <c r="AQ2196" i="64" s="1"/>
  <c r="AQ2239" i="64"/>
  <c r="AQ2204" i="64"/>
  <c r="AI2170" i="64"/>
  <c r="AI2196" i="64" s="1"/>
  <c r="AI2239" i="64"/>
  <c r="AI2204" i="64"/>
  <c r="AA2170" i="64"/>
  <c r="AA2196" i="64" s="1"/>
  <c r="AA2239" i="64"/>
  <c r="AA2204" i="64"/>
  <c r="S2170" i="64"/>
  <c r="S2196" i="64" s="1"/>
  <c r="S2239" i="64"/>
  <c r="S2204" i="64"/>
  <c r="CE2175" i="64"/>
  <c r="CE2201" i="64" s="1"/>
  <c r="CE2209" i="64"/>
  <c r="CE2235" i="64" s="1"/>
  <c r="CE2244" i="64"/>
  <c r="BW2175" i="64"/>
  <c r="BW2201" i="64" s="1"/>
  <c r="BW2209" i="64"/>
  <c r="BW2235" i="64" s="1"/>
  <c r="BW2244" i="64"/>
  <c r="BO2175" i="64"/>
  <c r="BO2201" i="64" s="1"/>
  <c r="BO2209" i="64"/>
  <c r="BO2235" i="64" s="1"/>
  <c r="BO2244" i="64"/>
  <c r="BG2175" i="64"/>
  <c r="BG2201" i="64" s="1"/>
  <c r="BG2209" i="64"/>
  <c r="BG2235" i="64" s="1"/>
  <c r="BG2244" i="64"/>
  <c r="AY2175" i="64"/>
  <c r="AY2201" i="64" s="1"/>
  <c r="AY2209" i="64"/>
  <c r="AY2235" i="64" s="1"/>
  <c r="AY2244" i="64"/>
  <c r="AQ2175" i="64"/>
  <c r="AQ2201" i="64" s="1"/>
  <c r="AQ2209" i="64"/>
  <c r="AQ2235" i="64" s="1"/>
  <c r="AQ2244" i="64"/>
  <c r="AI2175" i="64"/>
  <c r="AI2201" i="64" s="1"/>
  <c r="AI2209" i="64"/>
  <c r="AI2235" i="64" s="1"/>
  <c r="AI2244" i="64"/>
  <c r="AA2175" i="64"/>
  <c r="AA2201" i="64" s="1"/>
  <c r="AA2209" i="64"/>
  <c r="AA2235" i="64" s="1"/>
  <c r="AA2244" i="64"/>
  <c r="S2175" i="64"/>
  <c r="S2201" i="64" s="1"/>
  <c r="S2209" i="64"/>
  <c r="S2235" i="64" s="1"/>
  <c r="S2244" i="64"/>
  <c r="CF2174" i="64"/>
  <c r="CF2200" i="64" s="1"/>
  <c r="CF2208" i="64"/>
  <c r="CF2234" i="64" s="1"/>
  <c r="CF2243" i="64"/>
  <c r="BX2174" i="64"/>
  <c r="BX2200" i="64" s="1"/>
  <c r="BX2208" i="64"/>
  <c r="BX2234" i="64" s="1"/>
  <c r="BX2243" i="64"/>
  <c r="BP2174" i="64"/>
  <c r="BP2200" i="64" s="1"/>
  <c r="BP2208" i="64"/>
  <c r="BP2234" i="64" s="1"/>
  <c r="BP2243" i="64"/>
  <c r="BH2174" i="64"/>
  <c r="BH2200" i="64" s="1"/>
  <c r="BH2208" i="64"/>
  <c r="BH2234" i="64" s="1"/>
  <c r="BH2243" i="64"/>
  <c r="AZ2174" i="64"/>
  <c r="AZ2200" i="64" s="1"/>
  <c r="AZ2208" i="64"/>
  <c r="AZ2234" i="64" s="1"/>
  <c r="AZ2243" i="64"/>
  <c r="AR2174" i="64"/>
  <c r="AR2200" i="64" s="1"/>
  <c r="AR2208" i="64"/>
  <c r="AR2234" i="64" s="1"/>
  <c r="AR2243" i="64"/>
  <c r="AJ2174" i="64"/>
  <c r="AJ2200" i="64" s="1"/>
  <c r="AJ2208" i="64"/>
  <c r="AJ2234" i="64" s="1"/>
  <c r="AJ2243" i="64"/>
  <c r="AB2174" i="64"/>
  <c r="AB2200" i="64" s="1"/>
  <c r="AB2208" i="64"/>
  <c r="AB2234" i="64" s="1"/>
  <c r="AB2243" i="64"/>
  <c r="T2174" i="64"/>
  <c r="T2200" i="64" s="1"/>
  <c r="T2208" i="64"/>
  <c r="T2234" i="64" s="1"/>
  <c r="T2243" i="64"/>
  <c r="CG2171" i="64"/>
  <c r="CG2240" i="64"/>
  <c r="CG2205" i="64"/>
  <c r="CG2231" i="64" s="1"/>
  <c r="BY2171" i="64"/>
  <c r="BY2240" i="64"/>
  <c r="BY2205" i="64"/>
  <c r="BY2231" i="64" s="1"/>
  <c r="BQ2171" i="64"/>
  <c r="BQ2240" i="64"/>
  <c r="BQ2205" i="64"/>
  <c r="BQ2231" i="64" s="1"/>
  <c r="BI2171" i="64"/>
  <c r="BI2240" i="64"/>
  <c r="BI2205" i="64"/>
  <c r="BI2231" i="64" s="1"/>
  <c r="BA2171" i="64"/>
  <c r="BA2240" i="64"/>
  <c r="BA2205" i="64"/>
  <c r="BA2231" i="64" s="1"/>
  <c r="AS2171" i="64"/>
  <c r="AS2240" i="64"/>
  <c r="AS2205" i="64"/>
  <c r="AS2231" i="64" s="1"/>
  <c r="AK2171" i="64"/>
  <c r="AK2240" i="64"/>
  <c r="AK2205" i="64"/>
  <c r="AK2231" i="64" s="1"/>
  <c r="AC2171" i="64"/>
  <c r="AC2240" i="64"/>
  <c r="AC2205" i="64"/>
  <c r="AC2231" i="64" s="1"/>
  <c r="U2171" i="64"/>
  <c r="U2240" i="64"/>
  <c r="U2205" i="64"/>
  <c r="U2231" i="64" s="1"/>
  <c r="DI2175" i="64"/>
  <c r="DI2244" i="64"/>
  <c r="DI2262" i="64" s="1"/>
  <c r="DI2209" i="64"/>
  <c r="DA2175" i="64"/>
  <c r="DA2244" i="64"/>
  <c r="DA2262" i="64" s="1"/>
  <c r="DA2209" i="64"/>
  <c r="CS2175" i="64"/>
  <c r="CS2244" i="64"/>
  <c r="CS2262" i="64" s="1"/>
  <c r="CS2209" i="64"/>
  <c r="DH2174" i="64"/>
  <c r="DH2243" i="64"/>
  <c r="DH2261" i="64" s="1"/>
  <c r="DH2208" i="64"/>
  <c r="CZ2174" i="64"/>
  <c r="CZ2243" i="64"/>
  <c r="CZ2261" i="64" s="1"/>
  <c r="CZ2208" i="64"/>
  <c r="CR2174" i="64"/>
  <c r="CR2243" i="64"/>
  <c r="CR2261" i="64" s="1"/>
  <c r="CR2208" i="64"/>
  <c r="DG2171" i="64"/>
  <c r="DG2205" i="64"/>
  <c r="DG2240" i="64"/>
  <c r="DG2258" i="64" s="1"/>
  <c r="CY2171" i="64"/>
  <c r="CY2205" i="64"/>
  <c r="CY2240" i="64"/>
  <c r="CY2258" i="64" s="1"/>
  <c r="CQ2171" i="64"/>
  <c r="CQ2240" i="64"/>
  <c r="CQ2258" i="64" s="1"/>
  <c r="CQ2205" i="64"/>
  <c r="DF2170" i="64"/>
  <c r="DF2196" i="64" s="1"/>
  <c r="DF2239" i="64"/>
  <c r="DF2204" i="64"/>
  <c r="DF2230" i="64" s="1"/>
  <c r="CX2170" i="64"/>
  <c r="CX2196" i="64" s="1"/>
  <c r="CX2239" i="64"/>
  <c r="CX2204" i="64"/>
  <c r="CX2230" i="64" s="1"/>
  <c r="CP2170" i="64"/>
  <c r="CP2196" i="64" s="1"/>
  <c r="CP2239" i="64"/>
  <c r="CP2204" i="64"/>
  <c r="CP2230" i="64" s="1"/>
  <c r="AJ2170" i="64"/>
  <c r="AJ2196" i="64" s="1"/>
  <c r="AJ2239" i="64"/>
  <c r="AJ2204" i="64"/>
  <c r="AR2175" i="64"/>
  <c r="AR2201" i="64" s="1"/>
  <c r="AR2209" i="64"/>
  <c r="AR2235" i="64" s="1"/>
  <c r="AR2244" i="64"/>
  <c r="AS2174" i="64"/>
  <c r="AS2200" i="64" s="1"/>
  <c r="AS2208" i="64"/>
  <c r="AS2234" i="64" s="1"/>
  <c r="AS2243" i="64"/>
  <c r="AL2171" i="64"/>
  <c r="AL2240" i="64"/>
  <c r="AL2205" i="64"/>
  <c r="AL2231" i="64" s="1"/>
  <c r="AX2170" i="64"/>
  <c r="AX2196" i="64" s="1"/>
  <c r="AX2239" i="64"/>
  <c r="AX2204" i="64"/>
  <c r="CL2175" i="64"/>
  <c r="CL2201" i="64" s="1"/>
  <c r="CL2209" i="64"/>
  <c r="CL2235" i="64" s="1"/>
  <c r="CL2244" i="64"/>
  <c r="BF2175" i="64"/>
  <c r="BF2201" i="64" s="1"/>
  <c r="BF2209" i="64"/>
  <c r="BF2235" i="64" s="1"/>
  <c r="BF2244" i="64"/>
  <c r="AH2175" i="64"/>
  <c r="AH2201" i="64" s="1"/>
  <c r="AH2209" i="64"/>
  <c r="AH2235" i="64" s="1"/>
  <c r="AH2244" i="64"/>
  <c r="CE2174" i="64"/>
  <c r="CE2200" i="64" s="1"/>
  <c r="CE2208" i="64"/>
  <c r="CE2234" i="64" s="1"/>
  <c r="CE2243" i="64"/>
  <c r="BG2174" i="64"/>
  <c r="BG2200" i="64" s="1"/>
  <c r="BG2208" i="64"/>
  <c r="BG2234" i="64" s="1"/>
  <c r="BG2243" i="64"/>
  <c r="AQ2174" i="64"/>
  <c r="AQ2200" i="64" s="1"/>
  <c r="AQ2208" i="64"/>
  <c r="AQ2234" i="64" s="1"/>
  <c r="AQ2243" i="64"/>
  <c r="S2174" i="64"/>
  <c r="S2200" i="64" s="1"/>
  <c r="S2208" i="64"/>
  <c r="S2234" i="64" s="1"/>
  <c r="S2243" i="64"/>
  <c r="BX2171" i="64"/>
  <c r="BX2240" i="64"/>
  <c r="BX2205" i="64"/>
  <c r="BX2231" i="64" s="1"/>
  <c r="BH2171" i="64"/>
  <c r="BH2240" i="64"/>
  <c r="BH2205" i="64"/>
  <c r="BH2231" i="64" s="1"/>
  <c r="AJ2171" i="64"/>
  <c r="AJ2240" i="64"/>
  <c r="AJ2205" i="64"/>
  <c r="AJ2231" i="64" s="1"/>
  <c r="DH2175" i="64"/>
  <c r="DH2244" i="64"/>
  <c r="DH2262" i="64" s="1"/>
  <c r="DH2209" i="64"/>
  <c r="CZ2175" i="64"/>
  <c r="CZ2244" i="64"/>
  <c r="CZ2262" i="64" s="1"/>
  <c r="CZ2209" i="64"/>
  <c r="CR2175" i="64"/>
  <c r="CR2244" i="64"/>
  <c r="CR2262" i="64" s="1"/>
  <c r="CR2209" i="64"/>
  <c r="DG2174" i="64"/>
  <c r="DG2208" i="64"/>
  <c r="DG2243" i="64"/>
  <c r="DG2261" i="64" s="1"/>
  <c r="CY2174" i="64"/>
  <c r="CY2208" i="64"/>
  <c r="CY2243" i="64"/>
  <c r="CY2261" i="64" s="1"/>
  <c r="CQ2174" i="64"/>
  <c r="CQ2208" i="64"/>
  <c r="CQ2243" i="64"/>
  <c r="CQ2261" i="64" s="1"/>
  <c r="DF2171" i="64"/>
  <c r="DF2240" i="64"/>
  <c r="DF2258" i="64" s="1"/>
  <c r="DF2205" i="64"/>
  <c r="CX2171" i="64"/>
  <c r="CX2240" i="64"/>
  <c r="CX2258" i="64" s="1"/>
  <c r="CX2205" i="64"/>
  <c r="CP2171" i="64"/>
  <c r="CP2240" i="64"/>
  <c r="CP2258" i="64" s="1"/>
  <c r="CP2205" i="64"/>
  <c r="DE2170" i="64"/>
  <c r="DE2196" i="64" s="1"/>
  <c r="DE2239" i="64"/>
  <c r="DE2204" i="64"/>
  <c r="DE2230" i="64" s="1"/>
  <c r="CW2170" i="64"/>
  <c r="CW2196" i="64" s="1"/>
  <c r="CW2239" i="64"/>
  <c r="CW2204" i="64"/>
  <c r="CW2230" i="64" s="1"/>
  <c r="CO2170" i="64"/>
  <c r="CO2196" i="64" s="1"/>
  <c r="CO2239" i="64"/>
  <c r="CO2204" i="64"/>
  <c r="CO2230" i="64" s="1"/>
  <c r="AR2170" i="64"/>
  <c r="AR2196" i="64" s="1"/>
  <c r="AR2239" i="64"/>
  <c r="AR2204" i="64"/>
  <c r="BH2175" i="64"/>
  <c r="BH2201" i="64" s="1"/>
  <c r="BH2209" i="64"/>
  <c r="BH2235" i="64" s="1"/>
  <c r="BH2244" i="64"/>
  <c r="BY2174" i="64"/>
  <c r="BY2200" i="64" s="1"/>
  <c r="BY2208" i="64"/>
  <c r="BY2234" i="64" s="1"/>
  <c r="BY2243" i="64"/>
  <c r="AC2174" i="64"/>
  <c r="AC2200" i="64" s="1"/>
  <c r="AC2208" i="64"/>
  <c r="AC2234" i="64" s="1"/>
  <c r="AC2243" i="64"/>
  <c r="BB2171" i="64"/>
  <c r="BB2240" i="64"/>
  <c r="BB2205" i="64"/>
  <c r="BB2231" i="64" s="1"/>
  <c r="CL2170" i="64"/>
  <c r="CL2196" i="64" s="1"/>
  <c r="CL2239" i="64"/>
  <c r="CL2204" i="64"/>
  <c r="AP2170" i="64"/>
  <c r="AP2196" i="64" s="1"/>
  <c r="AP2239" i="64"/>
  <c r="AP2204" i="64"/>
  <c r="CD2175" i="64"/>
  <c r="CD2201" i="64" s="1"/>
  <c r="CD2209" i="64"/>
  <c r="CD2235" i="64" s="1"/>
  <c r="CD2244" i="64"/>
  <c r="BN2175" i="64"/>
  <c r="BN2201" i="64" s="1"/>
  <c r="BN2209" i="64"/>
  <c r="BN2235" i="64" s="1"/>
  <c r="BN2244" i="64"/>
  <c r="AP2175" i="64"/>
  <c r="AP2201" i="64" s="1"/>
  <c r="AP2209" i="64"/>
  <c r="AP2235" i="64" s="1"/>
  <c r="AP2244" i="64"/>
  <c r="Z2175" i="64"/>
  <c r="Z2201" i="64" s="1"/>
  <c r="Z2209" i="64"/>
  <c r="Z2235" i="64" s="1"/>
  <c r="Z2244" i="64"/>
  <c r="BO2174" i="64"/>
  <c r="BO2200" i="64" s="1"/>
  <c r="BO2208" i="64"/>
  <c r="BO2234" i="64" s="1"/>
  <c r="BO2243" i="64"/>
  <c r="AY2174" i="64"/>
  <c r="AY2200" i="64" s="1"/>
  <c r="AY2208" i="64"/>
  <c r="AY2234" i="64" s="1"/>
  <c r="AY2243" i="64"/>
  <c r="AI2174" i="64"/>
  <c r="AI2200" i="64" s="1"/>
  <c r="AI2208" i="64"/>
  <c r="AI2234" i="64" s="1"/>
  <c r="AI2243" i="64"/>
  <c r="AA2174" i="64"/>
  <c r="AA2200" i="64" s="1"/>
  <c r="AA2208" i="64"/>
  <c r="AA2234" i="64" s="1"/>
  <c r="AA2243" i="64"/>
  <c r="CF2171" i="64"/>
  <c r="CF2240" i="64"/>
  <c r="CF2205" i="64"/>
  <c r="CF2231" i="64" s="1"/>
  <c r="BP2171" i="64"/>
  <c r="BP2240" i="64"/>
  <c r="BP2205" i="64"/>
  <c r="BP2231" i="64" s="1"/>
  <c r="AZ2171" i="64"/>
  <c r="AZ2240" i="64"/>
  <c r="AZ2205" i="64"/>
  <c r="AZ2231" i="64" s="1"/>
  <c r="AR2171" i="64"/>
  <c r="AR2240" i="64"/>
  <c r="AR2205" i="64"/>
  <c r="AR2231" i="64" s="1"/>
  <c r="AB2171" i="64"/>
  <c r="AB2240" i="64"/>
  <c r="AB2205" i="64"/>
  <c r="AB2231" i="64" s="1"/>
  <c r="T2171" i="64"/>
  <c r="T2240" i="64"/>
  <c r="T2205" i="64"/>
  <c r="T2231" i="64" s="1"/>
  <c r="BU2170" i="64"/>
  <c r="BU2196" i="64" s="1"/>
  <c r="BU2239" i="64"/>
  <c r="BU2204" i="64"/>
  <c r="AG2170" i="64"/>
  <c r="AG2196" i="64" s="1"/>
  <c r="AG2239" i="64"/>
  <c r="AG2204" i="64"/>
  <c r="BM2175" i="64"/>
  <c r="BM2201" i="64" s="1"/>
  <c r="BM2244" i="64"/>
  <c r="BM2209" i="64"/>
  <c r="BM2235" i="64" s="1"/>
  <c r="Y2175" i="64"/>
  <c r="Y2201" i="64" s="1"/>
  <c r="Y2244" i="64"/>
  <c r="Y2209" i="64"/>
  <c r="Y2235" i="64" s="1"/>
  <c r="BF2174" i="64"/>
  <c r="BF2200" i="64" s="1"/>
  <c r="BF2208" i="64"/>
  <c r="BF2234" i="64" s="1"/>
  <c r="BF2243" i="64"/>
  <c r="AY2171" i="64"/>
  <c r="AY2240" i="64"/>
  <c r="AY2205" i="64"/>
  <c r="AY2231" i="64" s="1"/>
  <c r="S2171" i="64"/>
  <c r="S2205" i="64"/>
  <c r="S2231" i="64" s="1"/>
  <c r="S2240" i="64"/>
  <c r="DG2175" i="64"/>
  <c r="DG2209" i="64"/>
  <c r="DG2244" i="64"/>
  <c r="DG2262" i="64" s="1"/>
  <c r="CY2175" i="64"/>
  <c r="CY2209" i="64"/>
  <c r="CY2244" i="64"/>
  <c r="CY2262" i="64" s="1"/>
  <c r="CQ2175" i="64"/>
  <c r="CQ2209" i="64"/>
  <c r="CQ2244" i="64"/>
  <c r="CQ2262" i="64" s="1"/>
  <c r="DF2174" i="64"/>
  <c r="DF2208" i="64"/>
  <c r="DF2243" i="64"/>
  <c r="DF2261" i="64" s="1"/>
  <c r="CX2174" i="64"/>
  <c r="CX2208" i="64"/>
  <c r="CX2243" i="64"/>
  <c r="CX2261" i="64" s="1"/>
  <c r="CP2174" i="64"/>
  <c r="CP2208" i="64"/>
  <c r="CP2243" i="64"/>
  <c r="CP2261" i="64" s="1"/>
  <c r="DE2171" i="64"/>
  <c r="DE2205" i="64"/>
  <c r="DE2240" i="64"/>
  <c r="DE2258" i="64" s="1"/>
  <c r="CW2171" i="64"/>
  <c r="CW2205" i="64"/>
  <c r="CW2240" i="64"/>
  <c r="CW2258" i="64" s="1"/>
  <c r="CO2171" i="64"/>
  <c r="CO2205" i="64"/>
  <c r="CO2240" i="64"/>
  <c r="CO2258" i="64" s="1"/>
  <c r="DD2170" i="64"/>
  <c r="DD2196" i="64" s="1"/>
  <c r="DD2204" i="64"/>
  <c r="DD2230" i="64" s="1"/>
  <c r="DD2239" i="64"/>
  <c r="CV2170" i="64"/>
  <c r="CV2196" i="64" s="1"/>
  <c r="CV2239" i="64"/>
  <c r="CV2204" i="64"/>
  <c r="CV2230" i="64" s="1"/>
  <c r="BH2170" i="64"/>
  <c r="BH2196" i="64" s="1"/>
  <c r="BH2239" i="64"/>
  <c r="BH2204" i="64"/>
  <c r="BX2175" i="64"/>
  <c r="BX2201" i="64" s="1"/>
  <c r="BX2209" i="64"/>
  <c r="BX2235" i="64" s="1"/>
  <c r="BX2244" i="64"/>
  <c r="T2175" i="64"/>
  <c r="T2201" i="64" s="1"/>
  <c r="T2209" i="64"/>
  <c r="T2235" i="64" s="1"/>
  <c r="T2244" i="64"/>
  <c r="CH2171" i="64"/>
  <c r="CH2240" i="64"/>
  <c r="CH2205" i="64"/>
  <c r="CH2231" i="64" s="1"/>
  <c r="BF2170" i="64"/>
  <c r="BF2196" i="64" s="1"/>
  <c r="BF2239" i="64"/>
  <c r="BF2204" i="64"/>
  <c r="BM2170" i="64"/>
  <c r="BM2196" i="64" s="1"/>
  <c r="BM2239" i="64"/>
  <c r="BM2204" i="64"/>
  <c r="Y2170" i="64"/>
  <c r="Y2196" i="64" s="1"/>
  <c r="Y2239" i="64"/>
  <c r="Y2204" i="64"/>
  <c r="BE2175" i="64"/>
  <c r="BE2201" i="64" s="1"/>
  <c r="BE2244" i="64"/>
  <c r="BE2209" i="64"/>
  <c r="BE2235" i="64" s="1"/>
  <c r="CD2174" i="64"/>
  <c r="CD2200" i="64" s="1"/>
  <c r="CD2208" i="64"/>
  <c r="CD2234" i="64" s="1"/>
  <c r="CD2243" i="64"/>
  <c r="AH2174" i="64"/>
  <c r="AH2200" i="64" s="1"/>
  <c r="AH2208" i="64"/>
  <c r="AH2234" i="64" s="1"/>
  <c r="AH2243" i="64"/>
  <c r="BO2171" i="64"/>
  <c r="BO2240" i="64"/>
  <c r="BO2205" i="64"/>
  <c r="BO2231" i="64" s="1"/>
  <c r="AA2171" i="64"/>
  <c r="AA2240" i="64"/>
  <c r="AA2205" i="64"/>
  <c r="AA2231" i="64" s="1"/>
  <c r="CJ2170" i="64"/>
  <c r="CJ2196" i="64" s="1"/>
  <c r="CJ2204" i="64"/>
  <c r="CJ2239" i="64"/>
  <c r="CB2170" i="64"/>
  <c r="CB2196" i="64" s="1"/>
  <c r="CB2204" i="64"/>
  <c r="CB2239" i="64"/>
  <c r="BT2170" i="64"/>
  <c r="BT2196" i="64" s="1"/>
  <c r="BT2239" i="64"/>
  <c r="BT2204" i="64"/>
  <c r="BL2170" i="64"/>
  <c r="BL2196" i="64" s="1"/>
  <c r="BL2204" i="64"/>
  <c r="BL2239" i="64"/>
  <c r="BD2170" i="64"/>
  <c r="BD2196" i="64" s="1"/>
  <c r="BD2204" i="64"/>
  <c r="BD2239" i="64"/>
  <c r="AV2170" i="64"/>
  <c r="AV2196" i="64" s="1"/>
  <c r="AV2239" i="64"/>
  <c r="AV2204" i="64"/>
  <c r="AN2170" i="64"/>
  <c r="AN2196" i="64" s="1"/>
  <c r="AN2204" i="64"/>
  <c r="AN2239" i="64"/>
  <c r="AF2170" i="64"/>
  <c r="AF2196" i="64" s="1"/>
  <c r="AF2204" i="64"/>
  <c r="AF2239" i="64"/>
  <c r="X2170" i="64"/>
  <c r="X2196" i="64" s="1"/>
  <c r="X2204" i="64"/>
  <c r="X2239" i="64"/>
  <c r="CJ2175" i="64"/>
  <c r="CJ2201" i="64" s="1"/>
  <c r="CJ2209" i="64"/>
  <c r="CJ2235" i="64" s="1"/>
  <c r="CJ2244" i="64"/>
  <c r="CB2175" i="64"/>
  <c r="CB2201" i="64" s="1"/>
  <c r="CB2244" i="64"/>
  <c r="CB2209" i="64"/>
  <c r="CB2235" i="64" s="1"/>
  <c r="BT2175" i="64"/>
  <c r="BT2201" i="64" s="1"/>
  <c r="BT2209" i="64"/>
  <c r="BT2235" i="64" s="1"/>
  <c r="BT2244" i="64"/>
  <c r="BL2175" i="64"/>
  <c r="BL2201" i="64" s="1"/>
  <c r="BL2209" i="64"/>
  <c r="BL2235" i="64" s="1"/>
  <c r="BL2244" i="64"/>
  <c r="BD2175" i="64"/>
  <c r="BD2201" i="64" s="1"/>
  <c r="BD2244" i="64"/>
  <c r="BD2209" i="64"/>
  <c r="BD2235" i="64" s="1"/>
  <c r="AV2175" i="64"/>
  <c r="AV2201" i="64" s="1"/>
  <c r="AV2209" i="64"/>
  <c r="AV2235" i="64" s="1"/>
  <c r="AV2244" i="64"/>
  <c r="AN2175" i="64"/>
  <c r="AN2201" i="64" s="1"/>
  <c r="AN2244" i="64"/>
  <c r="AN2209" i="64"/>
  <c r="AN2235" i="64" s="1"/>
  <c r="AF2175" i="64"/>
  <c r="AF2201" i="64" s="1"/>
  <c r="AF2209" i="64"/>
  <c r="AF2235" i="64" s="1"/>
  <c r="AF2244" i="64"/>
  <c r="X2175" i="64"/>
  <c r="X2201" i="64" s="1"/>
  <c r="X2209" i="64"/>
  <c r="X2235" i="64" s="1"/>
  <c r="X2244" i="64"/>
  <c r="CK2174" i="64"/>
  <c r="CK2200" i="64" s="1"/>
  <c r="CK2243" i="64"/>
  <c r="CK2208" i="64"/>
  <c r="CK2234" i="64" s="1"/>
  <c r="CC2174" i="64"/>
  <c r="CC2200" i="64" s="1"/>
  <c r="CC2243" i="64"/>
  <c r="CC2208" i="64"/>
  <c r="CC2234" i="64" s="1"/>
  <c r="BU2174" i="64"/>
  <c r="BU2200" i="64" s="1"/>
  <c r="BU2243" i="64"/>
  <c r="BU2208" i="64"/>
  <c r="BU2234" i="64" s="1"/>
  <c r="BM2174" i="64"/>
  <c r="BM2200" i="64" s="1"/>
  <c r="BM2243" i="64"/>
  <c r="BM2208" i="64"/>
  <c r="BM2234" i="64" s="1"/>
  <c r="BE2174" i="64"/>
  <c r="BE2200" i="64" s="1"/>
  <c r="BE2243" i="64"/>
  <c r="BE2208" i="64"/>
  <c r="BE2234" i="64" s="1"/>
  <c r="AW2174" i="64"/>
  <c r="AW2200" i="64" s="1"/>
  <c r="AW2243" i="64"/>
  <c r="AW2208" i="64"/>
  <c r="AW2234" i="64" s="1"/>
  <c r="AO2174" i="64"/>
  <c r="AO2200" i="64" s="1"/>
  <c r="AO2243" i="64"/>
  <c r="AO2208" i="64"/>
  <c r="AO2234" i="64" s="1"/>
  <c r="AG2174" i="64"/>
  <c r="AG2200" i="64" s="1"/>
  <c r="AG2243" i="64"/>
  <c r="AG2208" i="64"/>
  <c r="AG2234" i="64" s="1"/>
  <c r="Y2174" i="64"/>
  <c r="Y2200" i="64" s="1"/>
  <c r="Y2243" i="64"/>
  <c r="Y2208" i="64"/>
  <c r="Y2234" i="64" s="1"/>
  <c r="CL2171" i="64"/>
  <c r="CL2205" i="64"/>
  <c r="CL2231" i="64" s="1"/>
  <c r="CL2240" i="64"/>
  <c r="CD2171" i="64"/>
  <c r="CD2240" i="64"/>
  <c r="CD2205" i="64"/>
  <c r="CD2231" i="64" s="1"/>
  <c r="BV2171" i="64"/>
  <c r="BV2205" i="64"/>
  <c r="BV2231" i="64" s="1"/>
  <c r="BV2240" i="64"/>
  <c r="BN2171" i="64"/>
  <c r="BN2240" i="64"/>
  <c r="BN2205" i="64"/>
  <c r="BN2231" i="64" s="1"/>
  <c r="BF2171" i="64"/>
  <c r="BF2240" i="64"/>
  <c r="BF2205" i="64"/>
  <c r="BF2231" i="64" s="1"/>
  <c r="AX2171" i="64"/>
  <c r="AX2205" i="64"/>
  <c r="AX2231" i="64" s="1"/>
  <c r="AX2240" i="64"/>
  <c r="AP2171" i="64"/>
  <c r="AP2240" i="64"/>
  <c r="AP2205" i="64"/>
  <c r="AP2231" i="64" s="1"/>
  <c r="AH2171" i="64"/>
  <c r="AH2240" i="64"/>
  <c r="AH2205" i="64"/>
  <c r="AH2231" i="64" s="1"/>
  <c r="Z2171" i="64"/>
  <c r="Z2205" i="64"/>
  <c r="Z2231" i="64" s="1"/>
  <c r="Z2240" i="64"/>
  <c r="DF2175" i="64"/>
  <c r="DF2209" i="64"/>
  <c r="DF2244" i="64"/>
  <c r="DF2262" i="64" s="1"/>
  <c r="CX2175" i="64"/>
  <c r="CX2209" i="64"/>
  <c r="CX2244" i="64"/>
  <c r="CX2262" i="64" s="1"/>
  <c r="CP2175" i="64"/>
  <c r="CP2209" i="64"/>
  <c r="CP2244" i="64"/>
  <c r="CP2262" i="64" s="1"/>
  <c r="DE2174" i="64"/>
  <c r="DE2208" i="64"/>
  <c r="DE2243" i="64"/>
  <c r="DE2261" i="64" s="1"/>
  <c r="CW2174" i="64"/>
  <c r="CW2208" i="64"/>
  <c r="CW2243" i="64"/>
  <c r="CW2261" i="64" s="1"/>
  <c r="CO2174" i="64"/>
  <c r="CO2208" i="64"/>
  <c r="CO2243" i="64"/>
  <c r="CO2261" i="64" s="1"/>
  <c r="DD2171" i="64"/>
  <c r="DD2205" i="64"/>
  <c r="DD2240" i="64"/>
  <c r="DD2258" i="64" s="1"/>
  <c r="CV2171" i="64"/>
  <c r="CV2205" i="64"/>
  <c r="CV2240" i="64"/>
  <c r="CV2258" i="64" s="1"/>
  <c r="DK2170" i="64"/>
  <c r="DK2196" i="64" s="1"/>
  <c r="DK2239" i="64"/>
  <c r="DK2204" i="64"/>
  <c r="DK2230" i="64" s="1"/>
  <c r="DC2170" i="64"/>
  <c r="DC2196" i="64" s="1"/>
  <c r="DC2239" i="64"/>
  <c r="DC2204" i="64"/>
  <c r="DC2230" i="64" s="1"/>
  <c r="CU2170" i="64"/>
  <c r="CU2196" i="64" s="1"/>
  <c r="CU2239" i="64"/>
  <c r="CU2204" i="64"/>
  <c r="CU2230" i="64" s="1"/>
  <c r="BX2170" i="64"/>
  <c r="BX2196" i="64" s="1"/>
  <c r="BX2239" i="64"/>
  <c r="BX2204" i="64"/>
  <c r="T2170" i="64"/>
  <c r="T2196" i="64" s="1"/>
  <c r="T2239" i="64"/>
  <c r="T2204" i="64"/>
  <c r="AJ2175" i="64"/>
  <c r="AJ2201" i="64" s="1"/>
  <c r="AJ2209" i="64"/>
  <c r="AJ2235" i="64" s="1"/>
  <c r="AJ2244" i="64"/>
  <c r="BI2174" i="64"/>
  <c r="BI2200" i="64" s="1"/>
  <c r="BI2208" i="64"/>
  <c r="BI2234" i="64" s="1"/>
  <c r="BI2243" i="64"/>
  <c r="BZ2171" i="64"/>
  <c r="BZ2240" i="64"/>
  <c r="BZ2205" i="64"/>
  <c r="BZ2231" i="64" s="1"/>
  <c r="AD2171" i="64"/>
  <c r="AD2240" i="64"/>
  <c r="AD2205" i="64"/>
  <c r="AD2231" i="64" s="1"/>
  <c r="BV2170" i="64"/>
  <c r="BV2196" i="64" s="1"/>
  <c r="BV2204" i="64"/>
  <c r="BV2239" i="64"/>
  <c r="AH2170" i="64"/>
  <c r="AH2196" i="64" s="1"/>
  <c r="AH2204" i="64"/>
  <c r="AH2239" i="64"/>
  <c r="AX2175" i="64"/>
  <c r="AX2201" i="64" s="1"/>
  <c r="AX2209" i="64"/>
  <c r="AX2235" i="64" s="1"/>
  <c r="AX2244" i="64"/>
  <c r="BE2170" i="64"/>
  <c r="BE2196" i="64" s="1"/>
  <c r="BE2239" i="64"/>
  <c r="BE2204" i="64"/>
  <c r="CK2175" i="64"/>
  <c r="CK2201" i="64" s="1"/>
  <c r="CK2244" i="64"/>
  <c r="CK2209" i="64"/>
  <c r="CK2235" i="64" s="1"/>
  <c r="AW2175" i="64"/>
  <c r="AW2201" i="64" s="1"/>
  <c r="AW2244" i="64"/>
  <c r="AW2209" i="64"/>
  <c r="AW2235" i="64" s="1"/>
  <c r="CL2174" i="64"/>
  <c r="CL2200" i="64" s="1"/>
  <c r="CL2208" i="64"/>
  <c r="CL2234" i="64" s="1"/>
  <c r="CL2243" i="64"/>
  <c r="AX2174" i="64"/>
  <c r="AX2200" i="64" s="1"/>
  <c r="AX2208" i="64"/>
  <c r="AX2234" i="64" s="1"/>
  <c r="AX2243" i="64"/>
  <c r="CE2171" i="64"/>
  <c r="CE2205" i="64"/>
  <c r="CE2231" i="64" s="1"/>
  <c r="CE2240" i="64"/>
  <c r="AI2171" i="64"/>
  <c r="AI2240" i="64"/>
  <c r="AI2205" i="64"/>
  <c r="AI2231" i="64" s="1"/>
  <c r="CI2170" i="64"/>
  <c r="CI2196" i="64" s="1"/>
  <c r="CI2239" i="64"/>
  <c r="CI2204" i="64"/>
  <c r="CA2170" i="64"/>
  <c r="CA2196" i="64" s="1"/>
  <c r="CA2239" i="64"/>
  <c r="CA2204" i="64"/>
  <c r="BS2170" i="64"/>
  <c r="BS2196" i="64" s="1"/>
  <c r="BS2239" i="64"/>
  <c r="BS2204" i="64"/>
  <c r="BK2170" i="64"/>
  <c r="BK2196" i="64" s="1"/>
  <c r="BK2239" i="64"/>
  <c r="BK2204" i="64"/>
  <c r="BC2170" i="64"/>
  <c r="BC2196" i="64" s="1"/>
  <c r="BC2239" i="64"/>
  <c r="BC2204" i="64"/>
  <c r="AU2170" i="64"/>
  <c r="AU2196" i="64" s="1"/>
  <c r="AU2239" i="64"/>
  <c r="AU2204" i="64"/>
  <c r="AM2170" i="64"/>
  <c r="AM2196" i="64" s="1"/>
  <c r="AM2239" i="64"/>
  <c r="AM2204" i="64"/>
  <c r="AE2170" i="64"/>
  <c r="AE2196" i="64" s="1"/>
  <c r="AE2239" i="64"/>
  <c r="AE2204" i="64"/>
  <c r="W2170" i="64"/>
  <c r="W2196" i="64" s="1"/>
  <c r="W2239" i="64"/>
  <c r="W2204" i="64"/>
  <c r="CI2175" i="64"/>
  <c r="CI2201" i="64" s="1"/>
  <c r="CI2244" i="64"/>
  <c r="CI2209" i="64"/>
  <c r="CI2235" i="64" s="1"/>
  <c r="CA2175" i="64"/>
  <c r="CA2201" i="64" s="1"/>
  <c r="CA2244" i="64"/>
  <c r="CA2209" i="64"/>
  <c r="CA2235" i="64" s="1"/>
  <c r="BS2175" i="64"/>
  <c r="BS2201" i="64" s="1"/>
  <c r="BS2244" i="64"/>
  <c r="BS2209" i="64"/>
  <c r="BS2235" i="64" s="1"/>
  <c r="BK2175" i="64"/>
  <c r="BK2201" i="64" s="1"/>
  <c r="BK2244" i="64"/>
  <c r="BK2209" i="64"/>
  <c r="BK2235" i="64" s="1"/>
  <c r="BC2175" i="64"/>
  <c r="BC2201" i="64" s="1"/>
  <c r="BC2244" i="64"/>
  <c r="BC2209" i="64"/>
  <c r="BC2235" i="64" s="1"/>
  <c r="AU2175" i="64"/>
  <c r="AU2201" i="64" s="1"/>
  <c r="AU2244" i="64"/>
  <c r="AU2209" i="64"/>
  <c r="AU2235" i="64" s="1"/>
  <c r="AM2175" i="64"/>
  <c r="AM2201" i="64" s="1"/>
  <c r="AM2244" i="64"/>
  <c r="AM2209" i="64"/>
  <c r="AM2235" i="64" s="1"/>
  <c r="AE2175" i="64"/>
  <c r="AE2201" i="64" s="1"/>
  <c r="AE2244" i="64"/>
  <c r="AE2209" i="64"/>
  <c r="AE2235" i="64" s="1"/>
  <c r="W2175" i="64"/>
  <c r="W2201" i="64" s="1"/>
  <c r="W2244" i="64"/>
  <c r="W2209" i="64"/>
  <c r="W2235" i="64" s="1"/>
  <c r="CJ2174" i="64"/>
  <c r="CJ2200" i="64" s="1"/>
  <c r="CJ2208" i="64"/>
  <c r="CJ2234" i="64" s="1"/>
  <c r="CJ2243" i="64"/>
  <c r="CB2174" i="64"/>
  <c r="CB2200" i="64" s="1"/>
  <c r="CB2208" i="64"/>
  <c r="CB2234" i="64" s="1"/>
  <c r="CB2243" i="64"/>
  <c r="BT2174" i="64"/>
  <c r="BT2200" i="64" s="1"/>
  <c r="BT2243" i="64"/>
  <c r="BT2208" i="64"/>
  <c r="BT2234" i="64" s="1"/>
  <c r="BL2174" i="64"/>
  <c r="BL2200" i="64" s="1"/>
  <c r="BL2208" i="64"/>
  <c r="BL2234" i="64" s="1"/>
  <c r="BL2243" i="64"/>
  <c r="BD2174" i="64"/>
  <c r="BD2200" i="64" s="1"/>
  <c r="BD2208" i="64"/>
  <c r="BD2234" i="64" s="1"/>
  <c r="BD2243" i="64"/>
  <c r="AV2174" i="64"/>
  <c r="AV2200" i="64" s="1"/>
  <c r="AV2243" i="64"/>
  <c r="AV2208" i="64"/>
  <c r="AV2234" i="64" s="1"/>
  <c r="AN2174" i="64"/>
  <c r="AN2200" i="64" s="1"/>
  <c r="AN2208" i="64"/>
  <c r="AN2234" i="64" s="1"/>
  <c r="AN2243" i="64"/>
  <c r="AF2174" i="64"/>
  <c r="AF2200" i="64" s="1"/>
  <c r="AF2208" i="64"/>
  <c r="AF2234" i="64" s="1"/>
  <c r="AF2243" i="64"/>
  <c r="X2174" i="64"/>
  <c r="X2200" i="64" s="1"/>
  <c r="X2243" i="64"/>
  <c r="X2208" i="64"/>
  <c r="X2234" i="64" s="1"/>
  <c r="CK2171" i="64"/>
  <c r="CK2240" i="64"/>
  <c r="CK2205" i="64"/>
  <c r="CK2231" i="64" s="1"/>
  <c r="CC2171" i="64"/>
  <c r="CC2240" i="64"/>
  <c r="CC2205" i="64"/>
  <c r="CC2231" i="64" s="1"/>
  <c r="BU2171" i="64"/>
  <c r="BU2240" i="64"/>
  <c r="BU2205" i="64"/>
  <c r="BU2231" i="64" s="1"/>
  <c r="BM2171" i="64"/>
  <c r="BM2240" i="64"/>
  <c r="BM2205" i="64"/>
  <c r="BM2231" i="64" s="1"/>
  <c r="BE2171" i="64"/>
  <c r="BE2240" i="64"/>
  <c r="BE2205" i="64"/>
  <c r="BE2231" i="64" s="1"/>
  <c r="AW2171" i="64"/>
  <c r="AW2240" i="64"/>
  <c r="AW2205" i="64"/>
  <c r="AW2231" i="64" s="1"/>
  <c r="AO2171" i="64"/>
  <c r="AO2240" i="64"/>
  <c r="AO2205" i="64"/>
  <c r="AO2231" i="64" s="1"/>
  <c r="AG2171" i="64"/>
  <c r="AG2240" i="64"/>
  <c r="AG2205" i="64"/>
  <c r="AG2231" i="64" s="1"/>
  <c r="Y2171" i="64"/>
  <c r="Y2240" i="64"/>
  <c r="Y2205" i="64"/>
  <c r="Y2231" i="64" s="1"/>
  <c r="DE2175" i="64"/>
  <c r="DE2209" i="64"/>
  <c r="DE2244" i="64"/>
  <c r="DE2262" i="64" s="1"/>
  <c r="CW2175" i="64"/>
  <c r="CW2209" i="64"/>
  <c r="CW2244" i="64"/>
  <c r="CW2262" i="64" s="1"/>
  <c r="CO2175" i="64"/>
  <c r="CO2209" i="64"/>
  <c r="CO2244" i="64"/>
  <c r="CO2262" i="64" s="1"/>
  <c r="DD2174" i="64"/>
  <c r="DD2208" i="64"/>
  <c r="DD2243" i="64"/>
  <c r="DD2261" i="64" s="1"/>
  <c r="CV2174" i="64"/>
  <c r="CV2208" i="64"/>
  <c r="CV2243" i="64"/>
  <c r="CV2261" i="64" s="1"/>
  <c r="DK2171" i="64"/>
  <c r="DK2240" i="64"/>
  <c r="DK2258" i="64" s="1"/>
  <c r="DK2205" i="64"/>
  <c r="DC2171" i="64"/>
  <c r="DC2240" i="64"/>
  <c r="DC2258" i="64" s="1"/>
  <c r="DC2205" i="64"/>
  <c r="CU2171" i="64"/>
  <c r="CU2240" i="64"/>
  <c r="CU2258" i="64" s="1"/>
  <c r="CU2205" i="64"/>
  <c r="DJ2170" i="64"/>
  <c r="DJ2196" i="64" s="1"/>
  <c r="DJ2239" i="64"/>
  <c r="DJ2204" i="64"/>
  <c r="DJ2230" i="64" s="1"/>
  <c r="DB2170" i="64"/>
  <c r="DB2196" i="64" s="1"/>
  <c r="DB2204" i="64"/>
  <c r="DB2230" i="64" s="1"/>
  <c r="DB2239" i="64"/>
  <c r="CT2170" i="64"/>
  <c r="CT2196" i="64" s="1"/>
  <c r="CT2204" i="64"/>
  <c r="CT2230" i="64" s="1"/>
  <c r="CT2239" i="64"/>
  <c r="BP2170" i="64"/>
  <c r="BP2196" i="64" s="1"/>
  <c r="BP2239" i="64"/>
  <c r="BP2204" i="64"/>
  <c r="CF2175" i="64"/>
  <c r="CF2201" i="64" s="1"/>
  <c r="CF2209" i="64"/>
  <c r="CF2235" i="64" s="1"/>
  <c r="CF2244" i="64"/>
  <c r="AB2175" i="64"/>
  <c r="AB2201" i="64" s="1"/>
  <c r="AB2209" i="64"/>
  <c r="AB2235" i="64" s="1"/>
  <c r="AB2244" i="64"/>
  <c r="BA2174" i="64"/>
  <c r="BA2200" i="64" s="1"/>
  <c r="BA2208" i="64"/>
  <c r="BA2234" i="64" s="1"/>
  <c r="BA2243" i="64"/>
  <c r="BR2171" i="64"/>
  <c r="BR2240" i="64"/>
  <c r="BR2205" i="64"/>
  <c r="BR2231" i="64" s="1"/>
  <c r="V2171" i="64"/>
  <c r="V2240" i="64"/>
  <c r="V2205" i="64"/>
  <c r="V2231" i="64" s="1"/>
  <c r="BN2170" i="64"/>
  <c r="BN2196" i="64" s="1"/>
  <c r="BN2239" i="64"/>
  <c r="BN2204" i="64"/>
  <c r="CK2170" i="64"/>
  <c r="CK2196" i="64" s="1"/>
  <c r="CK2239" i="64"/>
  <c r="CK2204" i="64"/>
  <c r="AW2170" i="64"/>
  <c r="AW2196" i="64" s="1"/>
  <c r="AW2239" i="64"/>
  <c r="AW2204" i="64"/>
  <c r="CC2175" i="64"/>
  <c r="CC2201" i="64" s="1"/>
  <c r="CC2244" i="64"/>
  <c r="CC2209" i="64"/>
  <c r="CC2235" i="64" s="1"/>
  <c r="AO2175" i="64"/>
  <c r="AO2201" i="64" s="1"/>
  <c r="AO2244" i="64"/>
  <c r="AO2209" i="64"/>
  <c r="AO2235" i="64" s="1"/>
  <c r="BV2174" i="64"/>
  <c r="BV2200" i="64" s="1"/>
  <c r="BV2208" i="64"/>
  <c r="BV2234" i="64" s="1"/>
  <c r="BV2243" i="64"/>
  <c r="AP2174" i="64"/>
  <c r="AP2200" i="64" s="1"/>
  <c r="AP2208" i="64"/>
  <c r="AP2234" i="64" s="1"/>
  <c r="AP2243" i="64"/>
  <c r="BW2171" i="64"/>
  <c r="BW2240" i="64"/>
  <c r="BW2205" i="64"/>
  <c r="BW2231" i="64" s="1"/>
  <c r="AQ2171" i="64"/>
  <c r="AQ2240" i="64"/>
  <c r="AQ2205" i="64"/>
  <c r="AQ2231" i="64" s="1"/>
  <c r="CH2170" i="64"/>
  <c r="CH2196" i="64" s="1"/>
  <c r="CH2239" i="64"/>
  <c r="CH2204" i="64"/>
  <c r="BZ2170" i="64"/>
  <c r="BZ2196" i="64" s="1"/>
  <c r="BZ2239" i="64"/>
  <c r="BZ2204" i="64"/>
  <c r="BR2170" i="64"/>
  <c r="BR2196" i="64" s="1"/>
  <c r="BR2239" i="64"/>
  <c r="BR2204" i="64"/>
  <c r="BJ2170" i="64"/>
  <c r="BJ2196" i="64" s="1"/>
  <c r="BJ2239" i="64"/>
  <c r="BJ2204" i="64"/>
  <c r="BB2170" i="64"/>
  <c r="BB2196" i="64" s="1"/>
  <c r="BB2239" i="64"/>
  <c r="BB2204" i="64"/>
  <c r="AT2170" i="64"/>
  <c r="AT2196" i="64" s="1"/>
  <c r="AT2239" i="64"/>
  <c r="AT2204" i="64"/>
  <c r="AL2170" i="64"/>
  <c r="AL2196" i="64" s="1"/>
  <c r="AL2239" i="64"/>
  <c r="AL2204" i="64"/>
  <c r="AD2170" i="64"/>
  <c r="AD2196" i="64" s="1"/>
  <c r="AD2239" i="64"/>
  <c r="AD2204" i="64"/>
  <c r="V2170" i="64"/>
  <c r="V2196" i="64" s="1"/>
  <c r="V2239" i="64"/>
  <c r="V2204" i="64"/>
  <c r="CH2175" i="64"/>
  <c r="CH2201" i="64" s="1"/>
  <c r="CH2244" i="64"/>
  <c r="CH2209" i="64"/>
  <c r="CH2235" i="64" s="1"/>
  <c r="BZ2175" i="64"/>
  <c r="BZ2201" i="64" s="1"/>
  <c r="BZ2244" i="64"/>
  <c r="BZ2209" i="64"/>
  <c r="BZ2235" i="64" s="1"/>
  <c r="BR2175" i="64"/>
  <c r="BR2201" i="64" s="1"/>
  <c r="BR2244" i="64"/>
  <c r="BR2209" i="64"/>
  <c r="BR2235" i="64" s="1"/>
  <c r="BJ2175" i="64"/>
  <c r="BJ2201" i="64" s="1"/>
  <c r="BJ2244" i="64"/>
  <c r="BJ2209" i="64"/>
  <c r="BJ2235" i="64" s="1"/>
  <c r="BB2175" i="64"/>
  <c r="BB2201" i="64" s="1"/>
  <c r="BB2244" i="64"/>
  <c r="BB2209" i="64"/>
  <c r="BB2235" i="64" s="1"/>
  <c r="AT2175" i="64"/>
  <c r="AT2201" i="64" s="1"/>
  <c r="AT2244" i="64"/>
  <c r="AT2209" i="64"/>
  <c r="AT2235" i="64" s="1"/>
  <c r="AL2175" i="64"/>
  <c r="AL2201" i="64" s="1"/>
  <c r="AL2244" i="64"/>
  <c r="AL2209" i="64"/>
  <c r="AL2235" i="64" s="1"/>
  <c r="AD2175" i="64"/>
  <c r="AD2201" i="64" s="1"/>
  <c r="AD2244" i="64"/>
  <c r="AD2209" i="64"/>
  <c r="AD2235" i="64" s="1"/>
  <c r="V2175" i="64"/>
  <c r="V2201" i="64" s="1"/>
  <c r="V2244" i="64"/>
  <c r="V2209" i="64"/>
  <c r="V2235" i="64" s="1"/>
  <c r="CI2174" i="64"/>
  <c r="CI2200" i="64" s="1"/>
  <c r="CI2243" i="64"/>
  <c r="CI2208" i="64"/>
  <c r="CI2234" i="64" s="1"/>
  <c r="CA2174" i="64"/>
  <c r="CA2200" i="64" s="1"/>
  <c r="CA2243" i="64"/>
  <c r="CA2208" i="64"/>
  <c r="CA2234" i="64" s="1"/>
  <c r="BS2174" i="64"/>
  <c r="BS2200" i="64" s="1"/>
  <c r="BS2243" i="64"/>
  <c r="BS2208" i="64"/>
  <c r="BS2234" i="64" s="1"/>
  <c r="BK2174" i="64"/>
  <c r="BK2200" i="64" s="1"/>
  <c r="BK2243" i="64"/>
  <c r="BK2208" i="64"/>
  <c r="BK2234" i="64" s="1"/>
  <c r="BC2174" i="64"/>
  <c r="BC2200" i="64" s="1"/>
  <c r="BC2243" i="64"/>
  <c r="BC2208" i="64"/>
  <c r="BC2234" i="64" s="1"/>
  <c r="AU2174" i="64"/>
  <c r="AU2200" i="64" s="1"/>
  <c r="AU2243" i="64"/>
  <c r="AU2208" i="64"/>
  <c r="AU2234" i="64" s="1"/>
  <c r="AM2174" i="64"/>
  <c r="AM2200" i="64" s="1"/>
  <c r="AM2243" i="64"/>
  <c r="AM2208" i="64"/>
  <c r="AM2234" i="64" s="1"/>
  <c r="AE2174" i="64"/>
  <c r="AE2200" i="64" s="1"/>
  <c r="AE2243" i="64"/>
  <c r="AE2208" i="64"/>
  <c r="AE2234" i="64" s="1"/>
  <c r="W2174" i="64"/>
  <c r="W2200" i="64" s="1"/>
  <c r="W2243" i="64"/>
  <c r="W2208" i="64"/>
  <c r="W2234" i="64" s="1"/>
  <c r="CJ2171" i="64"/>
  <c r="CJ2205" i="64"/>
  <c r="CJ2231" i="64" s="1"/>
  <c r="CJ2240" i="64"/>
  <c r="CB2171" i="64"/>
  <c r="CB2240" i="64"/>
  <c r="CB2205" i="64"/>
  <c r="CB2231" i="64" s="1"/>
  <c r="BT2171" i="64"/>
  <c r="BT2205" i="64"/>
  <c r="BT2231" i="64" s="1"/>
  <c r="BT2240" i="64"/>
  <c r="BL2171" i="64"/>
  <c r="BL2205" i="64"/>
  <c r="BL2231" i="64" s="1"/>
  <c r="BL2240" i="64"/>
  <c r="BD2171" i="64"/>
  <c r="BD2205" i="64"/>
  <c r="BD2231" i="64" s="1"/>
  <c r="BD2240" i="64"/>
  <c r="AV2171" i="64"/>
  <c r="AV2205" i="64"/>
  <c r="AV2231" i="64" s="1"/>
  <c r="AV2240" i="64"/>
  <c r="AN2171" i="64"/>
  <c r="AN2240" i="64"/>
  <c r="AN2205" i="64"/>
  <c r="AN2231" i="64" s="1"/>
  <c r="AF2171" i="64"/>
  <c r="AF2205" i="64"/>
  <c r="AF2231" i="64" s="1"/>
  <c r="AF2240" i="64"/>
  <c r="X2171" i="64"/>
  <c r="X2205" i="64"/>
  <c r="X2231" i="64" s="1"/>
  <c r="X2240" i="64"/>
  <c r="DD2175" i="64"/>
  <c r="DD2209" i="64"/>
  <c r="DD2244" i="64"/>
  <c r="DD2262" i="64" s="1"/>
  <c r="CV2175" i="64"/>
  <c r="CV2209" i="64"/>
  <c r="CV2244" i="64"/>
  <c r="CV2262" i="64" s="1"/>
  <c r="DK2174" i="64"/>
  <c r="DK2243" i="64"/>
  <c r="DK2261" i="64" s="1"/>
  <c r="DK2208" i="64"/>
  <c r="DC2174" i="64"/>
  <c r="DC2243" i="64"/>
  <c r="DC2261" i="64" s="1"/>
  <c r="DC2208" i="64"/>
  <c r="CU2174" i="64"/>
  <c r="CU2243" i="64"/>
  <c r="CU2261" i="64" s="1"/>
  <c r="CU2208" i="64"/>
  <c r="DJ2171" i="64"/>
  <c r="DJ2205" i="64"/>
  <c r="DJ2240" i="64"/>
  <c r="DJ2258" i="64" s="1"/>
  <c r="DB2171" i="64"/>
  <c r="DB2240" i="64"/>
  <c r="DB2258" i="64" s="1"/>
  <c r="DB2205" i="64"/>
  <c r="CT2171" i="64"/>
  <c r="CT2205" i="64"/>
  <c r="CT2240" i="64"/>
  <c r="CT2258" i="64" s="1"/>
  <c r="DI2170" i="64"/>
  <c r="DI2196" i="64" s="1"/>
  <c r="DI2239" i="64"/>
  <c r="DI2204" i="64"/>
  <c r="DI2230" i="64" s="1"/>
  <c r="DA2170" i="64"/>
  <c r="DA2196" i="64" s="1"/>
  <c r="DA2239" i="64"/>
  <c r="DA2204" i="64"/>
  <c r="DA2230" i="64" s="1"/>
  <c r="CS2170" i="64"/>
  <c r="CS2196" i="64" s="1"/>
  <c r="CS2239" i="64"/>
  <c r="CS2204" i="64"/>
  <c r="CS2230" i="64" s="1"/>
  <c r="CF2170" i="64"/>
  <c r="CF2196" i="64" s="1"/>
  <c r="CF2239" i="64"/>
  <c r="CF2204" i="64"/>
  <c r="AB2170" i="64"/>
  <c r="AB2196" i="64" s="1"/>
  <c r="AB2239" i="64"/>
  <c r="AB2204" i="64"/>
  <c r="AZ2175" i="64"/>
  <c r="AZ2201" i="64" s="1"/>
  <c r="AZ2209" i="64"/>
  <c r="AZ2235" i="64" s="1"/>
  <c r="AZ2244" i="64"/>
  <c r="BQ2174" i="64"/>
  <c r="BQ2200" i="64" s="1"/>
  <c r="BQ2208" i="64"/>
  <c r="BQ2234" i="64" s="1"/>
  <c r="BQ2243" i="64"/>
  <c r="U2174" i="64"/>
  <c r="U2200" i="64" s="1"/>
  <c r="U2208" i="64"/>
  <c r="U2234" i="64" s="1"/>
  <c r="U2243" i="64"/>
  <c r="AT2171" i="64"/>
  <c r="AT2240" i="64"/>
  <c r="AT2205" i="64"/>
  <c r="AT2231" i="64" s="1"/>
  <c r="CD2170" i="64"/>
  <c r="CD2196" i="64" s="1"/>
  <c r="CD2204" i="64"/>
  <c r="CD2239" i="64"/>
  <c r="Z2170" i="64"/>
  <c r="Z2196" i="64" s="1"/>
  <c r="Z2239" i="64"/>
  <c r="Z2204" i="64"/>
  <c r="BV2175" i="64"/>
  <c r="BV2201" i="64" s="1"/>
  <c r="BV2209" i="64"/>
  <c r="BV2235" i="64" s="1"/>
  <c r="BV2244" i="64"/>
  <c r="BW2174" i="64"/>
  <c r="BW2200" i="64" s="1"/>
  <c r="BW2208" i="64"/>
  <c r="BW2234" i="64" s="1"/>
  <c r="BW2243" i="64"/>
  <c r="CC2170" i="64"/>
  <c r="CC2196" i="64" s="1"/>
  <c r="CC2239" i="64"/>
  <c r="CC2204" i="64"/>
  <c r="AO2170" i="64"/>
  <c r="AO2196" i="64" s="1"/>
  <c r="AO2239" i="64"/>
  <c r="AO2204" i="64"/>
  <c r="BU2175" i="64"/>
  <c r="BU2201" i="64" s="1"/>
  <c r="BU2244" i="64"/>
  <c r="BU2209" i="64"/>
  <c r="BU2235" i="64" s="1"/>
  <c r="AG2175" i="64"/>
  <c r="AG2201" i="64" s="1"/>
  <c r="AG2244" i="64"/>
  <c r="AG2209" i="64"/>
  <c r="AG2235" i="64" s="1"/>
  <c r="BN2174" i="64"/>
  <c r="BN2200" i="64" s="1"/>
  <c r="BN2208" i="64"/>
  <c r="BN2234" i="64" s="1"/>
  <c r="BN2243" i="64"/>
  <c r="Z2174" i="64"/>
  <c r="Z2200" i="64" s="1"/>
  <c r="Z2208" i="64"/>
  <c r="Z2234" i="64" s="1"/>
  <c r="Z2243" i="64"/>
  <c r="BG2171" i="64"/>
  <c r="BG2240" i="64"/>
  <c r="BG2205" i="64"/>
  <c r="BG2231" i="64" s="1"/>
  <c r="CG2170" i="64"/>
  <c r="CG2196" i="64" s="1"/>
  <c r="CG2239" i="64"/>
  <c r="CG2204" i="64"/>
  <c r="BY2170" i="64"/>
  <c r="BY2196" i="64" s="1"/>
  <c r="BY2239" i="64"/>
  <c r="BY2204" i="64"/>
  <c r="BQ2170" i="64"/>
  <c r="BQ2196" i="64" s="1"/>
  <c r="BQ2239" i="64"/>
  <c r="BQ2204" i="64"/>
  <c r="BI2170" i="64"/>
  <c r="BI2196" i="64" s="1"/>
  <c r="BI2239" i="64"/>
  <c r="BI2204" i="64"/>
  <c r="BA2170" i="64"/>
  <c r="BA2196" i="64" s="1"/>
  <c r="BA2239" i="64"/>
  <c r="BA2204" i="64"/>
  <c r="AS2170" i="64"/>
  <c r="AS2196" i="64" s="1"/>
  <c r="AS2239" i="64"/>
  <c r="AS2204" i="64"/>
  <c r="AK2170" i="64"/>
  <c r="AK2196" i="64" s="1"/>
  <c r="AK2239" i="64"/>
  <c r="AK2204" i="64"/>
  <c r="AC2170" i="64"/>
  <c r="AC2196" i="64" s="1"/>
  <c r="AC2239" i="64"/>
  <c r="AC2204" i="64"/>
  <c r="U2170" i="64"/>
  <c r="U2196" i="64" s="1"/>
  <c r="U2239" i="64"/>
  <c r="U2204" i="64"/>
  <c r="CG2175" i="64"/>
  <c r="CG2201" i="64" s="1"/>
  <c r="CG2209" i="64"/>
  <c r="CG2235" i="64" s="1"/>
  <c r="CG2244" i="64"/>
  <c r="BY2175" i="64"/>
  <c r="BY2201" i="64" s="1"/>
  <c r="BY2209" i="64"/>
  <c r="BY2235" i="64" s="1"/>
  <c r="BY2244" i="64"/>
  <c r="BQ2175" i="64"/>
  <c r="BQ2201" i="64" s="1"/>
  <c r="BQ2209" i="64"/>
  <c r="BQ2235" i="64" s="1"/>
  <c r="BQ2244" i="64"/>
  <c r="BI2175" i="64"/>
  <c r="BI2201" i="64" s="1"/>
  <c r="BI2209" i="64"/>
  <c r="BI2235" i="64" s="1"/>
  <c r="BI2244" i="64"/>
  <c r="BA2175" i="64"/>
  <c r="BA2201" i="64" s="1"/>
  <c r="BA2209" i="64"/>
  <c r="BA2235" i="64" s="1"/>
  <c r="BA2244" i="64"/>
  <c r="AS2175" i="64"/>
  <c r="AS2201" i="64" s="1"/>
  <c r="AS2209" i="64"/>
  <c r="AS2235" i="64" s="1"/>
  <c r="AS2244" i="64"/>
  <c r="AK2175" i="64"/>
  <c r="AK2201" i="64" s="1"/>
  <c r="AK2209" i="64"/>
  <c r="AK2235" i="64" s="1"/>
  <c r="AK2244" i="64"/>
  <c r="AC2175" i="64"/>
  <c r="AC2201" i="64" s="1"/>
  <c r="AC2209" i="64"/>
  <c r="AC2235" i="64" s="1"/>
  <c r="AC2244" i="64"/>
  <c r="U2175" i="64"/>
  <c r="U2201" i="64" s="1"/>
  <c r="U2209" i="64"/>
  <c r="U2235" i="64" s="1"/>
  <c r="U2244" i="64"/>
  <c r="CH2174" i="64"/>
  <c r="CH2200" i="64" s="1"/>
  <c r="CH2243" i="64"/>
  <c r="CH2208" i="64"/>
  <c r="CH2234" i="64" s="1"/>
  <c r="BZ2174" i="64"/>
  <c r="BZ2200" i="64" s="1"/>
  <c r="BZ2243" i="64"/>
  <c r="BZ2208" i="64"/>
  <c r="BZ2234" i="64" s="1"/>
  <c r="BR2174" i="64"/>
  <c r="BR2200" i="64" s="1"/>
  <c r="BR2243" i="64"/>
  <c r="BR2208" i="64"/>
  <c r="BR2234" i="64" s="1"/>
  <c r="BJ2174" i="64"/>
  <c r="BJ2200" i="64" s="1"/>
  <c r="BJ2243" i="64"/>
  <c r="BJ2208" i="64"/>
  <c r="BJ2234" i="64" s="1"/>
  <c r="BB2174" i="64"/>
  <c r="BB2200" i="64" s="1"/>
  <c r="BB2243" i="64"/>
  <c r="BB2208" i="64"/>
  <c r="BB2234" i="64" s="1"/>
  <c r="AT2174" i="64"/>
  <c r="AT2200" i="64" s="1"/>
  <c r="AT2243" i="64"/>
  <c r="AT2208" i="64"/>
  <c r="AT2234" i="64" s="1"/>
  <c r="AL2174" i="64"/>
  <c r="AL2200" i="64" s="1"/>
  <c r="AL2243" i="64"/>
  <c r="AL2208" i="64"/>
  <c r="AL2234" i="64" s="1"/>
  <c r="AD2174" i="64"/>
  <c r="AD2200" i="64" s="1"/>
  <c r="AD2243" i="64"/>
  <c r="AD2208" i="64"/>
  <c r="AD2234" i="64" s="1"/>
  <c r="V2174" i="64"/>
  <c r="V2200" i="64" s="1"/>
  <c r="V2243" i="64"/>
  <c r="V2208" i="64"/>
  <c r="V2234" i="64" s="1"/>
  <c r="CI2171" i="64"/>
  <c r="CI2240" i="64"/>
  <c r="CI2205" i="64"/>
  <c r="CI2231" i="64" s="1"/>
  <c r="CA2171" i="64"/>
  <c r="CA2240" i="64"/>
  <c r="CA2205" i="64"/>
  <c r="CA2231" i="64" s="1"/>
  <c r="BS2171" i="64"/>
  <c r="BS2240" i="64"/>
  <c r="BS2205" i="64"/>
  <c r="BS2231" i="64" s="1"/>
  <c r="BK2171" i="64"/>
  <c r="BK2240" i="64"/>
  <c r="BK2205" i="64"/>
  <c r="BK2231" i="64" s="1"/>
  <c r="BC2171" i="64"/>
  <c r="BC2240" i="64"/>
  <c r="BC2205" i="64"/>
  <c r="BC2231" i="64" s="1"/>
  <c r="AU2171" i="64"/>
  <c r="AU2240" i="64"/>
  <c r="AU2205" i="64"/>
  <c r="AU2231" i="64" s="1"/>
  <c r="AM2171" i="64"/>
  <c r="AM2240" i="64"/>
  <c r="AM2205" i="64"/>
  <c r="AM2231" i="64" s="1"/>
  <c r="AE2171" i="64"/>
  <c r="AE2240" i="64"/>
  <c r="AE2205" i="64"/>
  <c r="AE2231" i="64" s="1"/>
  <c r="W2171" i="64"/>
  <c r="W2240" i="64"/>
  <c r="W2205" i="64"/>
  <c r="W2231" i="64" s="1"/>
  <c r="DK2175" i="64"/>
  <c r="DK2244" i="64"/>
  <c r="DK2262" i="64" s="1"/>
  <c r="DK2209" i="64"/>
  <c r="DC2175" i="64"/>
  <c r="DC2244" i="64"/>
  <c r="DC2262" i="64" s="1"/>
  <c r="DC2209" i="64"/>
  <c r="CU2175" i="64"/>
  <c r="CU2244" i="64"/>
  <c r="CU2262" i="64" s="1"/>
  <c r="CU2209" i="64"/>
  <c r="DJ2174" i="64"/>
  <c r="DJ2243" i="64"/>
  <c r="DJ2261" i="64" s="1"/>
  <c r="DJ2208" i="64"/>
  <c r="DB2174" i="64"/>
  <c r="DB2208" i="64"/>
  <c r="DB2243" i="64"/>
  <c r="DB2261" i="64" s="1"/>
  <c r="CT2174" i="64"/>
  <c r="CT2208" i="64"/>
  <c r="CT2243" i="64"/>
  <c r="CT2261" i="64" s="1"/>
  <c r="DI2171" i="64"/>
  <c r="DI2240" i="64"/>
  <c r="DI2258" i="64" s="1"/>
  <c r="DI2205" i="64"/>
  <c r="DA2171" i="64"/>
  <c r="DA2240" i="64"/>
  <c r="DA2258" i="64" s="1"/>
  <c r="DA2205" i="64"/>
  <c r="CS2171" i="64"/>
  <c r="CS2240" i="64"/>
  <c r="CS2258" i="64" s="1"/>
  <c r="CS2205" i="64"/>
  <c r="DH2170" i="64"/>
  <c r="DH2196" i="64" s="1"/>
  <c r="DH2239" i="64"/>
  <c r="DH2204" i="64"/>
  <c r="DH2230" i="64" s="1"/>
  <c r="CZ2170" i="64"/>
  <c r="CZ2196" i="64" s="1"/>
  <c r="CZ2239" i="64"/>
  <c r="CZ2204" i="64"/>
  <c r="CZ2230" i="64" s="1"/>
  <c r="CR2170" i="64"/>
  <c r="CR2196" i="64" s="1"/>
  <c r="CR2239" i="64"/>
  <c r="CR2204" i="64"/>
  <c r="CR2230" i="64" s="1"/>
  <c r="BA2107" i="64"/>
  <c r="BA2119" i="64" s="1"/>
  <c r="BA2128" i="64"/>
  <c r="BA2140" i="64" s="1"/>
  <c r="CL2107" i="64"/>
  <c r="CL2119" i="64" s="1"/>
  <c r="CL2128" i="64"/>
  <c r="CL2140" i="64" s="1"/>
  <c r="CD2107" i="64"/>
  <c r="CD2119" i="64" s="1"/>
  <c r="CD2128" i="64"/>
  <c r="CD2140" i="64" s="1"/>
  <c r="BV2107" i="64"/>
  <c r="BV2119" i="64" s="1"/>
  <c r="BV2128" i="64"/>
  <c r="BV2140" i="64" s="1"/>
  <c r="BN2107" i="64"/>
  <c r="BN2119" i="64" s="1"/>
  <c r="BN2128" i="64"/>
  <c r="BN2140" i="64" s="1"/>
  <c r="BF2107" i="64"/>
  <c r="BF2119" i="64" s="1"/>
  <c r="BF2128" i="64"/>
  <c r="BF2140" i="64" s="1"/>
  <c r="AX2107" i="64"/>
  <c r="AX2119" i="64" s="1"/>
  <c r="AX2128" i="64"/>
  <c r="AX2140" i="64" s="1"/>
  <c r="AP2107" i="64"/>
  <c r="AP2119" i="64" s="1"/>
  <c r="AP2128" i="64"/>
  <c r="AP2140" i="64" s="1"/>
  <c r="AH2107" i="64"/>
  <c r="AH2119" i="64" s="1"/>
  <c r="AH2128" i="64"/>
  <c r="AH2140" i="64" s="1"/>
  <c r="Z2107" i="64"/>
  <c r="Z2119" i="64" s="1"/>
  <c r="Z2128" i="64"/>
  <c r="Z2140" i="64" s="1"/>
  <c r="CL2112" i="64"/>
  <c r="CL2133" i="64"/>
  <c r="CD2112" i="64"/>
  <c r="CD2133" i="64"/>
  <c r="BV2112" i="64"/>
  <c r="BV2133" i="64"/>
  <c r="BN2112" i="64"/>
  <c r="BN2133" i="64"/>
  <c r="BF2112" i="64"/>
  <c r="BF2133" i="64"/>
  <c r="AX2112" i="64"/>
  <c r="AX2133" i="64"/>
  <c r="AP2112" i="64"/>
  <c r="AP2133" i="64"/>
  <c r="AH2112" i="64"/>
  <c r="AH2133" i="64"/>
  <c r="Z2112" i="64"/>
  <c r="Z2133" i="64"/>
  <c r="CE2111" i="64"/>
  <c r="CE2132" i="64"/>
  <c r="BW2111" i="64"/>
  <c r="BW2132" i="64"/>
  <c r="BO2111" i="64"/>
  <c r="BO2132" i="64"/>
  <c r="BG2111" i="64"/>
  <c r="BG2132" i="64"/>
  <c r="AY2111" i="64"/>
  <c r="AY2132" i="64"/>
  <c r="AQ2111" i="64"/>
  <c r="AQ2132" i="64"/>
  <c r="AI2111" i="64"/>
  <c r="AI2132" i="64"/>
  <c r="AA2111" i="64"/>
  <c r="AA2132" i="64"/>
  <c r="S2111" i="64"/>
  <c r="S2132" i="64"/>
  <c r="CF2108" i="64"/>
  <c r="CF2120" i="64" s="1"/>
  <c r="CF2129" i="64"/>
  <c r="BX2108" i="64"/>
  <c r="BX2120" i="64" s="1"/>
  <c r="BX2129" i="64"/>
  <c r="BP2108" i="64"/>
  <c r="BP2120" i="64" s="1"/>
  <c r="BP2129" i="64"/>
  <c r="BH2108" i="64"/>
  <c r="BH2120" i="64" s="1"/>
  <c r="BH2129" i="64"/>
  <c r="AZ2108" i="64"/>
  <c r="AZ2120" i="64" s="1"/>
  <c r="AZ2129" i="64"/>
  <c r="AR2108" i="64"/>
  <c r="AR2120" i="64" s="1"/>
  <c r="AR2129" i="64"/>
  <c r="AJ2108" i="64"/>
  <c r="AJ2120" i="64" s="1"/>
  <c r="AJ2129" i="64"/>
  <c r="AB2108" i="64"/>
  <c r="AB2120" i="64" s="1"/>
  <c r="AB2129" i="64"/>
  <c r="T2108" i="64"/>
  <c r="T2120" i="64" s="1"/>
  <c r="T2129" i="64"/>
  <c r="DF2112" i="64"/>
  <c r="DF2133" i="64"/>
  <c r="CX2112" i="64"/>
  <c r="CX2133" i="64"/>
  <c r="CP2112" i="64"/>
  <c r="CP2133" i="64"/>
  <c r="DF2111" i="64"/>
  <c r="DF2132" i="64"/>
  <c r="CX2111" i="64"/>
  <c r="CX2132" i="64"/>
  <c r="CP2111" i="64"/>
  <c r="CP2132" i="64"/>
  <c r="DF2108" i="64"/>
  <c r="DF2120" i="64" s="1"/>
  <c r="DF2129" i="64"/>
  <c r="CX2108" i="64"/>
  <c r="CX2120" i="64" s="1"/>
  <c r="CX2129" i="64"/>
  <c r="CP2108" i="64"/>
  <c r="CP2120" i="64" s="1"/>
  <c r="CP2129" i="64"/>
  <c r="DF2107" i="64"/>
  <c r="DF2119" i="64" s="1"/>
  <c r="DF2128" i="64"/>
  <c r="DF2140" i="64" s="1"/>
  <c r="CX2107" i="64"/>
  <c r="CX2119" i="64" s="1"/>
  <c r="CX2128" i="64"/>
  <c r="CX2140" i="64" s="1"/>
  <c r="CP2107" i="64"/>
  <c r="CP2119" i="64" s="1"/>
  <c r="CP2128" i="64"/>
  <c r="CP2140" i="64" s="1"/>
  <c r="BI2107" i="64"/>
  <c r="BI2119" i="64" s="1"/>
  <c r="BI2128" i="64"/>
  <c r="BI2140" i="64" s="1"/>
  <c r="CK2107" i="64"/>
  <c r="CK2119" i="64" s="1"/>
  <c r="CK2128" i="64"/>
  <c r="CK2140" i="64" s="1"/>
  <c r="CC2107" i="64"/>
  <c r="CC2119" i="64" s="1"/>
  <c r="CC2128" i="64"/>
  <c r="CC2140" i="64" s="1"/>
  <c r="BU2107" i="64"/>
  <c r="BU2119" i="64" s="1"/>
  <c r="BU2128" i="64"/>
  <c r="BU2140" i="64" s="1"/>
  <c r="BM2107" i="64"/>
  <c r="BM2119" i="64" s="1"/>
  <c r="BM2128" i="64"/>
  <c r="BM2140" i="64" s="1"/>
  <c r="BE2107" i="64"/>
  <c r="BE2119" i="64" s="1"/>
  <c r="BE2128" i="64"/>
  <c r="BE2140" i="64" s="1"/>
  <c r="AW2107" i="64"/>
  <c r="AW2119" i="64" s="1"/>
  <c r="AW2128" i="64"/>
  <c r="AW2140" i="64" s="1"/>
  <c r="AO2107" i="64"/>
  <c r="AO2119" i="64" s="1"/>
  <c r="AO2128" i="64"/>
  <c r="AO2140" i="64" s="1"/>
  <c r="AG2107" i="64"/>
  <c r="AG2119" i="64" s="1"/>
  <c r="AG2128" i="64"/>
  <c r="AG2140" i="64" s="1"/>
  <c r="Y2107" i="64"/>
  <c r="Y2119" i="64" s="1"/>
  <c r="Y2128" i="64"/>
  <c r="Y2140" i="64" s="1"/>
  <c r="CK2112" i="64"/>
  <c r="CK2133" i="64"/>
  <c r="CC2112" i="64"/>
  <c r="CC2133" i="64"/>
  <c r="BU2112" i="64"/>
  <c r="BU2133" i="64"/>
  <c r="BM2112" i="64"/>
  <c r="BM2133" i="64"/>
  <c r="BE2112" i="64"/>
  <c r="BE2133" i="64"/>
  <c r="AW2112" i="64"/>
  <c r="AW2133" i="64"/>
  <c r="AO2112" i="64"/>
  <c r="AO2133" i="64"/>
  <c r="AG2112" i="64"/>
  <c r="AG2133" i="64"/>
  <c r="Y2112" i="64"/>
  <c r="Y2133" i="64"/>
  <c r="CL2111" i="64"/>
  <c r="CL2132" i="64"/>
  <c r="CD2111" i="64"/>
  <c r="CD2132" i="64"/>
  <c r="BV2111" i="64"/>
  <c r="BV2132" i="64"/>
  <c r="BN2111" i="64"/>
  <c r="BN2132" i="64"/>
  <c r="BF2111" i="64"/>
  <c r="BF2132" i="64"/>
  <c r="AX2111" i="64"/>
  <c r="AX2132" i="64"/>
  <c r="AP2111" i="64"/>
  <c r="AP2132" i="64"/>
  <c r="AH2111" i="64"/>
  <c r="AH2132" i="64"/>
  <c r="Z2111" i="64"/>
  <c r="Z2132" i="64"/>
  <c r="CE2108" i="64"/>
  <c r="CE2120" i="64" s="1"/>
  <c r="CE2129" i="64"/>
  <c r="BW2108" i="64"/>
  <c r="BW2120" i="64" s="1"/>
  <c r="BW2129" i="64"/>
  <c r="BO2108" i="64"/>
  <c r="BO2120" i="64" s="1"/>
  <c r="BO2129" i="64"/>
  <c r="BG2108" i="64"/>
  <c r="BG2120" i="64" s="1"/>
  <c r="BG2129" i="64"/>
  <c r="AY2108" i="64"/>
  <c r="AY2120" i="64" s="1"/>
  <c r="AY2129" i="64"/>
  <c r="AQ2108" i="64"/>
  <c r="AQ2120" i="64" s="1"/>
  <c r="AQ2129" i="64"/>
  <c r="AI2108" i="64"/>
  <c r="AI2120" i="64" s="1"/>
  <c r="AI2129" i="64"/>
  <c r="AA2108" i="64"/>
  <c r="AA2120" i="64" s="1"/>
  <c r="AA2129" i="64"/>
  <c r="S2108" i="64"/>
  <c r="S2120" i="64" s="1"/>
  <c r="S2129" i="64"/>
  <c r="DE2112" i="64"/>
  <c r="DE2133" i="64"/>
  <c r="CW2112" i="64"/>
  <c r="CW2133" i="64"/>
  <c r="CO2112" i="64"/>
  <c r="CO2133" i="64"/>
  <c r="DE2111" i="64"/>
  <c r="DE2132" i="64"/>
  <c r="CW2111" i="64"/>
  <c r="CW2132" i="64"/>
  <c r="CO2111" i="64"/>
  <c r="CO2132" i="64"/>
  <c r="DE2108" i="64"/>
  <c r="DE2120" i="64" s="1"/>
  <c r="DE2129" i="64"/>
  <c r="CW2108" i="64"/>
  <c r="CW2120" i="64" s="1"/>
  <c r="CW2129" i="64"/>
  <c r="CO2108" i="64"/>
  <c r="CO2120" i="64" s="1"/>
  <c r="CO2129" i="64"/>
  <c r="DE2107" i="64"/>
  <c r="DE2119" i="64" s="1"/>
  <c r="DE2128" i="64"/>
  <c r="DE2140" i="64" s="1"/>
  <c r="CW2107" i="64"/>
  <c r="CW2119" i="64" s="1"/>
  <c r="CW2128" i="64"/>
  <c r="CW2140" i="64" s="1"/>
  <c r="CO2107" i="64"/>
  <c r="CO2119" i="64" s="1"/>
  <c r="CO2128" i="64"/>
  <c r="CO2140" i="64" s="1"/>
  <c r="CG2107" i="64"/>
  <c r="CG2119" i="64" s="1"/>
  <c r="CG2128" i="64"/>
  <c r="CG2140" i="64" s="1"/>
  <c r="AC2107" i="64"/>
  <c r="AC2119" i="64" s="1"/>
  <c r="AC2128" i="64"/>
  <c r="AC2140" i="64" s="1"/>
  <c r="CJ2107" i="64"/>
  <c r="CJ2119" i="64" s="1"/>
  <c r="CJ2128" i="64"/>
  <c r="CJ2140" i="64" s="1"/>
  <c r="CB2107" i="64"/>
  <c r="CB2119" i="64" s="1"/>
  <c r="CB2128" i="64"/>
  <c r="CB2140" i="64" s="1"/>
  <c r="BT2107" i="64"/>
  <c r="BT2119" i="64" s="1"/>
  <c r="BT2128" i="64"/>
  <c r="BT2140" i="64" s="1"/>
  <c r="BL2107" i="64"/>
  <c r="BL2119" i="64" s="1"/>
  <c r="BL2128" i="64"/>
  <c r="BL2140" i="64" s="1"/>
  <c r="BD2107" i="64"/>
  <c r="BD2119" i="64" s="1"/>
  <c r="BD2128" i="64"/>
  <c r="BD2140" i="64" s="1"/>
  <c r="AV2107" i="64"/>
  <c r="AV2119" i="64" s="1"/>
  <c r="AV2128" i="64"/>
  <c r="AV2140" i="64" s="1"/>
  <c r="AN2107" i="64"/>
  <c r="AN2119" i="64" s="1"/>
  <c r="AN2128" i="64"/>
  <c r="AN2140" i="64" s="1"/>
  <c r="AF2107" i="64"/>
  <c r="AF2119" i="64" s="1"/>
  <c r="AF2128" i="64"/>
  <c r="AF2140" i="64" s="1"/>
  <c r="X2107" i="64"/>
  <c r="X2119" i="64" s="1"/>
  <c r="X2128" i="64"/>
  <c r="X2140" i="64" s="1"/>
  <c r="CJ2112" i="64"/>
  <c r="CJ2133" i="64"/>
  <c r="CB2112" i="64"/>
  <c r="CB2133" i="64"/>
  <c r="BT2112" i="64"/>
  <c r="BT2133" i="64"/>
  <c r="BL2112" i="64"/>
  <c r="BL2133" i="64"/>
  <c r="BD2112" i="64"/>
  <c r="BD2133" i="64"/>
  <c r="AV2112" i="64"/>
  <c r="AV2133" i="64"/>
  <c r="AN2112" i="64"/>
  <c r="AN2133" i="64"/>
  <c r="AF2112" i="64"/>
  <c r="AF2133" i="64"/>
  <c r="X2112" i="64"/>
  <c r="X2133" i="64"/>
  <c r="CK2111" i="64"/>
  <c r="CK2132" i="64"/>
  <c r="CC2111" i="64"/>
  <c r="CC2132" i="64"/>
  <c r="BU2111" i="64"/>
  <c r="BU2132" i="64"/>
  <c r="BM2111" i="64"/>
  <c r="BM2132" i="64"/>
  <c r="BE2111" i="64"/>
  <c r="BE2132" i="64"/>
  <c r="AW2111" i="64"/>
  <c r="AW2132" i="64"/>
  <c r="AO2111" i="64"/>
  <c r="AO2132" i="64"/>
  <c r="AG2111" i="64"/>
  <c r="AG2132" i="64"/>
  <c r="Y2111" i="64"/>
  <c r="Y2132" i="64"/>
  <c r="CL2108" i="64"/>
  <c r="CL2120" i="64" s="1"/>
  <c r="CL2129" i="64"/>
  <c r="CD2108" i="64"/>
  <c r="CD2120" i="64" s="1"/>
  <c r="CD2129" i="64"/>
  <c r="BV2108" i="64"/>
  <c r="BV2120" i="64" s="1"/>
  <c r="BV2129" i="64"/>
  <c r="BN2108" i="64"/>
  <c r="BN2120" i="64" s="1"/>
  <c r="BN2129" i="64"/>
  <c r="BF2108" i="64"/>
  <c r="BF2120" i="64" s="1"/>
  <c r="BF2129" i="64"/>
  <c r="AX2108" i="64"/>
  <c r="AX2120" i="64" s="1"/>
  <c r="AX2129" i="64"/>
  <c r="AP2108" i="64"/>
  <c r="AP2120" i="64" s="1"/>
  <c r="AP2129" i="64"/>
  <c r="AH2108" i="64"/>
  <c r="AH2120" i="64" s="1"/>
  <c r="AH2129" i="64"/>
  <c r="Z2108" i="64"/>
  <c r="Z2120" i="64" s="1"/>
  <c r="Z2129" i="64"/>
  <c r="DD2112" i="64"/>
  <c r="DD2133" i="64"/>
  <c r="CV2112" i="64"/>
  <c r="CV2133" i="64"/>
  <c r="DD2111" i="64"/>
  <c r="DD2132" i="64"/>
  <c r="CV2111" i="64"/>
  <c r="CV2132" i="64"/>
  <c r="DD2108" i="64"/>
  <c r="DD2120" i="64" s="1"/>
  <c r="DD2129" i="64"/>
  <c r="CV2108" i="64"/>
  <c r="CV2120" i="64" s="1"/>
  <c r="CV2129" i="64"/>
  <c r="DD2107" i="64"/>
  <c r="DD2119" i="64" s="1"/>
  <c r="DD2128" i="64"/>
  <c r="DD2140" i="64" s="1"/>
  <c r="CV2107" i="64"/>
  <c r="CV2119" i="64" s="1"/>
  <c r="CV2128" i="64"/>
  <c r="CV2140" i="64" s="1"/>
  <c r="CI2107" i="64"/>
  <c r="CI2119" i="64" s="1"/>
  <c r="CI2128" i="64"/>
  <c r="CI2140" i="64" s="1"/>
  <c r="CA2107" i="64"/>
  <c r="CA2119" i="64" s="1"/>
  <c r="CA2128" i="64"/>
  <c r="CA2140" i="64" s="1"/>
  <c r="BS2107" i="64"/>
  <c r="BS2119" i="64" s="1"/>
  <c r="BS2128" i="64"/>
  <c r="BS2140" i="64" s="1"/>
  <c r="BK2107" i="64"/>
  <c r="BK2119" i="64" s="1"/>
  <c r="BK2128" i="64"/>
  <c r="BK2140" i="64" s="1"/>
  <c r="BC2107" i="64"/>
  <c r="BC2119" i="64" s="1"/>
  <c r="BC2128" i="64"/>
  <c r="BC2140" i="64" s="1"/>
  <c r="AU2107" i="64"/>
  <c r="AU2119" i="64" s="1"/>
  <c r="AU2128" i="64"/>
  <c r="AU2140" i="64" s="1"/>
  <c r="AM2107" i="64"/>
  <c r="AM2119" i="64" s="1"/>
  <c r="AM2128" i="64"/>
  <c r="AM2140" i="64" s="1"/>
  <c r="AE2107" i="64"/>
  <c r="AE2119" i="64" s="1"/>
  <c r="AE2128" i="64"/>
  <c r="AE2140" i="64" s="1"/>
  <c r="W2107" i="64"/>
  <c r="W2119" i="64" s="1"/>
  <c r="W2128" i="64"/>
  <c r="W2140" i="64" s="1"/>
  <c r="CI2112" i="64"/>
  <c r="CI2133" i="64"/>
  <c r="CA2112" i="64"/>
  <c r="CA2133" i="64"/>
  <c r="BS2112" i="64"/>
  <c r="BS2133" i="64"/>
  <c r="BK2112" i="64"/>
  <c r="BK2133" i="64"/>
  <c r="BC2112" i="64"/>
  <c r="BC2133" i="64"/>
  <c r="AU2112" i="64"/>
  <c r="AU2133" i="64"/>
  <c r="AM2112" i="64"/>
  <c r="AM2133" i="64"/>
  <c r="AE2112" i="64"/>
  <c r="AE2133" i="64"/>
  <c r="W2112" i="64"/>
  <c r="W2133" i="64"/>
  <c r="CJ2111" i="64"/>
  <c r="CJ2132" i="64"/>
  <c r="CB2111" i="64"/>
  <c r="CB2132" i="64"/>
  <c r="BT2111" i="64"/>
  <c r="BT2132" i="64"/>
  <c r="BL2111" i="64"/>
  <c r="BL2132" i="64"/>
  <c r="BD2111" i="64"/>
  <c r="BD2132" i="64"/>
  <c r="AV2111" i="64"/>
  <c r="AV2132" i="64"/>
  <c r="AN2111" i="64"/>
  <c r="AN2132" i="64"/>
  <c r="AF2111" i="64"/>
  <c r="AF2132" i="64"/>
  <c r="X2111" i="64"/>
  <c r="X2132" i="64"/>
  <c r="CK2108" i="64"/>
  <c r="CK2120" i="64" s="1"/>
  <c r="CK2129" i="64"/>
  <c r="CC2108" i="64"/>
  <c r="CC2120" i="64" s="1"/>
  <c r="CC2129" i="64"/>
  <c r="BU2108" i="64"/>
  <c r="BU2120" i="64" s="1"/>
  <c r="BU2129" i="64"/>
  <c r="BM2108" i="64"/>
  <c r="BM2120" i="64" s="1"/>
  <c r="BM2129" i="64"/>
  <c r="BE2108" i="64"/>
  <c r="BE2120" i="64" s="1"/>
  <c r="BE2129" i="64"/>
  <c r="AW2108" i="64"/>
  <c r="AW2120" i="64" s="1"/>
  <c r="AW2129" i="64"/>
  <c r="AO2108" i="64"/>
  <c r="AO2120" i="64" s="1"/>
  <c r="AO2129" i="64"/>
  <c r="AG2108" i="64"/>
  <c r="AG2120" i="64" s="1"/>
  <c r="AG2129" i="64"/>
  <c r="Y2108" i="64"/>
  <c r="Y2120" i="64" s="1"/>
  <c r="Y2129" i="64"/>
  <c r="DK2112" i="64"/>
  <c r="DK2133" i="64"/>
  <c r="DC2112" i="64"/>
  <c r="DC2133" i="64"/>
  <c r="CU2112" i="64"/>
  <c r="CU2133" i="64"/>
  <c r="DK2111" i="64"/>
  <c r="DK2132" i="64"/>
  <c r="DC2111" i="64"/>
  <c r="DC2132" i="64"/>
  <c r="CU2111" i="64"/>
  <c r="CU2132" i="64"/>
  <c r="DK2108" i="64"/>
  <c r="DK2120" i="64" s="1"/>
  <c r="DK2129" i="64"/>
  <c r="DC2108" i="64"/>
  <c r="DC2120" i="64" s="1"/>
  <c r="DC2129" i="64"/>
  <c r="CU2108" i="64"/>
  <c r="CU2120" i="64" s="1"/>
  <c r="CU2129" i="64"/>
  <c r="DK2107" i="64"/>
  <c r="DK2119" i="64" s="1"/>
  <c r="DK2128" i="64"/>
  <c r="DK2140" i="64" s="1"/>
  <c r="DC2107" i="64"/>
  <c r="DC2119" i="64" s="1"/>
  <c r="DC2128" i="64"/>
  <c r="DC2140" i="64" s="1"/>
  <c r="CU2107" i="64"/>
  <c r="CU2119" i="64" s="1"/>
  <c r="CU2128" i="64"/>
  <c r="CU2140" i="64" s="1"/>
  <c r="CH2107" i="64"/>
  <c r="CH2119" i="64" s="1"/>
  <c r="CH2128" i="64"/>
  <c r="CH2140" i="64" s="1"/>
  <c r="BZ2107" i="64"/>
  <c r="BZ2119" i="64" s="1"/>
  <c r="BZ2128" i="64"/>
  <c r="BZ2140" i="64" s="1"/>
  <c r="BR2107" i="64"/>
  <c r="BR2119" i="64" s="1"/>
  <c r="BR2128" i="64"/>
  <c r="BR2140" i="64" s="1"/>
  <c r="BJ2107" i="64"/>
  <c r="BJ2119" i="64" s="1"/>
  <c r="BJ2128" i="64"/>
  <c r="BJ2140" i="64" s="1"/>
  <c r="BB2107" i="64"/>
  <c r="BB2119" i="64" s="1"/>
  <c r="BB2128" i="64"/>
  <c r="BB2140" i="64" s="1"/>
  <c r="AT2107" i="64"/>
  <c r="AT2119" i="64" s="1"/>
  <c r="AT2128" i="64"/>
  <c r="AT2140" i="64" s="1"/>
  <c r="AL2107" i="64"/>
  <c r="AL2119" i="64" s="1"/>
  <c r="AL2128" i="64"/>
  <c r="AL2140" i="64" s="1"/>
  <c r="AD2107" i="64"/>
  <c r="AD2119" i="64" s="1"/>
  <c r="AD2128" i="64"/>
  <c r="AD2140" i="64" s="1"/>
  <c r="V2107" i="64"/>
  <c r="V2119" i="64" s="1"/>
  <c r="V2128" i="64"/>
  <c r="V2140" i="64" s="1"/>
  <c r="CH2112" i="64"/>
  <c r="CH2133" i="64"/>
  <c r="BZ2112" i="64"/>
  <c r="BZ2133" i="64"/>
  <c r="BR2112" i="64"/>
  <c r="BR2133" i="64"/>
  <c r="BJ2112" i="64"/>
  <c r="BJ2133" i="64"/>
  <c r="BB2112" i="64"/>
  <c r="BB2133" i="64"/>
  <c r="AT2112" i="64"/>
  <c r="AT2133" i="64"/>
  <c r="AL2112" i="64"/>
  <c r="AL2133" i="64"/>
  <c r="AD2112" i="64"/>
  <c r="AD2133" i="64"/>
  <c r="V2112" i="64"/>
  <c r="V2133" i="64"/>
  <c r="CI2111" i="64"/>
  <c r="CI2132" i="64"/>
  <c r="CA2111" i="64"/>
  <c r="CA2132" i="64"/>
  <c r="BS2111" i="64"/>
  <c r="BS2132" i="64"/>
  <c r="BK2111" i="64"/>
  <c r="BK2132" i="64"/>
  <c r="BC2111" i="64"/>
  <c r="BC2132" i="64"/>
  <c r="AU2111" i="64"/>
  <c r="AU2132" i="64"/>
  <c r="AM2111" i="64"/>
  <c r="AM2132" i="64"/>
  <c r="AE2111" i="64"/>
  <c r="AE2132" i="64"/>
  <c r="W2111" i="64"/>
  <c r="W2132" i="64"/>
  <c r="CJ2108" i="64"/>
  <c r="CJ2120" i="64" s="1"/>
  <c r="CJ2129" i="64"/>
  <c r="CB2108" i="64"/>
  <c r="CB2120" i="64" s="1"/>
  <c r="CB2129" i="64"/>
  <c r="BT2108" i="64"/>
  <c r="BT2120" i="64" s="1"/>
  <c r="BT2129" i="64"/>
  <c r="BL2108" i="64"/>
  <c r="BL2120" i="64" s="1"/>
  <c r="BL2129" i="64"/>
  <c r="BD2108" i="64"/>
  <c r="BD2120" i="64" s="1"/>
  <c r="BD2129" i="64"/>
  <c r="AV2108" i="64"/>
  <c r="AV2120" i="64" s="1"/>
  <c r="AV2129" i="64"/>
  <c r="AN2108" i="64"/>
  <c r="AN2120" i="64" s="1"/>
  <c r="AN2129" i="64"/>
  <c r="AF2108" i="64"/>
  <c r="AF2120" i="64" s="1"/>
  <c r="AF2129" i="64"/>
  <c r="X2108" i="64"/>
  <c r="X2120" i="64" s="1"/>
  <c r="X2129" i="64"/>
  <c r="DJ2112" i="64"/>
  <c r="DJ2133" i="64"/>
  <c r="DB2112" i="64"/>
  <c r="DB2133" i="64"/>
  <c r="CT2112" i="64"/>
  <c r="CT2133" i="64"/>
  <c r="DJ2111" i="64"/>
  <c r="DJ2132" i="64"/>
  <c r="DB2111" i="64"/>
  <c r="DB2132" i="64"/>
  <c r="CT2111" i="64"/>
  <c r="CT2132" i="64"/>
  <c r="DJ2108" i="64"/>
  <c r="DJ2120" i="64" s="1"/>
  <c r="DJ2129" i="64"/>
  <c r="DB2108" i="64"/>
  <c r="DB2120" i="64" s="1"/>
  <c r="DB2129" i="64"/>
  <c r="CT2108" i="64"/>
  <c r="CT2120" i="64" s="1"/>
  <c r="CT2129" i="64"/>
  <c r="DJ2107" i="64"/>
  <c r="DJ2119" i="64" s="1"/>
  <c r="DJ2128" i="64"/>
  <c r="DJ2140" i="64" s="1"/>
  <c r="DB2107" i="64"/>
  <c r="DB2119" i="64" s="1"/>
  <c r="DB2128" i="64"/>
  <c r="DB2140" i="64" s="1"/>
  <c r="CT2107" i="64"/>
  <c r="CT2119" i="64" s="1"/>
  <c r="CT2128" i="64"/>
  <c r="CT2140" i="64" s="1"/>
  <c r="BY2107" i="64"/>
  <c r="BY2119" i="64" s="1"/>
  <c r="BY2128" i="64"/>
  <c r="BY2140" i="64" s="1"/>
  <c r="BQ2107" i="64"/>
  <c r="BQ2119" i="64" s="1"/>
  <c r="BQ2128" i="64"/>
  <c r="BQ2140" i="64" s="1"/>
  <c r="AS2107" i="64"/>
  <c r="AS2119" i="64" s="1"/>
  <c r="AS2128" i="64"/>
  <c r="AS2140" i="64" s="1"/>
  <c r="CG2112" i="64"/>
  <c r="CG2133" i="64"/>
  <c r="BY2112" i="64"/>
  <c r="BY2133" i="64"/>
  <c r="BQ2112" i="64"/>
  <c r="BQ2133" i="64"/>
  <c r="BI2112" i="64"/>
  <c r="BI2133" i="64"/>
  <c r="BA2112" i="64"/>
  <c r="BA2133" i="64"/>
  <c r="AS2112" i="64"/>
  <c r="AS2133" i="64"/>
  <c r="AK2112" i="64"/>
  <c r="AK2133" i="64"/>
  <c r="AC2112" i="64"/>
  <c r="AC2133" i="64"/>
  <c r="U2112" i="64"/>
  <c r="U2133" i="64"/>
  <c r="CH2111" i="64"/>
  <c r="CH2132" i="64"/>
  <c r="BZ2111" i="64"/>
  <c r="BZ2132" i="64"/>
  <c r="BR2111" i="64"/>
  <c r="BR2132" i="64"/>
  <c r="BJ2111" i="64"/>
  <c r="BJ2132" i="64"/>
  <c r="BB2111" i="64"/>
  <c r="BB2132" i="64"/>
  <c r="AT2111" i="64"/>
  <c r="AT2132" i="64"/>
  <c r="AL2111" i="64"/>
  <c r="AL2132" i="64"/>
  <c r="AD2111" i="64"/>
  <c r="AD2132" i="64"/>
  <c r="V2111" i="64"/>
  <c r="V2132" i="64"/>
  <c r="CI2108" i="64"/>
  <c r="CI2120" i="64" s="1"/>
  <c r="CI2129" i="64"/>
  <c r="CA2108" i="64"/>
  <c r="CA2120" i="64" s="1"/>
  <c r="CA2129" i="64"/>
  <c r="BS2108" i="64"/>
  <c r="BS2120" i="64" s="1"/>
  <c r="BS2129" i="64"/>
  <c r="BK2108" i="64"/>
  <c r="BK2120" i="64" s="1"/>
  <c r="BK2129" i="64"/>
  <c r="BC2108" i="64"/>
  <c r="BC2120" i="64" s="1"/>
  <c r="BC2129" i="64"/>
  <c r="AU2108" i="64"/>
  <c r="AU2120" i="64" s="1"/>
  <c r="AU2129" i="64"/>
  <c r="AM2108" i="64"/>
  <c r="AM2120" i="64" s="1"/>
  <c r="AM2129" i="64"/>
  <c r="AE2108" i="64"/>
  <c r="AE2120" i="64" s="1"/>
  <c r="AE2129" i="64"/>
  <c r="W2108" i="64"/>
  <c r="W2120" i="64" s="1"/>
  <c r="W2129" i="64"/>
  <c r="DI2112" i="64"/>
  <c r="DI2133" i="64"/>
  <c r="DA2112" i="64"/>
  <c r="DA2133" i="64"/>
  <c r="CS2112" i="64"/>
  <c r="CS2133" i="64"/>
  <c r="DI2111" i="64"/>
  <c r="DI2132" i="64"/>
  <c r="DA2111" i="64"/>
  <c r="DA2132" i="64"/>
  <c r="CS2111" i="64"/>
  <c r="CS2132" i="64"/>
  <c r="DI2108" i="64"/>
  <c r="DI2120" i="64" s="1"/>
  <c r="DI2129" i="64"/>
  <c r="DA2108" i="64"/>
  <c r="DA2120" i="64" s="1"/>
  <c r="DA2129" i="64"/>
  <c r="CS2108" i="64"/>
  <c r="CS2120" i="64" s="1"/>
  <c r="CS2129" i="64"/>
  <c r="DI2107" i="64"/>
  <c r="DI2119" i="64" s="1"/>
  <c r="DI2128" i="64"/>
  <c r="DI2140" i="64" s="1"/>
  <c r="DA2107" i="64"/>
  <c r="DA2119" i="64" s="1"/>
  <c r="DA2128" i="64"/>
  <c r="DA2140" i="64" s="1"/>
  <c r="CS2107" i="64"/>
  <c r="CS2119" i="64" s="1"/>
  <c r="CS2128" i="64"/>
  <c r="CS2140" i="64" s="1"/>
  <c r="U2107" i="64"/>
  <c r="U2119" i="64" s="1"/>
  <c r="U2128" i="64"/>
  <c r="U2140" i="64" s="1"/>
  <c r="CF2107" i="64"/>
  <c r="CF2119" i="64" s="1"/>
  <c r="CF2128" i="64"/>
  <c r="CF2140" i="64" s="1"/>
  <c r="BX2107" i="64"/>
  <c r="BX2119" i="64" s="1"/>
  <c r="BX2128" i="64"/>
  <c r="BX2140" i="64" s="1"/>
  <c r="BP2107" i="64"/>
  <c r="BP2119" i="64" s="1"/>
  <c r="BP2128" i="64"/>
  <c r="BP2140" i="64" s="1"/>
  <c r="BH2107" i="64"/>
  <c r="BH2119" i="64" s="1"/>
  <c r="BH2128" i="64"/>
  <c r="BH2140" i="64" s="1"/>
  <c r="AZ2107" i="64"/>
  <c r="AZ2119" i="64" s="1"/>
  <c r="AZ2128" i="64"/>
  <c r="AZ2140" i="64" s="1"/>
  <c r="AR2107" i="64"/>
  <c r="AR2119" i="64" s="1"/>
  <c r="AR2128" i="64"/>
  <c r="AR2140" i="64" s="1"/>
  <c r="AJ2107" i="64"/>
  <c r="AJ2119" i="64" s="1"/>
  <c r="AJ2128" i="64"/>
  <c r="AJ2140" i="64" s="1"/>
  <c r="AB2107" i="64"/>
  <c r="AB2119" i="64" s="1"/>
  <c r="AB2128" i="64"/>
  <c r="AB2140" i="64" s="1"/>
  <c r="T2107" i="64"/>
  <c r="T2119" i="64" s="1"/>
  <c r="T2128" i="64"/>
  <c r="T2140" i="64" s="1"/>
  <c r="CF2112" i="64"/>
  <c r="CF2133" i="64"/>
  <c r="BX2112" i="64"/>
  <c r="BX2133" i="64"/>
  <c r="BP2112" i="64"/>
  <c r="BP2133" i="64"/>
  <c r="BH2112" i="64"/>
  <c r="BH2133" i="64"/>
  <c r="AZ2112" i="64"/>
  <c r="AZ2133" i="64"/>
  <c r="AR2112" i="64"/>
  <c r="AR2133" i="64"/>
  <c r="AJ2112" i="64"/>
  <c r="AJ2133" i="64"/>
  <c r="AB2112" i="64"/>
  <c r="AB2133" i="64"/>
  <c r="T2112" i="64"/>
  <c r="T2133" i="64"/>
  <c r="CG2111" i="64"/>
  <c r="CG2132" i="64"/>
  <c r="BY2111" i="64"/>
  <c r="BY2132" i="64"/>
  <c r="BQ2111" i="64"/>
  <c r="BQ2132" i="64"/>
  <c r="BI2111" i="64"/>
  <c r="BI2132" i="64"/>
  <c r="BA2111" i="64"/>
  <c r="BA2132" i="64"/>
  <c r="AS2111" i="64"/>
  <c r="AS2132" i="64"/>
  <c r="AK2111" i="64"/>
  <c r="AK2132" i="64"/>
  <c r="AC2111" i="64"/>
  <c r="AC2132" i="64"/>
  <c r="U2111" i="64"/>
  <c r="U2132" i="64"/>
  <c r="CH2108" i="64"/>
  <c r="CH2120" i="64" s="1"/>
  <c r="CH2129" i="64"/>
  <c r="BZ2108" i="64"/>
  <c r="BZ2120" i="64" s="1"/>
  <c r="BZ2129" i="64"/>
  <c r="BR2108" i="64"/>
  <c r="BR2120" i="64" s="1"/>
  <c r="BR2129" i="64"/>
  <c r="BJ2108" i="64"/>
  <c r="BJ2120" i="64" s="1"/>
  <c r="BJ2129" i="64"/>
  <c r="BB2108" i="64"/>
  <c r="BB2120" i="64" s="1"/>
  <c r="BB2129" i="64"/>
  <c r="AT2108" i="64"/>
  <c r="AT2120" i="64" s="1"/>
  <c r="AT2129" i="64"/>
  <c r="AL2108" i="64"/>
  <c r="AL2120" i="64" s="1"/>
  <c r="AL2129" i="64"/>
  <c r="AD2108" i="64"/>
  <c r="AD2120" i="64" s="1"/>
  <c r="AD2129" i="64"/>
  <c r="V2108" i="64"/>
  <c r="V2120" i="64" s="1"/>
  <c r="V2129" i="64"/>
  <c r="DH2112" i="64"/>
  <c r="DH2133" i="64"/>
  <c r="CZ2112" i="64"/>
  <c r="CZ2133" i="64"/>
  <c r="CR2112" i="64"/>
  <c r="CR2133" i="64"/>
  <c r="DH2111" i="64"/>
  <c r="DH2132" i="64"/>
  <c r="CZ2111" i="64"/>
  <c r="CZ2132" i="64"/>
  <c r="CR2111" i="64"/>
  <c r="CR2132" i="64"/>
  <c r="DH2108" i="64"/>
  <c r="DH2120" i="64" s="1"/>
  <c r="DH2129" i="64"/>
  <c r="CZ2108" i="64"/>
  <c r="CZ2120" i="64" s="1"/>
  <c r="CZ2129" i="64"/>
  <c r="CR2108" i="64"/>
  <c r="CR2120" i="64" s="1"/>
  <c r="CR2129" i="64"/>
  <c r="DH2107" i="64"/>
  <c r="DH2119" i="64" s="1"/>
  <c r="DH2128" i="64"/>
  <c r="DH2140" i="64" s="1"/>
  <c r="CZ2107" i="64"/>
  <c r="CZ2119" i="64" s="1"/>
  <c r="CZ2128" i="64"/>
  <c r="CZ2140" i="64" s="1"/>
  <c r="CR2107" i="64"/>
  <c r="CR2119" i="64" s="1"/>
  <c r="CR2128" i="64"/>
  <c r="CR2140" i="64" s="1"/>
  <c r="AK2107" i="64"/>
  <c r="AK2119" i="64" s="1"/>
  <c r="AK2128" i="64"/>
  <c r="AK2140" i="64" s="1"/>
  <c r="CE2107" i="64"/>
  <c r="CE2119" i="64" s="1"/>
  <c r="CE2128" i="64"/>
  <c r="CE2140" i="64" s="1"/>
  <c r="BW2107" i="64"/>
  <c r="BW2119" i="64" s="1"/>
  <c r="BW2128" i="64"/>
  <c r="BW2140" i="64" s="1"/>
  <c r="BO2107" i="64"/>
  <c r="BO2119" i="64" s="1"/>
  <c r="BO2128" i="64"/>
  <c r="BO2140" i="64" s="1"/>
  <c r="BG2107" i="64"/>
  <c r="BG2119" i="64" s="1"/>
  <c r="BG2128" i="64"/>
  <c r="BG2140" i="64" s="1"/>
  <c r="AY2107" i="64"/>
  <c r="AY2119" i="64" s="1"/>
  <c r="AY2128" i="64"/>
  <c r="AY2140" i="64" s="1"/>
  <c r="AQ2107" i="64"/>
  <c r="AQ2119" i="64" s="1"/>
  <c r="AQ2128" i="64"/>
  <c r="AQ2140" i="64" s="1"/>
  <c r="AI2107" i="64"/>
  <c r="AI2119" i="64" s="1"/>
  <c r="AI2128" i="64"/>
  <c r="AI2140" i="64" s="1"/>
  <c r="AA2107" i="64"/>
  <c r="AA2119" i="64" s="1"/>
  <c r="AA2128" i="64"/>
  <c r="AA2140" i="64" s="1"/>
  <c r="S2107" i="64"/>
  <c r="S2119" i="64" s="1"/>
  <c r="S2128" i="64"/>
  <c r="S2140" i="64" s="1"/>
  <c r="CE2112" i="64"/>
  <c r="CE2133" i="64"/>
  <c r="BW2112" i="64"/>
  <c r="BW2133" i="64"/>
  <c r="BO2112" i="64"/>
  <c r="BO2133" i="64"/>
  <c r="BG2112" i="64"/>
  <c r="BG2133" i="64"/>
  <c r="AY2112" i="64"/>
  <c r="AY2133" i="64"/>
  <c r="AQ2112" i="64"/>
  <c r="AQ2133" i="64"/>
  <c r="AI2112" i="64"/>
  <c r="AI2133" i="64"/>
  <c r="AA2112" i="64"/>
  <c r="AA2133" i="64"/>
  <c r="S2112" i="64"/>
  <c r="S2133" i="64"/>
  <c r="CF2111" i="64"/>
  <c r="CF2132" i="64"/>
  <c r="BX2111" i="64"/>
  <c r="BX2132" i="64"/>
  <c r="BP2111" i="64"/>
  <c r="BP2132" i="64"/>
  <c r="BH2111" i="64"/>
  <c r="BH2132" i="64"/>
  <c r="AZ2111" i="64"/>
  <c r="AZ2132" i="64"/>
  <c r="AR2111" i="64"/>
  <c r="AR2132" i="64"/>
  <c r="AJ2111" i="64"/>
  <c r="AJ2132" i="64"/>
  <c r="AB2111" i="64"/>
  <c r="AB2132" i="64"/>
  <c r="T2111" i="64"/>
  <c r="T2132" i="64"/>
  <c r="CG2108" i="64"/>
  <c r="CG2120" i="64" s="1"/>
  <c r="CG2129" i="64"/>
  <c r="BY2108" i="64"/>
  <c r="BY2120" i="64" s="1"/>
  <c r="BY2129" i="64"/>
  <c r="BQ2108" i="64"/>
  <c r="BQ2120" i="64" s="1"/>
  <c r="BQ2129" i="64"/>
  <c r="BI2108" i="64"/>
  <c r="BI2120" i="64" s="1"/>
  <c r="BI2129" i="64"/>
  <c r="BA2108" i="64"/>
  <c r="BA2120" i="64" s="1"/>
  <c r="BA2129" i="64"/>
  <c r="AS2108" i="64"/>
  <c r="AS2120" i="64" s="1"/>
  <c r="AS2129" i="64"/>
  <c r="AK2108" i="64"/>
  <c r="AK2120" i="64" s="1"/>
  <c r="AK2129" i="64"/>
  <c r="AC2108" i="64"/>
  <c r="AC2120" i="64" s="1"/>
  <c r="AC2129" i="64"/>
  <c r="U2108" i="64"/>
  <c r="U2120" i="64" s="1"/>
  <c r="U2129" i="64"/>
  <c r="DG2112" i="64"/>
  <c r="DG2133" i="64"/>
  <c r="CY2112" i="64"/>
  <c r="CY2133" i="64"/>
  <c r="CQ2112" i="64"/>
  <c r="CQ2133" i="64"/>
  <c r="DG2111" i="64"/>
  <c r="DG2132" i="64"/>
  <c r="CY2111" i="64"/>
  <c r="CY2132" i="64"/>
  <c r="CQ2111" i="64"/>
  <c r="CQ2132" i="64"/>
  <c r="DG2108" i="64"/>
  <c r="DG2120" i="64" s="1"/>
  <c r="DG2129" i="64"/>
  <c r="CY2108" i="64"/>
  <c r="CY2120" i="64" s="1"/>
  <c r="CY2129" i="64"/>
  <c r="CQ2108" i="64"/>
  <c r="CQ2120" i="64" s="1"/>
  <c r="CQ2129" i="64"/>
  <c r="DG2107" i="64"/>
  <c r="DG2119" i="64" s="1"/>
  <c r="DG2128" i="64"/>
  <c r="DG2140" i="64" s="1"/>
  <c r="CY2107" i="64"/>
  <c r="CY2119" i="64" s="1"/>
  <c r="CY2128" i="64"/>
  <c r="CY2140" i="64" s="1"/>
  <c r="CQ2107" i="64"/>
  <c r="CQ2119" i="64" s="1"/>
  <c r="CQ2128" i="64"/>
  <c r="CQ2140" i="64" s="1"/>
  <c r="AS1779" i="64"/>
  <c r="AS1792" i="64" s="1"/>
  <c r="AS1822" i="64"/>
  <c r="AS1835" i="64" s="1"/>
  <c r="AS1801" i="64"/>
  <c r="AS1813" i="64" s="1"/>
  <c r="BZ1783" i="64"/>
  <c r="BZ1826" i="64"/>
  <c r="BZ1805" i="64"/>
  <c r="AD1783" i="64"/>
  <c r="AD1826" i="64"/>
  <c r="AD1805" i="64"/>
  <c r="AM1780" i="64"/>
  <c r="AM1793" i="64" s="1"/>
  <c r="AM1823" i="64"/>
  <c r="AM1836" i="64" s="1"/>
  <c r="AM1802" i="64"/>
  <c r="AM1814" i="64" s="1"/>
  <c r="DH1783" i="64"/>
  <c r="DH1826" i="64"/>
  <c r="DH1805" i="64"/>
  <c r="CZ1779" i="64"/>
  <c r="CZ1792" i="64" s="1"/>
  <c r="CZ1822" i="64"/>
  <c r="CZ1835" i="64" s="1"/>
  <c r="CZ1801" i="64"/>
  <c r="CZ1813" i="64" s="1"/>
  <c r="CF1779" i="64"/>
  <c r="CF1792" i="64" s="1"/>
  <c r="CF1822" i="64"/>
  <c r="CF1835" i="64" s="1"/>
  <c r="CF1801" i="64"/>
  <c r="CF1813" i="64" s="1"/>
  <c r="BX1779" i="64"/>
  <c r="BX1792" i="64" s="1"/>
  <c r="BX1822" i="64"/>
  <c r="BX1835" i="64" s="1"/>
  <c r="BX1801" i="64"/>
  <c r="BX1813" i="64" s="1"/>
  <c r="BP1822" i="64"/>
  <c r="BP1835" i="64" s="1"/>
  <c r="BP1801" i="64"/>
  <c r="BP1813" i="64" s="1"/>
  <c r="BH1822" i="64"/>
  <c r="BH1835" i="64" s="1"/>
  <c r="BH1801" i="64"/>
  <c r="BH1813" i="64" s="1"/>
  <c r="AZ1822" i="64"/>
  <c r="AZ1835" i="64" s="1"/>
  <c r="AZ1801" i="64"/>
  <c r="AZ1813" i="64" s="1"/>
  <c r="AR1779" i="64"/>
  <c r="AR1792" i="64" s="1"/>
  <c r="AR1822" i="64"/>
  <c r="AR1835" i="64" s="1"/>
  <c r="AR1801" i="64"/>
  <c r="AR1813" i="64" s="1"/>
  <c r="AJ1822" i="64"/>
  <c r="AJ1835" i="64" s="1"/>
  <c r="AJ1801" i="64"/>
  <c r="AJ1813" i="64" s="1"/>
  <c r="AB1822" i="64"/>
  <c r="AB1835" i="64" s="1"/>
  <c r="AB1801" i="64"/>
  <c r="AB1813" i="64" s="1"/>
  <c r="T1822" i="64"/>
  <c r="T1835" i="64" s="1"/>
  <c r="T1801" i="64"/>
  <c r="T1813" i="64" s="1"/>
  <c r="CF1827" i="64"/>
  <c r="CF1840" i="64" s="1"/>
  <c r="CF1806" i="64"/>
  <c r="CF1818" i="64" s="1"/>
  <c r="BX1827" i="64"/>
  <c r="BX1840" i="64" s="1"/>
  <c r="BX1806" i="64"/>
  <c r="BX1818" i="64" s="1"/>
  <c r="BP1827" i="64"/>
  <c r="BP1840" i="64" s="1"/>
  <c r="BP1806" i="64"/>
  <c r="BP1818" i="64" s="1"/>
  <c r="BH1827" i="64"/>
  <c r="BH1840" i="64" s="1"/>
  <c r="BH1806" i="64"/>
  <c r="BH1818" i="64" s="1"/>
  <c r="AZ1827" i="64"/>
  <c r="AZ1840" i="64" s="1"/>
  <c r="AZ1806" i="64"/>
  <c r="AZ1818" i="64" s="1"/>
  <c r="AR1827" i="64"/>
  <c r="AR1840" i="64" s="1"/>
  <c r="AR1806" i="64"/>
  <c r="AR1818" i="64" s="1"/>
  <c r="AJ1827" i="64"/>
  <c r="AJ1840" i="64" s="1"/>
  <c r="AJ1806" i="64"/>
  <c r="AJ1818" i="64" s="1"/>
  <c r="AB1784" i="64"/>
  <c r="AB1797" i="64" s="1"/>
  <c r="AB1827" i="64"/>
  <c r="AB1840" i="64" s="1"/>
  <c r="AB1806" i="64"/>
  <c r="AB1818" i="64" s="1"/>
  <c r="T1827" i="64"/>
  <c r="T1840" i="64" s="1"/>
  <c r="T1806" i="64"/>
  <c r="T1818" i="64" s="1"/>
  <c r="CG1826" i="64"/>
  <c r="CG1805" i="64"/>
  <c r="BY1826" i="64"/>
  <c r="BY1805" i="64"/>
  <c r="BQ1805" i="64"/>
  <c r="BQ1826" i="64"/>
  <c r="BI1783" i="64"/>
  <c r="BI1826" i="64"/>
  <c r="BI1805" i="64"/>
  <c r="BA1826" i="64"/>
  <c r="BA1805" i="64"/>
  <c r="AS1826" i="64"/>
  <c r="AS1805" i="64"/>
  <c r="AK1826" i="64"/>
  <c r="AK1805" i="64"/>
  <c r="AC1826" i="64"/>
  <c r="AC1805" i="64"/>
  <c r="U1783" i="64"/>
  <c r="U1826" i="64"/>
  <c r="U1805" i="64"/>
  <c r="CH1780" i="64"/>
  <c r="CH1793" i="64" s="1"/>
  <c r="CH1823" i="64"/>
  <c r="CH1836" i="64" s="1"/>
  <c r="CH1802" i="64"/>
  <c r="CH1814" i="64" s="1"/>
  <c r="BZ1780" i="64"/>
  <c r="BZ1793" i="64" s="1"/>
  <c r="BZ1823" i="64"/>
  <c r="BZ1836" i="64" s="1"/>
  <c r="BZ1802" i="64"/>
  <c r="BZ1814" i="64" s="1"/>
  <c r="BR1780" i="64"/>
  <c r="BR1793" i="64" s="1"/>
  <c r="BR1823" i="64"/>
  <c r="BR1836" i="64" s="1"/>
  <c r="BR1802" i="64"/>
  <c r="BR1814" i="64" s="1"/>
  <c r="BJ1780" i="64"/>
  <c r="BJ1793" i="64" s="1"/>
  <c r="BJ1823" i="64"/>
  <c r="BJ1836" i="64" s="1"/>
  <c r="BJ1802" i="64"/>
  <c r="BJ1814" i="64" s="1"/>
  <c r="BB1823" i="64"/>
  <c r="BB1836" i="64" s="1"/>
  <c r="BB1802" i="64"/>
  <c r="BB1814" i="64" s="1"/>
  <c r="AT1780" i="64"/>
  <c r="AT1793" i="64" s="1"/>
  <c r="AT1823" i="64"/>
  <c r="AT1836" i="64" s="1"/>
  <c r="AT1802" i="64"/>
  <c r="AT1814" i="64" s="1"/>
  <c r="AL1823" i="64"/>
  <c r="AL1836" i="64" s="1"/>
  <c r="AL1802" i="64"/>
  <c r="AL1814" i="64" s="1"/>
  <c r="AD1780" i="64"/>
  <c r="AD1793" i="64" s="1"/>
  <c r="AD1823" i="64"/>
  <c r="AD1836" i="64" s="1"/>
  <c r="AD1802" i="64"/>
  <c r="AD1814" i="64" s="1"/>
  <c r="V1780" i="64"/>
  <c r="V1793" i="64" s="1"/>
  <c r="V1823" i="64"/>
  <c r="V1836" i="64" s="1"/>
  <c r="V1802" i="64"/>
  <c r="V1814" i="64" s="1"/>
  <c r="DG1784" i="64"/>
  <c r="DG1797" i="64" s="1"/>
  <c r="DG1806" i="64"/>
  <c r="DG1818" i="64" s="1"/>
  <c r="DG1827" i="64"/>
  <c r="DG1840" i="64" s="1"/>
  <c r="CY1784" i="64"/>
  <c r="CY1797" i="64" s="1"/>
  <c r="CY1806" i="64"/>
  <c r="CY1818" i="64" s="1"/>
  <c r="CY1827" i="64"/>
  <c r="CY1840" i="64" s="1"/>
  <c r="CQ1784" i="64"/>
  <c r="CQ1797" i="64" s="1"/>
  <c r="CQ1827" i="64"/>
  <c r="CQ1840" i="64" s="1"/>
  <c r="CQ1806" i="64"/>
  <c r="CQ1818" i="64" s="1"/>
  <c r="DG1783" i="64"/>
  <c r="DG1826" i="64"/>
  <c r="DG1805" i="64"/>
  <c r="CY1783" i="64"/>
  <c r="CY1805" i="64"/>
  <c r="CY1826" i="64"/>
  <c r="CQ1783" i="64"/>
  <c r="CQ1826" i="64"/>
  <c r="CQ1805" i="64"/>
  <c r="DG1780" i="64"/>
  <c r="DG1793" i="64" s="1"/>
  <c r="DG1823" i="64"/>
  <c r="DG1836" i="64" s="1"/>
  <c r="DG1802" i="64"/>
  <c r="DG1814" i="64" s="1"/>
  <c r="CY1780" i="64"/>
  <c r="CY1793" i="64" s="1"/>
  <c r="CY1802" i="64"/>
  <c r="CY1814" i="64" s="1"/>
  <c r="CY1823" i="64"/>
  <c r="CY1836" i="64" s="1"/>
  <c r="CQ1780" i="64"/>
  <c r="CQ1793" i="64" s="1"/>
  <c r="CQ1823" i="64"/>
  <c r="CQ1836" i="64" s="1"/>
  <c r="CQ1802" i="64"/>
  <c r="CQ1814" i="64" s="1"/>
  <c r="DG1779" i="64"/>
  <c r="DG1792" i="64" s="1"/>
  <c r="DG1822" i="64"/>
  <c r="DG1835" i="64" s="1"/>
  <c r="DG1801" i="64"/>
  <c r="DG1813" i="64" s="1"/>
  <c r="CY1779" i="64"/>
  <c r="CY1792" i="64" s="1"/>
  <c r="CY1822" i="64"/>
  <c r="CY1835" i="64" s="1"/>
  <c r="CY1801" i="64"/>
  <c r="CY1813" i="64" s="1"/>
  <c r="CQ1779" i="64"/>
  <c r="CQ1792" i="64" s="1"/>
  <c r="CQ1822" i="64"/>
  <c r="CQ1835" i="64" s="1"/>
  <c r="CQ1801" i="64"/>
  <c r="CQ1813" i="64" s="1"/>
  <c r="BQ1779" i="64"/>
  <c r="BQ1792" i="64" s="1"/>
  <c r="BQ1801" i="64"/>
  <c r="BQ1813" i="64" s="1"/>
  <c r="BQ1822" i="64"/>
  <c r="BQ1835" i="64" s="1"/>
  <c r="CG1827" i="64"/>
  <c r="CG1840" i="64" s="1"/>
  <c r="CG1806" i="64"/>
  <c r="CG1818" i="64" s="1"/>
  <c r="AS1827" i="64"/>
  <c r="AS1840" i="64" s="1"/>
  <c r="AS1806" i="64"/>
  <c r="AS1818" i="64" s="1"/>
  <c r="CH1826" i="64"/>
  <c r="CH1805" i="64"/>
  <c r="V1826" i="64"/>
  <c r="V1805" i="64"/>
  <c r="AU1780" i="64"/>
  <c r="AU1793" i="64" s="1"/>
  <c r="AU1823" i="64"/>
  <c r="AU1836" i="64" s="1"/>
  <c r="AU1802" i="64"/>
  <c r="AU1814" i="64" s="1"/>
  <c r="CR1784" i="64"/>
  <c r="CR1797" i="64" s="1"/>
  <c r="CR1827" i="64"/>
  <c r="CR1840" i="64" s="1"/>
  <c r="CR1806" i="64"/>
  <c r="CR1818" i="64" s="1"/>
  <c r="DH1779" i="64"/>
  <c r="DH1792" i="64" s="1"/>
  <c r="DH1822" i="64"/>
  <c r="DH1835" i="64" s="1"/>
  <c r="DH1801" i="64"/>
  <c r="DH1813" i="64" s="1"/>
  <c r="CE1822" i="64"/>
  <c r="CE1835" i="64" s="1"/>
  <c r="CE1801" i="64"/>
  <c r="CE1813" i="64" s="1"/>
  <c r="BW1822" i="64"/>
  <c r="BW1835" i="64" s="1"/>
  <c r="BW1801" i="64"/>
  <c r="BW1813" i="64" s="1"/>
  <c r="BO1822" i="64"/>
  <c r="BO1835" i="64" s="1"/>
  <c r="BO1801" i="64"/>
  <c r="BO1813" i="64" s="1"/>
  <c r="BG1822" i="64"/>
  <c r="BG1835" i="64" s="1"/>
  <c r="BG1801" i="64"/>
  <c r="BG1813" i="64" s="1"/>
  <c r="AY1822" i="64"/>
  <c r="AY1835" i="64" s="1"/>
  <c r="AY1801" i="64"/>
  <c r="AY1813" i="64" s="1"/>
  <c r="AQ1822" i="64"/>
  <c r="AQ1835" i="64" s="1"/>
  <c r="AQ1801" i="64"/>
  <c r="AQ1813" i="64" s="1"/>
  <c r="AI1822" i="64"/>
  <c r="AI1835" i="64" s="1"/>
  <c r="AI1801" i="64"/>
  <c r="AI1813" i="64" s="1"/>
  <c r="AA1822" i="64"/>
  <c r="AA1835" i="64" s="1"/>
  <c r="AA1801" i="64"/>
  <c r="AA1813" i="64" s="1"/>
  <c r="S1822" i="64"/>
  <c r="S1835" i="64" s="1"/>
  <c r="S1801" i="64"/>
  <c r="S1813" i="64" s="1"/>
  <c r="CE1827" i="64"/>
  <c r="CE1840" i="64" s="1"/>
  <c r="CE1806" i="64"/>
  <c r="CE1818" i="64" s="1"/>
  <c r="BW1827" i="64"/>
  <c r="BW1840" i="64" s="1"/>
  <c r="BW1806" i="64"/>
  <c r="BW1818" i="64" s="1"/>
  <c r="BO1827" i="64"/>
  <c r="BO1840" i="64" s="1"/>
  <c r="BO1806" i="64"/>
  <c r="BO1818" i="64" s="1"/>
  <c r="BG1827" i="64"/>
  <c r="BG1840" i="64" s="1"/>
  <c r="BG1806" i="64"/>
  <c r="BG1818" i="64" s="1"/>
  <c r="AY1827" i="64"/>
  <c r="AY1840" i="64" s="1"/>
  <c r="AY1806" i="64"/>
  <c r="AY1818" i="64" s="1"/>
  <c r="AQ1784" i="64"/>
  <c r="AQ1797" i="64" s="1"/>
  <c r="AQ1827" i="64"/>
  <c r="AQ1840" i="64" s="1"/>
  <c r="AQ1806" i="64"/>
  <c r="AQ1818" i="64" s="1"/>
  <c r="AI1827" i="64"/>
  <c r="AI1840" i="64" s="1"/>
  <c r="AI1806" i="64"/>
  <c r="AI1818" i="64" s="1"/>
  <c r="AA1827" i="64"/>
  <c r="AA1840" i="64" s="1"/>
  <c r="AA1806" i="64"/>
  <c r="AA1818" i="64" s="1"/>
  <c r="S1827" i="64"/>
  <c r="S1840" i="64" s="1"/>
  <c r="S1806" i="64"/>
  <c r="S1818" i="64" s="1"/>
  <c r="CF1826" i="64"/>
  <c r="CF1805" i="64"/>
  <c r="BX1783" i="64"/>
  <c r="BX1826" i="64"/>
  <c r="BX1805" i="64"/>
  <c r="BP1826" i="64"/>
  <c r="BP1805" i="64"/>
  <c r="BH1783" i="64"/>
  <c r="BH1826" i="64"/>
  <c r="BH1805" i="64"/>
  <c r="AZ1826" i="64"/>
  <c r="AZ1805" i="64"/>
  <c r="AR1826" i="64"/>
  <c r="AR1805" i="64"/>
  <c r="AJ1783" i="64"/>
  <c r="AJ1826" i="64"/>
  <c r="AJ1805" i="64"/>
  <c r="AB1826" i="64"/>
  <c r="AB1805" i="64"/>
  <c r="T1826" i="64"/>
  <c r="T1805" i="64"/>
  <c r="CG1780" i="64"/>
  <c r="CG1793" i="64" s="1"/>
  <c r="CG1823" i="64"/>
  <c r="CG1836" i="64" s="1"/>
  <c r="CG1802" i="64"/>
  <c r="CG1814" i="64" s="1"/>
  <c r="BY1823" i="64"/>
  <c r="BY1836" i="64" s="1"/>
  <c r="BY1802" i="64"/>
  <c r="BY1814" i="64" s="1"/>
  <c r="BQ1823" i="64"/>
  <c r="BQ1836" i="64" s="1"/>
  <c r="BQ1802" i="64"/>
  <c r="BQ1814" i="64" s="1"/>
  <c r="BI1780" i="64"/>
  <c r="BI1793" i="64" s="1"/>
  <c r="BI1823" i="64"/>
  <c r="BI1836" i="64" s="1"/>
  <c r="BI1802" i="64"/>
  <c r="BI1814" i="64" s="1"/>
  <c r="BA1780" i="64"/>
  <c r="BA1793" i="64" s="1"/>
  <c r="BA1823" i="64"/>
  <c r="BA1836" i="64" s="1"/>
  <c r="BA1802" i="64"/>
  <c r="BA1814" i="64" s="1"/>
  <c r="AS1780" i="64"/>
  <c r="AS1793" i="64" s="1"/>
  <c r="AS1823" i="64"/>
  <c r="AS1836" i="64" s="1"/>
  <c r="AS1802" i="64"/>
  <c r="AS1814" i="64" s="1"/>
  <c r="AK1780" i="64"/>
  <c r="AK1793" i="64" s="1"/>
  <c r="AK1802" i="64"/>
  <c r="AK1814" i="64" s="1"/>
  <c r="AK1823" i="64"/>
  <c r="AK1836" i="64" s="1"/>
  <c r="AC1823" i="64"/>
  <c r="AC1836" i="64" s="1"/>
  <c r="AC1802" i="64"/>
  <c r="AC1814" i="64" s="1"/>
  <c r="U1780" i="64"/>
  <c r="U1793" i="64" s="1"/>
  <c r="U1823" i="64"/>
  <c r="U1836" i="64" s="1"/>
  <c r="U1802" i="64"/>
  <c r="U1814" i="64" s="1"/>
  <c r="DF1784" i="64"/>
  <c r="DF1797" i="64" s="1"/>
  <c r="DF1827" i="64"/>
  <c r="DF1840" i="64" s="1"/>
  <c r="DF1806" i="64"/>
  <c r="DF1818" i="64" s="1"/>
  <c r="CX1784" i="64"/>
  <c r="CX1797" i="64" s="1"/>
  <c r="CX1827" i="64"/>
  <c r="CX1840" i="64" s="1"/>
  <c r="CX1806" i="64"/>
  <c r="CX1818" i="64" s="1"/>
  <c r="CP1784" i="64"/>
  <c r="CP1797" i="64" s="1"/>
  <c r="CP1827" i="64"/>
  <c r="CP1840" i="64" s="1"/>
  <c r="CP1806" i="64"/>
  <c r="CP1818" i="64" s="1"/>
  <c r="DF1783" i="64"/>
  <c r="DF1826" i="64"/>
  <c r="DF1805" i="64"/>
  <c r="CX1783" i="64"/>
  <c r="CX1826" i="64"/>
  <c r="CX1805" i="64"/>
  <c r="CP1783" i="64"/>
  <c r="CP1826" i="64"/>
  <c r="CP1805" i="64"/>
  <c r="DF1780" i="64"/>
  <c r="DF1793" i="64" s="1"/>
  <c r="DF1823" i="64"/>
  <c r="DF1836" i="64" s="1"/>
  <c r="DF1802" i="64"/>
  <c r="DF1814" i="64" s="1"/>
  <c r="CX1780" i="64"/>
  <c r="CX1793" i="64" s="1"/>
  <c r="CX1823" i="64"/>
  <c r="CX1836" i="64" s="1"/>
  <c r="CX1802" i="64"/>
  <c r="CX1814" i="64" s="1"/>
  <c r="CP1780" i="64"/>
  <c r="CP1793" i="64" s="1"/>
  <c r="CP1823" i="64"/>
  <c r="CP1836" i="64" s="1"/>
  <c r="CP1802" i="64"/>
  <c r="CP1814" i="64" s="1"/>
  <c r="DF1779" i="64"/>
  <c r="DF1792" i="64" s="1"/>
  <c r="DF1822" i="64"/>
  <c r="DF1835" i="64" s="1"/>
  <c r="DF1801" i="64"/>
  <c r="DF1813" i="64" s="1"/>
  <c r="CX1779" i="64"/>
  <c r="CX1792" i="64" s="1"/>
  <c r="CX1822" i="64"/>
  <c r="CX1835" i="64" s="1"/>
  <c r="CX1801" i="64"/>
  <c r="CX1813" i="64" s="1"/>
  <c r="CP1779" i="64"/>
  <c r="CP1792" i="64" s="1"/>
  <c r="CP1822" i="64"/>
  <c r="CP1835" i="64" s="1"/>
  <c r="CP1801" i="64"/>
  <c r="CP1813" i="64" s="1"/>
  <c r="BY1779" i="64"/>
  <c r="BY1792" i="64" s="1"/>
  <c r="BY1822" i="64"/>
  <c r="BY1835" i="64" s="1"/>
  <c r="BY1801" i="64"/>
  <c r="BY1813" i="64" s="1"/>
  <c r="U1822" i="64"/>
  <c r="U1835" i="64" s="1"/>
  <c r="U1801" i="64"/>
  <c r="U1813" i="64" s="1"/>
  <c r="BI1827" i="64"/>
  <c r="BI1840" i="64" s="1"/>
  <c r="BI1806" i="64"/>
  <c r="BI1818" i="64" s="1"/>
  <c r="U1827" i="64"/>
  <c r="U1840" i="64" s="1"/>
  <c r="U1806" i="64"/>
  <c r="U1818" i="64" s="1"/>
  <c r="AT1783" i="64"/>
  <c r="AT1826" i="64"/>
  <c r="AT1805" i="64"/>
  <c r="BS1823" i="64"/>
  <c r="BS1836" i="64" s="1"/>
  <c r="BS1802" i="64"/>
  <c r="BS1814" i="64" s="1"/>
  <c r="W1780" i="64"/>
  <c r="W1793" i="64" s="1"/>
  <c r="W1823" i="64"/>
  <c r="W1836" i="64" s="1"/>
  <c r="W1802" i="64"/>
  <c r="W1814" i="64" s="1"/>
  <c r="CZ1784" i="64"/>
  <c r="CZ1797" i="64" s="1"/>
  <c r="CZ1827" i="64"/>
  <c r="CZ1840" i="64" s="1"/>
  <c r="CZ1806" i="64"/>
  <c r="CZ1818" i="64" s="1"/>
  <c r="CZ1780" i="64"/>
  <c r="CZ1793" i="64" s="1"/>
  <c r="CZ1823" i="64"/>
  <c r="CZ1836" i="64" s="1"/>
  <c r="CZ1802" i="64"/>
  <c r="CZ1814" i="64" s="1"/>
  <c r="CL1822" i="64"/>
  <c r="CL1835" i="64" s="1"/>
  <c r="CL1801" i="64"/>
  <c r="CL1813" i="64" s="1"/>
  <c r="CD1822" i="64"/>
  <c r="CD1835" i="64" s="1"/>
  <c r="CD1801" i="64"/>
  <c r="CD1813" i="64" s="1"/>
  <c r="BV1822" i="64"/>
  <c r="BV1835" i="64" s="1"/>
  <c r="BV1801" i="64"/>
  <c r="BV1813" i="64" s="1"/>
  <c r="BN1822" i="64"/>
  <c r="BN1835" i="64" s="1"/>
  <c r="BN1801" i="64"/>
  <c r="BN1813" i="64" s="1"/>
  <c r="BF1779" i="64"/>
  <c r="BF1792" i="64" s="1"/>
  <c r="BF1822" i="64"/>
  <c r="BF1835" i="64" s="1"/>
  <c r="BF1801" i="64"/>
  <c r="BF1813" i="64" s="1"/>
  <c r="AX1822" i="64"/>
  <c r="AX1835" i="64" s="1"/>
  <c r="AX1801" i="64"/>
  <c r="AX1813" i="64" s="1"/>
  <c r="AP1822" i="64"/>
  <c r="AP1835" i="64" s="1"/>
  <c r="AP1801" i="64"/>
  <c r="AP1813" i="64" s="1"/>
  <c r="AH1822" i="64"/>
  <c r="AH1835" i="64" s="1"/>
  <c r="AH1801" i="64"/>
  <c r="AH1813" i="64" s="1"/>
  <c r="Z1822" i="64"/>
  <c r="Z1835" i="64" s="1"/>
  <c r="Z1801" i="64"/>
  <c r="Z1813" i="64" s="1"/>
  <c r="CL1827" i="64"/>
  <c r="CL1840" i="64" s="1"/>
  <c r="CL1806" i="64"/>
  <c r="CL1818" i="64" s="1"/>
  <c r="CD1827" i="64"/>
  <c r="CD1840" i="64" s="1"/>
  <c r="CD1806" i="64"/>
  <c r="CD1818" i="64" s="1"/>
  <c r="BV1827" i="64"/>
  <c r="BV1840" i="64" s="1"/>
  <c r="BV1806" i="64"/>
  <c r="BV1818" i="64" s="1"/>
  <c r="BN1827" i="64"/>
  <c r="BN1840" i="64" s="1"/>
  <c r="BN1806" i="64"/>
  <c r="BN1818" i="64" s="1"/>
  <c r="BF1827" i="64"/>
  <c r="BF1840" i="64" s="1"/>
  <c r="BF1806" i="64"/>
  <c r="BF1818" i="64" s="1"/>
  <c r="AX1827" i="64"/>
  <c r="AX1840" i="64" s="1"/>
  <c r="AX1806" i="64"/>
  <c r="AX1818" i="64" s="1"/>
  <c r="AP1827" i="64"/>
  <c r="AP1840" i="64" s="1"/>
  <c r="AP1806" i="64"/>
  <c r="AP1818" i="64" s="1"/>
  <c r="AH1827" i="64"/>
  <c r="AH1840" i="64" s="1"/>
  <c r="AH1806" i="64"/>
  <c r="AH1818" i="64" s="1"/>
  <c r="Z1827" i="64"/>
  <c r="Z1840" i="64" s="1"/>
  <c r="Z1806" i="64"/>
  <c r="Z1818" i="64" s="1"/>
  <c r="CE1826" i="64"/>
  <c r="CE1805" i="64"/>
  <c r="BW1783" i="64"/>
  <c r="BW1826" i="64"/>
  <c r="BW1805" i="64"/>
  <c r="BO1826" i="64"/>
  <c r="BO1805" i="64"/>
  <c r="BG1826" i="64"/>
  <c r="BG1805" i="64"/>
  <c r="AY1826" i="64"/>
  <c r="AY1805" i="64"/>
  <c r="AQ1826" i="64"/>
  <c r="AQ1805" i="64"/>
  <c r="AI1826" i="64"/>
  <c r="AI1805" i="64"/>
  <c r="AA1783" i="64"/>
  <c r="AA1826" i="64"/>
  <c r="AA1805" i="64"/>
  <c r="S1826" i="64"/>
  <c r="S1805" i="64"/>
  <c r="CF1823" i="64"/>
  <c r="CF1836" i="64" s="1"/>
  <c r="CF1802" i="64"/>
  <c r="CF1814" i="64" s="1"/>
  <c r="BX1780" i="64"/>
  <c r="BX1793" i="64" s="1"/>
  <c r="BX1823" i="64"/>
  <c r="BX1836" i="64" s="1"/>
  <c r="BX1802" i="64"/>
  <c r="BX1814" i="64" s="1"/>
  <c r="BP1823" i="64"/>
  <c r="BP1836" i="64" s="1"/>
  <c r="BP1802" i="64"/>
  <c r="BP1814" i="64" s="1"/>
  <c r="BH1823" i="64"/>
  <c r="BH1836" i="64" s="1"/>
  <c r="BH1802" i="64"/>
  <c r="BH1814" i="64" s="1"/>
  <c r="AZ1823" i="64"/>
  <c r="AZ1836" i="64" s="1"/>
  <c r="AZ1802" i="64"/>
  <c r="AZ1814" i="64" s="1"/>
  <c r="AR1823" i="64"/>
  <c r="AR1836" i="64" s="1"/>
  <c r="AR1802" i="64"/>
  <c r="AR1814" i="64" s="1"/>
  <c r="AJ1823" i="64"/>
  <c r="AJ1836" i="64" s="1"/>
  <c r="AJ1802" i="64"/>
  <c r="AJ1814" i="64" s="1"/>
  <c r="AB1823" i="64"/>
  <c r="AB1836" i="64" s="1"/>
  <c r="AB1802" i="64"/>
  <c r="AB1814" i="64" s="1"/>
  <c r="T1823" i="64"/>
  <c r="T1836" i="64" s="1"/>
  <c r="T1802" i="64"/>
  <c r="T1814" i="64" s="1"/>
  <c r="DE1784" i="64"/>
  <c r="DE1797" i="64" s="1"/>
  <c r="DE1827" i="64"/>
  <c r="DE1840" i="64" s="1"/>
  <c r="DE1806" i="64"/>
  <c r="DE1818" i="64" s="1"/>
  <c r="CW1784" i="64"/>
  <c r="CW1797" i="64" s="1"/>
  <c r="CW1827" i="64"/>
  <c r="CW1840" i="64" s="1"/>
  <c r="CW1806" i="64"/>
  <c r="CW1818" i="64" s="1"/>
  <c r="CO1784" i="64"/>
  <c r="CO1797" i="64" s="1"/>
  <c r="CO1827" i="64"/>
  <c r="CO1840" i="64" s="1"/>
  <c r="CO1806" i="64"/>
  <c r="CO1818" i="64" s="1"/>
  <c r="DE1783" i="64"/>
  <c r="DE1826" i="64"/>
  <c r="DE1805" i="64"/>
  <c r="CW1783" i="64"/>
  <c r="CW1826" i="64"/>
  <c r="CW1805" i="64"/>
  <c r="CO1783" i="64"/>
  <c r="CO1826" i="64"/>
  <c r="CO1805" i="64"/>
  <c r="DE1780" i="64"/>
  <c r="DE1793" i="64" s="1"/>
  <c r="DE1823" i="64"/>
  <c r="DE1836" i="64" s="1"/>
  <c r="DE1802" i="64"/>
  <c r="DE1814" i="64" s="1"/>
  <c r="CW1780" i="64"/>
  <c r="CW1793" i="64" s="1"/>
  <c r="CW1823" i="64"/>
  <c r="CW1836" i="64" s="1"/>
  <c r="CW1802" i="64"/>
  <c r="CW1814" i="64" s="1"/>
  <c r="CO1780" i="64"/>
  <c r="CO1793" i="64" s="1"/>
  <c r="CO1823" i="64"/>
  <c r="CO1836" i="64" s="1"/>
  <c r="CO1802" i="64"/>
  <c r="CO1814" i="64" s="1"/>
  <c r="DE1779" i="64"/>
  <c r="DE1792" i="64" s="1"/>
  <c r="DE1822" i="64"/>
  <c r="DE1835" i="64" s="1"/>
  <c r="DE1801" i="64"/>
  <c r="DE1813" i="64" s="1"/>
  <c r="CW1779" i="64"/>
  <c r="CW1792" i="64" s="1"/>
  <c r="CW1822" i="64"/>
  <c r="CW1835" i="64" s="1"/>
  <c r="CW1801" i="64"/>
  <c r="CW1813" i="64" s="1"/>
  <c r="CO1779" i="64"/>
  <c r="CO1792" i="64" s="1"/>
  <c r="CO1822" i="64"/>
  <c r="CO1835" i="64" s="1"/>
  <c r="CO1801" i="64"/>
  <c r="CO1813" i="64" s="1"/>
  <c r="W1786" i="64"/>
  <c r="W1788" i="64" s="1"/>
  <c r="BI1779" i="64"/>
  <c r="BI1792" i="64" s="1"/>
  <c r="BI1822" i="64"/>
  <c r="BI1835" i="64" s="1"/>
  <c r="BI1801" i="64"/>
  <c r="BI1813" i="64" s="1"/>
  <c r="BY1784" i="64"/>
  <c r="BY1797" i="64" s="1"/>
  <c r="BY1827" i="64"/>
  <c r="BY1840" i="64" s="1"/>
  <c r="BY1806" i="64"/>
  <c r="BY1818" i="64" s="1"/>
  <c r="AL1783" i="64"/>
  <c r="AL1826" i="64"/>
  <c r="AL1805" i="64"/>
  <c r="BK1780" i="64"/>
  <c r="BK1793" i="64" s="1"/>
  <c r="BK1823" i="64"/>
  <c r="BK1836" i="64" s="1"/>
  <c r="BK1802" i="64"/>
  <c r="BK1814" i="64" s="1"/>
  <c r="CZ1783" i="64"/>
  <c r="CZ1826" i="64"/>
  <c r="CZ1805" i="64"/>
  <c r="CR1779" i="64"/>
  <c r="CR1792" i="64" s="1"/>
  <c r="CR1822" i="64"/>
  <c r="CR1835" i="64" s="1"/>
  <c r="CR1801" i="64"/>
  <c r="CR1813" i="64" s="1"/>
  <c r="CK1822" i="64"/>
  <c r="CK1835" i="64" s="1"/>
  <c r="CK1801" i="64"/>
  <c r="CK1813" i="64" s="1"/>
  <c r="CC1822" i="64"/>
  <c r="CC1835" i="64" s="1"/>
  <c r="CC1801" i="64"/>
  <c r="CC1813" i="64" s="1"/>
  <c r="BU1822" i="64"/>
  <c r="BU1835" i="64" s="1"/>
  <c r="BU1801" i="64"/>
  <c r="BU1813" i="64" s="1"/>
  <c r="BM1822" i="64"/>
  <c r="BM1835" i="64" s="1"/>
  <c r="BM1801" i="64"/>
  <c r="BM1813" i="64" s="1"/>
  <c r="BE1822" i="64"/>
  <c r="BE1835" i="64" s="1"/>
  <c r="BE1801" i="64"/>
  <c r="BE1813" i="64" s="1"/>
  <c r="AW1822" i="64"/>
  <c r="AW1835" i="64" s="1"/>
  <c r="AW1801" i="64"/>
  <c r="AW1813" i="64" s="1"/>
  <c r="AO1822" i="64"/>
  <c r="AO1835" i="64" s="1"/>
  <c r="AO1801" i="64"/>
  <c r="AO1813" i="64" s="1"/>
  <c r="AG1822" i="64"/>
  <c r="AG1835" i="64" s="1"/>
  <c r="AG1801" i="64"/>
  <c r="AG1813" i="64" s="1"/>
  <c r="Y1822" i="64"/>
  <c r="Y1835" i="64" s="1"/>
  <c r="Y1801" i="64"/>
  <c r="Y1813" i="64" s="1"/>
  <c r="CK1827" i="64"/>
  <c r="CK1840" i="64" s="1"/>
  <c r="CK1806" i="64"/>
  <c r="CK1818" i="64" s="1"/>
  <c r="CC1827" i="64"/>
  <c r="CC1840" i="64" s="1"/>
  <c r="CC1806" i="64"/>
  <c r="CC1818" i="64" s="1"/>
  <c r="BU1827" i="64"/>
  <c r="BU1840" i="64" s="1"/>
  <c r="BU1806" i="64"/>
  <c r="BU1818" i="64" s="1"/>
  <c r="BM1827" i="64"/>
  <c r="BM1840" i="64" s="1"/>
  <c r="BM1806" i="64"/>
  <c r="BM1818" i="64" s="1"/>
  <c r="BE1827" i="64"/>
  <c r="BE1840" i="64" s="1"/>
  <c r="BE1806" i="64"/>
  <c r="BE1818" i="64" s="1"/>
  <c r="AW1827" i="64"/>
  <c r="AW1840" i="64" s="1"/>
  <c r="AW1806" i="64"/>
  <c r="AW1818" i="64" s="1"/>
  <c r="AO1827" i="64"/>
  <c r="AO1840" i="64" s="1"/>
  <c r="AO1806" i="64"/>
  <c r="AO1818" i="64" s="1"/>
  <c r="AG1784" i="64"/>
  <c r="AG1797" i="64" s="1"/>
  <c r="AG1827" i="64"/>
  <c r="AG1840" i="64" s="1"/>
  <c r="AG1806" i="64"/>
  <c r="AG1818" i="64" s="1"/>
  <c r="Y1827" i="64"/>
  <c r="Y1840" i="64" s="1"/>
  <c r="Y1806" i="64"/>
  <c r="Y1818" i="64" s="1"/>
  <c r="CL1826" i="64"/>
  <c r="CL1805" i="64"/>
  <c r="CD1826" i="64"/>
  <c r="CD1805" i="64"/>
  <c r="BV1826" i="64"/>
  <c r="BV1805" i="64"/>
  <c r="BN1826" i="64"/>
  <c r="BN1805" i="64"/>
  <c r="BF1826" i="64"/>
  <c r="BF1805" i="64"/>
  <c r="AX1826" i="64"/>
  <c r="AX1805" i="64"/>
  <c r="AP1826" i="64"/>
  <c r="AP1805" i="64"/>
  <c r="AH1826" i="64"/>
  <c r="AH1805" i="64"/>
  <c r="Z1826" i="64"/>
  <c r="Z1805" i="64"/>
  <c r="CE1823" i="64"/>
  <c r="CE1836" i="64" s="1"/>
  <c r="CE1802" i="64"/>
  <c r="CE1814" i="64" s="1"/>
  <c r="BW1823" i="64"/>
  <c r="BW1836" i="64" s="1"/>
  <c r="BW1802" i="64"/>
  <c r="BW1814" i="64" s="1"/>
  <c r="BO1823" i="64"/>
  <c r="BO1836" i="64" s="1"/>
  <c r="BO1802" i="64"/>
  <c r="BO1814" i="64" s="1"/>
  <c r="BG1823" i="64"/>
  <c r="BG1836" i="64" s="1"/>
  <c r="BG1802" i="64"/>
  <c r="BG1814" i="64" s="1"/>
  <c r="AY1823" i="64"/>
  <c r="AY1836" i="64" s="1"/>
  <c r="AY1802" i="64"/>
  <c r="AY1814" i="64" s="1"/>
  <c r="AQ1823" i="64"/>
  <c r="AQ1836" i="64" s="1"/>
  <c r="AQ1802" i="64"/>
  <c r="AQ1814" i="64" s="1"/>
  <c r="AI1823" i="64"/>
  <c r="AI1836" i="64" s="1"/>
  <c r="AI1802" i="64"/>
  <c r="AI1814" i="64" s="1"/>
  <c r="AA1823" i="64"/>
  <c r="AA1836" i="64" s="1"/>
  <c r="AA1802" i="64"/>
  <c r="AA1814" i="64" s="1"/>
  <c r="S1823" i="64"/>
  <c r="S1836" i="64" s="1"/>
  <c r="S1802" i="64"/>
  <c r="S1814" i="64" s="1"/>
  <c r="DD1784" i="64"/>
  <c r="DD1797" i="64" s="1"/>
  <c r="DD1827" i="64"/>
  <c r="DD1840" i="64" s="1"/>
  <c r="DD1806" i="64"/>
  <c r="DD1818" i="64" s="1"/>
  <c r="CV1827" i="64"/>
  <c r="CV1840" i="64" s="1"/>
  <c r="CV1806" i="64"/>
  <c r="CV1818" i="64" s="1"/>
  <c r="DD1826" i="64"/>
  <c r="DD1805" i="64"/>
  <c r="CV1826" i="64"/>
  <c r="CV1805" i="64"/>
  <c r="DD1823" i="64"/>
  <c r="DD1836" i="64" s="1"/>
  <c r="DD1802" i="64"/>
  <c r="DD1814" i="64" s="1"/>
  <c r="CV1823" i="64"/>
  <c r="CV1836" i="64" s="1"/>
  <c r="CV1802" i="64"/>
  <c r="CV1814" i="64" s="1"/>
  <c r="DD1822" i="64"/>
  <c r="DD1835" i="64" s="1"/>
  <c r="DD1801" i="64"/>
  <c r="DD1813" i="64" s="1"/>
  <c r="CV1822" i="64"/>
  <c r="CV1835" i="64" s="1"/>
  <c r="CV1801" i="64"/>
  <c r="CV1813" i="64" s="1"/>
  <c r="AK1779" i="64"/>
  <c r="AK1792" i="64" s="1"/>
  <c r="AK1801" i="64"/>
  <c r="AK1813" i="64" s="1"/>
  <c r="AK1822" i="64"/>
  <c r="AK1835" i="64" s="1"/>
  <c r="AK1806" i="64"/>
  <c r="AK1818" i="64" s="1"/>
  <c r="AK1827" i="64"/>
  <c r="AK1840" i="64" s="1"/>
  <c r="BJ1783" i="64"/>
  <c r="BJ1826" i="64"/>
  <c r="BJ1805" i="64"/>
  <c r="BC1780" i="64"/>
  <c r="BC1793" i="64" s="1"/>
  <c r="BC1823" i="64"/>
  <c r="BC1836" i="64" s="1"/>
  <c r="BC1802" i="64"/>
  <c r="BC1814" i="64" s="1"/>
  <c r="CR1783" i="64"/>
  <c r="CR1826" i="64"/>
  <c r="CR1805" i="64"/>
  <c r="CB1822" i="64"/>
  <c r="CB1835" i="64" s="1"/>
  <c r="CB1801" i="64"/>
  <c r="CB1813" i="64" s="1"/>
  <c r="BD1822" i="64"/>
  <c r="BD1835" i="64" s="1"/>
  <c r="BD1801" i="64"/>
  <c r="BD1813" i="64" s="1"/>
  <c r="AF1822" i="64"/>
  <c r="AF1835" i="64" s="1"/>
  <c r="AF1801" i="64"/>
  <c r="AF1813" i="64" s="1"/>
  <c r="CB1827" i="64"/>
  <c r="CB1840" i="64" s="1"/>
  <c r="CB1806" i="64"/>
  <c r="CB1818" i="64" s="1"/>
  <c r="BD1827" i="64"/>
  <c r="BD1840" i="64" s="1"/>
  <c r="BD1806" i="64"/>
  <c r="BD1818" i="64" s="1"/>
  <c r="AF1827" i="64"/>
  <c r="AF1840" i="64" s="1"/>
  <c r="AF1806" i="64"/>
  <c r="AF1818" i="64" s="1"/>
  <c r="X1827" i="64"/>
  <c r="X1840" i="64" s="1"/>
  <c r="X1806" i="64"/>
  <c r="X1818" i="64" s="1"/>
  <c r="CK1826" i="64"/>
  <c r="CK1805" i="64"/>
  <c r="BM1826" i="64"/>
  <c r="BM1805" i="64"/>
  <c r="BE1826" i="64"/>
  <c r="BE1805" i="64"/>
  <c r="AW1826" i="64"/>
  <c r="AW1805" i="64"/>
  <c r="AO1826" i="64"/>
  <c r="AO1805" i="64"/>
  <c r="AG1826" i="64"/>
  <c r="AG1805" i="64"/>
  <c r="Y1826" i="64"/>
  <c r="Y1805" i="64"/>
  <c r="CL1823" i="64"/>
  <c r="CL1836" i="64" s="1"/>
  <c r="CL1802" i="64"/>
  <c r="CL1814" i="64" s="1"/>
  <c r="CD1823" i="64"/>
  <c r="CD1836" i="64" s="1"/>
  <c r="CD1802" i="64"/>
  <c r="CD1814" i="64" s="1"/>
  <c r="BV1823" i="64"/>
  <c r="BV1836" i="64" s="1"/>
  <c r="BV1802" i="64"/>
  <c r="BV1814" i="64" s="1"/>
  <c r="BN1780" i="64"/>
  <c r="BN1793" i="64" s="1"/>
  <c r="BN1823" i="64"/>
  <c r="BN1836" i="64" s="1"/>
  <c r="BN1802" i="64"/>
  <c r="BN1814" i="64" s="1"/>
  <c r="BF1823" i="64"/>
  <c r="BF1836" i="64" s="1"/>
  <c r="BF1802" i="64"/>
  <c r="BF1814" i="64" s="1"/>
  <c r="AX1823" i="64"/>
  <c r="AX1836" i="64" s="1"/>
  <c r="AX1802" i="64"/>
  <c r="AX1814" i="64" s="1"/>
  <c r="AP1823" i="64"/>
  <c r="AP1836" i="64" s="1"/>
  <c r="AP1802" i="64"/>
  <c r="AP1814" i="64" s="1"/>
  <c r="AH1823" i="64"/>
  <c r="AH1836" i="64" s="1"/>
  <c r="AH1802" i="64"/>
  <c r="AH1814" i="64" s="1"/>
  <c r="Z1823" i="64"/>
  <c r="Z1836" i="64" s="1"/>
  <c r="Z1802" i="64"/>
  <c r="Z1814" i="64" s="1"/>
  <c r="DK1827" i="64"/>
  <c r="DK1840" i="64" s="1"/>
  <c r="DK1806" i="64"/>
  <c r="DK1818" i="64" s="1"/>
  <c r="DC1784" i="64"/>
  <c r="DC1797" i="64" s="1"/>
  <c r="DC1827" i="64"/>
  <c r="DC1840" i="64" s="1"/>
  <c r="DC1806" i="64"/>
  <c r="DC1818" i="64" s="1"/>
  <c r="CU1784" i="64"/>
  <c r="CU1797" i="64" s="1"/>
  <c r="CU1827" i="64"/>
  <c r="CU1840" i="64" s="1"/>
  <c r="CU1806" i="64"/>
  <c r="CU1818" i="64" s="1"/>
  <c r="DK1783" i="64"/>
  <c r="DK1826" i="64"/>
  <c r="DK1805" i="64"/>
  <c r="DC1826" i="64"/>
  <c r="DC1805" i="64"/>
  <c r="CU1826" i="64"/>
  <c r="CU1805" i="64"/>
  <c r="DK1780" i="64"/>
  <c r="DK1793" i="64" s="1"/>
  <c r="DK1823" i="64"/>
  <c r="DK1836" i="64" s="1"/>
  <c r="DK1802" i="64"/>
  <c r="DK1814" i="64" s="1"/>
  <c r="DC1780" i="64"/>
  <c r="DC1793" i="64" s="1"/>
  <c r="DC1823" i="64"/>
  <c r="DC1836" i="64" s="1"/>
  <c r="DC1802" i="64"/>
  <c r="DC1814" i="64" s="1"/>
  <c r="CU1823" i="64"/>
  <c r="CU1836" i="64" s="1"/>
  <c r="CU1802" i="64"/>
  <c r="CU1814" i="64" s="1"/>
  <c r="DK1822" i="64"/>
  <c r="DK1835" i="64" s="1"/>
  <c r="DK1801" i="64"/>
  <c r="DK1813" i="64" s="1"/>
  <c r="DC1822" i="64"/>
  <c r="DC1835" i="64" s="1"/>
  <c r="DC1801" i="64"/>
  <c r="DC1813" i="64" s="1"/>
  <c r="CU1822" i="64"/>
  <c r="CU1835" i="64" s="1"/>
  <c r="CU1801" i="64"/>
  <c r="CU1813" i="64" s="1"/>
  <c r="CG1779" i="64"/>
  <c r="CG1792" i="64" s="1"/>
  <c r="CG1822" i="64"/>
  <c r="CG1835" i="64" s="1"/>
  <c r="CG1801" i="64"/>
  <c r="CG1813" i="64" s="1"/>
  <c r="AC1779" i="64"/>
  <c r="AC1792" i="64" s="1"/>
  <c r="AC1822" i="64"/>
  <c r="AC1835" i="64" s="1"/>
  <c r="AC1801" i="64"/>
  <c r="AC1813" i="64" s="1"/>
  <c r="BA1827" i="64"/>
  <c r="BA1840" i="64" s="1"/>
  <c r="BA1806" i="64"/>
  <c r="BA1818" i="64" s="1"/>
  <c r="BR1783" i="64"/>
  <c r="BR1826" i="64"/>
  <c r="BR1805" i="64"/>
  <c r="CI1780" i="64"/>
  <c r="CI1793" i="64" s="1"/>
  <c r="CI1823" i="64"/>
  <c r="CI1836" i="64" s="1"/>
  <c r="CI1802" i="64"/>
  <c r="CI1814" i="64" s="1"/>
  <c r="AE1780" i="64"/>
  <c r="AE1793" i="64" s="1"/>
  <c r="AE1823" i="64"/>
  <c r="AE1836" i="64" s="1"/>
  <c r="AE1802" i="64"/>
  <c r="AE1814" i="64" s="1"/>
  <c r="DH1780" i="64"/>
  <c r="DH1793" i="64" s="1"/>
  <c r="DH1823" i="64"/>
  <c r="DH1836" i="64" s="1"/>
  <c r="DH1802" i="64"/>
  <c r="DH1814" i="64" s="1"/>
  <c r="CJ1822" i="64"/>
  <c r="CJ1835" i="64" s="1"/>
  <c r="CJ1801" i="64"/>
  <c r="CJ1813" i="64" s="1"/>
  <c r="BL1822" i="64"/>
  <c r="BL1835" i="64" s="1"/>
  <c r="BL1801" i="64"/>
  <c r="BL1813" i="64" s="1"/>
  <c r="AN1822" i="64"/>
  <c r="AN1835" i="64" s="1"/>
  <c r="AN1801" i="64"/>
  <c r="AN1813" i="64" s="1"/>
  <c r="CJ1784" i="64"/>
  <c r="CJ1797" i="64" s="1"/>
  <c r="CJ1827" i="64"/>
  <c r="CJ1840" i="64" s="1"/>
  <c r="CJ1806" i="64"/>
  <c r="CJ1818" i="64" s="1"/>
  <c r="BL1827" i="64"/>
  <c r="BL1840" i="64" s="1"/>
  <c r="BL1806" i="64"/>
  <c r="BL1818" i="64" s="1"/>
  <c r="AV1827" i="64"/>
  <c r="AV1840" i="64" s="1"/>
  <c r="AV1806" i="64"/>
  <c r="AV1818" i="64" s="1"/>
  <c r="BU1826" i="64"/>
  <c r="BU1805" i="64"/>
  <c r="CI1779" i="64"/>
  <c r="CI1792" i="64" s="1"/>
  <c r="CI1822" i="64"/>
  <c r="CI1835" i="64" s="1"/>
  <c r="CI1801" i="64"/>
  <c r="CI1813" i="64" s="1"/>
  <c r="CA1779" i="64"/>
  <c r="CA1792" i="64" s="1"/>
  <c r="CA1822" i="64"/>
  <c r="CA1835" i="64" s="1"/>
  <c r="CA1801" i="64"/>
  <c r="CA1813" i="64" s="1"/>
  <c r="BS1822" i="64"/>
  <c r="BS1835" i="64" s="1"/>
  <c r="BS1801" i="64"/>
  <c r="BS1813" i="64" s="1"/>
  <c r="BK1779" i="64"/>
  <c r="BK1792" i="64" s="1"/>
  <c r="BK1822" i="64"/>
  <c r="BK1835" i="64" s="1"/>
  <c r="BK1801" i="64"/>
  <c r="BK1813" i="64" s="1"/>
  <c r="BC1822" i="64"/>
  <c r="BC1835" i="64" s="1"/>
  <c r="BC1801" i="64"/>
  <c r="BC1813" i="64" s="1"/>
  <c r="AU1779" i="64"/>
  <c r="AU1792" i="64" s="1"/>
  <c r="AU1822" i="64"/>
  <c r="AU1835" i="64" s="1"/>
  <c r="AU1801" i="64"/>
  <c r="AU1813" i="64" s="1"/>
  <c r="AM1822" i="64"/>
  <c r="AM1835" i="64" s="1"/>
  <c r="AM1801" i="64"/>
  <c r="AM1813" i="64" s="1"/>
  <c r="AE1779" i="64"/>
  <c r="AE1792" i="64" s="1"/>
  <c r="AE1822" i="64"/>
  <c r="AE1835" i="64" s="1"/>
  <c r="AE1801" i="64"/>
  <c r="AE1813" i="64" s="1"/>
  <c r="W1822" i="64"/>
  <c r="W1835" i="64" s="1"/>
  <c r="W1801" i="64"/>
  <c r="W1813" i="64" s="1"/>
  <c r="CI1827" i="64"/>
  <c r="CI1840" i="64" s="1"/>
  <c r="CI1806" i="64"/>
  <c r="CI1818" i="64" s="1"/>
  <c r="CA1827" i="64"/>
  <c r="CA1840" i="64" s="1"/>
  <c r="CA1806" i="64"/>
  <c r="CA1818" i="64" s="1"/>
  <c r="BS1784" i="64"/>
  <c r="BS1797" i="64" s="1"/>
  <c r="BS1827" i="64"/>
  <c r="BS1840" i="64" s="1"/>
  <c r="BS1806" i="64"/>
  <c r="BS1818" i="64" s="1"/>
  <c r="BK1784" i="64"/>
  <c r="BK1797" i="64" s="1"/>
  <c r="BK1827" i="64"/>
  <c r="BK1840" i="64" s="1"/>
  <c r="BK1806" i="64"/>
  <c r="BK1818" i="64" s="1"/>
  <c r="BC1827" i="64"/>
  <c r="BC1840" i="64" s="1"/>
  <c r="BC1806" i="64"/>
  <c r="BC1818" i="64" s="1"/>
  <c r="AU1784" i="64"/>
  <c r="AU1797" i="64" s="1"/>
  <c r="AU1827" i="64"/>
  <c r="AU1840" i="64" s="1"/>
  <c r="AU1806" i="64"/>
  <c r="AU1818" i="64" s="1"/>
  <c r="AM1784" i="64"/>
  <c r="AM1797" i="64" s="1"/>
  <c r="AM1827" i="64"/>
  <c r="AM1840" i="64" s="1"/>
  <c r="AM1806" i="64"/>
  <c r="AM1818" i="64" s="1"/>
  <c r="AE1827" i="64"/>
  <c r="AE1840" i="64" s="1"/>
  <c r="AE1806" i="64"/>
  <c r="AE1818" i="64" s="1"/>
  <c r="W1827" i="64"/>
  <c r="W1840" i="64" s="1"/>
  <c r="W1806" i="64"/>
  <c r="W1818" i="64" s="1"/>
  <c r="CJ1826" i="64"/>
  <c r="CJ1805" i="64"/>
  <c r="CB1783" i="64"/>
  <c r="CB1826" i="64"/>
  <c r="CB1805" i="64"/>
  <c r="BT1826" i="64"/>
  <c r="BT1805" i="64"/>
  <c r="BL1783" i="64"/>
  <c r="BL1826" i="64"/>
  <c r="BL1805" i="64"/>
  <c r="BD1783" i="64"/>
  <c r="BD1826" i="64"/>
  <c r="BD1805" i="64"/>
  <c r="AV1783" i="64"/>
  <c r="AV1826" i="64"/>
  <c r="AV1805" i="64"/>
  <c r="AN1826" i="64"/>
  <c r="AN1805" i="64"/>
  <c r="AF1826" i="64"/>
  <c r="AF1805" i="64"/>
  <c r="X1826" i="64"/>
  <c r="X1805" i="64"/>
  <c r="CK1823" i="64"/>
  <c r="CK1836" i="64" s="1"/>
  <c r="CK1802" i="64"/>
  <c r="CK1814" i="64" s="1"/>
  <c r="CC1780" i="64"/>
  <c r="CC1793" i="64" s="1"/>
  <c r="CC1823" i="64"/>
  <c r="CC1836" i="64" s="1"/>
  <c r="CC1802" i="64"/>
  <c r="CC1814" i="64" s="1"/>
  <c r="BU1780" i="64"/>
  <c r="BU1793" i="64" s="1"/>
  <c r="BU1823" i="64"/>
  <c r="BU1836" i="64" s="1"/>
  <c r="BU1802" i="64"/>
  <c r="BU1814" i="64" s="1"/>
  <c r="BM1823" i="64"/>
  <c r="BM1836" i="64" s="1"/>
  <c r="BM1802" i="64"/>
  <c r="BM1814" i="64" s="1"/>
  <c r="BE1823" i="64"/>
  <c r="BE1836" i="64" s="1"/>
  <c r="BE1802" i="64"/>
  <c r="BE1814" i="64" s="1"/>
  <c r="AW1780" i="64"/>
  <c r="AW1793" i="64" s="1"/>
  <c r="AW1823" i="64"/>
  <c r="AW1836" i="64" s="1"/>
  <c r="AW1802" i="64"/>
  <c r="AW1814" i="64" s="1"/>
  <c r="AO1780" i="64"/>
  <c r="AO1793" i="64" s="1"/>
  <c r="AO1823" i="64"/>
  <c r="AO1836" i="64" s="1"/>
  <c r="AO1802" i="64"/>
  <c r="AO1814" i="64" s="1"/>
  <c r="AG1823" i="64"/>
  <c r="AG1836" i="64" s="1"/>
  <c r="AG1802" i="64"/>
  <c r="AG1814" i="64" s="1"/>
  <c r="Y1780" i="64"/>
  <c r="Y1793" i="64" s="1"/>
  <c r="Y1823" i="64"/>
  <c r="Y1836" i="64" s="1"/>
  <c r="Y1802" i="64"/>
  <c r="Y1814" i="64" s="1"/>
  <c r="DJ1784" i="64"/>
  <c r="DJ1797" i="64" s="1"/>
  <c r="DJ1827" i="64"/>
  <c r="DJ1840" i="64" s="1"/>
  <c r="DJ1806" i="64"/>
  <c r="DJ1818" i="64" s="1"/>
  <c r="DB1784" i="64"/>
  <c r="DB1797" i="64" s="1"/>
  <c r="DB1827" i="64"/>
  <c r="DB1840" i="64" s="1"/>
  <c r="DB1806" i="64"/>
  <c r="DB1818" i="64" s="1"/>
  <c r="CT1784" i="64"/>
  <c r="CT1797" i="64" s="1"/>
  <c r="CT1827" i="64"/>
  <c r="CT1840" i="64" s="1"/>
  <c r="CT1806" i="64"/>
  <c r="CT1818" i="64" s="1"/>
  <c r="DJ1783" i="64"/>
  <c r="DJ1826" i="64"/>
  <c r="DJ1805" i="64"/>
  <c r="DB1783" i="64"/>
  <c r="DB1826" i="64"/>
  <c r="DB1805" i="64"/>
  <c r="CT1783" i="64"/>
  <c r="CT1826" i="64"/>
  <c r="CT1805" i="64"/>
  <c r="DJ1780" i="64"/>
  <c r="DJ1793" i="64" s="1"/>
  <c r="DJ1823" i="64"/>
  <c r="DJ1836" i="64" s="1"/>
  <c r="DJ1802" i="64"/>
  <c r="DJ1814" i="64" s="1"/>
  <c r="DB1780" i="64"/>
  <c r="DB1793" i="64" s="1"/>
  <c r="DB1823" i="64"/>
  <c r="DB1836" i="64" s="1"/>
  <c r="DB1802" i="64"/>
  <c r="DB1814" i="64" s="1"/>
  <c r="CT1780" i="64"/>
  <c r="CT1793" i="64" s="1"/>
  <c r="CT1823" i="64"/>
  <c r="CT1836" i="64" s="1"/>
  <c r="CT1802" i="64"/>
  <c r="CT1814" i="64" s="1"/>
  <c r="DJ1779" i="64"/>
  <c r="DJ1792" i="64" s="1"/>
  <c r="DJ1822" i="64"/>
  <c r="DJ1835" i="64" s="1"/>
  <c r="DJ1801" i="64"/>
  <c r="DJ1813" i="64" s="1"/>
  <c r="DB1779" i="64"/>
  <c r="DB1792" i="64" s="1"/>
  <c r="DB1822" i="64"/>
  <c r="DB1835" i="64" s="1"/>
  <c r="DB1801" i="64"/>
  <c r="DB1813" i="64" s="1"/>
  <c r="CT1779" i="64"/>
  <c r="CT1792" i="64" s="1"/>
  <c r="CT1822" i="64"/>
  <c r="CT1835" i="64" s="1"/>
  <c r="CT1801" i="64"/>
  <c r="CT1813" i="64" s="1"/>
  <c r="W1829" i="64"/>
  <c r="V1831" i="64"/>
  <c r="BA1779" i="64"/>
  <c r="BA1792" i="64" s="1"/>
  <c r="BA1822" i="64"/>
  <c r="BA1835" i="64" s="1"/>
  <c r="BA1801" i="64"/>
  <c r="BA1813" i="64" s="1"/>
  <c r="BQ1827" i="64"/>
  <c r="BQ1840" i="64" s="1"/>
  <c r="BQ1806" i="64"/>
  <c r="BQ1818" i="64" s="1"/>
  <c r="AC1827" i="64"/>
  <c r="AC1840" i="64" s="1"/>
  <c r="AC1806" i="64"/>
  <c r="AC1818" i="64" s="1"/>
  <c r="BB1783" i="64"/>
  <c r="BB1826" i="64"/>
  <c r="BB1805" i="64"/>
  <c r="CA1780" i="64"/>
  <c r="CA1793" i="64" s="1"/>
  <c r="CA1823" i="64"/>
  <c r="CA1836" i="64" s="1"/>
  <c r="CA1802" i="64"/>
  <c r="CA1814" i="64" s="1"/>
  <c r="DH1784" i="64"/>
  <c r="DH1797" i="64" s="1"/>
  <c r="DH1827" i="64"/>
  <c r="DH1840" i="64" s="1"/>
  <c r="DH1806" i="64"/>
  <c r="DH1818" i="64" s="1"/>
  <c r="CR1780" i="64"/>
  <c r="CR1793" i="64" s="1"/>
  <c r="CR1823" i="64"/>
  <c r="CR1836" i="64" s="1"/>
  <c r="CR1802" i="64"/>
  <c r="CR1814" i="64" s="1"/>
  <c r="BT1822" i="64"/>
  <c r="BT1835" i="64" s="1"/>
  <c r="BT1801" i="64"/>
  <c r="BT1813" i="64" s="1"/>
  <c r="AV1822" i="64"/>
  <c r="AV1835" i="64" s="1"/>
  <c r="AV1801" i="64"/>
  <c r="AV1813" i="64" s="1"/>
  <c r="X1822" i="64"/>
  <c r="X1835" i="64" s="1"/>
  <c r="X1801" i="64"/>
  <c r="X1813" i="64" s="1"/>
  <c r="BT1827" i="64"/>
  <c r="BT1840" i="64" s="1"/>
  <c r="BT1806" i="64"/>
  <c r="BT1818" i="64" s="1"/>
  <c r="AN1827" i="64"/>
  <c r="AN1840" i="64" s="1"/>
  <c r="AN1806" i="64"/>
  <c r="AN1818" i="64" s="1"/>
  <c r="CC1783" i="64"/>
  <c r="CC1826" i="64"/>
  <c r="CC1805" i="64"/>
  <c r="CH1779" i="64"/>
  <c r="CH1792" i="64" s="1"/>
  <c r="CH1822" i="64"/>
  <c r="CH1835" i="64" s="1"/>
  <c r="CH1801" i="64"/>
  <c r="CH1813" i="64" s="1"/>
  <c r="BZ1779" i="64"/>
  <c r="BZ1792" i="64" s="1"/>
  <c r="BZ1822" i="64"/>
  <c r="BZ1835" i="64" s="1"/>
  <c r="BZ1801" i="64"/>
  <c r="BZ1813" i="64" s="1"/>
  <c r="BR1779" i="64"/>
  <c r="BR1792" i="64" s="1"/>
  <c r="BR1822" i="64"/>
  <c r="BR1835" i="64" s="1"/>
  <c r="BR1801" i="64"/>
  <c r="BR1813" i="64" s="1"/>
  <c r="BJ1779" i="64"/>
  <c r="BJ1792" i="64" s="1"/>
  <c r="BJ1822" i="64"/>
  <c r="BJ1835" i="64" s="1"/>
  <c r="BJ1801" i="64"/>
  <c r="BJ1813" i="64" s="1"/>
  <c r="BB1779" i="64"/>
  <c r="BB1792" i="64" s="1"/>
  <c r="BB1822" i="64"/>
  <c r="BB1835" i="64" s="1"/>
  <c r="BB1801" i="64"/>
  <c r="BB1813" i="64" s="1"/>
  <c r="AT1822" i="64"/>
  <c r="AT1835" i="64" s="1"/>
  <c r="AT1801" i="64"/>
  <c r="AT1813" i="64" s="1"/>
  <c r="AL1779" i="64"/>
  <c r="AL1792" i="64" s="1"/>
  <c r="AL1822" i="64"/>
  <c r="AL1835" i="64" s="1"/>
  <c r="AL1801" i="64"/>
  <c r="AL1813" i="64" s="1"/>
  <c r="AD1779" i="64"/>
  <c r="AD1792" i="64" s="1"/>
  <c r="AD1822" i="64"/>
  <c r="AD1835" i="64" s="1"/>
  <c r="AD1801" i="64"/>
  <c r="AD1813" i="64" s="1"/>
  <c r="V1779" i="64"/>
  <c r="V1792" i="64" s="1"/>
  <c r="V1822" i="64"/>
  <c r="V1835" i="64" s="1"/>
  <c r="V1801" i="64"/>
  <c r="V1813" i="64" s="1"/>
  <c r="CH1827" i="64"/>
  <c r="CH1840" i="64" s="1"/>
  <c r="CH1806" i="64"/>
  <c r="CH1818" i="64" s="1"/>
  <c r="BZ1827" i="64"/>
  <c r="BZ1840" i="64" s="1"/>
  <c r="BZ1806" i="64"/>
  <c r="BZ1818" i="64" s="1"/>
  <c r="BR1827" i="64"/>
  <c r="BR1840" i="64" s="1"/>
  <c r="BR1806" i="64"/>
  <c r="BR1818" i="64" s="1"/>
  <c r="BJ1784" i="64"/>
  <c r="BJ1797" i="64" s="1"/>
  <c r="BJ1827" i="64"/>
  <c r="BJ1840" i="64" s="1"/>
  <c r="BJ1806" i="64"/>
  <c r="BJ1818" i="64" s="1"/>
  <c r="BB1827" i="64"/>
  <c r="BB1840" i="64" s="1"/>
  <c r="BB1806" i="64"/>
  <c r="BB1818" i="64" s="1"/>
  <c r="AT1827" i="64"/>
  <c r="AT1840" i="64" s="1"/>
  <c r="AT1806" i="64"/>
  <c r="AT1818" i="64" s="1"/>
  <c r="AL1827" i="64"/>
  <c r="AL1840" i="64" s="1"/>
  <c r="AL1806" i="64"/>
  <c r="AL1818" i="64" s="1"/>
  <c r="AD1827" i="64"/>
  <c r="AD1840" i="64" s="1"/>
  <c r="AD1806" i="64"/>
  <c r="AD1818" i="64" s="1"/>
  <c r="V1827" i="64"/>
  <c r="V1840" i="64" s="1"/>
  <c r="V1806" i="64"/>
  <c r="V1818" i="64" s="1"/>
  <c r="CI1783" i="64"/>
  <c r="CI1826" i="64"/>
  <c r="CI1805" i="64"/>
  <c r="CA1783" i="64"/>
  <c r="CA1826" i="64"/>
  <c r="CA1805" i="64"/>
  <c r="BS1805" i="64"/>
  <c r="BS1826" i="64"/>
  <c r="BK1783" i="64"/>
  <c r="BK1826" i="64"/>
  <c r="BK1805" i="64"/>
  <c r="BC1783" i="64"/>
  <c r="BC1826" i="64"/>
  <c r="BC1805" i="64"/>
  <c r="AU1783" i="64"/>
  <c r="AU1826" i="64"/>
  <c r="AU1805" i="64"/>
  <c r="AM1783" i="64"/>
  <c r="AM1826" i="64"/>
  <c r="AM1805" i="64"/>
  <c r="AE1783" i="64"/>
  <c r="AE1826" i="64"/>
  <c r="AE1805" i="64"/>
  <c r="W1783" i="64"/>
  <c r="W1826" i="64"/>
  <c r="W1805" i="64"/>
  <c r="CJ1780" i="64"/>
  <c r="CJ1793" i="64" s="1"/>
  <c r="CJ1823" i="64"/>
  <c r="CJ1836" i="64" s="1"/>
  <c r="CJ1802" i="64"/>
  <c r="CJ1814" i="64" s="1"/>
  <c r="CB1780" i="64"/>
  <c r="CB1793" i="64" s="1"/>
  <c r="CB1823" i="64"/>
  <c r="CB1836" i="64" s="1"/>
  <c r="CB1802" i="64"/>
  <c r="CB1814" i="64" s="1"/>
  <c r="BT1780" i="64"/>
  <c r="BT1793" i="64" s="1"/>
  <c r="BT1823" i="64"/>
  <c r="BT1836" i="64" s="1"/>
  <c r="BT1802" i="64"/>
  <c r="BT1814" i="64" s="1"/>
  <c r="BL1780" i="64"/>
  <c r="BL1793" i="64" s="1"/>
  <c r="BL1823" i="64"/>
  <c r="BL1836" i="64" s="1"/>
  <c r="BL1802" i="64"/>
  <c r="BL1814" i="64" s="1"/>
  <c r="BD1823" i="64"/>
  <c r="BD1836" i="64" s="1"/>
  <c r="BD1802" i="64"/>
  <c r="BD1814" i="64" s="1"/>
  <c r="AV1780" i="64"/>
  <c r="AV1793" i="64" s="1"/>
  <c r="AV1823" i="64"/>
  <c r="AV1836" i="64" s="1"/>
  <c r="AV1802" i="64"/>
  <c r="AV1814" i="64" s="1"/>
  <c r="AN1780" i="64"/>
  <c r="AN1793" i="64" s="1"/>
  <c r="AN1823" i="64"/>
  <c r="AN1836" i="64" s="1"/>
  <c r="AN1802" i="64"/>
  <c r="AN1814" i="64" s="1"/>
  <c r="AF1780" i="64"/>
  <c r="AF1793" i="64" s="1"/>
  <c r="AF1823" i="64"/>
  <c r="AF1836" i="64" s="1"/>
  <c r="AF1802" i="64"/>
  <c r="AF1814" i="64" s="1"/>
  <c r="X1780" i="64"/>
  <c r="X1793" i="64" s="1"/>
  <c r="X1823" i="64"/>
  <c r="X1836" i="64" s="1"/>
  <c r="X1802" i="64"/>
  <c r="X1814" i="64" s="1"/>
  <c r="DI1806" i="64"/>
  <c r="DI1818" i="64" s="1"/>
  <c r="DI1827" i="64"/>
  <c r="DI1840" i="64" s="1"/>
  <c r="DA1784" i="64"/>
  <c r="DA1797" i="64" s="1"/>
  <c r="DA1827" i="64"/>
  <c r="DA1840" i="64" s="1"/>
  <c r="DA1806" i="64"/>
  <c r="DA1818" i="64" s="1"/>
  <c r="CS1784" i="64"/>
  <c r="CS1797" i="64" s="1"/>
  <c r="CS1827" i="64"/>
  <c r="CS1840" i="64" s="1"/>
  <c r="CS1806" i="64"/>
  <c r="CS1818" i="64" s="1"/>
  <c r="DI1826" i="64"/>
  <c r="DI1805" i="64"/>
  <c r="DA1826" i="64"/>
  <c r="DA1805" i="64"/>
  <c r="CS1783" i="64"/>
  <c r="CS1826" i="64"/>
  <c r="CS1805" i="64"/>
  <c r="DI1780" i="64"/>
  <c r="DI1793" i="64" s="1"/>
  <c r="DI1823" i="64"/>
  <c r="DI1836" i="64" s="1"/>
  <c r="DI1802" i="64"/>
  <c r="DI1814" i="64" s="1"/>
  <c r="DA1780" i="64"/>
  <c r="DA1793" i="64" s="1"/>
  <c r="DA1823" i="64"/>
  <c r="DA1836" i="64" s="1"/>
  <c r="DA1802" i="64"/>
  <c r="DA1814" i="64" s="1"/>
  <c r="CS1780" i="64"/>
  <c r="CS1793" i="64" s="1"/>
  <c r="CS1823" i="64"/>
  <c r="CS1836" i="64" s="1"/>
  <c r="CS1802" i="64"/>
  <c r="CS1814" i="64" s="1"/>
  <c r="DI1822" i="64"/>
  <c r="DI1835" i="64" s="1"/>
  <c r="DI1801" i="64"/>
  <c r="DI1813" i="64" s="1"/>
  <c r="DA1822" i="64"/>
  <c r="DA1835" i="64" s="1"/>
  <c r="DA1801" i="64"/>
  <c r="DA1813" i="64" s="1"/>
  <c r="CS1779" i="64"/>
  <c r="CS1792" i="64" s="1"/>
  <c r="CS1822" i="64"/>
  <c r="CS1835" i="64" s="1"/>
  <c r="CS1801" i="64"/>
  <c r="CS1813" i="64" s="1"/>
  <c r="W1808" i="64"/>
  <c r="V1810" i="64"/>
  <c r="CW1829" i="64"/>
  <c r="CW1831" i="64" s="1"/>
  <c r="CT1808" i="64"/>
  <c r="CT1810" i="64" s="1"/>
  <c r="CL2460" i="64"/>
  <c r="CL2477" i="64" s="1"/>
  <c r="CL1779" i="64"/>
  <c r="CL1792" i="64" s="1"/>
  <c r="Z2460" i="64"/>
  <c r="Z2477" i="64" s="1"/>
  <c r="Z1779" i="64"/>
  <c r="Z1792" i="64" s="1"/>
  <c r="AH2465" i="64"/>
  <c r="AH1784" i="64"/>
  <c r="AH1797" i="64" s="1"/>
  <c r="AZ2461" i="64"/>
  <c r="AZ2478" i="64" s="1"/>
  <c r="AZ1780" i="64"/>
  <c r="AZ1793" i="64" s="1"/>
  <c r="CD2460" i="64"/>
  <c r="CD2477" i="64" s="1"/>
  <c r="CD1779" i="64"/>
  <c r="CD1792" i="64" s="1"/>
  <c r="AH2460" i="64"/>
  <c r="AH2477" i="64" s="1"/>
  <c r="AH1779" i="64"/>
  <c r="AH1792" i="64" s="1"/>
  <c r="BF2465" i="64"/>
  <c r="BF1784" i="64"/>
  <c r="BF1797" i="64" s="1"/>
  <c r="CE2464" i="64"/>
  <c r="CE1783" i="64"/>
  <c r="AI2464" i="64"/>
  <c r="AI1783" i="64"/>
  <c r="BH2461" i="64"/>
  <c r="BH2478" i="64" s="1"/>
  <c r="BH1780" i="64"/>
  <c r="BH1793" i="64" s="1"/>
  <c r="CK2460" i="64"/>
  <c r="CK2477" i="64" s="1"/>
  <c r="CK1779" i="64"/>
  <c r="CK1792" i="64" s="1"/>
  <c r="CC2460" i="64"/>
  <c r="CC2477" i="64" s="1"/>
  <c r="CC1779" i="64"/>
  <c r="CC1792" i="64" s="1"/>
  <c r="BU2460" i="64"/>
  <c r="BU2477" i="64" s="1"/>
  <c r="BU1779" i="64"/>
  <c r="BU1792" i="64" s="1"/>
  <c r="BM2460" i="64"/>
  <c r="BM2477" i="64" s="1"/>
  <c r="BM1779" i="64"/>
  <c r="BM1792" i="64" s="1"/>
  <c r="BE2460" i="64"/>
  <c r="BE2477" i="64" s="1"/>
  <c r="BE1779" i="64"/>
  <c r="BE1792" i="64" s="1"/>
  <c r="AW2460" i="64"/>
  <c r="AW2477" i="64" s="1"/>
  <c r="AW1779" i="64"/>
  <c r="AW1792" i="64" s="1"/>
  <c r="AO2460" i="64"/>
  <c r="AO2477" i="64" s="1"/>
  <c r="AO1779" i="64"/>
  <c r="AO1792" i="64" s="1"/>
  <c r="AG2460" i="64"/>
  <c r="AG2477" i="64" s="1"/>
  <c r="AG1779" i="64"/>
  <c r="AG1792" i="64" s="1"/>
  <c r="Y2460" i="64"/>
  <c r="Y2477" i="64" s="1"/>
  <c r="Y1779" i="64"/>
  <c r="Y1792" i="64" s="1"/>
  <c r="CK2465" i="64"/>
  <c r="CK1784" i="64"/>
  <c r="CK1797" i="64" s="1"/>
  <c r="CC2465" i="64"/>
  <c r="CC1784" i="64"/>
  <c r="CC1797" i="64" s="1"/>
  <c r="BU2465" i="64"/>
  <c r="BU1784" i="64"/>
  <c r="BU1797" i="64" s="1"/>
  <c r="BM2465" i="64"/>
  <c r="BM1784" i="64"/>
  <c r="BM1797" i="64" s="1"/>
  <c r="BE2465" i="64"/>
  <c r="BE1784" i="64"/>
  <c r="BE1797" i="64" s="1"/>
  <c r="AW2465" i="64"/>
  <c r="AW1784" i="64"/>
  <c r="AW1797" i="64" s="1"/>
  <c r="AO2465" i="64"/>
  <c r="AO1784" i="64"/>
  <c r="AO1797" i="64" s="1"/>
  <c r="Y2465" i="64"/>
  <c r="Y1784" i="64"/>
  <c r="Y1797" i="64" s="1"/>
  <c r="CL2464" i="64"/>
  <c r="CL1783" i="64"/>
  <c r="CD2464" i="64"/>
  <c r="CD1783" i="64"/>
  <c r="BV2464" i="64"/>
  <c r="BV1783" i="64"/>
  <c r="BN2464" i="64"/>
  <c r="BN1783" i="64"/>
  <c r="BF2464" i="64"/>
  <c r="BF1783" i="64"/>
  <c r="AX2464" i="64"/>
  <c r="AX1783" i="64"/>
  <c r="AP2464" i="64"/>
  <c r="AP1783" i="64"/>
  <c r="AH2464" i="64"/>
  <c r="AH1783" i="64"/>
  <c r="Z2464" i="64"/>
  <c r="Z1783" i="64"/>
  <c r="CE2461" i="64"/>
  <c r="CE2478" i="64" s="1"/>
  <c r="CE1780" i="64"/>
  <c r="CE1793" i="64" s="1"/>
  <c r="BW2461" i="64"/>
  <c r="BW2478" i="64" s="1"/>
  <c r="BW1780" i="64"/>
  <c r="BW1793" i="64" s="1"/>
  <c r="BO2461" i="64"/>
  <c r="BO2478" i="64" s="1"/>
  <c r="BO1780" i="64"/>
  <c r="BO1793" i="64" s="1"/>
  <c r="BG2461" i="64"/>
  <c r="BG2478" i="64" s="1"/>
  <c r="BG1780" i="64"/>
  <c r="BG1793" i="64" s="1"/>
  <c r="AY2461" i="64"/>
  <c r="AY2478" i="64" s="1"/>
  <c r="AY1780" i="64"/>
  <c r="AY1793" i="64" s="1"/>
  <c r="AQ2461" i="64"/>
  <c r="AQ2478" i="64" s="1"/>
  <c r="AQ1780" i="64"/>
  <c r="AQ1793" i="64" s="1"/>
  <c r="AI2461" i="64"/>
  <c r="AI2478" i="64" s="1"/>
  <c r="AI1780" i="64"/>
  <c r="AI1793" i="64" s="1"/>
  <c r="AA2461" i="64"/>
  <c r="AA2478" i="64" s="1"/>
  <c r="AA1780" i="64"/>
  <c r="AA1793" i="64" s="1"/>
  <c r="S2461" i="64"/>
  <c r="S2478" i="64" s="1"/>
  <c r="S1780" i="64"/>
  <c r="S1793" i="64" s="1"/>
  <c r="BS2460" i="64"/>
  <c r="BS2477" i="64" s="1"/>
  <c r="BS1779" i="64"/>
  <c r="BS1792" i="64" s="1"/>
  <c r="BC2460" i="64"/>
  <c r="BC2477" i="64" s="1"/>
  <c r="BC1779" i="64"/>
  <c r="BC1792" i="64" s="1"/>
  <c r="AM2460" i="64"/>
  <c r="AM2477" i="64" s="1"/>
  <c r="AM1779" i="64"/>
  <c r="AM1792" i="64" s="1"/>
  <c r="W2460" i="64"/>
  <c r="W2477" i="64" s="1"/>
  <c r="W1779" i="64"/>
  <c r="W1792" i="64" s="1"/>
  <c r="CI2465" i="64"/>
  <c r="CI1784" i="64"/>
  <c r="CI1797" i="64" s="1"/>
  <c r="CA2465" i="64"/>
  <c r="CA1784" i="64"/>
  <c r="CA1797" i="64" s="1"/>
  <c r="BC2465" i="64"/>
  <c r="BC1784" i="64"/>
  <c r="BC1797" i="64" s="1"/>
  <c r="AE2465" i="64"/>
  <c r="AE1784" i="64"/>
  <c r="AE1797" i="64" s="1"/>
  <c r="W2465" i="64"/>
  <c r="W1784" i="64"/>
  <c r="W1797" i="64" s="1"/>
  <c r="CJ2464" i="64"/>
  <c r="CJ1783" i="64"/>
  <c r="BT2464" i="64"/>
  <c r="BT1783" i="64"/>
  <c r="AN2464" i="64"/>
  <c r="AN1783" i="64"/>
  <c r="AF2464" i="64"/>
  <c r="AF1783" i="64"/>
  <c r="X2464" i="64"/>
  <c r="X1783" i="64"/>
  <c r="CK2461" i="64"/>
  <c r="CK2478" i="64" s="1"/>
  <c r="CK1780" i="64"/>
  <c r="CK1793" i="64" s="1"/>
  <c r="BM2461" i="64"/>
  <c r="BM2478" i="64" s="1"/>
  <c r="BM1780" i="64"/>
  <c r="BM1793" i="64" s="1"/>
  <c r="BE2461" i="64"/>
  <c r="BE2478" i="64" s="1"/>
  <c r="BE1780" i="64"/>
  <c r="BE1793" i="64" s="1"/>
  <c r="AG2461" i="64"/>
  <c r="AG2478" i="64" s="1"/>
  <c r="AG1780" i="64"/>
  <c r="AG1793" i="64" s="1"/>
  <c r="CV2465" i="64"/>
  <c r="CV1784" i="64"/>
  <c r="CV1797" i="64" s="1"/>
  <c r="DD2464" i="64"/>
  <c r="DD1783" i="64"/>
  <c r="CV2464" i="64"/>
  <c r="CV1783" i="64"/>
  <c r="DD2461" i="64"/>
  <c r="DD1780" i="64"/>
  <c r="DD1793" i="64" s="1"/>
  <c r="CV2461" i="64"/>
  <c r="CV1780" i="64"/>
  <c r="CV1793" i="64" s="1"/>
  <c r="DD2460" i="64"/>
  <c r="DD1779" i="64"/>
  <c r="DD1792" i="64" s="1"/>
  <c r="CV2460" i="64"/>
  <c r="CV1779" i="64"/>
  <c r="CV1792" i="64" s="1"/>
  <c r="BV2460" i="64"/>
  <c r="BV2477" i="64" s="1"/>
  <c r="BV1779" i="64"/>
  <c r="BV1792" i="64" s="1"/>
  <c r="AP2460" i="64"/>
  <c r="AP2477" i="64" s="1"/>
  <c r="AP1779" i="64"/>
  <c r="AP1792" i="64" s="1"/>
  <c r="BN2465" i="64"/>
  <c r="BN1784" i="64"/>
  <c r="BN1797" i="64" s="1"/>
  <c r="Z2465" i="64"/>
  <c r="Z1784" i="64"/>
  <c r="Z1797" i="64" s="1"/>
  <c r="BG2464" i="64"/>
  <c r="BG1783" i="64"/>
  <c r="S2464" i="64"/>
  <c r="S1783" i="64"/>
  <c r="AR2461" i="64"/>
  <c r="AR2478" i="64" s="1"/>
  <c r="AR1780" i="64"/>
  <c r="AR1793" i="64" s="1"/>
  <c r="CB2460" i="64"/>
  <c r="CB2477" i="64" s="1"/>
  <c r="CB1779" i="64"/>
  <c r="CB1792" i="64" s="1"/>
  <c r="BL2460" i="64"/>
  <c r="BL2477" i="64" s="1"/>
  <c r="BL1779" i="64"/>
  <c r="BL1792" i="64" s="1"/>
  <c r="AV2460" i="64"/>
  <c r="AV2477" i="64" s="1"/>
  <c r="AV1779" i="64"/>
  <c r="AV1792" i="64" s="1"/>
  <c r="BT2465" i="64"/>
  <c r="BT1784" i="64"/>
  <c r="BT1797" i="64" s="1"/>
  <c r="BD2465" i="64"/>
  <c r="BD1784" i="64"/>
  <c r="BD1797" i="64" s="1"/>
  <c r="AN2465" i="64"/>
  <c r="AN1784" i="64"/>
  <c r="AN1797" i="64" s="1"/>
  <c r="AF2465" i="64"/>
  <c r="AF1784" i="64"/>
  <c r="AF1797" i="64" s="1"/>
  <c r="CK2464" i="64"/>
  <c r="CK1783" i="64"/>
  <c r="BU2464" i="64"/>
  <c r="BU1783" i="64"/>
  <c r="BE2464" i="64"/>
  <c r="BE1783" i="64"/>
  <c r="AO2464" i="64"/>
  <c r="AO1783" i="64"/>
  <c r="Y2464" i="64"/>
  <c r="Y1783" i="64"/>
  <c r="CD2461" i="64"/>
  <c r="CD2478" i="64" s="1"/>
  <c r="CD1780" i="64"/>
  <c r="CD1793" i="64" s="1"/>
  <c r="AX2461" i="64"/>
  <c r="AX2478" i="64" s="1"/>
  <c r="AX1780" i="64"/>
  <c r="AX1793" i="64" s="1"/>
  <c r="AP2461" i="64"/>
  <c r="AP2478" i="64" s="1"/>
  <c r="AP1780" i="64"/>
  <c r="AP1793" i="64" s="1"/>
  <c r="AH2461" i="64"/>
  <c r="AH2478" i="64" s="1"/>
  <c r="AH1780" i="64"/>
  <c r="AH1793" i="64" s="1"/>
  <c r="AT2460" i="64"/>
  <c r="AT2477" i="64" s="1"/>
  <c r="AT1779" i="64"/>
  <c r="AT1792" i="64" s="1"/>
  <c r="CH2465" i="64"/>
  <c r="CH1784" i="64"/>
  <c r="CH1797" i="64" s="1"/>
  <c r="BZ2465" i="64"/>
  <c r="BZ1784" i="64"/>
  <c r="BZ1797" i="64" s="1"/>
  <c r="BR2465" i="64"/>
  <c r="BR1784" i="64"/>
  <c r="BR1797" i="64" s="1"/>
  <c r="BB2465" i="64"/>
  <c r="BB1784" i="64"/>
  <c r="BB1797" i="64" s="1"/>
  <c r="AT2465" i="64"/>
  <c r="AT1784" i="64"/>
  <c r="AT1797" i="64" s="1"/>
  <c r="AL2465" i="64"/>
  <c r="AL1784" i="64"/>
  <c r="AL1797" i="64" s="1"/>
  <c r="AD2465" i="64"/>
  <c r="AD1784" i="64"/>
  <c r="AD1797" i="64" s="1"/>
  <c r="V2465" i="64"/>
  <c r="V1784" i="64"/>
  <c r="V1797" i="64" s="1"/>
  <c r="BS2464" i="64"/>
  <c r="BS1783" i="64"/>
  <c r="BD2461" i="64"/>
  <c r="BD2478" i="64" s="1"/>
  <c r="BD1780" i="64"/>
  <c r="BD1793" i="64" s="1"/>
  <c r="DK2465" i="64"/>
  <c r="DK1784" i="64"/>
  <c r="DK1797" i="64" s="1"/>
  <c r="DC2464" i="64"/>
  <c r="DC1783" i="64"/>
  <c r="CU2464" i="64"/>
  <c r="CU1783" i="64"/>
  <c r="CU2461" i="64"/>
  <c r="CU1780" i="64"/>
  <c r="CU1793" i="64" s="1"/>
  <c r="DK2460" i="64"/>
  <c r="DK1779" i="64"/>
  <c r="DK1792" i="64" s="1"/>
  <c r="DC2460" i="64"/>
  <c r="DC1779" i="64"/>
  <c r="DC1792" i="64" s="1"/>
  <c r="CU2460" i="64"/>
  <c r="CU1779" i="64"/>
  <c r="CU1792" i="64" s="1"/>
  <c r="AX2460" i="64"/>
  <c r="AX2477" i="64" s="1"/>
  <c r="AX1779" i="64"/>
  <c r="AX1792" i="64" s="1"/>
  <c r="BV2465" i="64"/>
  <c r="BV1784" i="64"/>
  <c r="BV1797" i="64" s="1"/>
  <c r="AQ2464" i="64"/>
  <c r="AQ1783" i="64"/>
  <c r="BP2461" i="64"/>
  <c r="BP2478" i="64" s="1"/>
  <c r="BP1780" i="64"/>
  <c r="BP1793" i="64" s="1"/>
  <c r="T2461" i="64"/>
  <c r="T2478" i="64" s="1"/>
  <c r="T1780" i="64"/>
  <c r="T1793" i="64" s="1"/>
  <c r="CJ2460" i="64"/>
  <c r="CJ2477" i="64" s="1"/>
  <c r="CJ1779" i="64"/>
  <c r="CJ1792" i="64" s="1"/>
  <c r="BT2460" i="64"/>
  <c r="BT2477" i="64" s="1"/>
  <c r="BT1779" i="64"/>
  <c r="BT1792" i="64" s="1"/>
  <c r="BD2460" i="64"/>
  <c r="BD2477" i="64" s="1"/>
  <c r="BD1779" i="64"/>
  <c r="BD1792" i="64" s="1"/>
  <c r="AN2460" i="64"/>
  <c r="AN2477" i="64" s="1"/>
  <c r="AN1779" i="64"/>
  <c r="AN1792" i="64" s="1"/>
  <c r="AF2460" i="64"/>
  <c r="AF2477" i="64" s="1"/>
  <c r="AF1779" i="64"/>
  <c r="AF1792" i="64" s="1"/>
  <c r="X2460" i="64"/>
  <c r="X2477" i="64" s="1"/>
  <c r="X1779" i="64"/>
  <c r="X1792" i="64" s="1"/>
  <c r="CB2465" i="64"/>
  <c r="CB1784" i="64"/>
  <c r="CB1797" i="64" s="1"/>
  <c r="BL2465" i="64"/>
  <c r="BL1784" i="64"/>
  <c r="BL1797" i="64" s="1"/>
  <c r="AV2465" i="64"/>
  <c r="AV1784" i="64"/>
  <c r="AV1797" i="64" s="1"/>
  <c r="X2465" i="64"/>
  <c r="X1784" i="64"/>
  <c r="X1797" i="64" s="1"/>
  <c r="BM2464" i="64"/>
  <c r="BM1783" i="64"/>
  <c r="AW2464" i="64"/>
  <c r="AW1783" i="64"/>
  <c r="AG2464" i="64"/>
  <c r="AG1783" i="64"/>
  <c r="CL2461" i="64"/>
  <c r="CL2478" i="64" s="1"/>
  <c r="CL1780" i="64"/>
  <c r="CL1793" i="64" s="1"/>
  <c r="BV2461" i="64"/>
  <c r="BV2478" i="64" s="1"/>
  <c r="BV1780" i="64"/>
  <c r="BV1793" i="64" s="1"/>
  <c r="BF2461" i="64"/>
  <c r="BF2478" i="64" s="1"/>
  <c r="BF1780" i="64"/>
  <c r="BF1793" i="64" s="1"/>
  <c r="U2460" i="64"/>
  <c r="U2477" i="64" s="1"/>
  <c r="U1779" i="64"/>
  <c r="U1792" i="64" s="1"/>
  <c r="CG2465" i="64"/>
  <c r="CG1784" i="64"/>
  <c r="CG1797" i="64" s="1"/>
  <c r="BQ2465" i="64"/>
  <c r="BQ1784" i="64"/>
  <c r="BQ1797" i="64" s="1"/>
  <c r="BI2465" i="64"/>
  <c r="BI1784" i="64"/>
  <c r="BI1797" i="64" s="1"/>
  <c r="BA2465" i="64"/>
  <c r="BA1784" i="64"/>
  <c r="BA1797" i="64" s="1"/>
  <c r="AS2465" i="64"/>
  <c r="AS1784" i="64"/>
  <c r="AS1797" i="64" s="1"/>
  <c r="AK2465" i="64"/>
  <c r="AK1784" i="64"/>
  <c r="AK1797" i="64" s="1"/>
  <c r="AC2465" i="64"/>
  <c r="AC1784" i="64"/>
  <c r="AC1797" i="64" s="1"/>
  <c r="U2465" i="64"/>
  <c r="U1784" i="64"/>
  <c r="U1797" i="64" s="1"/>
  <c r="CH2464" i="64"/>
  <c r="CH1783" i="64"/>
  <c r="V2464" i="64"/>
  <c r="V1783" i="64"/>
  <c r="BS2461" i="64"/>
  <c r="BS2478" i="64" s="1"/>
  <c r="BS1780" i="64"/>
  <c r="BS1793" i="64" s="1"/>
  <c r="CQ2413" i="64"/>
  <c r="CD2465" i="64"/>
  <c r="CD1784" i="64"/>
  <c r="CD1797" i="64" s="1"/>
  <c r="AP2465" i="64"/>
  <c r="AP1784" i="64"/>
  <c r="AP1797" i="64" s="1"/>
  <c r="BO2464" i="64"/>
  <c r="BO1783" i="64"/>
  <c r="AJ2461" i="64"/>
  <c r="AJ2478" i="64" s="1"/>
  <c r="AJ1780" i="64"/>
  <c r="AJ1793" i="64" s="1"/>
  <c r="BP2460" i="64"/>
  <c r="BP2477" i="64" s="1"/>
  <c r="BP1779" i="64"/>
  <c r="BP1792" i="64" s="1"/>
  <c r="BH2460" i="64"/>
  <c r="BH2477" i="64" s="1"/>
  <c r="BH1779" i="64"/>
  <c r="BH1792" i="64" s="1"/>
  <c r="AZ2460" i="64"/>
  <c r="AZ2477" i="64" s="1"/>
  <c r="AZ1779" i="64"/>
  <c r="AZ1792" i="64" s="1"/>
  <c r="AJ2460" i="64"/>
  <c r="AJ2477" i="64" s="1"/>
  <c r="AJ1779" i="64"/>
  <c r="AJ1792" i="64" s="1"/>
  <c r="AB2460" i="64"/>
  <c r="AB2477" i="64" s="1"/>
  <c r="AB1779" i="64"/>
  <c r="AB1792" i="64" s="1"/>
  <c r="T2460" i="64"/>
  <c r="T2477" i="64" s="1"/>
  <c r="T1779" i="64"/>
  <c r="T1792" i="64" s="1"/>
  <c r="CF2465" i="64"/>
  <c r="CF1784" i="64"/>
  <c r="CF1797" i="64" s="1"/>
  <c r="BX2465" i="64"/>
  <c r="BX1784" i="64"/>
  <c r="BX1797" i="64" s="1"/>
  <c r="BP2465" i="64"/>
  <c r="BP1784" i="64"/>
  <c r="BP1797" i="64" s="1"/>
  <c r="BH2465" i="64"/>
  <c r="BH1784" i="64"/>
  <c r="BH1797" i="64" s="1"/>
  <c r="AZ2465" i="64"/>
  <c r="AZ1784" i="64"/>
  <c r="AZ1797" i="64" s="1"/>
  <c r="AR2465" i="64"/>
  <c r="AR1784" i="64"/>
  <c r="AR1797" i="64" s="1"/>
  <c r="AJ2465" i="64"/>
  <c r="AJ1784" i="64"/>
  <c r="AJ1797" i="64" s="1"/>
  <c r="T2465" i="64"/>
  <c r="T1784" i="64"/>
  <c r="T1797" i="64" s="1"/>
  <c r="CG2464" i="64"/>
  <c r="CG1783" i="64"/>
  <c r="BY2464" i="64"/>
  <c r="BY1783" i="64"/>
  <c r="BQ2464" i="64"/>
  <c r="BQ1783" i="64"/>
  <c r="BA2464" i="64"/>
  <c r="BA1783" i="64"/>
  <c r="AS2464" i="64"/>
  <c r="AS1783" i="64"/>
  <c r="AK2464" i="64"/>
  <c r="AK1783" i="64"/>
  <c r="AC2464" i="64"/>
  <c r="AC1783" i="64"/>
  <c r="BB2461" i="64"/>
  <c r="BB2478" i="64" s="1"/>
  <c r="BB1780" i="64"/>
  <c r="BB1793" i="64" s="1"/>
  <c r="AL2461" i="64"/>
  <c r="AL2478" i="64" s="1"/>
  <c r="AL1780" i="64"/>
  <c r="AL1793" i="64" s="1"/>
  <c r="CY2387" i="64"/>
  <c r="DI2465" i="64"/>
  <c r="DI1784" i="64"/>
  <c r="DI1797" i="64" s="1"/>
  <c r="DI2464" i="64"/>
  <c r="DI1783" i="64"/>
  <c r="DA2464" i="64"/>
  <c r="DA1783" i="64"/>
  <c r="DI2460" i="64"/>
  <c r="DI1779" i="64"/>
  <c r="DI1792" i="64" s="1"/>
  <c r="DA2460" i="64"/>
  <c r="DA1779" i="64"/>
  <c r="DA1792" i="64" s="1"/>
  <c r="BN2460" i="64"/>
  <c r="BN2477" i="64" s="1"/>
  <c r="BN1779" i="64"/>
  <c r="BN1792" i="64" s="1"/>
  <c r="CL2465" i="64"/>
  <c r="CL1784" i="64"/>
  <c r="CL1797" i="64" s="1"/>
  <c r="AX2465" i="64"/>
  <c r="AX1784" i="64"/>
  <c r="AX1797" i="64" s="1"/>
  <c r="AY2464" i="64"/>
  <c r="AY1783" i="64"/>
  <c r="CF2461" i="64"/>
  <c r="CF2478" i="64" s="1"/>
  <c r="CF1780" i="64"/>
  <c r="CF1793" i="64" s="1"/>
  <c r="AB2461" i="64"/>
  <c r="AB2478" i="64" s="1"/>
  <c r="AB1780" i="64"/>
  <c r="AB1793" i="64" s="1"/>
  <c r="Z2461" i="64"/>
  <c r="Z2478" i="64" s="1"/>
  <c r="Z1780" i="64"/>
  <c r="Z1793" i="64" s="1"/>
  <c r="CE2460" i="64"/>
  <c r="CE2477" i="64" s="1"/>
  <c r="CE1779" i="64"/>
  <c r="CE1792" i="64" s="1"/>
  <c r="BW2460" i="64"/>
  <c r="BW2477" i="64" s="1"/>
  <c r="BW1779" i="64"/>
  <c r="BW1792" i="64" s="1"/>
  <c r="BO2460" i="64"/>
  <c r="BO2477" i="64" s="1"/>
  <c r="BO1779" i="64"/>
  <c r="BO1792" i="64" s="1"/>
  <c r="BG2460" i="64"/>
  <c r="BG2477" i="64" s="1"/>
  <c r="BG1779" i="64"/>
  <c r="BG1792" i="64" s="1"/>
  <c r="AY2460" i="64"/>
  <c r="AY2477" i="64" s="1"/>
  <c r="AY1779" i="64"/>
  <c r="AY1792" i="64" s="1"/>
  <c r="AQ2460" i="64"/>
  <c r="AQ2477" i="64" s="1"/>
  <c r="AQ1779" i="64"/>
  <c r="AQ1792" i="64" s="1"/>
  <c r="AI2460" i="64"/>
  <c r="AI2477" i="64" s="1"/>
  <c r="AI1779" i="64"/>
  <c r="AI1792" i="64" s="1"/>
  <c r="AA2460" i="64"/>
  <c r="AA2477" i="64" s="1"/>
  <c r="AA1779" i="64"/>
  <c r="AA1792" i="64" s="1"/>
  <c r="S2460" i="64"/>
  <c r="S2477" i="64" s="1"/>
  <c r="S1779" i="64"/>
  <c r="S1792" i="64" s="1"/>
  <c r="CE2465" i="64"/>
  <c r="CE1784" i="64"/>
  <c r="CE1797" i="64" s="1"/>
  <c r="BW2465" i="64"/>
  <c r="BW1784" i="64"/>
  <c r="BW1797" i="64" s="1"/>
  <c r="BO2465" i="64"/>
  <c r="BO1784" i="64"/>
  <c r="BO1797" i="64" s="1"/>
  <c r="BG2465" i="64"/>
  <c r="BG1784" i="64"/>
  <c r="BG1797" i="64" s="1"/>
  <c r="AY2465" i="64"/>
  <c r="AY1784" i="64"/>
  <c r="AY1797" i="64" s="1"/>
  <c r="AI2465" i="64"/>
  <c r="AI1784" i="64"/>
  <c r="AI1797" i="64" s="1"/>
  <c r="AA2465" i="64"/>
  <c r="AA1784" i="64"/>
  <c r="AA1797" i="64" s="1"/>
  <c r="S2465" i="64"/>
  <c r="S1784" i="64"/>
  <c r="S1797" i="64" s="1"/>
  <c r="CF2464" i="64"/>
  <c r="CF1783" i="64"/>
  <c r="BP2464" i="64"/>
  <c r="BP1783" i="64"/>
  <c r="AZ2464" i="64"/>
  <c r="AZ1783" i="64"/>
  <c r="AR2464" i="64"/>
  <c r="AR1783" i="64"/>
  <c r="AB2464" i="64"/>
  <c r="AB1783" i="64"/>
  <c r="T2464" i="64"/>
  <c r="T1783" i="64"/>
  <c r="BY2461" i="64"/>
  <c r="BY2478" i="64" s="1"/>
  <c r="BY1780" i="64"/>
  <c r="BY1793" i="64" s="1"/>
  <c r="BQ2461" i="64"/>
  <c r="BQ2478" i="64" s="1"/>
  <c r="BQ1780" i="64"/>
  <c r="BQ1793" i="64" s="1"/>
  <c r="AC2461" i="64"/>
  <c r="AC2478" i="64" s="1"/>
  <c r="AC1780" i="64"/>
  <c r="AC1793" i="64" s="1"/>
  <c r="CS1786" i="64"/>
  <c r="CS1788" i="64" s="1"/>
  <c r="CR1788" i="64"/>
  <c r="DF1712" i="64"/>
  <c r="DF2465" i="64"/>
  <c r="CX1708" i="64"/>
  <c r="CX1748" i="64" s="1"/>
  <c r="CX2461" i="64"/>
  <c r="CJ1712" i="64"/>
  <c r="CJ2465" i="64"/>
  <c r="CC1711" i="64"/>
  <c r="CC2464" i="64"/>
  <c r="BN1708" i="64"/>
  <c r="BN1748" i="64" s="1"/>
  <c r="BN2461" i="64"/>
  <c r="BN2478" i="64" s="1"/>
  <c r="DE1712" i="64"/>
  <c r="DE2465" i="64"/>
  <c r="CW1712" i="64"/>
  <c r="CW2465" i="64"/>
  <c r="CO1712" i="64"/>
  <c r="CO2465" i="64"/>
  <c r="DE1711" i="64"/>
  <c r="DE2464" i="64"/>
  <c r="CW1711" i="64"/>
  <c r="CW2464" i="64"/>
  <c r="CO1711" i="64"/>
  <c r="CO2464" i="64"/>
  <c r="DE1708" i="64"/>
  <c r="DE1748" i="64" s="1"/>
  <c r="DE2461" i="64"/>
  <c r="CW1708" i="64"/>
  <c r="CW1748" i="64" s="1"/>
  <c r="CW2461" i="64"/>
  <c r="CO1708" i="64"/>
  <c r="CO1748" i="64" s="1"/>
  <c r="CO2461" i="64"/>
  <c r="DE1707" i="64"/>
  <c r="DE2460" i="64"/>
  <c r="CW1707" i="64"/>
  <c r="CW2460" i="64"/>
  <c r="CO1707" i="64"/>
  <c r="CO2460" i="64"/>
  <c r="AG1712" i="64"/>
  <c r="AG2465" i="64"/>
  <c r="CP1707" i="64"/>
  <c r="CP2460" i="64"/>
  <c r="CI1707" i="64"/>
  <c r="CI2460" i="64"/>
  <c r="CI2477" i="64" s="1"/>
  <c r="CA1707" i="64"/>
  <c r="CA2460" i="64"/>
  <c r="CA2477" i="64" s="1"/>
  <c r="BK1707" i="64"/>
  <c r="BK2460" i="64"/>
  <c r="BK2477" i="64" s="1"/>
  <c r="AU1707" i="64"/>
  <c r="AU2460" i="64"/>
  <c r="AU2477" i="64" s="1"/>
  <c r="AE1707" i="64"/>
  <c r="AE2460" i="64"/>
  <c r="AE2477" i="64" s="1"/>
  <c r="BS1712" i="64"/>
  <c r="BS2465" i="64"/>
  <c r="BK1712" i="64"/>
  <c r="BK2465" i="64"/>
  <c r="AU1712" i="64"/>
  <c r="AU2465" i="64"/>
  <c r="AM1712" i="64"/>
  <c r="AM2465" i="64"/>
  <c r="CB1711" i="64"/>
  <c r="CB2464" i="64"/>
  <c r="BL1711" i="64"/>
  <c r="BL2464" i="64"/>
  <c r="BD1711" i="64"/>
  <c r="BD2464" i="64"/>
  <c r="AV1711" i="64"/>
  <c r="AV2464" i="64"/>
  <c r="CC1708" i="64"/>
  <c r="CC1748" i="64" s="1"/>
  <c r="CC2461" i="64"/>
  <c r="CC2478" i="64" s="1"/>
  <c r="BU1708" i="64"/>
  <c r="BU1748" i="64" s="1"/>
  <c r="BU2461" i="64"/>
  <c r="BU2478" i="64" s="1"/>
  <c r="AW1708" i="64"/>
  <c r="AW1748" i="64" s="1"/>
  <c r="AW2461" i="64"/>
  <c r="AW2478" i="64" s="1"/>
  <c r="AO1708" i="64"/>
  <c r="AO1748" i="64" s="1"/>
  <c r="AO2461" i="64"/>
  <c r="AO2478" i="64" s="1"/>
  <c r="Y1708" i="64"/>
  <c r="Y1748" i="64" s="1"/>
  <c r="Y2461" i="64"/>
  <c r="Y2478" i="64" s="1"/>
  <c r="DD1712" i="64"/>
  <c r="DD2465" i="64"/>
  <c r="CP1712" i="64"/>
  <c r="CP2465" i="64"/>
  <c r="DF1707" i="64"/>
  <c r="DF2460" i="64"/>
  <c r="CH1707" i="64"/>
  <c r="CH2460" i="64"/>
  <c r="CH2477" i="64" s="1"/>
  <c r="BZ1707" i="64"/>
  <c r="BZ2460" i="64"/>
  <c r="BZ2477" i="64" s="1"/>
  <c r="BR1707" i="64"/>
  <c r="BR2460" i="64"/>
  <c r="BR2477" i="64" s="1"/>
  <c r="BJ1707" i="64"/>
  <c r="BJ2460" i="64"/>
  <c r="BJ2477" i="64" s="1"/>
  <c r="BB1707" i="64"/>
  <c r="BB2460" i="64"/>
  <c r="BB2477" i="64" s="1"/>
  <c r="AL1707" i="64"/>
  <c r="AL2460" i="64"/>
  <c r="AL2477" i="64" s="1"/>
  <c r="AD1707" i="64"/>
  <c r="AD2460" i="64"/>
  <c r="AD2477" i="64" s="1"/>
  <c r="V1707" i="64"/>
  <c r="V2460" i="64"/>
  <c r="V2477" i="64" s="1"/>
  <c r="BJ1712" i="64"/>
  <c r="BJ2465" i="64"/>
  <c r="CI1711" i="64"/>
  <c r="CI2464" i="64"/>
  <c r="CA1711" i="64"/>
  <c r="CA2464" i="64"/>
  <c r="BK1711" i="64"/>
  <c r="BK2464" i="64"/>
  <c r="BC1711" i="64"/>
  <c r="BC2464" i="64"/>
  <c r="AU1711" i="64"/>
  <c r="AU2464" i="64"/>
  <c r="AM1711" i="64"/>
  <c r="AM2464" i="64"/>
  <c r="AE1711" i="64"/>
  <c r="AE2464" i="64"/>
  <c r="W1711" i="64"/>
  <c r="W2464" i="64"/>
  <c r="CJ1708" i="64"/>
  <c r="CJ1748" i="64" s="1"/>
  <c r="CJ2461" i="64"/>
  <c r="CJ2478" i="64" s="1"/>
  <c r="CB1708" i="64"/>
  <c r="CB1748" i="64" s="1"/>
  <c r="CB2461" i="64"/>
  <c r="CB2478" i="64" s="1"/>
  <c r="BT1708" i="64"/>
  <c r="BT1748" i="64" s="1"/>
  <c r="BT2461" i="64"/>
  <c r="BT2478" i="64" s="1"/>
  <c r="BL1708" i="64"/>
  <c r="BL1748" i="64" s="1"/>
  <c r="BL2461" i="64"/>
  <c r="BL2478" i="64" s="1"/>
  <c r="AV1708" i="64"/>
  <c r="AV1748" i="64" s="1"/>
  <c r="AV2461" i="64"/>
  <c r="AV2478" i="64" s="1"/>
  <c r="AN1708" i="64"/>
  <c r="AN1748" i="64" s="1"/>
  <c r="AN2461" i="64"/>
  <c r="AN2478" i="64" s="1"/>
  <c r="AF1708" i="64"/>
  <c r="AF1748" i="64" s="1"/>
  <c r="AF2461" i="64"/>
  <c r="AF2478" i="64" s="1"/>
  <c r="X1708" i="64"/>
  <c r="X1748" i="64" s="1"/>
  <c r="X2461" i="64"/>
  <c r="X2478" i="64" s="1"/>
  <c r="DC1712" i="64"/>
  <c r="DC2465" i="64"/>
  <c r="CU1712" i="64"/>
  <c r="CU2465" i="64"/>
  <c r="DK1711" i="64"/>
  <c r="DK2464" i="64"/>
  <c r="DK1708" i="64"/>
  <c r="DK1748" i="64" s="1"/>
  <c r="DK2461" i="64"/>
  <c r="DC1708" i="64"/>
  <c r="DC1748" i="64" s="1"/>
  <c r="DC2461" i="64"/>
  <c r="CX1712" i="64"/>
  <c r="CX2465" i="64"/>
  <c r="DF1708" i="64"/>
  <c r="DF1748" i="64" s="1"/>
  <c r="DF2461" i="64"/>
  <c r="CG1707" i="64"/>
  <c r="CG2460" i="64"/>
  <c r="CG2477" i="64" s="1"/>
  <c r="BY1707" i="64"/>
  <c r="BY2460" i="64"/>
  <c r="BY2477" i="64" s="1"/>
  <c r="BQ1707" i="64"/>
  <c r="BQ2460" i="64"/>
  <c r="BQ2477" i="64" s="1"/>
  <c r="BI1707" i="64"/>
  <c r="BI2460" i="64"/>
  <c r="BI2477" i="64" s="1"/>
  <c r="BA1707" i="64"/>
  <c r="BA2460" i="64"/>
  <c r="BA2477" i="64" s="1"/>
  <c r="AS1707" i="64"/>
  <c r="AS2460" i="64"/>
  <c r="AS2477" i="64" s="1"/>
  <c r="AK1707" i="64"/>
  <c r="AK2460" i="64"/>
  <c r="AK2477" i="64" s="1"/>
  <c r="AC1707" i="64"/>
  <c r="AC2460" i="64"/>
  <c r="AC2477" i="64" s="1"/>
  <c r="BY1712" i="64"/>
  <c r="BY2465" i="64"/>
  <c r="BZ1711" i="64"/>
  <c r="BZ2464" i="64"/>
  <c r="BR1711" i="64"/>
  <c r="BR2464" i="64"/>
  <c r="BJ1711" i="64"/>
  <c r="BJ2464" i="64"/>
  <c r="BB1711" i="64"/>
  <c r="BB2464" i="64"/>
  <c r="AT1711" i="64"/>
  <c r="AT2464" i="64"/>
  <c r="AL1711" i="64"/>
  <c r="AL2464" i="64"/>
  <c r="AD1711" i="64"/>
  <c r="AD2464" i="64"/>
  <c r="CI1708" i="64"/>
  <c r="CI1748" i="64" s="1"/>
  <c r="CI2461" i="64"/>
  <c r="CI2478" i="64" s="1"/>
  <c r="CA1708" i="64"/>
  <c r="CA1748" i="64" s="1"/>
  <c r="CA2461" i="64"/>
  <c r="CA2478" i="64" s="1"/>
  <c r="BK1708" i="64"/>
  <c r="BK1748" i="64" s="1"/>
  <c r="BK2461" i="64"/>
  <c r="BK2478" i="64" s="1"/>
  <c r="BC1708" i="64"/>
  <c r="BC1748" i="64" s="1"/>
  <c r="BC2461" i="64"/>
  <c r="BC2478" i="64" s="1"/>
  <c r="AU1708" i="64"/>
  <c r="AU1748" i="64" s="1"/>
  <c r="AU2461" i="64"/>
  <c r="AU2478" i="64" s="1"/>
  <c r="AM1708" i="64"/>
  <c r="AM1748" i="64" s="1"/>
  <c r="AM2461" i="64"/>
  <c r="AM2478" i="64" s="1"/>
  <c r="AE1708" i="64"/>
  <c r="AE1748" i="64" s="1"/>
  <c r="AE2461" i="64"/>
  <c r="AE2478" i="64" s="1"/>
  <c r="W1708" i="64"/>
  <c r="W1748" i="64" s="1"/>
  <c r="W2461" i="64"/>
  <c r="W2478" i="64" s="1"/>
  <c r="DJ1712" i="64"/>
  <c r="DJ2465" i="64"/>
  <c r="DB1712" i="64"/>
  <c r="DB2465" i="64"/>
  <c r="CT1712" i="64"/>
  <c r="CT2465" i="64"/>
  <c r="DJ1711" i="64"/>
  <c r="DJ2464" i="64"/>
  <c r="DB1711" i="64"/>
  <c r="DB2464" i="64"/>
  <c r="CT1711" i="64"/>
  <c r="CT2464" i="64"/>
  <c r="DJ1708" i="64"/>
  <c r="DJ1748" i="64" s="1"/>
  <c r="DJ2461" i="64"/>
  <c r="DB1708" i="64"/>
  <c r="DB1748" i="64" s="1"/>
  <c r="DB2461" i="64"/>
  <c r="CT1708" i="64"/>
  <c r="CT1748" i="64" s="1"/>
  <c r="CT2461" i="64"/>
  <c r="DJ1707" i="64"/>
  <c r="DJ2460" i="64"/>
  <c r="DB1707" i="64"/>
  <c r="DB2460" i="64"/>
  <c r="CT1707" i="64"/>
  <c r="CT2460" i="64"/>
  <c r="DF1711" i="64"/>
  <c r="DF2464" i="64"/>
  <c r="CP1708" i="64"/>
  <c r="CP1748" i="64" s="1"/>
  <c r="CP2461" i="64"/>
  <c r="CF1707" i="64"/>
  <c r="CF2460" i="64"/>
  <c r="CF2477" i="64" s="1"/>
  <c r="BX1707" i="64"/>
  <c r="BX2460" i="64"/>
  <c r="BX2477" i="64" s="1"/>
  <c r="AR1707" i="64"/>
  <c r="AR2460" i="64"/>
  <c r="AR2477" i="64" s="1"/>
  <c r="AB1712" i="64"/>
  <c r="AB2465" i="64"/>
  <c r="BI1711" i="64"/>
  <c r="BI2464" i="64"/>
  <c r="U1711" i="64"/>
  <c r="U2464" i="64"/>
  <c r="CH1708" i="64"/>
  <c r="CH1748" i="64" s="1"/>
  <c r="CH2461" i="64"/>
  <c r="CH2478" i="64" s="1"/>
  <c r="BZ1708" i="64"/>
  <c r="BZ1748" i="64" s="1"/>
  <c r="BZ2461" i="64"/>
  <c r="BZ2478" i="64" s="1"/>
  <c r="BR1708" i="64"/>
  <c r="BR1748" i="64" s="1"/>
  <c r="BR2461" i="64"/>
  <c r="BR2478" i="64" s="1"/>
  <c r="BJ1708" i="64"/>
  <c r="BJ1748" i="64" s="1"/>
  <c r="BJ2461" i="64"/>
  <c r="BJ2478" i="64" s="1"/>
  <c r="AT1708" i="64"/>
  <c r="AT1748" i="64" s="1"/>
  <c r="AT2461" i="64"/>
  <c r="AT2478" i="64" s="1"/>
  <c r="AD1708" i="64"/>
  <c r="AD1748" i="64" s="1"/>
  <c r="AD2461" i="64"/>
  <c r="AD2478" i="64" s="1"/>
  <c r="V1708" i="64"/>
  <c r="V1748" i="64" s="1"/>
  <c r="V2461" i="64"/>
  <c r="V2478" i="64" s="1"/>
  <c r="DA1712" i="64"/>
  <c r="DA2465" i="64"/>
  <c r="CS1712" i="64"/>
  <c r="CS2465" i="64"/>
  <c r="CS1711" i="64"/>
  <c r="CS2464" i="64"/>
  <c r="DI1708" i="64"/>
  <c r="DI1748" i="64" s="1"/>
  <c r="DI2461" i="64"/>
  <c r="DA1708" i="64"/>
  <c r="DA1748" i="64" s="1"/>
  <c r="DA2461" i="64"/>
  <c r="CS1708" i="64"/>
  <c r="CS1748" i="64" s="1"/>
  <c r="CS2461" i="64"/>
  <c r="CS1707" i="64"/>
  <c r="CS2460" i="64"/>
  <c r="CP1711" i="64"/>
  <c r="CP2464" i="64"/>
  <c r="AQ1712" i="64"/>
  <c r="AQ2465" i="64"/>
  <c r="BX1711" i="64"/>
  <c r="BX2464" i="64"/>
  <c r="BH1711" i="64"/>
  <c r="BH2464" i="64"/>
  <c r="AJ1711" i="64"/>
  <c r="AJ2464" i="64"/>
  <c r="CG1708" i="64"/>
  <c r="CG1748" i="64" s="1"/>
  <c r="CG2461" i="64"/>
  <c r="CG2478" i="64" s="1"/>
  <c r="BI1708" i="64"/>
  <c r="BI1748" i="64" s="1"/>
  <c r="BI2461" i="64"/>
  <c r="BI2478" i="64" s="1"/>
  <c r="BA1708" i="64"/>
  <c r="BA1748" i="64" s="1"/>
  <c r="BA2461" i="64"/>
  <c r="BA2478" i="64" s="1"/>
  <c r="AS1708" i="64"/>
  <c r="AS1748" i="64" s="1"/>
  <c r="AS2461" i="64"/>
  <c r="AS2478" i="64" s="1"/>
  <c r="AK1708" i="64"/>
  <c r="AK1748" i="64" s="1"/>
  <c r="AK2461" i="64"/>
  <c r="AK2478" i="64" s="1"/>
  <c r="U1708" i="64"/>
  <c r="U1748" i="64" s="1"/>
  <c r="U2461" i="64"/>
  <c r="U2478" i="64" s="1"/>
  <c r="DH1712" i="64"/>
  <c r="DH2465" i="64"/>
  <c r="CZ1712" i="64"/>
  <c r="CZ2465" i="64"/>
  <c r="CR1712" i="64"/>
  <c r="CR2465" i="64"/>
  <c r="DH1711" i="64"/>
  <c r="DH2464" i="64"/>
  <c r="CZ1711" i="64"/>
  <c r="CZ2464" i="64"/>
  <c r="CR1711" i="64"/>
  <c r="CR2464" i="64"/>
  <c r="DH1708" i="64"/>
  <c r="DH1748" i="64" s="1"/>
  <c r="DH2461" i="64"/>
  <c r="CZ1708" i="64"/>
  <c r="CZ1748" i="64" s="1"/>
  <c r="CZ2461" i="64"/>
  <c r="CR1708" i="64"/>
  <c r="CR1748" i="64" s="1"/>
  <c r="CR2461" i="64"/>
  <c r="DH1707" i="64"/>
  <c r="DH2460" i="64"/>
  <c r="CZ1707" i="64"/>
  <c r="CZ2460" i="64"/>
  <c r="CR1707" i="64"/>
  <c r="CR2460" i="64"/>
  <c r="CX1711" i="64"/>
  <c r="CX2464" i="64"/>
  <c r="CX1707" i="64"/>
  <c r="CX2460" i="64"/>
  <c r="BF1707" i="64"/>
  <c r="BF2460" i="64"/>
  <c r="BF2477" i="64" s="1"/>
  <c r="BW1711" i="64"/>
  <c r="BW2464" i="64"/>
  <c r="AA1711" i="64"/>
  <c r="AA2464" i="64"/>
  <c r="BX1708" i="64"/>
  <c r="BX1748" i="64" s="1"/>
  <c r="BX2461" i="64"/>
  <c r="BX2478" i="64" s="1"/>
  <c r="DG1712" i="64"/>
  <c r="DG2465" i="64"/>
  <c r="CY1712" i="64"/>
  <c r="CY2465" i="64"/>
  <c r="CQ1712" i="64"/>
  <c r="CQ2465" i="64"/>
  <c r="DG1711" i="64"/>
  <c r="DG2464" i="64"/>
  <c r="CY1711" i="64"/>
  <c r="CY2464" i="64"/>
  <c r="CQ1711" i="64"/>
  <c r="CQ2464" i="64"/>
  <c r="DG1708" i="64"/>
  <c r="DG1748" i="64" s="1"/>
  <c r="DG2461" i="64"/>
  <c r="CY1708" i="64"/>
  <c r="CY1748" i="64" s="1"/>
  <c r="CY2461" i="64"/>
  <c r="CQ1708" i="64"/>
  <c r="CQ1748" i="64" s="1"/>
  <c r="CQ2461" i="64"/>
  <c r="DG1707" i="64"/>
  <c r="DG2460" i="64"/>
  <c r="CY1707" i="64"/>
  <c r="CY2460" i="64"/>
  <c r="CQ1707" i="64"/>
  <c r="CQ2460" i="64"/>
  <c r="DJ1431" i="64"/>
  <c r="DJ1458" i="64" s="1"/>
  <c r="CT1078" i="64"/>
  <c r="CT1197" i="64" s="1"/>
  <c r="CT1610" i="64"/>
  <c r="CT1624" i="64" s="1"/>
  <c r="DB2491" i="64"/>
  <c r="DB2505" i="64" s="1"/>
  <c r="DB1462" i="64"/>
  <c r="DB1497" i="64" s="1"/>
  <c r="CT2438" i="64"/>
  <c r="CT2387" i="64"/>
  <c r="CT1663" i="64"/>
  <c r="CT1609" i="64"/>
  <c r="CT2491" i="64"/>
  <c r="CT2505" i="64" s="1"/>
  <c r="DB1431" i="64"/>
  <c r="DB1458" i="64" s="1"/>
  <c r="DB637" i="64"/>
  <c r="DB2413" i="64"/>
  <c r="DB2361" i="64"/>
  <c r="DJ1659" i="64"/>
  <c r="DJ1674" i="64" s="1"/>
  <c r="CT1605" i="64"/>
  <c r="CT1619" i="64" s="1"/>
  <c r="DB2490" i="64"/>
  <c r="DJ1917" i="64"/>
  <c r="DJ1940" i="64" s="1"/>
  <c r="DB1430" i="64"/>
  <c r="CT593" i="64"/>
  <c r="DJ1663" i="64"/>
  <c r="CT2413" i="64"/>
  <c r="DB2357" i="64"/>
  <c r="CT1659" i="64"/>
  <c r="CT1674" i="64" s="1"/>
  <c r="CT1578" i="64"/>
  <c r="CT2490" i="64"/>
  <c r="DJ1916" i="64"/>
  <c r="DB1390" i="64"/>
  <c r="DB1417" i="64" s="1"/>
  <c r="CT1633" i="64"/>
  <c r="CT1577" i="64"/>
  <c r="CT1506" i="64"/>
  <c r="DB1912" i="64"/>
  <c r="DB1935" i="64" s="1"/>
  <c r="DB1359" i="64"/>
  <c r="DB2412" i="64"/>
  <c r="DJ1632" i="64"/>
  <c r="CT1573" i="64"/>
  <c r="CT1596" i="64" s="1"/>
  <c r="CT1467" i="64"/>
  <c r="CT1502" i="64" s="1"/>
  <c r="CT1912" i="64"/>
  <c r="CT1935" i="64" s="1"/>
  <c r="DB1231" i="64"/>
  <c r="DB1244" i="64" s="1"/>
  <c r="DJ2408" i="64"/>
  <c r="CT1632" i="64"/>
  <c r="DJ1761" i="64"/>
  <c r="CT1466" i="64"/>
  <c r="DJ1844" i="64"/>
  <c r="DJ1871" i="64" s="1"/>
  <c r="CT1231" i="64"/>
  <c r="CT1244" i="64" s="1"/>
  <c r="CT2388" i="64"/>
  <c r="DJ1683" i="64"/>
  <c r="DJ1698" i="64" s="1"/>
  <c r="DB1610" i="64"/>
  <c r="DB1624" i="64" s="1"/>
  <c r="CT1757" i="64"/>
  <c r="CT1770" i="64" s="1"/>
  <c r="DJ1462" i="64"/>
  <c r="DJ1497" i="64" s="1"/>
  <c r="DB1844" i="64"/>
  <c r="DB1871" i="64" s="1"/>
  <c r="DB1078" i="64"/>
  <c r="DB1197" i="64" s="1"/>
  <c r="BT2149" i="64"/>
  <c r="BT2161" i="64" s="1"/>
  <c r="BT1707" i="64"/>
  <c r="AN2149" i="64"/>
  <c r="AN2161" i="64" s="1"/>
  <c r="AN1707" i="64"/>
  <c r="CB2154" i="64"/>
  <c r="CB1712" i="64"/>
  <c r="BD2154" i="64"/>
  <c r="BD1712" i="64"/>
  <c r="X2154" i="64"/>
  <c r="X1712" i="64"/>
  <c r="BM2153" i="64"/>
  <c r="BM1711" i="64"/>
  <c r="AW2153" i="64"/>
  <c r="AW1711" i="64"/>
  <c r="Y2153" i="64"/>
  <c r="Y1711" i="64"/>
  <c r="CD2150" i="64"/>
  <c r="CD1708" i="64"/>
  <c r="CD1748" i="64" s="1"/>
  <c r="AH2150" i="64"/>
  <c r="AH1708" i="64"/>
  <c r="AH1748" i="64" s="1"/>
  <c r="CH2154" i="64"/>
  <c r="CH1712" i="64"/>
  <c r="BR2154" i="64"/>
  <c r="BR1712" i="64"/>
  <c r="BB2154" i="64"/>
  <c r="BB1712" i="64"/>
  <c r="AL2154" i="64"/>
  <c r="AL1712" i="64"/>
  <c r="V2154" i="64"/>
  <c r="V1712" i="64"/>
  <c r="U2149" i="64"/>
  <c r="U2161" i="64" s="1"/>
  <c r="U1707" i="64"/>
  <c r="CG2154" i="64"/>
  <c r="CG1712" i="64"/>
  <c r="BQ2154" i="64"/>
  <c r="BQ1712" i="64"/>
  <c r="BI2154" i="64"/>
  <c r="BI1712" i="64"/>
  <c r="BA2154" i="64"/>
  <c r="BA1712" i="64"/>
  <c r="AS2154" i="64"/>
  <c r="AS1712" i="64"/>
  <c r="AK2154" i="64"/>
  <c r="AK1712" i="64"/>
  <c r="AC2154" i="64"/>
  <c r="AC1712" i="64"/>
  <c r="U2154" i="64"/>
  <c r="U1712" i="64"/>
  <c r="CH2153" i="64"/>
  <c r="CH1711" i="64"/>
  <c r="V2153" i="64"/>
  <c r="V1711" i="64"/>
  <c r="BS2150" i="64"/>
  <c r="BS1708" i="64"/>
  <c r="BS1748" i="64" s="1"/>
  <c r="DI2154" i="64"/>
  <c r="DI1712" i="64"/>
  <c r="DI2153" i="64"/>
  <c r="DI1711" i="64"/>
  <c r="DA2153" i="64"/>
  <c r="DA1711" i="64"/>
  <c r="DI2149" i="64"/>
  <c r="DI2161" i="64" s="1"/>
  <c r="DI1707" i="64"/>
  <c r="DA1320" i="64"/>
  <c r="DA1347" i="64" s="1"/>
  <c r="DA1707" i="64"/>
  <c r="BH2149" i="64"/>
  <c r="BH2161" i="64" s="1"/>
  <c r="BH1707" i="64"/>
  <c r="AJ2149" i="64"/>
  <c r="AJ2161" i="64" s="1"/>
  <c r="AJ1707" i="64"/>
  <c r="AB2149" i="64"/>
  <c r="AB2161" i="64" s="1"/>
  <c r="AB1707" i="64"/>
  <c r="BX2154" i="64"/>
  <c r="BX1712" i="64"/>
  <c r="BH2154" i="64"/>
  <c r="BH1712" i="64"/>
  <c r="AJ2154" i="64"/>
  <c r="AJ1712" i="64"/>
  <c r="T2154" i="64"/>
  <c r="T1712" i="64"/>
  <c r="BY2153" i="64"/>
  <c r="BY1711" i="64"/>
  <c r="BA2153" i="64"/>
  <c r="BA1711" i="64"/>
  <c r="AS2153" i="64"/>
  <c r="AS1711" i="64"/>
  <c r="AC2153" i="64"/>
  <c r="AC1711" i="64"/>
  <c r="BB2150" i="64"/>
  <c r="BB1708" i="64"/>
  <c r="BB1748" i="64" s="1"/>
  <c r="BP2149" i="64"/>
  <c r="BP2161" i="64" s="1"/>
  <c r="BP1707" i="64"/>
  <c r="T2149" i="64"/>
  <c r="T2161" i="64" s="1"/>
  <c r="T1707" i="64"/>
  <c r="BP2154" i="64"/>
  <c r="BP1712" i="64"/>
  <c r="AZ2154" i="64"/>
  <c r="AZ1712" i="64"/>
  <c r="CG2153" i="64"/>
  <c r="CG1711" i="64"/>
  <c r="BQ2153" i="64"/>
  <c r="BQ1711" i="64"/>
  <c r="AK2153" i="64"/>
  <c r="AK1711" i="64"/>
  <c r="AL2150" i="64"/>
  <c r="AL1708" i="64"/>
  <c r="AL1748" i="64" s="1"/>
  <c r="CE2149" i="64"/>
  <c r="CE2161" i="64" s="1"/>
  <c r="CE1707" i="64"/>
  <c r="BW2149" i="64"/>
  <c r="BW2161" i="64" s="1"/>
  <c r="BW1707" i="64"/>
  <c r="BO2149" i="64"/>
  <c r="BO2161" i="64" s="1"/>
  <c r="BO1707" i="64"/>
  <c r="BG2149" i="64"/>
  <c r="BG2161" i="64" s="1"/>
  <c r="BG1707" i="64"/>
  <c r="AY2149" i="64"/>
  <c r="AY2161" i="64" s="1"/>
  <c r="AY1707" i="64"/>
  <c r="AQ2149" i="64"/>
  <c r="AQ2161" i="64" s="1"/>
  <c r="AQ1707" i="64"/>
  <c r="AI2149" i="64"/>
  <c r="AI2161" i="64" s="1"/>
  <c r="AI1707" i="64"/>
  <c r="AA2149" i="64"/>
  <c r="AA2161" i="64" s="1"/>
  <c r="AA1707" i="64"/>
  <c r="S2149" i="64"/>
  <c r="S2161" i="64" s="1"/>
  <c r="S1707" i="64"/>
  <c r="CE2154" i="64"/>
  <c r="CE1712" i="64"/>
  <c r="BW2154" i="64"/>
  <c r="BW1712" i="64"/>
  <c r="BO2154" i="64"/>
  <c r="BO1712" i="64"/>
  <c r="BG2154" i="64"/>
  <c r="BG1712" i="64"/>
  <c r="AY2154" i="64"/>
  <c r="AY1712" i="64"/>
  <c r="AI2154" i="64"/>
  <c r="AI1712" i="64"/>
  <c r="AA2154" i="64"/>
  <c r="AA1712" i="64"/>
  <c r="S2154" i="64"/>
  <c r="S1712" i="64"/>
  <c r="CF2153" i="64"/>
  <c r="CF1711" i="64"/>
  <c r="BP2153" i="64"/>
  <c r="BP1711" i="64"/>
  <c r="AZ2153" i="64"/>
  <c r="AZ1711" i="64"/>
  <c r="AR2153" i="64"/>
  <c r="AR1711" i="64"/>
  <c r="AB2153" i="64"/>
  <c r="AB1711" i="64"/>
  <c r="T2153" i="64"/>
  <c r="T1711" i="64"/>
  <c r="BY2150" i="64"/>
  <c r="BY1708" i="64"/>
  <c r="BY1748" i="64" s="1"/>
  <c r="BQ2150" i="64"/>
  <c r="BQ1708" i="64"/>
  <c r="BQ1748" i="64" s="1"/>
  <c r="AC2150" i="64"/>
  <c r="AC1708" i="64"/>
  <c r="AC1748" i="64" s="1"/>
  <c r="CJ2149" i="64"/>
  <c r="CJ2161" i="64" s="1"/>
  <c r="CJ1707" i="64"/>
  <c r="BD2149" i="64"/>
  <c r="BD2161" i="64" s="1"/>
  <c r="BD1707" i="64"/>
  <c r="AN2154" i="64"/>
  <c r="AN1712" i="64"/>
  <c r="AX2150" i="64"/>
  <c r="AX1708" i="64"/>
  <c r="AX1748" i="64" s="1"/>
  <c r="AZ2149" i="64"/>
  <c r="AZ2161" i="64" s="1"/>
  <c r="AZ1707" i="64"/>
  <c r="AR2154" i="64"/>
  <c r="AR1712" i="64"/>
  <c r="BV2149" i="64"/>
  <c r="BV2161" i="64" s="1"/>
  <c r="BV1707" i="64"/>
  <c r="AH2149" i="64"/>
  <c r="AH2161" i="64" s="1"/>
  <c r="AH1707" i="64"/>
  <c r="CL2154" i="64"/>
  <c r="CL1712" i="64"/>
  <c r="BV2154" i="64"/>
  <c r="BV1712" i="64"/>
  <c r="BF2154" i="64"/>
  <c r="BF1712" i="64"/>
  <c r="AP2154" i="64"/>
  <c r="AP1712" i="64"/>
  <c r="Z2154" i="64"/>
  <c r="Z1712" i="64"/>
  <c r="BG2153" i="64"/>
  <c r="BG1711" i="64"/>
  <c r="AQ2153" i="64"/>
  <c r="AQ1711" i="64"/>
  <c r="CF2150" i="64"/>
  <c r="CF1708" i="64"/>
  <c r="CF1748" i="64" s="1"/>
  <c r="BP2150" i="64"/>
  <c r="BP1708" i="64"/>
  <c r="BP1748" i="64" s="1"/>
  <c r="AZ2150" i="64"/>
  <c r="AZ1708" i="64"/>
  <c r="AZ1748" i="64" s="1"/>
  <c r="AJ2150" i="64"/>
  <c r="AJ1708" i="64"/>
  <c r="AJ1748" i="64" s="1"/>
  <c r="T2150" i="64"/>
  <c r="T1708" i="64"/>
  <c r="T1748" i="64" s="1"/>
  <c r="CB2149" i="64"/>
  <c r="CB2161" i="64" s="1"/>
  <c r="CB1707" i="64"/>
  <c r="AV2149" i="64"/>
  <c r="AV2161" i="64" s="1"/>
  <c r="AV1707" i="64"/>
  <c r="X2149" i="64"/>
  <c r="X2161" i="64" s="1"/>
  <c r="X1707" i="64"/>
  <c r="BL2154" i="64"/>
  <c r="BL1712" i="64"/>
  <c r="AV2154" i="64"/>
  <c r="AV1712" i="64"/>
  <c r="CK2153" i="64"/>
  <c r="CK1711" i="64"/>
  <c r="BU2153" i="64"/>
  <c r="BU1711" i="64"/>
  <c r="BE2153" i="64"/>
  <c r="BE1711" i="64"/>
  <c r="AO2153" i="64"/>
  <c r="AO1711" i="64"/>
  <c r="AG2153" i="64"/>
  <c r="AG1711" i="64"/>
  <c r="CL2150" i="64"/>
  <c r="CL1708" i="64"/>
  <c r="CL1748" i="64" s="1"/>
  <c r="BV2150" i="64"/>
  <c r="BV1708" i="64"/>
  <c r="BV1748" i="64" s="1"/>
  <c r="BF2150" i="64"/>
  <c r="BF1708" i="64"/>
  <c r="BF1748" i="64" s="1"/>
  <c r="Z2150" i="64"/>
  <c r="Z1708" i="64"/>
  <c r="Z1748" i="64" s="1"/>
  <c r="CF2154" i="64"/>
  <c r="CF1712" i="64"/>
  <c r="CL2149" i="64"/>
  <c r="CL2161" i="64" s="1"/>
  <c r="CL1707" i="64"/>
  <c r="CD2149" i="64"/>
  <c r="CD2161" i="64" s="1"/>
  <c r="CD1707" i="64"/>
  <c r="BN2149" i="64"/>
  <c r="BN2161" i="64" s="1"/>
  <c r="BN1707" i="64"/>
  <c r="AX2149" i="64"/>
  <c r="AX2161" i="64" s="1"/>
  <c r="AX1707" i="64"/>
  <c r="AP2149" i="64"/>
  <c r="AP2161" i="64" s="1"/>
  <c r="AP1707" i="64"/>
  <c r="Z2149" i="64"/>
  <c r="Z2161" i="64" s="1"/>
  <c r="Z1707" i="64"/>
  <c r="CD2154" i="64"/>
  <c r="CD1712" i="64"/>
  <c r="BN2154" i="64"/>
  <c r="BN1712" i="64"/>
  <c r="AX2154" i="64"/>
  <c r="AX1712" i="64"/>
  <c r="AH2154" i="64"/>
  <c r="AH1712" i="64"/>
  <c r="CE2153" i="64"/>
  <c r="CE1711" i="64"/>
  <c r="BO2153" i="64"/>
  <c r="BO1711" i="64"/>
  <c r="AY2153" i="64"/>
  <c r="AY1711" i="64"/>
  <c r="AI2153" i="64"/>
  <c r="AI1711" i="64"/>
  <c r="S2153" i="64"/>
  <c r="S1711" i="64"/>
  <c r="BH2150" i="64"/>
  <c r="BH1708" i="64"/>
  <c r="BH1748" i="64" s="1"/>
  <c r="AR2150" i="64"/>
  <c r="AR1708" i="64"/>
  <c r="AR1748" i="64" s="1"/>
  <c r="AB2150" i="64"/>
  <c r="AB1708" i="64"/>
  <c r="AB1748" i="64" s="1"/>
  <c r="CK2149" i="64"/>
  <c r="CK2161" i="64" s="1"/>
  <c r="CK1707" i="64"/>
  <c r="CC2149" i="64"/>
  <c r="CC2161" i="64" s="1"/>
  <c r="CC1707" i="64"/>
  <c r="BU2149" i="64"/>
  <c r="BU2161" i="64" s="1"/>
  <c r="BU1707" i="64"/>
  <c r="BM2149" i="64"/>
  <c r="BM2161" i="64" s="1"/>
  <c r="BM1707" i="64"/>
  <c r="BE2149" i="64"/>
  <c r="BE2161" i="64" s="1"/>
  <c r="BE1707" i="64"/>
  <c r="AW2149" i="64"/>
  <c r="AW2161" i="64" s="1"/>
  <c r="AW1707" i="64"/>
  <c r="AO2149" i="64"/>
  <c r="AO2161" i="64" s="1"/>
  <c r="AO1707" i="64"/>
  <c r="AG2149" i="64"/>
  <c r="AG2161" i="64" s="1"/>
  <c r="AG1707" i="64"/>
  <c r="Y2149" i="64"/>
  <c r="Y2161" i="64" s="1"/>
  <c r="Y1707" i="64"/>
  <c r="CK2154" i="64"/>
  <c r="CK1712" i="64"/>
  <c r="CC2154" i="64"/>
  <c r="CC1712" i="64"/>
  <c r="BU2154" i="64"/>
  <c r="BU1712" i="64"/>
  <c r="BM2154" i="64"/>
  <c r="BM1712" i="64"/>
  <c r="BE2154" i="64"/>
  <c r="BE1712" i="64"/>
  <c r="AW2154" i="64"/>
  <c r="AW1712" i="64"/>
  <c r="AO2154" i="64"/>
  <c r="AO1712" i="64"/>
  <c r="Y2154" i="64"/>
  <c r="Y1712" i="64"/>
  <c r="CL2153" i="64"/>
  <c r="CL1711" i="64"/>
  <c r="CD2153" i="64"/>
  <c r="CD1711" i="64"/>
  <c r="BV2153" i="64"/>
  <c r="BV1711" i="64"/>
  <c r="BN2153" i="64"/>
  <c r="BN1711" i="64"/>
  <c r="BF2153" i="64"/>
  <c r="BF1711" i="64"/>
  <c r="AX2153" i="64"/>
  <c r="AX1711" i="64"/>
  <c r="AP2153" i="64"/>
  <c r="AP1711" i="64"/>
  <c r="AH2153" i="64"/>
  <c r="AH1711" i="64"/>
  <c r="Z2153" i="64"/>
  <c r="Z1711" i="64"/>
  <c r="CE2150" i="64"/>
  <c r="CE1708" i="64"/>
  <c r="CE1748" i="64" s="1"/>
  <c r="BW2150" i="64"/>
  <c r="BW1708" i="64"/>
  <c r="BW1748" i="64" s="1"/>
  <c r="BO2150" i="64"/>
  <c r="BO1708" i="64"/>
  <c r="BO1748" i="64" s="1"/>
  <c r="BG2150" i="64"/>
  <c r="BG1708" i="64"/>
  <c r="BG1748" i="64" s="1"/>
  <c r="AY2150" i="64"/>
  <c r="AY1708" i="64"/>
  <c r="AY1748" i="64" s="1"/>
  <c r="AQ2150" i="64"/>
  <c r="AQ1708" i="64"/>
  <c r="AQ1748" i="64" s="1"/>
  <c r="AI2150" i="64"/>
  <c r="AI1708" i="64"/>
  <c r="AI1748" i="64" s="1"/>
  <c r="AA2150" i="64"/>
  <c r="AA1708" i="64"/>
  <c r="AA1748" i="64" s="1"/>
  <c r="S2150" i="64"/>
  <c r="S1708" i="64"/>
  <c r="S1748" i="64" s="1"/>
  <c r="CV2154" i="64"/>
  <c r="CV1712" i="64"/>
  <c r="DD2153" i="64"/>
  <c r="DD1711" i="64"/>
  <c r="CV2153" i="64"/>
  <c r="CV1711" i="64"/>
  <c r="DD2150" i="64"/>
  <c r="DD1708" i="64"/>
  <c r="DD1748" i="64" s="1"/>
  <c r="CV2150" i="64"/>
  <c r="CV1708" i="64"/>
  <c r="CV1748" i="64" s="1"/>
  <c r="DD2149" i="64"/>
  <c r="DD2161" i="64" s="1"/>
  <c r="DD1707" i="64"/>
  <c r="CV2149" i="64"/>
  <c r="CV2161" i="64" s="1"/>
  <c r="CV1707" i="64"/>
  <c r="BS2149" i="64"/>
  <c r="BS2161" i="64" s="1"/>
  <c r="BS1707" i="64"/>
  <c r="BC2149" i="64"/>
  <c r="BC2161" i="64" s="1"/>
  <c r="BC1707" i="64"/>
  <c r="AM2149" i="64"/>
  <c r="AM2161" i="64" s="1"/>
  <c r="AM1707" i="64"/>
  <c r="W2149" i="64"/>
  <c r="W2161" i="64" s="1"/>
  <c r="W1707" i="64"/>
  <c r="CI2154" i="64"/>
  <c r="CI1712" i="64"/>
  <c r="CA2154" i="64"/>
  <c r="CA1712" i="64"/>
  <c r="BC2154" i="64"/>
  <c r="BC1712" i="64"/>
  <c r="AE2154" i="64"/>
  <c r="AE1712" i="64"/>
  <c r="W2154" i="64"/>
  <c r="W1712" i="64"/>
  <c r="CJ2153" i="64"/>
  <c r="CJ1711" i="64"/>
  <c r="BT2153" i="64"/>
  <c r="BT1711" i="64"/>
  <c r="AN2153" i="64"/>
  <c r="AN1711" i="64"/>
  <c r="AF2153" i="64"/>
  <c r="AF1711" i="64"/>
  <c r="X2153" i="64"/>
  <c r="X1711" i="64"/>
  <c r="CK2150" i="64"/>
  <c r="CK1708" i="64"/>
  <c r="CK1748" i="64" s="1"/>
  <c r="BM2150" i="64"/>
  <c r="BM1708" i="64"/>
  <c r="BM1748" i="64" s="1"/>
  <c r="BE2150" i="64"/>
  <c r="BE1708" i="64"/>
  <c r="BE1748" i="64" s="1"/>
  <c r="AG2150" i="64"/>
  <c r="AG1708" i="64"/>
  <c r="AG1748" i="64" s="1"/>
  <c r="DK2154" i="64"/>
  <c r="DK1712" i="64"/>
  <c r="DC2153" i="64"/>
  <c r="DC1711" i="64"/>
  <c r="CU2153" i="64"/>
  <c r="CU1711" i="64"/>
  <c r="CU2150" i="64"/>
  <c r="CU1708" i="64"/>
  <c r="CU1748" i="64" s="1"/>
  <c r="DK2149" i="64"/>
  <c r="DK2161" i="64" s="1"/>
  <c r="DK1707" i="64"/>
  <c r="DC2149" i="64"/>
  <c r="DC2161" i="64" s="1"/>
  <c r="DC1707" i="64"/>
  <c r="CU2149" i="64"/>
  <c r="CU2161" i="64" s="1"/>
  <c r="CU1707" i="64"/>
  <c r="BL2149" i="64"/>
  <c r="BL2161" i="64" s="1"/>
  <c r="BL1707" i="64"/>
  <c r="AF2149" i="64"/>
  <c r="AF2161" i="64" s="1"/>
  <c r="AF1707" i="64"/>
  <c r="BT2154" i="64"/>
  <c r="BT1712" i="64"/>
  <c r="AF2154" i="64"/>
  <c r="AF1712" i="64"/>
  <c r="AP2150" i="64"/>
  <c r="AP1708" i="64"/>
  <c r="AP1748" i="64" s="1"/>
  <c r="AT2149" i="64"/>
  <c r="AT2161" i="64" s="1"/>
  <c r="AT1707" i="64"/>
  <c r="BZ2154" i="64"/>
  <c r="BZ1712" i="64"/>
  <c r="AT2154" i="64"/>
  <c r="AT1712" i="64"/>
  <c r="AD2154" i="64"/>
  <c r="AD1712" i="64"/>
  <c r="BS2153" i="64"/>
  <c r="BS1711" i="64"/>
  <c r="BD2150" i="64"/>
  <c r="BD1708" i="64"/>
  <c r="BD1748" i="64" s="1"/>
  <c r="CG2150" i="64"/>
  <c r="AK2150" i="64"/>
  <c r="DK2150" i="64"/>
  <c r="BW2153" i="64"/>
  <c r="AA2153" i="64"/>
  <c r="BX2150" i="64"/>
  <c r="DJ2154" i="64"/>
  <c r="DB2154" i="64"/>
  <c r="CT2154" i="64"/>
  <c r="DJ2153" i="64"/>
  <c r="DB2153" i="64"/>
  <c r="CT2153" i="64"/>
  <c r="DJ1507" i="64"/>
  <c r="DJ1542" i="64" s="1"/>
  <c r="DJ2150" i="64"/>
  <c r="DB2150" i="64"/>
  <c r="CT2150" i="64"/>
  <c r="DJ2149" i="64"/>
  <c r="DJ2161" i="64" s="1"/>
  <c r="DB2149" i="64"/>
  <c r="DB2161" i="64" s="1"/>
  <c r="CT2149" i="64"/>
  <c r="CT2161" i="64" s="1"/>
  <c r="BX2153" i="64"/>
  <c r="BF2149" i="64"/>
  <c r="BF2161" i="64" s="1"/>
  <c r="AG2154" i="64"/>
  <c r="DB1226" i="64"/>
  <c r="DB1239" i="64" s="1"/>
  <c r="CT961" i="64"/>
  <c r="CT974" i="64" s="1"/>
  <c r="CT564" i="64"/>
  <c r="DA2439" i="64"/>
  <c r="DA2154" i="64"/>
  <c r="CS1207" i="64"/>
  <c r="CS2154" i="64"/>
  <c r="CS2153" i="64"/>
  <c r="DI1463" i="64"/>
  <c r="DI1498" i="64" s="1"/>
  <c r="DI2150" i="64"/>
  <c r="DA2409" i="64"/>
  <c r="DA2150" i="64"/>
  <c r="CS2150" i="64"/>
  <c r="DA2383" i="64"/>
  <c r="DA2149" i="64"/>
  <c r="DA2161" i="64" s="1"/>
  <c r="CS2434" i="64"/>
  <c r="CS2149" i="64"/>
  <c r="CS2161" i="64" s="1"/>
  <c r="U2150" i="64"/>
  <c r="DC2154" i="64"/>
  <c r="CJ2154" i="64"/>
  <c r="CC2153" i="64"/>
  <c r="BN2150" i="64"/>
  <c r="DB1948" i="64"/>
  <c r="CT1226" i="64"/>
  <c r="CT1239" i="64" s="1"/>
  <c r="DJ941" i="64"/>
  <c r="CT560" i="64"/>
  <c r="CT580" i="64" s="1"/>
  <c r="DH1664" i="64"/>
  <c r="DH1679" i="64" s="1"/>
  <c r="DH2154" i="64"/>
  <c r="CZ2154" i="64"/>
  <c r="CR1664" i="64"/>
  <c r="CR1679" i="64" s="1"/>
  <c r="CR2154" i="64"/>
  <c r="DH965" i="64"/>
  <c r="DH2153" i="64"/>
  <c r="CZ1230" i="64"/>
  <c r="CZ2153" i="64"/>
  <c r="CR592" i="64"/>
  <c r="CR2153" i="64"/>
  <c r="DH638" i="64"/>
  <c r="DH644" i="64" s="1"/>
  <c r="DH2150" i="64"/>
  <c r="CZ2384" i="64"/>
  <c r="CZ2150" i="64"/>
  <c r="CR1391" i="64"/>
  <c r="CR1418" i="64" s="1"/>
  <c r="CR2150" i="64"/>
  <c r="DH612" i="64"/>
  <c r="DH2149" i="64"/>
  <c r="DH2161" i="64" s="1"/>
  <c r="CZ560" i="64"/>
  <c r="CZ580" i="64" s="1"/>
  <c r="CZ2149" i="64"/>
  <c r="CZ2161" i="64" s="1"/>
  <c r="CR937" i="64"/>
  <c r="CR952" i="64" s="1"/>
  <c r="CR2149" i="64"/>
  <c r="CR2161" i="64" s="1"/>
  <c r="AS2150" i="64"/>
  <c r="CI2149" i="64"/>
  <c r="CI2161" i="64" s="1"/>
  <c r="CA2149" i="64"/>
  <c r="CA2161" i="64" s="1"/>
  <c r="BK2149" i="64"/>
  <c r="BK2161" i="64" s="1"/>
  <c r="AU2149" i="64"/>
  <c r="AU2161" i="64" s="1"/>
  <c r="AE2149" i="64"/>
  <c r="AE2161" i="64" s="1"/>
  <c r="BS2154" i="64"/>
  <c r="BK2154" i="64"/>
  <c r="AU2154" i="64"/>
  <c r="AM2154" i="64"/>
  <c r="CB2153" i="64"/>
  <c r="BL2153" i="64"/>
  <c r="BD2153" i="64"/>
  <c r="AV2153" i="64"/>
  <c r="CC2150" i="64"/>
  <c r="BU2150" i="64"/>
  <c r="AW2150" i="64"/>
  <c r="AO2150" i="64"/>
  <c r="Y2150" i="64"/>
  <c r="CT1948" i="64"/>
  <c r="CT1207" i="64"/>
  <c r="DJ666" i="64"/>
  <c r="DJ679" i="64" s="1"/>
  <c r="DG565" i="64"/>
  <c r="DG2154" i="64"/>
  <c r="CY942" i="64"/>
  <c r="CY2154" i="64"/>
  <c r="CQ617" i="64"/>
  <c r="CQ2154" i="64"/>
  <c r="DG941" i="64"/>
  <c r="DG2153" i="64"/>
  <c r="CY408" i="64"/>
  <c r="CY2153" i="64"/>
  <c r="CQ965" i="64"/>
  <c r="CQ2153" i="64"/>
  <c r="DG455" i="64"/>
  <c r="DG2150" i="64"/>
  <c r="CY382" i="64"/>
  <c r="CY395" i="64" s="1"/>
  <c r="CY2150" i="64"/>
  <c r="CQ1574" i="64"/>
  <c r="CQ1597" i="64" s="1"/>
  <c r="CQ2150" i="64"/>
  <c r="DG1296" i="64"/>
  <c r="DG1311" i="64" s="1"/>
  <c r="DG2149" i="64"/>
  <c r="DG2161" i="64" s="1"/>
  <c r="CY2486" i="64"/>
  <c r="CY2500" i="64" s="1"/>
  <c r="CY2149" i="64"/>
  <c r="CY2161" i="64" s="1"/>
  <c r="CQ661" i="64"/>
  <c r="CQ2149" i="64"/>
  <c r="CQ2161" i="64" s="1"/>
  <c r="BH2153" i="64"/>
  <c r="AJ2153" i="64"/>
  <c r="BI2150" i="64"/>
  <c r="DK2153" i="64"/>
  <c r="CH2149" i="64"/>
  <c r="CH2161" i="64" s="1"/>
  <c r="BZ2149" i="64"/>
  <c r="BZ2161" i="64" s="1"/>
  <c r="BR2149" i="64"/>
  <c r="BR2161" i="64" s="1"/>
  <c r="BJ2149" i="64"/>
  <c r="BJ2161" i="64" s="1"/>
  <c r="BB2149" i="64"/>
  <c r="BB2161" i="64" s="1"/>
  <c r="AL2149" i="64"/>
  <c r="AL2161" i="64" s="1"/>
  <c r="AD2149" i="64"/>
  <c r="AD2161" i="64" s="1"/>
  <c r="V2149" i="64"/>
  <c r="V2161" i="64" s="1"/>
  <c r="BJ2154" i="64"/>
  <c r="CI2153" i="64"/>
  <c r="CA2153" i="64"/>
  <c r="BK2153" i="64"/>
  <c r="BC2153" i="64"/>
  <c r="AU2153" i="64"/>
  <c r="AM2153" i="64"/>
  <c r="AE2153" i="64"/>
  <c r="W2153" i="64"/>
  <c r="CJ2150" i="64"/>
  <c r="CB2150" i="64"/>
  <c r="BT2150" i="64"/>
  <c r="BL2150" i="64"/>
  <c r="AV2150" i="64"/>
  <c r="AN2150" i="64"/>
  <c r="AF2150" i="64"/>
  <c r="X2150" i="64"/>
  <c r="DJ1983" i="64"/>
  <c r="DJ2008" i="64" s="1"/>
  <c r="CT1206" i="64"/>
  <c r="CT1221" i="64" s="1"/>
  <c r="DJ665" i="64"/>
  <c r="DJ678" i="64" s="1"/>
  <c r="DF2154" i="64"/>
  <c r="CX2154" i="64"/>
  <c r="CP2154" i="64"/>
  <c r="DF2153" i="64"/>
  <c r="CX2153" i="64"/>
  <c r="CP2153" i="64"/>
  <c r="DF2150" i="64"/>
  <c r="CX2150" i="64"/>
  <c r="CP2150" i="64"/>
  <c r="DF2149" i="64"/>
  <c r="DF2161" i="64" s="1"/>
  <c r="CX2149" i="64"/>
  <c r="CX2161" i="64" s="1"/>
  <c r="CP2149" i="64"/>
  <c r="CP2161" i="64" s="1"/>
  <c r="AQ2154" i="64"/>
  <c r="BA2150" i="64"/>
  <c r="DC2150" i="64"/>
  <c r="CG2149" i="64"/>
  <c r="CG2161" i="64" s="1"/>
  <c r="BY2149" i="64"/>
  <c r="BY2161" i="64" s="1"/>
  <c r="BQ2149" i="64"/>
  <c r="BQ2161" i="64" s="1"/>
  <c r="BI2149" i="64"/>
  <c r="BI2161" i="64" s="1"/>
  <c r="BA2149" i="64"/>
  <c r="BA2161" i="64" s="1"/>
  <c r="AS2149" i="64"/>
  <c r="AS2161" i="64" s="1"/>
  <c r="AK2149" i="64"/>
  <c r="AK2161" i="64" s="1"/>
  <c r="AC2149" i="64"/>
  <c r="AC2161" i="64" s="1"/>
  <c r="BY2154" i="64"/>
  <c r="BZ2153" i="64"/>
  <c r="BR2153" i="64"/>
  <c r="BJ2153" i="64"/>
  <c r="BB2153" i="64"/>
  <c r="AT2153" i="64"/>
  <c r="AL2153" i="64"/>
  <c r="AD2153" i="64"/>
  <c r="CI2150" i="64"/>
  <c r="CA2150" i="64"/>
  <c r="BK2150" i="64"/>
  <c r="BC2150" i="64"/>
  <c r="AU2150" i="64"/>
  <c r="AM2150" i="64"/>
  <c r="AE2150" i="64"/>
  <c r="W2150" i="64"/>
  <c r="DB1978" i="64"/>
  <c r="DB2003" i="64" s="1"/>
  <c r="DB1202" i="64"/>
  <c r="DB1217" i="64" s="1"/>
  <c r="DJ642" i="64"/>
  <c r="DE2362" i="64"/>
  <c r="DE2154" i="64"/>
  <c r="CW593" i="64"/>
  <c r="CW2154" i="64"/>
  <c r="CO2388" i="64"/>
  <c r="CO2154" i="64"/>
  <c r="DE665" i="64"/>
  <c r="DE678" i="64" s="1"/>
  <c r="DE2153" i="64"/>
  <c r="CW1555" i="64"/>
  <c r="CW2153" i="64"/>
  <c r="CO1687" i="64"/>
  <c r="CO2153" i="64"/>
  <c r="DE1463" i="64"/>
  <c r="DE1498" i="64" s="1"/>
  <c r="DE2150" i="64"/>
  <c r="CW1684" i="64"/>
  <c r="CW1699" i="64" s="1"/>
  <c r="CW2150" i="64"/>
  <c r="CO1297" i="64"/>
  <c r="CO1312" i="64" s="1"/>
  <c r="CO2150" i="64"/>
  <c r="DE1506" i="64"/>
  <c r="DE2149" i="64"/>
  <c r="DE2161" i="64" s="1"/>
  <c r="CW1944" i="64"/>
  <c r="CW1969" i="64" s="1"/>
  <c r="CW2149" i="64"/>
  <c r="CW2161" i="64" s="1"/>
  <c r="CO1880" i="64"/>
  <c r="CO1903" i="64" s="1"/>
  <c r="CO2149" i="64"/>
  <c r="CO2161" i="64" s="1"/>
  <c r="CU2154" i="64"/>
  <c r="CF2149" i="64"/>
  <c r="CF2161" i="64" s="1"/>
  <c r="BX2149" i="64"/>
  <c r="BX2161" i="64" s="1"/>
  <c r="AR2149" i="64"/>
  <c r="AR2161" i="64" s="1"/>
  <c r="AB2154" i="64"/>
  <c r="BI2153" i="64"/>
  <c r="U2153" i="64"/>
  <c r="CH2150" i="64"/>
  <c r="BZ2150" i="64"/>
  <c r="BR2150" i="64"/>
  <c r="BJ2150" i="64"/>
  <c r="AT2150" i="64"/>
  <c r="AD2150" i="64"/>
  <c r="V2150" i="64"/>
  <c r="CT1300" i="64"/>
  <c r="CT1202" i="64"/>
  <c r="CT1217" i="64" s="1"/>
  <c r="DJ637" i="64"/>
  <c r="DD2413" i="64"/>
  <c r="DD2154" i="64"/>
  <c r="CS2383" i="64"/>
  <c r="CS1688" i="64"/>
  <c r="DA2388" i="64"/>
  <c r="CY1633" i="64"/>
  <c r="CY2388" i="64"/>
  <c r="DG1884" i="64"/>
  <c r="CQ2357" i="64"/>
  <c r="CQ1687" i="64"/>
  <c r="CY1606" i="64"/>
  <c r="CY1620" i="64" s="1"/>
  <c r="CQ2439" i="64"/>
  <c r="CY2412" i="64"/>
  <c r="CY2384" i="64"/>
  <c r="CY2438" i="64"/>
  <c r="DG2409" i="64"/>
  <c r="CQ1632" i="64"/>
  <c r="CY2434" i="64"/>
  <c r="DG2357" i="64"/>
  <c r="CY1660" i="64"/>
  <c r="CY1675" i="64" s="1"/>
  <c r="CY1628" i="64"/>
  <c r="CY1650" i="64" s="1"/>
  <c r="CS2439" i="64"/>
  <c r="DA2358" i="64"/>
  <c r="DA1462" i="64"/>
  <c r="DA1497" i="64" s="1"/>
  <c r="CS2388" i="64"/>
  <c r="DA2434" i="64"/>
  <c r="CU2388" i="64"/>
  <c r="DB408" i="64"/>
  <c r="CX1355" i="64"/>
  <c r="CX1382" i="64" s="1"/>
  <c r="CT942" i="64"/>
  <c r="DJ592" i="64"/>
  <c r="CX1684" i="64"/>
  <c r="CX1699" i="64" s="1"/>
  <c r="CP2408" i="64"/>
  <c r="DF1551" i="64"/>
  <c r="DF1564" i="64" s="1"/>
  <c r="CP1506" i="64"/>
  <c r="CP637" i="64"/>
  <c r="DF1578" i="64"/>
  <c r="DF1427" i="64"/>
  <c r="DF1454" i="64" s="1"/>
  <c r="CP2491" i="64"/>
  <c r="CP2505" i="64" s="1"/>
  <c r="CP1845" i="64"/>
  <c r="CP1872" i="64" s="1"/>
  <c r="CX2384" i="64"/>
  <c r="CX2358" i="64"/>
  <c r="CP1664" i="64"/>
  <c r="CP1679" i="64" s="1"/>
  <c r="CX1761" i="64"/>
  <c r="CP1462" i="64"/>
  <c r="CP1497" i="64" s="1"/>
  <c r="DF1884" i="64"/>
  <c r="CP1395" i="64"/>
  <c r="CP1422" i="64" s="1"/>
  <c r="CX1321" i="64"/>
  <c r="CX1348" i="64" s="1"/>
  <c r="CP1944" i="64"/>
  <c r="CP1969" i="64" s="1"/>
  <c r="DF1230" i="64"/>
  <c r="CP941" i="64"/>
  <c r="DF2383" i="64"/>
  <c r="DF1574" i="64"/>
  <c r="DF1597" i="64" s="1"/>
  <c r="CW1758" i="64"/>
  <c r="CW1771" i="64" s="1"/>
  <c r="CP2487" i="64"/>
  <c r="CP2501" i="64" s="1"/>
  <c r="CP1884" i="64"/>
  <c r="CP1391" i="64"/>
  <c r="CP1418" i="64" s="1"/>
  <c r="DF1320" i="64"/>
  <c r="DF1347" i="64" s="1"/>
  <c r="DE589" i="64"/>
  <c r="CP2413" i="64"/>
  <c r="CX1688" i="64"/>
  <c r="DF1663" i="64"/>
  <c r="DF1757" i="64"/>
  <c r="DF1770" i="64" s="1"/>
  <c r="CX2486" i="64"/>
  <c r="CX2500" i="64" s="1"/>
  <c r="CP1466" i="64"/>
  <c r="CP1880" i="64"/>
  <c r="CP1903" i="64" s="1"/>
  <c r="DF1978" i="64"/>
  <c r="DF2003" i="64" s="1"/>
  <c r="CX1055" i="64"/>
  <c r="CX1070" i="64" s="1"/>
  <c r="CP1628" i="64"/>
  <c r="CP1650" i="64" s="1"/>
  <c r="DF1395" i="64"/>
  <c r="DF1422" i="64" s="1"/>
  <c r="DF1944" i="64"/>
  <c r="DF1969" i="64" s="1"/>
  <c r="CX2434" i="64"/>
  <c r="DF1606" i="64"/>
  <c r="DF1620" i="64" s="1"/>
  <c r="CP1573" i="64"/>
  <c r="CP1596" i="64" s="1"/>
  <c r="CX1510" i="64"/>
  <c r="CX1849" i="64"/>
  <c r="CX1876" i="64" s="1"/>
  <c r="CO1431" i="64"/>
  <c r="CO1458" i="64" s="1"/>
  <c r="DF1359" i="64"/>
  <c r="DF1948" i="64"/>
  <c r="DF965" i="64"/>
  <c r="CX1467" i="64"/>
  <c r="CX1502" i="64" s="1"/>
  <c r="DF1325" i="64"/>
  <c r="DF1352" i="64" s="1"/>
  <c r="CP2388" i="64"/>
  <c r="CX2362" i="64"/>
  <c r="CP1688" i="64"/>
  <c r="CX1556" i="64"/>
  <c r="CX1569" i="64" s="1"/>
  <c r="DF1507" i="64"/>
  <c r="DF1542" i="64" s="1"/>
  <c r="DF1463" i="64"/>
  <c r="DF1498" i="64" s="1"/>
  <c r="CX1916" i="64"/>
  <c r="CO1849" i="64"/>
  <c r="CO1876" i="64" s="1"/>
  <c r="CP1978" i="64"/>
  <c r="CP2003" i="64" s="1"/>
  <c r="DF2361" i="64"/>
  <c r="CX1660" i="64"/>
  <c r="CX1675" i="64" s="1"/>
  <c r="DF1629" i="64"/>
  <c r="DF1651" i="64" s="1"/>
  <c r="CX1552" i="64"/>
  <c r="CX1565" i="64" s="1"/>
  <c r="DF1845" i="64"/>
  <c r="DF1872" i="64" s="1"/>
  <c r="CX1430" i="64"/>
  <c r="CX1359" i="64"/>
  <c r="CX1948" i="64"/>
  <c r="CW942" i="64"/>
  <c r="DF2439" i="64"/>
  <c r="CX2438" i="64"/>
  <c r="DF2409" i="64"/>
  <c r="DF2388" i="64"/>
  <c r="DF2387" i="64"/>
  <c r="CP2384" i="64"/>
  <c r="CP2362" i="64"/>
  <c r="CP2358" i="64"/>
  <c r="CP1684" i="64"/>
  <c r="CP1699" i="64" s="1"/>
  <c r="CP1660" i="64"/>
  <c r="CP1675" i="64" s="1"/>
  <c r="CX1633" i="64"/>
  <c r="CP1632" i="64"/>
  <c r="DF1610" i="64"/>
  <c r="DF1624" i="64" s="1"/>
  <c r="CP1609" i="64"/>
  <c r="CP1605" i="64"/>
  <c r="CP1619" i="64" s="1"/>
  <c r="CP1577" i="64"/>
  <c r="DF1556" i="64"/>
  <c r="DF1569" i="64" s="1"/>
  <c r="CP1552" i="64"/>
  <c r="CP1565" i="64" s="1"/>
  <c r="DF1761" i="64"/>
  <c r="CX1757" i="64"/>
  <c r="CX1770" i="64" s="1"/>
  <c r="DF2490" i="64"/>
  <c r="DF2486" i="64"/>
  <c r="DF2500" i="64" s="1"/>
  <c r="CP1510" i="64"/>
  <c r="DF1467" i="64"/>
  <c r="DF1502" i="64" s="1"/>
  <c r="CX1462" i="64"/>
  <c r="CX1497" i="64" s="1"/>
  <c r="DF1916" i="64"/>
  <c r="CX1912" i="64"/>
  <c r="CX1935" i="64" s="1"/>
  <c r="CX1884" i="64"/>
  <c r="DF1849" i="64"/>
  <c r="DF1876" i="64" s="1"/>
  <c r="CX1845" i="64"/>
  <c r="CX1872" i="64" s="1"/>
  <c r="DF1431" i="64"/>
  <c r="DF1458" i="64" s="1"/>
  <c r="CP1430" i="64"/>
  <c r="CX1395" i="64"/>
  <c r="CX1422" i="64" s="1"/>
  <c r="DF1390" i="64"/>
  <c r="DF1417" i="64" s="1"/>
  <c r="CP1355" i="64"/>
  <c r="CP1382" i="64" s="1"/>
  <c r="CP1321" i="64"/>
  <c r="CP1348" i="64" s="1"/>
  <c r="CX1944" i="64"/>
  <c r="CX1969" i="64" s="1"/>
  <c r="CP1050" i="64"/>
  <c r="CP1065" i="64" s="1"/>
  <c r="CX2439" i="64"/>
  <c r="CP2438" i="64"/>
  <c r="DF2412" i="64"/>
  <c r="CX2409" i="64"/>
  <c r="CX2387" i="64"/>
  <c r="DF2357" i="64"/>
  <c r="DF1687" i="64"/>
  <c r="DF1683" i="64"/>
  <c r="DF1698" i="64" s="1"/>
  <c r="CX1663" i="64"/>
  <c r="DF1659" i="64"/>
  <c r="DF1674" i="64" s="1"/>
  <c r="CP1633" i="64"/>
  <c r="CX1629" i="64"/>
  <c r="CX1651" i="64" s="1"/>
  <c r="CX1610" i="64"/>
  <c r="CX1624" i="64" s="1"/>
  <c r="CX1578" i="64"/>
  <c r="CX1574" i="64"/>
  <c r="CX1597" i="64" s="1"/>
  <c r="CP1556" i="64"/>
  <c r="CP1569" i="64" s="1"/>
  <c r="CX1551" i="64"/>
  <c r="CX1564" i="64" s="1"/>
  <c r="CP1761" i="64"/>
  <c r="CP1757" i="64"/>
  <c r="CP1770" i="64" s="1"/>
  <c r="CX2490" i="64"/>
  <c r="CP2486" i="64"/>
  <c r="CP2500" i="64" s="1"/>
  <c r="CX1507" i="64"/>
  <c r="CX1542" i="64" s="1"/>
  <c r="CX1463" i="64"/>
  <c r="CX1498" i="64" s="1"/>
  <c r="CP1916" i="64"/>
  <c r="CP1912" i="64"/>
  <c r="CP1935" i="64" s="1"/>
  <c r="DF1881" i="64"/>
  <c r="DF1904" i="64" s="1"/>
  <c r="CP1849" i="64"/>
  <c r="CP1876" i="64" s="1"/>
  <c r="CX1431" i="64"/>
  <c r="CX1458" i="64" s="1"/>
  <c r="CX1427" i="64"/>
  <c r="CX1454" i="64" s="1"/>
  <c r="DF1394" i="64"/>
  <c r="CX1390" i="64"/>
  <c r="CX1417" i="64" s="1"/>
  <c r="CP1359" i="64"/>
  <c r="CX1325" i="64"/>
  <c r="CX1352" i="64" s="1"/>
  <c r="CX1301" i="64"/>
  <c r="DF1226" i="64"/>
  <c r="DF1239" i="64" s="1"/>
  <c r="CX662" i="64"/>
  <c r="CX675" i="64" s="1"/>
  <c r="DF2435" i="64"/>
  <c r="CP2434" i="64"/>
  <c r="CP2409" i="64"/>
  <c r="CX2388" i="64"/>
  <c r="CX2383" i="64"/>
  <c r="CX2361" i="64"/>
  <c r="CX1687" i="64"/>
  <c r="CX1683" i="64"/>
  <c r="CX1698" i="64" s="1"/>
  <c r="CX1659" i="64"/>
  <c r="CX1674" i="64" s="1"/>
  <c r="CP1629" i="64"/>
  <c r="CP1651" i="64" s="1"/>
  <c r="CX1606" i="64"/>
  <c r="CX1620" i="64" s="1"/>
  <c r="CP1574" i="64"/>
  <c r="CP1597" i="64" s="1"/>
  <c r="DF1555" i="64"/>
  <c r="CP1551" i="64"/>
  <c r="CP1564" i="64" s="1"/>
  <c r="DF1758" i="64"/>
  <c r="DF1771" i="64" s="1"/>
  <c r="DF2491" i="64"/>
  <c r="DF2505" i="64" s="1"/>
  <c r="DF1511" i="64"/>
  <c r="DF1546" i="64" s="1"/>
  <c r="CP1507" i="64"/>
  <c r="CP1542" i="64" s="1"/>
  <c r="CP1467" i="64"/>
  <c r="CP1502" i="64" s="1"/>
  <c r="CP1463" i="64"/>
  <c r="CP1498" i="64" s="1"/>
  <c r="DF1913" i="64"/>
  <c r="DF1936" i="64" s="1"/>
  <c r="DF1885" i="64"/>
  <c r="DF1908" i="64" s="1"/>
  <c r="CX1881" i="64"/>
  <c r="CX1904" i="64" s="1"/>
  <c r="DF1844" i="64"/>
  <c r="DF1871" i="64" s="1"/>
  <c r="CP1431" i="64"/>
  <c r="CP1458" i="64" s="1"/>
  <c r="CP1427" i="64"/>
  <c r="CP1454" i="64" s="1"/>
  <c r="CX1394" i="64"/>
  <c r="CP1390" i="64"/>
  <c r="CP1417" i="64" s="1"/>
  <c r="DF1356" i="64"/>
  <c r="DF1383" i="64" s="1"/>
  <c r="CP1325" i="64"/>
  <c r="CP1352" i="64" s="1"/>
  <c r="CX1320" i="64"/>
  <c r="CX1347" i="64" s="1"/>
  <c r="CP1948" i="64"/>
  <c r="CP1983" i="64"/>
  <c r="CP2008" i="64" s="1"/>
  <c r="DF942" i="64"/>
  <c r="CX2435" i="64"/>
  <c r="DF2413" i="64"/>
  <c r="CP2387" i="64"/>
  <c r="CP2361" i="64"/>
  <c r="CX2357" i="64"/>
  <c r="CP1683" i="64"/>
  <c r="CP1698" i="64" s="1"/>
  <c r="CP1663" i="64"/>
  <c r="DF1632" i="64"/>
  <c r="DF1628" i="64"/>
  <c r="DF1650" i="64" s="1"/>
  <c r="CP1610" i="64"/>
  <c r="CP1624" i="64" s="1"/>
  <c r="CP1606" i="64"/>
  <c r="CP1620" i="64" s="1"/>
  <c r="CP1578" i="64"/>
  <c r="DF1573" i="64"/>
  <c r="DF1596" i="64" s="1"/>
  <c r="CX1555" i="64"/>
  <c r="DF1762" i="64"/>
  <c r="DF1775" i="64" s="1"/>
  <c r="CX1758" i="64"/>
  <c r="CX1771" i="64" s="1"/>
  <c r="CP2490" i="64"/>
  <c r="CX1511" i="64"/>
  <c r="CX1546" i="64" s="1"/>
  <c r="DF1506" i="64"/>
  <c r="DF1466" i="64"/>
  <c r="DF1917" i="64"/>
  <c r="DF1940" i="64" s="1"/>
  <c r="CX1913" i="64"/>
  <c r="CX1936" i="64" s="1"/>
  <c r="CX1885" i="64"/>
  <c r="CX1908" i="64" s="1"/>
  <c r="CP1881" i="64"/>
  <c r="CP1904" i="64" s="1"/>
  <c r="DF1848" i="64"/>
  <c r="DF1426" i="64"/>
  <c r="DF1453" i="64" s="1"/>
  <c r="CP1394" i="64"/>
  <c r="DF1360" i="64"/>
  <c r="DF1387" i="64" s="1"/>
  <c r="CX1356" i="64"/>
  <c r="CX1383" i="64" s="1"/>
  <c r="CX1324" i="64"/>
  <c r="CP1320" i="64"/>
  <c r="CP1347" i="64" s="1"/>
  <c r="DF1945" i="64"/>
  <c r="DF1970" i="64" s="1"/>
  <c r="CX1982" i="64"/>
  <c r="DF1297" i="64"/>
  <c r="DF1312" i="64" s="1"/>
  <c r="CX1226" i="64"/>
  <c r="CX1239" i="64" s="1"/>
  <c r="DF641" i="64"/>
  <c r="CP2439" i="64"/>
  <c r="CP2435" i="64"/>
  <c r="CX2412" i="64"/>
  <c r="DF2408" i="64"/>
  <c r="DF2384" i="64"/>
  <c r="CP2383" i="64"/>
  <c r="DF2358" i="64"/>
  <c r="CP1687" i="64"/>
  <c r="DF1664" i="64"/>
  <c r="DF1679" i="64" s="1"/>
  <c r="DF1660" i="64"/>
  <c r="DF1675" i="64" s="1"/>
  <c r="CP1659" i="64"/>
  <c r="CP1674" i="64" s="1"/>
  <c r="CX1632" i="64"/>
  <c r="DF1609" i="64"/>
  <c r="DF1605" i="64"/>
  <c r="DF1619" i="64" s="1"/>
  <c r="DF1577" i="64"/>
  <c r="CX1573" i="64"/>
  <c r="CX1596" i="64" s="1"/>
  <c r="CP1555" i="64"/>
  <c r="CX1762" i="64"/>
  <c r="CX1775" i="64" s="1"/>
  <c r="CX2491" i="64"/>
  <c r="CX2505" i="64" s="1"/>
  <c r="DF2487" i="64"/>
  <c r="DF2501" i="64" s="1"/>
  <c r="CP1511" i="64"/>
  <c r="CP1546" i="64" s="1"/>
  <c r="CX1506" i="64"/>
  <c r="CX1466" i="64"/>
  <c r="DF1462" i="64"/>
  <c r="DF1497" i="64" s="1"/>
  <c r="CX1917" i="64"/>
  <c r="CX1940" i="64" s="1"/>
  <c r="CP1913" i="64"/>
  <c r="CP1936" i="64" s="1"/>
  <c r="CP1885" i="64"/>
  <c r="CP1908" i="64" s="1"/>
  <c r="DF1880" i="64"/>
  <c r="DF1903" i="64" s="1"/>
  <c r="CX1848" i="64"/>
  <c r="CX1844" i="64"/>
  <c r="CX1871" i="64" s="1"/>
  <c r="DF1430" i="64"/>
  <c r="CX1426" i="64"/>
  <c r="CX1453" i="64" s="1"/>
  <c r="DF1391" i="64"/>
  <c r="DF1418" i="64" s="1"/>
  <c r="CX1360" i="64"/>
  <c r="CX1387" i="64" s="1"/>
  <c r="CP1356" i="64"/>
  <c r="CP1383" i="64" s="1"/>
  <c r="CP1324" i="64"/>
  <c r="DF1949" i="64"/>
  <c r="DF1974" i="64" s="1"/>
  <c r="CX1945" i="64"/>
  <c r="CX1970" i="64" s="1"/>
  <c r="DF1979" i="64"/>
  <c r="DF2004" i="64" s="1"/>
  <c r="DF2047" i="64" s="1"/>
  <c r="DF1296" i="64"/>
  <c r="DF1311" i="64" s="1"/>
  <c r="DF2438" i="64"/>
  <c r="DF2434" i="64"/>
  <c r="CX2413" i="64"/>
  <c r="CP2412" i="64"/>
  <c r="CX2408" i="64"/>
  <c r="DF2362" i="64"/>
  <c r="CP2357" i="64"/>
  <c r="DF1688" i="64"/>
  <c r="DF1684" i="64"/>
  <c r="DF1699" i="64" s="1"/>
  <c r="CX1664" i="64"/>
  <c r="CX1679" i="64" s="1"/>
  <c r="DF1633" i="64"/>
  <c r="CX1628" i="64"/>
  <c r="CX1650" i="64" s="1"/>
  <c r="CX1609" i="64"/>
  <c r="CX1605" i="64"/>
  <c r="CX1619" i="64" s="1"/>
  <c r="CX1577" i="64"/>
  <c r="DF1552" i="64"/>
  <c r="DF1565" i="64" s="1"/>
  <c r="CP1762" i="64"/>
  <c r="CP1775" i="64" s="1"/>
  <c r="CP1758" i="64"/>
  <c r="CP1771" i="64" s="1"/>
  <c r="CX2487" i="64"/>
  <c r="CX2501" i="64" s="1"/>
  <c r="DF1510" i="64"/>
  <c r="CP1917" i="64"/>
  <c r="CP1940" i="64" s="1"/>
  <c r="DF1912" i="64"/>
  <c r="DF1935" i="64" s="1"/>
  <c r="CX1880" i="64"/>
  <c r="CX1903" i="64" s="1"/>
  <c r="CP1848" i="64"/>
  <c r="CP1844" i="64"/>
  <c r="CP1871" i="64" s="1"/>
  <c r="CP1426" i="64"/>
  <c r="CP1453" i="64" s="1"/>
  <c r="CX1391" i="64"/>
  <c r="CX1418" i="64" s="1"/>
  <c r="CP1360" i="64"/>
  <c r="CP1387" i="64" s="1"/>
  <c r="DF1355" i="64"/>
  <c r="DF1382" i="64" s="1"/>
  <c r="DF1321" i="64"/>
  <c r="DF1348" i="64" s="1"/>
  <c r="CX1949" i="64"/>
  <c r="CX1974" i="64" s="1"/>
  <c r="CP1945" i="64"/>
  <c r="CP1970" i="64" s="1"/>
  <c r="CP1979" i="64"/>
  <c r="CP2004" i="64" s="1"/>
  <c r="CP2047" i="64" s="1"/>
  <c r="CP1296" i="64"/>
  <c r="CP1311" i="64" s="1"/>
  <c r="CP1226" i="64"/>
  <c r="CP1239" i="64" s="1"/>
  <c r="DF1074" i="64"/>
  <c r="CP1949" i="64"/>
  <c r="CP1974" i="64" s="1"/>
  <c r="DF1982" i="64"/>
  <c r="CX1978" i="64"/>
  <c r="CX2003" i="64" s="1"/>
  <c r="CP1300" i="64"/>
  <c r="CX1231" i="64"/>
  <c r="CX1244" i="64" s="1"/>
  <c r="CP1207" i="64"/>
  <c r="CX1202" i="64"/>
  <c r="CX1217" i="64" s="1"/>
  <c r="CX1078" i="64"/>
  <c r="CX1197" i="64" s="1"/>
  <c r="CP1055" i="64"/>
  <c r="CP1070" i="64" s="1"/>
  <c r="CX965" i="64"/>
  <c r="CX942" i="64"/>
  <c r="DF937" i="64"/>
  <c r="DF952" i="64" s="1"/>
  <c r="DF661" i="64"/>
  <c r="CX641" i="64"/>
  <c r="CP617" i="64"/>
  <c r="CP560" i="64"/>
  <c r="CP580" i="64" s="1"/>
  <c r="DF1206" i="64"/>
  <c r="DF1221" i="64" s="1"/>
  <c r="DF1050" i="64"/>
  <c r="DF1065" i="64" s="1"/>
  <c r="CP965" i="64"/>
  <c r="CX937" i="64"/>
  <c r="CX952" i="64" s="1"/>
  <c r="CX661" i="64"/>
  <c r="CP641" i="64"/>
  <c r="DF612" i="64"/>
  <c r="CX588" i="64"/>
  <c r="CX603" i="64" s="1"/>
  <c r="CP459" i="64"/>
  <c r="CP1982" i="64"/>
  <c r="DF1301" i="64"/>
  <c r="CP1297" i="64"/>
  <c r="CP1312" i="64" s="1"/>
  <c r="CP1231" i="64"/>
  <c r="CP1244" i="64" s="1"/>
  <c r="CX1206" i="64"/>
  <c r="CX1221" i="64" s="1"/>
  <c r="CP1202" i="64"/>
  <c r="CP1217" i="64" s="1"/>
  <c r="CP1078" i="64"/>
  <c r="CP1197" i="64" s="1"/>
  <c r="CX1050" i="64"/>
  <c r="CX1065" i="64" s="1"/>
  <c r="CP962" i="64"/>
  <c r="CP975" i="64" s="1"/>
  <c r="CP937" i="64"/>
  <c r="CP952" i="64" s="1"/>
  <c r="CP661" i="64"/>
  <c r="CP638" i="64"/>
  <c r="CP644" i="64" s="1"/>
  <c r="CX612" i="64"/>
  <c r="CP588" i="64"/>
  <c r="CP603" i="64" s="1"/>
  <c r="DF454" i="64"/>
  <c r="DF1079" i="64"/>
  <c r="DF961" i="64"/>
  <c r="DF974" i="64" s="1"/>
  <c r="CP942" i="64"/>
  <c r="CP612" i="64"/>
  <c r="DF565" i="64"/>
  <c r="CX409" i="64"/>
  <c r="CX419" i="64" s="1"/>
  <c r="DF1324" i="64"/>
  <c r="CX1979" i="64"/>
  <c r="CX2004" i="64" s="1"/>
  <c r="CX2047" i="64" s="1"/>
  <c r="CP1301" i="64"/>
  <c r="CX1296" i="64"/>
  <c r="CX1311" i="64" s="1"/>
  <c r="CX1230" i="64"/>
  <c r="DF1207" i="64"/>
  <c r="CP1206" i="64"/>
  <c r="CP1221" i="64" s="1"/>
  <c r="CX1079" i="64"/>
  <c r="CX1074" i="64"/>
  <c r="DF966" i="64"/>
  <c r="DF979" i="64" s="1"/>
  <c r="CX961" i="64"/>
  <c r="CX974" i="64" s="1"/>
  <c r="CX666" i="64"/>
  <c r="CX679" i="64" s="1"/>
  <c r="DF642" i="64"/>
  <c r="DF637" i="64"/>
  <c r="DF593" i="64"/>
  <c r="CP565" i="64"/>
  <c r="DF1983" i="64"/>
  <c r="DF2008" i="64" s="1"/>
  <c r="DF1300" i="64"/>
  <c r="CP1230" i="64"/>
  <c r="CX1207" i="64"/>
  <c r="CX1203" i="64"/>
  <c r="CX1218" i="64" s="1"/>
  <c r="CP1079" i="64"/>
  <c r="CP1074" i="64"/>
  <c r="CX966" i="64"/>
  <c r="CX979" i="64" s="1"/>
  <c r="DF941" i="64"/>
  <c r="CP666" i="64"/>
  <c r="CP679" i="64" s="1"/>
  <c r="CX642" i="64"/>
  <c r="CX593" i="64"/>
  <c r="CX404" i="64"/>
  <c r="CX1983" i="64"/>
  <c r="CX2008" i="64" s="1"/>
  <c r="CX1300" i="64"/>
  <c r="DF1231" i="64"/>
  <c r="DF1244" i="64" s="1"/>
  <c r="CP1227" i="64"/>
  <c r="CP1240" i="64" s="1"/>
  <c r="DF1202" i="64"/>
  <c r="DF1217" i="64" s="1"/>
  <c r="DF1078" i="64"/>
  <c r="DF1197" i="64" s="1"/>
  <c r="DF1055" i="64"/>
  <c r="DF1070" i="64" s="1"/>
  <c r="CP966" i="64"/>
  <c r="CP979" i="64" s="1"/>
  <c r="CP961" i="64"/>
  <c r="CP974" i="64" s="1"/>
  <c r="CX941" i="64"/>
  <c r="CP642" i="64"/>
  <c r="CX637" i="64"/>
  <c r="CX560" i="64"/>
  <c r="CX580" i="64" s="1"/>
  <c r="CZ2435" i="64"/>
  <c r="DG1687" i="64"/>
  <c r="CY1762" i="64"/>
  <c r="CY1775" i="64" s="1"/>
  <c r="CQ1844" i="64"/>
  <c r="CQ1871" i="64" s="1"/>
  <c r="CQ1916" i="64"/>
  <c r="CQ1426" i="64"/>
  <c r="CQ1453" i="64" s="1"/>
  <c r="DG1391" i="64"/>
  <c r="DG1418" i="64" s="1"/>
  <c r="CQ1982" i="64"/>
  <c r="CQ1629" i="64"/>
  <c r="CQ1651" i="64" s="1"/>
  <c r="CQ1577" i="64"/>
  <c r="CQ1912" i="64"/>
  <c r="CQ1935" i="64" s="1"/>
  <c r="CY1578" i="64"/>
  <c r="CY1506" i="64"/>
  <c r="CY1688" i="64"/>
  <c r="DH1628" i="64"/>
  <c r="DH1650" i="64" s="1"/>
  <c r="DG1761" i="64"/>
  <c r="CY1881" i="64"/>
  <c r="CY1904" i="64" s="1"/>
  <c r="CQ1360" i="64"/>
  <c r="CQ1387" i="64" s="1"/>
  <c r="DG2490" i="64"/>
  <c r="CQ1979" i="64"/>
  <c r="CQ2004" i="64" s="1"/>
  <c r="CQ2047" i="64" s="1"/>
  <c r="CZ1881" i="64"/>
  <c r="CZ1904" i="64" s="1"/>
  <c r="DH1683" i="64"/>
  <c r="DH1698" i="64" s="1"/>
  <c r="DH2409" i="64"/>
  <c r="CY1983" i="64"/>
  <c r="CY2008" i="64" s="1"/>
  <c r="DG458" i="64"/>
  <c r="CZ1659" i="64"/>
  <c r="CZ1674" i="64" s="1"/>
  <c r="CQ662" i="64"/>
  <c r="CQ675" i="64" s="1"/>
  <c r="DH1606" i="64"/>
  <c r="DH1620" i="64" s="1"/>
  <c r="CR1844" i="64"/>
  <c r="CR1871" i="64" s="1"/>
  <c r="DG1300" i="64"/>
  <c r="DH661" i="64"/>
  <c r="CR561" i="64"/>
  <c r="CZ1660" i="64"/>
  <c r="CZ1675" i="64" s="1"/>
  <c r="DG1203" i="64"/>
  <c r="DG1218" i="64" s="1"/>
  <c r="CQ1075" i="64"/>
  <c r="DG589" i="64"/>
  <c r="CQ561" i="64"/>
  <c r="DF666" i="64"/>
  <c r="DF679" i="64" s="1"/>
  <c r="DF617" i="64"/>
  <c r="CP593" i="64"/>
  <c r="CX564" i="64"/>
  <c r="DJ459" i="64"/>
  <c r="CP404" i="64"/>
  <c r="CY642" i="64"/>
  <c r="DF560" i="64"/>
  <c r="DF580" i="64" s="1"/>
  <c r="CX454" i="64"/>
  <c r="DH2408" i="64"/>
  <c r="CR2384" i="64"/>
  <c r="CR2383" i="64"/>
  <c r="DH2357" i="64"/>
  <c r="DH1684" i="64"/>
  <c r="DH1699" i="64" s="1"/>
  <c r="DH1629" i="64"/>
  <c r="DH1651" i="64" s="1"/>
  <c r="CZ1605" i="64"/>
  <c r="CZ1619" i="64" s="1"/>
  <c r="DH1574" i="64"/>
  <c r="DH1597" i="64" s="1"/>
  <c r="CZ1573" i="64"/>
  <c r="CZ1596" i="64" s="1"/>
  <c r="DH1551" i="64"/>
  <c r="DH1564" i="64" s="1"/>
  <c r="CZ1506" i="64"/>
  <c r="CZ1845" i="64"/>
  <c r="CZ1872" i="64" s="1"/>
  <c r="CR1945" i="64"/>
  <c r="CR1970" i="64" s="1"/>
  <c r="DH1979" i="64"/>
  <c r="DH2004" i="64" s="1"/>
  <c r="DH2047" i="64" s="1"/>
  <c r="CZ1978" i="64"/>
  <c r="CZ2003" i="64" s="1"/>
  <c r="CR1075" i="64"/>
  <c r="CZ1051" i="64"/>
  <c r="CZ1066" i="64" s="1"/>
  <c r="CR961" i="64"/>
  <c r="CR974" i="64" s="1"/>
  <c r="DH941" i="64"/>
  <c r="CR637" i="64"/>
  <c r="DH588" i="64"/>
  <c r="DH603" i="64" s="1"/>
  <c r="CR381" i="64"/>
  <c r="CR2435" i="64"/>
  <c r="DH2358" i="64"/>
  <c r="CZ1683" i="64"/>
  <c r="CZ1698" i="64" s="1"/>
  <c r="CZ1628" i="64"/>
  <c r="CZ1650" i="64" s="1"/>
  <c r="CZ1606" i="64"/>
  <c r="CZ1620" i="64" s="1"/>
  <c r="CZ2486" i="64"/>
  <c r="CZ2500" i="64" s="1"/>
  <c r="CR1463" i="64"/>
  <c r="CR1498" i="64" s="1"/>
  <c r="DH1884" i="64"/>
  <c r="CR2434" i="64"/>
  <c r="CZ2408" i="64"/>
  <c r="DH2383" i="64"/>
  <c r="CZ1684" i="64"/>
  <c r="CZ1699" i="64" s="1"/>
  <c r="CR1660" i="64"/>
  <c r="CR1675" i="64" s="1"/>
  <c r="CR1659" i="64"/>
  <c r="CR1674" i="64" s="1"/>
  <c r="CZ1629" i="64"/>
  <c r="CZ1651" i="64" s="1"/>
  <c r="CZ1574" i="64"/>
  <c r="CZ1597" i="64" s="1"/>
  <c r="CZ1551" i="64"/>
  <c r="CZ1564" i="64" s="1"/>
  <c r="CR1758" i="64"/>
  <c r="CR1771" i="64" s="1"/>
  <c r="DH1507" i="64"/>
  <c r="DH1542" i="64" s="1"/>
  <c r="DH1391" i="64"/>
  <c r="DH1418" i="64" s="1"/>
  <c r="CZ1390" i="64"/>
  <c r="CZ1417" i="64" s="1"/>
  <c r="DH1355" i="64"/>
  <c r="DH1382" i="64" s="1"/>
  <c r="CZ1227" i="64"/>
  <c r="CZ1240" i="64" s="1"/>
  <c r="DH1078" i="64"/>
  <c r="DH1197" i="64" s="1"/>
  <c r="CZ1050" i="64"/>
  <c r="CZ1065" i="64" s="1"/>
  <c r="DH2434" i="64"/>
  <c r="CZ2409" i="64"/>
  <c r="DH2384" i="64"/>
  <c r="CR1683" i="64"/>
  <c r="CR1698" i="64" s="1"/>
  <c r="CZ1632" i="64"/>
  <c r="CR1605" i="64"/>
  <c r="CR1619" i="64" s="1"/>
  <c r="CR1573" i="64"/>
  <c r="CR1596" i="64" s="1"/>
  <c r="DH1552" i="64"/>
  <c r="DH1565" i="64" s="1"/>
  <c r="CR1912" i="64"/>
  <c r="CR1935" i="64" s="1"/>
  <c r="DH1880" i="64"/>
  <c r="DH1903" i="64" s="1"/>
  <c r="CZ1320" i="64"/>
  <c r="CZ1347" i="64" s="1"/>
  <c r="CZ1944" i="64"/>
  <c r="CZ1969" i="64" s="1"/>
  <c r="CR1979" i="64"/>
  <c r="CR2004" i="64" s="1"/>
  <c r="CR2047" i="64" s="1"/>
  <c r="DH1203" i="64"/>
  <c r="DH1218" i="64" s="1"/>
  <c r="CR1202" i="64"/>
  <c r="CR1217" i="64" s="1"/>
  <c r="CR962" i="64"/>
  <c r="CR975" i="64" s="1"/>
  <c r="CR2408" i="64"/>
  <c r="CZ2358" i="64"/>
  <c r="CZ2357" i="64"/>
  <c r="CR1684" i="64"/>
  <c r="CR1699" i="64" s="1"/>
  <c r="CR1629" i="64"/>
  <c r="CR1651" i="64" s="1"/>
  <c r="CR1628" i="64"/>
  <c r="CR1650" i="64" s="1"/>
  <c r="CR1606" i="64"/>
  <c r="CR1620" i="64" s="1"/>
  <c r="CR1574" i="64"/>
  <c r="CR1597" i="64" s="1"/>
  <c r="CZ1913" i="64"/>
  <c r="CZ1936" i="64" s="1"/>
  <c r="CZ1297" i="64"/>
  <c r="CZ1312" i="64" s="1"/>
  <c r="DH1226" i="64"/>
  <c r="DH1239" i="64" s="1"/>
  <c r="CZ404" i="64"/>
  <c r="DH2435" i="64"/>
  <c r="CR2409" i="64"/>
  <c r="CZ2383" i="64"/>
  <c r="DH1660" i="64"/>
  <c r="DH1675" i="64" s="1"/>
  <c r="DH1659" i="64"/>
  <c r="DH1674" i="64" s="1"/>
  <c r="CR1577" i="64"/>
  <c r="CZ1757" i="64"/>
  <c r="CZ1770" i="64" s="1"/>
  <c r="CR1507" i="64"/>
  <c r="CR1542" i="64" s="1"/>
  <c r="CR1355" i="64"/>
  <c r="CR1382" i="64" s="1"/>
  <c r="DH1321" i="64"/>
  <c r="DH1348" i="64" s="1"/>
  <c r="CR1297" i="64"/>
  <c r="CR1312" i="64" s="1"/>
  <c r="CZ612" i="64"/>
  <c r="DH592" i="64"/>
  <c r="CZ2434" i="64"/>
  <c r="CR2358" i="64"/>
  <c r="CR2357" i="64"/>
  <c r="DH1605" i="64"/>
  <c r="DH1619" i="64" s="1"/>
  <c r="DH1573" i="64"/>
  <c r="DH1596" i="64" s="1"/>
  <c r="CR1552" i="64"/>
  <c r="CR1565" i="64" s="1"/>
  <c r="DH1758" i="64"/>
  <c r="DH1771" i="64" s="1"/>
  <c r="CR2487" i="64"/>
  <c r="CR2501" i="64" s="1"/>
  <c r="DH1463" i="64"/>
  <c r="DH1498" i="64" s="1"/>
  <c r="CR1880" i="64"/>
  <c r="CR1903" i="64" s="1"/>
  <c r="CR1427" i="64"/>
  <c r="CR1454" i="64" s="1"/>
  <c r="DH1356" i="64"/>
  <c r="DH1383" i="64" s="1"/>
  <c r="DH1202" i="64"/>
  <c r="DH1217" i="64" s="1"/>
  <c r="DF589" i="64"/>
  <c r="DF564" i="64"/>
  <c r="CP454" i="64"/>
  <c r="CP386" i="64"/>
  <c r="DB385" i="64"/>
  <c r="CX617" i="64"/>
  <c r="DF588" i="64"/>
  <c r="DF603" i="64" s="1"/>
  <c r="CP564" i="64"/>
  <c r="CY459" i="64"/>
  <c r="DF404" i="64"/>
  <c r="CX381" i="64"/>
  <c r="DF386" i="64"/>
  <c r="DH2387" i="64"/>
  <c r="CZ1664" i="64"/>
  <c r="CZ1679" i="64" s="1"/>
  <c r="CZ1577" i="64"/>
  <c r="CZ1555" i="64"/>
  <c r="CZ1206" i="64"/>
  <c r="CZ1221" i="64" s="1"/>
  <c r="CR1078" i="64"/>
  <c r="CR1197" i="64" s="1"/>
  <c r="DH2412" i="64"/>
  <c r="DH1687" i="64"/>
  <c r="DH1632" i="64"/>
  <c r="CR1609" i="64"/>
  <c r="CR1430" i="64"/>
  <c r="CR1948" i="64"/>
  <c r="CZ665" i="64"/>
  <c r="CZ678" i="64" s="1"/>
  <c r="DF382" i="64"/>
  <c r="DF395" i="64" s="1"/>
  <c r="CR2438" i="64"/>
  <c r="CZ2387" i="64"/>
  <c r="DH2361" i="64"/>
  <c r="CR1663" i="64"/>
  <c r="CR1555" i="64"/>
  <c r="CR1916" i="64"/>
  <c r="CR1848" i="64"/>
  <c r="DF459" i="64"/>
  <c r="DF409" i="64"/>
  <c r="DF419" i="64" s="1"/>
  <c r="DF381" i="64"/>
  <c r="DH2438" i="64"/>
  <c r="CZ2412" i="64"/>
  <c r="CZ1687" i="64"/>
  <c r="DH1609" i="64"/>
  <c r="CZ1510" i="64"/>
  <c r="CZ1359" i="64"/>
  <c r="CZ1324" i="64"/>
  <c r="DH1948" i="64"/>
  <c r="CR965" i="64"/>
  <c r="CX565" i="64"/>
  <c r="CX459" i="64"/>
  <c r="CP409" i="64"/>
  <c r="CP419" i="64" s="1"/>
  <c r="CX386" i="64"/>
  <c r="CZ2361" i="64"/>
  <c r="DH1663" i="64"/>
  <c r="CR2490" i="64"/>
  <c r="DH1430" i="64"/>
  <c r="CZ2438" i="64"/>
  <c r="CR2387" i="64"/>
  <c r="CR1687" i="64"/>
  <c r="CR1632" i="64"/>
  <c r="CZ1609" i="64"/>
  <c r="DH1577" i="64"/>
  <c r="DH1555" i="64"/>
  <c r="CR941" i="64"/>
  <c r="DH564" i="64"/>
  <c r="CR408" i="64"/>
  <c r="DH385" i="64"/>
  <c r="CR2412" i="64"/>
  <c r="CR2361" i="64"/>
  <c r="CZ1663" i="64"/>
  <c r="DH2490" i="64"/>
  <c r="CZ1466" i="64"/>
  <c r="DH1916" i="64"/>
  <c r="CR1884" i="64"/>
  <c r="DH1848" i="64"/>
  <c r="CZ1394" i="64"/>
  <c r="CR1300" i="64"/>
  <c r="CU2439" i="64"/>
  <c r="DK2409" i="64"/>
  <c r="DK2358" i="64"/>
  <c r="DK1629" i="64"/>
  <c r="DK1651" i="64" s="1"/>
  <c r="DB2439" i="64"/>
  <c r="DJ2438" i="64"/>
  <c r="DJ2434" i="64"/>
  <c r="CT2434" i="64"/>
  <c r="DJ2388" i="64"/>
  <c r="DB2362" i="64"/>
  <c r="DB1688" i="64"/>
  <c r="DJ1664" i="64"/>
  <c r="DJ1679" i="64" s="1"/>
  <c r="CT1556" i="64"/>
  <c r="CT1569" i="64" s="1"/>
  <c r="CT1555" i="64"/>
  <c r="DJ1551" i="64"/>
  <c r="DJ1564" i="64" s="1"/>
  <c r="DJ1762" i="64"/>
  <c r="DJ1775" i="64" s="1"/>
  <c r="DJ2486" i="64"/>
  <c r="DJ2500" i="64" s="1"/>
  <c r="DJ1511" i="64"/>
  <c r="DJ1546" i="64" s="1"/>
  <c r="DB1510" i="64"/>
  <c r="DB1885" i="64"/>
  <c r="DB1908" i="64" s="1"/>
  <c r="DB1884" i="64"/>
  <c r="CT1880" i="64"/>
  <c r="CT1903" i="64" s="1"/>
  <c r="CT1849" i="64"/>
  <c r="CT1876" i="64" s="1"/>
  <c r="CT1848" i="64"/>
  <c r="DJ1394" i="64"/>
  <c r="DB1360" i="64"/>
  <c r="DB1387" i="64" s="1"/>
  <c r="DJ1355" i="64"/>
  <c r="DJ1382" i="64" s="1"/>
  <c r="DJ1324" i="64"/>
  <c r="DB1949" i="64"/>
  <c r="DB1974" i="64" s="1"/>
  <c r="DJ1944" i="64"/>
  <c r="DJ1969" i="64" s="1"/>
  <c r="DJ1982" i="64"/>
  <c r="CT1301" i="64"/>
  <c r="DB1296" i="64"/>
  <c r="DB1311" i="64" s="1"/>
  <c r="CT1230" i="64"/>
  <c r="DB1079" i="64"/>
  <c r="DB1074" i="64"/>
  <c r="CT1055" i="64"/>
  <c r="CT1070" i="64" s="1"/>
  <c r="CT1050" i="64"/>
  <c r="CT1065" i="64" s="1"/>
  <c r="CT966" i="64"/>
  <c r="CT979" i="64" s="1"/>
  <c r="DB665" i="64"/>
  <c r="DB678" i="64" s="1"/>
  <c r="DJ641" i="64"/>
  <c r="DB617" i="64"/>
  <c r="CT565" i="64"/>
  <c r="DJ458" i="64"/>
  <c r="DJ409" i="64"/>
  <c r="DJ419" i="64" s="1"/>
  <c r="CT408" i="64"/>
  <c r="DB386" i="64"/>
  <c r="CT385" i="64"/>
  <c r="DB2408" i="64"/>
  <c r="DB2388" i="64"/>
  <c r="DJ2387" i="64"/>
  <c r="CT2383" i="64"/>
  <c r="CT2362" i="64"/>
  <c r="CT2361" i="64"/>
  <c r="DB1687" i="64"/>
  <c r="DB1683" i="64"/>
  <c r="DB1698" i="64" s="1"/>
  <c r="DJ1633" i="64"/>
  <c r="CT1628" i="64"/>
  <c r="CT1650" i="64" s="1"/>
  <c r="DJ1555" i="64"/>
  <c r="DB1762" i="64"/>
  <c r="DB1775" i="64" s="1"/>
  <c r="DB1761" i="64"/>
  <c r="DB2486" i="64"/>
  <c r="DB2500" i="64" s="1"/>
  <c r="DB1511" i="64"/>
  <c r="DB1546" i="64" s="1"/>
  <c r="DJ1466" i="64"/>
  <c r="DB1916" i="64"/>
  <c r="CT1885" i="64"/>
  <c r="CT1908" i="64" s="1"/>
  <c r="CT1884" i="64"/>
  <c r="DJ1426" i="64"/>
  <c r="DJ1453" i="64" s="1"/>
  <c r="DJ1395" i="64"/>
  <c r="DJ1422" i="64" s="1"/>
  <c r="DB1394" i="64"/>
  <c r="CT1390" i="64"/>
  <c r="CT1417" i="64" s="1"/>
  <c r="CT1360" i="64"/>
  <c r="CT1387" i="64" s="1"/>
  <c r="CT1359" i="64"/>
  <c r="DJ1325" i="64"/>
  <c r="DJ1352" i="64" s="1"/>
  <c r="DB1324" i="64"/>
  <c r="CT1320" i="64"/>
  <c r="CT1347" i="64" s="1"/>
  <c r="CT1949" i="64"/>
  <c r="CT1974" i="64" s="1"/>
  <c r="DB1944" i="64"/>
  <c r="DB1969" i="64" s="1"/>
  <c r="DB1982" i="64"/>
  <c r="CT1978" i="64"/>
  <c r="CT2003" i="64" s="1"/>
  <c r="DJ1300" i="64"/>
  <c r="CT1296" i="64"/>
  <c r="CT1311" i="64" s="1"/>
  <c r="DJ1206" i="64"/>
  <c r="DJ1221" i="64" s="1"/>
  <c r="CT1079" i="64"/>
  <c r="CT1074" i="64"/>
  <c r="DJ965" i="64"/>
  <c r="DJ942" i="64"/>
  <c r="DJ937" i="64"/>
  <c r="DJ952" i="64" s="1"/>
  <c r="CT665" i="64"/>
  <c r="CT678" i="64" s="1"/>
  <c r="DB641" i="64"/>
  <c r="CT617" i="64"/>
  <c r="DJ564" i="64"/>
  <c r="DB458" i="64"/>
  <c r="DB409" i="64"/>
  <c r="DB419" i="64" s="1"/>
  <c r="CT386" i="64"/>
  <c r="DB2438" i="64"/>
  <c r="DB2434" i="64"/>
  <c r="CT2412" i="64"/>
  <c r="DJ2383" i="64"/>
  <c r="CT1688" i="64"/>
  <c r="DB1664" i="64"/>
  <c r="DB1679" i="64" s="1"/>
  <c r="DJ1628" i="64"/>
  <c r="DJ1650" i="64" s="1"/>
  <c r="DJ1609" i="64"/>
  <c r="DJ1605" i="64"/>
  <c r="DJ1619" i="64" s="1"/>
  <c r="DJ1577" i="64"/>
  <c r="DJ1573" i="64"/>
  <c r="DJ1596" i="64" s="1"/>
  <c r="DB1551" i="64"/>
  <c r="DB1564" i="64" s="1"/>
  <c r="DJ2490" i="64"/>
  <c r="CT1510" i="64"/>
  <c r="DJ1506" i="64"/>
  <c r="DJ1467" i="64"/>
  <c r="DJ1502" i="64" s="1"/>
  <c r="DB1917" i="64"/>
  <c r="DB1940" i="64" s="1"/>
  <c r="DJ1880" i="64"/>
  <c r="DJ1903" i="64" s="1"/>
  <c r="DJ1848" i="64"/>
  <c r="CT1844" i="64"/>
  <c r="CT1871" i="64" s="1"/>
  <c r="CT1431" i="64"/>
  <c r="CT1458" i="64" s="1"/>
  <c r="CT1430" i="64"/>
  <c r="DB1355" i="64"/>
  <c r="DB1382" i="64" s="1"/>
  <c r="DB1983" i="64"/>
  <c r="DB2008" i="64" s="1"/>
  <c r="DJ1230" i="64"/>
  <c r="DJ1207" i="64"/>
  <c r="DJ1050" i="64"/>
  <c r="DJ1065" i="64" s="1"/>
  <c r="DJ961" i="64"/>
  <c r="DJ974" i="64" s="1"/>
  <c r="DB666" i="64"/>
  <c r="DB679" i="64" s="1"/>
  <c r="DB642" i="64"/>
  <c r="CT637" i="64"/>
  <c r="DJ593" i="64"/>
  <c r="DB592" i="64"/>
  <c r="DJ560" i="64"/>
  <c r="DJ580" i="64" s="1"/>
  <c r="DB459" i="64"/>
  <c r="CT458" i="64"/>
  <c r="CT2439" i="64"/>
  <c r="DJ2413" i="64"/>
  <c r="DJ2412" i="64"/>
  <c r="DJ2361" i="64"/>
  <c r="CT2357" i="64"/>
  <c r="DB1663" i="64"/>
  <c r="DB1659" i="64"/>
  <c r="DB1674" i="64" s="1"/>
  <c r="DB1633" i="64"/>
  <c r="DB1632" i="64"/>
  <c r="DJ1578" i="64"/>
  <c r="DJ1556" i="64"/>
  <c r="DJ1569" i="64" s="1"/>
  <c r="CT1761" i="64"/>
  <c r="DJ1757" i="64"/>
  <c r="DJ1770" i="64" s="1"/>
  <c r="CT1511" i="64"/>
  <c r="CT1546" i="64" s="1"/>
  <c r="DB1466" i="64"/>
  <c r="CT1462" i="64"/>
  <c r="CT1497" i="64" s="1"/>
  <c r="CT1916" i="64"/>
  <c r="DJ1884" i="64"/>
  <c r="DJ1849" i="64"/>
  <c r="DJ1876" i="64" s="1"/>
  <c r="DB1426" i="64"/>
  <c r="DB1453" i="64" s="1"/>
  <c r="DB1395" i="64"/>
  <c r="DB1422" i="64" s="1"/>
  <c r="DB1325" i="64"/>
  <c r="DB1352" i="64" s="1"/>
  <c r="DJ1320" i="64"/>
  <c r="DJ1347" i="64" s="1"/>
  <c r="DJ1948" i="64"/>
  <c r="CT1982" i="64"/>
  <c r="DJ1301" i="64"/>
  <c r="DJ1226" i="64"/>
  <c r="DJ1239" i="64" s="1"/>
  <c r="DB1206" i="64"/>
  <c r="DB1221" i="64" s="1"/>
  <c r="DJ1202" i="64"/>
  <c r="DJ1217" i="64" s="1"/>
  <c r="DJ1078" i="64"/>
  <c r="DJ1197" i="64" s="1"/>
  <c r="DJ1055" i="64"/>
  <c r="DJ1070" i="64" s="1"/>
  <c r="DJ966" i="64"/>
  <c r="DJ979" i="64" s="1"/>
  <c r="DB965" i="64"/>
  <c r="DB942" i="64"/>
  <c r="DB941" i="64"/>
  <c r="DB937" i="64"/>
  <c r="DB952" i="64" s="1"/>
  <c r="CT641" i="64"/>
  <c r="DJ616" i="64"/>
  <c r="CT592" i="64"/>
  <c r="DJ565" i="64"/>
  <c r="CT409" i="64"/>
  <c r="CT419" i="64" s="1"/>
  <c r="DJ385" i="64"/>
  <c r="CT2408" i="64"/>
  <c r="DB2387" i="64"/>
  <c r="DJ2357" i="64"/>
  <c r="CT1687" i="64"/>
  <c r="CT1683" i="64"/>
  <c r="CT1698" i="64" s="1"/>
  <c r="DJ1610" i="64"/>
  <c r="DJ1624" i="64" s="1"/>
  <c r="DB1555" i="64"/>
  <c r="CT1762" i="64"/>
  <c r="CT1775" i="64" s="1"/>
  <c r="DJ2491" i="64"/>
  <c r="DJ2505" i="64" s="1"/>
  <c r="CT2486" i="64"/>
  <c r="CT2500" i="64" s="1"/>
  <c r="DB1506" i="64"/>
  <c r="DB1467" i="64"/>
  <c r="DB1502" i="64" s="1"/>
  <c r="CT1917" i="64"/>
  <c r="CT1940" i="64" s="1"/>
  <c r="DJ1912" i="64"/>
  <c r="DJ1935" i="64" s="1"/>
  <c r="CT1394" i="64"/>
  <c r="DJ1390" i="64"/>
  <c r="DJ1417" i="64" s="1"/>
  <c r="DJ1359" i="64"/>
  <c r="CT1355" i="64"/>
  <c r="CT1382" i="64" s="1"/>
  <c r="CT1324" i="64"/>
  <c r="CT1944" i="64"/>
  <c r="CT1969" i="64" s="1"/>
  <c r="DJ1978" i="64"/>
  <c r="DJ2003" i="64" s="1"/>
  <c r="DB1300" i="64"/>
  <c r="DJ1231" i="64"/>
  <c r="DJ1244" i="64" s="1"/>
  <c r="DB1230" i="64"/>
  <c r="DB1207" i="64"/>
  <c r="DB1050" i="64"/>
  <c r="DB1065" i="64" s="1"/>
  <c r="DB961" i="64"/>
  <c r="DB974" i="64" s="1"/>
  <c r="CT666" i="64"/>
  <c r="CT679" i="64" s="1"/>
  <c r="DB616" i="64"/>
  <c r="DB593" i="64"/>
  <c r="DB564" i="64"/>
  <c r="DB560" i="64"/>
  <c r="DB580" i="64" s="1"/>
  <c r="DJ2439" i="64"/>
  <c r="DB2383" i="64"/>
  <c r="DJ2362" i="64"/>
  <c r="DJ1688" i="64"/>
  <c r="DJ1687" i="64"/>
  <c r="CT1664" i="64"/>
  <c r="CT1679" i="64" s="1"/>
  <c r="DB1628" i="64"/>
  <c r="DB1650" i="64" s="1"/>
  <c r="DB1609" i="64"/>
  <c r="DB1605" i="64"/>
  <c r="DB1619" i="64" s="1"/>
  <c r="DB1578" i="64"/>
  <c r="DB1577" i="64"/>
  <c r="DB1573" i="64"/>
  <c r="DB1596" i="64" s="1"/>
  <c r="DB1556" i="64"/>
  <c r="DB1569" i="64" s="1"/>
  <c r="CT1551" i="64"/>
  <c r="CT1564" i="64" s="1"/>
  <c r="DB1757" i="64"/>
  <c r="DB1770" i="64" s="1"/>
  <c r="DJ1510" i="64"/>
  <c r="DJ1885" i="64"/>
  <c r="DJ1908" i="64" s="1"/>
  <c r="DB1880" i="64"/>
  <c r="DB1903" i="64" s="1"/>
  <c r="DB1849" i="64"/>
  <c r="DB1876" i="64" s="1"/>
  <c r="DB1848" i="64"/>
  <c r="DJ1430" i="64"/>
  <c r="CT1426" i="64"/>
  <c r="CT1453" i="64" s="1"/>
  <c r="CT1395" i="64"/>
  <c r="CT1422" i="64" s="1"/>
  <c r="DJ1360" i="64"/>
  <c r="DJ1387" i="64" s="1"/>
  <c r="CT1325" i="64"/>
  <c r="CT1352" i="64" s="1"/>
  <c r="DB1320" i="64"/>
  <c r="DB1347" i="64" s="1"/>
  <c r="DJ1949" i="64"/>
  <c r="DJ1974" i="64" s="1"/>
  <c r="CT1983" i="64"/>
  <c r="CT2008" i="64" s="1"/>
  <c r="DB1301" i="64"/>
  <c r="DJ1296" i="64"/>
  <c r="DJ1311" i="64" s="1"/>
  <c r="DJ1079" i="64"/>
  <c r="DJ1074" i="64"/>
  <c r="DB1055" i="64"/>
  <c r="DB1070" i="64" s="1"/>
  <c r="DB966" i="64"/>
  <c r="DB979" i="64" s="1"/>
  <c r="CT965" i="64"/>
  <c r="CT941" i="64"/>
  <c r="CT937" i="64"/>
  <c r="CT952" i="64" s="1"/>
  <c r="CT642" i="64"/>
  <c r="DJ617" i="64"/>
  <c r="CT616" i="64"/>
  <c r="DB565" i="64"/>
  <c r="CT459" i="64"/>
  <c r="DJ408" i="64"/>
  <c r="DJ386" i="64"/>
  <c r="DG2434" i="64"/>
  <c r="DG2408" i="64"/>
  <c r="CQ2408" i="64"/>
  <c r="DE2383" i="64"/>
  <c r="CY2362" i="64"/>
  <c r="DG2361" i="64"/>
  <c r="CQ2361" i="64"/>
  <c r="CY2358" i="64"/>
  <c r="CY1664" i="64"/>
  <c r="CY1679" i="64" s="1"/>
  <c r="DG1663" i="64"/>
  <c r="CO1659" i="64"/>
  <c r="CO1674" i="64" s="1"/>
  <c r="CQ1633" i="64"/>
  <c r="CY1632" i="64"/>
  <c r="DG1609" i="64"/>
  <c r="CO1605" i="64"/>
  <c r="CO1619" i="64" s="1"/>
  <c r="CQ1578" i="64"/>
  <c r="CY1577" i="64"/>
  <c r="DG1574" i="64"/>
  <c r="DG1597" i="64" s="1"/>
  <c r="DG1555" i="64"/>
  <c r="CW2491" i="64"/>
  <c r="CW2505" i="64" s="1"/>
  <c r="CQ2487" i="64"/>
  <c r="CQ2501" i="64" s="1"/>
  <c r="CY1511" i="64"/>
  <c r="CY1546" i="64" s="1"/>
  <c r="CQ1507" i="64"/>
  <c r="CQ1542" i="64" s="1"/>
  <c r="DG1912" i="64"/>
  <c r="DG1935" i="64" s="1"/>
  <c r="CW1885" i="64"/>
  <c r="CW1908" i="64" s="1"/>
  <c r="DE1844" i="64"/>
  <c r="DE1871" i="64" s="1"/>
  <c r="CQ1430" i="64"/>
  <c r="DG1356" i="64"/>
  <c r="DG1383" i="64" s="1"/>
  <c r="CQ1948" i="64"/>
  <c r="DG1301" i="64"/>
  <c r="CY1230" i="64"/>
  <c r="DG965" i="64"/>
  <c r="DE661" i="64"/>
  <c r="CY455" i="64"/>
  <c r="CO405" i="64"/>
  <c r="DG382" i="64"/>
  <c r="DG395" i="64" s="1"/>
  <c r="CY2435" i="64"/>
  <c r="DG2412" i="64"/>
  <c r="CQ2412" i="64"/>
  <c r="CY2409" i="64"/>
  <c r="DG2387" i="64"/>
  <c r="CQ2387" i="64"/>
  <c r="CQ2383" i="64"/>
  <c r="CQ1663" i="64"/>
  <c r="DG1629" i="64"/>
  <c r="DG1651" i="64" s="1"/>
  <c r="CY1610" i="64"/>
  <c r="CY1624" i="64" s="1"/>
  <c r="CQ1609" i="64"/>
  <c r="CY1556" i="64"/>
  <c r="CY1569" i="64" s="1"/>
  <c r="CQ1555" i="64"/>
  <c r="CQ1467" i="64"/>
  <c r="CQ1502" i="64" s="1"/>
  <c r="CQ1463" i="64"/>
  <c r="CQ1498" i="64" s="1"/>
  <c r="DG1917" i="64"/>
  <c r="DG1940" i="64" s="1"/>
  <c r="DG1916" i="64"/>
  <c r="DE1431" i="64"/>
  <c r="DE1458" i="64" s="1"/>
  <c r="DE1426" i="64"/>
  <c r="DE1453" i="64" s="1"/>
  <c r="CY1390" i="64"/>
  <c r="CY1417" i="64" s="1"/>
  <c r="CQ1321" i="64"/>
  <c r="CQ1348" i="64" s="1"/>
  <c r="CY1320" i="64"/>
  <c r="CY1347" i="64" s="1"/>
  <c r="DG1948" i="64"/>
  <c r="CY1297" i="64"/>
  <c r="CY1312" i="64" s="1"/>
  <c r="CY1074" i="64"/>
  <c r="CQ962" i="64"/>
  <c r="CQ975" i="64" s="1"/>
  <c r="CY665" i="64"/>
  <c r="CY678" i="64" s="1"/>
  <c r="DG638" i="64"/>
  <c r="DG593" i="64"/>
  <c r="CW459" i="64"/>
  <c r="CQ455" i="64"/>
  <c r="CY2439" i="64"/>
  <c r="CQ2434" i="64"/>
  <c r="CY2413" i="64"/>
  <c r="CQ2384" i="64"/>
  <c r="CQ1684" i="64"/>
  <c r="CQ1699" i="64" s="1"/>
  <c r="CY1683" i="64"/>
  <c r="CY1698" i="64" s="1"/>
  <c r="CQ1660" i="64"/>
  <c r="CQ1675" i="64" s="1"/>
  <c r="CY1659" i="64"/>
  <c r="CY1674" i="64" s="1"/>
  <c r="DG1633" i="64"/>
  <c r="CW1632" i="64"/>
  <c r="CQ1606" i="64"/>
  <c r="CQ1620" i="64" s="1"/>
  <c r="CY1605" i="64"/>
  <c r="CY1619" i="64" s="1"/>
  <c r="DG1578" i="64"/>
  <c r="CW1577" i="64"/>
  <c r="DG1573" i="64"/>
  <c r="DG1596" i="64" s="1"/>
  <c r="CQ1573" i="64"/>
  <c r="CQ1596" i="64" s="1"/>
  <c r="CO1551" i="64"/>
  <c r="CO1564" i="64" s="1"/>
  <c r="CQ1761" i="64"/>
  <c r="CQ1462" i="64"/>
  <c r="CQ1497" i="64" s="1"/>
  <c r="CO1881" i="64"/>
  <c r="CO1904" i="64" s="1"/>
  <c r="CY1845" i="64"/>
  <c r="CY1872" i="64" s="1"/>
  <c r="DG1430" i="64"/>
  <c r="DG1982" i="64"/>
  <c r="CQ1231" i="64"/>
  <c r="CQ1244" i="64" s="1"/>
  <c r="DE1075" i="64"/>
  <c r="CY966" i="64"/>
  <c r="CY979" i="64" s="1"/>
  <c r="CW666" i="64"/>
  <c r="CW679" i="64" s="1"/>
  <c r="CY616" i="64"/>
  <c r="DE588" i="64"/>
  <c r="DE603" i="64" s="1"/>
  <c r="DG2438" i="64"/>
  <c r="CQ2438" i="64"/>
  <c r="DG2388" i="64"/>
  <c r="CQ2362" i="64"/>
  <c r="CQ2358" i="64"/>
  <c r="CY2357" i="64"/>
  <c r="DG1688" i="64"/>
  <c r="CQ1688" i="64"/>
  <c r="CY1687" i="64"/>
  <c r="DG1684" i="64"/>
  <c r="DG1699" i="64" s="1"/>
  <c r="DG1628" i="64"/>
  <c r="DG1650" i="64" s="1"/>
  <c r="CQ1628" i="64"/>
  <c r="CQ1650" i="64" s="1"/>
  <c r="CY1574" i="64"/>
  <c r="CY1597" i="64" s="1"/>
  <c r="CO1762" i="64"/>
  <c r="CO1775" i="64" s="1"/>
  <c r="CQ2490" i="64"/>
  <c r="CO1463" i="64"/>
  <c r="CO1498" i="64" s="1"/>
  <c r="CQ1884" i="64"/>
  <c r="CY1849" i="64"/>
  <c r="CY1876" i="64" s="1"/>
  <c r="CY1431" i="64"/>
  <c r="CY1458" i="64" s="1"/>
  <c r="CY1427" i="64"/>
  <c r="CY1454" i="64" s="1"/>
  <c r="CY1395" i="64"/>
  <c r="CY1422" i="64" s="1"/>
  <c r="CQ1391" i="64"/>
  <c r="CQ1418" i="64" s="1"/>
  <c r="CW1390" i="64"/>
  <c r="CW1417" i="64" s="1"/>
  <c r="CY1359" i="64"/>
  <c r="CW1325" i="64"/>
  <c r="CW1352" i="64" s="1"/>
  <c r="CY1949" i="64"/>
  <c r="CY1974" i="64" s="1"/>
  <c r="DE1948" i="64"/>
  <c r="CY1945" i="64"/>
  <c r="CY1970" i="64" s="1"/>
  <c r="CY1978" i="64"/>
  <c r="CY2003" i="64" s="1"/>
  <c r="CW1300" i="64"/>
  <c r="DG1079" i="64"/>
  <c r="DG1078" i="64"/>
  <c r="DG1197" i="64" s="1"/>
  <c r="CY1075" i="64"/>
  <c r="DG1051" i="64"/>
  <c r="DG1066" i="64" s="1"/>
  <c r="CQ938" i="64"/>
  <c r="CQ953" i="64" s="1"/>
  <c r="DE662" i="64"/>
  <c r="DE675" i="64" s="1"/>
  <c r="CY561" i="64"/>
  <c r="CY381" i="64"/>
  <c r="CQ2435" i="64"/>
  <c r="CO2434" i="64"/>
  <c r="CQ2409" i="64"/>
  <c r="CY2408" i="64"/>
  <c r="CQ2388" i="64"/>
  <c r="DG2384" i="64"/>
  <c r="CY2383" i="64"/>
  <c r="DG2362" i="64"/>
  <c r="CY2361" i="64"/>
  <c r="DG2358" i="64"/>
  <c r="DG1664" i="64"/>
  <c r="DG1679" i="64" s="1"/>
  <c r="CQ1664" i="64"/>
  <c r="CQ1679" i="64" s="1"/>
  <c r="CY1663" i="64"/>
  <c r="DG1660" i="64"/>
  <c r="DG1675" i="64" s="1"/>
  <c r="DG1632" i="64"/>
  <c r="CY1629" i="64"/>
  <c r="CY1651" i="64" s="1"/>
  <c r="CQ1610" i="64"/>
  <c r="CQ1624" i="64" s="1"/>
  <c r="CY1609" i="64"/>
  <c r="DG1606" i="64"/>
  <c r="DG1620" i="64" s="1"/>
  <c r="DG1577" i="64"/>
  <c r="CO1573" i="64"/>
  <c r="CO1596" i="64" s="1"/>
  <c r="CQ1556" i="64"/>
  <c r="CQ1569" i="64" s="1"/>
  <c r="CY1555" i="64"/>
  <c r="DG1552" i="64"/>
  <c r="DG1565" i="64" s="1"/>
  <c r="CO1462" i="64"/>
  <c r="CO1497" i="64" s="1"/>
  <c r="CY1913" i="64"/>
  <c r="CY1936" i="64" s="1"/>
  <c r="CW1912" i="64"/>
  <c r="CW1935" i="64" s="1"/>
  <c r="CQ1880" i="64"/>
  <c r="CQ1903" i="64" s="1"/>
  <c r="DG1227" i="64"/>
  <c r="DG1240" i="64" s="1"/>
  <c r="DE1051" i="64"/>
  <c r="DE1066" i="64" s="1"/>
  <c r="CW966" i="64"/>
  <c r="CW979" i="64" s="1"/>
  <c r="CQ592" i="64"/>
  <c r="CO2362" i="64"/>
  <c r="DE1688" i="64"/>
  <c r="DE1762" i="64"/>
  <c r="DE1775" i="64" s="1"/>
  <c r="CO1320" i="64"/>
  <c r="CO1347" i="64" s="1"/>
  <c r="DG2439" i="64"/>
  <c r="DG2435" i="64"/>
  <c r="DG2413" i="64"/>
  <c r="DG2383" i="64"/>
  <c r="CY1684" i="64"/>
  <c r="CY1699" i="64" s="1"/>
  <c r="DG1683" i="64"/>
  <c r="DG1698" i="64" s="1"/>
  <c r="CQ1683" i="64"/>
  <c r="CQ1698" i="64" s="1"/>
  <c r="CW1663" i="64"/>
  <c r="DG1659" i="64"/>
  <c r="DG1674" i="64" s="1"/>
  <c r="CQ1659" i="64"/>
  <c r="CQ1674" i="64" s="1"/>
  <c r="DG1610" i="64"/>
  <c r="DG1624" i="64" s="1"/>
  <c r="CW1609" i="64"/>
  <c r="DG1605" i="64"/>
  <c r="DG1619" i="64" s="1"/>
  <c r="CQ1605" i="64"/>
  <c r="CQ1619" i="64" s="1"/>
  <c r="CY1573" i="64"/>
  <c r="CY1596" i="64" s="1"/>
  <c r="DG1556" i="64"/>
  <c r="DG1569" i="64" s="1"/>
  <c r="CY1552" i="64"/>
  <c r="CY1565" i="64" s="1"/>
  <c r="CY2491" i="64"/>
  <c r="CY2505" i="64" s="1"/>
  <c r="CY1885" i="64"/>
  <c r="CY1908" i="64" s="1"/>
  <c r="DG1880" i="64"/>
  <c r="DG1903" i="64" s="1"/>
  <c r="DG1844" i="64"/>
  <c r="DG1871" i="64" s="1"/>
  <c r="DG1321" i="64"/>
  <c r="DG1348" i="64" s="1"/>
  <c r="CQ1944" i="64"/>
  <c r="CQ1969" i="64" s="1"/>
  <c r="DG666" i="64"/>
  <c r="DG679" i="64" s="1"/>
  <c r="BM560" i="64"/>
  <c r="BM580" i="64" s="1"/>
  <c r="Y381" i="64"/>
  <c r="BU617" i="64"/>
  <c r="AO386" i="64"/>
  <c r="BV616" i="64"/>
  <c r="AP385" i="64"/>
  <c r="BW1684" i="64"/>
  <c r="BW1699" i="64" s="1"/>
  <c r="AQ1684" i="64"/>
  <c r="AQ1699" i="64" s="1"/>
  <c r="AV454" i="64"/>
  <c r="BT459" i="64"/>
  <c r="X386" i="64"/>
  <c r="BE385" i="64"/>
  <c r="Y458" i="64"/>
  <c r="Z455" i="64"/>
  <c r="BS404" i="64"/>
  <c r="BC381" i="64"/>
  <c r="AM454" i="64"/>
  <c r="W1683" i="64"/>
  <c r="W1698"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61" i="64"/>
  <c r="AO974" i="64" s="1"/>
  <c r="CC386" i="64"/>
  <c r="AW386" i="64"/>
  <c r="CL408" i="64"/>
  <c r="AX385" i="64"/>
  <c r="CE613" i="64"/>
  <c r="AY938" i="64"/>
  <c r="AY953" i="64" s="1"/>
  <c r="BD454" i="64"/>
  <c r="CB642" i="64"/>
  <c r="AO458" i="64"/>
  <c r="CD382" i="64"/>
  <c r="AX455" i="64"/>
  <c r="AT588" i="64"/>
  <c r="AT603" i="64" s="1"/>
  <c r="CH386" i="64"/>
  <c r="BZ386" i="64"/>
  <c r="BR386" i="64"/>
  <c r="BB386" i="64"/>
  <c r="AT386" i="64"/>
  <c r="AL459" i="64"/>
  <c r="AD386" i="64"/>
  <c r="V386" i="64"/>
  <c r="BS458" i="64"/>
  <c r="BD455" i="64"/>
  <c r="CQ666" i="64"/>
  <c r="CQ679" i="64" s="1"/>
  <c r="CC560" i="64"/>
  <c r="CC580" i="64" s="1"/>
  <c r="AG454" i="64"/>
  <c r="BM386" i="64"/>
  <c r="Y386" i="64"/>
  <c r="BF616" i="64"/>
  <c r="AI1684" i="64"/>
  <c r="AI1699" i="64" s="1"/>
  <c r="BT454" i="64"/>
  <c r="AF454" i="64"/>
  <c r="AN386" i="64"/>
  <c r="U1659" i="64"/>
  <c r="U1674" i="64" s="1"/>
  <c r="CG593" i="64"/>
  <c r="BQ386" i="64"/>
  <c r="BI386" i="64"/>
  <c r="BA386" i="64"/>
  <c r="AS386" i="64"/>
  <c r="AK386" i="64"/>
  <c r="AC386" i="64"/>
  <c r="U593" i="64"/>
  <c r="CH458" i="64"/>
  <c r="V458" i="64"/>
  <c r="BS455" i="64"/>
  <c r="DI1511" i="64"/>
  <c r="DI1546" i="64" s="1"/>
  <c r="DA617" i="64"/>
  <c r="DA1360" i="64"/>
  <c r="DA1387" i="64" s="1"/>
  <c r="CS1360" i="64"/>
  <c r="CS1387" i="64" s="1"/>
  <c r="CS1849" i="64"/>
  <c r="CS1876" i="64" s="1"/>
  <c r="DI1684" i="64"/>
  <c r="DI1699" i="64" s="1"/>
  <c r="DA1075" i="64"/>
  <c r="DA1881" i="64"/>
  <c r="DA1904" i="64" s="1"/>
  <c r="DA1758" i="64"/>
  <c r="DA1771" i="64" s="1"/>
  <c r="DA638" i="64"/>
  <c r="DA644" i="64" s="1"/>
  <c r="CS2358" i="64"/>
  <c r="CS1391" i="64"/>
  <c r="CS1418" i="64" s="1"/>
  <c r="CS589" i="64"/>
  <c r="DI961" i="64"/>
  <c r="DI974" i="64" s="1"/>
  <c r="DI381" i="64"/>
  <c r="DA1683" i="64"/>
  <c r="DA1698" i="64" s="1"/>
  <c r="DA637" i="64"/>
  <c r="CS1506" i="64"/>
  <c r="CJ381" i="64"/>
  <c r="X381" i="64"/>
  <c r="BD966" i="64"/>
  <c r="BD979" i="64" s="1"/>
  <c r="CK458" i="64"/>
  <c r="AG385" i="64"/>
  <c r="BF455" i="64"/>
  <c r="BH1202" i="64"/>
  <c r="BH1217" i="64" s="1"/>
  <c r="AB1683" i="64"/>
  <c r="AB1698" i="64" s="1"/>
  <c r="BP386" i="64"/>
  <c r="BY385" i="64"/>
  <c r="AS965" i="64"/>
  <c r="AL589" i="64"/>
  <c r="DH1207" i="64"/>
  <c r="CR642" i="64"/>
  <c r="DH1982" i="64"/>
  <c r="DH1761" i="64"/>
  <c r="DH641" i="64"/>
  <c r="DH1206" i="64"/>
  <c r="DH1221" i="64" s="1"/>
  <c r="DH1324" i="64"/>
  <c r="DH1394" i="64"/>
  <c r="DH1466" i="64"/>
  <c r="DH1510" i="64"/>
  <c r="DH616" i="64"/>
  <c r="DH1230" i="64"/>
  <c r="DH1359" i="64"/>
  <c r="DH408" i="64"/>
  <c r="DH665" i="64"/>
  <c r="DH678" i="64" s="1"/>
  <c r="CZ408" i="64"/>
  <c r="CZ564" i="64"/>
  <c r="CZ1848" i="64"/>
  <c r="CZ592" i="64"/>
  <c r="CZ965" i="64"/>
  <c r="CZ1078" i="64"/>
  <c r="CZ1197" i="64" s="1"/>
  <c r="CZ1300" i="64"/>
  <c r="CZ1948" i="64"/>
  <c r="CZ1430" i="64"/>
  <c r="CZ1884" i="64"/>
  <c r="CZ1916" i="64"/>
  <c r="CZ941" i="64"/>
  <c r="CZ2490" i="64"/>
  <c r="CZ385" i="64"/>
  <c r="CZ458" i="64"/>
  <c r="CZ1982" i="64"/>
  <c r="CZ1761" i="64"/>
  <c r="CR1982" i="64"/>
  <c r="CR1761" i="64"/>
  <c r="CR385" i="64"/>
  <c r="CR458" i="64"/>
  <c r="CR641" i="64"/>
  <c r="CR1206" i="64"/>
  <c r="CR1221" i="64" s="1"/>
  <c r="CR1324" i="64"/>
  <c r="CR1394" i="64"/>
  <c r="CR1466" i="64"/>
  <c r="CR1510" i="64"/>
  <c r="CR1230" i="64"/>
  <c r="CR1359" i="64"/>
  <c r="CR616" i="64"/>
  <c r="CR665" i="64"/>
  <c r="CR678" i="64" s="1"/>
  <c r="DH1051" i="64"/>
  <c r="DH1066" i="64" s="1"/>
  <c r="DH561" i="64"/>
  <c r="DH1297" i="64"/>
  <c r="DH1312" i="64" s="1"/>
  <c r="DH1845" i="64"/>
  <c r="DH1872" i="64" s="1"/>
  <c r="DH1913" i="64"/>
  <c r="DH1936" i="64" s="1"/>
  <c r="DH962" i="64"/>
  <c r="DH975" i="64" s="1"/>
  <c r="DH1075" i="64"/>
  <c r="DH1945" i="64"/>
  <c r="DH1970" i="64" s="1"/>
  <c r="DH1427" i="64"/>
  <c r="DH1454" i="64" s="1"/>
  <c r="DH1881" i="64"/>
  <c r="DH1904" i="64" s="1"/>
  <c r="DH938" i="64"/>
  <c r="DH953" i="64" s="1"/>
  <c r="DH2487" i="64"/>
  <c r="DH2501" i="64" s="1"/>
  <c r="CZ561" i="64"/>
  <c r="CZ1075" i="64"/>
  <c r="CZ1945" i="64"/>
  <c r="CZ1970" i="64" s="1"/>
  <c r="CZ1427" i="64"/>
  <c r="CZ1454" i="64" s="1"/>
  <c r="CZ1552" i="64"/>
  <c r="CZ1565" i="64" s="1"/>
  <c r="CZ962" i="64"/>
  <c r="CZ975" i="64" s="1"/>
  <c r="CZ1463" i="64"/>
  <c r="CZ1498" i="64" s="1"/>
  <c r="CZ2487" i="64"/>
  <c r="CZ2501" i="64" s="1"/>
  <c r="CZ1758" i="64"/>
  <c r="CZ1771" i="64" s="1"/>
  <c r="CZ938" i="64"/>
  <c r="CZ953" i="64" s="1"/>
  <c r="CZ1979" i="64"/>
  <c r="CZ2004" i="64" s="1"/>
  <c r="CZ2047" i="64" s="1"/>
  <c r="CZ1507" i="64"/>
  <c r="CZ1542" i="64" s="1"/>
  <c r="CZ638" i="64"/>
  <c r="CZ644" i="64" s="1"/>
  <c r="CZ1321" i="64"/>
  <c r="CZ1348" i="64" s="1"/>
  <c r="CZ1391" i="64"/>
  <c r="CZ1418" i="64" s="1"/>
  <c r="CZ1203" i="64"/>
  <c r="CZ1218" i="64" s="1"/>
  <c r="CZ1356" i="64"/>
  <c r="CZ1383" i="64" s="1"/>
  <c r="CR938" i="64"/>
  <c r="CR953" i="64" s="1"/>
  <c r="CR1321" i="64"/>
  <c r="CR1348" i="64" s="1"/>
  <c r="CR638" i="64"/>
  <c r="CR644" i="64" s="1"/>
  <c r="CR1203" i="64"/>
  <c r="CR1218" i="64" s="1"/>
  <c r="CR1356" i="64"/>
  <c r="CR1383" i="64" s="1"/>
  <c r="CR1051" i="64"/>
  <c r="CR1066" i="64" s="1"/>
  <c r="CR1227" i="64"/>
  <c r="CR1240" i="64" s="1"/>
  <c r="CR1845" i="64"/>
  <c r="CR1872" i="64" s="1"/>
  <c r="CR1881" i="64"/>
  <c r="CR1904" i="64" s="1"/>
  <c r="CR1913" i="64"/>
  <c r="CR1936" i="64" s="1"/>
  <c r="DH1050" i="64"/>
  <c r="DH1065" i="64" s="1"/>
  <c r="DH1296" i="64"/>
  <c r="DH1311" i="64" s="1"/>
  <c r="DH1844" i="64"/>
  <c r="DH1871" i="64" s="1"/>
  <c r="DH1912" i="64"/>
  <c r="DH1935" i="64" s="1"/>
  <c r="DH1944" i="64"/>
  <c r="DH1969" i="64" s="1"/>
  <c r="DH1426" i="64"/>
  <c r="DH1453" i="64" s="1"/>
  <c r="DH1462" i="64"/>
  <c r="DH1497" i="64" s="1"/>
  <c r="DH1757" i="64"/>
  <c r="DH1770" i="64" s="1"/>
  <c r="DH381" i="64"/>
  <c r="DH2486" i="64"/>
  <c r="DH2500" i="64" s="1"/>
  <c r="DH560" i="64"/>
  <c r="DH580" i="64" s="1"/>
  <c r="DH961" i="64"/>
  <c r="DH974" i="64" s="1"/>
  <c r="DH2402" i="64" s="1"/>
  <c r="DH1074" i="64"/>
  <c r="DH1978" i="64"/>
  <c r="DH2003" i="64" s="1"/>
  <c r="DH1320" i="64"/>
  <c r="DH1347" i="64" s="1"/>
  <c r="DH1390" i="64"/>
  <c r="DH1417" i="64" s="1"/>
  <c r="DH1506" i="64"/>
  <c r="DH454" i="64"/>
  <c r="DH937" i="64"/>
  <c r="DH952" i="64" s="1"/>
  <c r="CZ381" i="64"/>
  <c r="CZ961" i="64"/>
  <c r="CZ974" i="64" s="1"/>
  <c r="CZ1074" i="64"/>
  <c r="CZ637" i="64"/>
  <c r="CZ937" i="64"/>
  <c r="CZ952" i="64" s="1"/>
  <c r="CZ1355" i="64"/>
  <c r="CZ1382" i="64" s="1"/>
  <c r="CZ454" i="64"/>
  <c r="CZ661" i="64"/>
  <c r="CZ1880" i="64"/>
  <c r="CZ1903" i="64" s="1"/>
  <c r="CZ1202" i="64"/>
  <c r="CZ1217" i="64" s="1"/>
  <c r="CZ1844" i="64"/>
  <c r="CZ1871" i="64" s="1"/>
  <c r="CZ588" i="64"/>
  <c r="CZ603" i="64" s="1"/>
  <c r="CZ1226" i="64"/>
  <c r="CZ1239" i="64" s="1"/>
  <c r="CZ1296" i="64"/>
  <c r="CZ1311" i="64" s="1"/>
  <c r="CZ1426" i="64"/>
  <c r="CZ1453" i="64" s="1"/>
  <c r="CZ1912" i="64"/>
  <c r="CZ1935" i="64" s="1"/>
  <c r="CZ1462" i="64"/>
  <c r="CZ1497" i="64" s="1"/>
  <c r="CR454" i="64"/>
  <c r="CR661" i="64"/>
  <c r="CR1944" i="64"/>
  <c r="CR1969" i="64" s="1"/>
  <c r="CR1426" i="64"/>
  <c r="CR1453" i="64" s="1"/>
  <c r="CR1462" i="64"/>
  <c r="CR1497" i="64" s="1"/>
  <c r="CR588" i="64"/>
  <c r="CR603" i="64" s="1"/>
  <c r="CR1050" i="64"/>
  <c r="CR1065" i="64" s="1"/>
  <c r="CR1226" i="64"/>
  <c r="CR1239" i="64" s="1"/>
  <c r="CR1296" i="64"/>
  <c r="CR1311" i="64" s="1"/>
  <c r="CR1757" i="64"/>
  <c r="CR1770" i="64" s="1"/>
  <c r="CR1551" i="64"/>
  <c r="CR1564" i="64" s="1"/>
  <c r="CR1320" i="64"/>
  <c r="CR1347" i="64" s="1"/>
  <c r="CR1390" i="64"/>
  <c r="CR1417" i="64" s="1"/>
  <c r="CR1506" i="64"/>
  <c r="CR2486" i="64"/>
  <c r="CR2500" i="64" s="1"/>
  <c r="CR404" i="64"/>
  <c r="CR612" i="64"/>
  <c r="CR1978" i="64"/>
  <c r="CR2003" i="64" s="1"/>
  <c r="CR560" i="64"/>
  <c r="CR580" i="64" s="1"/>
  <c r="CR1074" i="64"/>
  <c r="BE454" i="64"/>
  <c r="CK386" i="64"/>
  <c r="BE459" i="64"/>
  <c r="CD385" i="64"/>
  <c r="AH385" i="64"/>
  <c r="BG613" i="64"/>
  <c r="S613" i="64"/>
  <c r="CB381" i="64"/>
  <c r="AN637" i="64"/>
  <c r="BL386" i="64"/>
  <c r="AF386" i="64"/>
  <c r="BM458" i="64"/>
  <c r="CL455" i="64"/>
  <c r="AP382" i="64"/>
  <c r="BP1683" i="64"/>
  <c r="BP1698" i="64" s="1"/>
  <c r="AZ1683" i="64"/>
  <c r="AZ1698" i="64" s="1"/>
  <c r="CF386" i="64"/>
  <c r="BH386" i="64"/>
  <c r="AR386" i="64"/>
  <c r="T386" i="64"/>
  <c r="AK592" i="64"/>
  <c r="CE1683" i="64"/>
  <c r="CE1698" i="64" s="1"/>
  <c r="BW612" i="64"/>
  <c r="BO612" i="64"/>
  <c r="BG937" i="64"/>
  <c r="BG952" i="64" s="1"/>
  <c r="AY404" i="64"/>
  <c r="AQ661" i="64"/>
  <c r="AI404" i="64"/>
  <c r="AA404" i="64"/>
  <c r="S1683" i="64"/>
  <c r="S1698" i="64" s="1"/>
  <c r="CE1688" i="64"/>
  <c r="BW1664" i="64"/>
  <c r="BW1679" i="64" s="1"/>
  <c r="BO386" i="64"/>
  <c r="BG386" i="64"/>
  <c r="AY617" i="64"/>
  <c r="AI386" i="64"/>
  <c r="AA386" i="64"/>
  <c r="S1688" i="64"/>
  <c r="CF408" i="64"/>
  <c r="BP385" i="64"/>
  <c r="AZ385" i="64"/>
  <c r="AR385" i="64"/>
  <c r="AB385" i="64"/>
  <c r="T385" i="64"/>
  <c r="BY1660" i="64"/>
  <c r="BY1675" i="64" s="1"/>
  <c r="BQ638" i="64"/>
  <c r="BQ653" i="64" s="1"/>
  <c r="AC638" i="64"/>
  <c r="AC653" i="64" s="1"/>
  <c r="DG386" i="64"/>
  <c r="DG966" i="64"/>
  <c r="DG979" i="64" s="1"/>
  <c r="DG1055" i="64"/>
  <c r="DG1070" i="64" s="1"/>
  <c r="DG1949" i="64"/>
  <c r="DG1974" i="64" s="1"/>
  <c r="DG1849" i="64"/>
  <c r="DG1876" i="64" s="1"/>
  <c r="DG1885" i="64"/>
  <c r="DG1908" i="64" s="1"/>
  <c r="DG459" i="64"/>
  <c r="DG942" i="64"/>
  <c r="DG1983" i="64"/>
  <c r="DG2008" i="64" s="1"/>
  <c r="DG1431" i="64"/>
  <c r="DG1458" i="64" s="1"/>
  <c r="DG2491" i="64"/>
  <c r="DG2505" i="64" s="1"/>
  <c r="DG642" i="64"/>
  <c r="DG1395" i="64"/>
  <c r="DG1422" i="64" s="1"/>
  <c r="DG1511" i="64"/>
  <c r="DG1546" i="64" s="1"/>
  <c r="DG617" i="64"/>
  <c r="DG1207" i="64"/>
  <c r="DG1231" i="64"/>
  <c r="DG1244" i="64" s="1"/>
  <c r="DG1325" i="64"/>
  <c r="DG1352" i="64" s="1"/>
  <c r="DG1467" i="64"/>
  <c r="DG1502" i="64" s="1"/>
  <c r="DG1762" i="64"/>
  <c r="DG1775" i="64" s="1"/>
  <c r="DG409" i="64"/>
  <c r="DG419" i="64" s="1"/>
  <c r="DG1360" i="64"/>
  <c r="DG1387" i="64" s="1"/>
  <c r="CY617" i="64"/>
  <c r="CY1207" i="64"/>
  <c r="CY1231" i="64"/>
  <c r="CY1244" i="64" s="1"/>
  <c r="CY1325" i="64"/>
  <c r="CY1352" i="64" s="1"/>
  <c r="CY1360" i="64"/>
  <c r="CY1387" i="64" s="1"/>
  <c r="CY1467" i="64"/>
  <c r="CY1502" i="64" s="1"/>
  <c r="CY409" i="64"/>
  <c r="CY419" i="64" s="1"/>
  <c r="CY666" i="64"/>
  <c r="CY679" i="64" s="1"/>
  <c r="CY565" i="64"/>
  <c r="CY593" i="64"/>
  <c r="CY1079" i="64"/>
  <c r="CY1301" i="64"/>
  <c r="CY1917" i="64"/>
  <c r="CY1940" i="64" s="1"/>
  <c r="CQ565" i="64"/>
  <c r="CQ593" i="64"/>
  <c r="CQ966" i="64"/>
  <c r="CQ979" i="64" s="1"/>
  <c r="CQ1079" i="64"/>
  <c r="CQ1301" i="64"/>
  <c r="CQ1849" i="64"/>
  <c r="CQ1876" i="64" s="1"/>
  <c r="CQ1885" i="64"/>
  <c r="CQ1908" i="64" s="1"/>
  <c r="CQ1917" i="64"/>
  <c r="CQ1940" i="64" s="1"/>
  <c r="CQ386" i="64"/>
  <c r="CQ459" i="64"/>
  <c r="CQ942" i="64"/>
  <c r="CQ1055" i="64"/>
  <c r="CQ1070" i="64" s="1"/>
  <c r="CQ1949" i="64"/>
  <c r="CQ1974" i="64" s="1"/>
  <c r="CQ1431" i="64"/>
  <c r="CQ1458" i="64" s="1"/>
  <c r="CQ2491" i="64"/>
  <c r="CQ2505" i="64" s="1"/>
  <c r="CQ1983" i="64"/>
  <c r="CQ2008" i="64" s="1"/>
  <c r="CQ642" i="64"/>
  <c r="CQ1207" i="64"/>
  <c r="CQ1325" i="64"/>
  <c r="CQ1352" i="64" s="1"/>
  <c r="CQ1395" i="64"/>
  <c r="CQ1422" i="64" s="1"/>
  <c r="CQ1511" i="64"/>
  <c r="CQ1546" i="64" s="1"/>
  <c r="CQ1762" i="64"/>
  <c r="CQ1775" i="64" s="1"/>
  <c r="DG641" i="64"/>
  <c r="DG1206" i="64"/>
  <c r="DG1221" i="64" s="1"/>
  <c r="DG1324" i="64"/>
  <c r="DG1394" i="64"/>
  <c r="DG1466" i="64"/>
  <c r="DG1510" i="64"/>
  <c r="DG616" i="64"/>
  <c r="DG1230" i="64"/>
  <c r="DG1359" i="64"/>
  <c r="DG408" i="64"/>
  <c r="DG665" i="64"/>
  <c r="DG678" i="64" s="1"/>
  <c r="DG564" i="64"/>
  <c r="DG592" i="64"/>
  <c r="DG1848" i="64"/>
  <c r="CY564" i="64"/>
  <c r="CY1848" i="64"/>
  <c r="CY592" i="64"/>
  <c r="CY965" i="64"/>
  <c r="CY1078" i="64"/>
  <c r="CY1197" i="64" s="1"/>
  <c r="CY1300" i="64"/>
  <c r="CY1948" i="64"/>
  <c r="CY1430" i="64"/>
  <c r="CY1884" i="64"/>
  <c r="CY1916" i="64"/>
  <c r="CY941" i="64"/>
  <c r="CY2490" i="64"/>
  <c r="CY385" i="64"/>
  <c r="CY458" i="64"/>
  <c r="CY1982" i="64"/>
  <c r="CY1761" i="64"/>
  <c r="CY641" i="64"/>
  <c r="CY1206" i="64"/>
  <c r="CY1221" i="64" s="1"/>
  <c r="CY1324" i="64"/>
  <c r="CY1394" i="64"/>
  <c r="CY1466" i="64"/>
  <c r="CY1510" i="64"/>
  <c r="CQ385" i="64"/>
  <c r="CQ458" i="64"/>
  <c r="CQ641" i="64"/>
  <c r="CQ1206" i="64"/>
  <c r="CQ1221" i="64" s="1"/>
  <c r="CQ1324" i="64"/>
  <c r="CQ1394" i="64"/>
  <c r="CQ1466" i="64"/>
  <c r="CQ1510" i="64"/>
  <c r="CQ1230" i="64"/>
  <c r="CQ1359" i="64"/>
  <c r="CQ616" i="64"/>
  <c r="CQ665" i="64"/>
  <c r="CQ678" i="64" s="1"/>
  <c r="CQ408" i="64"/>
  <c r="CQ564" i="64"/>
  <c r="CQ1300" i="64"/>
  <c r="CQ1848" i="64"/>
  <c r="DG561" i="64"/>
  <c r="DG1297" i="64"/>
  <c r="DG1312" i="64" s="1"/>
  <c r="DG1845" i="64"/>
  <c r="DG1872" i="64" s="1"/>
  <c r="DG1913" i="64"/>
  <c r="DG1936" i="64" s="1"/>
  <c r="DG613" i="64"/>
  <c r="DG662" i="64"/>
  <c r="DG675" i="64" s="1"/>
  <c r="DG962" i="64"/>
  <c r="DG975" i="64" s="1"/>
  <c r="DG1075" i="64"/>
  <c r="DG1945" i="64"/>
  <c r="DG1970" i="64" s="1"/>
  <c r="DG1427" i="64"/>
  <c r="DG1454" i="64" s="1"/>
  <c r="DG1881" i="64"/>
  <c r="DG1904" i="64" s="1"/>
  <c r="DG405" i="64"/>
  <c r="DG938" i="64"/>
  <c r="DG953" i="64" s="1"/>
  <c r="DG2487" i="64"/>
  <c r="DG2501" i="64" s="1"/>
  <c r="DG1979" i="64"/>
  <c r="DG2004" i="64" s="1"/>
  <c r="DG2047" i="64" s="1"/>
  <c r="DG1463" i="64"/>
  <c r="DG1498" i="64" s="1"/>
  <c r="DG1507" i="64"/>
  <c r="DG1542" i="64" s="1"/>
  <c r="DG1758" i="64"/>
  <c r="DG1771" i="64" s="1"/>
  <c r="CY662" i="64"/>
  <c r="CY675" i="64" s="1"/>
  <c r="CY962" i="64"/>
  <c r="CY975" i="64" s="1"/>
  <c r="CY1463" i="64"/>
  <c r="CY1498" i="64" s="1"/>
  <c r="CY2487" i="64"/>
  <c r="CY2501" i="64" s="1"/>
  <c r="CY1758" i="64"/>
  <c r="CY1771" i="64" s="1"/>
  <c r="CY613" i="64"/>
  <c r="CY938" i="64"/>
  <c r="CY953" i="64" s="1"/>
  <c r="CY1979" i="64"/>
  <c r="CY2004" i="64" s="1"/>
  <c r="CY2047" i="64" s="1"/>
  <c r="CY1507" i="64"/>
  <c r="CY1542" i="64" s="1"/>
  <c r="CY405" i="64"/>
  <c r="CY589" i="64"/>
  <c r="CY638" i="64"/>
  <c r="CY644" i="64" s="1"/>
  <c r="CY1321" i="64"/>
  <c r="CY1348" i="64" s="1"/>
  <c r="CY1391" i="64"/>
  <c r="CY1418" i="64" s="1"/>
  <c r="CY1203" i="64"/>
  <c r="CY1218" i="64" s="1"/>
  <c r="CY1356" i="64"/>
  <c r="CY1383" i="64" s="1"/>
  <c r="CY1051" i="64"/>
  <c r="CY1066" i="64" s="1"/>
  <c r="CY1227" i="64"/>
  <c r="CY1240" i="64" s="1"/>
  <c r="CQ589" i="64"/>
  <c r="CQ613" i="64"/>
  <c r="CQ638" i="64"/>
  <c r="CQ1203" i="64"/>
  <c r="CQ1218" i="64" s="1"/>
  <c r="CQ1356" i="64"/>
  <c r="CQ1383" i="64" s="1"/>
  <c r="CQ405" i="64"/>
  <c r="CQ1051" i="64"/>
  <c r="CQ1066" i="64" s="1"/>
  <c r="CQ1227" i="64"/>
  <c r="CQ1240" i="64" s="1"/>
  <c r="CQ1845" i="64"/>
  <c r="CQ1872" i="64" s="1"/>
  <c r="CQ1881" i="64"/>
  <c r="CQ1904" i="64" s="1"/>
  <c r="CQ1913" i="64"/>
  <c r="CQ1936" i="64" s="1"/>
  <c r="CQ382" i="64"/>
  <c r="CQ395" i="64" s="1"/>
  <c r="CQ1297" i="64"/>
  <c r="CQ1312" i="64" s="1"/>
  <c r="CQ1945" i="64"/>
  <c r="CQ1970" i="64" s="1"/>
  <c r="CQ1427" i="64"/>
  <c r="CQ1454" i="64" s="1"/>
  <c r="CQ1758" i="64"/>
  <c r="CQ1771" i="64" s="1"/>
  <c r="CQ1552" i="64"/>
  <c r="CQ1565" i="64" s="1"/>
  <c r="DG1944" i="64"/>
  <c r="DG1969" i="64" s="1"/>
  <c r="DG1426" i="64"/>
  <c r="DG1453" i="64" s="1"/>
  <c r="DG1462" i="64"/>
  <c r="DG1497" i="64" s="1"/>
  <c r="DG1757" i="64"/>
  <c r="DG1770" i="64" s="1"/>
  <c r="DG1551" i="64"/>
  <c r="DG1564" i="64" s="1"/>
  <c r="DG2486" i="64"/>
  <c r="DG2500" i="64" s="1"/>
  <c r="DG560" i="64"/>
  <c r="DG580" i="64" s="1"/>
  <c r="DG1978" i="64"/>
  <c r="DG2003" i="64" s="1"/>
  <c r="DG1320" i="64"/>
  <c r="DG1347" i="64" s="1"/>
  <c r="DG1390" i="64"/>
  <c r="DG1417" i="64" s="1"/>
  <c r="DG1506" i="64"/>
  <c r="DG1355" i="64"/>
  <c r="DG1382" i="64" s="1"/>
  <c r="CY1355" i="64"/>
  <c r="CY1382" i="64" s="1"/>
  <c r="CY1880" i="64"/>
  <c r="CY1903" i="64" s="1"/>
  <c r="CY1202" i="64"/>
  <c r="CY1217" i="64" s="1"/>
  <c r="CY1844" i="64"/>
  <c r="CY1871" i="64" s="1"/>
  <c r="CY588" i="64"/>
  <c r="CY603" i="64" s="1"/>
  <c r="CY1426" i="64"/>
  <c r="CY1453" i="64" s="1"/>
  <c r="CY1912" i="64"/>
  <c r="CY1935" i="64" s="1"/>
  <c r="CY1462" i="64"/>
  <c r="CY1497" i="64" s="1"/>
  <c r="CY1050" i="64"/>
  <c r="CY1065" i="64" s="1"/>
  <c r="CY1944" i="64"/>
  <c r="CY1969" i="64" s="1"/>
  <c r="CY1757" i="64"/>
  <c r="CY1770" i="64" s="1"/>
  <c r="CY1551" i="64"/>
  <c r="CY1564" i="64" s="1"/>
  <c r="CQ1226" i="64"/>
  <c r="CQ1239" i="64" s="1"/>
  <c r="CQ1757" i="64"/>
  <c r="CQ1770" i="64" s="1"/>
  <c r="CQ1551" i="64"/>
  <c r="CQ1564" i="64" s="1"/>
  <c r="CQ1320" i="64"/>
  <c r="CQ1347" i="64" s="1"/>
  <c r="CQ1390" i="64"/>
  <c r="CQ1417" i="64" s="1"/>
  <c r="CQ1506" i="64"/>
  <c r="CQ2486" i="64"/>
  <c r="CQ2500" i="64" s="1"/>
  <c r="CQ1978" i="64"/>
  <c r="CQ2003" i="64" s="1"/>
  <c r="CQ1355" i="64"/>
  <c r="CQ1382" i="64" s="1"/>
  <c r="CK381" i="64"/>
  <c r="AW1683" i="64"/>
  <c r="AW1698" i="64" s="1"/>
  <c r="BN616" i="64"/>
  <c r="Z385" i="64"/>
  <c r="BO613" i="64"/>
  <c r="AA405" i="64"/>
  <c r="BL961" i="64"/>
  <c r="BL974" i="64" s="1"/>
  <c r="AV386" i="64"/>
  <c r="BU385" i="64"/>
  <c r="AW385" i="64"/>
  <c r="BV455" i="64"/>
  <c r="AH455" i="64"/>
  <c r="T637" i="64"/>
  <c r="BX386" i="64"/>
  <c r="AZ386" i="64"/>
  <c r="AJ386" i="64"/>
  <c r="CG408" i="64"/>
  <c r="BQ385" i="64"/>
  <c r="BA385" i="64"/>
  <c r="AC592" i="64"/>
  <c r="BB638" i="64"/>
  <c r="BB653" i="64" s="1"/>
  <c r="CL454" i="64"/>
  <c r="CD454" i="64"/>
  <c r="BV404" i="64"/>
  <c r="BN454" i="64"/>
  <c r="AX404" i="64"/>
  <c r="AP454" i="64"/>
  <c r="AH1683" i="64"/>
  <c r="AH1698" i="64" s="1"/>
  <c r="Z454" i="64"/>
  <c r="CL386" i="64"/>
  <c r="CD386" i="64"/>
  <c r="BV386" i="64"/>
  <c r="BN386" i="64"/>
  <c r="BF386" i="64"/>
  <c r="AX386" i="64"/>
  <c r="AP386" i="64"/>
  <c r="AH942" i="64"/>
  <c r="Z386" i="64"/>
  <c r="CE941" i="64"/>
  <c r="BO408" i="64"/>
  <c r="BG408" i="64"/>
  <c r="AY1206" i="64"/>
  <c r="AY1221" i="64" s="1"/>
  <c r="AQ408" i="64"/>
  <c r="AI1663" i="64"/>
  <c r="S1663" i="64"/>
  <c r="CF405" i="64"/>
  <c r="BP1684" i="64"/>
  <c r="BP1699" i="64" s="1"/>
  <c r="BH405" i="64"/>
  <c r="AZ405" i="64"/>
  <c r="AR405" i="64"/>
  <c r="AJ1684" i="64"/>
  <c r="AJ1699" i="64" s="1"/>
  <c r="AB938" i="64"/>
  <c r="AB953" i="64" s="1"/>
  <c r="T1075" i="64"/>
  <c r="DH1300" i="64"/>
  <c r="DH1227" i="64"/>
  <c r="DH1240" i="64" s="1"/>
  <c r="CQ1078" i="64"/>
  <c r="CQ1197" i="64" s="1"/>
  <c r="CY1055" i="64"/>
  <c r="CY1070" i="64" s="1"/>
  <c r="CQ941" i="64"/>
  <c r="CZ641" i="64"/>
  <c r="DH637" i="64"/>
  <c r="CZ616" i="64"/>
  <c r="DH458" i="64"/>
  <c r="CQ409" i="64"/>
  <c r="CQ419" i="64" s="1"/>
  <c r="DH404" i="64"/>
  <c r="CY386" i="64"/>
  <c r="DE617" i="64"/>
  <c r="CW1949" i="64"/>
  <c r="CW1974" i="64" s="1"/>
  <c r="CO617" i="64"/>
  <c r="DE1394" i="64"/>
  <c r="CW2412" i="64"/>
  <c r="CO1430" i="64"/>
  <c r="DE455" i="64"/>
  <c r="CW561" i="64"/>
  <c r="CO1321" i="64"/>
  <c r="CO1348" i="64" s="1"/>
  <c r="DE560" i="64"/>
  <c r="DE580" i="64" s="1"/>
  <c r="CW637" i="64"/>
  <c r="CO560" i="64"/>
  <c r="CO580" i="64" s="1"/>
  <c r="DD1395" i="64"/>
  <c r="DD1422" i="64" s="1"/>
  <c r="CV1301" i="64"/>
  <c r="DD665" i="64"/>
  <c r="DD678" i="64" s="1"/>
  <c r="CV564" i="64"/>
  <c r="DD455" i="64"/>
  <c r="CV382" i="64"/>
  <c r="CV395" i="64" s="1"/>
  <c r="DD381" i="64"/>
  <c r="CV404" i="64"/>
  <c r="DK1917" i="64"/>
  <c r="DK1940" i="64" s="1"/>
  <c r="DC1577" i="64"/>
  <c r="CU1609" i="64"/>
  <c r="CU662" i="64"/>
  <c r="CU675" i="64" s="1"/>
  <c r="DC1050" i="64"/>
  <c r="DC1065" i="64" s="1"/>
  <c r="DJ382" i="64"/>
  <c r="DJ395" i="64" s="1"/>
  <c r="DB662" i="64"/>
  <c r="DB675" i="64" s="1"/>
  <c r="CT1321" i="64"/>
  <c r="CT1348" i="64" s="1"/>
  <c r="DE2439" i="64"/>
  <c r="DE2438" i="64"/>
  <c r="CW2413" i="64"/>
  <c r="DE2409" i="64"/>
  <c r="CO2408" i="64"/>
  <c r="CW2358" i="64"/>
  <c r="CO1688" i="64"/>
  <c r="DE1683" i="64"/>
  <c r="DE1698" i="64" s="1"/>
  <c r="CW1664" i="64"/>
  <c r="CW1679" i="64" s="1"/>
  <c r="DE1660" i="64"/>
  <c r="DE1675" i="64" s="1"/>
  <c r="CO1660" i="64"/>
  <c r="CO1675" i="64" s="1"/>
  <c r="CO1628" i="64"/>
  <c r="CO1650" i="64" s="1"/>
  <c r="DE1606" i="64"/>
  <c r="DE1620" i="64" s="1"/>
  <c r="CO1606" i="64"/>
  <c r="CO1620" i="64" s="1"/>
  <c r="DE1574" i="64"/>
  <c r="DE1597" i="64" s="1"/>
  <c r="CO1574" i="64"/>
  <c r="CO1597" i="64" s="1"/>
  <c r="DE1552" i="64"/>
  <c r="DE1565" i="64" s="1"/>
  <c r="CO1552" i="64"/>
  <c r="CO1565" i="64" s="1"/>
  <c r="DE1757" i="64"/>
  <c r="DE1770" i="64" s="1"/>
  <c r="DE2490" i="64"/>
  <c r="CW2486" i="64"/>
  <c r="CW2500" i="64" s="1"/>
  <c r="CW1510" i="64"/>
  <c r="DE1466" i="64"/>
  <c r="CO1916" i="64"/>
  <c r="DE1884" i="64"/>
  <c r="CO1394" i="64"/>
  <c r="CW1391" i="64"/>
  <c r="CW1418" i="64" s="1"/>
  <c r="CW1359" i="64"/>
  <c r="CO1355" i="64"/>
  <c r="CO1382" i="64" s="1"/>
  <c r="DE1324" i="64"/>
  <c r="CW1982" i="64"/>
  <c r="CO1978" i="64"/>
  <c r="CO2003" i="64" s="1"/>
  <c r="DE1297" i="64"/>
  <c r="DE1312" i="64" s="1"/>
  <c r="CW1296" i="64"/>
  <c r="CW1311" i="64" s="1"/>
  <c r="CO1203" i="64"/>
  <c r="CO1218" i="64" s="1"/>
  <c r="DE1079" i="64"/>
  <c r="CO1079" i="64"/>
  <c r="CW1055" i="64"/>
  <c r="CW1070" i="64" s="1"/>
  <c r="DE612" i="64"/>
  <c r="CW565" i="64"/>
  <c r="CW455" i="64"/>
  <c r="CW454" i="64"/>
  <c r="DE409" i="64"/>
  <c r="DE419" i="64" s="1"/>
  <c r="CO409" i="64"/>
  <c r="CO419" i="64" s="1"/>
  <c r="CO404" i="64"/>
  <c r="CW386" i="64"/>
  <c r="DE382" i="64"/>
  <c r="DE395" i="64" s="1"/>
  <c r="DE381" i="64"/>
  <c r="CW2434" i="64"/>
  <c r="DE2412" i="64"/>
  <c r="CO2409" i="64"/>
  <c r="CW2388" i="64"/>
  <c r="CW2387" i="64"/>
  <c r="CW2361" i="64"/>
  <c r="DE2357" i="64"/>
  <c r="CW1633" i="64"/>
  <c r="DE1629" i="64"/>
  <c r="DE1651" i="64" s="1"/>
  <c r="CO1629" i="64"/>
  <c r="CO1651" i="64" s="1"/>
  <c r="CW1610" i="64"/>
  <c r="CW1624" i="64" s="1"/>
  <c r="CW1578" i="64"/>
  <c r="CW1556" i="64"/>
  <c r="CW1569" i="64" s="1"/>
  <c r="CW1761" i="64"/>
  <c r="CO1506" i="64"/>
  <c r="DE1917" i="64"/>
  <c r="DE1940" i="64" s="1"/>
  <c r="CO1917" i="64"/>
  <c r="CO1940" i="64" s="1"/>
  <c r="CW1913" i="64"/>
  <c r="CW1936" i="64" s="1"/>
  <c r="CW1848" i="64"/>
  <c r="CO1844" i="64"/>
  <c r="CO1871" i="64" s="1"/>
  <c r="CW1430" i="64"/>
  <c r="CO1426" i="64"/>
  <c r="CO1453" i="64" s="1"/>
  <c r="DE1395" i="64"/>
  <c r="DE1422" i="64" s="1"/>
  <c r="CO1395" i="64"/>
  <c r="CO1422" i="64" s="1"/>
  <c r="DE1356" i="64"/>
  <c r="DE1383" i="64" s="1"/>
  <c r="CO1356" i="64"/>
  <c r="CO1383" i="64" s="1"/>
  <c r="CO1948" i="64"/>
  <c r="CW1945" i="64"/>
  <c r="CW1970" i="64" s="1"/>
  <c r="DE1979" i="64"/>
  <c r="DE2004" i="64" s="1"/>
  <c r="DE2047" i="64" s="1"/>
  <c r="CO1979" i="64"/>
  <c r="CO2004" i="64" s="1"/>
  <c r="CO2047" i="64" s="1"/>
  <c r="CW1301" i="64"/>
  <c r="CW1227" i="64"/>
  <c r="CW1240" i="64" s="1"/>
  <c r="DE1226" i="64"/>
  <c r="DE1239" i="64" s="1"/>
  <c r="DE1207" i="64"/>
  <c r="DE1203" i="64"/>
  <c r="DE1218" i="64" s="1"/>
  <c r="CW1202" i="64"/>
  <c r="CW1217" i="64" s="1"/>
  <c r="DE1074" i="64"/>
  <c r="DE1050" i="64"/>
  <c r="DE1065" i="64" s="1"/>
  <c r="CO962" i="64"/>
  <c r="CO975" i="64" s="1"/>
  <c r="CW961" i="64"/>
  <c r="CW974" i="64" s="1"/>
  <c r="CO938" i="64"/>
  <c r="CO953" i="64" s="1"/>
  <c r="CW638" i="64"/>
  <c r="DE637" i="64"/>
  <c r="DE613" i="64"/>
  <c r="CW589" i="64"/>
  <c r="CO561" i="64"/>
  <c r="CO2438" i="64"/>
  <c r="CW2435" i="64"/>
  <c r="DE2384" i="64"/>
  <c r="CO2384" i="64"/>
  <c r="CW1687" i="64"/>
  <c r="CO1683" i="64"/>
  <c r="CO1698" i="64" s="1"/>
  <c r="DE1663" i="64"/>
  <c r="CW1659" i="64"/>
  <c r="CW1674" i="64" s="1"/>
  <c r="DE1632" i="64"/>
  <c r="DE1609" i="64"/>
  <c r="CW1605" i="64"/>
  <c r="CW1619" i="64" s="1"/>
  <c r="DE1577" i="64"/>
  <c r="CW1573" i="64"/>
  <c r="CW1596" i="64" s="1"/>
  <c r="DE1555" i="64"/>
  <c r="CW1551" i="64"/>
  <c r="CW1564" i="64" s="1"/>
  <c r="DE1758" i="64"/>
  <c r="DE1771" i="64" s="1"/>
  <c r="CO1757" i="64"/>
  <c r="CO1770" i="64" s="1"/>
  <c r="CO2490" i="64"/>
  <c r="CW2487" i="64"/>
  <c r="CW2501" i="64" s="1"/>
  <c r="CW1511" i="64"/>
  <c r="CW1546" i="64" s="1"/>
  <c r="DE1507" i="64"/>
  <c r="DE1542" i="64" s="1"/>
  <c r="CO1507" i="64"/>
  <c r="CO1542" i="64" s="1"/>
  <c r="DE1467" i="64"/>
  <c r="DE1502" i="64" s="1"/>
  <c r="CO1467" i="64"/>
  <c r="CO1502" i="64" s="1"/>
  <c r="CO1466" i="64"/>
  <c r="CW1462" i="64"/>
  <c r="CW1497" i="64" s="1"/>
  <c r="DE1912" i="64"/>
  <c r="DE1935" i="64" s="1"/>
  <c r="CO1884" i="64"/>
  <c r="CW1880" i="64"/>
  <c r="CW1903" i="64" s="1"/>
  <c r="CW1849" i="64"/>
  <c r="CW1876" i="64" s="1"/>
  <c r="DE1845" i="64"/>
  <c r="DE1872" i="64" s="1"/>
  <c r="CO1845" i="64"/>
  <c r="CO1872" i="64" s="1"/>
  <c r="DE1427" i="64"/>
  <c r="DE1454" i="64" s="1"/>
  <c r="CO1427" i="64"/>
  <c r="CO1454" i="64" s="1"/>
  <c r="DE1390" i="64"/>
  <c r="DE1417" i="64" s="1"/>
  <c r="CW1360" i="64"/>
  <c r="CW1387" i="64" s="1"/>
  <c r="CO1324" i="64"/>
  <c r="CW1321" i="64"/>
  <c r="CW1348" i="64" s="1"/>
  <c r="CW1320" i="64"/>
  <c r="CW1347" i="64" s="1"/>
  <c r="DE1949" i="64"/>
  <c r="DE1974" i="64" s="1"/>
  <c r="CO1949" i="64"/>
  <c r="CO1974" i="64" s="1"/>
  <c r="DE1944" i="64"/>
  <c r="DE1969" i="64" s="1"/>
  <c r="CW1983" i="64"/>
  <c r="CW2008" i="64" s="1"/>
  <c r="DE1300" i="64"/>
  <c r="CW1231" i="64"/>
  <c r="CW1244" i="64" s="1"/>
  <c r="CO1226" i="64"/>
  <c r="CO1239" i="64" s="1"/>
  <c r="CO1207" i="64"/>
  <c r="CW1075" i="64"/>
  <c r="CO1074" i="64"/>
  <c r="CW1051" i="64"/>
  <c r="CW1066" i="64" s="1"/>
  <c r="CO1050" i="64"/>
  <c r="CO1065" i="64" s="1"/>
  <c r="DE962" i="64"/>
  <c r="DE975" i="64" s="1"/>
  <c r="CW937" i="64"/>
  <c r="CW952" i="64" s="1"/>
  <c r="CW662" i="64"/>
  <c r="CW675" i="64" s="1"/>
  <c r="CW661" i="64"/>
  <c r="CW642" i="64"/>
  <c r="CO637" i="64"/>
  <c r="CW617" i="64"/>
  <c r="CW560" i="64"/>
  <c r="CW580" i="64" s="1"/>
  <c r="CO455" i="64"/>
  <c r="DE404" i="64"/>
  <c r="CW382" i="64"/>
  <c r="CW395" i="64" s="1"/>
  <c r="CO2439" i="64"/>
  <c r="DE2434" i="64"/>
  <c r="DE2413" i="64"/>
  <c r="CO2412" i="64"/>
  <c r="CW2408" i="64"/>
  <c r="CO2383" i="64"/>
  <c r="CW2362" i="64"/>
  <c r="DE2358" i="64"/>
  <c r="CO2357" i="64"/>
  <c r="CW1688" i="64"/>
  <c r="DE1684" i="64"/>
  <c r="DE1699" i="64" s="1"/>
  <c r="CO1684" i="64"/>
  <c r="CO1699" i="64" s="1"/>
  <c r="DE1664" i="64"/>
  <c r="DE1679" i="64" s="1"/>
  <c r="CW1628" i="64"/>
  <c r="CW1650" i="64" s="1"/>
  <c r="CW1762" i="64"/>
  <c r="CW1775" i="64" s="1"/>
  <c r="CO1758" i="64"/>
  <c r="CO1771" i="64" s="1"/>
  <c r="DE2491" i="64"/>
  <c r="DE2505" i="64" s="1"/>
  <c r="CO2491" i="64"/>
  <c r="CO2505" i="64" s="1"/>
  <c r="DE2486" i="64"/>
  <c r="DE2500" i="64" s="1"/>
  <c r="DE1510" i="64"/>
  <c r="CW1463" i="64"/>
  <c r="CW1498" i="64" s="1"/>
  <c r="CW1916" i="64"/>
  <c r="DE1885" i="64"/>
  <c r="DE1908" i="64" s="1"/>
  <c r="CO1885" i="64"/>
  <c r="CO1908" i="64" s="1"/>
  <c r="CW1881" i="64"/>
  <c r="CW1904" i="64" s="1"/>
  <c r="CW1431" i="64"/>
  <c r="CW1458" i="64" s="1"/>
  <c r="CW1394" i="64"/>
  <c r="DE1359" i="64"/>
  <c r="CW1355" i="64"/>
  <c r="CW1382" i="64" s="1"/>
  <c r="DE1325" i="64"/>
  <c r="DE1352" i="64" s="1"/>
  <c r="CO1325" i="64"/>
  <c r="CO1352" i="64" s="1"/>
  <c r="DE1982" i="64"/>
  <c r="CW1978" i="64"/>
  <c r="CW2003" i="64" s="1"/>
  <c r="CW1297" i="64"/>
  <c r="CW1312" i="64" s="1"/>
  <c r="DE1230" i="64"/>
  <c r="DE966" i="64"/>
  <c r="DE979" i="64" s="1"/>
  <c r="CO966" i="64"/>
  <c r="CO979" i="64" s="1"/>
  <c r="DE942" i="64"/>
  <c r="CO942" i="64"/>
  <c r="DE938" i="64"/>
  <c r="DE953" i="64" s="1"/>
  <c r="DE666" i="64"/>
  <c r="DE679" i="64" s="1"/>
  <c r="CO666" i="64"/>
  <c r="CO679" i="64" s="1"/>
  <c r="CW613" i="64"/>
  <c r="CW612" i="64"/>
  <c r="DE593" i="64"/>
  <c r="CO593" i="64"/>
  <c r="CW588" i="64"/>
  <c r="CW603" i="64" s="1"/>
  <c r="DE561" i="64"/>
  <c r="DE459" i="64"/>
  <c r="CO459" i="64"/>
  <c r="CO454" i="64"/>
  <c r="DE405" i="64"/>
  <c r="CO2413" i="64"/>
  <c r="DE2388" i="64"/>
  <c r="DE2387" i="64"/>
  <c r="DE2361" i="64"/>
  <c r="CO2358" i="64"/>
  <c r="CO1663" i="64"/>
  <c r="CW1660" i="64"/>
  <c r="CW1675" i="64" s="1"/>
  <c r="CO1632" i="64"/>
  <c r="CO1609" i="64"/>
  <c r="CW1606" i="64"/>
  <c r="CW1620" i="64" s="1"/>
  <c r="CO1577" i="64"/>
  <c r="CW1574" i="64"/>
  <c r="CW1597" i="64" s="1"/>
  <c r="CO1555" i="64"/>
  <c r="CW1552" i="64"/>
  <c r="CW1565" i="64" s="1"/>
  <c r="DE1761" i="64"/>
  <c r="CW1506" i="64"/>
  <c r="DE1462" i="64"/>
  <c r="DE1497" i="64" s="1"/>
  <c r="CO1912" i="64"/>
  <c r="CO1935" i="64" s="1"/>
  <c r="DE1848" i="64"/>
  <c r="CW1844" i="64"/>
  <c r="CW1871" i="64" s="1"/>
  <c r="DE1430" i="64"/>
  <c r="CW1426" i="64"/>
  <c r="CW1453" i="64" s="1"/>
  <c r="DE1391" i="64"/>
  <c r="DE1418" i="64" s="1"/>
  <c r="CO1390" i="64"/>
  <c r="CO1417" i="64" s="1"/>
  <c r="DE1320" i="64"/>
  <c r="DE1347" i="64" s="1"/>
  <c r="CW1948" i="64"/>
  <c r="CO1944" i="64"/>
  <c r="CO1969" i="64" s="1"/>
  <c r="CO1300" i="64"/>
  <c r="DE1296" i="64"/>
  <c r="DE1311" i="64" s="1"/>
  <c r="CO1296" i="64"/>
  <c r="CO1311" i="64" s="1"/>
  <c r="DE1202" i="64"/>
  <c r="DE1217" i="64" s="1"/>
  <c r="CW1079" i="64"/>
  <c r="DE1055" i="64"/>
  <c r="DE1070" i="64" s="1"/>
  <c r="CO1055" i="64"/>
  <c r="CO1070" i="64" s="1"/>
  <c r="CW941" i="64"/>
  <c r="CO662" i="64"/>
  <c r="CO675" i="64" s="1"/>
  <c r="CO589" i="64"/>
  <c r="DE565" i="64"/>
  <c r="CO565" i="64"/>
  <c r="CW409" i="64"/>
  <c r="CW419" i="64" s="1"/>
  <c r="DE386" i="64"/>
  <c r="CO386" i="64"/>
  <c r="CO382" i="64"/>
  <c r="CO395" i="64" s="1"/>
  <c r="CW381" i="64"/>
  <c r="CW2439" i="64"/>
  <c r="CW2438" i="64"/>
  <c r="CW2409" i="64"/>
  <c r="CW2383" i="64"/>
  <c r="DE1687" i="64"/>
  <c r="CW1683" i="64"/>
  <c r="CW1698" i="64" s="1"/>
  <c r="CO1664" i="64"/>
  <c r="CO1679" i="64" s="1"/>
  <c r="DE1659" i="64"/>
  <c r="DE1674" i="64" s="1"/>
  <c r="DE1633" i="64"/>
  <c r="CO1633" i="64"/>
  <c r="CW1629" i="64"/>
  <c r="CW1651" i="64" s="1"/>
  <c r="DE1610" i="64"/>
  <c r="DE1624" i="64" s="1"/>
  <c r="CO1610" i="64"/>
  <c r="CO1624" i="64" s="1"/>
  <c r="DE1605" i="64"/>
  <c r="DE1619" i="64" s="1"/>
  <c r="DE1578" i="64"/>
  <c r="CO1578" i="64"/>
  <c r="DE1573" i="64"/>
  <c r="DE1596" i="64" s="1"/>
  <c r="DE1556" i="64"/>
  <c r="DE1569" i="64" s="1"/>
  <c r="CO1556" i="64"/>
  <c r="CO1569" i="64" s="1"/>
  <c r="DE1551" i="64"/>
  <c r="DE1564" i="64" s="1"/>
  <c r="CW1757" i="64"/>
  <c r="CW1770" i="64" s="1"/>
  <c r="CW2490" i="64"/>
  <c r="CO2486" i="64"/>
  <c r="CO2500" i="64" s="1"/>
  <c r="CO1510" i="64"/>
  <c r="CW1466" i="64"/>
  <c r="CW1917" i="64"/>
  <c r="CW1940" i="64" s="1"/>
  <c r="DE1913" i="64"/>
  <c r="DE1936" i="64" s="1"/>
  <c r="CO1913" i="64"/>
  <c r="CO1936" i="64" s="1"/>
  <c r="CW1884" i="64"/>
  <c r="DE1880" i="64"/>
  <c r="DE1903" i="64" s="1"/>
  <c r="CW1395" i="64"/>
  <c r="CW1422" i="64" s="1"/>
  <c r="CO1391" i="64"/>
  <c r="CO1418" i="64" s="1"/>
  <c r="DE1360" i="64"/>
  <c r="DE1387" i="64" s="1"/>
  <c r="CO1359" i="64"/>
  <c r="CW1356" i="64"/>
  <c r="CW1383" i="64" s="1"/>
  <c r="CW1324" i="64"/>
  <c r="DE1945" i="64"/>
  <c r="DE1970" i="64" s="1"/>
  <c r="CO1945" i="64"/>
  <c r="CO1970" i="64" s="1"/>
  <c r="CO1982" i="64"/>
  <c r="CW1979" i="64"/>
  <c r="CW2004" i="64" s="1"/>
  <c r="CW2047" i="64" s="1"/>
  <c r="DE1301" i="64"/>
  <c r="CO1301" i="64"/>
  <c r="CO1227" i="64"/>
  <c r="CO1240" i="64" s="1"/>
  <c r="CW1226" i="64"/>
  <c r="CW1239" i="64" s="1"/>
  <c r="CW1207" i="64"/>
  <c r="CW1203" i="64"/>
  <c r="CW1218" i="64" s="1"/>
  <c r="CO1202" i="64"/>
  <c r="CO1217" i="64" s="1"/>
  <c r="CO1075" i="64"/>
  <c r="CO1051" i="64"/>
  <c r="CO1066" i="64" s="1"/>
  <c r="CW962" i="64"/>
  <c r="CW975" i="64" s="1"/>
  <c r="DE961" i="64"/>
  <c r="DE974" i="64" s="1"/>
  <c r="CO961" i="64"/>
  <c r="CO974" i="64" s="1"/>
  <c r="DE638" i="64"/>
  <c r="DE653" i="64" s="1"/>
  <c r="CO638" i="64"/>
  <c r="CO653" i="64" s="1"/>
  <c r="CO613" i="64"/>
  <c r="DE454" i="64"/>
  <c r="CW405" i="64"/>
  <c r="CW404" i="64"/>
  <c r="DE2435" i="64"/>
  <c r="CO2435" i="64"/>
  <c r="DE2408" i="64"/>
  <c r="CO2387" i="64"/>
  <c r="CW2384" i="64"/>
  <c r="CO2361" i="64"/>
  <c r="CW2357" i="64"/>
  <c r="DE1628" i="64"/>
  <c r="DE1650" i="64" s="1"/>
  <c r="CO1761" i="64"/>
  <c r="DE2487" i="64"/>
  <c r="DE2501" i="64" s="1"/>
  <c r="CO2487" i="64"/>
  <c r="CO2501" i="64" s="1"/>
  <c r="DE1511" i="64"/>
  <c r="DE1546" i="64" s="1"/>
  <c r="CO1511" i="64"/>
  <c r="CO1546" i="64" s="1"/>
  <c r="CW1507" i="64"/>
  <c r="CW1542" i="64" s="1"/>
  <c r="CW1467" i="64"/>
  <c r="CW1502" i="64" s="1"/>
  <c r="DE1916" i="64"/>
  <c r="DE1881" i="64"/>
  <c r="DE1904" i="64" s="1"/>
  <c r="DE1849" i="64"/>
  <c r="DE1876" i="64" s="1"/>
  <c r="CO1848" i="64"/>
  <c r="CW1845" i="64"/>
  <c r="CW1872" i="64" s="1"/>
  <c r="CW1427" i="64"/>
  <c r="CW1454" i="64" s="1"/>
  <c r="CO1360" i="64"/>
  <c r="CO1387" i="64" s="1"/>
  <c r="DE1355" i="64"/>
  <c r="DE1382" i="64" s="1"/>
  <c r="DE1321" i="64"/>
  <c r="DE1348" i="64" s="1"/>
  <c r="DE1983" i="64"/>
  <c r="DE2008" i="64" s="1"/>
  <c r="CO1983" i="64"/>
  <c r="CO2008" i="64" s="1"/>
  <c r="DE1978" i="64"/>
  <c r="DE2003" i="64" s="1"/>
  <c r="DE1231" i="64"/>
  <c r="DE1244" i="64" s="1"/>
  <c r="CO1231" i="64"/>
  <c r="CO1244" i="64" s="1"/>
  <c r="DE1227" i="64"/>
  <c r="DE1240" i="64" s="1"/>
  <c r="CW1074" i="64"/>
  <c r="CW1050" i="64"/>
  <c r="CW1065" i="64" s="1"/>
  <c r="CW938" i="64"/>
  <c r="CW953" i="64" s="1"/>
  <c r="DE937" i="64"/>
  <c r="DE952" i="64" s="1"/>
  <c r="CO937" i="64"/>
  <c r="CO952" i="64" s="1"/>
  <c r="CO661" i="64"/>
  <c r="DE642" i="64"/>
  <c r="CO642" i="64"/>
  <c r="CO612" i="64"/>
  <c r="CO588" i="64"/>
  <c r="CO603" i="64" s="1"/>
  <c r="DD2384" i="64"/>
  <c r="DD1664" i="64"/>
  <c r="DD1679" i="64" s="1"/>
  <c r="CV1577" i="64"/>
  <c r="DD1050" i="64"/>
  <c r="DD1065" i="64" s="1"/>
  <c r="DD938" i="64"/>
  <c r="DD953" i="64" s="1"/>
  <c r="CV2491" i="64"/>
  <c r="CV2505" i="64" s="1"/>
  <c r="DD1430" i="64"/>
  <c r="CV1206" i="64"/>
  <c r="CV1221" i="64" s="1"/>
  <c r="CV962" i="64"/>
  <c r="CV975" i="64" s="1"/>
  <c r="DD561" i="64"/>
  <c r="CV2409" i="64"/>
  <c r="DD1510" i="64"/>
  <c r="DD1462" i="64"/>
  <c r="DD1497" i="64" s="1"/>
  <c r="DD1391" i="64"/>
  <c r="DD1418" i="64" s="1"/>
  <c r="DD637" i="64"/>
  <c r="DD612" i="64"/>
  <c r="CV2362" i="64"/>
  <c r="CV1660" i="64"/>
  <c r="CV1675" i="64" s="1"/>
  <c r="CV1606" i="64"/>
  <c r="CV1620" i="64" s="1"/>
  <c r="DD1431" i="64"/>
  <c r="DD1458" i="64" s="1"/>
  <c r="CV1230" i="64"/>
  <c r="CV458" i="64"/>
  <c r="DD1632" i="64"/>
  <c r="DD1761" i="64"/>
  <c r="DD1511" i="64"/>
  <c r="DD1546" i="64" s="1"/>
  <c r="CV1506" i="64"/>
  <c r="DD1463" i="64"/>
  <c r="DD1498" i="64" s="1"/>
  <c r="CV1945" i="64"/>
  <c r="CV1970" i="64" s="1"/>
  <c r="DD2412" i="64"/>
  <c r="CV1663" i="64"/>
  <c r="CV1609" i="64"/>
  <c r="CV1231" i="64"/>
  <c r="CV1244" i="64" s="1"/>
  <c r="CV1075" i="64"/>
  <c r="DD966" i="64"/>
  <c r="DD979" i="64" s="1"/>
  <c r="DD385" i="64"/>
  <c r="DD2383" i="64"/>
  <c r="DD1633" i="64"/>
  <c r="CV1628" i="64"/>
  <c r="CV1650" i="64" s="1"/>
  <c r="CV1574" i="64"/>
  <c r="CV1597" i="64" s="1"/>
  <c r="DD1762" i="64"/>
  <c r="DD1775" i="64" s="1"/>
  <c r="CV1757" i="64"/>
  <c r="CV1770" i="64" s="1"/>
  <c r="CV1948" i="64"/>
  <c r="CV1300" i="64"/>
  <c r="CV641" i="64"/>
  <c r="DD2439" i="64"/>
  <c r="CV2408" i="64"/>
  <c r="CV2361" i="64"/>
  <c r="CV1659" i="64"/>
  <c r="CV1674" i="64" s="1"/>
  <c r="CV1605" i="64"/>
  <c r="CV1619" i="64" s="1"/>
  <c r="CV1573" i="64"/>
  <c r="CV1596" i="64" s="1"/>
  <c r="DD1758" i="64"/>
  <c r="DD1771" i="64" s="1"/>
  <c r="CV2490" i="64"/>
  <c r="CV2487" i="64"/>
  <c r="CV2501" i="64" s="1"/>
  <c r="CV1917" i="64"/>
  <c r="CV1940" i="64" s="1"/>
  <c r="CV1885" i="64"/>
  <c r="CV1908" i="64" s="1"/>
  <c r="DD1427" i="64"/>
  <c r="DD1454" i="64" s="1"/>
  <c r="DD1426" i="64"/>
  <c r="DD1453" i="64" s="1"/>
  <c r="DD1390" i="64"/>
  <c r="DD1417" i="64" s="1"/>
  <c r="CV1360" i="64"/>
  <c r="CV1387" i="64" s="1"/>
  <c r="CV1944" i="64"/>
  <c r="CV1969" i="64" s="1"/>
  <c r="CV1983" i="64"/>
  <c r="CV2008" i="64" s="1"/>
  <c r="DD1227" i="64"/>
  <c r="DD1240" i="64" s="1"/>
  <c r="DD1203" i="64"/>
  <c r="DD1218" i="64" s="1"/>
  <c r="DD1074" i="64"/>
  <c r="DD941" i="64"/>
  <c r="CV661" i="64"/>
  <c r="CV642" i="64"/>
  <c r="DD638" i="64"/>
  <c r="CV613" i="64"/>
  <c r="CV592" i="64"/>
  <c r="DD589" i="64"/>
  <c r="CV588" i="64"/>
  <c r="CV603" i="64" s="1"/>
  <c r="DD454" i="64"/>
  <c r="DD405" i="64"/>
  <c r="CV2438" i="64"/>
  <c r="CV2435" i="64"/>
  <c r="DD2409" i="64"/>
  <c r="CV2388" i="64"/>
  <c r="CV1688" i="64"/>
  <c r="DD1663" i="64"/>
  <c r="DD1629" i="64"/>
  <c r="DD1651" i="64" s="1"/>
  <c r="DD1628" i="64"/>
  <c r="DD1650" i="64" s="1"/>
  <c r="DD1610" i="64"/>
  <c r="DD1624" i="64" s="1"/>
  <c r="DD1609" i="64"/>
  <c r="DD1578" i="64"/>
  <c r="DD1577" i="64"/>
  <c r="CV1556" i="64"/>
  <c r="CV1569" i="64" s="1"/>
  <c r="DD1757" i="64"/>
  <c r="DD1770" i="64" s="1"/>
  <c r="CV2486" i="64"/>
  <c r="CV2500" i="64" s="1"/>
  <c r="DD1507" i="64"/>
  <c r="DD1542" i="64" s="1"/>
  <c r="DD1506" i="64"/>
  <c r="CV1916" i="64"/>
  <c r="CV1913" i="64"/>
  <c r="CV1936" i="64" s="1"/>
  <c r="CV1884" i="64"/>
  <c r="CV1849" i="64"/>
  <c r="CV1876" i="64" s="1"/>
  <c r="CV1359" i="64"/>
  <c r="CV1356" i="64"/>
  <c r="CV1383" i="64" s="1"/>
  <c r="CV1325" i="64"/>
  <c r="CV1352" i="64" s="1"/>
  <c r="DD1949" i="64"/>
  <c r="DD1974" i="64" s="1"/>
  <c r="DD1948" i="64"/>
  <c r="CV1982" i="64"/>
  <c r="CV1979" i="64"/>
  <c r="CV2004" i="64" s="1"/>
  <c r="CV2047" i="64" s="1"/>
  <c r="DD1301" i="64"/>
  <c r="DD1300" i="64"/>
  <c r="DD1296" i="64"/>
  <c r="DD1311" i="64" s="1"/>
  <c r="DD961" i="64"/>
  <c r="DD974" i="64" s="1"/>
  <c r="CV937" i="64"/>
  <c r="CV952" i="64" s="1"/>
  <c r="DD662" i="64"/>
  <c r="DD675" i="64" s="1"/>
  <c r="DD564" i="64"/>
  <c r="CV455" i="64"/>
  <c r="CV408" i="64"/>
  <c r="DD2408" i="64"/>
  <c r="DD2362" i="64"/>
  <c r="DD2361" i="64"/>
  <c r="CV2358" i="64"/>
  <c r="DD1660" i="64"/>
  <c r="DD1675" i="64" s="1"/>
  <c r="DD1659" i="64"/>
  <c r="DD1674" i="64" s="1"/>
  <c r="DD1606" i="64"/>
  <c r="DD1620" i="64" s="1"/>
  <c r="DD1605" i="64"/>
  <c r="DD1619" i="64" s="1"/>
  <c r="DD1574" i="64"/>
  <c r="DD1597" i="64" s="1"/>
  <c r="DD1573" i="64"/>
  <c r="DD1596" i="64" s="1"/>
  <c r="CV1555" i="64"/>
  <c r="CV1552" i="64"/>
  <c r="CV1565" i="64" s="1"/>
  <c r="DD2491" i="64"/>
  <c r="DD2505" i="64" s="1"/>
  <c r="DD2490" i="64"/>
  <c r="CV1467" i="64"/>
  <c r="CV1502" i="64" s="1"/>
  <c r="CV1912" i="64"/>
  <c r="CV1935" i="64" s="1"/>
  <c r="CV1881" i="64"/>
  <c r="CV1904" i="64" s="1"/>
  <c r="DD1360" i="64"/>
  <c r="DD1387" i="64" s="1"/>
  <c r="CV1355" i="64"/>
  <c r="CV1382" i="64" s="1"/>
  <c r="CV1324" i="64"/>
  <c r="CV1321" i="64"/>
  <c r="CV1348" i="64" s="1"/>
  <c r="DD1945" i="64"/>
  <c r="DD1970" i="64" s="1"/>
  <c r="DD1944" i="64"/>
  <c r="DD1969" i="64" s="1"/>
  <c r="CV1978" i="64"/>
  <c r="CV2003" i="64" s="1"/>
  <c r="DD1297" i="64"/>
  <c r="DD1312" i="64" s="1"/>
  <c r="DD1230" i="64"/>
  <c r="DD1206" i="64"/>
  <c r="DD1221" i="64" s="1"/>
  <c r="CV1078" i="64"/>
  <c r="CV1197" i="64" s="1"/>
  <c r="DD1051" i="64"/>
  <c r="DD1066" i="64" s="1"/>
  <c r="CV965" i="64"/>
  <c r="CV665" i="64"/>
  <c r="CV678" i="64" s="1"/>
  <c r="DD641" i="64"/>
  <c r="DD616" i="64"/>
  <c r="CV560" i="64"/>
  <c r="CV580" i="64" s="1"/>
  <c r="DD404" i="64"/>
  <c r="DD2438" i="64"/>
  <c r="CV2434" i="64"/>
  <c r="DD2388" i="64"/>
  <c r="CV2357" i="64"/>
  <c r="CV1687" i="64"/>
  <c r="CV1684" i="64"/>
  <c r="CV1699" i="64" s="1"/>
  <c r="CV1551" i="64"/>
  <c r="CV1564" i="64" s="1"/>
  <c r="DD2487" i="64"/>
  <c r="DD2501" i="64" s="1"/>
  <c r="DD2486" i="64"/>
  <c r="DD2500" i="64" s="1"/>
  <c r="CV1466" i="64"/>
  <c r="DD1917" i="64"/>
  <c r="DD1940" i="64" s="1"/>
  <c r="DD1916" i="64"/>
  <c r="DD1885" i="64"/>
  <c r="DD1908" i="64" s="1"/>
  <c r="DD1884" i="64"/>
  <c r="CV1880" i="64"/>
  <c r="CV1903" i="64" s="1"/>
  <c r="CV1848" i="64"/>
  <c r="CV1845" i="64"/>
  <c r="CV1872" i="64" s="1"/>
  <c r="CV1395" i="64"/>
  <c r="CV1422" i="64" s="1"/>
  <c r="DD1359" i="64"/>
  <c r="DD1983" i="64"/>
  <c r="DD2008" i="64" s="1"/>
  <c r="DD1982" i="64"/>
  <c r="CV1226" i="64"/>
  <c r="CV1239" i="64" s="1"/>
  <c r="DD1207" i="64"/>
  <c r="DD1075" i="64"/>
  <c r="DD962" i="64"/>
  <c r="DD975" i="64" s="1"/>
  <c r="CV938" i="64"/>
  <c r="CV953" i="64" s="1"/>
  <c r="CV612" i="64"/>
  <c r="CV589" i="64"/>
  <c r="DD588" i="64"/>
  <c r="DD603" i="64" s="1"/>
  <c r="CV561" i="64"/>
  <c r="DD458" i="64"/>
  <c r="CV405" i="64"/>
  <c r="CV385" i="64"/>
  <c r="DD382" i="64"/>
  <c r="DD395" i="64" s="1"/>
  <c r="CV381" i="64"/>
  <c r="DD2435" i="64"/>
  <c r="DD2434" i="64"/>
  <c r="CV2413" i="64"/>
  <c r="CV2387" i="64"/>
  <c r="CV2384" i="64"/>
  <c r="DD2358" i="64"/>
  <c r="DD1688" i="64"/>
  <c r="CV1683" i="64"/>
  <c r="CV1698" i="64" s="1"/>
  <c r="CV1633" i="64"/>
  <c r="DD1556" i="64"/>
  <c r="DD1569" i="64" s="1"/>
  <c r="DD1555" i="64"/>
  <c r="CV1762" i="64"/>
  <c r="CV1775" i="64" s="1"/>
  <c r="CV1511" i="64"/>
  <c r="CV1546" i="64" s="1"/>
  <c r="CV1463" i="64"/>
  <c r="CV1498" i="64" s="1"/>
  <c r="DD1913" i="64"/>
  <c r="DD1936" i="64" s="1"/>
  <c r="DD1912" i="64"/>
  <c r="DD1935" i="64" s="1"/>
  <c r="DD1881" i="64"/>
  <c r="DD1904" i="64" s="1"/>
  <c r="DD1849" i="64"/>
  <c r="DD1876" i="64" s="1"/>
  <c r="CV1844" i="64"/>
  <c r="CV1871" i="64" s="1"/>
  <c r="CV1431" i="64"/>
  <c r="CV1458" i="64" s="1"/>
  <c r="CV1394" i="64"/>
  <c r="CV1391" i="64"/>
  <c r="CV1418" i="64" s="1"/>
  <c r="DD1356" i="64"/>
  <c r="DD1383" i="64" s="1"/>
  <c r="DD1355" i="64"/>
  <c r="DD1382" i="64" s="1"/>
  <c r="DD1325" i="64"/>
  <c r="DD1352" i="64" s="1"/>
  <c r="DD1324" i="64"/>
  <c r="CV1320" i="64"/>
  <c r="CV1347" i="64" s="1"/>
  <c r="DD1979" i="64"/>
  <c r="DD2004" i="64" s="1"/>
  <c r="DD2047" i="64" s="1"/>
  <c r="DD1978" i="64"/>
  <c r="DD2003" i="64" s="1"/>
  <c r="CV1227" i="64"/>
  <c r="CV1240" i="64" s="1"/>
  <c r="CV1202" i="64"/>
  <c r="CV1217" i="64" s="1"/>
  <c r="DD937" i="64"/>
  <c r="DD952" i="64" s="1"/>
  <c r="DD661" i="64"/>
  <c r="DD592" i="64"/>
  <c r="CV454" i="64"/>
  <c r="CV2412" i="64"/>
  <c r="DD2357" i="64"/>
  <c r="DD1687" i="64"/>
  <c r="CV1664" i="64"/>
  <c r="CV1679" i="64" s="1"/>
  <c r="CV1632" i="64"/>
  <c r="DD1552" i="64"/>
  <c r="DD1565" i="64" s="1"/>
  <c r="DD1551" i="64"/>
  <c r="DD1564" i="64" s="1"/>
  <c r="CV1761" i="64"/>
  <c r="CV1510" i="64"/>
  <c r="DD1467" i="64"/>
  <c r="DD1502" i="64" s="1"/>
  <c r="DD1466" i="64"/>
  <c r="DD1880" i="64"/>
  <c r="DD1903" i="64" s="1"/>
  <c r="DD1848" i="64"/>
  <c r="CV1430" i="64"/>
  <c r="CV1427" i="64"/>
  <c r="CV1454" i="64" s="1"/>
  <c r="DD1321" i="64"/>
  <c r="DD1348" i="64" s="1"/>
  <c r="DD1320" i="64"/>
  <c r="DD1347" i="64" s="1"/>
  <c r="CV1203" i="64"/>
  <c r="CV1218" i="64" s="1"/>
  <c r="DD1078" i="64"/>
  <c r="DD1197" i="64" s="1"/>
  <c r="DD1055" i="64"/>
  <c r="DD1070" i="64" s="1"/>
  <c r="CV1050" i="64"/>
  <c r="CV1065" i="64" s="1"/>
  <c r="DD965" i="64"/>
  <c r="CV662" i="64"/>
  <c r="CV675" i="64" s="1"/>
  <c r="CV638" i="64"/>
  <c r="CV637" i="64"/>
  <c r="DD613" i="64"/>
  <c r="DD560" i="64"/>
  <c r="DD580" i="64" s="1"/>
  <c r="DD408" i="64"/>
  <c r="CV2439" i="64"/>
  <c r="DD2387" i="64"/>
  <c r="CV2383" i="64"/>
  <c r="DD1684" i="64"/>
  <c r="DD1699" i="64" s="1"/>
  <c r="DD1683" i="64"/>
  <c r="DD1698" i="64" s="1"/>
  <c r="CV1629" i="64"/>
  <c r="CV1651" i="64" s="1"/>
  <c r="CV1610" i="64"/>
  <c r="CV1624" i="64" s="1"/>
  <c r="CV1578" i="64"/>
  <c r="CV1758" i="64"/>
  <c r="CV1771" i="64" s="1"/>
  <c r="CV1507" i="64"/>
  <c r="CV1542" i="64" s="1"/>
  <c r="CV1462" i="64"/>
  <c r="CV1497" i="64" s="1"/>
  <c r="DD1845" i="64"/>
  <c r="DD1872" i="64" s="1"/>
  <c r="DD1844" i="64"/>
  <c r="DD1871" i="64" s="1"/>
  <c r="CV1426" i="64"/>
  <c r="CV1453" i="64" s="1"/>
  <c r="DD1394" i="64"/>
  <c r="CV1390" i="64"/>
  <c r="CV1417" i="64" s="1"/>
  <c r="CV1949" i="64"/>
  <c r="CV1974" i="64" s="1"/>
  <c r="CV1297" i="64"/>
  <c r="CV1312" i="64" s="1"/>
  <c r="CV1296" i="64"/>
  <c r="CV1311" i="64" s="1"/>
  <c r="DD1226" i="64"/>
  <c r="DD1239" i="64" s="1"/>
  <c r="DD1202" i="64"/>
  <c r="DD1217" i="64" s="1"/>
  <c r="CV1074" i="64"/>
  <c r="CV1051" i="64"/>
  <c r="CV1066" i="64" s="1"/>
  <c r="CV961" i="64"/>
  <c r="CV974" i="64" s="1"/>
  <c r="CV941" i="64"/>
  <c r="CV616" i="64"/>
  <c r="DI2408" i="64"/>
  <c r="DI2357" i="64"/>
  <c r="CS1683" i="64"/>
  <c r="CS1698" i="64" s="1"/>
  <c r="DI1605" i="64"/>
  <c r="DI1619" i="64" s="1"/>
  <c r="DI1551" i="64"/>
  <c r="DI1564" i="64" s="1"/>
  <c r="DA1390" i="64"/>
  <c r="DA1417" i="64" s="1"/>
  <c r="DI1355" i="64"/>
  <c r="DI1382" i="64" s="1"/>
  <c r="DA1945" i="64"/>
  <c r="DA1970" i="64" s="1"/>
  <c r="DI1983" i="64"/>
  <c r="DI2008" i="64" s="1"/>
  <c r="DI1296" i="64"/>
  <c r="DI1311" i="64" s="1"/>
  <c r="DA1227" i="64"/>
  <c r="DA1240" i="64" s="1"/>
  <c r="CS1202" i="64"/>
  <c r="CS1217" i="64" s="1"/>
  <c r="CS1051" i="64"/>
  <c r="CS1066" i="64" s="1"/>
  <c r="CS637" i="64"/>
  <c r="DI2435" i="64"/>
  <c r="DI2413" i="64"/>
  <c r="CS2409" i="64"/>
  <c r="DI2384" i="64"/>
  <c r="DI2362" i="64"/>
  <c r="CS1628" i="64"/>
  <c r="CS1650" i="64" s="1"/>
  <c r="DI1578" i="64"/>
  <c r="CS1556" i="64"/>
  <c r="CS1569" i="64" s="1"/>
  <c r="DI2491" i="64"/>
  <c r="DI2505" i="64" s="1"/>
  <c r="DA1231" i="64"/>
  <c r="DA1244" i="64" s="1"/>
  <c r="DA666" i="64"/>
  <c r="DA679" i="64" s="1"/>
  <c r="CU1556" i="64"/>
  <c r="CU1569" i="64" s="1"/>
  <c r="CU1395" i="64"/>
  <c r="CU1422" i="64" s="1"/>
  <c r="CU1688" i="64"/>
  <c r="DI1885" i="64"/>
  <c r="DI1908" i="64" s="1"/>
  <c r="DI1762" i="64"/>
  <c r="DI1775" i="64" s="1"/>
  <c r="DI1055" i="64"/>
  <c r="DI1070" i="64" s="1"/>
  <c r="DI1849" i="64"/>
  <c r="DI1876" i="64" s="1"/>
  <c r="DI1688" i="64"/>
  <c r="DI617" i="64"/>
  <c r="DI666" i="64"/>
  <c r="DI679" i="64" s="1"/>
  <c r="DI1079" i="64"/>
  <c r="DI1207" i="64"/>
  <c r="DI1231" i="64"/>
  <c r="DI1244" i="64" s="1"/>
  <c r="DI1325" i="64"/>
  <c r="DI1352" i="64" s="1"/>
  <c r="DI1431" i="64"/>
  <c r="DI1458" i="64" s="1"/>
  <c r="DI1467" i="64"/>
  <c r="DI1502" i="64" s="1"/>
  <c r="DI1633" i="64"/>
  <c r="DI1664" i="64"/>
  <c r="DI1679" i="64" s="1"/>
  <c r="DI593" i="64"/>
  <c r="DI642" i="64"/>
  <c r="DI942" i="64"/>
  <c r="DI1360" i="64"/>
  <c r="DI1387" i="64" s="1"/>
  <c r="DI409" i="64"/>
  <c r="DI419" i="64" s="1"/>
  <c r="DI459" i="64"/>
  <c r="DI1301" i="64"/>
  <c r="DI1556" i="64"/>
  <c r="DI1569" i="64" s="1"/>
  <c r="DI565" i="64"/>
  <c r="DI1949" i="64"/>
  <c r="DI1974" i="64" s="1"/>
  <c r="DI1917" i="64"/>
  <c r="DI1940" i="64" s="1"/>
  <c r="DI1610" i="64"/>
  <c r="DI1624" i="64" s="1"/>
  <c r="DA1949" i="64"/>
  <c r="DA1974" i="64" s="1"/>
  <c r="DA1917" i="64"/>
  <c r="DA1940" i="64" s="1"/>
  <c r="DA1610" i="64"/>
  <c r="DA1624" i="64" s="1"/>
  <c r="DA565" i="64"/>
  <c r="DA966" i="64"/>
  <c r="DA979" i="64" s="1"/>
  <c r="DA1983" i="64"/>
  <c r="DA2008" i="64" s="1"/>
  <c r="DA2491" i="64"/>
  <c r="DA2505" i="64" s="1"/>
  <c r="DA1578" i="64"/>
  <c r="DA386" i="64"/>
  <c r="DA1885" i="64"/>
  <c r="DA1908" i="64" s="1"/>
  <c r="DA1762" i="64"/>
  <c r="DA1775" i="64" s="1"/>
  <c r="DA1055" i="64"/>
  <c r="DA1070" i="64" s="1"/>
  <c r="DA1849" i="64"/>
  <c r="DA1876" i="64" s="1"/>
  <c r="DA1207" i="64"/>
  <c r="DA1325" i="64"/>
  <c r="DA1352" i="64" s="1"/>
  <c r="DA1431" i="64"/>
  <c r="DA1458" i="64" s="1"/>
  <c r="DA1467" i="64"/>
  <c r="DA1502" i="64" s="1"/>
  <c r="DA1633" i="64"/>
  <c r="DA593" i="64"/>
  <c r="DA642" i="64"/>
  <c r="DA942" i="64"/>
  <c r="DA1301" i="64"/>
  <c r="DA1556" i="64"/>
  <c r="DA1569" i="64" s="1"/>
  <c r="CS617" i="64"/>
  <c r="CS642" i="64"/>
  <c r="CS666" i="64"/>
  <c r="CS679" i="64" s="1"/>
  <c r="CS1079" i="64"/>
  <c r="CS1301" i="64"/>
  <c r="CS1395" i="64"/>
  <c r="CS1422" i="64" s="1"/>
  <c r="CS593" i="64"/>
  <c r="CS942" i="64"/>
  <c r="CS1511" i="64"/>
  <c r="CS1546" i="64" s="1"/>
  <c r="CS409" i="64"/>
  <c r="CS419" i="64" s="1"/>
  <c r="CS459" i="64"/>
  <c r="CS1949" i="64"/>
  <c r="CS1974" i="64" s="1"/>
  <c r="CS1917" i="64"/>
  <c r="CS1940" i="64" s="1"/>
  <c r="CS1610" i="64"/>
  <c r="CS1624" i="64" s="1"/>
  <c r="CS1983" i="64"/>
  <c r="CS2008" i="64" s="1"/>
  <c r="CS2491" i="64"/>
  <c r="CS2505" i="64" s="1"/>
  <c r="CS1578" i="64"/>
  <c r="CS565" i="64"/>
  <c r="CS966" i="64"/>
  <c r="CS979" i="64" s="1"/>
  <c r="CS1885" i="64"/>
  <c r="CS1908" i="64" s="1"/>
  <c r="CS1762" i="64"/>
  <c r="CS1775" i="64" s="1"/>
  <c r="CS1664" i="64"/>
  <c r="CS1679" i="64" s="1"/>
  <c r="CS1055" i="64"/>
  <c r="CS1070" i="64" s="1"/>
  <c r="CS1325" i="64"/>
  <c r="CS1352" i="64" s="1"/>
  <c r="CS1431" i="64"/>
  <c r="CS1458" i="64" s="1"/>
  <c r="CS1467" i="64"/>
  <c r="CS1502" i="64" s="1"/>
  <c r="CS1633" i="64"/>
  <c r="DI616" i="64"/>
  <c r="DI1510" i="64"/>
  <c r="DA2438" i="64"/>
  <c r="DA1510" i="64"/>
  <c r="CS2438" i="64"/>
  <c r="DI561" i="64"/>
  <c r="DI589" i="64"/>
  <c r="DI962" i="64"/>
  <c r="DI975" i="64" s="1"/>
  <c r="DI1356" i="64"/>
  <c r="DI1383" i="64" s="1"/>
  <c r="DI1552" i="64"/>
  <c r="DI1565" i="64" s="1"/>
  <c r="DI405" i="64"/>
  <c r="DI455" i="64"/>
  <c r="DI1051" i="64"/>
  <c r="DI1066" i="64" s="1"/>
  <c r="DI1297" i="64"/>
  <c r="DI1312" i="64" s="1"/>
  <c r="DI1391" i="64"/>
  <c r="DI1418" i="64" s="1"/>
  <c r="DI1227" i="64"/>
  <c r="DI1240" i="64" s="1"/>
  <c r="DI1606" i="64"/>
  <c r="DI1620" i="64" s="1"/>
  <c r="DI1203" i="64"/>
  <c r="DI1218" i="64" s="1"/>
  <c r="DI1945" i="64"/>
  <c r="DI1970" i="64" s="1"/>
  <c r="DI1913" i="64"/>
  <c r="DI1936" i="64" s="1"/>
  <c r="DI1574" i="64"/>
  <c r="DI1597" i="64" s="1"/>
  <c r="DI382" i="64"/>
  <c r="DI395" i="64" s="1"/>
  <c r="DI638" i="64"/>
  <c r="DI653" i="64" s="1"/>
  <c r="DI938" i="64"/>
  <c r="DI953" i="64" s="1"/>
  <c r="DI1075" i="64"/>
  <c r="DI1979" i="64"/>
  <c r="DI2004" i="64" s="1"/>
  <c r="DI2047" i="64" s="1"/>
  <c r="DI2487" i="64"/>
  <c r="DI2501" i="64" s="1"/>
  <c r="DI1660" i="64"/>
  <c r="DI1675" i="64" s="1"/>
  <c r="DI662" i="64"/>
  <c r="DI675" i="64" s="1"/>
  <c r="DI1845" i="64"/>
  <c r="DI1872" i="64" s="1"/>
  <c r="DI1507" i="64"/>
  <c r="DI1542" i="64" s="1"/>
  <c r="DI1629" i="64"/>
  <c r="DI1651" i="64" s="1"/>
  <c r="DA1845" i="64"/>
  <c r="DA1872" i="64" s="1"/>
  <c r="DA1507" i="64"/>
  <c r="DA1542" i="64" s="1"/>
  <c r="DA1629" i="64"/>
  <c r="DA1651" i="64" s="1"/>
  <c r="DA1321" i="64"/>
  <c r="DA1348" i="64" s="1"/>
  <c r="DA1427" i="64"/>
  <c r="DA1454" i="64" s="1"/>
  <c r="DA1463" i="64"/>
  <c r="DA1498" i="64" s="1"/>
  <c r="DA662" i="64"/>
  <c r="DA675" i="64" s="1"/>
  <c r="DA1356" i="64"/>
  <c r="DA1383" i="64" s="1"/>
  <c r="DA1552" i="64"/>
  <c r="DA1565" i="64" s="1"/>
  <c r="DA561" i="64"/>
  <c r="DA589" i="64"/>
  <c r="DA613" i="64"/>
  <c r="DA962" i="64"/>
  <c r="DA975" i="64" s="1"/>
  <c r="DA1297" i="64"/>
  <c r="DA1312" i="64" s="1"/>
  <c r="DA1391" i="64"/>
  <c r="DA1418" i="64" s="1"/>
  <c r="DA1051" i="64"/>
  <c r="DA1066" i="64" s="1"/>
  <c r="DA1606" i="64"/>
  <c r="DA1620" i="64" s="1"/>
  <c r="DA1203" i="64"/>
  <c r="DA1218" i="64" s="1"/>
  <c r="DA1979" i="64"/>
  <c r="DA2004" i="64" s="1"/>
  <c r="DA2047" i="64" s="1"/>
  <c r="DA2487" i="64"/>
  <c r="DA2501" i="64" s="1"/>
  <c r="DA1660" i="64"/>
  <c r="DA1675" i="64" s="1"/>
  <c r="CS1203" i="64"/>
  <c r="CS1218" i="64" s="1"/>
  <c r="CS1227" i="64"/>
  <c r="CS1240" i="64" s="1"/>
  <c r="CS1979" i="64"/>
  <c r="CS2004" i="64" s="1"/>
  <c r="CS2047" i="64" s="1"/>
  <c r="CS2487" i="64"/>
  <c r="CS2501" i="64" s="1"/>
  <c r="CS1660" i="64"/>
  <c r="CS1675" i="64" s="1"/>
  <c r="CS405" i="64"/>
  <c r="CS455" i="64"/>
  <c r="CS1881" i="64"/>
  <c r="CS1904" i="64" s="1"/>
  <c r="CS1758" i="64"/>
  <c r="CS1771" i="64" s="1"/>
  <c r="CS1684" i="64"/>
  <c r="CS1699" i="64" s="1"/>
  <c r="CS638" i="64"/>
  <c r="CS653" i="64" s="1"/>
  <c r="CS938" i="64"/>
  <c r="CS953" i="64" s="1"/>
  <c r="CS1075" i="64"/>
  <c r="CS1845" i="64"/>
  <c r="CS1872" i="64" s="1"/>
  <c r="CS1507" i="64"/>
  <c r="CS1542" i="64" s="1"/>
  <c r="CS1629" i="64"/>
  <c r="CS1651" i="64" s="1"/>
  <c r="CS382" i="64"/>
  <c r="CS395" i="64" s="1"/>
  <c r="CS1321" i="64"/>
  <c r="CS1348" i="64" s="1"/>
  <c r="CS1427" i="64"/>
  <c r="CS1454" i="64" s="1"/>
  <c r="CS1463" i="64"/>
  <c r="CS1498" i="64" s="1"/>
  <c r="CS662" i="64"/>
  <c r="CS675" i="64" s="1"/>
  <c r="CS1356" i="64"/>
  <c r="CS1383" i="64" s="1"/>
  <c r="CS1552" i="64"/>
  <c r="CS1565" i="64" s="1"/>
  <c r="CS561" i="64"/>
  <c r="CS962" i="64"/>
  <c r="CS975" i="64" s="1"/>
  <c r="CS1297" i="64"/>
  <c r="CS1312" i="64" s="1"/>
  <c r="CS1606" i="64"/>
  <c r="CS1620" i="64" s="1"/>
  <c r="DI560" i="64"/>
  <c r="DI580" i="64" s="1"/>
  <c r="DI661" i="64"/>
  <c r="DI1944" i="64"/>
  <c r="DI1969" i="64" s="1"/>
  <c r="DI1912" i="64"/>
  <c r="DI1935" i="64" s="1"/>
  <c r="DI1573" i="64"/>
  <c r="DI1596" i="64" s="1"/>
  <c r="DI1050" i="64"/>
  <c r="DI1065" i="64" s="1"/>
  <c r="DI1226" i="64"/>
  <c r="DI1239" i="64" s="1"/>
  <c r="DI1978" i="64"/>
  <c r="DI2003" i="64" s="1"/>
  <c r="DI2486" i="64"/>
  <c r="DI2500" i="64" s="1"/>
  <c r="DI1659" i="64"/>
  <c r="DI1674" i="64" s="1"/>
  <c r="DI1202" i="64"/>
  <c r="DI1217" i="64" s="1"/>
  <c r="DI1880" i="64"/>
  <c r="DI1903" i="64" s="1"/>
  <c r="DI1757" i="64"/>
  <c r="DI1770" i="64" s="1"/>
  <c r="DI1683" i="64"/>
  <c r="DI1698" i="64" s="1"/>
  <c r="DI588" i="64"/>
  <c r="DI603" i="64" s="1"/>
  <c r="DI612" i="64"/>
  <c r="DI637" i="64"/>
  <c r="DI1844" i="64"/>
  <c r="DI1871" i="64" s="1"/>
  <c r="DI1506" i="64"/>
  <c r="DI1628" i="64"/>
  <c r="DI1650" i="64" s="1"/>
  <c r="DI937" i="64"/>
  <c r="DI952" i="64" s="1"/>
  <c r="DI1074" i="64"/>
  <c r="DI1320" i="64"/>
  <c r="DI1347" i="64" s="1"/>
  <c r="DI1426" i="64"/>
  <c r="DI1453" i="64" s="1"/>
  <c r="DI1462" i="64"/>
  <c r="DI1497" i="64" s="1"/>
  <c r="DI1390" i="64"/>
  <c r="DI1417" i="64" s="1"/>
  <c r="DA404" i="64"/>
  <c r="DA454" i="64"/>
  <c r="DA1296" i="64"/>
  <c r="DA1311" i="64" s="1"/>
  <c r="DA1605" i="64"/>
  <c r="DA1619" i="64" s="1"/>
  <c r="DA560" i="64"/>
  <c r="DA580" i="64" s="1"/>
  <c r="DA961" i="64"/>
  <c r="DA974" i="64" s="1"/>
  <c r="DA1944" i="64"/>
  <c r="DA1969" i="64" s="1"/>
  <c r="DA1912" i="64"/>
  <c r="DA1935" i="64" s="1"/>
  <c r="DA1573" i="64"/>
  <c r="DA1596" i="64" s="1"/>
  <c r="DA381" i="64"/>
  <c r="DA1978" i="64"/>
  <c r="DA2003" i="64" s="1"/>
  <c r="DA2486" i="64"/>
  <c r="DA2500" i="64" s="1"/>
  <c r="DA1659" i="64"/>
  <c r="DA1674" i="64" s="1"/>
  <c r="DA661" i="64"/>
  <c r="DA1050" i="64"/>
  <c r="DA1065" i="64" s="1"/>
  <c r="DA1226" i="64"/>
  <c r="DA1239" i="64" s="1"/>
  <c r="DA1880" i="64"/>
  <c r="DA1903" i="64" s="1"/>
  <c r="DA1757" i="64"/>
  <c r="DA1770" i="64" s="1"/>
  <c r="DA1202" i="64"/>
  <c r="DA1217" i="64" s="1"/>
  <c r="DA1844" i="64"/>
  <c r="DA1871" i="64" s="1"/>
  <c r="DA1506" i="64"/>
  <c r="DA1628" i="64"/>
  <c r="DA1650" i="64" s="1"/>
  <c r="DA588" i="64"/>
  <c r="DA603" i="64" s="1"/>
  <c r="DA612" i="64"/>
  <c r="DA937" i="64"/>
  <c r="DA952" i="64" s="1"/>
  <c r="DA1074" i="64"/>
  <c r="DA1355" i="64"/>
  <c r="DA1382" i="64" s="1"/>
  <c r="DA1551" i="64"/>
  <c r="DA1564" i="64" s="1"/>
  <c r="CS588" i="64"/>
  <c r="CS603" i="64" s="1"/>
  <c r="CS937" i="64"/>
  <c r="CS952" i="64" s="1"/>
  <c r="CS1390" i="64"/>
  <c r="CS1417" i="64" s="1"/>
  <c r="CS612" i="64"/>
  <c r="CS1605" i="64"/>
  <c r="CS1619" i="64" s="1"/>
  <c r="CS1296" i="64"/>
  <c r="CS1311" i="64" s="1"/>
  <c r="CS1944" i="64"/>
  <c r="CS1969" i="64" s="1"/>
  <c r="CS1912" i="64"/>
  <c r="CS1935" i="64" s="1"/>
  <c r="CS1573" i="64"/>
  <c r="CS1596" i="64" s="1"/>
  <c r="CS404" i="64"/>
  <c r="CS454" i="64"/>
  <c r="CS560" i="64"/>
  <c r="CS580" i="64" s="1"/>
  <c r="CS961" i="64"/>
  <c r="CS974" i="64" s="1"/>
  <c r="CS1978" i="64"/>
  <c r="CS2003" i="64" s="1"/>
  <c r="CS2486" i="64"/>
  <c r="CS2500" i="64" s="1"/>
  <c r="CS381" i="64"/>
  <c r="CS1050" i="64"/>
  <c r="CS1065" i="64" s="1"/>
  <c r="CS1880" i="64"/>
  <c r="CS1903" i="64" s="1"/>
  <c r="CS1757" i="64"/>
  <c r="CS1770" i="64" s="1"/>
  <c r="CS661" i="64"/>
  <c r="CS1320" i="64"/>
  <c r="CS1347" i="64" s="1"/>
  <c r="CS1426" i="64"/>
  <c r="CS1453" i="64" s="1"/>
  <c r="CS1462" i="64"/>
  <c r="CS1497" i="64" s="1"/>
  <c r="DI2434" i="64"/>
  <c r="DI2383" i="64"/>
  <c r="DA1688" i="64"/>
  <c r="CS1913" i="64"/>
  <c r="CS1936" i="64" s="1"/>
  <c r="DI1881" i="64"/>
  <c r="DI1904" i="64" s="1"/>
  <c r="DA1426" i="64"/>
  <c r="DA1453" i="64" s="1"/>
  <c r="DI1321" i="64"/>
  <c r="DI1348" i="64" s="1"/>
  <c r="DI404" i="64"/>
  <c r="DA382" i="64"/>
  <c r="DA395" i="64" s="1"/>
  <c r="DI2439" i="64"/>
  <c r="CS2435" i="64"/>
  <c r="CS2413" i="64"/>
  <c r="DI2409" i="64"/>
  <c r="DI2388" i="64"/>
  <c r="CS2384" i="64"/>
  <c r="CS2362" i="64"/>
  <c r="DI2358" i="64"/>
  <c r="DA1664" i="64"/>
  <c r="DA1679" i="64" s="1"/>
  <c r="CS1574" i="64"/>
  <c r="CS1597" i="64" s="1"/>
  <c r="CS1551" i="64"/>
  <c r="CS1564" i="64" s="1"/>
  <c r="DI1758" i="64"/>
  <c r="DI1771" i="64" s="1"/>
  <c r="DI1427" i="64"/>
  <c r="DI1454" i="64" s="1"/>
  <c r="DA1395" i="64"/>
  <c r="DA1422" i="64" s="1"/>
  <c r="CS1355" i="64"/>
  <c r="CS1382" i="64" s="1"/>
  <c r="CS1226" i="64"/>
  <c r="CS1239" i="64" s="1"/>
  <c r="DA1079" i="64"/>
  <c r="CS613" i="64"/>
  <c r="DA409" i="64"/>
  <c r="DA419" i="64" s="1"/>
  <c r="DA405" i="64"/>
  <c r="CS2408" i="64"/>
  <c r="CS2357" i="64"/>
  <c r="CS1510" i="64"/>
  <c r="DA1913" i="64"/>
  <c r="DA1936" i="64" s="1"/>
  <c r="CS1844" i="64"/>
  <c r="CS1871" i="64" s="1"/>
  <c r="CS1945" i="64"/>
  <c r="CS1970" i="64" s="1"/>
  <c r="CS1074" i="64"/>
  <c r="DI966" i="64"/>
  <c r="DI979" i="64" s="1"/>
  <c r="DA938" i="64"/>
  <c r="DA953" i="64" s="1"/>
  <c r="DI613" i="64"/>
  <c r="DI454" i="64"/>
  <c r="DI386" i="64"/>
  <c r="DA2435" i="64"/>
  <c r="DA2413" i="64"/>
  <c r="DA2408" i="64"/>
  <c r="DA2384" i="64"/>
  <c r="DA2362" i="64"/>
  <c r="DA2357" i="64"/>
  <c r="DA1684" i="64"/>
  <c r="DA1699" i="64" s="1"/>
  <c r="CS1659" i="64"/>
  <c r="CS1674" i="64" s="1"/>
  <c r="DA1574" i="64"/>
  <c r="DA1597" i="64" s="1"/>
  <c r="DA1511" i="64"/>
  <c r="DA1546" i="64" s="1"/>
  <c r="DI1395" i="64"/>
  <c r="DI1422" i="64" s="1"/>
  <c r="CS1231" i="64"/>
  <c r="CS1244" i="64" s="1"/>
  <c r="DA459" i="64"/>
  <c r="DA455" i="64"/>
  <c r="CS386" i="64"/>
  <c r="DK942" i="64"/>
  <c r="DK1983" i="64"/>
  <c r="DK2008" i="64" s="1"/>
  <c r="DK386" i="64"/>
  <c r="DK1301" i="64"/>
  <c r="DK565" i="64"/>
  <c r="DK1231" i="64"/>
  <c r="DK1244" i="64" s="1"/>
  <c r="DK1949" i="64"/>
  <c r="DK1974" i="64" s="1"/>
  <c r="DK1325" i="64"/>
  <c r="DK1352" i="64" s="1"/>
  <c r="DK1360" i="64"/>
  <c r="DK1387" i="64" s="1"/>
  <c r="DK1849" i="64"/>
  <c r="DK1876" i="64" s="1"/>
  <c r="DK409" i="64"/>
  <c r="DK419" i="64" s="1"/>
  <c r="DK593" i="64"/>
  <c r="DK1055" i="64"/>
  <c r="DK1070" i="64" s="1"/>
  <c r="DK1207" i="64"/>
  <c r="DK1511" i="64"/>
  <c r="DK1546" i="64" s="1"/>
  <c r="DK1762" i="64"/>
  <c r="DK1775" i="64" s="1"/>
  <c r="DK617" i="64"/>
  <c r="DK1079" i="64"/>
  <c r="DK1578" i="64"/>
  <c r="DK1610" i="64"/>
  <c r="DK1624" i="64" s="1"/>
  <c r="DK459" i="64"/>
  <c r="DK666" i="64"/>
  <c r="DK679" i="64" s="1"/>
  <c r="DK1395" i="64"/>
  <c r="DK1422" i="64" s="1"/>
  <c r="DK1885" i="64"/>
  <c r="DK1908" i="64" s="1"/>
  <c r="DK1556" i="64"/>
  <c r="DK1569" i="64" s="1"/>
  <c r="DK1633" i="64"/>
  <c r="DK642" i="64"/>
  <c r="DK966" i="64"/>
  <c r="DK979" i="64" s="1"/>
  <c r="DK1431" i="64"/>
  <c r="DK1458" i="64" s="1"/>
  <c r="DC642" i="64"/>
  <c r="DC1983" i="64"/>
  <c r="DC2008" i="64" s="1"/>
  <c r="DC1917" i="64"/>
  <c r="DC1940" i="64" s="1"/>
  <c r="DC1467" i="64"/>
  <c r="DC1502" i="64" s="1"/>
  <c r="DC942" i="64"/>
  <c r="DC1301" i="64"/>
  <c r="DC386" i="64"/>
  <c r="DC1949" i="64"/>
  <c r="DC1974" i="64" s="1"/>
  <c r="DC1325" i="64"/>
  <c r="DC1352" i="64" s="1"/>
  <c r="DC1360" i="64"/>
  <c r="DC1387" i="64" s="1"/>
  <c r="DC1849" i="64"/>
  <c r="DC1876" i="64" s="1"/>
  <c r="DC565" i="64"/>
  <c r="DC1055" i="64"/>
  <c r="DC1070" i="64" s="1"/>
  <c r="DC1207" i="64"/>
  <c r="DC1231" i="64"/>
  <c r="DC1244" i="64" s="1"/>
  <c r="DC1511" i="64"/>
  <c r="DC1546" i="64" s="1"/>
  <c r="DC1762" i="64"/>
  <c r="DC1775" i="64" s="1"/>
  <c r="DC409" i="64"/>
  <c r="DC419" i="64" s="1"/>
  <c r="DC593" i="64"/>
  <c r="DC1578" i="64"/>
  <c r="DC1610" i="64"/>
  <c r="DC1624" i="64" s="1"/>
  <c r="DC617" i="64"/>
  <c r="DC1079" i="64"/>
  <c r="DC1395" i="64"/>
  <c r="DC1422" i="64" s="1"/>
  <c r="DC1885" i="64"/>
  <c r="DC1908" i="64" s="1"/>
  <c r="DC1556" i="64"/>
  <c r="DC1569" i="64" s="1"/>
  <c r="CU617" i="64"/>
  <c r="CU1079" i="64"/>
  <c r="CU1431" i="64"/>
  <c r="CU1458" i="64" s="1"/>
  <c r="CU459" i="64"/>
  <c r="CU642" i="64"/>
  <c r="CU666" i="64"/>
  <c r="CU679" i="64" s="1"/>
  <c r="CU966" i="64"/>
  <c r="CU979" i="64" s="1"/>
  <c r="CU2491" i="64"/>
  <c r="CU2505" i="64" s="1"/>
  <c r="CU1983" i="64"/>
  <c r="CU2008" i="64" s="1"/>
  <c r="CU1917" i="64"/>
  <c r="CU1940" i="64" s="1"/>
  <c r="CU1467" i="64"/>
  <c r="CU1502" i="64" s="1"/>
  <c r="CU1301" i="64"/>
  <c r="CU942" i="64"/>
  <c r="CU1949" i="64"/>
  <c r="CU1974" i="64" s="1"/>
  <c r="CU1325" i="64"/>
  <c r="CU1352" i="64" s="1"/>
  <c r="CU1360" i="64"/>
  <c r="CU1387" i="64" s="1"/>
  <c r="CU1849" i="64"/>
  <c r="CU1876" i="64" s="1"/>
  <c r="CU386" i="64"/>
  <c r="CU1231" i="64"/>
  <c r="CU1244" i="64" s="1"/>
  <c r="CU1511" i="64"/>
  <c r="CU1546" i="64" s="1"/>
  <c r="CU1762" i="64"/>
  <c r="CU1775" i="64" s="1"/>
  <c r="CU565" i="64"/>
  <c r="CU1055" i="64"/>
  <c r="CU1070" i="64" s="1"/>
  <c r="CU1207" i="64"/>
  <c r="CU1578" i="64"/>
  <c r="CU1610" i="64"/>
  <c r="CU1624" i="64" s="1"/>
  <c r="DK408" i="64"/>
  <c r="DK592" i="64"/>
  <c r="DK1394" i="64"/>
  <c r="DK616" i="64"/>
  <c r="DK1078" i="64"/>
  <c r="DK1197" i="64" s="1"/>
  <c r="DK1430" i="64"/>
  <c r="DK458" i="64"/>
  <c r="DK641" i="64"/>
  <c r="DK665" i="64"/>
  <c r="DK678" i="64" s="1"/>
  <c r="DK965" i="64"/>
  <c r="DK2490" i="64"/>
  <c r="DK1982" i="64"/>
  <c r="DK1916" i="64"/>
  <c r="DK1466" i="64"/>
  <c r="DK1300" i="64"/>
  <c r="DK941" i="64"/>
  <c r="DK1948" i="64"/>
  <c r="DK1324" i="64"/>
  <c r="DK1359" i="64"/>
  <c r="DK1848" i="64"/>
  <c r="DK385" i="64"/>
  <c r="DK1230" i="64"/>
  <c r="DK1510" i="64"/>
  <c r="DK1761" i="64"/>
  <c r="DC385" i="64"/>
  <c r="DC564" i="64"/>
  <c r="DC1206" i="64"/>
  <c r="DC1221" i="64" s="1"/>
  <c r="DC1394" i="64"/>
  <c r="DC1884" i="64"/>
  <c r="DC1430" i="64"/>
  <c r="DC408" i="64"/>
  <c r="DC592" i="64"/>
  <c r="DC1078" i="64"/>
  <c r="DC1197" i="64" s="1"/>
  <c r="DC2490" i="64"/>
  <c r="DC616" i="64"/>
  <c r="DC641" i="64"/>
  <c r="DC665" i="64"/>
  <c r="DC678" i="64" s="1"/>
  <c r="DC965" i="64"/>
  <c r="DC1982" i="64"/>
  <c r="DC1916" i="64"/>
  <c r="DC1466" i="64"/>
  <c r="DC458" i="64"/>
  <c r="DC1300" i="64"/>
  <c r="DC1948" i="64"/>
  <c r="DC1324" i="64"/>
  <c r="DC1359" i="64"/>
  <c r="DC1848" i="64"/>
  <c r="DC1510" i="64"/>
  <c r="CU458" i="64"/>
  <c r="CU941" i="64"/>
  <c r="CU1230" i="64"/>
  <c r="CU1394" i="64"/>
  <c r="CU1884" i="64"/>
  <c r="CU564" i="64"/>
  <c r="CU1206" i="64"/>
  <c r="CU1221" i="64" s="1"/>
  <c r="CU1430" i="64"/>
  <c r="CU385" i="64"/>
  <c r="CU2490" i="64"/>
  <c r="CU1078" i="64"/>
  <c r="CU1197" i="64" s="1"/>
  <c r="CU1982" i="64"/>
  <c r="CU1916" i="64"/>
  <c r="CU1466" i="64"/>
  <c r="CU408" i="64"/>
  <c r="CU592" i="64"/>
  <c r="CU641" i="64"/>
  <c r="CU965" i="64"/>
  <c r="CU1300" i="64"/>
  <c r="CU1510" i="64"/>
  <c r="DK638" i="64"/>
  <c r="DK962" i="64"/>
  <c r="DK975" i="64" s="1"/>
  <c r="DK1945" i="64"/>
  <c r="DK1970" i="64" s="1"/>
  <c r="DK1321" i="64"/>
  <c r="DK1348" i="64" s="1"/>
  <c r="DK1356" i="64"/>
  <c r="DK1383" i="64" s="1"/>
  <c r="DK1845" i="64"/>
  <c r="DK1872" i="64" s="1"/>
  <c r="DK405" i="64"/>
  <c r="DK589" i="64"/>
  <c r="DK1758" i="64"/>
  <c r="DK1771" i="64" s="1"/>
  <c r="DK613" i="64"/>
  <c r="DK662" i="64"/>
  <c r="DK675" i="64" s="1"/>
  <c r="DK938" i="64"/>
  <c r="DK953" i="64" s="1"/>
  <c r="DK455" i="64"/>
  <c r="DK1227" i="64"/>
  <c r="DK1240" i="64" s="1"/>
  <c r="DK1391" i="64"/>
  <c r="DK1418" i="64" s="1"/>
  <c r="DK1881" i="64"/>
  <c r="DK1904" i="64" s="1"/>
  <c r="DK1427" i="64"/>
  <c r="DK1454" i="64" s="1"/>
  <c r="DK561" i="64"/>
  <c r="DK1203" i="64"/>
  <c r="DK1218" i="64" s="1"/>
  <c r="DK2487" i="64"/>
  <c r="DK2501" i="64" s="1"/>
  <c r="DK1979" i="64"/>
  <c r="DK2004" i="64" s="1"/>
  <c r="DK2047" i="64" s="1"/>
  <c r="DK1913" i="64"/>
  <c r="DK1936" i="64" s="1"/>
  <c r="DK1463" i="64"/>
  <c r="DK1498" i="64" s="1"/>
  <c r="DK1507" i="64"/>
  <c r="DK1542" i="64" s="1"/>
  <c r="DC1297" i="64"/>
  <c r="DC1312" i="64" s="1"/>
  <c r="DC382" i="64"/>
  <c r="DC395" i="64" s="1"/>
  <c r="DC1051" i="64"/>
  <c r="DC1066" i="64" s="1"/>
  <c r="DC1075" i="64"/>
  <c r="DC1945" i="64"/>
  <c r="DC1970" i="64" s="1"/>
  <c r="DC1321" i="64"/>
  <c r="DC1348" i="64" s="1"/>
  <c r="DC1356" i="64"/>
  <c r="DC1383" i="64" s="1"/>
  <c r="DC1845" i="64"/>
  <c r="DC1872" i="64" s="1"/>
  <c r="DC638" i="64"/>
  <c r="DC962" i="64"/>
  <c r="DC975" i="64" s="1"/>
  <c r="DC1758" i="64"/>
  <c r="DC1771" i="64" s="1"/>
  <c r="DC589" i="64"/>
  <c r="DC405" i="64"/>
  <c r="DC938" i="64"/>
  <c r="DC953" i="64" s="1"/>
  <c r="DC1391" i="64"/>
  <c r="DC1418" i="64" s="1"/>
  <c r="DC1881" i="64"/>
  <c r="DC1904" i="64" s="1"/>
  <c r="DC1552" i="64"/>
  <c r="DC1565" i="64" s="1"/>
  <c r="DC613" i="64"/>
  <c r="DC662" i="64"/>
  <c r="DC675" i="64" s="1"/>
  <c r="DC1227" i="64"/>
  <c r="DC1240" i="64" s="1"/>
  <c r="DC1427" i="64"/>
  <c r="DC1454" i="64" s="1"/>
  <c r="DC455" i="64"/>
  <c r="DC1507" i="64"/>
  <c r="DC1542" i="64" s="1"/>
  <c r="DC2487" i="64"/>
  <c r="DC2501" i="64" s="1"/>
  <c r="CU613" i="64"/>
  <c r="CU1203" i="64"/>
  <c r="CU1218" i="64" s="1"/>
  <c r="CU1979" i="64"/>
  <c r="CU2004" i="64" s="1"/>
  <c r="CU2047" i="64" s="1"/>
  <c r="CU455" i="64"/>
  <c r="CU561" i="64"/>
  <c r="CU1297" i="64"/>
  <c r="CU1312" i="64" s="1"/>
  <c r="CU1945" i="64"/>
  <c r="CU1970" i="64" s="1"/>
  <c r="CU1321" i="64"/>
  <c r="CU1348" i="64" s="1"/>
  <c r="CU1356" i="64"/>
  <c r="CU1383" i="64" s="1"/>
  <c r="CU1845" i="64"/>
  <c r="CU1872" i="64" s="1"/>
  <c r="CU1051" i="64"/>
  <c r="CU1066" i="64" s="1"/>
  <c r="CU1075" i="64"/>
  <c r="CU1758" i="64"/>
  <c r="CU1771" i="64" s="1"/>
  <c r="CU382" i="64"/>
  <c r="CU395" i="64" s="1"/>
  <c r="CU638" i="64"/>
  <c r="CU962" i="64"/>
  <c r="CU975" i="64" s="1"/>
  <c r="CU1574" i="64"/>
  <c r="CU1597" i="64" s="1"/>
  <c r="CU1606" i="64"/>
  <c r="CU1620" i="64" s="1"/>
  <c r="CU1391" i="64"/>
  <c r="CU1418" i="64" s="1"/>
  <c r="CU1881" i="64"/>
  <c r="CU1904" i="64" s="1"/>
  <c r="CU1552" i="64"/>
  <c r="CU1565" i="64" s="1"/>
  <c r="CU1629" i="64"/>
  <c r="CU1651" i="64" s="1"/>
  <c r="CU589" i="64"/>
  <c r="CU938" i="64"/>
  <c r="CU953" i="64" s="1"/>
  <c r="CU1427" i="64"/>
  <c r="CU1454" i="64" s="1"/>
  <c r="DC2439" i="64"/>
  <c r="CU2412" i="64"/>
  <c r="DC2388" i="64"/>
  <c r="CU2361" i="64"/>
  <c r="DC1688" i="64"/>
  <c r="CU1632" i="64"/>
  <c r="DC1609" i="64"/>
  <c r="DK1577" i="64"/>
  <c r="DK1467" i="64"/>
  <c r="DK1502" i="64" s="1"/>
  <c r="CU1324" i="64"/>
  <c r="DC941" i="64"/>
  <c r="CU409" i="64"/>
  <c r="CU419" i="64" s="1"/>
  <c r="DK2439" i="64"/>
  <c r="CU2435" i="64"/>
  <c r="DC2412" i="64"/>
  <c r="DK2388" i="64"/>
  <c r="CU2384" i="64"/>
  <c r="DC2361" i="64"/>
  <c r="DK1688" i="64"/>
  <c r="CU1684" i="64"/>
  <c r="CU1699" i="64" s="1"/>
  <c r="CU1660" i="64"/>
  <c r="CU1675" i="64" s="1"/>
  <c r="DC1632" i="64"/>
  <c r="DK1609" i="64"/>
  <c r="DC2491" i="64"/>
  <c r="DC2505" i="64" s="1"/>
  <c r="CU1913" i="64"/>
  <c r="CU1936" i="64" s="1"/>
  <c r="DC1230" i="64"/>
  <c r="CU665" i="64"/>
  <c r="CU678" i="64" s="1"/>
  <c r="DK564" i="64"/>
  <c r="DK382" i="64"/>
  <c r="DK395" i="64" s="1"/>
  <c r="DC2435" i="64"/>
  <c r="DK2412" i="64"/>
  <c r="DC2384" i="64"/>
  <c r="DK2361" i="64"/>
  <c r="DC1684" i="64"/>
  <c r="DC1699" i="64" s="1"/>
  <c r="DC1660" i="64"/>
  <c r="DC1675" i="64" s="1"/>
  <c r="DK1632" i="64"/>
  <c r="DK2491" i="64"/>
  <c r="DK2505" i="64" s="1"/>
  <c r="CU1463" i="64"/>
  <c r="CU1498" i="64" s="1"/>
  <c r="DC1913" i="64"/>
  <c r="DC1936" i="64" s="1"/>
  <c r="CU1848" i="64"/>
  <c r="DC1431" i="64"/>
  <c r="DC1458" i="64" s="1"/>
  <c r="DK1297" i="64"/>
  <c r="DK1312" i="64" s="1"/>
  <c r="DC1203" i="64"/>
  <c r="DC1218" i="64" s="1"/>
  <c r="DC459" i="64"/>
  <c r="DK2435" i="64"/>
  <c r="CU2413" i="64"/>
  <c r="DK2384" i="64"/>
  <c r="CU2362" i="64"/>
  <c r="DK1684" i="64"/>
  <c r="DK1699" i="64" s="1"/>
  <c r="DK1660" i="64"/>
  <c r="DK1675" i="64" s="1"/>
  <c r="CU1633" i="64"/>
  <c r="DK1552" i="64"/>
  <c r="DK1565" i="64" s="1"/>
  <c r="CU1761" i="64"/>
  <c r="DC1463" i="64"/>
  <c r="DC1498" i="64" s="1"/>
  <c r="DC1979" i="64"/>
  <c r="DC2004" i="64" s="1"/>
  <c r="DC2047" i="64" s="1"/>
  <c r="DK1051" i="64"/>
  <c r="DK1066" i="64" s="1"/>
  <c r="CU616" i="64"/>
  <c r="CU405" i="64"/>
  <c r="CU2438" i="64"/>
  <c r="DC2413" i="64"/>
  <c r="CU2387" i="64"/>
  <c r="DC2362" i="64"/>
  <c r="CU1687" i="64"/>
  <c r="CU1663" i="64"/>
  <c r="DC1633" i="64"/>
  <c r="DC1574" i="64"/>
  <c r="DC1597" i="64" s="1"/>
  <c r="CU1555" i="64"/>
  <c r="DC1761" i="64"/>
  <c r="CU2487" i="64"/>
  <c r="CU2501" i="64" s="1"/>
  <c r="CU1359" i="64"/>
  <c r="DC966" i="64"/>
  <c r="DC979" i="64" s="1"/>
  <c r="DC666" i="64"/>
  <c r="DC679" i="64" s="1"/>
  <c r="DC2438" i="64"/>
  <c r="DK2413" i="64"/>
  <c r="CU2409" i="64"/>
  <c r="DC2387" i="64"/>
  <c r="DK2362" i="64"/>
  <c r="CU2358" i="64"/>
  <c r="DC1687" i="64"/>
  <c r="DC1663" i="64"/>
  <c r="DC1606" i="64"/>
  <c r="DC1620" i="64" s="1"/>
  <c r="DK1574" i="64"/>
  <c r="DK1597" i="64" s="1"/>
  <c r="DC1555" i="64"/>
  <c r="DK1884" i="64"/>
  <c r="DK1206" i="64"/>
  <c r="DK1221" i="64" s="1"/>
  <c r="CU593" i="64"/>
  <c r="DK2438" i="64"/>
  <c r="DC2409" i="64"/>
  <c r="DK2387" i="64"/>
  <c r="DC2358" i="64"/>
  <c r="DK1687" i="64"/>
  <c r="DK1664" i="64"/>
  <c r="DK1679" i="64" s="1"/>
  <c r="DC1664" i="64"/>
  <c r="DC1679" i="64" s="1"/>
  <c r="CU1664" i="64"/>
  <c r="CU1679" i="64" s="1"/>
  <c r="DK1663" i="64"/>
  <c r="DC1629" i="64"/>
  <c r="DC1651" i="64" s="1"/>
  <c r="DK1606" i="64"/>
  <c r="DK1620" i="64" s="1"/>
  <c r="CU1577" i="64"/>
  <c r="DK1555" i="64"/>
  <c r="CU1507" i="64"/>
  <c r="CU1542" i="64" s="1"/>
  <c r="CU1885" i="64"/>
  <c r="CU1908" i="64" s="1"/>
  <c r="CU1948" i="64"/>
  <c r="CU1227" i="64"/>
  <c r="CU1240" i="64" s="1"/>
  <c r="DK1075" i="64"/>
  <c r="DC561" i="64"/>
  <c r="DD942" i="64"/>
  <c r="DD1231" i="64"/>
  <c r="DD1244" i="64" s="1"/>
  <c r="DD1079" i="64"/>
  <c r="DD565" i="64"/>
  <c r="DD642" i="64"/>
  <c r="CV966" i="64"/>
  <c r="CV979" i="64" s="1"/>
  <c r="CV1055" i="64"/>
  <c r="CV1070" i="64" s="1"/>
  <c r="CV942" i="64"/>
  <c r="CV1079" i="64"/>
  <c r="CV1207" i="64"/>
  <c r="CV565" i="64"/>
  <c r="DE1078" i="64"/>
  <c r="DE1197" i="64" s="1"/>
  <c r="DE1206" i="64"/>
  <c r="DE1221" i="64" s="1"/>
  <c r="DE385" i="64"/>
  <c r="DE564" i="64"/>
  <c r="DE592" i="64"/>
  <c r="DE641" i="64"/>
  <c r="DE965" i="64"/>
  <c r="DE408" i="64"/>
  <c r="DE458" i="64"/>
  <c r="DE616" i="64"/>
  <c r="DE941" i="64"/>
  <c r="CW616" i="64"/>
  <c r="CW1230" i="64"/>
  <c r="CW665" i="64"/>
  <c r="CW678" i="64" s="1"/>
  <c r="CW1078" i="64"/>
  <c r="CW1197" i="64" s="1"/>
  <c r="CW1206" i="64"/>
  <c r="CW1221" i="64" s="1"/>
  <c r="CW564" i="64"/>
  <c r="CW385" i="64"/>
  <c r="CW592" i="64"/>
  <c r="CW641" i="64"/>
  <c r="CW965" i="64"/>
  <c r="CW408" i="64"/>
  <c r="CW458" i="64"/>
  <c r="CO408" i="64"/>
  <c r="CO458" i="64"/>
  <c r="CO941" i="64"/>
  <c r="CO1230" i="64"/>
  <c r="CO616" i="64"/>
  <c r="CO1078" i="64"/>
  <c r="CO1197" i="64" s="1"/>
  <c r="CO1206" i="64"/>
  <c r="CO1221" i="64" s="1"/>
  <c r="CO564" i="64"/>
  <c r="CO665" i="64"/>
  <c r="CO678" i="64" s="1"/>
  <c r="CO641" i="64"/>
  <c r="CO965" i="64"/>
  <c r="CO385" i="64"/>
  <c r="CO592" i="64"/>
  <c r="DF938" i="64"/>
  <c r="DF953" i="64" s="1"/>
  <c r="DF405" i="64"/>
  <c r="DF455" i="64"/>
  <c r="DF1227" i="64"/>
  <c r="DF1240" i="64" s="1"/>
  <c r="DF1051" i="64"/>
  <c r="DF1066" i="64" s="1"/>
  <c r="DF1075" i="64"/>
  <c r="DF1203" i="64"/>
  <c r="DF1218" i="64" s="1"/>
  <c r="DF561" i="64"/>
  <c r="DF613" i="64"/>
  <c r="DF638" i="64"/>
  <c r="DF662" i="64"/>
  <c r="DF675" i="64" s="1"/>
  <c r="DF962" i="64"/>
  <c r="DF975" i="64" s="1"/>
  <c r="CX382" i="64"/>
  <c r="CX395" i="64" s="1"/>
  <c r="CX589" i="64"/>
  <c r="CX938" i="64"/>
  <c r="CX953" i="64" s="1"/>
  <c r="CX1227" i="64"/>
  <c r="CX1240" i="64" s="1"/>
  <c r="CX405" i="64"/>
  <c r="CX455" i="64"/>
  <c r="CX1051" i="64"/>
  <c r="CX1066" i="64" s="1"/>
  <c r="CX1075" i="64"/>
  <c r="CX561" i="64"/>
  <c r="CX1297" i="64"/>
  <c r="CX1312" i="64" s="1"/>
  <c r="CX613" i="64"/>
  <c r="CX638" i="64"/>
  <c r="CX962" i="64"/>
  <c r="CX975" i="64" s="1"/>
  <c r="CP613" i="64"/>
  <c r="CP662" i="64"/>
  <c r="CP675" i="64" s="1"/>
  <c r="CP382" i="64"/>
  <c r="CP395" i="64" s="1"/>
  <c r="CP589" i="64"/>
  <c r="CP938" i="64"/>
  <c r="CP953" i="64" s="1"/>
  <c r="CP1051" i="64"/>
  <c r="CP1066" i="64" s="1"/>
  <c r="CP1075" i="64"/>
  <c r="CP1203" i="64"/>
  <c r="CP1218" i="64" s="1"/>
  <c r="CP405" i="64"/>
  <c r="CP455" i="64"/>
  <c r="CP561" i="64"/>
  <c r="DG404" i="64"/>
  <c r="DG454" i="64"/>
  <c r="DG637" i="64"/>
  <c r="DG961" i="64"/>
  <c r="DG974" i="64" s="1"/>
  <c r="DG612" i="64"/>
  <c r="DG661" i="64"/>
  <c r="DG937" i="64"/>
  <c r="DG952" i="64" s="1"/>
  <c r="DG381" i="64"/>
  <c r="DG588" i="64"/>
  <c r="DG603" i="64" s="1"/>
  <c r="DG1226" i="64"/>
  <c r="DG1239" i="64" s="1"/>
  <c r="DG1050" i="64"/>
  <c r="DG1065" i="64" s="1"/>
  <c r="DG1074" i="64"/>
  <c r="DG1202" i="64"/>
  <c r="DG1217" i="64" s="1"/>
  <c r="CY560" i="64"/>
  <c r="CY580" i="64" s="1"/>
  <c r="CY1296" i="64"/>
  <c r="CY1311" i="64" s="1"/>
  <c r="CY637" i="64"/>
  <c r="CY961" i="64"/>
  <c r="CY974" i="64" s="1"/>
  <c r="CY404" i="64"/>
  <c r="CY454" i="64"/>
  <c r="CY612" i="64"/>
  <c r="CY661" i="64"/>
  <c r="CY937" i="64"/>
  <c r="CY952" i="64" s="1"/>
  <c r="CY1226" i="64"/>
  <c r="CY1239" i="64" s="1"/>
  <c r="CQ1050" i="64"/>
  <c r="CQ1065" i="64" s="1"/>
  <c r="CQ1074" i="64"/>
  <c r="CQ1202" i="64"/>
  <c r="CQ1217" i="64" s="1"/>
  <c r="CQ381" i="64"/>
  <c r="CQ560" i="64"/>
  <c r="CQ580" i="64" s="1"/>
  <c r="CQ588" i="64"/>
  <c r="CQ603" i="64" s="1"/>
  <c r="CQ1296" i="64"/>
  <c r="CQ1311" i="64" s="1"/>
  <c r="CQ637" i="64"/>
  <c r="CQ961" i="64"/>
  <c r="CQ974" i="64" s="1"/>
  <c r="CQ404" i="64"/>
  <c r="CQ454" i="64"/>
  <c r="CQ612" i="64"/>
  <c r="CQ937" i="64"/>
  <c r="CQ952" i="64" s="1"/>
  <c r="CP1927" i="64"/>
  <c r="CZ1360" i="64"/>
  <c r="CZ1387" i="64" s="1"/>
  <c r="CZ1885" i="64"/>
  <c r="CZ1908" i="64" s="1"/>
  <c r="CZ565" i="64"/>
  <c r="CZ666" i="64"/>
  <c r="CZ679" i="64" s="1"/>
  <c r="CZ942" i="64"/>
  <c r="CZ386" i="64"/>
  <c r="CZ1917" i="64"/>
  <c r="CZ1940" i="64" s="1"/>
  <c r="CZ593" i="64"/>
  <c r="CZ1231" i="64"/>
  <c r="CZ1244" i="64" s="1"/>
  <c r="CZ1301" i="64"/>
  <c r="CZ1395" i="64"/>
  <c r="CZ1422" i="64" s="1"/>
  <c r="CZ1431" i="64"/>
  <c r="CZ1458" i="64" s="1"/>
  <c r="CZ1849" i="64"/>
  <c r="CZ1876" i="64" s="1"/>
  <c r="CZ1983" i="64"/>
  <c r="CZ2008" i="64" s="1"/>
  <c r="CZ617" i="64"/>
  <c r="CZ1079" i="64"/>
  <c r="CZ409" i="64"/>
  <c r="CZ419" i="64" s="1"/>
  <c r="CZ966" i="64"/>
  <c r="CZ979" i="64" s="1"/>
  <c r="CZ1055" i="64"/>
  <c r="CZ1070" i="64" s="1"/>
  <c r="CZ1467" i="64"/>
  <c r="CZ1502" i="64" s="1"/>
  <c r="CU404" i="64"/>
  <c r="CU637" i="64"/>
  <c r="CU1202" i="64"/>
  <c r="CU1944" i="64"/>
  <c r="CU1969" i="64" s="1"/>
  <c r="CU454" i="64"/>
  <c r="CU937" i="64"/>
  <c r="CU952" i="64" s="1"/>
  <c r="CU1355" i="64"/>
  <c r="CU1382" i="64" s="1"/>
  <c r="CU1880" i="64"/>
  <c r="CU1903" i="64" s="1"/>
  <c r="CU560" i="64"/>
  <c r="CU1506" i="64"/>
  <c r="CU661" i="64"/>
  <c r="CU1296" i="64"/>
  <c r="CU1311" i="64" s="1"/>
  <c r="CU1844" i="64"/>
  <c r="CU1871" i="64" s="1"/>
  <c r="CU1912" i="64"/>
  <c r="CU1935" i="64" s="1"/>
  <c r="CU381" i="64"/>
  <c r="CU1226" i="64"/>
  <c r="CU1390" i="64"/>
  <c r="CU1426" i="64"/>
  <c r="CU588" i="64"/>
  <c r="CU1978" i="64"/>
  <c r="CU2003" i="64" s="1"/>
  <c r="CU961" i="64"/>
  <c r="CU974" i="64" s="1"/>
  <c r="CU1074" i="64"/>
  <c r="CU1462" i="64"/>
  <c r="CU1497" i="64" s="1"/>
  <c r="DH1511" i="64"/>
  <c r="DH1546" i="64" s="1"/>
  <c r="CZ1511" i="64"/>
  <c r="CZ1546" i="64" s="1"/>
  <c r="CR1511" i="64"/>
  <c r="CR1546" i="64" s="1"/>
  <c r="CZ1207" i="64"/>
  <c r="CR1207" i="64"/>
  <c r="DH666" i="64"/>
  <c r="DH679" i="64" s="1"/>
  <c r="DH1360" i="64"/>
  <c r="DH1387" i="64" s="1"/>
  <c r="DH1885" i="64"/>
  <c r="DH1908" i="64" s="1"/>
  <c r="DH386" i="64"/>
  <c r="DH565" i="64"/>
  <c r="DH942" i="64"/>
  <c r="DH593" i="64"/>
  <c r="DH1917" i="64"/>
  <c r="DH1940" i="64" s="1"/>
  <c r="DH1231" i="64"/>
  <c r="DH1244" i="64" s="1"/>
  <c r="DH1301" i="64"/>
  <c r="DH1395" i="64"/>
  <c r="DH1422" i="64" s="1"/>
  <c r="DH1431" i="64"/>
  <c r="DH1458" i="64" s="1"/>
  <c r="DH1849" i="64"/>
  <c r="DH1876" i="64" s="1"/>
  <c r="DH617" i="64"/>
  <c r="DH1983" i="64"/>
  <c r="DH2008" i="64" s="1"/>
  <c r="DH409" i="64"/>
  <c r="DH419" i="64" s="1"/>
  <c r="DH1079" i="64"/>
  <c r="DH459" i="64"/>
  <c r="DH966" i="64"/>
  <c r="DH979" i="64" s="1"/>
  <c r="DH1055" i="64"/>
  <c r="DH1070" i="64" s="1"/>
  <c r="DH1467" i="64"/>
  <c r="DH1502" i="64" s="1"/>
  <c r="DK637" i="64"/>
  <c r="DK1202" i="64"/>
  <c r="DK1944" i="64"/>
  <c r="DK1969" i="64" s="1"/>
  <c r="DK661" i="64"/>
  <c r="DK937" i="64"/>
  <c r="DK952" i="64" s="1"/>
  <c r="DK1355" i="64"/>
  <c r="DK1382" i="64" s="1"/>
  <c r="DK1880" i="64"/>
  <c r="DK1903" i="64" s="1"/>
  <c r="DK381" i="64"/>
  <c r="DK560" i="64"/>
  <c r="DK1506" i="64"/>
  <c r="DK588" i="64"/>
  <c r="DK1296" i="64"/>
  <c r="DK1311" i="64" s="1"/>
  <c r="DK1844" i="64"/>
  <c r="DK1871" i="64" s="1"/>
  <c r="DK1912" i="64"/>
  <c r="DK1935" i="64" s="1"/>
  <c r="DK1226" i="64"/>
  <c r="DK1390" i="64"/>
  <c r="DK1426" i="64"/>
  <c r="DK612" i="64"/>
  <c r="DK1978" i="64"/>
  <c r="DK2003" i="64" s="1"/>
  <c r="DK404" i="64"/>
  <c r="DK961" i="64"/>
  <c r="DK974" i="64" s="1"/>
  <c r="DK1074" i="64"/>
  <c r="DK1462" i="64"/>
  <c r="DK1497" i="64" s="1"/>
  <c r="DH2413" i="64"/>
  <c r="CZ2413" i="64"/>
  <c r="CR2413" i="64"/>
  <c r="DI2412" i="64"/>
  <c r="DA2412" i="64"/>
  <c r="CS2412" i="64"/>
  <c r="DJ2409" i="64"/>
  <c r="DB2409" i="64"/>
  <c r="CT2409" i="64"/>
  <c r="DK2408" i="64"/>
  <c r="DC2408" i="64"/>
  <c r="CU2408" i="64"/>
  <c r="DI1687" i="64"/>
  <c r="DA1687" i="64"/>
  <c r="CS1687" i="64"/>
  <c r="DJ1684" i="64"/>
  <c r="DJ1699" i="64" s="1"/>
  <c r="DB1684" i="64"/>
  <c r="DB1699" i="64" s="1"/>
  <c r="CT1684" i="64"/>
  <c r="CT1699" i="64" s="1"/>
  <c r="DK1683" i="64"/>
  <c r="DC1683" i="64"/>
  <c r="CU1683" i="64"/>
  <c r="DI1632" i="64"/>
  <c r="DA1632" i="64"/>
  <c r="CS1632" i="64"/>
  <c r="DJ1629" i="64"/>
  <c r="DJ1651" i="64" s="1"/>
  <c r="DB1629" i="64"/>
  <c r="DB1651" i="64" s="1"/>
  <c r="CT1629" i="64"/>
  <c r="CT1651" i="64" s="1"/>
  <c r="DK1628" i="64"/>
  <c r="DC1628" i="64"/>
  <c r="CU1628" i="64"/>
  <c r="DH1610" i="64"/>
  <c r="DH1624" i="64" s="1"/>
  <c r="CZ1610" i="64"/>
  <c r="CZ1624" i="64" s="1"/>
  <c r="CR1610" i="64"/>
  <c r="CR1624" i="64" s="1"/>
  <c r="DI1609" i="64"/>
  <c r="DA1609" i="64"/>
  <c r="CS1609" i="64"/>
  <c r="DJ1606" i="64"/>
  <c r="DJ1620" i="64" s="1"/>
  <c r="DB1606" i="64"/>
  <c r="DB1620" i="64" s="1"/>
  <c r="CT1606" i="64"/>
  <c r="CT1620" i="64" s="1"/>
  <c r="DK1605" i="64"/>
  <c r="DC1605" i="64"/>
  <c r="CU1605" i="64"/>
  <c r="DJ1051" i="64"/>
  <c r="DJ1066" i="64" s="1"/>
  <c r="DB1051" i="64"/>
  <c r="DB1066" i="64" s="1"/>
  <c r="CT1051" i="64"/>
  <c r="CT1066" i="64" s="1"/>
  <c r="DK1050" i="64"/>
  <c r="DK1065" i="64" s="1"/>
  <c r="CU1050" i="64"/>
  <c r="CU1065" i="64" s="1"/>
  <c r="DH642" i="64"/>
  <c r="CZ642" i="64"/>
  <c r="CR459" i="64"/>
  <c r="CR1360" i="64"/>
  <c r="CR1387" i="64" s="1"/>
  <c r="CR1885" i="64"/>
  <c r="CR1908" i="64" s="1"/>
  <c r="CR565" i="64"/>
  <c r="CR942" i="64"/>
  <c r="CR666" i="64"/>
  <c r="CR679" i="64" s="1"/>
  <c r="CR1917" i="64"/>
  <c r="CR1940" i="64" s="1"/>
  <c r="CR386" i="64"/>
  <c r="CR1231" i="64"/>
  <c r="CR1244" i="64" s="1"/>
  <c r="CR1301" i="64"/>
  <c r="CR1395" i="64"/>
  <c r="CR1422" i="64" s="1"/>
  <c r="CR1431" i="64"/>
  <c r="CR1458" i="64" s="1"/>
  <c r="CR1849" i="64"/>
  <c r="CR1876" i="64" s="1"/>
  <c r="CR593" i="64"/>
  <c r="CR1983" i="64"/>
  <c r="CR2008" i="64" s="1"/>
  <c r="CR1079" i="64"/>
  <c r="CR617" i="64"/>
  <c r="CR966" i="64"/>
  <c r="CR979" i="64" s="1"/>
  <c r="CR1055" i="64"/>
  <c r="CR1070" i="64" s="1"/>
  <c r="CR1467" i="64"/>
  <c r="CR1502" i="64" s="1"/>
  <c r="DC454" i="64"/>
  <c r="DC637" i="64"/>
  <c r="DC1202" i="64"/>
  <c r="DC1944" i="64"/>
  <c r="DC1969" i="64" s="1"/>
  <c r="DC937" i="64"/>
  <c r="DC952" i="64" s="1"/>
  <c r="DC1355" i="64"/>
  <c r="DC1382" i="64" s="1"/>
  <c r="DC1880" i="64"/>
  <c r="DC1903" i="64" s="1"/>
  <c r="DC560" i="64"/>
  <c r="DC661" i="64"/>
  <c r="DC1506" i="64"/>
  <c r="DC381" i="64"/>
  <c r="DC1296" i="64"/>
  <c r="DC1311" i="64" s="1"/>
  <c r="DC1844" i="64"/>
  <c r="DC1871" i="64" s="1"/>
  <c r="DC1912" i="64"/>
  <c r="DC1935" i="64" s="1"/>
  <c r="DC588" i="64"/>
  <c r="DC1226" i="64"/>
  <c r="DC1390" i="64"/>
  <c r="DC1426" i="64"/>
  <c r="DC1978" i="64"/>
  <c r="DC2003" i="64" s="1"/>
  <c r="DC612" i="64"/>
  <c r="DC961" i="64"/>
  <c r="DC974" i="64" s="1"/>
  <c r="DC1074" i="64"/>
  <c r="DC1462" i="64"/>
  <c r="DC1497" i="64" s="1"/>
  <c r="DH2439" i="64"/>
  <c r="CZ2439" i="64"/>
  <c r="CR2439" i="64"/>
  <c r="DI2438" i="64"/>
  <c r="DJ2435" i="64"/>
  <c r="DB2435" i="64"/>
  <c r="CT2435" i="64"/>
  <c r="DK2434" i="64"/>
  <c r="DC2434" i="64"/>
  <c r="CU2434" i="64"/>
  <c r="DH1688" i="64"/>
  <c r="CZ1688" i="64"/>
  <c r="CR1688" i="64"/>
  <c r="DH1633" i="64"/>
  <c r="CZ1633" i="64"/>
  <c r="CR1633" i="64"/>
  <c r="CZ459" i="64"/>
  <c r="DA616" i="64"/>
  <c r="DA641" i="64"/>
  <c r="DA1206" i="64"/>
  <c r="DA1221" i="64" s="1"/>
  <c r="DA1948" i="64"/>
  <c r="DA408" i="64"/>
  <c r="DA941" i="64"/>
  <c r="DA1359" i="64"/>
  <c r="DA1884" i="64"/>
  <c r="DA458" i="64"/>
  <c r="DA564" i="64"/>
  <c r="DA1300" i="64"/>
  <c r="DA1848" i="64"/>
  <c r="DA1916" i="64"/>
  <c r="DA665" i="64"/>
  <c r="DA678" i="64" s="1"/>
  <c r="DA1230" i="64"/>
  <c r="DA1394" i="64"/>
  <c r="DA1430" i="64"/>
  <c r="DA385" i="64"/>
  <c r="DA1982" i="64"/>
  <c r="DA592" i="64"/>
  <c r="DA965" i="64"/>
  <c r="DA1078" i="64"/>
  <c r="DA1197" i="64" s="1"/>
  <c r="DA1466" i="64"/>
  <c r="CS641" i="64"/>
  <c r="CS1206" i="64"/>
  <c r="CS1221" i="64" s="1"/>
  <c r="CS1948" i="64"/>
  <c r="CS616" i="64"/>
  <c r="CS941" i="64"/>
  <c r="CS1359" i="64"/>
  <c r="CS1884" i="64"/>
  <c r="CS408" i="64"/>
  <c r="CS564" i="64"/>
  <c r="CS458" i="64"/>
  <c r="CS1300" i="64"/>
  <c r="CS1848" i="64"/>
  <c r="CS1916" i="64"/>
  <c r="CS1230" i="64"/>
  <c r="CS1394" i="64"/>
  <c r="CS1430" i="64"/>
  <c r="CS665" i="64"/>
  <c r="CS678" i="64" s="1"/>
  <c r="CS1982" i="64"/>
  <c r="CS385" i="64"/>
  <c r="CS965" i="64"/>
  <c r="CS1078" i="64"/>
  <c r="CS1197" i="64" s="1"/>
  <c r="CS1466" i="64"/>
  <c r="DI1761" i="64"/>
  <c r="DA1761" i="64"/>
  <c r="CS1761" i="64"/>
  <c r="DJ1758" i="64"/>
  <c r="DJ1771" i="64" s="1"/>
  <c r="DB1758" i="64"/>
  <c r="DB1771" i="64" s="1"/>
  <c r="CT1758" i="64"/>
  <c r="CT1771" i="64" s="1"/>
  <c r="DK1757" i="64"/>
  <c r="DK1770" i="64" s="1"/>
  <c r="DC1757" i="64"/>
  <c r="DC1770" i="64" s="1"/>
  <c r="CU1757" i="64"/>
  <c r="CU1770" i="64" s="1"/>
  <c r="DH1325" i="64"/>
  <c r="DH1352" i="64" s="1"/>
  <c r="CZ1325" i="64"/>
  <c r="CZ1352" i="64" s="1"/>
  <c r="CR1325" i="64"/>
  <c r="CR1352" i="64" s="1"/>
  <c r="DI1324" i="64"/>
  <c r="DA1324" i="64"/>
  <c r="CS1324" i="64"/>
  <c r="DJ1321" i="64"/>
  <c r="DB1321" i="64"/>
  <c r="DK1320" i="64"/>
  <c r="DK1347" i="64" s="1"/>
  <c r="DC1320" i="64"/>
  <c r="DC1347" i="64" s="1"/>
  <c r="CU1320" i="64"/>
  <c r="CU1347" i="64" s="1"/>
  <c r="DH1949" i="64"/>
  <c r="DH1974" i="64" s="1"/>
  <c r="CZ1949" i="64"/>
  <c r="CZ1974" i="64" s="1"/>
  <c r="CR1949" i="64"/>
  <c r="CR1974" i="64" s="1"/>
  <c r="DK454" i="64"/>
  <c r="CT638" i="64"/>
  <c r="CT662" i="64"/>
  <c r="CT1203" i="64"/>
  <c r="CT1218" i="64" s="1"/>
  <c r="CT1945" i="64"/>
  <c r="CT1970" i="64" s="1"/>
  <c r="CT382" i="64"/>
  <c r="CT938" i="64"/>
  <c r="CT953" i="64" s="1"/>
  <c r="CT1356" i="64"/>
  <c r="CT1881" i="64"/>
  <c r="CT1904" i="64" s="1"/>
  <c r="CT561" i="64"/>
  <c r="CT589" i="64"/>
  <c r="CT1507" i="64"/>
  <c r="CT1542" i="64" s="1"/>
  <c r="CT1297" i="64"/>
  <c r="CT1845" i="64"/>
  <c r="CT1872" i="64" s="1"/>
  <c r="CT1913" i="64"/>
  <c r="CT1936" i="64" s="1"/>
  <c r="CT613" i="64"/>
  <c r="CT1227" i="64"/>
  <c r="CT1240" i="64" s="1"/>
  <c r="CT1391" i="64"/>
  <c r="CT1418" i="64" s="1"/>
  <c r="CT1427" i="64"/>
  <c r="CT1454" i="64" s="1"/>
  <c r="CT405" i="64"/>
  <c r="CT1979" i="64"/>
  <c r="CT2004" i="64" s="1"/>
  <c r="CT2047" i="64" s="1"/>
  <c r="CT455" i="64"/>
  <c r="CT478" i="64" s="1"/>
  <c r="CT962" i="64"/>
  <c r="CT1075" i="64"/>
  <c r="CT1463" i="64"/>
  <c r="DI1577" i="64"/>
  <c r="DA1577" i="64"/>
  <c r="CS1577" i="64"/>
  <c r="DJ1574" i="64"/>
  <c r="DJ1597" i="64" s="1"/>
  <c r="DB1574" i="64"/>
  <c r="DB1597" i="64" s="1"/>
  <c r="CT1574" i="64"/>
  <c r="CT1597" i="64" s="1"/>
  <c r="DK1573" i="64"/>
  <c r="DC1573" i="64"/>
  <c r="CU1573" i="64"/>
  <c r="DH1762" i="64"/>
  <c r="DH1775" i="64" s="1"/>
  <c r="CZ1762" i="64"/>
  <c r="CZ1775" i="64" s="1"/>
  <c r="CR1762" i="64"/>
  <c r="CR1775" i="64" s="1"/>
  <c r="DI2490" i="64"/>
  <c r="DA2490" i="64"/>
  <c r="CS2490" i="64"/>
  <c r="DJ2487" i="64"/>
  <c r="DJ2501" i="64" s="1"/>
  <c r="DB2487" i="64"/>
  <c r="DB2501" i="64" s="1"/>
  <c r="CT2487" i="64"/>
  <c r="CT2501" i="64" s="1"/>
  <c r="DK2486" i="64"/>
  <c r="DK2500" i="64" s="1"/>
  <c r="DC2486" i="64"/>
  <c r="DC2500" i="64" s="1"/>
  <c r="CU2486" i="64"/>
  <c r="CU2500" i="64" s="1"/>
  <c r="DJ589" i="64"/>
  <c r="DJ638" i="64"/>
  <c r="DJ1203" i="64"/>
  <c r="DJ1218" i="64" s="1"/>
  <c r="DJ1945" i="64"/>
  <c r="DJ1970" i="64" s="1"/>
  <c r="DJ938" i="64"/>
  <c r="DJ953" i="64" s="1"/>
  <c r="DJ1356" i="64"/>
  <c r="DJ1881" i="64"/>
  <c r="DJ1904" i="64" s="1"/>
  <c r="DJ561" i="64"/>
  <c r="DJ613" i="64"/>
  <c r="DJ405" i="64"/>
  <c r="DJ1297" i="64"/>
  <c r="DJ1845" i="64"/>
  <c r="DJ1872" i="64" s="1"/>
  <c r="DJ1913" i="64"/>
  <c r="DJ1936" i="64" s="1"/>
  <c r="DJ455" i="64"/>
  <c r="DJ478" i="64" s="1"/>
  <c r="DJ1227" i="64"/>
  <c r="DJ1240" i="64" s="1"/>
  <c r="DJ1391" i="64"/>
  <c r="DJ1418" i="64" s="1"/>
  <c r="DJ1427" i="64"/>
  <c r="DJ1454" i="64" s="1"/>
  <c r="DJ1979" i="64"/>
  <c r="DJ2004" i="64" s="1"/>
  <c r="DJ2047" i="64" s="1"/>
  <c r="DJ662" i="64"/>
  <c r="DJ962" i="64"/>
  <c r="DJ1075" i="64"/>
  <c r="DJ1463" i="64"/>
  <c r="DH2362" i="64"/>
  <c r="CZ2362" i="64"/>
  <c r="CR2362" i="64"/>
  <c r="DI2361" i="64"/>
  <c r="DA2361" i="64"/>
  <c r="CS2361" i="64"/>
  <c r="DJ2358" i="64"/>
  <c r="DB2358" i="64"/>
  <c r="CT2358" i="64"/>
  <c r="DK2357" i="64"/>
  <c r="DC2357" i="64"/>
  <c r="CU2357" i="64"/>
  <c r="DH1578" i="64"/>
  <c r="CZ1578" i="64"/>
  <c r="CR1578" i="64"/>
  <c r="DH1556" i="64"/>
  <c r="DH1569" i="64" s="1"/>
  <c r="CZ1556" i="64"/>
  <c r="CZ1569" i="64" s="1"/>
  <c r="CR1556" i="64"/>
  <c r="CR1569" i="64" s="1"/>
  <c r="DI1555" i="64"/>
  <c r="DA1555" i="64"/>
  <c r="CS1555" i="64"/>
  <c r="DJ1552" i="64"/>
  <c r="DJ1565" i="64" s="1"/>
  <c r="DB1552" i="64"/>
  <c r="DB1565" i="64" s="1"/>
  <c r="CT1552" i="64"/>
  <c r="CT1565" i="64" s="1"/>
  <c r="DK1551" i="64"/>
  <c r="DK1564" i="64" s="1"/>
  <c r="DC1551" i="64"/>
  <c r="DC1564" i="64" s="1"/>
  <c r="CU1551" i="64"/>
  <c r="CU1564" i="64" s="1"/>
  <c r="DH2491" i="64"/>
  <c r="DH2505" i="64" s="1"/>
  <c r="CZ2491" i="64"/>
  <c r="CZ2505" i="64" s="1"/>
  <c r="CR2491" i="64"/>
  <c r="CR2505" i="64" s="1"/>
  <c r="CS592" i="64"/>
  <c r="CR409" i="64"/>
  <c r="CR419" i="64" s="1"/>
  <c r="DI408" i="64"/>
  <c r="DI641" i="64"/>
  <c r="DI1206" i="64"/>
  <c r="DI1221" i="64" s="1"/>
  <c r="DI1948" i="64"/>
  <c r="DI458" i="64"/>
  <c r="DI941" i="64"/>
  <c r="DI1359" i="64"/>
  <c r="DI1884" i="64"/>
  <c r="DI564" i="64"/>
  <c r="DI665" i="64"/>
  <c r="DI678" i="64" s="1"/>
  <c r="DI1300" i="64"/>
  <c r="DI1848" i="64"/>
  <c r="DI1916" i="64"/>
  <c r="DI385" i="64"/>
  <c r="DI1230" i="64"/>
  <c r="DI1394" i="64"/>
  <c r="DI1430" i="64"/>
  <c r="DI592" i="64"/>
  <c r="DI1982" i="64"/>
  <c r="DI965" i="64"/>
  <c r="DI1078" i="64"/>
  <c r="DI1197" i="64" s="1"/>
  <c r="DI1466" i="64"/>
  <c r="DB382" i="64"/>
  <c r="DB638" i="64"/>
  <c r="DB1203" i="64"/>
  <c r="DB1218" i="64" s="1"/>
  <c r="DB1945" i="64"/>
  <c r="DB1970" i="64" s="1"/>
  <c r="DB589" i="64"/>
  <c r="DB938" i="64"/>
  <c r="DB953" i="64" s="1"/>
  <c r="DB1356" i="64"/>
  <c r="DB1881" i="64"/>
  <c r="DB1904" i="64" s="1"/>
  <c r="DB561" i="64"/>
  <c r="DB1507" i="64"/>
  <c r="DB1542" i="64" s="1"/>
  <c r="DB613" i="64"/>
  <c r="DB1297" i="64"/>
  <c r="DB1845" i="64"/>
  <c r="DB1872" i="64" s="1"/>
  <c r="DB1913" i="64"/>
  <c r="DB1936" i="64" s="1"/>
  <c r="DB405" i="64"/>
  <c r="DB1227" i="64"/>
  <c r="DB1240" i="64" s="1"/>
  <c r="DB1391" i="64"/>
  <c r="DB1418" i="64" s="1"/>
  <c r="DB1427" i="64"/>
  <c r="DB1454" i="64" s="1"/>
  <c r="DB455" i="64"/>
  <c r="DB478" i="64" s="1"/>
  <c r="DB1979" i="64"/>
  <c r="DB2004" i="64" s="1"/>
  <c r="DB2047" i="64" s="1"/>
  <c r="DB962" i="64"/>
  <c r="DB1075" i="64"/>
  <c r="DB1463" i="64"/>
  <c r="DH2388" i="64"/>
  <c r="CZ2388" i="64"/>
  <c r="CR2388" i="64"/>
  <c r="DI2387" i="64"/>
  <c r="DA2387" i="64"/>
  <c r="CS2387" i="64"/>
  <c r="DJ2384" i="64"/>
  <c r="DB2384" i="64"/>
  <c r="CT2384" i="64"/>
  <c r="DK2383" i="64"/>
  <c r="DC2383" i="64"/>
  <c r="CU2383" i="64"/>
  <c r="DI1663" i="64"/>
  <c r="DA1663" i="64"/>
  <c r="CS1663" i="64"/>
  <c r="DJ1660" i="64"/>
  <c r="DJ1675" i="64" s="1"/>
  <c r="DB1660" i="64"/>
  <c r="DB1675" i="64" s="1"/>
  <c r="CT1660" i="64"/>
  <c r="CT1675" i="64" s="1"/>
  <c r="DK1659" i="64"/>
  <c r="DK1674" i="64" s="1"/>
  <c r="DC1659" i="64"/>
  <c r="DC1674" i="64" s="1"/>
  <c r="CU1659" i="64"/>
  <c r="CU1674" i="64" s="1"/>
  <c r="CU612" i="64"/>
  <c r="DC404" i="64"/>
  <c r="CO1764" i="64"/>
  <c r="CO1766"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613" i="64"/>
  <c r="CZ405" i="64"/>
  <c r="CZ382" i="64"/>
  <c r="CZ589" i="64"/>
  <c r="CZ662" i="64"/>
  <c r="CZ675" i="64" s="1"/>
  <c r="CZ455" i="64"/>
  <c r="CZ613" i="64"/>
  <c r="CR405" i="64"/>
  <c r="CR382" i="64"/>
  <c r="CR589" i="64"/>
  <c r="CR662" i="64"/>
  <c r="CR675" i="64" s="1"/>
  <c r="CR455" i="64"/>
  <c r="CR613" i="64"/>
  <c r="DJ404" i="64"/>
  <c r="DJ381" i="64"/>
  <c r="DJ588" i="64"/>
  <c r="DJ661" i="64"/>
  <c r="DJ454" i="64"/>
  <c r="DJ612" i="64"/>
  <c r="DB404" i="64"/>
  <c r="DB381" i="64"/>
  <c r="DB588" i="64"/>
  <c r="DB661" i="64"/>
  <c r="DB454" i="64"/>
  <c r="DB612" i="64"/>
  <c r="CT404" i="64"/>
  <c r="CT381" i="64"/>
  <c r="CT588" i="64"/>
  <c r="CT661" i="64"/>
  <c r="CT454" i="64"/>
  <c r="CT612" i="64"/>
  <c r="E68" i="64"/>
  <c r="E1623" i="64"/>
  <c r="E1567" i="64"/>
  <c r="E1456" i="64"/>
  <c r="E1874" i="64"/>
  <c r="E1420" i="64"/>
  <c r="E955" i="64"/>
  <c r="E977" i="64"/>
  <c r="E606" i="64"/>
  <c r="E607" i="64"/>
  <c r="E183" i="64"/>
  <c r="E619" i="64"/>
  <c r="E623" i="64"/>
  <c r="E620" i="64"/>
  <c r="B620" i="64" s="1"/>
  <c r="E654" i="64"/>
  <c r="U385" i="64"/>
  <c r="AA1684" i="64"/>
  <c r="AA1699" i="64" s="1"/>
  <c r="BP382" i="64"/>
  <c r="BW381" i="64"/>
  <c r="AH616" i="64"/>
  <c r="BA409" i="64"/>
  <c r="BA419" i="64" s="1"/>
  <c r="CJ386" i="64"/>
  <c r="CJ459" i="64"/>
  <c r="BW1983" i="64"/>
  <c r="BW2008" i="64" s="1"/>
  <c r="AA381" i="64"/>
  <c r="BY454" i="64"/>
  <c r="BQ455" i="64"/>
  <c r="U592" i="64"/>
  <c r="CC404" i="64"/>
  <c r="AT458" i="64"/>
  <c r="AO560" i="64"/>
  <c r="AO580" i="64" s="1"/>
  <c r="BI1660" i="64"/>
  <c r="BI1675" i="64" s="1"/>
  <c r="BI385" i="64"/>
  <c r="BH382" i="64"/>
  <c r="BO381" i="64"/>
  <c r="Y404" i="64"/>
  <c r="CK404" i="64"/>
  <c r="BM409" i="64"/>
  <c r="BM419" i="64" s="1"/>
  <c r="CK454" i="64"/>
  <c r="BE458" i="64"/>
  <c r="AZ1684" i="64"/>
  <c r="AZ1699" i="64" s="1"/>
  <c r="CG592" i="64"/>
  <c r="Z617" i="64"/>
  <c r="AL386" i="64"/>
  <c r="AS385" i="64"/>
  <c r="AZ382" i="64"/>
  <c r="BG381" i="64"/>
  <c r="AG404" i="64"/>
  <c r="BW409" i="64"/>
  <c r="BW419" i="64" s="1"/>
  <c r="AE455" i="64"/>
  <c r="CF1684" i="64"/>
  <c r="CF1699" i="64" s="1"/>
  <c r="BT565" i="64"/>
  <c r="BY593" i="64"/>
  <c r="AA1664" i="64"/>
  <c r="AA1679" i="64" s="1"/>
  <c r="AK385" i="64"/>
  <c r="AR382" i="64"/>
  <c r="AY381" i="64"/>
  <c r="AO404" i="64"/>
  <c r="BU408" i="64"/>
  <c r="AP455" i="64"/>
  <c r="CF458" i="64"/>
  <c r="AC385" i="64"/>
  <c r="AJ382" i="64"/>
  <c r="AQ381" i="64"/>
  <c r="AW404" i="64"/>
  <c r="CE408" i="64"/>
  <c r="X459" i="64"/>
  <c r="AA1683" i="64"/>
  <c r="BO1687" i="64"/>
  <c r="CG385" i="64"/>
  <c r="AB382" i="64"/>
  <c r="AB395" i="64" s="1"/>
  <c r="AI381" i="64"/>
  <c r="BE404" i="64"/>
  <c r="U409" i="64"/>
  <c r="U419" i="64" s="1"/>
  <c r="Y454" i="64"/>
  <c r="AO1683" i="64"/>
  <c r="BG1688" i="64"/>
  <c r="AY612" i="64"/>
  <c r="S941" i="64"/>
  <c r="CF382" i="64"/>
  <c r="T382" i="64"/>
  <c r="T395" i="64" s="1"/>
  <c r="BM404" i="64"/>
  <c r="AG409" i="64"/>
  <c r="AG419" i="64" s="1"/>
  <c r="AX454" i="64"/>
  <c r="AW459" i="64"/>
  <c r="AQ613" i="64"/>
  <c r="BJ386" i="64"/>
  <c r="BX382" i="64"/>
  <c r="CE381" i="64"/>
  <c r="BU404" i="64"/>
  <c r="AQ409" i="64"/>
  <c r="AQ419" i="64" s="1"/>
  <c r="BL454" i="64"/>
  <c r="T458" i="64"/>
  <c r="BX459" i="64"/>
  <c r="BN1683" i="64"/>
  <c r="CA1628" i="64"/>
  <c r="CA2383" i="64"/>
  <c r="CA2400" i="64" s="1"/>
  <c r="CA2434" i="64"/>
  <c r="CA2451" i="64" s="1"/>
  <c r="CA2408" i="64"/>
  <c r="CA2425" i="64" s="1"/>
  <c r="CA2357" i="64"/>
  <c r="CA2374" i="64" s="1"/>
  <c r="CA1573" i="64"/>
  <c r="CA1596" i="64" s="1"/>
  <c r="CA1757" i="64"/>
  <c r="CA1770" i="64" s="1"/>
  <c r="CA1462" i="64"/>
  <c r="CA1497" i="64" s="1"/>
  <c r="CA1605" i="64"/>
  <c r="CA1619" i="64" s="1"/>
  <c r="CA1551" i="64"/>
  <c r="CA1564" i="64" s="1"/>
  <c r="CA2486" i="64"/>
  <c r="CA2500" i="64" s="1"/>
  <c r="CA1506" i="64"/>
  <c r="CA1355" i="64"/>
  <c r="CA1382" i="64" s="1"/>
  <c r="CA1844" i="64"/>
  <c r="CA1871" i="64" s="1"/>
  <c r="CA1426" i="64"/>
  <c r="CA1453" i="64" s="1"/>
  <c r="CA1390" i="64"/>
  <c r="CA1417" i="64" s="1"/>
  <c r="CA1944" i="64"/>
  <c r="CA1969" i="64" s="1"/>
  <c r="CA1978" i="64"/>
  <c r="CA2003" i="64" s="1"/>
  <c r="CA1912" i="64"/>
  <c r="CA1935" i="64" s="1"/>
  <c r="CA1880" i="64"/>
  <c r="CA1903" i="64" s="1"/>
  <c r="CA1320" i="64"/>
  <c r="CA1347" i="64" s="1"/>
  <c r="CA1226" i="64"/>
  <c r="CA1239" i="64" s="1"/>
  <c r="CA1074" i="64"/>
  <c r="CA961" i="64"/>
  <c r="CA974" i="64" s="1"/>
  <c r="CA1202" i="64"/>
  <c r="CA1217" i="64" s="1"/>
  <c r="CA1050" i="64"/>
  <c r="CA1065" i="64" s="1"/>
  <c r="CA937" i="64"/>
  <c r="CA952" i="64" s="1"/>
  <c r="CA1659" i="64"/>
  <c r="CA1674" i="64" s="1"/>
  <c r="CA1296" i="64"/>
  <c r="CA1311" i="64" s="1"/>
  <c r="CA661" i="64"/>
  <c r="CA560" i="64"/>
  <c r="CA580" i="64" s="1"/>
  <c r="CA612" i="64"/>
  <c r="CA637" i="64"/>
  <c r="CA588" i="64"/>
  <c r="CA603" i="64" s="1"/>
  <c r="AE1628" i="64"/>
  <c r="AE2434" i="64"/>
  <c r="AE2451" i="64" s="1"/>
  <c r="AE2408" i="64"/>
  <c r="AE2425" i="64" s="1"/>
  <c r="AE1605" i="64"/>
  <c r="AE1619" i="64" s="1"/>
  <c r="AE1573" i="64"/>
  <c r="AE1596" i="64" s="1"/>
  <c r="AE1757" i="64"/>
  <c r="AE1770" i="64" s="1"/>
  <c r="AE2383" i="64"/>
  <c r="AE2400" i="64" s="1"/>
  <c r="AE2357" i="64"/>
  <c r="AE2374" i="64" s="1"/>
  <c r="AE1551" i="64"/>
  <c r="AE1564" i="64" s="1"/>
  <c r="AE1462" i="64"/>
  <c r="AE1497" i="64" s="1"/>
  <c r="AE2486" i="64"/>
  <c r="AE2500" i="64" s="1"/>
  <c r="AE1506" i="64"/>
  <c r="AE1844" i="64"/>
  <c r="AE1871" i="64" s="1"/>
  <c r="AE1912" i="64"/>
  <c r="AE1935" i="64" s="1"/>
  <c r="AE1880" i="64"/>
  <c r="AE1903" i="64" s="1"/>
  <c r="AE1426" i="64"/>
  <c r="AE1453" i="64" s="1"/>
  <c r="AE1944" i="64"/>
  <c r="AE1969" i="64" s="1"/>
  <c r="AE1978" i="64"/>
  <c r="AE2003" i="64" s="1"/>
  <c r="AE1320" i="64"/>
  <c r="AE1347" i="64" s="1"/>
  <c r="AE1390" i="64"/>
  <c r="AE1417" i="64" s="1"/>
  <c r="AE1355" i="64"/>
  <c r="AE1382" i="64" s="1"/>
  <c r="AE1296" i="64"/>
  <c r="AE1311" i="64" s="1"/>
  <c r="AE1202" i="64"/>
  <c r="AE1217" i="64" s="1"/>
  <c r="AE961" i="64"/>
  <c r="AE974" i="64" s="1"/>
  <c r="AE1050" i="64"/>
  <c r="AE1065" i="64" s="1"/>
  <c r="AE937" i="64"/>
  <c r="AE952" i="64" s="1"/>
  <c r="AE1074" i="64"/>
  <c r="AE1659" i="64"/>
  <c r="AE1674" i="64" s="1"/>
  <c r="AE661" i="64"/>
  <c r="AE1226" i="64"/>
  <c r="AE1239" i="64" s="1"/>
  <c r="AE560" i="64"/>
  <c r="AE580" i="64" s="1"/>
  <c r="AE612" i="64"/>
  <c r="AE637" i="64"/>
  <c r="AE588" i="64"/>
  <c r="AE603" i="64" s="1"/>
  <c r="AM1633" i="64"/>
  <c r="AM2439" i="64"/>
  <c r="AM2413" i="64"/>
  <c r="AM2388" i="64"/>
  <c r="AM1578" i="64"/>
  <c r="AM1610" i="64"/>
  <c r="AM1624" i="64" s="1"/>
  <c r="AM1556" i="64"/>
  <c r="AM1569" i="64" s="1"/>
  <c r="AM1762" i="64"/>
  <c r="AM1775" i="64" s="1"/>
  <c r="AM2362" i="64"/>
  <c r="AM2379" i="64" s="1"/>
  <c r="AM2491" i="64"/>
  <c r="AM2505" i="64" s="1"/>
  <c r="AM1467" i="64"/>
  <c r="AM1502" i="64" s="1"/>
  <c r="AM1511" i="64"/>
  <c r="AM1546" i="64" s="1"/>
  <c r="AM1917" i="64"/>
  <c r="AM1940" i="64" s="1"/>
  <c r="AM1849" i="64"/>
  <c r="AM1876" i="64" s="1"/>
  <c r="AM1431" i="64"/>
  <c r="AM1458" i="64" s="1"/>
  <c r="AM1949" i="64"/>
  <c r="AM1974" i="64" s="1"/>
  <c r="AM1885" i="64"/>
  <c r="AM1908" i="64" s="1"/>
  <c r="AM1360" i="64"/>
  <c r="AM1387" i="64" s="1"/>
  <c r="AM1983" i="64"/>
  <c r="AM2008" i="64" s="1"/>
  <c r="AM1325" i="64"/>
  <c r="AM1352" i="64" s="1"/>
  <c r="AM1395" i="64"/>
  <c r="AM1422" i="64" s="1"/>
  <c r="AM1301" i="64"/>
  <c r="AM1207" i="64"/>
  <c r="AM1079" i="64"/>
  <c r="AM1231" i="64"/>
  <c r="AM1244" i="64" s="1"/>
  <c r="AM942" i="64"/>
  <c r="AM1664" i="64"/>
  <c r="AM1679" i="64" s="1"/>
  <c r="AM666" i="64"/>
  <c r="AM679" i="64" s="1"/>
  <c r="AM565" i="64"/>
  <c r="AM617" i="64"/>
  <c r="AM1688" i="64"/>
  <c r="AM1055" i="64"/>
  <c r="AM1070" i="64" s="1"/>
  <c r="AM642" i="64"/>
  <c r="AM593" i="64"/>
  <c r="AM966" i="64"/>
  <c r="AM979" i="64" s="1"/>
  <c r="BL1632" i="64"/>
  <c r="BL2438" i="64"/>
  <c r="BL2387" i="64"/>
  <c r="BL2412" i="64"/>
  <c r="BL2361" i="64"/>
  <c r="BL1609" i="64"/>
  <c r="BL1577" i="64"/>
  <c r="BL1555" i="64"/>
  <c r="BL1761" i="64"/>
  <c r="BL2490" i="64"/>
  <c r="BL1466" i="64"/>
  <c r="BL1848" i="64"/>
  <c r="BL1430" i="64"/>
  <c r="BL1916" i="64"/>
  <c r="BL1510" i="64"/>
  <c r="BL1884" i="64"/>
  <c r="BL1982" i="64"/>
  <c r="BL1324" i="64"/>
  <c r="BL1394" i="64"/>
  <c r="BL1948" i="64"/>
  <c r="BL1230" i="64"/>
  <c r="BL1206" i="64"/>
  <c r="BL1221" i="64" s="1"/>
  <c r="BL1359" i="64"/>
  <c r="BL1300" i="64"/>
  <c r="BL1078" i="64"/>
  <c r="BL1197" i="64" s="1"/>
  <c r="BL1663" i="64"/>
  <c r="BL665" i="64"/>
  <c r="BL678" i="64" s="1"/>
  <c r="BL616" i="64"/>
  <c r="BL1687" i="64"/>
  <c r="BL641" i="64"/>
  <c r="BL592" i="64"/>
  <c r="CC1629" i="64"/>
  <c r="CC1651" i="64" s="1"/>
  <c r="CC2435" i="64"/>
  <c r="CC2452" i="64" s="1"/>
  <c r="CC2409" i="64"/>
  <c r="CC2426" i="64" s="1"/>
  <c r="CC2384" i="64"/>
  <c r="CC2401" i="64" s="1"/>
  <c r="CC2358" i="64"/>
  <c r="CC2375" i="64" s="1"/>
  <c r="CC1606" i="64"/>
  <c r="CC1620" i="64" s="1"/>
  <c r="CC1574" i="64"/>
  <c r="CC1597" i="64" s="1"/>
  <c r="CC2487" i="64"/>
  <c r="CC2501" i="64" s="1"/>
  <c r="CC1552" i="64"/>
  <c r="CC1565" i="64" s="1"/>
  <c r="CC1758" i="64"/>
  <c r="CC1771" i="64" s="1"/>
  <c r="CC1507" i="64"/>
  <c r="CC1542" i="64" s="1"/>
  <c r="CC1845" i="64"/>
  <c r="CC1872" i="64" s="1"/>
  <c r="CC1463" i="64"/>
  <c r="CC1498" i="64" s="1"/>
  <c r="CC1913" i="64"/>
  <c r="CC1936" i="64" s="1"/>
  <c r="CC1881" i="64"/>
  <c r="CC1904" i="64" s="1"/>
  <c r="CC1427" i="64"/>
  <c r="CC1454" i="64" s="1"/>
  <c r="CC1356" i="64"/>
  <c r="CC1383" i="64" s="1"/>
  <c r="CC1979" i="64"/>
  <c r="CC2004" i="64" s="1"/>
  <c r="CC1391" i="64"/>
  <c r="CC1418" i="64" s="1"/>
  <c r="CC1321" i="64"/>
  <c r="CC1348" i="64" s="1"/>
  <c r="CC1945" i="64"/>
  <c r="CC1970" i="64" s="1"/>
  <c r="CC1203" i="64"/>
  <c r="CC1218" i="64" s="1"/>
  <c r="CC1227" i="64"/>
  <c r="CC1240" i="64" s="1"/>
  <c r="CC1075" i="64"/>
  <c r="CC1051" i="64"/>
  <c r="CC1066" i="64" s="1"/>
  <c r="CC1660" i="64"/>
  <c r="CC1675" i="64" s="1"/>
  <c r="CC662" i="64"/>
  <c r="CC675" i="64" s="1"/>
  <c r="CC638" i="64"/>
  <c r="CC613" i="64"/>
  <c r="CC1684" i="64"/>
  <c r="CC1699" i="64" s="1"/>
  <c r="CC938" i="64"/>
  <c r="CC953" i="64" s="1"/>
  <c r="CC589" i="64"/>
  <c r="CC962" i="64"/>
  <c r="CC975" i="64" s="1"/>
  <c r="CC1297" i="64"/>
  <c r="AW1629" i="64"/>
  <c r="AW1651" i="64" s="1"/>
  <c r="AW2435" i="64"/>
  <c r="AW2452" i="64" s="1"/>
  <c r="AW2409" i="64"/>
  <c r="AW2426" i="64" s="1"/>
  <c r="AW2384" i="64"/>
  <c r="AW2401" i="64" s="1"/>
  <c r="AW2358" i="64"/>
  <c r="AW2375" i="64" s="1"/>
  <c r="AW1606" i="64"/>
  <c r="AW1620" i="64" s="1"/>
  <c r="AW1574" i="64"/>
  <c r="AW1597" i="64" s="1"/>
  <c r="AW1552" i="64"/>
  <c r="AW1565" i="64" s="1"/>
  <c r="AW1758" i="64"/>
  <c r="AW1771" i="64" s="1"/>
  <c r="AW2487" i="64"/>
  <c r="AW2501" i="64" s="1"/>
  <c r="AW1507" i="64"/>
  <c r="AW1542" i="64" s="1"/>
  <c r="AW1845" i="64"/>
  <c r="AW1872" i="64" s="1"/>
  <c r="AW1913" i="64"/>
  <c r="AW1936" i="64" s="1"/>
  <c r="AW1463" i="64"/>
  <c r="AW1498" i="64" s="1"/>
  <c r="AW1427" i="64"/>
  <c r="AW1454" i="64" s="1"/>
  <c r="AW1881" i="64"/>
  <c r="AW1904" i="64" s="1"/>
  <c r="AW1391" i="64"/>
  <c r="AW1418" i="64" s="1"/>
  <c r="AW1979" i="64"/>
  <c r="AW2004" i="64" s="1"/>
  <c r="AW1321" i="64"/>
  <c r="AW1348" i="64" s="1"/>
  <c r="AW1356" i="64"/>
  <c r="AW1383" i="64" s="1"/>
  <c r="AW1203" i="64"/>
  <c r="AW1218" i="64" s="1"/>
  <c r="AW1227" i="64"/>
  <c r="AW1240" i="64" s="1"/>
  <c r="AW1945" i="64"/>
  <c r="AW1970" i="64" s="1"/>
  <c r="AW1075" i="64"/>
  <c r="AW1051" i="64"/>
  <c r="AW1066" i="64" s="1"/>
  <c r="AW1297" i="64"/>
  <c r="AW1660" i="64"/>
  <c r="AW1675" i="64" s="1"/>
  <c r="AW662" i="64"/>
  <c r="AW675" i="64" s="1"/>
  <c r="AW938" i="64"/>
  <c r="AW953" i="64" s="1"/>
  <c r="AW962" i="64"/>
  <c r="AW975" i="64" s="1"/>
  <c r="AW638" i="64"/>
  <c r="AW613" i="64"/>
  <c r="AW1684" i="64"/>
  <c r="AW1699" i="64" s="1"/>
  <c r="AW589" i="64"/>
  <c r="AO405" i="64"/>
  <c r="CC405" i="64"/>
  <c r="AN408" i="64"/>
  <c r="CB564" i="64"/>
  <c r="CH2434" i="64"/>
  <c r="CH2451" i="64" s="1"/>
  <c r="CH1628" i="64"/>
  <c r="CH2408" i="64"/>
  <c r="CH2425" i="64" s="1"/>
  <c r="CH2357" i="64"/>
  <c r="CH2374" i="64" s="1"/>
  <c r="CH2383" i="64"/>
  <c r="CH2400" i="64" s="1"/>
  <c r="CH1605" i="64"/>
  <c r="CH1619" i="64" s="1"/>
  <c r="CH1573" i="64"/>
  <c r="CH1596" i="64" s="1"/>
  <c r="CH1551" i="64"/>
  <c r="CH1564" i="64" s="1"/>
  <c r="CH1462" i="64"/>
  <c r="CH1497" i="64" s="1"/>
  <c r="CH1757" i="64"/>
  <c r="CH1770" i="64" s="1"/>
  <c r="CH2486" i="64"/>
  <c r="CH2500" i="64" s="1"/>
  <c r="CH1506" i="64"/>
  <c r="CH1880" i="64"/>
  <c r="CH1903" i="64" s="1"/>
  <c r="CH1844" i="64"/>
  <c r="CH1871" i="64" s="1"/>
  <c r="CH1912" i="64"/>
  <c r="CH1935" i="64" s="1"/>
  <c r="CH1355" i="64"/>
  <c r="CH1382" i="64" s="1"/>
  <c r="CH1944" i="64"/>
  <c r="CH1969" i="64" s="1"/>
  <c r="CH1226" i="64"/>
  <c r="CH1239" i="64" s="1"/>
  <c r="CH1426" i="64"/>
  <c r="CH1453" i="64" s="1"/>
  <c r="CH1390" i="64"/>
  <c r="CH1417" i="64" s="1"/>
  <c r="CH1074" i="64"/>
  <c r="CH1320" i="64"/>
  <c r="CH1347" i="64" s="1"/>
  <c r="CH1296" i="64"/>
  <c r="CH1311" i="64" s="1"/>
  <c r="CH1978" i="64"/>
  <c r="CH2003" i="64" s="1"/>
  <c r="CH1202" i="64"/>
  <c r="CH1217" i="64" s="1"/>
  <c r="CH1050" i="64"/>
  <c r="CH1065" i="64" s="1"/>
  <c r="CH937" i="64"/>
  <c r="CH952" i="64" s="1"/>
  <c r="CH637" i="64"/>
  <c r="CH560" i="64"/>
  <c r="CH580" i="64" s="1"/>
  <c r="CH454" i="64"/>
  <c r="CH612" i="64"/>
  <c r="CH1683" i="64"/>
  <c r="CH661" i="64"/>
  <c r="CH1659" i="64"/>
  <c r="CH1674" i="64" s="1"/>
  <c r="BZ2434" i="64"/>
  <c r="BZ2451" i="64" s="1"/>
  <c r="BZ1628" i="64"/>
  <c r="BZ2408" i="64"/>
  <c r="BZ2425" i="64" s="1"/>
  <c r="BZ2383" i="64"/>
  <c r="BZ2400" i="64" s="1"/>
  <c r="BZ1605" i="64"/>
  <c r="BZ1619" i="64" s="1"/>
  <c r="BZ2357" i="64"/>
  <c r="BZ2374" i="64" s="1"/>
  <c r="BZ1573" i="64"/>
  <c r="BZ1596" i="64" s="1"/>
  <c r="BZ1757" i="64"/>
  <c r="BZ1770" i="64" s="1"/>
  <c r="BZ1551" i="64"/>
  <c r="BZ1564" i="64" s="1"/>
  <c r="BZ2486" i="64"/>
  <c r="BZ2500" i="64" s="1"/>
  <c r="BZ1880" i="64"/>
  <c r="BZ1903" i="64" s="1"/>
  <c r="BZ1506" i="64"/>
  <c r="BZ1462" i="64"/>
  <c r="BZ1497" i="64" s="1"/>
  <c r="BZ1844" i="64"/>
  <c r="BZ1871" i="64" s="1"/>
  <c r="BZ1355" i="64"/>
  <c r="BZ1382" i="64" s="1"/>
  <c r="BZ1390" i="64"/>
  <c r="BZ1417" i="64" s="1"/>
  <c r="BZ1944" i="64"/>
  <c r="BZ1969" i="64" s="1"/>
  <c r="BZ1226" i="64"/>
  <c r="BZ1239" i="64" s="1"/>
  <c r="BZ1912" i="64"/>
  <c r="BZ1935" i="64" s="1"/>
  <c r="BZ1296" i="64"/>
  <c r="BZ1311" i="64" s="1"/>
  <c r="BZ1074" i="64"/>
  <c r="BZ1978" i="64"/>
  <c r="BZ2003" i="64" s="1"/>
  <c r="BZ1320" i="64"/>
  <c r="BZ1347" i="64" s="1"/>
  <c r="BZ1202" i="64"/>
  <c r="BZ1217" i="64" s="1"/>
  <c r="BZ1426" i="64"/>
  <c r="BZ1453" i="64" s="1"/>
  <c r="BZ1050" i="64"/>
  <c r="BZ1065" i="64" s="1"/>
  <c r="BZ937" i="64"/>
  <c r="BZ952" i="64" s="1"/>
  <c r="BZ661" i="64"/>
  <c r="BZ961" i="64"/>
  <c r="BZ974" i="64" s="1"/>
  <c r="BZ1659" i="64"/>
  <c r="BZ1674" i="64" s="1"/>
  <c r="BZ560" i="64"/>
  <c r="BZ580" i="64" s="1"/>
  <c r="BZ454" i="64"/>
  <c r="BZ612" i="64"/>
  <c r="BZ637" i="64"/>
  <c r="BZ1683" i="64"/>
  <c r="BR2434" i="64"/>
  <c r="BR2451" i="64" s="1"/>
  <c r="BR1628" i="64"/>
  <c r="BR2408" i="64"/>
  <c r="BR2425" i="64" s="1"/>
  <c r="BR2383" i="64"/>
  <c r="BR2400" i="64" s="1"/>
  <c r="BR1605" i="64"/>
  <c r="BR1619" i="64" s="1"/>
  <c r="BR1573" i="64"/>
  <c r="BR1596" i="64" s="1"/>
  <c r="BR2357" i="64"/>
  <c r="BR2374" i="64" s="1"/>
  <c r="BR1757" i="64"/>
  <c r="BR1770" i="64" s="1"/>
  <c r="BR1551" i="64"/>
  <c r="BR1564" i="64" s="1"/>
  <c r="BR1462" i="64"/>
  <c r="BR1497" i="64" s="1"/>
  <c r="BR1506" i="64"/>
  <c r="BR1880" i="64"/>
  <c r="BR1903" i="64" s="1"/>
  <c r="BR2486" i="64"/>
  <c r="BR2500" i="64" s="1"/>
  <c r="BR1844" i="64"/>
  <c r="BR1871" i="64" s="1"/>
  <c r="BR1912" i="64"/>
  <c r="BR1935" i="64" s="1"/>
  <c r="BR1355" i="64"/>
  <c r="BR1382" i="64" s="1"/>
  <c r="BR1426" i="64"/>
  <c r="BR1453" i="64" s="1"/>
  <c r="BR1944" i="64"/>
  <c r="BR1969" i="64" s="1"/>
  <c r="BR1226" i="64"/>
  <c r="BR1239" i="64" s="1"/>
  <c r="BR1074" i="64"/>
  <c r="BR1320" i="64"/>
  <c r="BR1347" i="64" s="1"/>
  <c r="BR1978" i="64"/>
  <c r="BR2003" i="64" s="1"/>
  <c r="BR1202" i="64"/>
  <c r="BR1217" i="64" s="1"/>
  <c r="BR1390" i="64"/>
  <c r="BR1417" i="64" s="1"/>
  <c r="BR1296" i="64"/>
  <c r="BR1311" i="64" s="1"/>
  <c r="BR1050" i="64"/>
  <c r="BR1065" i="64" s="1"/>
  <c r="BR937" i="64"/>
  <c r="BR952" i="64" s="1"/>
  <c r="BR637" i="64"/>
  <c r="BR560" i="64"/>
  <c r="BR580" i="64" s="1"/>
  <c r="BR454" i="64"/>
  <c r="BR661" i="64"/>
  <c r="BR612" i="64"/>
  <c r="BR961" i="64"/>
  <c r="BR974" i="64" s="1"/>
  <c r="BR1683" i="64"/>
  <c r="BR1659" i="64"/>
  <c r="BR1674" i="64" s="1"/>
  <c r="BJ2434" i="64"/>
  <c r="BJ2451" i="64" s="1"/>
  <c r="BJ1628" i="64"/>
  <c r="BJ2408" i="64"/>
  <c r="BJ2425" i="64" s="1"/>
  <c r="BJ1605" i="64"/>
  <c r="BJ1619" i="64" s="1"/>
  <c r="BJ2357" i="64"/>
  <c r="BJ2374" i="64" s="1"/>
  <c r="BJ1573" i="64"/>
  <c r="BJ1596" i="64" s="1"/>
  <c r="BJ1551" i="64"/>
  <c r="BJ1564" i="64" s="1"/>
  <c r="BJ2383" i="64"/>
  <c r="BJ2400" i="64" s="1"/>
  <c r="BJ1757" i="64"/>
  <c r="BJ1770" i="64" s="1"/>
  <c r="BJ1506" i="64"/>
  <c r="BJ1880" i="64"/>
  <c r="BJ1903" i="64" s="1"/>
  <c r="BJ1844" i="64"/>
  <c r="BJ1871" i="64" s="1"/>
  <c r="BJ1912" i="64"/>
  <c r="BJ1935" i="64" s="1"/>
  <c r="BJ2486" i="64"/>
  <c r="BJ2500" i="64" s="1"/>
  <c r="BJ1355" i="64"/>
  <c r="BJ1382" i="64" s="1"/>
  <c r="BJ1462" i="64"/>
  <c r="BJ1497" i="64" s="1"/>
  <c r="BJ1944" i="64"/>
  <c r="BJ1969" i="64" s="1"/>
  <c r="BJ1426" i="64"/>
  <c r="BJ1453" i="64" s="1"/>
  <c r="BJ1226" i="64"/>
  <c r="BJ1239" i="64" s="1"/>
  <c r="BJ1390" i="64"/>
  <c r="BJ1417" i="64" s="1"/>
  <c r="BJ1074" i="64"/>
  <c r="BJ1978" i="64"/>
  <c r="BJ2003" i="64" s="1"/>
  <c r="BJ1296" i="64"/>
  <c r="BJ1311" i="64" s="1"/>
  <c r="BJ1320" i="64"/>
  <c r="BJ1347" i="64" s="1"/>
  <c r="BJ1202" i="64"/>
  <c r="BJ1217" i="64" s="1"/>
  <c r="BJ1050" i="64"/>
  <c r="BJ1065" i="64" s="1"/>
  <c r="BJ937" i="64"/>
  <c r="BJ952" i="64" s="1"/>
  <c r="BJ961" i="64"/>
  <c r="BJ974" i="64" s="1"/>
  <c r="BJ1659" i="64"/>
  <c r="BJ1674" i="64" s="1"/>
  <c r="BJ560" i="64"/>
  <c r="BJ580" i="64" s="1"/>
  <c r="BJ454" i="64"/>
  <c r="BJ612" i="64"/>
  <c r="BJ1683" i="64"/>
  <c r="BB2434" i="64"/>
  <c r="BB2451" i="64" s="1"/>
  <c r="BB1628" i="64"/>
  <c r="BB2408" i="64"/>
  <c r="BB2425" i="64" s="1"/>
  <c r="BB2383" i="64"/>
  <c r="BB2400" i="64" s="1"/>
  <c r="BB2357" i="64"/>
  <c r="BB2374" i="64" s="1"/>
  <c r="BB1605" i="64"/>
  <c r="BB1619" i="64" s="1"/>
  <c r="BB1573" i="64"/>
  <c r="BB1596" i="64" s="1"/>
  <c r="BB1757" i="64"/>
  <c r="BB1770" i="64" s="1"/>
  <c r="BB1551" i="64"/>
  <c r="BB1564" i="64" s="1"/>
  <c r="BB1462" i="64"/>
  <c r="BB1497" i="64" s="1"/>
  <c r="BB2486" i="64"/>
  <c r="BB2500" i="64" s="1"/>
  <c r="BB1506" i="64"/>
  <c r="BB1880" i="64"/>
  <c r="BB1903" i="64" s="1"/>
  <c r="BB1844" i="64"/>
  <c r="BB1871" i="64" s="1"/>
  <c r="BB1355" i="64"/>
  <c r="BB1382" i="64" s="1"/>
  <c r="BB1912" i="64"/>
  <c r="BB1935" i="64" s="1"/>
  <c r="BB1390" i="64"/>
  <c r="BB1417" i="64" s="1"/>
  <c r="BB1944" i="64"/>
  <c r="BB1969" i="64" s="1"/>
  <c r="BB1226" i="64"/>
  <c r="BB1239" i="64" s="1"/>
  <c r="BB1426" i="64"/>
  <c r="BB1453" i="64" s="1"/>
  <c r="BB1074" i="64"/>
  <c r="BB1296" i="64"/>
  <c r="BB1311" i="64" s="1"/>
  <c r="BB1978" i="64"/>
  <c r="BB2003" i="64" s="1"/>
  <c r="BB1202" i="64"/>
  <c r="BB1217" i="64" s="1"/>
  <c r="BB1320" i="64"/>
  <c r="BB1347" i="64" s="1"/>
  <c r="BB1050" i="64"/>
  <c r="BB1065" i="64" s="1"/>
  <c r="BB937" i="64"/>
  <c r="BB952" i="64" s="1"/>
  <c r="BB661" i="64"/>
  <c r="BB560" i="64"/>
  <c r="BB580" i="64" s="1"/>
  <c r="BB961" i="64"/>
  <c r="BB974" i="64" s="1"/>
  <c r="BB454" i="64"/>
  <c r="BB612" i="64"/>
  <c r="BB637" i="64"/>
  <c r="BB1683" i="64"/>
  <c r="BB1659" i="64"/>
  <c r="BB1674" i="64" s="1"/>
  <c r="AT2434" i="64"/>
  <c r="AT2451" i="64" s="1"/>
  <c r="AT1628" i="64"/>
  <c r="AT2408" i="64"/>
  <c r="AT2425" i="64" s="1"/>
  <c r="AT2383" i="64"/>
  <c r="AT2400" i="64" s="1"/>
  <c r="AT2357" i="64"/>
  <c r="AT2374" i="64" s="1"/>
  <c r="AT1573" i="64"/>
  <c r="AT1596" i="64" s="1"/>
  <c r="AT1605" i="64"/>
  <c r="AT1619" i="64" s="1"/>
  <c r="AT1551" i="64"/>
  <c r="AT1564" i="64" s="1"/>
  <c r="AT1880" i="64"/>
  <c r="AT1903" i="64" s="1"/>
  <c r="AT2486" i="64"/>
  <c r="AT2500" i="64" s="1"/>
  <c r="AT1757" i="64"/>
  <c r="AT1770" i="64" s="1"/>
  <c r="AT1506" i="64"/>
  <c r="AT1844" i="64"/>
  <c r="AT1871" i="64" s="1"/>
  <c r="AT1462" i="64"/>
  <c r="AT1497" i="64" s="1"/>
  <c r="AT1912" i="64"/>
  <c r="AT1935" i="64" s="1"/>
  <c r="AT1355" i="64"/>
  <c r="AT1382" i="64" s="1"/>
  <c r="AT1944" i="64"/>
  <c r="AT1969" i="64" s="1"/>
  <c r="AT1226" i="64"/>
  <c r="AT1239" i="64" s="1"/>
  <c r="AT1390" i="64"/>
  <c r="AT1417" i="64" s="1"/>
  <c r="AT1296" i="64"/>
  <c r="AT1311" i="64" s="1"/>
  <c r="AT1074" i="64"/>
  <c r="AT1978" i="64"/>
  <c r="AT2003" i="64" s="1"/>
  <c r="AT1202" i="64"/>
  <c r="AT1217" i="64" s="1"/>
  <c r="AT1426" i="64"/>
  <c r="AT1453" i="64" s="1"/>
  <c r="AT1050" i="64"/>
  <c r="AT1065" i="64" s="1"/>
  <c r="AT1320" i="64"/>
  <c r="AT1347" i="64" s="1"/>
  <c r="AT937" i="64"/>
  <c r="AT952" i="64" s="1"/>
  <c r="AT1659" i="64"/>
  <c r="AT1674" i="64" s="1"/>
  <c r="AT560" i="64"/>
  <c r="AT580" i="64" s="1"/>
  <c r="AT637" i="64"/>
  <c r="AT454" i="64"/>
  <c r="AT612" i="64"/>
  <c r="AT661" i="64"/>
  <c r="AT1683" i="64"/>
  <c r="AT961" i="64"/>
  <c r="AT974" i="64" s="1"/>
  <c r="AL2434" i="64"/>
  <c r="AL2451" i="64" s="1"/>
  <c r="AL1628" i="64"/>
  <c r="AL2408" i="64"/>
  <c r="AL2425" i="64" s="1"/>
  <c r="AL2357" i="64"/>
  <c r="AL2374" i="64" s="1"/>
  <c r="AL2383" i="64"/>
  <c r="AL2400" i="64" s="1"/>
  <c r="AL1605" i="64"/>
  <c r="AL1619" i="64" s="1"/>
  <c r="AL1573" i="64"/>
  <c r="AL1596" i="64" s="1"/>
  <c r="AL2486" i="64"/>
  <c r="AL2500" i="64" s="1"/>
  <c r="AL1551" i="64"/>
  <c r="AL1564" i="64" s="1"/>
  <c r="AL1757" i="64"/>
  <c r="AL1770" i="64" s="1"/>
  <c r="AL1462" i="64"/>
  <c r="AL1497" i="64" s="1"/>
  <c r="AL1880" i="64"/>
  <c r="AL1903" i="64" s="1"/>
  <c r="AL1844" i="64"/>
  <c r="AL1871" i="64" s="1"/>
  <c r="AL1912" i="64"/>
  <c r="AL1935" i="64" s="1"/>
  <c r="AL1355" i="64"/>
  <c r="AL1382" i="64" s="1"/>
  <c r="AL1506" i="64"/>
  <c r="AL1426" i="64"/>
  <c r="AL1453" i="64" s="1"/>
  <c r="AL1944" i="64"/>
  <c r="AL1969" i="64" s="1"/>
  <c r="AL1390" i="64"/>
  <c r="AL1417" i="64" s="1"/>
  <c r="AL1226" i="64"/>
  <c r="AL1239" i="64" s="1"/>
  <c r="AL1320" i="64"/>
  <c r="AL1347" i="64" s="1"/>
  <c r="AL1074" i="64"/>
  <c r="AL1978" i="64"/>
  <c r="AL2003" i="64" s="1"/>
  <c r="AL1202" i="64"/>
  <c r="AL1217" i="64" s="1"/>
  <c r="AL1296" i="64"/>
  <c r="AL1311" i="64" s="1"/>
  <c r="AL1050" i="64"/>
  <c r="AL1065" i="64" s="1"/>
  <c r="AL937" i="64"/>
  <c r="AL952" i="64" s="1"/>
  <c r="AL661" i="64"/>
  <c r="AL961" i="64"/>
  <c r="AL974" i="64" s="1"/>
  <c r="AL637" i="64"/>
  <c r="AL560" i="64"/>
  <c r="AL580" i="64" s="1"/>
  <c r="AL454" i="64"/>
  <c r="AL612" i="64"/>
  <c r="AL1683" i="64"/>
  <c r="AL1659" i="64"/>
  <c r="AL1674" i="64" s="1"/>
  <c r="AD2434" i="64"/>
  <c r="AD2451" i="64" s="1"/>
  <c r="AD1628" i="64"/>
  <c r="AD2408" i="64"/>
  <c r="AD2425" i="64" s="1"/>
  <c r="AD1605" i="64"/>
  <c r="AD1619" i="64" s="1"/>
  <c r="AD1573" i="64"/>
  <c r="AD1596" i="64" s="1"/>
  <c r="AD2383" i="64"/>
  <c r="AD2400" i="64" s="1"/>
  <c r="AD1757" i="64"/>
  <c r="AD1770" i="64" s="1"/>
  <c r="AD2357" i="64"/>
  <c r="AD2374" i="64" s="1"/>
  <c r="AD1551" i="64"/>
  <c r="AD1564" i="64" s="1"/>
  <c r="AD1506" i="64"/>
  <c r="AD2486" i="64"/>
  <c r="AD2500" i="64" s="1"/>
  <c r="AD1880" i="64"/>
  <c r="AD1903" i="64" s="1"/>
  <c r="AD1844" i="64"/>
  <c r="AD1871" i="64" s="1"/>
  <c r="AD1355" i="64"/>
  <c r="AD1382" i="64" s="1"/>
  <c r="AD1912" i="64"/>
  <c r="AD1935" i="64" s="1"/>
  <c r="AD1390" i="64"/>
  <c r="AD1417" i="64" s="1"/>
  <c r="AD1944" i="64"/>
  <c r="AD1969" i="64" s="1"/>
  <c r="AD1462" i="64"/>
  <c r="AD1497" i="64" s="1"/>
  <c r="AD1426" i="64"/>
  <c r="AD1453" i="64" s="1"/>
  <c r="AD1226" i="64"/>
  <c r="AD1239" i="64" s="1"/>
  <c r="AD1074" i="64"/>
  <c r="AD1320" i="64"/>
  <c r="AD1347" i="64" s="1"/>
  <c r="AD1978" i="64"/>
  <c r="AD2003" i="64" s="1"/>
  <c r="AD1296" i="64"/>
  <c r="AD1311" i="64" s="1"/>
  <c r="AD1202" i="64"/>
  <c r="AD1217" i="64" s="1"/>
  <c r="AD1050" i="64"/>
  <c r="AD1065" i="64" s="1"/>
  <c r="AD937" i="64"/>
  <c r="AD952" i="64" s="1"/>
  <c r="AD1659" i="64"/>
  <c r="AD1674" i="64" s="1"/>
  <c r="AD560" i="64"/>
  <c r="AD580" i="64" s="1"/>
  <c r="AD661" i="64"/>
  <c r="AD454" i="64"/>
  <c r="AD961" i="64"/>
  <c r="AD974" i="64" s="1"/>
  <c r="AD612" i="64"/>
  <c r="AD1683" i="64"/>
  <c r="V2434" i="64"/>
  <c r="V2451" i="64" s="1"/>
  <c r="V1628" i="64"/>
  <c r="V2408" i="64"/>
  <c r="V2425" i="64" s="1"/>
  <c r="V2357" i="64"/>
  <c r="V2374" i="64" s="1"/>
  <c r="V2383" i="64"/>
  <c r="V2400" i="64" s="1"/>
  <c r="V1605" i="64"/>
  <c r="V1619" i="64" s="1"/>
  <c r="V1573" i="64"/>
  <c r="V1596" i="64" s="1"/>
  <c r="V1551" i="64"/>
  <c r="V1564" i="64" s="1"/>
  <c r="V1757" i="64"/>
  <c r="V1770" i="64" s="1"/>
  <c r="V1462" i="64"/>
  <c r="V1497" i="64" s="1"/>
  <c r="V1880" i="64"/>
  <c r="V1903" i="64" s="1"/>
  <c r="V2486" i="64"/>
  <c r="V2500" i="64" s="1"/>
  <c r="V1844" i="64"/>
  <c r="V1871" i="64" s="1"/>
  <c r="V1912" i="64"/>
  <c r="V1935" i="64" s="1"/>
  <c r="V1355" i="64"/>
  <c r="V1382" i="64" s="1"/>
  <c r="V1944" i="64"/>
  <c r="V1969" i="64" s="1"/>
  <c r="V1226" i="64"/>
  <c r="V1239" i="64" s="1"/>
  <c r="V1426" i="64"/>
  <c r="V1453" i="64" s="1"/>
  <c r="V1390" i="64"/>
  <c r="V1417" i="64" s="1"/>
  <c r="V1506" i="64"/>
  <c r="V1074" i="64"/>
  <c r="V1320" i="64"/>
  <c r="V1347" i="64" s="1"/>
  <c r="V1296" i="64"/>
  <c r="V1311" i="64" s="1"/>
  <c r="V1202" i="64"/>
  <c r="V1217" i="64" s="1"/>
  <c r="V1978" i="64"/>
  <c r="V2003" i="64" s="1"/>
  <c r="V1050" i="64"/>
  <c r="V1065" i="64" s="1"/>
  <c r="V937" i="64"/>
  <c r="V952" i="64" s="1"/>
  <c r="V560" i="64"/>
  <c r="V580" i="64" s="1"/>
  <c r="V454" i="64"/>
  <c r="V612" i="64"/>
  <c r="V637" i="64"/>
  <c r="V1683" i="64"/>
  <c r="V661" i="64"/>
  <c r="V1659" i="64"/>
  <c r="V1674" i="64" s="1"/>
  <c r="CH1633" i="64"/>
  <c r="CH2413" i="64"/>
  <c r="CH2388" i="64"/>
  <c r="CH1610" i="64"/>
  <c r="CH1624" i="64" s="1"/>
  <c r="CH2439" i="64"/>
  <c r="CH2362" i="64"/>
  <c r="CH2379" i="64" s="1"/>
  <c r="CH1578" i="64"/>
  <c r="CH1556" i="64"/>
  <c r="CH1569" i="64" s="1"/>
  <c r="CH1762" i="64"/>
  <c r="CH1775" i="64" s="1"/>
  <c r="CH1467" i="64"/>
  <c r="CH1502" i="64" s="1"/>
  <c r="CH1917" i="64"/>
  <c r="CH1940" i="64" s="1"/>
  <c r="CH2491" i="64"/>
  <c r="CH2505" i="64" s="1"/>
  <c r="CH1511" i="64"/>
  <c r="CH1546" i="64" s="1"/>
  <c r="CH1849" i="64"/>
  <c r="CH1876" i="64" s="1"/>
  <c r="CH1395" i="64"/>
  <c r="CH1422" i="64" s="1"/>
  <c r="CH1885" i="64"/>
  <c r="CH1908" i="64" s="1"/>
  <c r="CH1360" i="64"/>
  <c r="CH1387" i="64" s="1"/>
  <c r="CH1949" i="64"/>
  <c r="CH1974" i="64" s="1"/>
  <c r="CH1431" i="64"/>
  <c r="CH1458" i="64" s="1"/>
  <c r="CH1983" i="64"/>
  <c r="CH2008" i="64" s="1"/>
  <c r="CH1325" i="64"/>
  <c r="CH1352" i="64" s="1"/>
  <c r="CH1231" i="64"/>
  <c r="CH1244" i="64" s="1"/>
  <c r="CH1207" i="64"/>
  <c r="CH1301" i="64"/>
  <c r="CH966" i="64"/>
  <c r="CH979" i="64" s="1"/>
  <c r="CH1055" i="64"/>
  <c r="CH1070" i="64" s="1"/>
  <c r="CH942" i="64"/>
  <c r="CH1079" i="64"/>
  <c r="CH1664" i="64"/>
  <c r="CH1679" i="64" s="1"/>
  <c r="CH666" i="64"/>
  <c r="CH679" i="64" s="1"/>
  <c r="CH565" i="64"/>
  <c r="CH1688" i="64"/>
  <c r="CH642" i="64"/>
  <c r="CH409" i="64"/>
  <c r="CH419" i="64" s="1"/>
  <c r="CH617" i="64"/>
  <c r="CH593" i="64"/>
  <c r="BZ1633" i="64"/>
  <c r="BZ2439" i="64"/>
  <c r="BZ2388" i="64"/>
  <c r="BZ2413" i="64"/>
  <c r="BZ1610" i="64"/>
  <c r="BZ1624" i="64" s="1"/>
  <c r="BZ1556" i="64"/>
  <c r="BZ1569" i="64" s="1"/>
  <c r="BZ1762" i="64"/>
  <c r="BZ1775" i="64" s="1"/>
  <c r="BZ2362" i="64"/>
  <c r="BZ2379" i="64" s="1"/>
  <c r="BZ1578" i="64"/>
  <c r="BZ2491" i="64"/>
  <c r="BZ2505" i="64" s="1"/>
  <c r="BZ1467" i="64"/>
  <c r="BZ1502" i="64" s="1"/>
  <c r="BZ1511" i="64"/>
  <c r="BZ1546" i="64" s="1"/>
  <c r="BZ1917" i="64"/>
  <c r="BZ1940" i="64" s="1"/>
  <c r="BZ1395" i="64"/>
  <c r="BZ1422" i="64" s="1"/>
  <c r="BZ1360" i="64"/>
  <c r="BZ1387" i="64" s="1"/>
  <c r="BZ1431" i="64"/>
  <c r="BZ1458" i="64" s="1"/>
  <c r="BZ1849" i="64"/>
  <c r="BZ1876" i="64" s="1"/>
  <c r="BZ1949" i="64"/>
  <c r="BZ1974" i="64" s="1"/>
  <c r="BZ1885" i="64"/>
  <c r="BZ1908" i="64" s="1"/>
  <c r="BZ1983" i="64"/>
  <c r="BZ2008" i="64" s="1"/>
  <c r="BZ1325" i="64"/>
  <c r="BZ1352" i="64" s="1"/>
  <c r="BZ1231" i="64"/>
  <c r="BZ1244" i="64" s="1"/>
  <c r="BZ1301" i="64"/>
  <c r="BZ1207" i="64"/>
  <c r="BZ966" i="64"/>
  <c r="BZ979" i="64" s="1"/>
  <c r="BZ1079" i="64"/>
  <c r="BZ1055" i="64"/>
  <c r="BZ1070" i="64" s="1"/>
  <c r="BZ942" i="64"/>
  <c r="BZ1664" i="64"/>
  <c r="BZ1679" i="64" s="1"/>
  <c r="BZ666" i="64"/>
  <c r="BZ679" i="64" s="1"/>
  <c r="BZ642" i="64"/>
  <c r="BZ565" i="64"/>
  <c r="BZ617" i="64"/>
  <c r="BZ1688" i="64"/>
  <c r="BZ409" i="64"/>
  <c r="BZ419" i="64" s="1"/>
  <c r="BZ593" i="64"/>
  <c r="BR1633" i="64"/>
  <c r="BR2413" i="64"/>
  <c r="BR2439" i="64"/>
  <c r="BR2388" i="64"/>
  <c r="BR1610" i="64"/>
  <c r="BR1624" i="64" s="1"/>
  <c r="BR2362" i="64"/>
  <c r="BR2379" i="64" s="1"/>
  <c r="BR1578" i="64"/>
  <c r="BR1762" i="64"/>
  <c r="BR1775" i="64" s="1"/>
  <c r="BR1467" i="64"/>
  <c r="BR1502" i="64" s="1"/>
  <c r="BR1556" i="64"/>
  <c r="BR1569" i="64" s="1"/>
  <c r="BR2491" i="64"/>
  <c r="BR2505" i="64" s="1"/>
  <c r="BR1511" i="64"/>
  <c r="BR1546" i="64" s="1"/>
  <c r="BR1395" i="64"/>
  <c r="BR1422" i="64" s="1"/>
  <c r="BR1431" i="64"/>
  <c r="BR1458" i="64" s="1"/>
  <c r="BR1849" i="64"/>
  <c r="BR1876" i="64" s="1"/>
  <c r="BR1360" i="64"/>
  <c r="BR1387" i="64" s="1"/>
  <c r="BR1885" i="64"/>
  <c r="BR1908" i="64" s="1"/>
  <c r="BR1949" i="64"/>
  <c r="BR1974" i="64" s="1"/>
  <c r="BR1983" i="64"/>
  <c r="BR2008" i="64" s="1"/>
  <c r="BR1325" i="64"/>
  <c r="BR1352" i="64" s="1"/>
  <c r="BR1917" i="64"/>
  <c r="BR1940" i="64" s="1"/>
  <c r="BR1301" i="64"/>
  <c r="BR1207" i="64"/>
  <c r="BR1231" i="64"/>
  <c r="BR1244" i="64" s="1"/>
  <c r="BR1055" i="64"/>
  <c r="BR1070" i="64" s="1"/>
  <c r="BR966" i="64"/>
  <c r="BR979" i="64" s="1"/>
  <c r="BR942" i="64"/>
  <c r="BR1664" i="64"/>
  <c r="BR1679" i="64" s="1"/>
  <c r="BR666" i="64"/>
  <c r="BR679" i="64" s="1"/>
  <c r="BR565" i="64"/>
  <c r="BR617" i="64"/>
  <c r="BR1688" i="64"/>
  <c r="BR642" i="64"/>
  <c r="BR409" i="64"/>
  <c r="BR419" i="64" s="1"/>
  <c r="BR1079" i="64"/>
  <c r="BR593" i="64"/>
  <c r="BJ1633" i="64"/>
  <c r="BJ2439" i="64"/>
  <c r="BJ2388" i="64"/>
  <c r="BJ2413" i="64"/>
  <c r="BJ1610" i="64"/>
  <c r="BJ1624" i="64" s="1"/>
  <c r="BJ2362" i="64"/>
  <c r="BJ2379" i="64" s="1"/>
  <c r="BJ1762" i="64"/>
  <c r="BJ1775" i="64" s="1"/>
  <c r="BJ1578" i="64"/>
  <c r="BJ1556" i="64"/>
  <c r="BJ1569" i="64" s="1"/>
  <c r="BJ2491" i="64"/>
  <c r="BJ2505" i="64" s="1"/>
  <c r="BJ1467" i="64"/>
  <c r="BJ1502" i="64" s="1"/>
  <c r="BJ1511" i="64"/>
  <c r="BJ1546" i="64" s="1"/>
  <c r="BJ1917" i="64"/>
  <c r="BJ1940" i="64" s="1"/>
  <c r="BJ1395" i="64"/>
  <c r="BJ1422" i="64" s="1"/>
  <c r="BJ1885" i="64"/>
  <c r="BJ1908" i="64" s="1"/>
  <c r="BJ1360" i="64"/>
  <c r="BJ1387" i="64" s="1"/>
  <c r="BJ1949" i="64"/>
  <c r="BJ1974" i="64" s="1"/>
  <c r="BJ1983" i="64"/>
  <c r="BJ2008" i="64" s="1"/>
  <c r="BJ1849" i="64"/>
  <c r="BJ1876" i="64" s="1"/>
  <c r="BJ1431" i="64"/>
  <c r="BJ1458" i="64" s="1"/>
  <c r="BJ1325" i="64"/>
  <c r="BJ1352" i="64" s="1"/>
  <c r="BJ1301" i="64"/>
  <c r="BJ1207" i="64"/>
  <c r="BJ1231" i="64"/>
  <c r="BJ1244" i="64" s="1"/>
  <c r="BJ966" i="64"/>
  <c r="BJ979" i="64" s="1"/>
  <c r="BJ1079" i="64"/>
  <c r="BJ942" i="64"/>
  <c r="BJ1664" i="64"/>
  <c r="BJ1679" i="64" s="1"/>
  <c r="BJ1055" i="64"/>
  <c r="BJ1070" i="64" s="1"/>
  <c r="BJ666" i="64"/>
  <c r="BJ679" i="64" s="1"/>
  <c r="BJ617" i="64"/>
  <c r="BJ642" i="64"/>
  <c r="BJ565" i="64"/>
  <c r="BJ1688" i="64"/>
  <c r="BJ409" i="64"/>
  <c r="BJ419" i="64" s="1"/>
  <c r="BJ593" i="64"/>
  <c r="BB1633" i="64"/>
  <c r="BB2413" i="64"/>
  <c r="BB2388" i="64"/>
  <c r="BB2439" i="64"/>
  <c r="BB1610" i="64"/>
  <c r="BB1624" i="64" s="1"/>
  <c r="BB2362" i="64"/>
  <c r="BB2379" i="64" s="1"/>
  <c r="BB1762" i="64"/>
  <c r="BB1775" i="64" s="1"/>
  <c r="BB2491" i="64"/>
  <c r="BB2505" i="64" s="1"/>
  <c r="BB1578" i="64"/>
  <c r="BB1556" i="64"/>
  <c r="BB1569" i="64" s="1"/>
  <c r="BB1467" i="64"/>
  <c r="BB1502" i="64" s="1"/>
  <c r="BB1917" i="64"/>
  <c r="BB1940" i="64" s="1"/>
  <c r="BB1511" i="64"/>
  <c r="BB1546" i="64" s="1"/>
  <c r="BB1395" i="64"/>
  <c r="BB1422" i="64" s="1"/>
  <c r="BB1431" i="64"/>
  <c r="BB1458" i="64" s="1"/>
  <c r="BB1360" i="64"/>
  <c r="BB1387" i="64" s="1"/>
  <c r="BB1849" i="64"/>
  <c r="BB1876" i="64" s="1"/>
  <c r="BB1949" i="64"/>
  <c r="BB1974" i="64" s="1"/>
  <c r="BB1983" i="64"/>
  <c r="BB2008" i="64" s="1"/>
  <c r="BB1885" i="64"/>
  <c r="BB1908" i="64" s="1"/>
  <c r="BB1325" i="64"/>
  <c r="BB1352" i="64" s="1"/>
  <c r="BB1231" i="64"/>
  <c r="BB1244" i="64" s="1"/>
  <c r="BB1207" i="64"/>
  <c r="BB1301" i="64"/>
  <c r="BB1079" i="64"/>
  <c r="BB966" i="64"/>
  <c r="BB979" i="64" s="1"/>
  <c r="BB1055" i="64"/>
  <c r="BB1070" i="64" s="1"/>
  <c r="BB942" i="64"/>
  <c r="BB1664" i="64"/>
  <c r="BB1679" i="64" s="1"/>
  <c r="BB666" i="64"/>
  <c r="BB679" i="64" s="1"/>
  <c r="BB565" i="64"/>
  <c r="BB1688" i="64"/>
  <c r="BB642" i="64"/>
  <c r="BB409" i="64"/>
  <c r="BB419" i="64" s="1"/>
  <c r="BB617" i="64"/>
  <c r="BB593" i="64"/>
  <c r="AT1633" i="64"/>
  <c r="AT2388" i="64"/>
  <c r="AT2439" i="64"/>
  <c r="AT2413" i="64"/>
  <c r="AT1610" i="64"/>
  <c r="AT1624" i="64" s="1"/>
  <c r="AT2362" i="64"/>
  <c r="AT2379" i="64" s="1"/>
  <c r="AT1578" i="64"/>
  <c r="AT1762" i="64"/>
  <c r="AT1775" i="64" s="1"/>
  <c r="AT1467" i="64"/>
  <c r="AT1502" i="64" s="1"/>
  <c r="AT1556" i="64"/>
  <c r="AT1569" i="64" s="1"/>
  <c r="AT2491" i="64"/>
  <c r="AT2505" i="64" s="1"/>
  <c r="AT1511" i="64"/>
  <c r="AT1546" i="64" s="1"/>
  <c r="AT1431" i="64"/>
  <c r="AT1458" i="64" s="1"/>
  <c r="AT1395" i="64"/>
  <c r="AT1422" i="64" s="1"/>
  <c r="AT1849" i="64"/>
  <c r="AT1876" i="64" s="1"/>
  <c r="AT1885" i="64"/>
  <c r="AT1908" i="64" s="1"/>
  <c r="AT1360" i="64"/>
  <c r="AT1387" i="64" s="1"/>
  <c r="AT1917" i="64"/>
  <c r="AT1940" i="64" s="1"/>
  <c r="AT1949" i="64"/>
  <c r="AT1974" i="64" s="1"/>
  <c r="AT1983" i="64"/>
  <c r="AT2008" i="64" s="1"/>
  <c r="AT1325" i="64"/>
  <c r="AT1352" i="64" s="1"/>
  <c r="AT1231" i="64"/>
  <c r="AT1244" i="64" s="1"/>
  <c r="AT1301" i="64"/>
  <c r="AT1207" i="64"/>
  <c r="AT966" i="64"/>
  <c r="AT979" i="64" s="1"/>
  <c r="AT1055" i="64"/>
  <c r="AT1070" i="64" s="1"/>
  <c r="AT942" i="64"/>
  <c r="AT1664" i="64"/>
  <c r="AT1679" i="64" s="1"/>
  <c r="AT1079" i="64"/>
  <c r="AT666" i="64"/>
  <c r="AT679" i="64" s="1"/>
  <c r="AT642" i="64"/>
  <c r="AT565" i="64"/>
  <c r="AT617" i="64"/>
  <c r="AT1688" i="64"/>
  <c r="AT409" i="64"/>
  <c r="AT419" i="64" s="1"/>
  <c r="AT593" i="64"/>
  <c r="AL1633" i="64"/>
  <c r="AL2413" i="64"/>
  <c r="AL2388" i="64"/>
  <c r="AL2439" i="64"/>
  <c r="AL1610" i="64"/>
  <c r="AL1624" i="64" s="1"/>
  <c r="AL1762" i="64"/>
  <c r="AL1775" i="64" s="1"/>
  <c r="AL1578" i="64"/>
  <c r="AL1556" i="64"/>
  <c r="AL1569" i="64" s="1"/>
  <c r="AL2362" i="64"/>
  <c r="AL2379" i="64" s="1"/>
  <c r="AL2491" i="64"/>
  <c r="AL2505" i="64" s="1"/>
  <c r="AL1467" i="64"/>
  <c r="AL1502" i="64" s="1"/>
  <c r="AL1511" i="64"/>
  <c r="AL1546" i="64" s="1"/>
  <c r="AL1917" i="64"/>
  <c r="AL1940" i="64" s="1"/>
  <c r="AL1885" i="64"/>
  <c r="AL1908" i="64" s="1"/>
  <c r="AL1395" i="64"/>
  <c r="AL1422" i="64" s="1"/>
  <c r="AL1360" i="64"/>
  <c r="AL1387" i="64" s="1"/>
  <c r="AL1431" i="64"/>
  <c r="AL1458" i="64" s="1"/>
  <c r="AL1849" i="64"/>
  <c r="AL1876" i="64" s="1"/>
  <c r="AL1949" i="64"/>
  <c r="AL1974" i="64" s="1"/>
  <c r="AL1983" i="64"/>
  <c r="AL2008" i="64" s="1"/>
  <c r="AL1325" i="64"/>
  <c r="AL1352" i="64" s="1"/>
  <c r="AL1301" i="64"/>
  <c r="AL1207" i="64"/>
  <c r="AL1055" i="64"/>
  <c r="AL1070" i="64" s="1"/>
  <c r="AL966" i="64"/>
  <c r="AL979" i="64" s="1"/>
  <c r="AL1079" i="64"/>
  <c r="AL1231" i="64"/>
  <c r="AL1244" i="64" s="1"/>
  <c r="AL942" i="64"/>
  <c r="AL1664" i="64"/>
  <c r="AL1679" i="64" s="1"/>
  <c r="AL666" i="64"/>
  <c r="AL679" i="64" s="1"/>
  <c r="AL565" i="64"/>
  <c r="AL617" i="64"/>
  <c r="AL1688" i="64"/>
  <c r="AL642" i="64"/>
  <c r="AL409" i="64"/>
  <c r="AL419" i="64" s="1"/>
  <c r="AL593" i="64"/>
  <c r="AD1633" i="64"/>
  <c r="AD2388" i="64"/>
  <c r="AD2439" i="64"/>
  <c r="AD2413" i="64"/>
  <c r="AD1610" i="64"/>
  <c r="AD1624" i="64" s="1"/>
  <c r="AD2362" i="64"/>
  <c r="AD2379" i="64" s="1"/>
  <c r="AD1578" i="64"/>
  <c r="AD1762" i="64"/>
  <c r="AD1775" i="64" s="1"/>
  <c r="AD1556" i="64"/>
  <c r="AD1569" i="64" s="1"/>
  <c r="AD1467" i="64"/>
  <c r="AD1502" i="64" s="1"/>
  <c r="AD1511" i="64"/>
  <c r="AD1546" i="64" s="1"/>
  <c r="AD2491" i="64"/>
  <c r="AD2505" i="64" s="1"/>
  <c r="AD1431" i="64"/>
  <c r="AD1458" i="64" s="1"/>
  <c r="AD1917" i="64"/>
  <c r="AD1940" i="64" s="1"/>
  <c r="AD1849" i="64"/>
  <c r="AD1876" i="64" s="1"/>
  <c r="AD1360" i="64"/>
  <c r="AD1387" i="64" s="1"/>
  <c r="AD1885" i="64"/>
  <c r="AD1908" i="64" s="1"/>
  <c r="AD1395" i="64"/>
  <c r="AD1422" i="64" s="1"/>
  <c r="AD1949" i="64"/>
  <c r="AD1974" i="64" s="1"/>
  <c r="AD1983" i="64"/>
  <c r="AD2008" i="64" s="1"/>
  <c r="AD1325" i="64"/>
  <c r="AD1352" i="64" s="1"/>
  <c r="AD1301" i="64"/>
  <c r="AD1207" i="64"/>
  <c r="AD1231" i="64"/>
  <c r="AD1244" i="64" s="1"/>
  <c r="AD1079" i="64"/>
  <c r="AD966" i="64"/>
  <c r="AD979" i="64" s="1"/>
  <c r="AD942" i="64"/>
  <c r="AD1664" i="64"/>
  <c r="AD1679" i="64" s="1"/>
  <c r="AD1055" i="64"/>
  <c r="AD1070" i="64" s="1"/>
  <c r="AD666" i="64"/>
  <c r="AD679" i="64" s="1"/>
  <c r="AD642" i="64"/>
  <c r="AD565" i="64"/>
  <c r="AD617" i="64"/>
  <c r="AD1688" i="64"/>
  <c r="AD409" i="64"/>
  <c r="AD419" i="64" s="1"/>
  <c r="AD593" i="64"/>
  <c r="V1633" i="64"/>
  <c r="V2388" i="64"/>
  <c r="V2413" i="64"/>
  <c r="V1610" i="64"/>
  <c r="V1624" i="64" s="1"/>
  <c r="V2439" i="64"/>
  <c r="V1578" i="64"/>
  <c r="V2362" i="64"/>
  <c r="V2379" i="64" s="1"/>
  <c r="V1762" i="64"/>
  <c r="V1775" i="64" s="1"/>
  <c r="V1467" i="64"/>
  <c r="V1502" i="64" s="1"/>
  <c r="V2491" i="64"/>
  <c r="V2505" i="64" s="1"/>
  <c r="V1917" i="64"/>
  <c r="V1940" i="64" s="1"/>
  <c r="V1556" i="64"/>
  <c r="V1569" i="64" s="1"/>
  <c r="V1511" i="64"/>
  <c r="V1546" i="64" s="1"/>
  <c r="V1849" i="64"/>
  <c r="V1876" i="64" s="1"/>
  <c r="V1885" i="64"/>
  <c r="V1908" i="64" s="1"/>
  <c r="V1360" i="64"/>
  <c r="V1387" i="64" s="1"/>
  <c r="V1949" i="64"/>
  <c r="V1974" i="64" s="1"/>
  <c r="V1395" i="64"/>
  <c r="V1422" i="64" s="1"/>
  <c r="V1983" i="64"/>
  <c r="V2008" i="64" s="1"/>
  <c r="V1431" i="64"/>
  <c r="V1458" i="64" s="1"/>
  <c r="V1325" i="64"/>
  <c r="V1352" i="64" s="1"/>
  <c r="V1231" i="64"/>
  <c r="V1244" i="64" s="1"/>
  <c r="V1207" i="64"/>
  <c r="V1301" i="64"/>
  <c r="V966" i="64"/>
  <c r="V979" i="64" s="1"/>
  <c r="V1055" i="64"/>
  <c r="V1070" i="64" s="1"/>
  <c r="V942" i="64"/>
  <c r="V1079" i="64"/>
  <c r="V1664" i="64"/>
  <c r="V1679" i="64" s="1"/>
  <c r="V666" i="64"/>
  <c r="V679" i="64" s="1"/>
  <c r="V565" i="64"/>
  <c r="V617" i="64"/>
  <c r="V1688" i="64"/>
  <c r="V642" i="64"/>
  <c r="V409" i="64"/>
  <c r="V419" i="64" s="1"/>
  <c r="V593" i="64"/>
  <c r="CI1632" i="64"/>
  <c r="CI2438" i="64"/>
  <c r="CI2412" i="64"/>
  <c r="CI2387" i="64"/>
  <c r="CI1577" i="64"/>
  <c r="CI1609" i="64"/>
  <c r="CI1555" i="64"/>
  <c r="CI1761" i="64"/>
  <c r="CI2361" i="64"/>
  <c r="CI1466" i="64"/>
  <c r="CI1916" i="64"/>
  <c r="CI1848" i="64"/>
  <c r="CI2490" i="64"/>
  <c r="CI1510" i="64"/>
  <c r="CI1430" i="64"/>
  <c r="CI1948" i="64"/>
  <c r="CI1359" i="64"/>
  <c r="CI1982" i="64"/>
  <c r="CI1884" i="64"/>
  <c r="CI1324" i="64"/>
  <c r="CI1394" i="64"/>
  <c r="CI1230" i="64"/>
  <c r="CI1300" i="64"/>
  <c r="CI1206" i="64"/>
  <c r="CI1221" i="64" s="1"/>
  <c r="CI1078" i="64"/>
  <c r="CI1197" i="64" s="1"/>
  <c r="CI941" i="64"/>
  <c r="CI1663" i="64"/>
  <c r="CI665" i="64"/>
  <c r="CI678" i="64" s="1"/>
  <c r="CI641" i="64"/>
  <c r="CI564" i="64"/>
  <c r="CI616" i="64"/>
  <c r="CI1687" i="64"/>
  <c r="CI592" i="64"/>
  <c r="CA1632" i="64"/>
  <c r="CA2438" i="64"/>
  <c r="CA2412" i="64"/>
  <c r="CA2387" i="64"/>
  <c r="CA1577" i="64"/>
  <c r="CA2361" i="64"/>
  <c r="CA1609" i="64"/>
  <c r="CA1555" i="64"/>
  <c r="CA1761" i="64"/>
  <c r="CA1466" i="64"/>
  <c r="CA2490" i="64"/>
  <c r="CA1510" i="64"/>
  <c r="CA1848" i="64"/>
  <c r="CA1430" i="64"/>
  <c r="CA1916" i="64"/>
  <c r="CA1884" i="64"/>
  <c r="CA1948" i="64"/>
  <c r="CA1394" i="64"/>
  <c r="CA1982" i="64"/>
  <c r="CA1324" i="64"/>
  <c r="CA1359" i="64"/>
  <c r="CA1300" i="64"/>
  <c r="CA1206" i="64"/>
  <c r="CA1221" i="64" s="1"/>
  <c r="CA1230" i="64"/>
  <c r="CA941" i="64"/>
  <c r="CA1663" i="64"/>
  <c r="CA665" i="64"/>
  <c r="CA678" i="64" s="1"/>
  <c r="CA1078" i="64"/>
  <c r="CA1197" i="64" s="1"/>
  <c r="CA564" i="64"/>
  <c r="CA965" i="64"/>
  <c r="CA616" i="64"/>
  <c r="CA1687" i="64"/>
  <c r="CA641" i="64"/>
  <c r="CA592" i="64"/>
  <c r="BS1632" i="64"/>
  <c r="BS2438" i="64"/>
  <c r="BS2387" i="64"/>
  <c r="BS1609" i="64"/>
  <c r="BS1577" i="64"/>
  <c r="BS2412" i="64"/>
  <c r="BS2361" i="64"/>
  <c r="BS1555" i="64"/>
  <c r="BS1761" i="64"/>
  <c r="BS1466" i="64"/>
  <c r="BS1510" i="64"/>
  <c r="BS2490" i="64"/>
  <c r="BS1848" i="64"/>
  <c r="BS1916" i="64"/>
  <c r="BS1884" i="64"/>
  <c r="BS1430" i="64"/>
  <c r="BS1948" i="64"/>
  <c r="BS1359" i="64"/>
  <c r="BS1982" i="64"/>
  <c r="BS1394" i="64"/>
  <c r="BS1324" i="64"/>
  <c r="BS1206" i="64"/>
  <c r="BS1221" i="64" s="1"/>
  <c r="BS1230" i="64"/>
  <c r="BS1300" i="64"/>
  <c r="BS1078" i="64"/>
  <c r="BS1197" i="64" s="1"/>
  <c r="BS941" i="64"/>
  <c r="BS1663" i="64"/>
  <c r="BS665" i="64"/>
  <c r="BS678" i="64" s="1"/>
  <c r="BS641" i="64"/>
  <c r="BS564" i="64"/>
  <c r="BS616" i="64"/>
  <c r="BS1687" i="64"/>
  <c r="BS965" i="64"/>
  <c r="BS592" i="64"/>
  <c r="BK1632" i="64"/>
  <c r="BK2438" i="64"/>
  <c r="BK2387" i="64"/>
  <c r="BK2412" i="64"/>
  <c r="BK1577" i="64"/>
  <c r="BK2361" i="64"/>
  <c r="BK1555" i="64"/>
  <c r="BK1609" i="64"/>
  <c r="BK1761" i="64"/>
  <c r="BK1466" i="64"/>
  <c r="BK1510" i="64"/>
  <c r="BK1916" i="64"/>
  <c r="BK2490" i="64"/>
  <c r="BK1848" i="64"/>
  <c r="BK1430" i="64"/>
  <c r="BK1884" i="64"/>
  <c r="BK1359" i="64"/>
  <c r="BK1948" i="64"/>
  <c r="BK1982" i="64"/>
  <c r="BK1324" i="64"/>
  <c r="BK1230" i="64"/>
  <c r="BK1206" i="64"/>
  <c r="BK1221" i="64" s="1"/>
  <c r="BK1394" i="64"/>
  <c r="BK1300" i="64"/>
  <c r="BK1078" i="64"/>
  <c r="BK1197" i="64" s="1"/>
  <c r="BK941" i="64"/>
  <c r="BK1663" i="64"/>
  <c r="BK665" i="64"/>
  <c r="BK678" i="64" s="1"/>
  <c r="BK965" i="64"/>
  <c r="BK564" i="64"/>
  <c r="BK616" i="64"/>
  <c r="BK1687" i="64"/>
  <c r="BK641" i="64"/>
  <c r="BK592" i="64"/>
  <c r="BC1632" i="64"/>
  <c r="BC2438" i="64"/>
  <c r="BC2387" i="64"/>
  <c r="BC2412" i="64"/>
  <c r="BC1577" i="64"/>
  <c r="BC1609" i="64"/>
  <c r="BC1555" i="64"/>
  <c r="BC2361" i="64"/>
  <c r="BC1761" i="64"/>
  <c r="BC1466" i="64"/>
  <c r="BC1510" i="64"/>
  <c r="BC1848" i="64"/>
  <c r="BC2490" i="64"/>
  <c r="BC1884" i="64"/>
  <c r="BC1916" i="64"/>
  <c r="BC1948" i="64"/>
  <c r="BC1394" i="64"/>
  <c r="BC1430" i="64"/>
  <c r="BC1982" i="64"/>
  <c r="BC1359" i="64"/>
  <c r="BC1324" i="64"/>
  <c r="BC1230" i="64"/>
  <c r="BC1300" i="64"/>
  <c r="BC1206" i="64"/>
  <c r="BC1221" i="64" s="1"/>
  <c r="BC941" i="64"/>
  <c r="BC1663" i="64"/>
  <c r="BC1078" i="64"/>
  <c r="BC1197" i="64" s="1"/>
  <c r="BC665" i="64"/>
  <c r="BC678" i="64" s="1"/>
  <c r="BC641" i="64"/>
  <c r="BC564" i="64"/>
  <c r="BC616" i="64"/>
  <c r="BC965" i="64"/>
  <c r="BC1687" i="64"/>
  <c r="BC592" i="64"/>
  <c r="AU1632" i="64"/>
  <c r="AU2438" i="64"/>
  <c r="AU2387" i="64"/>
  <c r="AU2412" i="64"/>
  <c r="AU1577" i="64"/>
  <c r="AU1609" i="64"/>
  <c r="AU1761" i="64"/>
  <c r="AU2361" i="64"/>
  <c r="AU1555" i="64"/>
  <c r="AU1466" i="64"/>
  <c r="AU1510" i="64"/>
  <c r="AU1848" i="64"/>
  <c r="AU1430" i="64"/>
  <c r="AU2490" i="64"/>
  <c r="AU1916" i="64"/>
  <c r="AU1948" i="64"/>
  <c r="AU1359" i="64"/>
  <c r="AU1884" i="64"/>
  <c r="AU1982" i="64"/>
  <c r="AU1394" i="64"/>
  <c r="AU1324" i="64"/>
  <c r="AU1300" i="64"/>
  <c r="AU1206" i="64"/>
  <c r="AU1221" i="64" s="1"/>
  <c r="AU1078" i="64"/>
  <c r="AU1197" i="64" s="1"/>
  <c r="AU941" i="64"/>
  <c r="AU1663" i="64"/>
  <c r="AU665" i="64"/>
  <c r="AU678" i="64" s="1"/>
  <c r="AU564" i="64"/>
  <c r="AU616" i="64"/>
  <c r="AU1687" i="64"/>
  <c r="AU1230" i="64"/>
  <c r="AU641" i="64"/>
  <c r="AU592" i="64"/>
  <c r="AU965" i="64"/>
  <c r="AM1632" i="64"/>
  <c r="AM2438" i="64"/>
  <c r="AM2387" i="64"/>
  <c r="AM2412" i="64"/>
  <c r="AM1577" i="64"/>
  <c r="AM2361" i="64"/>
  <c r="AM1609" i="64"/>
  <c r="AM1761" i="64"/>
  <c r="AM1466" i="64"/>
  <c r="AM1555" i="64"/>
  <c r="AM2490" i="64"/>
  <c r="AM1848" i="64"/>
  <c r="AM1916" i="64"/>
  <c r="AM1430" i="64"/>
  <c r="AM1884" i="64"/>
  <c r="AM1510" i="64"/>
  <c r="AM1394" i="64"/>
  <c r="AM1948" i="64"/>
  <c r="AM1982" i="64"/>
  <c r="AM1324" i="64"/>
  <c r="AM1206" i="64"/>
  <c r="AM1221" i="64" s="1"/>
  <c r="AM1230" i="64"/>
  <c r="AM1359" i="64"/>
  <c r="AM1300" i="64"/>
  <c r="AM941" i="64"/>
  <c r="AM1663" i="64"/>
  <c r="AM665" i="64"/>
  <c r="AM678" i="64" s="1"/>
  <c r="AM641" i="64"/>
  <c r="AM564" i="64"/>
  <c r="AM965" i="64"/>
  <c r="AM616" i="64"/>
  <c r="AM1687" i="64"/>
  <c r="AM592" i="64"/>
  <c r="AM1078" i="64"/>
  <c r="AM1197" i="64" s="1"/>
  <c r="AE1632" i="64"/>
  <c r="AE2438" i="64"/>
  <c r="AE2387" i="64"/>
  <c r="AE2412" i="64"/>
  <c r="AE2361" i="64"/>
  <c r="AE1577" i="64"/>
  <c r="AE1609" i="64"/>
  <c r="AE1761" i="64"/>
  <c r="AE1555" i="64"/>
  <c r="AE1466" i="64"/>
  <c r="AE2490" i="64"/>
  <c r="AE1510" i="64"/>
  <c r="AE1848" i="64"/>
  <c r="AE1916" i="64"/>
  <c r="AE1884" i="64"/>
  <c r="AE1948" i="64"/>
  <c r="AE1394" i="64"/>
  <c r="AE1982" i="64"/>
  <c r="AE1359" i="64"/>
  <c r="AE1324" i="64"/>
  <c r="AE1430" i="64"/>
  <c r="AE1230" i="64"/>
  <c r="AE1206" i="64"/>
  <c r="AE1221" i="64" s="1"/>
  <c r="AE1300" i="64"/>
  <c r="AE941" i="64"/>
  <c r="AE1078" i="64"/>
  <c r="AE1197" i="64" s="1"/>
  <c r="AE1663" i="64"/>
  <c r="AE665" i="64"/>
  <c r="AE678" i="64" s="1"/>
  <c r="AE564" i="64"/>
  <c r="AE616" i="64"/>
  <c r="AE1687" i="64"/>
  <c r="AE965" i="64"/>
  <c r="AE641" i="64"/>
  <c r="AE592" i="64"/>
  <c r="W1632" i="64"/>
  <c r="W2438" i="64"/>
  <c r="W2387" i="64"/>
  <c r="W2412" i="64"/>
  <c r="W1577" i="64"/>
  <c r="W2361" i="64"/>
  <c r="W1761" i="64"/>
  <c r="W1609" i="64"/>
  <c r="W1466" i="64"/>
  <c r="W1555" i="64"/>
  <c r="W1510" i="64"/>
  <c r="W1848" i="64"/>
  <c r="W2490" i="64"/>
  <c r="W1916" i="64"/>
  <c r="W1430" i="64"/>
  <c r="W1948" i="64"/>
  <c r="W1359" i="64"/>
  <c r="W1982" i="64"/>
  <c r="W1324" i="64"/>
  <c r="W1884" i="64"/>
  <c r="W1394" i="64"/>
  <c r="W1230" i="64"/>
  <c r="W1300" i="64"/>
  <c r="W1206" i="64"/>
  <c r="W1221" i="64" s="1"/>
  <c r="W1078" i="64"/>
  <c r="W1197" i="64" s="1"/>
  <c r="W941" i="64"/>
  <c r="W1663" i="64"/>
  <c r="W665" i="64"/>
  <c r="W678" i="64" s="1"/>
  <c r="W641" i="64"/>
  <c r="W564" i="64"/>
  <c r="W616" i="64"/>
  <c r="W1687" i="64"/>
  <c r="W592" i="64"/>
  <c r="CJ1629" i="64"/>
  <c r="CJ1651" i="64" s="1"/>
  <c r="CJ2435" i="64"/>
  <c r="CJ2452" i="64" s="1"/>
  <c r="CJ2384" i="64"/>
  <c r="CJ2401" i="64" s="1"/>
  <c r="CJ2409" i="64"/>
  <c r="CJ2426" i="64" s="1"/>
  <c r="CJ1574" i="64"/>
  <c r="CJ1597" i="64" s="1"/>
  <c r="CJ2358" i="64"/>
  <c r="CJ2375" i="64" s="1"/>
  <c r="CJ1606" i="64"/>
  <c r="CJ1620" i="64" s="1"/>
  <c r="CJ1758" i="64"/>
  <c r="CJ1771" i="64" s="1"/>
  <c r="CJ1552" i="64"/>
  <c r="CJ1565" i="64" s="1"/>
  <c r="CJ1463" i="64"/>
  <c r="CJ1498" i="64" s="1"/>
  <c r="CJ1507" i="64"/>
  <c r="CJ1542" i="64" s="1"/>
  <c r="CJ2487" i="64"/>
  <c r="CJ2501" i="64" s="1"/>
  <c r="CJ1845" i="64"/>
  <c r="CJ1872" i="64" s="1"/>
  <c r="CJ1913" i="64"/>
  <c r="CJ1936" i="64" s="1"/>
  <c r="CJ1881" i="64"/>
  <c r="CJ1904" i="64" s="1"/>
  <c r="CJ1427" i="64"/>
  <c r="CJ1454" i="64" s="1"/>
  <c r="CJ1945" i="64"/>
  <c r="CJ1970" i="64" s="1"/>
  <c r="CJ1391" i="64"/>
  <c r="CJ1418" i="64" s="1"/>
  <c r="CJ1979" i="64"/>
  <c r="CJ2004" i="64" s="1"/>
  <c r="CJ1321" i="64"/>
  <c r="CJ1348" i="64" s="1"/>
  <c r="CJ1356" i="64"/>
  <c r="CJ1383" i="64" s="1"/>
  <c r="CJ1297" i="64"/>
  <c r="CJ1203" i="64"/>
  <c r="CJ1218" i="64" s="1"/>
  <c r="CJ1051" i="64"/>
  <c r="CJ1066" i="64" s="1"/>
  <c r="CJ938" i="64"/>
  <c r="CJ953" i="64" s="1"/>
  <c r="CJ1660" i="64"/>
  <c r="CJ1675" i="64" s="1"/>
  <c r="CJ662" i="64"/>
  <c r="CJ675" i="64" s="1"/>
  <c r="CJ1227" i="64"/>
  <c r="CJ1240" i="64" s="1"/>
  <c r="CJ561" i="64"/>
  <c r="CJ1075" i="64"/>
  <c r="CJ613" i="64"/>
  <c r="CJ962" i="64"/>
  <c r="CJ975" i="64" s="1"/>
  <c r="CJ1684" i="64"/>
  <c r="CJ1699" i="64" s="1"/>
  <c r="CJ638" i="64"/>
  <c r="CJ589" i="64"/>
  <c r="CB1629" i="64"/>
  <c r="CB1651" i="64" s="1"/>
  <c r="CB2435" i="64"/>
  <c r="CB2452" i="64" s="1"/>
  <c r="CB2384" i="64"/>
  <c r="CB2401" i="64" s="1"/>
  <c r="CB2409" i="64"/>
  <c r="CB2426" i="64" s="1"/>
  <c r="CB2358" i="64"/>
  <c r="CB2375" i="64" s="1"/>
  <c r="CB1606" i="64"/>
  <c r="CB1620" i="64" s="1"/>
  <c r="CB1574" i="64"/>
  <c r="CB1597" i="64" s="1"/>
  <c r="CB1758" i="64"/>
  <c r="CB1771" i="64" s="1"/>
  <c r="CB1463" i="64"/>
  <c r="CB1498" i="64" s="1"/>
  <c r="CB1552" i="64"/>
  <c r="CB1565" i="64" s="1"/>
  <c r="CB1507" i="64"/>
  <c r="CB1542" i="64" s="1"/>
  <c r="CB2487" i="64"/>
  <c r="CB2501" i="64" s="1"/>
  <c r="CB1845" i="64"/>
  <c r="CB1872" i="64" s="1"/>
  <c r="CB1913" i="64"/>
  <c r="CB1936" i="64" s="1"/>
  <c r="CB1881" i="64"/>
  <c r="CB1904" i="64" s="1"/>
  <c r="CB1427" i="64"/>
  <c r="CB1454" i="64" s="1"/>
  <c r="CB1945" i="64"/>
  <c r="CB1970" i="64" s="1"/>
  <c r="CB1356" i="64"/>
  <c r="CB1383" i="64" s="1"/>
  <c r="CB1979" i="64"/>
  <c r="CB2004" i="64" s="1"/>
  <c r="CB1391" i="64"/>
  <c r="CB1418" i="64" s="1"/>
  <c r="CB1321" i="64"/>
  <c r="CB1348" i="64" s="1"/>
  <c r="CB1297" i="64"/>
  <c r="CB1203" i="64"/>
  <c r="CB1218" i="64" s="1"/>
  <c r="CB1227" i="64"/>
  <c r="CB1240" i="64" s="1"/>
  <c r="CB1051" i="64"/>
  <c r="CB1066" i="64" s="1"/>
  <c r="CB938" i="64"/>
  <c r="CB953" i="64" s="1"/>
  <c r="CB1075" i="64"/>
  <c r="CB1660" i="64"/>
  <c r="CB1675" i="64" s="1"/>
  <c r="CB662" i="64"/>
  <c r="CB675" i="64" s="1"/>
  <c r="CB561" i="64"/>
  <c r="CB638" i="64"/>
  <c r="CB613" i="64"/>
  <c r="CB1684" i="64"/>
  <c r="CB1699" i="64" s="1"/>
  <c r="CB589" i="64"/>
  <c r="CB962" i="64"/>
  <c r="CB975" i="64" s="1"/>
  <c r="BT1629" i="64"/>
  <c r="BT1651" i="64" s="1"/>
  <c r="BT2435" i="64"/>
  <c r="BT2452" i="64" s="1"/>
  <c r="BT2384" i="64"/>
  <c r="BT2401" i="64" s="1"/>
  <c r="BT2409" i="64"/>
  <c r="BT2426" i="64" s="1"/>
  <c r="BT1574" i="64"/>
  <c r="BT1597" i="64" s="1"/>
  <c r="BT2358" i="64"/>
  <c r="BT2375" i="64" s="1"/>
  <c r="BT1758" i="64"/>
  <c r="BT1771" i="64" s="1"/>
  <c r="BT1606" i="64"/>
  <c r="BT1620" i="64" s="1"/>
  <c r="BT1463" i="64"/>
  <c r="BT1498" i="64" s="1"/>
  <c r="BT1552" i="64"/>
  <c r="BT1565" i="64" s="1"/>
  <c r="BT1845" i="64"/>
  <c r="BT1872" i="64" s="1"/>
  <c r="BT2487" i="64"/>
  <c r="BT2501" i="64" s="1"/>
  <c r="BT1913" i="64"/>
  <c r="BT1936" i="64" s="1"/>
  <c r="BT1507" i="64"/>
  <c r="BT1542" i="64" s="1"/>
  <c r="BT1427" i="64"/>
  <c r="BT1454" i="64" s="1"/>
  <c r="BT1391" i="64"/>
  <c r="BT1418" i="64" s="1"/>
  <c r="BT1356" i="64"/>
  <c r="BT1383" i="64" s="1"/>
  <c r="BT1945" i="64"/>
  <c r="BT1970" i="64" s="1"/>
  <c r="BT1881" i="64"/>
  <c r="BT1904" i="64" s="1"/>
  <c r="BT1979" i="64"/>
  <c r="BT2004" i="64" s="1"/>
  <c r="BT1321" i="64"/>
  <c r="BT1348" i="64" s="1"/>
  <c r="BT1227" i="64"/>
  <c r="BT1240" i="64" s="1"/>
  <c r="BT1203" i="64"/>
  <c r="BT1218" i="64" s="1"/>
  <c r="BT1297" i="64"/>
  <c r="BT1075" i="64"/>
  <c r="BT1051" i="64"/>
  <c r="BT1066" i="64" s="1"/>
  <c r="BT938" i="64"/>
  <c r="BT953" i="64" s="1"/>
  <c r="BT1660" i="64"/>
  <c r="BT1675" i="64" s="1"/>
  <c r="BT662" i="64"/>
  <c r="BT675" i="64" s="1"/>
  <c r="BT561" i="64"/>
  <c r="BT962" i="64"/>
  <c r="BT975" i="64" s="1"/>
  <c r="BT613" i="64"/>
  <c r="BT1684" i="64"/>
  <c r="BT1699" i="64" s="1"/>
  <c r="BT638" i="64"/>
  <c r="BT589" i="64"/>
  <c r="BL1629" i="64"/>
  <c r="BL1651" i="64" s="1"/>
  <c r="BL2435" i="64"/>
  <c r="BL2452" i="64" s="1"/>
  <c r="BL2384" i="64"/>
  <c r="BL2401" i="64" s="1"/>
  <c r="BL2409" i="64"/>
  <c r="BL2426" i="64" s="1"/>
  <c r="BL1574" i="64"/>
  <c r="BL1597" i="64" s="1"/>
  <c r="BL2358" i="64"/>
  <c r="BL2375" i="64" s="1"/>
  <c r="BL1606" i="64"/>
  <c r="BL1620" i="64" s="1"/>
  <c r="BL1758" i="64"/>
  <c r="BL1771" i="64" s="1"/>
  <c r="BL1552" i="64"/>
  <c r="BL1565" i="64" s="1"/>
  <c r="BL1463" i="64"/>
  <c r="BL1498" i="64" s="1"/>
  <c r="BL2487" i="64"/>
  <c r="BL2501" i="64" s="1"/>
  <c r="BL1507" i="64"/>
  <c r="BL1542" i="64" s="1"/>
  <c r="BL1845" i="64"/>
  <c r="BL1872" i="64" s="1"/>
  <c r="BL1913" i="64"/>
  <c r="BL1936" i="64" s="1"/>
  <c r="BL1881" i="64"/>
  <c r="BL1904" i="64" s="1"/>
  <c r="BL1427" i="64"/>
  <c r="BL1454" i="64" s="1"/>
  <c r="BL1945" i="64"/>
  <c r="BL1970" i="64" s="1"/>
  <c r="BL1391" i="64"/>
  <c r="BL1418" i="64" s="1"/>
  <c r="BL1979" i="64"/>
  <c r="BL2004" i="64" s="1"/>
  <c r="BL1356" i="64"/>
  <c r="BL1383" i="64" s="1"/>
  <c r="BL1321" i="64"/>
  <c r="BL1348" i="64" s="1"/>
  <c r="BL1227" i="64"/>
  <c r="BL1240" i="64" s="1"/>
  <c r="BL1203" i="64"/>
  <c r="BL1218" i="64" s="1"/>
  <c r="BL1297" i="64"/>
  <c r="BL1051" i="64"/>
  <c r="BL1066" i="64" s="1"/>
  <c r="BL938" i="64"/>
  <c r="BL953" i="64" s="1"/>
  <c r="BL1660" i="64"/>
  <c r="BL1675" i="64" s="1"/>
  <c r="BL662" i="64"/>
  <c r="BL675" i="64" s="1"/>
  <c r="BL1075" i="64"/>
  <c r="BL561" i="64"/>
  <c r="BL638" i="64"/>
  <c r="BL613" i="64"/>
  <c r="BL1684" i="64"/>
  <c r="BL1699" i="64" s="1"/>
  <c r="BL962" i="64"/>
  <c r="BL975" i="64" s="1"/>
  <c r="BL589" i="64"/>
  <c r="BD1629" i="64"/>
  <c r="BD1651" i="64" s="1"/>
  <c r="BD2435" i="64"/>
  <c r="BD2452" i="64" s="1"/>
  <c r="BD2384" i="64"/>
  <c r="BD2401" i="64" s="1"/>
  <c r="BD2409" i="64"/>
  <c r="BD2426" i="64" s="1"/>
  <c r="BD1574" i="64"/>
  <c r="BD1597" i="64" s="1"/>
  <c r="BD2358" i="64"/>
  <c r="BD2375" i="64" s="1"/>
  <c r="BD1606" i="64"/>
  <c r="BD1620" i="64" s="1"/>
  <c r="BD1758" i="64"/>
  <c r="BD1771" i="64" s="1"/>
  <c r="BD1463" i="64"/>
  <c r="BD1498" i="64" s="1"/>
  <c r="BD1552" i="64"/>
  <c r="BD1565" i="64" s="1"/>
  <c r="BD1507" i="64"/>
  <c r="BD1542" i="64" s="1"/>
  <c r="BD2487" i="64"/>
  <c r="BD2501" i="64" s="1"/>
  <c r="BD1845" i="64"/>
  <c r="BD1872" i="64" s="1"/>
  <c r="BD1913" i="64"/>
  <c r="BD1936" i="64" s="1"/>
  <c r="BD1881" i="64"/>
  <c r="BD1904" i="64" s="1"/>
  <c r="BD1427" i="64"/>
  <c r="BD1454" i="64" s="1"/>
  <c r="BD1945" i="64"/>
  <c r="BD1970" i="64" s="1"/>
  <c r="BD1356" i="64"/>
  <c r="BD1383" i="64" s="1"/>
  <c r="BD1979" i="64"/>
  <c r="BD2004" i="64" s="1"/>
  <c r="BD1321" i="64"/>
  <c r="BD1348" i="64" s="1"/>
  <c r="BD1391" i="64"/>
  <c r="BD1418" i="64" s="1"/>
  <c r="BD1297" i="64"/>
  <c r="BD1203" i="64"/>
  <c r="BD1218" i="64" s="1"/>
  <c r="BD1051" i="64"/>
  <c r="BD1066" i="64" s="1"/>
  <c r="BD938" i="64"/>
  <c r="BD953" i="64" s="1"/>
  <c r="BD1227" i="64"/>
  <c r="BD1240" i="64" s="1"/>
  <c r="BD1075" i="64"/>
  <c r="BD1660" i="64"/>
  <c r="BD1675" i="64" s="1"/>
  <c r="BD662" i="64"/>
  <c r="BD675" i="64" s="1"/>
  <c r="BD561" i="64"/>
  <c r="BD613" i="64"/>
  <c r="BD1684" i="64"/>
  <c r="BD1699" i="64" s="1"/>
  <c r="BD638" i="64"/>
  <c r="BD589" i="64"/>
  <c r="AV1629" i="64"/>
  <c r="AV1651" i="64" s="1"/>
  <c r="AV2435" i="64"/>
  <c r="AV2452" i="64" s="1"/>
  <c r="AV2384" i="64"/>
  <c r="AV2401" i="64" s="1"/>
  <c r="AV2409" i="64"/>
  <c r="AV2426" i="64" s="1"/>
  <c r="AV2358" i="64"/>
  <c r="AV2375" i="64" s="1"/>
  <c r="AV1606" i="64"/>
  <c r="AV1620" i="64" s="1"/>
  <c r="AV1574" i="64"/>
  <c r="AV1597" i="64" s="1"/>
  <c r="AV1758" i="64"/>
  <c r="AV1771" i="64" s="1"/>
  <c r="AV1552" i="64"/>
  <c r="AV1565" i="64" s="1"/>
  <c r="AV1463" i="64"/>
  <c r="AV1498" i="64" s="1"/>
  <c r="AV1507" i="64"/>
  <c r="AV1542" i="64" s="1"/>
  <c r="AV1845" i="64"/>
  <c r="AV1872" i="64" s="1"/>
  <c r="AV2487" i="64"/>
  <c r="AV2501" i="64" s="1"/>
  <c r="AV1913" i="64"/>
  <c r="AV1936" i="64" s="1"/>
  <c r="AV1427" i="64"/>
  <c r="AV1454" i="64" s="1"/>
  <c r="AV1881" i="64"/>
  <c r="AV1904" i="64" s="1"/>
  <c r="AV1945" i="64"/>
  <c r="AV1970" i="64" s="1"/>
  <c r="AV1391" i="64"/>
  <c r="AV1418" i="64" s="1"/>
  <c r="AV1979" i="64"/>
  <c r="AV2004" i="64" s="1"/>
  <c r="AV1321" i="64"/>
  <c r="AV1348" i="64" s="1"/>
  <c r="AV1297" i="64"/>
  <c r="AV1356" i="64"/>
  <c r="AV1383" i="64" s="1"/>
  <c r="AV1203" i="64"/>
  <c r="AV1218" i="64" s="1"/>
  <c r="AV1227" i="64"/>
  <c r="AV1240" i="64" s="1"/>
  <c r="AV1075" i="64"/>
  <c r="AV1051" i="64"/>
  <c r="AV1066" i="64" s="1"/>
  <c r="AV938" i="64"/>
  <c r="AV953" i="64" s="1"/>
  <c r="AV1660" i="64"/>
  <c r="AV1675" i="64" s="1"/>
  <c r="AV662" i="64"/>
  <c r="AV675" i="64" s="1"/>
  <c r="AV561" i="64"/>
  <c r="AV962" i="64"/>
  <c r="AV975" i="64" s="1"/>
  <c r="AV638" i="64"/>
  <c r="AV613" i="64"/>
  <c r="AV1684" i="64"/>
  <c r="AV1699" i="64" s="1"/>
  <c r="AV589" i="64"/>
  <c r="AN1629" i="64"/>
  <c r="AN1651" i="64" s="1"/>
  <c r="AN2435" i="64"/>
  <c r="AN2452" i="64" s="1"/>
  <c r="AN2384" i="64"/>
  <c r="AN2401" i="64" s="1"/>
  <c r="AN2409" i="64"/>
  <c r="AN2426" i="64" s="1"/>
  <c r="AN1606" i="64"/>
  <c r="AN1620" i="64" s="1"/>
  <c r="AN1574" i="64"/>
  <c r="AN1597" i="64" s="1"/>
  <c r="AN2358" i="64"/>
  <c r="AN2375" i="64" s="1"/>
  <c r="AN1758" i="64"/>
  <c r="AN1771" i="64" s="1"/>
  <c r="AN1552" i="64"/>
  <c r="AN1565" i="64" s="1"/>
  <c r="AN1463" i="64"/>
  <c r="AN1498" i="64" s="1"/>
  <c r="AN1845" i="64"/>
  <c r="AN1872" i="64" s="1"/>
  <c r="AN1507" i="64"/>
  <c r="AN1542" i="64" s="1"/>
  <c r="AN1913" i="64"/>
  <c r="AN1936" i="64" s="1"/>
  <c r="AN2487" i="64"/>
  <c r="AN2501" i="64" s="1"/>
  <c r="AN1881" i="64"/>
  <c r="AN1904" i="64" s="1"/>
  <c r="AN1427" i="64"/>
  <c r="AN1454" i="64" s="1"/>
  <c r="AN1945" i="64"/>
  <c r="AN1970" i="64" s="1"/>
  <c r="AN1979" i="64"/>
  <c r="AN2004" i="64" s="1"/>
  <c r="AN1356" i="64"/>
  <c r="AN1383" i="64" s="1"/>
  <c r="AN1391" i="64"/>
  <c r="AN1418" i="64" s="1"/>
  <c r="AN1321" i="64"/>
  <c r="AN1348" i="64" s="1"/>
  <c r="AN1227" i="64"/>
  <c r="AN1240" i="64" s="1"/>
  <c r="AN1203" i="64"/>
  <c r="AN1218" i="64" s="1"/>
  <c r="AN1297" i="64"/>
  <c r="AN1075" i="64"/>
  <c r="AN1051" i="64"/>
  <c r="AN1066" i="64" s="1"/>
  <c r="AN938" i="64"/>
  <c r="AN953" i="64" s="1"/>
  <c r="AN1660" i="64"/>
  <c r="AN1675" i="64" s="1"/>
  <c r="AN662" i="64"/>
  <c r="AN675" i="64" s="1"/>
  <c r="AN561" i="64"/>
  <c r="AN613" i="64"/>
  <c r="AN1684" i="64"/>
  <c r="AN1699" i="64" s="1"/>
  <c r="AN962" i="64"/>
  <c r="AN975" i="64" s="1"/>
  <c r="AN589" i="64"/>
  <c r="AF1629" i="64"/>
  <c r="AF1651" i="64" s="1"/>
  <c r="AF2435" i="64"/>
  <c r="AF2452" i="64" s="1"/>
  <c r="AF2384" i="64"/>
  <c r="AF2401" i="64" s="1"/>
  <c r="AF2409" i="64"/>
  <c r="AF2426" i="64" s="1"/>
  <c r="AF1574" i="64"/>
  <c r="AF1597" i="64" s="1"/>
  <c r="AF1758" i="64"/>
  <c r="AF1771" i="64" s="1"/>
  <c r="AF2358" i="64"/>
  <c r="AF2375" i="64" s="1"/>
  <c r="AF1606" i="64"/>
  <c r="AF1620" i="64" s="1"/>
  <c r="AF1463" i="64"/>
  <c r="AF1498" i="64" s="1"/>
  <c r="AF1552" i="64"/>
  <c r="AF1565" i="64" s="1"/>
  <c r="AF1507" i="64"/>
  <c r="AF1542" i="64" s="1"/>
  <c r="AF2487" i="64"/>
  <c r="AF2501" i="64" s="1"/>
  <c r="AF1845" i="64"/>
  <c r="AF1872" i="64" s="1"/>
  <c r="AF1913" i="64"/>
  <c r="AF1936" i="64" s="1"/>
  <c r="AF1427" i="64"/>
  <c r="AF1454" i="64" s="1"/>
  <c r="AF1945" i="64"/>
  <c r="AF1970" i="64" s="1"/>
  <c r="AF1391" i="64"/>
  <c r="AF1418" i="64" s="1"/>
  <c r="AF1356" i="64"/>
  <c r="AF1383" i="64" s="1"/>
  <c r="AF1881" i="64"/>
  <c r="AF1904" i="64" s="1"/>
  <c r="AF1979" i="64"/>
  <c r="AF2004" i="64" s="1"/>
  <c r="AF1321" i="64"/>
  <c r="AF1348" i="64" s="1"/>
  <c r="AF1227" i="64"/>
  <c r="AF1240" i="64" s="1"/>
  <c r="AF1203" i="64"/>
  <c r="AF1218" i="64" s="1"/>
  <c r="AF1297" i="64"/>
  <c r="AF1051" i="64"/>
  <c r="AF1066" i="64" s="1"/>
  <c r="AF938" i="64"/>
  <c r="AF953" i="64" s="1"/>
  <c r="AF1660" i="64"/>
  <c r="AF1675" i="64" s="1"/>
  <c r="AF662" i="64"/>
  <c r="AF675" i="64" s="1"/>
  <c r="AF1075" i="64"/>
  <c r="AF962" i="64"/>
  <c r="AF975" i="64" s="1"/>
  <c r="AF561" i="64"/>
  <c r="AF613" i="64"/>
  <c r="AF1684" i="64"/>
  <c r="AF1699" i="64" s="1"/>
  <c r="AF638" i="64"/>
  <c r="AF589" i="64"/>
  <c r="X1629" i="64"/>
  <c r="X1651" i="64" s="1"/>
  <c r="X2435" i="64"/>
  <c r="X2452" i="64" s="1"/>
  <c r="X2384" i="64"/>
  <c r="X2401" i="64" s="1"/>
  <c r="X2409" i="64"/>
  <c r="X2426" i="64" s="1"/>
  <c r="X2358" i="64"/>
  <c r="X2375" i="64" s="1"/>
  <c r="X1574" i="64"/>
  <c r="X1597" i="64" s="1"/>
  <c r="X1606" i="64"/>
  <c r="X1620" i="64" s="1"/>
  <c r="X1758" i="64"/>
  <c r="X1771" i="64" s="1"/>
  <c r="X1552" i="64"/>
  <c r="X1565" i="64" s="1"/>
  <c r="X1463" i="64"/>
  <c r="X1498" i="64" s="1"/>
  <c r="X2487" i="64"/>
  <c r="X2501" i="64" s="1"/>
  <c r="X1845" i="64"/>
  <c r="X1872" i="64" s="1"/>
  <c r="X1507" i="64"/>
  <c r="X1542" i="64" s="1"/>
  <c r="X1913" i="64"/>
  <c r="X1936" i="64" s="1"/>
  <c r="X1881" i="64"/>
  <c r="X1904" i="64" s="1"/>
  <c r="X1427" i="64"/>
  <c r="X1454" i="64" s="1"/>
  <c r="X1945" i="64"/>
  <c r="X1970" i="64" s="1"/>
  <c r="X1979" i="64"/>
  <c r="X2004" i="64" s="1"/>
  <c r="X1321" i="64"/>
  <c r="X1348" i="64" s="1"/>
  <c r="X1391" i="64"/>
  <c r="X1418" i="64" s="1"/>
  <c r="X1356" i="64"/>
  <c r="X1383" i="64" s="1"/>
  <c r="X1297" i="64"/>
  <c r="X1203" i="64"/>
  <c r="X1218" i="64" s="1"/>
  <c r="X1227" i="64"/>
  <c r="X1240" i="64" s="1"/>
  <c r="X1051" i="64"/>
  <c r="X1066" i="64" s="1"/>
  <c r="X938" i="64"/>
  <c r="X953" i="64" s="1"/>
  <c r="X1075" i="64"/>
  <c r="X1660" i="64"/>
  <c r="X1675" i="64" s="1"/>
  <c r="X662" i="64"/>
  <c r="X675" i="64" s="1"/>
  <c r="X561" i="64"/>
  <c r="X638" i="64"/>
  <c r="X613" i="64"/>
  <c r="X962" i="64"/>
  <c r="X975" i="64" s="1"/>
  <c r="X1684" i="64"/>
  <c r="X1699"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S455" i="64"/>
  <c r="BE455" i="64"/>
  <c r="CD455" i="64"/>
  <c r="AG458" i="64"/>
  <c r="AU458" i="64"/>
  <c r="BH458" i="64"/>
  <c r="BT458" i="64"/>
  <c r="Y459" i="64"/>
  <c r="AM459" i="64"/>
  <c r="AZ459" i="64"/>
  <c r="BL459" i="64"/>
  <c r="BZ459" i="64"/>
  <c r="CK459" i="64"/>
  <c r="AP1683" i="64"/>
  <c r="BC1683" i="64"/>
  <c r="BO1683" i="64"/>
  <c r="CC1683" i="64"/>
  <c r="AB1684" i="64"/>
  <c r="AB1699" i="64" s="1"/>
  <c r="BG1684" i="64"/>
  <c r="BG1699" i="64" s="1"/>
  <c r="BW1687" i="64"/>
  <c r="BO1688" i="64"/>
  <c r="AW560" i="64"/>
  <c r="AW580" i="64" s="1"/>
  <c r="AO561" i="64"/>
  <c r="X564" i="64"/>
  <c r="CB565" i="64"/>
  <c r="BB588" i="64"/>
  <c r="BB603" i="64" s="1"/>
  <c r="AT589" i="64"/>
  <c r="BG612" i="64"/>
  <c r="AY613" i="64"/>
  <c r="AP616" i="64"/>
  <c r="AH617" i="64"/>
  <c r="AN638" i="64"/>
  <c r="BT641" i="64"/>
  <c r="AQ1664" i="64"/>
  <c r="AQ1679" i="64" s="1"/>
  <c r="AJ937" i="64"/>
  <c r="AJ952" i="64" s="1"/>
  <c r="AP941" i="64"/>
  <c r="V961" i="64"/>
  <c r="V974" i="64" s="1"/>
  <c r="W965" i="64"/>
  <c r="BI665" i="64"/>
  <c r="BI678" i="64" s="1"/>
  <c r="BK1628" i="64"/>
  <c r="BK2383" i="64"/>
  <c r="BK2400" i="64" s="1"/>
  <c r="BK2434" i="64"/>
  <c r="BK2451" i="64" s="1"/>
  <c r="BK2357" i="64"/>
  <c r="BK2374" i="64" s="1"/>
  <c r="BK2408" i="64"/>
  <c r="BK2425" i="64" s="1"/>
  <c r="BK1757" i="64"/>
  <c r="BK1770" i="64" s="1"/>
  <c r="BK1605" i="64"/>
  <c r="BK1619" i="64" s="1"/>
  <c r="BK1573" i="64"/>
  <c r="BK1596" i="64" s="1"/>
  <c r="BK1462" i="64"/>
  <c r="BK1497" i="64" s="1"/>
  <c r="BK2486" i="64"/>
  <c r="BK2500" i="64" s="1"/>
  <c r="BK1551" i="64"/>
  <c r="BK1564" i="64" s="1"/>
  <c r="BK1506" i="64"/>
  <c r="BK1912" i="64"/>
  <c r="BK1935" i="64" s="1"/>
  <c r="BK1880" i="64"/>
  <c r="BK1903" i="64" s="1"/>
  <c r="BK1355" i="64"/>
  <c r="BK1382" i="64" s="1"/>
  <c r="BK1426" i="64"/>
  <c r="BK1453" i="64" s="1"/>
  <c r="BK1844" i="64"/>
  <c r="BK1871" i="64" s="1"/>
  <c r="BK1944" i="64"/>
  <c r="BK1969" i="64" s="1"/>
  <c r="BK1390" i="64"/>
  <c r="BK1417" i="64" s="1"/>
  <c r="BK1978" i="64"/>
  <c r="BK2003" i="64" s="1"/>
  <c r="BK1320" i="64"/>
  <c r="BK1347" i="64" s="1"/>
  <c r="BK1296" i="64"/>
  <c r="BK1311" i="64" s="1"/>
  <c r="BK1226" i="64"/>
  <c r="BK1239" i="64" s="1"/>
  <c r="BK961" i="64"/>
  <c r="BK974" i="64" s="1"/>
  <c r="BK1050" i="64"/>
  <c r="BK1065" i="64" s="1"/>
  <c r="BK937" i="64"/>
  <c r="BK952" i="64" s="1"/>
  <c r="BK1202" i="64"/>
  <c r="BK1217" i="64" s="1"/>
  <c r="BK1074" i="64"/>
  <c r="BK1659" i="64"/>
  <c r="BK1674" i="64" s="1"/>
  <c r="BK661" i="64"/>
  <c r="BK560" i="64"/>
  <c r="BK580" i="64" s="1"/>
  <c r="BK612" i="64"/>
  <c r="BK637" i="64"/>
  <c r="BK588" i="64"/>
  <c r="BK603" i="64" s="1"/>
  <c r="BS1633" i="64"/>
  <c r="BS2439" i="64"/>
  <c r="BS2388" i="64"/>
  <c r="BS2413" i="64"/>
  <c r="BS1578" i="64"/>
  <c r="BS2362" i="64"/>
  <c r="BS2379" i="64" s="1"/>
  <c r="BS1610" i="64"/>
  <c r="BS1624" i="64" s="1"/>
  <c r="BS1556" i="64"/>
  <c r="BS1569" i="64" s="1"/>
  <c r="BS1762" i="64"/>
  <c r="BS1775" i="64" s="1"/>
  <c r="BS2491" i="64"/>
  <c r="BS2505" i="64" s="1"/>
  <c r="BS1467" i="64"/>
  <c r="BS1502" i="64" s="1"/>
  <c r="BS1511" i="64"/>
  <c r="BS1546" i="64" s="1"/>
  <c r="BS1849" i="64"/>
  <c r="BS1876" i="64" s="1"/>
  <c r="BS1917" i="64"/>
  <c r="BS1940" i="64" s="1"/>
  <c r="BS1431" i="64"/>
  <c r="BS1458" i="64" s="1"/>
  <c r="BS1885" i="64"/>
  <c r="BS1908" i="64" s="1"/>
  <c r="BS1949" i="64"/>
  <c r="BS1974" i="64" s="1"/>
  <c r="BS1983" i="64"/>
  <c r="BS2008" i="64" s="1"/>
  <c r="BS1325" i="64"/>
  <c r="BS1352" i="64" s="1"/>
  <c r="BS1395" i="64"/>
  <c r="BS1422" i="64" s="1"/>
  <c r="BS1360" i="64"/>
  <c r="BS1387" i="64" s="1"/>
  <c r="BS1301" i="64"/>
  <c r="BS1207" i="64"/>
  <c r="BS1231" i="64"/>
  <c r="BS1244" i="64" s="1"/>
  <c r="BS942" i="64"/>
  <c r="BS1664" i="64"/>
  <c r="BS1679" i="64" s="1"/>
  <c r="BS666" i="64"/>
  <c r="BS679" i="64" s="1"/>
  <c r="BS1079" i="64"/>
  <c r="BS565" i="64"/>
  <c r="BS1055" i="64"/>
  <c r="BS1070" i="64" s="1"/>
  <c r="BS617" i="64"/>
  <c r="BS966" i="64"/>
  <c r="BS979" i="64" s="1"/>
  <c r="BS1688" i="64"/>
  <c r="BS642" i="64"/>
  <c r="BS593" i="64"/>
  <c r="CJ1632" i="64"/>
  <c r="CJ2438" i="64"/>
  <c r="CJ2412" i="64"/>
  <c r="CJ2387" i="64"/>
  <c r="CJ2361" i="64"/>
  <c r="CJ1609" i="64"/>
  <c r="CJ1577" i="64"/>
  <c r="CJ1555" i="64"/>
  <c r="CJ1761" i="64"/>
  <c r="CJ2490" i="64"/>
  <c r="CJ1848" i="64"/>
  <c r="CJ1510" i="64"/>
  <c r="CJ1430" i="64"/>
  <c r="CJ1916" i="64"/>
  <c r="CJ1466" i="64"/>
  <c r="CJ1884" i="64"/>
  <c r="CJ1359" i="64"/>
  <c r="CJ1982" i="64"/>
  <c r="CJ1324" i="64"/>
  <c r="CJ1394" i="64"/>
  <c r="CJ1300" i="64"/>
  <c r="CJ1206" i="64"/>
  <c r="CJ1221" i="64" s="1"/>
  <c r="CJ1078" i="64"/>
  <c r="CJ1197" i="64" s="1"/>
  <c r="CJ1948" i="64"/>
  <c r="CJ1230" i="64"/>
  <c r="CJ1663" i="64"/>
  <c r="CJ665" i="64"/>
  <c r="CJ678" i="64" s="1"/>
  <c r="CJ616" i="64"/>
  <c r="CJ1687" i="64"/>
  <c r="CJ408" i="64"/>
  <c r="CJ592" i="64"/>
  <c r="CJ965" i="64"/>
  <c r="CJ941" i="64"/>
  <c r="AV1632" i="64"/>
  <c r="AV2438" i="64"/>
  <c r="AV2387" i="64"/>
  <c r="AV2412" i="64"/>
  <c r="AV2361" i="64"/>
  <c r="AV1577" i="64"/>
  <c r="AV1555" i="64"/>
  <c r="AV1609" i="64"/>
  <c r="AV2490" i="64"/>
  <c r="AV1761" i="64"/>
  <c r="AV1466" i="64"/>
  <c r="AV1848" i="64"/>
  <c r="AV1510" i="64"/>
  <c r="AV1916" i="64"/>
  <c r="AV1430" i="64"/>
  <c r="AV1359" i="64"/>
  <c r="AV1884" i="64"/>
  <c r="AV1982" i="64"/>
  <c r="AV1394" i="64"/>
  <c r="AV1324" i="64"/>
  <c r="AV1300" i="64"/>
  <c r="AV1206" i="64"/>
  <c r="AV1221" i="64" s="1"/>
  <c r="AV1948" i="64"/>
  <c r="AV1230" i="64"/>
  <c r="AV1078" i="64"/>
  <c r="AV1197" i="64" s="1"/>
  <c r="AV1663" i="64"/>
  <c r="AV665" i="64"/>
  <c r="AV678" i="64" s="1"/>
  <c r="AV616" i="64"/>
  <c r="AV1687" i="64"/>
  <c r="AV641" i="64"/>
  <c r="AV592" i="64"/>
  <c r="AV965" i="64"/>
  <c r="AV941" i="64"/>
  <c r="Y1629" i="64"/>
  <c r="Y1651" i="64" s="1"/>
  <c r="Y2435" i="64"/>
  <c r="Y2452" i="64" s="1"/>
  <c r="Y2409" i="64"/>
  <c r="Y2426" i="64" s="1"/>
  <c r="Y2384" i="64"/>
  <c r="Y2401" i="64" s="1"/>
  <c r="Y2358" i="64"/>
  <c r="Y2375" i="64" s="1"/>
  <c r="Y1606" i="64"/>
  <c r="Y1620" i="64" s="1"/>
  <c r="Y1574" i="64"/>
  <c r="Y1597" i="64" s="1"/>
  <c r="Y1552" i="64"/>
  <c r="Y1565" i="64" s="1"/>
  <c r="Y1758" i="64"/>
  <c r="Y1771" i="64" s="1"/>
  <c r="Y2487" i="64"/>
  <c r="Y2501" i="64" s="1"/>
  <c r="Y1845" i="64"/>
  <c r="Y1872" i="64" s="1"/>
  <c r="Y1463" i="64"/>
  <c r="Y1498" i="64" s="1"/>
  <c r="Y1507" i="64"/>
  <c r="Y1542" i="64" s="1"/>
  <c r="Y1913" i="64"/>
  <c r="Y1936" i="64" s="1"/>
  <c r="Y1881" i="64"/>
  <c r="Y1904" i="64" s="1"/>
  <c r="Y1427" i="64"/>
  <c r="Y1454" i="64" s="1"/>
  <c r="Y1979" i="64"/>
  <c r="Y2004" i="64" s="1"/>
  <c r="Y1321" i="64"/>
  <c r="Y1348" i="64" s="1"/>
  <c r="Y1391" i="64"/>
  <c r="Y1418" i="64" s="1"/>
  <c r="Y1356" i="64"/>
  <c r="Y1383" i="64" s="1"/>
  <c r="Y1945" i="64"/>
  <c r="Y1970" i="64" s="1"/>
  <c r="Y1297" i="64"/>
  <c r="Y1203" i="64"/>
  <c r="Y1218" i="64" s="1"/>
  <c r="Y1227" i="64"/>
  <c r="Y1240" i="64" s="1"/>
  <c r="Y1075" i="64"/>
  <c r="Y1051" i="64"/>
  <c r="Y1066" i="64" s="1"/>
  <c r="Y1660" i="64"/>
  <c r="Y1675" i="64" s="1"/>
  <c r="Y662" i="64"/>
  <c r="Y675" i="64" s="1"/>
  <c r="Y638" i="64"/>
  <c r="Y938" i="64"/>
  <c r="Y953" i="64" s="1"/>
  <c r="Y613" i="64"/>
  <c r="Y962" i="64"/>
  <c r="Y975" i="64" s="1"/>
  <c r="Y1684" i="64"/>
  <c r="Y1699" i="64" s="1"/>
  <c r="Y589" i="64"/>
  <c r="CG1628" i="64"/>
  <c r="CG2408" i="64"/>
  <c r="CG2425" i="64" s="1"/>
  <c r="CG2434" i="64"/>
  <c r="CG2451" i="64" s="1"/>
  <c r="CG2383" i="64"/>
  <c r="CG2400" i="64" s="1"/>
  <c r="CG1605" i="64"/>
  <c r="CG1619" i="64" s="1"/>
  <c r="CG2357" i="64"/>
  <c r="CG2374" i="64" s="1"/>
  <c r="CG1573" i="64"/>
  <c r="CG1596" i="64" s="1"/>
  <c r="CG1551" i="64"/>
  <c r="CG1564" i="64" s="1"/>
  <c r="CG1757" i="64"/>
  <c r="CG1770" i="64" s="1"/>
  <c r="CG1506" i="64"/>
  <c r="CG2486" i="64"/>
  <c r="CG2500" i="64" s="1"/>
  <c r="CG1462" i="64"/>
  <c r="CG1497" i="64" s="1"/>
  <c r="CG1880" i="64"/>
  <c r="CG1903" i="64" s="1"/>
  <c r="CG1844" i="64"/>
  <c r="CG1871" i="64" s="1"/>
  <c r="CG1912" i="64"/>
  <c r="CG1935" i="64" s="1"/>
  <c r="CG1355" i="64"/>
  <c r="CG1382" i="64" s="1"/>
  <c r="CG1320" i="64"/>
  <c r="CG1347" i="64" s="1"/>
  <c r="CG1944" i="64"/>
  <c r="CG1969" i="64" s="1"/>
  <c r="CG1226" i="64"/>
  <c r="CG1239" i="64" s="1"/>
  <c r="CG1426" i="64"/>
  <c r="CG1453" i="64" s="1"/>
  <c r="CG1390" i="64"/>
  <c r="CG1417" i="64" s="1"/>
  <c r="CG1296" i="64"/>
  <c r="CG1311" i="64" s="1"/>
  <c r="CG1978" i="64"/>
  <c r="CG2003" i="64" s="1"/>
  <c r="CG961" i="64"/>
  <c r="CG974" i="64" s="1"/>
  <c r="CG1074" i="64"/>
  <c r="CG1050" i="64"/>
  <c r="CG1065" i="64" s="1"/>
  <c r="CG937" i="64"/>
  <c r="CG952" i="64" s="1"/>
  <c r="CG588" i="64"/>
  <c r="CG603" i="64" s="1"/>
  <c r="CG637" i="64"/>
  <c r="CG560" i="64"/>
  <c r="CG580" i="64" s="1"/>
  <c r="CG1202" i="64"/>
  <c r="CG1217" i="64" s="1"/>
  <c r="CG612" i="64"/>
  <c r="CG1683" i="64"/>
  <c r="BY1628" i="64"/>
  <c r="BY2408" i="64"/>
  <c r="BY2425" i="64" s="1"/>
  <c r="BY2383" i="64"/>
  <c r="BY2400" i="64" s="1"/>
  <c r="BY2434" i="64"/>
  <c r="BY2451" i="64" s="1"/>
  <c r="BY2357" i="64"/>
  <c r="BY2374" i="64" s="1"/>
  <c r="BY1605" i="64"/>
  <c r="BY1619" i="64" s="1"/>
  <c r="BY1551" i="64"/>
  <c r="BY1564" i="64" s="1"/>
  <c r="BY1573" i="64"/>
  <c r="BY1596" i="64" s="1"/>
  <c r="BY1757" i="64"/>
  <c r="BY1770" i="64" s="1"/>
  <c r="BY1506" i="64"/>
  <c r="BY2486" i="64"/>
  <c r="BY2500" i="64" s="1"/>
  <c r="BY1880" i="64"/>
  <c r="BY1903" i="64" s="1"/>
  <c r="BY1912" i="64"/>
  <c r="BY1935" i="64" s="1"/>
  <c r="BY1462" i="64"/>
  <c r="BY1497" i="64" s="1"/>
  <c r="BY1844" i="64"/>
  <c r="BY1871" i="64" s="1"/>
  <c r="BY1355" i="64"/>
  <c r="BY1382" i="64" s="1"/>
  <c r="BY1426" i="64"/>
  <c r="BY1453" i="64" s="1"/>
  <c r="BY1320" i="64"/>
  <c r="BY1347" i="64" s="1"/>
  <c r="BY1390" i="64"/>
  <c r="BY1417" i="64" s="1"/>
  <c r="BY1944" i="64"/>
  <c r="BY1969" i="64" s="1"/>
  <c r="BY1226" i="64"/>
  <c r="BY1239" i="64" s="1"/>
  <c r="BY1296" i="64"/>
  <c r="BY1311" i="64" s="1"/>
  <c r="BY1978" i="64"/>
  <c r="BY2003" i="64" s="1"/>
  <c r="BY1074" i="64"/>
  <c r="BY961" i="64"/>
  <c r="BY974" i="64" s="1"/>
  <c r="BY1202" i="64"/>
  <c r="BY1217" i="64" s="1"/>
  <c r="BY1050" i="64"/>
  <c r="BY1065" i="64" s="1"/>
  <c r="BY937" i="64"/>
  <c r="BY952" i="64" s="1"/>
  <c r="BY588" i="64"/>
  <c r="BY603" i="64" s="1"/>
  <c r="BY661" i="64"/>
  <c r="BY1659" i="64"/>
  <c r="BY1674" i="64" s="1"/>
  <c r="BY560" i="64"/>
  <c r="BY580" i="64" s="1"/>
  <c r="BY612" i="64"/>
  <c r="BY637" i="64"/>
  <c r="BY1683" i="64"/>
  <c r="BQ1628" i="64"/>
  <c r="BQ2408" i="64"/>
  <c r="BQ2425" i="64" s="1"/>
  <c r="BQ2434" i="64"/>
  <c r="BQ2451" i="64" s="1"/>
  <c r="BQ1605" i="64"/>
  <c r="BQ1619" i="64" s="1"/>
  <c r="BQ2357" i="64"/>
  <c r="BQ2374" i="64" s="1"/>
  <c r="BQ1573" i="64"/>
  <c r="BQ1596" i="64" s="1"/>
  <c r="BQ1551" i="64"/>
  <c r="BQ1564" i="64" s="1"/>
  <c r="BQ2383" i="64"/>
  <c r="BQ2400" i="64" s="1"/>
  <c r="BQ1757" i="64"/>
  <c r="BQ1770" i="64" s="1"/>
  <c r="BQ1506" i="64"/>
  <c r="BQ2486" i="64"/>
  <c r="BQ2500" i="64" s="1"/>
  <c r="BQ1462" i="64"/>
  <c r="BQ1497" i="64" s="1"/>
  <c r="BQ1880" i="64"/>
  <c r="BQ1903" i="64" s="1"/>
  <c r="BQ1844" i="64"/>
  <c r="BQ1871" i="64" s="1"/>
  <c r="BQ1912" i="64"/>
  <c r="BQ1935" i="64" s="1"/>
  <c r="BQ1355" i="64"/>
  <c r="BQ1382" i="64" s="1"/>
  <c r="BQ1390" i="64"/>
  <c r="BQ1417" i="64" s="1"/>
  <c r="BQ1320" i="64"/>
  <c r="BQ1347" i="64" s="1"/>
  <c r="BQ1426" i="64"/>
  <c r="BQ1453" i="64" s="1"/>
  <c r="BQ1944" i="64"/>
  <c r="BQ1969" i="64" s="1"/>
  <c r="BQ1226" i="64"/>
  <c r="BQ1239" i="64" s="1"/>
  <c r="BQ1978" i="64"/>
  <c r="BQ2003" i="64" s="1"/>
  <c r="BQ1074" i="64"/>
  <c r="BQ1202" i="64"/>
  <c r="BQ1217" i="64" s="1"/>
  <c r="BQ961" i="64"/>
  <c r="BQ974" i="64" s="1"/>
  <c r="BQ1050" i="64"/>
  <c r="BQ1065" i="64" s="1"/>
  <c r="BQ937" i="64"/>
  <c r="BQ952" i="64" s="1"/>
  <c r="BQ588" i="64"/>
  <c r="BQ603" i="64" s="1"/>
  <c r="BQ637" i="64"/>
  <c r="BQ560" i="64"/>
  <c r="BQ580" i="64" s="1"/>
  <c r="BQ661" i="64"/>
  <c r="BQ612" i="64"/>
  <c r="BQ1683" i="64"/>
  <c r="BI1628" i="64"/>
  <c r="BI2408" i="64"/>
  <c r="BI2425" i="64" s="1"/>
  <c r="BI2434" i="64"/>
  <c r="BI2451" i="64" s="1"/>
  <c r="BI2383" i="64"/>
  <c r="BI2400" i="64" s="1"/>
  <c r="BI1605" i="64"/>
  <c r="BI1619" i="64" s="1"/>
  <c r="BI2357" i="64"/>
  <c r="BI2374" i="64" s="1"/>
  <c r="BI1573" i="64"/>
  <c r="BI1596" i="64" s="1"/>
  <c r="BI1551" i="64"/>
  <c r="BI1564" i="64" s="1"/>
  <c r="BI1757" i="64"/>
  <c r="BI1770" i="64" s="1"/>
  <c r="BI1506" i="64"/>
  <c r="BI2486" i="64"/>
  <c r="BI2500" i="64" s="1"/>
  <c r="BI1880" i="64"/>
  <c r="BI1903" i="64" s="1"/>
  <c r="BI1462" i="64"/>
  <c r="BI1497" i="64" s="1"/>
  <c r="BI1912" i="64"/>
  <c r="BI1935" i="64" s="1"/>
  <c r="BI1355" i="64"/>
  <c r="BI1382" i="64" s="1"/>
  <c r="BI1320" i="64"/>
  <c r="BI1347" i="64" s="1"/>
  <c r="BI1844" i="64"/>
  <c r="BI1871" i="64" s="1"/>
  <c r="BI1944" i="64"/>
  <c r="BI1969" i="64" s="1"/>
  <c r="BI1426" i="64"/>
  <c r="BI1453" i="64" s="1"/>
  <c r="BI1226" i="64"/>
  <c r="BI1239" i="64" s="1"/>
  <c r="BI1390" i="64"/>
  <c r="BI1417" i="64" s="1"/>
  <c r="BI1978" i="64"/>
  <c r="BI2003" i="64" s="1"/>
  <c r="BI1296" i="64"/>
  <c r="BI1311" i="64" s="1"/>
  <c r="BI961" i="64"/>
  <c r="BI974" i="64" s="1"/>
  <c r="BI1050" i="64"/>
  <c r="BI1065" i="64" s="1"/>
  <c r="BI1202" i="64"/>
  <c r="BI1217" i="64" s="1"/>
  <c r="BI1074" i="64"/>
  <c r="BI937" i="64"/>
  <c r="BI952" i="64" s="1"/>
  <c r="BI661" i="64"/>
  <c r="BI637" i="64"/>
  <c r="BI588" i="64"/>
  <c r="BI603" i="64" s="1"/>
  <c r="BI1659" i="64"/>
  <c r="BI1674" i="64" s="1"/>
  <c r="BI560" i="64"/>
  <c r="BI580" i="64" s="1"/>
  <c r="BI612" i="64"/>
  <c r="BI1683" i="64"/>
  <c r="BA1628" i="64"/>
  <c r="BA2434" i="64"/>
  <c r="BA2451" i="64" s="1"/>
  <c r="BA2408" i="64"/>
  <c r="BA2425" i="64" s="1"/>
  <c r="BA2383" i="64"/>
  <c r="BA2400" i="64" s="1"/>
  <c r="BA1605" i="64"/>
  <c r="BA1619" i="64" s="1"/>
  <c r="BA2357" i="64"/>
  <c r="BA2374" i="64" s="1"/>
  <c r="BA1551" i="64"/>
  <c r="BA1564" i="64" s="1"/>
  <c r="BA1573" i="64"/>
  <c r="BA1596" i="64" s="1"/>
  <c r="BA1757" i="64"/>
  <c r="BA1770" i="64" s="1"/>
  <c r="BA1506" i="64"/>
  <c r="BA2486" i="64"/>
  <c r="BA2500" i="64" s="1"/>
  <c r="BA1462" i="64"/>
  <c r="BA1497" i="64" s="1"/>
  <c r="BA1880" i="64"/>
  <c r="BA1903" i="64" s="1"/>
  <c r="BA1844" i="64"/>
  <c r="BA1871" i="64" s="1"/>
  <c r="BA1355" i="64"/>
  <c r="BA1382" i="64" s="1"/>
  <c r="BA1320" i="64"/>
  <c r="BA1347" i="64" s="1"/>
  <c r="BA1912" i="64"/>
  <c r="BA1935" i="64" s="1"/>
  <c r="BA1390" i="64"/>
  <c r="BA1417" i="64" s="1"/>
  <c r="BA1944" i="64"/>
  <c r="BA1969" i="64" s="1"/>
  <c r="BA1226" i="64"/>
  <c r="BA1239" i="64" s="1"/>
  <c r="BA1426" i="64"/>
  <c r="BA1453" i="64" s="1"/>
  <c r="BA1296" i="64"/>
  <c r="BA1311" i="64" s="1"/>
  <c r="BA1978" i="64"/>
  <c r="BA2003" i="64" s="1"/>
  <c r="BA1202" i="64"/>
  <c r="BA1217" i="64" s="1"/>
  <c r="BA961" i="64"/>
  <c r="BA974" i="64" s="1"/>
  <c r="BA1074" i="64"/>
  <c r="BA1050" i="64"/>
  <c r="BA1065" i="64" s="1"/>
  <c r="BA937" i="64"/>
  <c r="BA952" i="64" s="1"/>
  <c r="BA588" i="64"/>
  <c r="BA603" i="64" s="1"/>
  <c r="BA661" i="64"/>
  <c r="BA560" i="64"/>
  <c r="BA580" i="64" s="1"/>
  <c r="BA612" i="64"/>
  <c r="BA637" i="64"/>
  <c r="BA1683" i="64"/>
  <c r="AS1628" i="64"/>
  <c r="AS2408" i="64"/>
  <c r="AS2425" i="64" s="1"/>
  <c r="AS2434" i="64"/>
  <c r="AS2451" i="64" s="1"/>
  <c r="AS2383" i="64"/>
  <c r="AS2400" i="64" s="1"/>
  <c r="AS1605" i="64"/>
  <c r="AS1619" i="64" s="1"/>
  <c r="AS2357" i="64"/>
  <c r="AS2374" i="64" s="1"/>
  <c r="AS1573" i="64"/>
  <c r="AS1596" i="64" s="1"/>
  <c r="AS1551" i="64"/>
  <c r="AS1564" i="64" s="1"/>
  <c r="AS1757" i="64"/>
  <c r="AS1770" i="64" s="1"/>
  <c r="AS1506" i="64"/>
  <c r="AS2486" i="64"/>
  <c r="AS2500" i="64" s="1"/>
  <c r="AS1880" i="64"/>
  <c r="AS1903" i="64" s="1"/>
  <c r="AS1844" i="64"/>
  <c r="AS1871" i="64" s="1"/>
  <c r="AS1462" i="64"/>
  <c r="AS1497" i="64" s="1"/>
  <c r="AS1912" i="64"/>
  <c r="AS1935" i="64" s="1"/>
  <c r="AS1355" i="64"/>
  <c r="AS1382" i="64" s="1"/>
  <c r="AS1426" i="64"/>
  <c r="AS1453" i="64" s="1"/>
  <c r="AS1320" i="64"/>
  <c r="AS1347" i="64" s="1"/>
  <c r="AS1944" i="64"/>
  <c r="AS1969" i="64" s="1"/>
  <c r="AS1226" i="64"/>
  <c r="AS1239" i="64" s="1"/>
  <c r="AS1390" i="64"/>
  <c r="AS1417" i="64" s="1"/>
  <c r="AS1296" i="64"/>
  <c r="AS1311" i="64" s="1"/>
  <c r="AS1978" i="64"/>
  <c r="AS2003" i="64" s="1"/>
  <c r="AS1202" i="64"/>
  <c r="AS1217" i="64" s="1"/>
  <c r="AS1074" i="64"/>
  <c r="AS961" i="64"/>
  <c r="AS974" i="64" s="1"/>
  <c r="AS1050" i="64"/>
  <c r="AS1065" i="64" s="1"/>
  <c r="AS937" i="64"/>
  <c r="AS952" i="64" s="1"/>
  <c r="AS588" i="64"/>
  <c r="AS603" i="64" s="1"/>
  <c r="AS1659" i="64"/>
  <c r="AS1674" i="64" s="1"/>
  <c r="AS560" i="64"/>
  <c r="AS580" i="64" s="1"/>
  <c r="AS637" i="64"/>
  <c r="AS612" i="64"/>
  <c r="AS661" i="64"/>
  <c r="AS1683" i="64"/>
  <c r="AK1628" i="64"/>
  <c r="AK2408" i="64"/>
  <c r="AK2425" i="64" s="1"/>
  <c r="AK2434" i="64"/>
  <c r="AK2451" i="64" s="1"/>
  <c r="AK2383" i="64"/>
  <c r="AK2400" i="64" s="1"/>
  <c r="AK1605" i="64"/>
  <c r="AK1619" i="64" s="1"/>
  <c r="AK1551" i="64"/>
  <c r="AK1564" i="64" s="1"/>
  <c r="AK2357" i="64"/>
  <c r="AK2374" i="64" s="1"/>
  <c r="AK1757" i="64"/>
  <c r="AK1770" i="64" s="1"/>
  <c r="AK1573" i="64"/>
  <c r="AK1596" i="64" s="1"/>
  <c r="AK1506" i="64"/>
  <c r="AK2486" i="64"/>
  <c r="AK2500" i="64" s="1"/>
  <c r="AK1880" i="64"/>
  <c r="AK1903" i="64" s="1"/>
  <c r="AK1462" i="64"/>
  <c r="AK1497" i="64" s="1"/>
  <c r="AK1912" i="64"/>
  <c r="AK1935" i="64" s="1"/>
  <c r="AK1355" i="64"/>
  <c r="AK1382" i="64" s="1"/>
  <c r="AK1320" i="64"/>
  <c r="AK1347" i="64" s="1"/>
  <c r="AK1426" i="64"/>
  <c r="AK1453" i="64" s="1"/>
  <c r="AK1944" i="64"/>
  <c r="AK1969" i="64" s="1"/>
  <c r="AK1844" i="64"/>
  <c r="AK1871" i="64" s="1"/>
  <c r="AK1390" i="64"/>
  <c r="AK1417" i="64" s="1"/>
  <c r="AK1226" i="64"/>
  <c r="AK1239" i="64" s="1"/>
  <c r="AK1978" i="64"/>
  <c r="AK2003" i="64" s="1"/>
  <c r="AK1074" i="64"/>
  <c r="AK1296" i="64"/>
  <c r="AK1311" i="64" s="1"/>
  <c r="AK961" i="64"/>
  <c r="AK974" i="64" s="1"/>
  <c r="AK1202" i="64"/>
  <c r="AK1217" i="64" s="1"/>
  <c r="AK1050" i="64"/>
  <c r="AK1065" i="64" s="1"/>
  <c r="AK937" i="64"/>
  <c r="AK952" i="64" s="1"/>
  <c r="AK588" i="64"/>
  <c r="AK603" i="64" s="1"/>
  <c r="AK661" i="64"/>
  <c r="AK637" i="64"/>
  <c r="AK560" i="64"/>
  <c r="AK580" i="64" s="1"/>
  <c r="AK612" i="64"/>
  <c r="AK1683" i="64"/>
  <c r="AC1628" i="64"/>
  <c r="AC2434" i="64"/>
  <c r="AC2451" i="64" s="1"/>
  <c r="AC2408" i="64"/>
  <c r="AC2425" i="64" s="1"/>
  <c r="AC2383" i="64"/>
  <c r="AC2400" i="64" s="1"/>
  <c r="AC1605" i="64"/>
  <c r="AC1619" i="64" s="1"/>
  <c r="AC2357" i="64"/>
  <c r="AC2374" i="64" s="1"/>
  <c r="AC1551" i="64"/>
  <c r="AC1564" i="64" s="1"/>
  <c r="AC1573" i="64"/>
  <c r="AC1596" i="64" s="1"/>
  <c r="AC1757" i="64"/>
  <c r="AC1770" i="64" s="1"/>
  <c r="AC1506" i="64"/>
  <c r="AC1462" i="64"/>
  <c r="AC1497" i="64" s="1"/>
  <c r="AC2486" i="64"/>
  <c r="AC2500" i="64" s="1"/>
  <c r="AC1880" i="64"/>
  <c r="AC1903" i="64" s="1"/>
  <c r="AC1844" i="64"/>
  <c r="AC1871" i="64" s="1"/>
  <c r="AC1355" i="64"/>
  <c r="AC1382" i="64" s="1"/>
  <c r="AC1320" i="64"/>
  <c r="AC1347" i="64" s="1"/>
  <c r="AC1390" i="64"/>
  <c r="AC1417" i="64" s="1"/>
  <c r="AC1944" i="64"/>
  <c r="AC1969" i="64" s="1"/>
  <c r="AC1426" i="64"/>
  <c r="AC1453" i="64" s="1"/>
  <c r="AC1226" i="64"/>
  <c r="AC1239" i="64" s="1"/>
  <c r="AC1912" i="64"/>
  <c r="AC1935" i="64" s="1"/>
  <c r="AC1978" i="64"/>
  <c r="AC2003" i="64" s="1"/>
  <c r="AC1296" i="64"/>
  <c r="AC1311" i="64" s="1"/>
  <c r="AC1202" i="64"/>
  <c r="AC1217" i="64" s="1"/>
  <c r="AC961" i="64"/>
  <c r="AC974" i="64" s="1"/>
  <c r="AC1050" i="64"/>
  <c r="AC1065" i="64" s="1"/>
  <c r="AC1074" i="64"/>
  <c r="AC937" i="64"/>
  <c r="AC952" i="64" s="1"/>
  <c r="AC637" i="64"/>
  <c r="AC588" i="64"/>
  <c r="AC603" i="64" s="1"/>
  <c r="AC1659" i="64"/>
  <c r="AC1674" i="64" s="1"/>
  <c r="AC560" i="64"/>
  <c r="AC580" i="64" s="1"/>
  <c r="AC661" i="64"/>
  <c r="AC612" i="64"/>
  <c r="AC1683" i="64"/>
  <c r="U1628" i="64"/>
  <c r="U2408" i="64"/>
  <c r="U2425" i="64" s="1"/>
  <c r="U2434" i="64"/>
  <c r="U2451" i="64" s="1"/>
  <c r="U1605" i="64"/>
  <c r="U1619" i="64" s="1"/>
  <c r="U2357" i="64"/>
  <c r="U2374" i="64" s="1"/>
  <c r="U2383" i="64"/>
  <c r="U2400" i="64" s="1"/>
  <c r="U1573" i="64"/>
  <c r="U1596" i="64" s="1"/>
  <c r="U1551" i="64"/>
  <c r="U1564" i="64" s="1"/>
  <c r="U1757" i="64"/>
  <c r="U1770" i="64" s="1"/>
  <c r="U1506" i="64"/>
  <c r="U1880" i="64"/>
  <c r="U1903" i="64" s="1"/>
  <c r="U2486" i="64"/>
  <c r="U2500" i="64" s="1"/>
  <c r="U1462" i="64"/>
  <c r="U1497" i="64" s="1"/>
  <c r="U1844" i="64"/>
  <c r="U1871" i="64" s="1"/>
  <c r="U1912" i="64"/>
  <c r="U1935" i="64" s="1"/>
  <c r="U1320" i="64"/>
  <c r="U1347" i="64" s="1"/>
  <c r="U1944" i="64"/>
  <c r="U1969" i="64" s="1"/>
  <c r="U1226" i="64"/>
  <c r="U1239" i="64" s="1"/>
  <c r="U1426" i="64"/>
  <c r="U1453" i="64" s="1"/>
  <c r="U1390" i="64"/>
  <c r="U1417" i="64" s="1"/>
  <c r="U1355" i="64"/>
  <c r="U1382" i="64" s="1"/>
  <c r="U1296" i="64"/>
  <c r="U1311" i="64" s="1"/>
  <c r="U961" i="64"/>
  <c r="U974" i="64" s="1"/>
  <c r="U1074" i="64"/>
  <c r="U1978" i="64"/>
  <c r="U2003" i="64" s="1"/>
  <c r="U1050" i="64"/>
  <c r="U1065" i="64" s="1"/>
  <c r="U937" i="64"/>
  <c r="U952" i="64" s="1"/>
  <c r="U588" i="64"/>
  <c r="U603" i="64" s="1"/>
  <c r="U1202" i="64"/>
  <c r="U1217" i="64" s="1"/>
  <c r="U560" i="64"/>
  <c r="U580" i="64" s="1"/>
  <c r="U612" i="64"/>
  <c r="U637" i="64"/>
  <c r="U1683" i="64"/>
  <c r="CG2439" i="64"/>
  <c r="CG2413" i="64"/>
  <c r="CG1633" i="64"/>
  <c r="CG2388" i="64"/>
  <c r="CG1610" i="64"/>
  <c r="CG1624" i="64" s="1"/>
  <c r="CG1578" i="64"/>
  <c r="CG2362" i="64"/>
  <c r="CG2379" i="64" s="1"/>
  <c r="CG1762" i="64"/>
  <c r="CG1775" i="64" s="1"/>
  <c r="CG1556" i="64"/>
  <c r="CG1569" i="64" s="1"/>
  <c r="CG2491" i="64"/>
  <c r="CG2505" i="64" s="1"/>
  <c r="CG1511" i="64"/>
  <c r="CG1546" i="64" s="1"/>
  <c r="CG1885" i="64"/>
  <c r="CG1908" i="64" s="1"/>
  <c r="CG1917" i="64"/>
  <c r="CG1940" i="64" s="1"/>
  <c r="CG1467" i="64"/>
  <c r="CG1502" i="64" s="1"/>
  <c r="CG1849" i="64"/>
  <c r="CG1876" i="64" s="1"/>
  <c r="CG1431" i="64"/>
  <c r="CG1458" i="64" s="1"/>
  <c r="CG1395" i="64"/>
  <c r="CG1422" i="64" s="1"/>
  <c r="CG1360" i="64"/>
  <c r="CG1387" i="64" s="1"/>
  <c r="CG1949" i="64"/>
  <c r="CG1974" i="64" s="1"/>
  <c r="CG1231" i="64"/>
  <c r="CG1244" i="64" s="1"/>
  <c r="CG1079" i="64"/>
  <c r="CG1983" i="64"/>
  <c r="CG2008" i="64" s="1"/>
  <c r="CG1207" i="64"/>
  <c r="CG1325" i="64"/>
  <c r="CG1352" i="64" s="1"/>
  <c r="CG1301" i="64"/>
  <c r="CG642" i="64"/>
  <c r="CG617" i="64"/>
  <c r="CG1055" i="64"/>
  <c r="CG1070" i="64" s="1"/>
  <c r="CG942" i="64"/>
  <c r="CG1664" i="64"/>
  <c r="CG1679" i="64" s="1"/>
  <c r="CG565" i="64"/>
  <c r="CG666" i="64"/>
  <c r="CG679" i="64" s="1"/>
  <c r="CG459" i="64"/>
  <c r="CG966" i="64"/>
  <c r="CG979" i="64" s="1"/>
  <c r="CG1688" i="64"/>
  <c r="CG409" i="64"/>
  <c r="CG419" i="64" s="1"/>
  <c r="BY2439" i="64"/>
  <c r="BY2413" i="64"/>
  <c r="BY1633" i="64"/>
  <c r="BY2388" i="64"/>
  <c r="BY1610" i="64"/>
  <c r="BY1624" i="64" s="1"/>
  <c r="BY1578" i="64"/>
  <c r="BY2362" i="64"/>
  <c r="BY2379" i="64" s="1"/>
  <c r="BY1556" i="64"/>
  <c r="BY1569" i="64" s="1"/>
  <c r="BY2491" i="64"/>
  <c r="BY2505" i="64" s="1"/>
  <c r="BY1762" i="64"/>
  <c r="BY1775" i="64" s="1"/>
  <c r="BY1511" i="64"/>
  <c r="BY1546" i="64" s="1"/>
  <c r="BY1467" i="64"/>
  <c r="BY1502" i="64" s="1"/>
  <c r="BY1917" i="64"/>
  <c r="BY1940" i="64" s="1"/>
  <c r="BY1885" i="64"/>
  <c r="BY1908" i="64" s="1"/>
  <c r="BY1849" i="64"/>
  <c r="BY1876" i="64" s="1"/>
  <c r="BY1395" i="64"/>
  <c r="BY1422" i="64" s="1"/>
  <c r="BY1360" i="64"/>
  <c r="BY1387" i="64" s="1"/>
  <c r="BY1431" i="64"/>
  <c r="BY1458" i="64" s="1"/>
  <c r="BY1949" i="64"/>
  <c r="BY1974" i="64" s="1"/>
  <c r="BY1231" i="64"/>
  <c r="BY1244" i="64" s="1"/>
  <c r="BY1079" i="64"/>
  <c r="BY1301" i="64"/>
  <c r="BY1207" i="64"/>
  <c r="BY1983" i="64"/>
  <c r="BY2008" i="64" s="1"/>
  <c r="BY1325" i="64"/>
  <c r="BY1352" i="64" s="1"/>
  <c r="BY642" i="64"/>
  <c r="BY1055" i="64"/>
  <c r="BY1070" i="64" s="1"/>
  <c r="BY617" i="64"/>
  <c r="BY942" i="64"/>
  <c r="BY966" i="64"/>
  <c r="BY979" i="64" s="1"/>
  <c r="BY565" i="64"/>
  <c r="BY459" i="64"/>
  <c r="BY666" i="64"/>
  <c r="BY679" i="64" s="1"/>
  <c r="BY1664" i="64"/>
  <c r="BY1679" i="64" s="1"/>
  <c r="BY1688" i="64"/>
  <c r="BQ2439" i="64"/>
  <c r="BQ2413" i="64"/>
  <c r="BQ1633" i="64"/>
  <c r="BQ2388" i="64"/>
  <c r="BQ1610" i="64"/>
  <c r="BQ1624" i="64" s="1"/>
  <c r="BQ1578" i="64"/>
  <c r="BQ2362" i="64"/>
  <c r="BQ2379" i="64" s="1"/>
  <c r="BQ1762" i="64"/>
  <c r="BQ1775" i="64" s="1"/>
  <c r="BQ1556" i="64"/>
  <c r="BQ1569" i="64" s="1"/>
  <c r="BQ2491" i="64"/>
  <c r="BQ2505" i="64" s="1"/>
  <c r="BQ1511" i="64"/>
  <c r="BQ1546" i="64" s="1"/>
  <c r="BQ1885" i="64"/>
  <c r="BQ1908" i="64" s="1"/>
  <c r="BQ1467" i="64"/>
  <c r="BQ1502" i="64" s="1"/>
  <c r="BQ1849" i="64"/>
  <c r="BQ1876" i="64" s="1"/>
  <c r="BQ1917" i="64"/>
  <c r="BQ1940" i="64" s="1"/>
  <c r="BQ1395" i="64"/>
  <c r="BQ1422" i="64" s="1"/>
  <c r="BQ1431" i="64"/>
  <c r="BQ1458" i="64" s="1"/>
  <c r="BQ1360" i="64"/>
  <c r="BQ1387" i="64" s="1"/>
  <c r="BQ1949" i="64"/>
  <c r="BQ1974" i="64" s="1"/>
  <c r="BQ1231" i="64"/>
  <c r="BQ1244" i="64" s="1"/>
  <c r="BQ1325" i="64"/>
  <c r="BQ1352" i="64" s="1"/>
  <c r="BQ1983" i="64"/>
  <c r="BQ2008" i="64" s="1"/>
  <c r="BQ1079" i="64"/>
  <c r="BQ1301" i="64"/>
  <c r="BQ1207" i="64"/>
  <c r="BQ1055" i="64"/>
  <c r="BQ1070" i="64" s="1"/>
  <c r="BQ642" i="64"/>
  <c r="BQ617" i="64"/>
  <c r="BQ942" i="64"/>
  <c r="BQ1664" i="64"/>
  <c r="BQ1679" i="64" s="1"/>
  <c r="BQ565" i="64"/>
  <c r="BQ966" i="64"/>
  <c r="BQ979" i="64" s="1"/>
  <c r="BQ459" i="64"/>
  <c r="BQ666" i="64"/>
  <c r="BQ679" i="64" s="1"/>
  <c r="BQ1688" i="64"/>
  <c r="BI2439" i="64"/>
  <c r="BI2413" i="64"/>
  <c r="BI1633" i="64"/>
  <c r="BI2388" i="64"/>
  <c r="BI1610" i="64"/>
  <c r="BI1624" i="64" s="1"/>
  <c r="BI1578" i="64"/>
  <c r="BI2362" i="64"/>
  <c r="BI2379" i="64" s="1"/>
  <c r="BI1556" i="64"/>
  <c r="BI1569" i="64" s="1"/>
  <c r="BI1467" i="64"/>
  <c r="BI1502" i="64" s="1"/>
  <c r="BI1885" i="64"/>
  <c r="BI1908" i="64" s="1"/>
  <c r="BI1511" i="64"/>
  <c r="BI1546" i="64" s="1"/>
  <c r="BI1917" i="64"/>
  <c r="BI1940" i="64" s="1"/>
  <c r="BI2491" i="64"/>
  <c r="BI2505" i="64" s="1"/>
  <c r="BI1849" i="64"/>
  <c r="BI1876" i="64" s="1"/>
  <c r="BI1395" i="64"/>
  <c r="BI1422" i="64" s="1"/>
  <c r="BI1762" i="64"/>
  <c r="BI1775" i="64" s="1"/>
  <c r="BI1360" i="64"/>
  <c r="BI1387" i="64" s="1"/>
  <c r="BI1949" i="64"/>
  <c r="BI1974" i="64" s="1"/>
  <c r="BI1231" i="64"/>
  <c r="BI1244" i="64" s="1"/>
  <c r="BI1431" i="64"/>
  <c r="BI1458" i="64" s="1"/>
  <c r="BI1079" i="64"/>
  <c r="BI1325" i="64"/>
  <c r="BI1352" i="64" s="1"/>
  <c r="BI1301" i="64"/>
  <c r="BI1983" i="64"/>
  <c r="BI2008" i="64" s="1"/>
  <c r="BI1207" i="64"/>
  <c r="BI642" i="64"/>
  <c r="BI617" i="64"/>
  <c r="BI942" i="64"/>
  <c r="BI1055" i="64"/>
  <c r="BI1070" i="64" s="1"/>
  <c r="BI565" i="64"/>
  <c r="BI459" i="64"/>
  <c r="BI1664" i="64"/>
  <c r="BI1679" i="64" s="1"/>
  <c r="BI1688" i="64"/>
  <c r="BI666" i="64"/>
  <c r="BI679" i="64" s="1"/>
  <c r="BI966" i="64"/>
  <c r="BI979" i="64" s="1"/>
  <c r="BA2439" i="64"/>
  <c r="BA2413" i="64"/>
  <c r="BA1633" i="64"/>
  <c r="BA2388" i="64"/>
  <c r="BA1610" i="64"/>
  <c r="BA1624" i="64" s="1"/>
  <c r="BA1578" i="64"/>
  <c r="BA2362" i="64"/>
  <c r="BA2379" i="64" s="1"/>
  <c r="BA2491" i="64"/>
  <c r="BA2505" i="64" s="1"/>
  <c r="BA1556" i="64"/>
  <c r="BA1569" i="64" s="1"/>
  <c r="BA1762" i="64"/>
  <c r="BA1775" i="64" s="1"/>
  <c r="BA1511" i="64"/>
  <c r="BA1546" i="64" s="1"/>
  <c r="BA1917" i="64"/>
  <c r="BA1940" i="64" s="1"/>
  <c r="BA1885" i="64"/>
  <c r="BA1908" i="64" s="1"/>
  <c r="BA1467" i="64"/>
  <c r="BA1502" i="64" s="1"/>
  <c r="BA1849" i="64"/>
  <c r="BA1876" i="64" s="1"/>
  <c r="BA1395" i="64"/>
  <c r="BA1422" i="64" s="1"/>
  <c r="BA1431" i="64"/>
  <c r="BA1458" i="64" s="1"/>
  <c r="BA1360" i="64"/>
  <c r="BA1387" i="64" s="1"/>
  <c r="BA1949" i="64"/>
  <c r="BA1974" i="64" s="1"/>
  <c r="BA1231" i="64"/>
  <c r="BA1244" i="64" s="1"/>
  <c r="BA1079" i="64"/>
  <c r="BA1325" i="64"/>
  <c r="BA1352" i="64" s="1"/>
  <c r="BA1983" i="64"/>
  <c r="BA2008" i="64" s="1"/>
  <c r="BA1207" i="64"/>
  <c r="BA642" i="64"/>
  <c r="BA1301" i="64"/>
  <c r="BA617" i="64"/>
  <c r="BA1055" i="64"/>
  <c r="BA1070" i="64" s="1"/>
  <c r="BA942" i="64"/>
  <c r="BA966" i="64"/>
  <c r="BA979" i="64" s="1"/>
  <c r="BA1664" i="64"/>
  <c r="BA1679" i="64" s="1"/>
  <c r="BA565" i="64"/>
  <c r="BA459" i="64"/>
  <c r="BA1688" i="64"/>
  <c r="AS2439" i="64"/>
  <c r="AS2413" i="64"/>
  <c r="AS1633" i="64"/>
  <c r="AS2388" i="64"/>
  <c r="AS1610" i="64"/>
  <c r="AS1624" i="64" s="1"/>
  <c r="AS1578" i="64"/>
  <c r="AS2362" i="64"/>
  <c r="AS2379" i="64" s="1"/>
  <c r="AS1762" i="64"/>
  <c r="AS1775" i="64" s="1"/>
  <c r="AS1556" i="64"/>
  <c r="AS1569" i="64" s="1"/>
  <c r="AS1467" i="64"/>
  <c r="AS1502" i="64" s="1"/>
  <c r="AS2491" i="64"/>
  <c r="AS2505" i="64" s="1"/>
  <c r="AS1511" i="64"/>
  <c r="AS1546" i="64" s="1"/>
  <c r="AS1885" i="64"/>
  <c r="AS1908" i="64" s="1"/>
  <c r="AS1849" i="64"/>
  <c r="AS1876" i="64" s="1"/>
  <c r="AS1431" i="64"/>
  <c r="AS1458" i="64" s="1"/>
  <c r="AS1395" i="64"/>
  <c r="AS1422" i="64" s="1"/>
  <c r="AS1360" i="64"/>
  <c r="AS1387" i="64" s="1"/>
  <c r="AS1917" i="64"/>
  <c r="AS1940" i="64" s="1"/>
  <c r="AS1949" i="64"/>
  <c r="AS1974" i="64" s="1"/>
  <c r="AS1231" i="64"/>
  <c r="AS1244" i="64" s="1"/>
  <c r="AS1079" i="64"/>
  <c r="AS1325" i="64"/>
  <c r="AS1352" i="64" s="1"/>
  <c r="AS1301" i="64"/>
  <c r="AS1207" i="64"/>
  <c r="AS1983" i="64"/>
  <c r="AS2008" i="64" s="1"/>
  <c r="AS642" i="64"/>
  <c r="AS1055" i="64"/>
  <c r="AS1070" i="64" s="1"/>
  <c r="AS942" i="64"/>
  <c r="AS666" i="64"/>
  <c r="AS679" i="64" s="1"/>
  <c r="AS565" i="64"/>
  <c r="AS459" i="64"/>
  <c r="AS966" i="64"/>
  <c r="AS979" i="64" s="1"/>
  <c r="AS1664" i="64"/>
  <c r="AS1679" i="64" s="1"/>
  <c r="AS617" i="64"/>
  <c r="AS1688" i="64"/>
  <c r="AK2439" i="64"/>
  <c r="AK2413" i="64"/>
  <c r="AK1633" i="64"/>
  <c r="AK2388" i="64"/>
  <c r="AK1610" i="64"/>
  <c r="AK1624" i="64" s="1"/>
  <c r="AK2362" i="64"/>
  <c r="AK2379" i="64" s="1"/>
  <c r="AK1578" i="64"/>
  <c r="AK1556" i="64"/>
  <c r="AK1569" i="64" s="1"/>
  <c r="AK2491" i="64"/>
  <c r="AK2505" i="64" s="1"/>
  <c r="AK1762" i="64"/>
  <c r="AK1775" i="64" s="1"/>
  <c r="AK1885" i="64"/>
  <c r="AK1908" i="64" s="1"/>
  <c r="AK1467" i="64"/>
  <c r="AK1502" i="64" s="1"/>
  <c r="AK1917" i="64"/>
  <c r="AK1940" i="64" s="1"/>
  <c r="AK1511" i="64"/>
  <c r="AK1546" i="64" s="1"/>
  <c r="AK1849" i="64"/>
  <c r="AK1876" i="64" s="1"/>
  <c r="AK1395" i="64"/>
  <c r="AK1422" i="64" s="1"/>
  <c r="AK1360" i="64"/>
  <c r="AK1387" i="64" s="1"/>
  <c r="AK1431" i="64"/>
  <c r="AK1458" i="64" s="1"/>
  <c r="AK1949" i="64"/>
  <c r="AK1974" i="64" s="1"/>
  <c r="AK1231" i="64"/>
  <c r="AK1244" i="64" s="1"/>
  <c r="AK1983" i="64"/>
  <c r="AK2008" i="64" s="1"/>
  <c r="AK1079" i="64"/>
  <c r="AK1301" i="64"/>
  <c r="AK1325" i="64"/>
  <c r="AK1352" i="64" s="1"/>
  <c r="AK1207" i="64"/>
  <c r="AK1055" i="64"/>
  <c r="AK1070" i="64" s="1"/>
  <c r="AK642" i="64"/>
  <c r="AK942" i="64"/>
  <c r="AK666" i="64"/>
  <c r="AK679" i="64" s="1"/>
  <c r="AK1664" i="64"/>
  <c r="AK1679" i="64" s="1"/>
  <c r="AK565" i="64"/>
  <c r="AK459" i="64"/>
  <c r="AK617" i="64"/>
  <c r="AK1688" i="64"/>
  <c r="AC2439" i="64"/>
  <c r="AC2413" i="64"/>
  <c r="AC1633" i="64"/>
  <c r="AC2388" i="64"/>
  <c r="AC1610" i="64"/>
  <c r="AC1624" i="64" s="1"/>
  <c r="AC1578" i="64"/>
  <c r="AC2362" i="64"/>
  <c r="AC2379" i="64" s="1"/>
  <c r="AC2491" i="64"/>
  <c r="AC2505" i="64" s="1"/>
  <c r="AC1762" i="64"/>
  <c r="AC1775" i="64" s="1"/>
  <c r="AC1556" i="64"/>
  <c r="AC1569" i="64" s="1"/>
  <c r="AC1467" i="64"/>
  <c r="AC1502" i="64" s="1"/>
  <c r="AC1511" i="64"/>
  <c r="AC1546" i="64" s="1"/>
  <c r="AC1885" i="64"/>
  <c r="AC1908" i="64" s="1"/>
  <c r="AC1849" i="64"/>
  <c r="AC1876" i="64" s="1"/>
  <c r="AC1395" i="64"/>
  <c r="AC1422" i="64" s="1"/>
  <c r="AC1431" i="64"/>
  <c r="AC1458" i="64" s="1"/>
  <c r="AC1917" i="64"/>
  <c r="AC1940" i="64" s="1"/>
  <c r="AC1360" i="64"/>
  <c r="AC1387" i="64" s="1"/>
  <c r="AC1949" i="64"/>
  <c r="AC1974" i="64" s="1"/>
  <c r="AC1231" i="64"/>
  <c r="AC1244" i="64" s="1"/>
  <c r="AC1079" i="64"/>
  <c r="AC1301" i="64"/>
  <c r="AC1983" i="64"/>
  <c r="AC2008" i="64" s="1"/>
  <c r="AC1325" i="64"/>
  <c r="AC1352" i="64" s="1"/>
  <c r="AC1207" i="64"/>
  <c r="AC642" i="64"/>
  <c r="AC942" i="64"/>
  <c r="AC666" i="64"/>
  <c r="AC679" i="64" s="1"/>
  <c r="AC966" i="64"/>
  <c r="AC979" i="64" s="1"/>
  <c r="AC565" i="64"/>
  <c r="AC459" i="64"/>
  <c r="AC617" i="64"/>
  <c r="AC1055" i="64"/>
  <c r="AC1070" i="64" s="1"/>
  <c r="AC1664" i="64"/>
  <c r="AC1679" i="64" s="1"/>
  <c r="AC1688" i="64"/>
  <c r="U2439" i="64"/>
  <c r="U2413" i="64"/>
  <c r="U1633" i="64"/>
  <c r="U2388" i="64"/>
  <c r="U1610" i="64"/>
  <c r="U1624" i="64" s="1"/>
  <c r="U2362" i="64"/>
  <c r="U2379" i="64" s="1"/>
  <c r="U1578" i="64"/>
  <c r="U1556" i="64"/>
  <c r="U1569" i="64" s="1"/>
  <c r="U1762" i="64"/>
  <c r="U1775" i="64" s="1"/>
  <c r="U2491" i="64"/>
  <c r="U2505" i="64" s="1"/>
  <c r="U1511" i="64"/>
  <c r="U1546" i="64" s="1"/>
  <c r="U1885" i="64"/>
  <c r="U1908" i="64" s="1"/>
  <c r="U1467" i="64"/>
  <c r="U1502" i="64" s="1"/>
  <c r="U1849" i="64"/>
  <c r="U1876" i="64" s="1"/>
  <c r="U1431" i="64"/>
  <c r="U1458" i="64" s="1"/>
  <c r="U1395" i="64"/>
  <c r="U1422" i="64" s="1"/>
  <c r="U1360" i="64"/>
  <c r="U1387" i="64" s="1"/>
  <c r="U1917" i="64"/>
  <c r="U1940" i="64" s="1"/>
  <c r="U1949" i="64"/>
  <c r="U1974" i="64" s="1"/>
  <c r="U1231" i="64"/>
  <c r="U1244" i="64" s="1"/>
  <c r="U1079" i="64"/>
  <c r="U1983" i="64"/>
  <c r="U2008" i="64" s="1"/>
  <c r="U1207" i="64"/>
  <c r="U1325" i="64"/>
  <c r="U1352" i="64" s="1"/>
  <c r="U642" i="64"/>
  <c r="U1055" i="64"/>
  <c r="U1070" i="64" s="1"/>
  <c r="U942" i="64"/>
  <c r="U1301" i="64"/>
  <c r="U1664" i="64"/>
  <c r="U1679" i="64" s="1"/>
  <c r="U565" i="64"/>
  <c r="U666" i="64"/>
  <c r="U679" i="64" s="1"/>
  <c r="U459" i="64"/>
  <c r="U617" i="64"/>
  <c r="U966" i="64"/>
  <c r="U979" i="64" s="1"/>
  <c r="U1688" i="64"/>
  <c r="CH1632" i="64"/>
  <c r="CH2438" i="64"/>
  <c r="CH2412" i="64"/>
  <c r="CH2387" i="64"/>
  <c r="CH1609" i="64"/>
  <c r="CH2361" i="64"/>
  <c r="CH1761" i="64"/>
  <c r="CH1555" i="64"/>
  <c r="CH1466" i="64"/>
  <c r="CH1577" i="64"/>
  <c r="CH2490" i="64"/>
  <c r="CH1510" i="64"/>
  <c r="CH1916" i="64"/>
  <c r="CH1359" i="64"/>
  <c r="CH1430" i="64"/>
  <c r="CH1848" i="64"/>
  <c r="CH1948" i="64"/>
  <c r="CH1982" i="64"/>
  <c r="CH1884" i="64"/>
  <c r="CH1324" i="64"/>
  <c r="CH1230" i="64"/>
  <c r="CH1394" i="64"/>
  <c r="CH1300" i="64"/>
  <c r="CH1206" i="64"/>
  <c r="CH1221" i="64" s="1"/>
  <c r="CH965" i="64"/>
  <c r="CH1078" i="64"/>
  <c r="CH1197" i="64" s="1"/>
  <c r="CH941" i="64"/>
  <c r="CH1663" i="64"/>
  <c r="CH665" i="64"/>
  <c r="CH678" i="64" s="1"/>
  <c r="CH641" i="64"/>
  <c r="CH564" i="64"/>
  <c r="CH616" i="64"/>
  <c r="CH1687" i="64"/>
  <c r="CH408" i="64"/>
  <c r="CH592" i="64"/>
  <c r="BZ1632" i="64"/>
  <c r="BZ2438" i="64"/>
  <c r="BZ2412" i="64"/>
  <c r="BZ2387" i="64"/>
  <c r="BZ1609" i="64"/>
  <c r="BZ2361" i="64"/>
  <c r="BZ1577" i="64"/>
  <c r="BZ1761" i="64"/>
  <c r="BZ1466" i="64"/>
  <c r="BZ1555" i="64"/>
  <c r="BZ2490" i="64"/>
  <c r="BZ1510" i="64"/>
  <c r="BZ1430" i="64"/>
  <c r="BZ1848" i="64"/>
  <c r="BZ1916" i="64"/>
  <c r="BZ1359" i="64"/>
  <c r="BZ1884" i="64"/>
  <c r="BZ1948" i="64"/>
  <c r="BZ1394" i="64"/>
  <c r="BZ1982" i="64"/>
  <c r="BZ1324" i="64"/>
  <c r="BZ1300" i="64"/>
  <c r="BZ1206" i="64"/>
  <c r="BZ1221" i="64" s="1"/>
  <c r="BZ965" i="64"/>
  <c r="BZ1230" i="64"/>
  <c r="BZ941" i="64"/>
  <c r="BZ1663" i="64"/>
  <c r="BZ665" i="64"/>
  <c r="BZ678" i="64" s="1"/>
  <c r="BZ564" i="64"/>
  <c r="BZ1078" i="64"/>
  <c r="BZ1197" i="64" s="1"/>
  <c r="BZ616" i="64"/>
  <c r="BZ1687" i="64"/>
  <c r="BZ641" i="64"/>
  <c r="BZ408" i="64"/>
  <c r="BZ592" i="64"/>
  <c r="BR1632" i="64"/>
  <c r="BR2412" i="64"/>
  <c r="BR2438" i="64"/>
  <c r="BR2387" i="64"/>
  <c r="BR1609" i="64"/>
  <c r="BR2361" i="64"/>
  <c r="BR1761" i="64"/>
  <c r="BR1577" i="64"/>
  <c r="BR1555" i="64"/>
  <c r="BR1466" i="64"/>
  <c r="BR2490" i="64"/>
  <c r="BR1510" i="64"/>
  <c r="BR1916" i="64"/>
  <c r="BR1884" i="64"/>
  <c r="BR1359" i="64"/>
  <c r="BR1848" i="64"/>
  <c r="BR1430" i="64"/>
  <c r="BR1948" i="64"/>
  <c r="BR1982" i="64"/>
  <c r="BR1394" i="64"/>
  <c r="BR1324" i="64"/>
  <c r="BR1300" i="64"/>
  <c r="BR1206" i="64"/>
  <c r="BR1221" i="64" s="1"/>
  <c r="BR1230" i="64"/>
  <c r="BR965" i="64"/>
  <c r="BR1078" i="64"/>
  <c r="BR1197" i="64" s="1"/>
  <c r="BR941" i="64"/>
  <c r="BR1663" i="64"/>
  <c r="BR665" i="64"/>
  <c r="BR678" i="64" s="1"/>
  <c r="BR641" i="64"/>
  <c r="BR564" i="64"/>
  <c r="BR616" i="64"/>
  <c r="BR1687" i="64"/>
  <c r="BR408" i="64"/>
  <c r="BR592" i="64"/>
  <c r="BJ1632" i="64"/>
  <c r="BJ2387" i="64"/>
  <c r="BJ2438" i="64"/>
  <c r="BJ1609" i="64"/>
  <c r="BJ2412" i="64"/>
  <c r="BJ2361" i="64"/>
  <c r="BJ1577" i="64"/>
  <c r="BJ1761" i="64"/>
  <c r="BJ1555" i="64"/>
  <c r="BJ1466" i="64"/>
  <c r="BJ2490" i="64"/>
  <c r="BJ1510" i="64"/>
  <c r="BJ1916" i="64"/>
  <c r="BJ1430" i="64"/>
  <c r="BJ1359" i="64"/>
  <c r="BJ1848" i="64"/>
  <c r="BJ1884" i="64"/>
  <c r="BJ1394" i="64"/>
  <c r="BJ1948" i="64"/>
  <c r="BJ1982" i="64"/>
  <c r="BJ1324" i="64"/>
  <c r="BJ1230" i="64"/>
  <c r="BJ1206" i="64"/>
  <c r="BJ1221" i="64" s="1"/>
  <c r="BJ1300" i="64"/>
  <c r="BJ1078" i="64"/>
  <c r="BJ1197" i="64" s="1"/>
  <c r="BJ965" i="64"/>
  <c r="BJ941" i="64"/>
  <c r="BJ1663" i="64"/>
  <c r="BJ665" i="64"/>
  <c r="BJ678" i="64" s="1"/>
  <c r="BJ564" i="64"/>
  <c r="BJ616" i="64"/>
  <c r="BJ1687" i="64"/>
  <c r="BJ641" i="64"/>
  <c r="BJ592" i="64"/>
  <c r="BB1632" i="64"/>
  <c r="BB2387" i="64"/>
  <c r="BB2438" i="64"/>
  <c r="BB2412" i="64"/>
  <c r="BB1609" i="64"/>
  <c r="BB2361" i="64"/>
  <c r="BB1577" i="64"/>
  <c r="BB1761" i="64"/>
  <c r="BB1466" i="64"/>
  <c r="BB1555" i="64"/>
  <c r="BB2490" i="64"/>
  <c r="BB1510" i="64"/>
  <c r="BB1430" i="64"/>
  <c r="BB1848" i="64"/>
  <c r="BB1884" i="64"/>
  <c r="BB1359" i="64"/>
  <c r="BB1916" i="64"/>
  <c r="BB1948" i="64"/>
  <c r="BB1394" i="64"/>
  <c r="BB1982" i="64"/>
  <c r="BB1324" i="64"/>
  <c r="BB1230" i="64"/>
  <c r="BB1300" i="64"/>
  <c r="BB1206" i="64"/>
  <c r="BB1221" i="64" s="1"/>
  <c r="BB965" i="64"/>
  <c r="BB941" i="64"/>
  <c r="BB1663" i="64"/>
  <c r="BB1078" i="64"/>
  <c r="BB1197" i="64" s="1"/>
  <c r="BB665" i="64"/>
  <c r="BB678" i="64" s="1"/>
  <c r="BB641" i="64"/>
  <c r="BB564" i="64"/>
  <c r="BB616" i="64"/>
  <c r="BB1687" i="64"/>
  <c r="BB592" i="64"/>
  <c r="AT1632" i="64"/>
  <c r="AT2387" i="64"/>
  <c r="AT2438" i="64"/>
  <c r="AT1609" i="64"/>
  <c r="AT2412" i="64"/>
  <c r="AT2361" i="64"/>
  <c r="AT1761" i="64"/>
  <c r="AT1555" i="64"/>
  <c r="AT1466" i="64"/>
  <c r="AT2490" i="64"/>
  <c r="AT1510" i="64"/>
  <c r="AT1577" i="64"/>
  <c r="AT1884" i="64"/>
  <c r="AT1359" i="64"/>
  <c r="AT1430" i="64"/>
  <c r="AT1948" i="64"/>
  <c r="AT1848" i="64"/>
  <c r="AT1982" i="64"/>
  <c r="AT1916" i="64"/>
  <c r="AT1394" i="64"/>
  <c r="AT1324" i="64"/>
  <c r="AT1300" i="64"/>
  <c r="AT1206" i="64"/>
  <c r="AT1221" i="64" s="1"/>
  <c r="AT1230" i="64"/>
  <c r="AT965" i="64"/>
  <c r="AT1078" i="64"/>
  <c r="AT1197" i="64" s="1"/>
  <c r="AT941" i="64"/>
  <c r="AT1663" i="64"/>
  <c r="AT665" i="64"/>
  <c r="AT678" i="64" s="1"/>
  <c r="AT564" i="64"/>
  <c r="AT616" i="64"/>
  <c r="AT1687" i="64"/>
  <c r="AT641" i="64"/>
  <c r="AT592" i="64"/>
  <c r="AL1632" i="64"/>
  <c r="AL2387" i="64"/>
  <c r="AL2438" i="64"/>
  <c r="AL1609" i="64"/>
  <c r="AL2412" i="64"/>
  <c r="AL1577" i="64"/>
  <c r="AL1761" i="64"/>
  <c r="AL1466" i="64"/>
  <c r="AL2361" i="64"/>
  <c r="AL1555" i="64"/>
  <c r="AL2490" i="64"/>
  <c r="AL1510" i="64"/>
  <c r="AL1916" i="64"/>
  <c r="AL1430" i="64"/>
  <c r="AL1848" i="64"/>
  <c r="AL1359" i="64"/>
  <c r="AL1884" i="64"/>
  <c r="AL1394" i="64"/>
  <c r="AL1948" i="64"/>
  <c r="AL1982" i="64"/>
  <c r="AL1324" i="64"/>
  <c r="AL1300" i="64"/>
  <c r="AL1206" i="64"/>
  <c r="AL1221" i="64" s="1"/>
  <c r="AL1230" i="64"/>
  <c r="AL1078" i="64"/>
  <c r="AL1197" i="64" s="1"/>
  <c r="AL965" i="64"/>
  <c r="AL941" i="64"/>
  <c r="AL1663" i="64"/>
  <c r="AL665" i="64"/>
  <c r="AL678" i="64" s="1"/>
  <c r="AL641" i="64"/>
  <c r="AL564" i="64"/>
  <c r="AL616" i="64"/>
  <c r="AL1687" i="64"/>
  <c r="AL592" i="64"/>
  <c r="AD1632" i="64"/>
  <c r="AD2438" i="64"/>
  <c r="AD2387" i="64"/>
  <c r="AD1609" i="64"/>
  <c r="AD2412" i="64"/>
  <c r="AD1577" i="64"/>
  <c r="AD2361" i="64"/>
  <c r="AD1761" i="64"/>
  <c r="AD1555" i="64"/>
  <c r="AD1466" i="64"/>
  <c r="AD2490" i="64"/>
  <c r="AD1510" i="64"/>
  <c r="AD1848" i="64"/>
  <c r="AD1884" i="64"/>
  <c r="AD1359" i="64"/>
  <c r="AD1916" i="64"/>
  <c r="AD1948" i="64"/>
  <c r="AD1394" i="64"/>
  <c r="AD1982" i="64"/>
  <c r="AD1324" i="64"/>
  <c r="AD1430" i="64"/>
  <c r="AD1230" i="64"/>
  <c r="AD1206" i="64"/>
  <c r="AD1221" i="64" s="1"/>
  <c r="AD1300" i="64"/>
  <c r="AD965" i="64"/>
  <c r="AD941" i="64"/>
  <c r="AD1078" i="64"/>
  <c r="AD1197" i="64" s="1"/>
  <c r="AD1663" i="64"/>
  <c r="AD665" i="64"/>
  <c r="AD678" i="64" s="1"/>
  <c r="AD564" i="64"/>
  <c r="AD616" i="64"/>
  <c r="AD1687" i="64"/>
  <c r="AD641" i="64"/>
  <c r="AD592" i="64"/>
  <c r="V1632" i="64"/>
  <c r="V2387" i="64"/>
  <c r="V2438" i="64"/>
  <c r="V1609" i="64"/>
  <c r="V2361" i="64"/>
  <c r="V1577" i="64"/>
  <c r="V2412" i="64"/>
  <c r="V1761" i="64"/>
  <c r="V1466" i="64"/>
  <c r="V1555" i="64"/>
  <c r="V2490" i="64"/>
  <c r="V1510" i="64"/>
  <c r="V1916" i="64"/>
  <c r="V1359" i="64"/>
  <c r="V1848" i="64"/>
  <c r="V1430" i="64"/>
  <c r="V1948" i="64"/>
  <c r="V1982" i="64"/>
  <c r="V1324" i="64"/>
  <c r="V1884" i="64"/>
  <c r="V1230" i="64"/>
  <c r="V1300" i="64"/>
  <c r="V1206" i="64"/>
  <c r="V1221" i="64" s="1"/>
  <c r="V965" i="64"/>
  <c r="V1078" i="64"/>
  <c r="V1197" i="64" s="1"/>
  <c r="V941" i="64"/>
  <c r="V1663" i="64"/>
  <c r="V1394" i="64"/>
  <c r="V665" i="64"/>
  <c r="V678" i="64" s="1"/>
  <c r="V641" i="64"/>
  <c r="V564" i="64"/>
  <c r="V616" i="64"/>
  <c r="V1687" i="64"/>
  <c r="V592" i="64"/>
  <c r="CI1629" i="64"/>
  <c r="CI1651" i="64" s="1"/>
  <c r="CI2435" i="64"/>
  <c r="CI2452" i="64" s="1"/>
  <c r="CI2384" i="64"/>
  <c r="CI2401" i="64" s="1"/>
  <c r="CI1606" i="64"/>
  <c r="CI1620" i="64" s="1"/>
  <c r="CI2409" i="64"/>
  <c r="CI2426" i="64" s="1"/>
  <c r="CI1574" i="64"/>
  <c r="CI1597" i="64" s="1"/>
  <c r="CI1758" i="64"/>
  <c r="CI1771" i="64" s="1"/>
  <c r="CI2358" i="64"/>
  <c r="CI2375" i="64" s="1"/>
  <c r="CI1552" i="64"/>
  <c r="CI1565" i="64" s="1"/>
  <c r="CI1463" i="64"/>
  <c r="CI1498" i="64" s="1"/>
  <c r="CI2487" i="64"/>
  <c r="CI2501" i="64" s="1"/>
  <c r="CI1507" i="64"/>
  <c r="CI1542" i="64" s="1"/>
  <c r="CI1845" i="64"/>
  <c r="CI1872" i="64" s="1"/>
  <c r="CI1356" i="64"/>
  <c r="CI1383" i="64" s="1"/>
  <c r="CI1881" i="64"/>
  <c r="CI1904" i="64" s="1"/>
  <c r="CI1427" i="64"/>
  <c r="CI1454" i="64" s="1"/>
  <c r="CI1945" i="64"/>
  <c r="CI1970" i="64" s="1"/>
  <c r="CI1913" i="64"/>
  <c r="CI1936" i="64" s="1"/>
  <c r="CI1391" i="64"/>
  <c r="CI1418" i="64" s="1"/>
  <c r="CI1979" i="64"/>
  <c r="CI2004" i="64" s="1"/>
  <c r="CI1321" i="64"/>
  <c r="CI1348" i="64" s="1"/>
  <c r="CI1297" i="64"/>
  <c r="CI1203" i="64"/>
  <c r="CI1218" i="64" s="1"/>
  <c r="CI1075" i="64"/>
  <c r="CI962" i="64"/>
  <c r="CI975" i="64" s="1"/>
  <c r="CI1051" i="64"/>
  <c r="CI1066" i="64" s="1"/>
  <c r="CI938" i="64"/>
  <c r="CI953" i="64" s="1"/>
  <c r="CI1660" i="64"/>
  <c r="CI1675" i="64" s="1"/>
  <c r="CI662" i="64"/>
  <c r="CI675" i="64" s="1"/>
  <c r="CI561" i="64"/>
  <c r="CI613" i="64"/>
  <c r="CI1684" i="64"/>
  <c r="CI1699" i="64" s="1"/>
  <c r="CI1227" i="64"/>
  <c r="CI1240" i="64" s="1"/>
  <c r="CI638" i="64"/>
  <c r="CI589" i="64"/>
  <c r="CA1629" i="64"/>
  <c r="CA1651" i="64" s="1"/>
  <c r="CA2384" i="64"/>
  <c r="CA2401" i="64" s="1"/>
  <c r="CA2435" i="64"/>
  <c r="CA2452" i="64" s="1"/>
  <c r="CA1606" i="64"/>
  <c r="CA1620" i="64" s="1"/>
  <c r="CA2358" i="64"/>
  <c r="CA2375" i="64" s="1"/>
  <c r="CA1758" i="64"/>
  <c r="CA1771" i="64" s="1"/>
  <c r="CA2409" i="64"/>
  <c r="CA2426" i="64" s="1"/>
  <c r="CA1552" i="64"/>
  <c r="CA1565" i="64" s="1"/>
  <c r="CA1574" i="64"/>
  <c r="CA1597" i="64" s="1"/>
  <c r="CA1463" i="64"/>
  <c r="CA1498" i="64" s="1"/>
  <c r="CA2487" i="64"/>
  <c r="CA2501" i="64" s="1"/>
  <c r="CA1507" i="64"/>
  <c r="CA1542" i="64" s="1"/>
  <c r="CA1913" i="64"/>
  <c r="CA1936" i="64" s="1"/>
  <c r="CA1881" i="64"/>
  <c r="CA1904" i="64" s="1"/>
  <c r="CA1356" i="64"/>
  <c r="CA1383" i="64" s="1"/>
  <c r="CA1427" i="64"/>
  <c r="CA1454" i="64" s="1"/>
  <c r="CA1945" i="64"/>
  <c r="CA1970" i="64" s="1"/>
  <c r="CA1845" i="64"/>
  <c r="CA1872" i="64" s="1"/>
  <c r="CA1979" i="64"/>
  <c r="CA2004" i="64" s="1"/>
  <c r="CA1391" i="64"/>
  <c r="CA1418" i="64" s="1"/>
  <c r="CA1321" i="64"/>
  <c r="CA1348" i="64" s="1"/>
  <c r="CA1297" i="64"/>
  <c r="CA1203" i="64"/>
  <c r="CA1218" i="64" s="1"/>
  <c r="CA1227" i="64"/>
  <c r="CA1240" i="64" s="1"/>
  <c r="CA962" i="64"/>
  <c r="CA975" i="64" s="1"/>
  <c r="CA1051" i="64"/>
  <c r="CA1066" i="64" s="1"/>
  <c r="CA938" i="64"/>
  <c r="CA953" i="64" s="1"/>
  <c r="CA1075" i="64"/>
  <c r="CA1660" i="64"/>
  <c r="CA1675" i="64" s="1"/>
  <c r="CA662" i="64"/>
  <c r="CA675" i="64" s="1"/>
  <c r="CA561" i="64"/>
  <c r="CA638" i="64"/>
  <c r="CA613" i="64"/>
  <c r="CA1684" i="64"/>
  <c r="CA1699" i="64" s="1"/>
  <c r="CA589" i="64"/>
  <c r="BS1629" i="64"/>
  <c r="BS1651" i="64" s="1"/>
  <c r="BS2384" i="64"/>
  <c r="BS2401" i="64" s="1"/>
  <c r="BS2435" i="64"/>
  <c r="BS2452" i="64" s="1"/>
  <c r="BS2409" i="64"/>
  <c r="BS2426" i="64" s="1"/>
  <c r="BS1606" i="64"/>
  <c r="BS1620" i="64" s="1"/>
  <c r="BS2358" i="64"/>
  <c r="BS2375" i="64" s="1"/>
  <c r="BS1574" i="64"/>
  <c r="BS1597" i="64" s="1"/>
  <c r="BS1758" i="64"/>
  <c r="BS1771" i="64" s="1"/>
  <c r="BS1463" i="64"/>
  <c r="BS1498" i="64" s="1"/>
  <c r="BS1552" i="64"/>
  <c r="BS1565" i="64" s="1"/>
  <c r="BS2487" i="64"/>
  <c r="BS2501" i="64" s="1"/>
  <c r="BS1507" i="64"/>
  <c r="BS1542" i="64" s="1"/>
  <c r="BS1356" i="64"/>
  <c r="BS1383" i="64" s="1"/>
  <c r="BS1845" i="64"/>
  <c r="BS1872" i="64" s="1"/>
  <c r="BS1427" i="64"/>
  <c r="BS1454" i="64" s="1"/>
  <c r="BS1391" i="64"/>
  <c r="BS1418" i="64" s="1"/>
  <c r="BS1945" i="64"/>
  <c r="BS1970" i="64" s="1"/>
  <c r="BS1881" i="64"/>
  <c r="BS1904" i="64" s="1"/>
  <c r="BS1979" i="64"/>
  <c r="BS2004" i="64" s="1"/>
  <c r="BS1913" i="64"/>
  <c r="BS1936" i="64" s="1"/>
  <c r="BS1321" i="64"/>
  <c r="BS1348" i="64" s="1"/>
  <c r="BS1227" i="64"/>
  <c r="BS1240" i="64" s="1"/>
  <c r="BS1203" i="64"/>
  <c r="BS1218" i="64" s="1"/>
  <c r="BS1297" i="64"/>
  <c r="BS962" i="64"/>
  <c r="BS975" i="64" s="1"/>
  <c r="BS1075" i="64"/>
  <c r="BS1051" i="64"/>
  <c r="BS1066" i="64" s="1"/>
  <c r="BS938" i="64"/>
  <c r="BS953" i="64" s="1"/>
  <c r="BS1660" i="64"/>
  <c r="BS1675" i="64" s="1"/>
  <c r="BS662" i="64"/>
  <c r="BS675" i="64" s="1"/>
  <c r="BS561" i="64"/>
  <c r="BS613" i="64"/>
  <c r="BS1684" i="64"/>
  <c r="BS1699" i="64" s="1"/>
  <c r="BS638" i="64"/>
  <c r="BS589" i="64"/>
  <c r="BK1629" i="64"/>
  <c r="BK1651" i="64" s="1"/>
  <c r="BK2435" i="64"/>
  <c r="BK2452" i="64" s="1"/>
  <c r="BK2384" i="64"/>
  <c r="BK2401" i="64" s="1"/>
  <c r="BK1606" i="64"/>
  <c r="BK1620" i="64" s="1"/>
  <c r="BK2409" i="64"/>
  <c r="BK2426" i="64" s="1"/>
  <c r="BK2358" i="64"/>
  <c r="BK2375" i="64" s="1"/>
  <c r="BK1574" i="64"/>
  <c r="BK1597" i="64" s="1"/>
  <c r="BK1758" i="64"/>
  <c r="BK1771" i="64" s="1"/>
  <c r="BK1552" i="64"/>
  <c r="BK1565" i="64" s="1"/>
  <c r="BK1463" i="64"/>
  <c r="BK1498" i="64" s="1"/>
  <c r="BK2487" i="64"/>
  <c r="BK2501" i="64" s="1"/>
  <c r="BK1507" i="64"/>
  <c r="BK1542" i="64" s="1"/>
  <c r="BK1845" i="64"/>
  <c r="BK1872" i="64" s="1"/>
  <c r="BK1913" i="64"/>
  <c r="BK1936" i="64" s="1"/>
  <c r="BK1356" i="64"/>
  <c r="BK1383" i="64" s="1"/>
  <c r="BK1881" i="64"/>
  <c r="BK1904" i="64" s="1"/>
  <c r="BK1427" i="64"/>
  <c r="BK1454" i="64" s="1"/>
  <c r="BK1945" i="64"/>
  <c r="BK1970" i="64" s="1"/>
  <c r="BK1391" i="64"/>
  <c r="BK1418" i="64" s="1"/>
  <c r="BK1979" i="64"/>
  <c r="BK2004" i="64" s="1"/>
  <c r="BK1321" i="64"/>
  <c r="BK1348" i="64" s="1"/>
  <c r="BK1227" i="64"/>
  <c r="BK1240" i="64" s="1"/>
  <c r="BK1203" i="64"/>
  <c r="BK1218" i="64" s="1"/>
  <c r="BK1297" i="64"/>
  <c r="BK962" i="64"/>
  <c r="BK975" i="64" s="1"/>
  <c r="BK1051" i="64"/>
  <c r="BK1066" i="64" s="1"/>
  <c r="BK938" i="64"/>
  <c r="BK953" i="64" s="1"/>
  <c r="BK1660" i="64"/>
  <c r="BK1675" i="64" s="1"/>
  <c r="BK662" i="64"/>
  <c r="BK675" i="64" s="1"/>
  <c r="BK561" i="64"/>
  <c r="BK638" i="64"/>
  <c r="BK1075" i="64"/>
  <c r="BK613" i="64"/>
  <c r="BK1684" i="64"/>
  <c r="BK1699" i="64" s="1"/>
  <c r="BK589" i="64"/>
  <c r="BC1629" i="64"/>
  <c r="BC1651" i="64" s="1"/>
  <c r="BC2384" i="64"/>
  <c r="BC2401" i="64" s="1"/>
  <c r="BC2435" i="64"/>
  <c r="BC2452" i="64" s="1"/>
  <c r="BC1606" i="64"/>
  <c r="BC1620" i="64" s="1"/>
  <c r="BC2358" i="64"/>
  <c r="BC2375" i="64" s="1"/>
  <c r="BC1574" i="64"/>
  <c r="BC1597" i="64" s="1"/>
  <c r="BC1758" i="64"/>
  <c r="BC1771" i="64" s="1"/>
  <c r="BC2409" i="64"/>
  <c r="BC2426" i="64" s="1"/>
  <c r="BC1463" i="64"/>
  <c r="BC1498" i="64" s="1"/>
  <c r="BC2487" i="64"/>
  <c r="BC2501" i="64" s="1"/>
  <c r="BC1507" i="64"/>
  <c r="BC1542" i="64" s="1"/>
  <c r="BC1552" i="64"/>
  <c r="BC1565" i="64" s="1"/>
  <c r="BC1881" i="64"/>
  <c r="BC1904" i="64" s="1"/>
  <c r="BC1356" i="64"/>
  <c r="BC1383" i="64" s="1"/>
  <c r="BC1427" i="64"/>
  <c r="BC1454" i="64" s="1"/>
  <c r="BC1945" i="64"/>
  <c r="BC1970" i="64" s="1"/>
  <c r="BC1979" i="64"/>
  <c r="BC2004" i="64" s="1"/>
  <c r="BC1845" i="64"/>
  <c r="BC1872" i="64" s="1"/>
  <c r="BC1321" i="64"/>
  <c r="BC1348" i="64" s="1"/>
  <c r="BC1391" i="64"/>
  <c r="BC1418" i="64" s="1"/>
  <c r="BC1913" i="64"/>
  <c r="BC1936" i="64" s="1"/>
  <c r="BC1297" i="64"/>
  <c r="BC1203" i="64"/>
  <c r="BC1218" i="64" s="1"/>
  <c r="BC962" i="64"/>
  <c r="BC975" i="64" s="1"/>
  <c r="BC1051" i="64"/>
  <c r="BC1066" i="64" s="1"/>
  <c r="BC938" i="64"/>
  <c r="BC953" i="64" s="1"/>
  <c r="BC1227" i="64"/>
  <c r="BC1240" i="64" s="1"/>
  <c r="BC1075" i="64"/>
  <c r="BC1660" i="64"/>
  <c r="BC1675" i="64" s="1"/>
  <c r="BC662" i="64"/>
  <c r="BC675" i="64" s="1"/>
  <c r="BC561" i="64"/>
  <c r="BC613" i="64"/>
  <c r="BC1684" i="64"/>
  <c r="BC1699" i="64" s="1"/>
  <c r="BC638" i="64"/>
  <c r="BC589" i="64"/>
  <c r="AU1629" i="64"/>
  <c r="AU1651" i="64" s="1"/>
  <c r="AU2384" i="64"/>
  <c r="AU2401" i="64" s="1"/>
  <c r="AU1606" i="64"/>
  <c r="AU1620" i="64" s="1"/>
  <c r="AU2435" i="64"/>
  <c r="AU2452" i="64" s="1"/>
  <c r="AU2409" i="64"/>
  <c r="AU2426" i="64" s="1"/>
  <c r="AU2358" i="64"/>
  <c r="AU2375" i="64" s="1"/>
  <c r="AU1574" i="64"/>
  <c r="AU1597" i="64" s="1"/>
  <c r="AU1758" i="64"/>
  <c r="AU1771" i="64" s="1"/>
  <c r="AU1552" i="64"/>
  <c r="AU1565" i="64" s="1"/>
  <c r="AU1463" i="64"/>
  <c r="AU1498" i="64" s="1"/>
  <c r="AU2487" i="64"/>
  <c r="AU2501" i="64" s="1"/>
  <c r="AU1507" i="64"/>
  <c r="AU1542" i="64" s="1"/>
  <c r="AU1913" i="64"/>
  <c r="AU1936" i="64" s="1"/>
  <c r="AU1845" i="64"/>
  <c r="AU1872" i="64" s="1"/>
  <c r="AU1356" i="64"/>
  <c r="AU1383" i="64" s="1"/>
  <c r="AU1427" i="64"/>
  <c r="AU1454" i="64" s="1"/>
  <c r="AU1945" i="64"/>
  <c r="AU1970" i="64" s="1"/>
  <c r="AU1391" i="64"/>
  <c r="AU1418" i="64" s="1"/>
  <c r="AU1979" i="64"/>
  <c r="AU2004" i="64" s="1"/>
  <c r="AU1321" i="64"/>
  <c r="AU1348" i="64" s="1"/>
  <c r="AU1297" i="64"/>
  <c r="AU1881" i="64"/>
  <c r="AU1904" i="64" s="1"/>
  <c r="AU1203" i="64"/>
  <c r="AU1218" i="64" s="1"/>
  <c r="AU1227" i="64"/>
  <c r="AU1240" i="64" s="1"/>
  <c r="AU962" i="64"/>
  <c r="AU975" i="64" s="1"/>
  <c r="AU1075" i="64"/>
  <c r="AU1051" i="64"/>
  <c r="AU1066" i="64" s="1"/>
  <c r="AU938" i="64"/>
  <c r="AU953" i="64" s="1"/>
  <c r="AU1660" i="64"/>
  <c r="AU1675" i="64" s="1"/>
  <c r="AU662" i="64"/>
  <c r="AU675" i="64" s="1"/>
  <c r="AU561" i="64"/>
  <c r="AU638" i="64"/>
  <c r="AU613" i="64"/>
  <c r="AU1684" i="64"/>
  <c r="AU1699" i="64" s="1"/>
  <c r="AU589" i="64"/>
  <c r="AM1629" i="64"/>
  <c r="AM1651" i="64" s="1"/>
  <c r="AM2435" i="64"/>
  <c r="AM2452" i="64" s="1"/>
  <c r="AM2384" i="64"/>
  <c r="AM2401" i="64" s="1"/>
  <c r="AM1606" i="64"/>
  <c r="AM1620" i="64" s="1"/>
  <c r="AM2358" i="64"/>
  <c r="AM2375" i="64" s="1"/>
  <c r="AM1574" i="64"/>
  <c r="AM1597" i="64" s="1"/>
  <c r="AM1758" i="64"/>
  <c r="AM1771" i="64" s="1"/>
  <c r="AM2409" i="64"/>
  <c r="AM2426" i="64" s="1"/>
  <c r="AM1552" i="64"/>
  <c r="AM1565" i="64" s="1"/>
  <c r="AM1463" i="64"/>
  <c r="AM1498" i="64" s="1"/>
  <c r="AM2487" i="64"/>
  <c r="AM2501" i="64" s="1"/>
  <c r="AM1507" i="64"/>
  <c r="AM1542" i="64" s="1"/>
  <c r="AM1845" i="64"/>
  <c r="AM1872" i="64" s="1"/>
  <c r="AM1881" i="64"/>
  <c r="AM1904" i="64" s="1"/>
  <c r="AM1356" i="64"/>
  <c r="AM1383" i="64" s="1"/>
  <c r="AM1427" i="64"/>
  <c r="AM1454" i="64" s="1"/>
  <c r="AM1913" i="64"/>
  <c r="AM1936" i="64" s="1"/>
  <c r="AM1945" i="64"/>
  <c r="AM1970" i="64" s="1"/>
  <c r="AM1979" i="64"/>
  <c r="AM2004" i="64" s="1"/>
  <c r="AM1391" i="64"/>
  <c r="AM1418" i="64" s="1"/>
  <c r="AM1321" i="64"/>
  <c r="AM1348" i="64" s="1"/>
  <c r="AM1227" i="64"/>
  <c r="AM1240" i="64" s="1"/>
  <c r="AM1203" i="64"/>
  <c r="AM1218" i="64" s="1"/>
  <c r="AM1075" i="64"/>
  <c r="AM962" i="64"/>
  <c r="AM975" i="64" s="1"/>
  <c r="AM1297" i="64"/>
  <c r="AM1051" i="64"/>
  <c r="AM1066" i="64" s="1"/>
  <c r="AM938" i="64"/>
  <c r="AM953" i="64" s="1"/>
  <c r="AM1660" i="64"/>
  <c r="AM1675" i="64" s="1"/>
  <c r="AM662" i="64"/>
  <c r="AM675" i="64" s="1"/>
  <c r="AM638" i="64"/>
  <c r="AM561" i="64"/>
  <c r="AM613" i="64"/>
  <c r="AM1684" i="64"/>
  <c r="AM1699" i="64" s="1"/>
  <c r="AM589" i="64"/>
  <c r="AE1629" i="64"/>
  <c r="AE1651" i="64" s="1"/>
  <c r="AE2384" i="64"/>
  <c r="AE2401" i="64" s="1"/>
  <c r="AE2435" i="64"/>
  <c r="AE2452" i="64" s="1"/>
  <c r="AE1606" i="64"/>
  <c r="AE1620" i="64" s="1"/>
  <c r="AE2409" i="64"/>
  <c r="AE2426" i="64" s="1"/>
  <c r="AE2358" i="64"/>
  <c r="AE2375" i="64" s="1"/>
  <c r="AE1758" i="64"/>
  <c r="AE1771" i="64" s="1"/>
  <c r="AE1574" i="64"/>
  <c r="AE1597" i="64" s="1"/>
  <c r="AE1463" i="64"/>
  <c r="AE1498" i="64" s="1"/>
  <c r="AE1552" i="64"/>
  <c r="AE1565" i="64" s="1"/>
  <c r="AE2487" i="64"/>
  <c r="AE2501" i="64" s="1"/>
  <c r="AE1507" i="64"/>
  <c r="AE1542" i="64" s="1"/>
  <c r="AE1881" i="64"/>
  <c r="AE1904" i="64" s="1"/>
  <c r="AE1913" i="64"/>
  <c r="AE1936" i="64" s="1"/>
  <c r="AE1356" i="64"/>
  <c r="AE1383" i="64" s="1"/>
  <c r="AE1845" i="64"/>
  <c r="AE1872" i="64" s="1"/>
  <c r="AE1427" i="64"/>
  <c r="AE1454" i="64" s="1"/>
  <c r="AE1945" i="64"/>
  <c r="AE1970" i="64" s="1"/>
  <c r="AE1391" i="64"/>
  <c r="AE1418" i="64" s="1"/>
  <c r="AE1979" i="64"/>
  <c r="AE2004" i="64" s="1"/>
  <c r="AE1321" i="64"/>
  <c r="AE1348" i="64" s="1"/>
  <c r="AE1227" i="64"/>
  <c r="AE1240" i="64" s="1"/>
  <c r="AE1203" i="64"/>
  <c r="AE1218" i="64" s="1"/>
  <c r="AE1297" i="64"/>
  <c r="AE962" i="64"/>
  <c r="AE975" i="64" s="1"/>
  <c r="AE1051" i="64"/>
  <c r="AE1066" i="64" s="1"/>
  <c r="AE938" i="64"/>
  <c r="AE953" i="64" s="1"/>
  <c r="AE1660" i="64"/>
  <c r="AE1675" i="64" s="1"/>
  <c r="AE662" i="64"/>
  <c r="AE675" i="64" s="1"/>
  <c r="AE561" i="64"/>
  <c r="AE613" i="64"/>
  <c r="AE638" i="64"/>
  <c r="AE1075" i="64"/>
  <c r="AE589" i="64"/>
  <c r="W1629" i="64"/>
  <c r="W1651" i="64" s="1"/>
  <c r="W2435" i="64"/>
  <c r="W2452" i="64" s="1"/>
  <c r="W2384" i="64"/>
  <c r="W2401" i="64" s="1"/>
  <c r="W2409" i="64"/>
  <c r="W2426" i="64" s="1"/>
  <c r="W1606" i="64"/>
  <c r="W1620" i="64" s="1"/>
  <c r="W1574" i="64"/>
  <c r="W1597" i="64" s="1"/>
  <c r="W1758" i="64"/>
  <c r="W1771" i="64" s="1"/>
  <c r="W2358" i="64"/>
  <c r="W2375" i="64" s="1"/>
  <c r="W1552" i="64"/>
  <c r="W1565" i="64" s="1"/>
  <c r="W1463" i="64"/>
  <c r="W1498" i="64" s="1"/>
  <c r="W2487" i="64"/>
  <c r="W2501" i="64" s="1"/>
  <c r="W1507" i="64"/>
  <c r="W1542" i="64" s="1"/>
  <c r="W1845" i="64"/>
  <c r="W1872" i="64" s="1"/>
  <c r="W1356" i="64"/>
  <c r="W1383" i="64" s="1"/>
  <c r="W1881" i="64"/>
  <c r="W1904" i="64" s="1"/>
  <c r="W1427" i="64"/>
  <c r="W1454" i="64" s="1"/>
  <c r="W1945" i="64"/>
  <c r="W1970" i="64" s="1"/>
  <c r="W1913" i="64"/>
  <c r="W1936" i="64" s="1"/>
  <c r="W1979" i="64"/>
  <c r="W2004" i="64" s="1"/>
  <c r="W1321" i="64"/>
  <c r="W1348" i="64" s="1"/>
  <c r="W1297" i="64"/>
  <c r="W1391" i="64"/>
  <c r="W1418" i="64" s="1"/>
  <c r="W1203" i="64"/>
  <c r="W1218" i="64" s="1"/>
  <c r="W962" i="64"/>
  <c r="W975" i="64" s="1"/>
  <c r="W1227" i="64"/>
  <c r="W1240" i="64" s="1"/>
  <c r="W1051" i="64"/>
  <c r="W1066" i="64" s="1"/>
  <c r="W938" i="64"/>
  <c r="W953" i="64" s="1"/>
  <c r="W1075" i="64"/>
  <c r="W1660" i="64"/>
  <c r="W1675"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AG455" i="64"/>
  <c r="AU455" i="64"/>
  <c r="BT455" i="64"/>
  <c r="CG455" i="64"/>
  <c r="W458" i="64"/>
  <c r="AJ458" i="64"/>
  <c r="AV458" i="64"/>
  <c r="BJ458" i="64"/>
  <c r="BU458" i="64"/>
  <c r="CI458" i="64"/>
  <c r="AB459" i="64"/>
  <c r="AN459" i="64"/>
  <c r="BB459" i="64"/>
  <c r="BM459" i="64"/>
  <c r="CA459" i="64"/>
  <c r="AE1683" i="64"/>
  <c r="AQ1683" i="64"/>
  <c r="BE1683" i="64"/>
  <c r="AE1684" i="64"/>
  <c r="AE1699" i="64" s="1"/>
  <c r="BH1684" i="64"/>
  <c r="BH1699" i="64" s="1"/>
  <c r="S1687" i="64"/>
  <c r="CE1687" i="64"/>
  <c r="BW1688" i="64"/>
  <c r="BE560" i="64"/>
  <c r="BE580" i="64" s="1"/>
  <c r="AW561" i="64"/>
  <c r="AF564" i="64"/>
  <c r="X565" i="64"/>
  <c r="CJ565" i="64"/>
  <c r="BJ588" i="64"/>
  <c r="BJ603" i="64" s="1"/>
  <c r="BB589" i="64"/>
  <c r="AC593" i="64"/>
  <c r="AX616" i="64"/>
  <c r="AP617" i="64"/>
  <c r="AD637" i="64"/>
  <c r="CJ641" i="64"/>
  <c r="AK1659" i="64"/>
  <c r="AK1674" i="64" s="1"/>
  <c r="BG1664" i="64"/>
  <c r="BG1679" i="64" s="1"/>
  <c r="BL941" i="64"/>
  <c r="U661" i="64"/>
  <c r="BA666" i="64"/>
  <c r="BA679" i="64" s="1"/>
  <c r="CI1628" i="64"/>
  <c r="CI2383" i="64"/>
  <c r="CI2400" i="64" s="1"/>
  <c r="CI2434" i="64"/>
  <c r="CI2451" i="64" s="1"/>
  <c r="CI1605" i="64"/>
  <c r="CI1619" i="64" s="1"/>
  <c r="CI2357" i="64"/>
  <c r="CI2374" i="64" s="1"/>
  <c r="CI2408" i="64"/>
  <c r="CI2425" i="64" s="1"/>
  <c r="CI1757" i="64"/>
  <c r="CI1770" i="64" s="1"/>
  <c r="CI1551" i="64"/>
  <c r="CI1564" i="64" s="1"/>
  <c r="CI1462" i="64"/>
  <c r="CI1497" i="64" s="1"/>
  <c r="CI1573" i="64"/>
  <c r="CI1596" i="64" s="1"/>
  <c r="CI2486" i="64"/>
  <c r="CI2500" i="64" s="1"/>
  <c r="CI1506" i="64"/>
  <c r="CI1912" i="64"/>
  <c r="CI1935" i="64" s="1"/>
  <c r="CI1880" i="64"/>
  <c r="CI1903" i="64" s="1"/>
  <c r="CI1355" i="64"/>
  <c r="CI1382" i="64" s="1"/>
  <c r="CI1426" i="64"/>
  <c r="CI1453" i="64" s="1"/>
  <c r="CI1944" i="64"/>
  <c r="CI1969" i="64" s="1"/>
  <c r="CI1390" i="64"/>
  <c r="CI1417" i="64" s="1"/>
  <c r="CI1978" i="64"/>
  <c r="CI2003" i="64" s="1"/>
  <c r="CI1844" i="64"/>
  <c r="CI1871" i="64" s="1"/>
  <c r="CI1320" i="64"/>
  <c r="CI1347" i="64" s="1"/>
  <c r="CI1296" i="64"/>
  <c r="CI1311" i="64" s="1"/>
  <c r="CI1202" i="64"/>
  <c r="CI1217" i="64" s="1"/>
  <c r="CI1226" i="64"/>
  <c r="CI1239" i="64" s="1"/>
  <c r="CI961" i="64"/>
  <c r="CI974" i="64" s="1"/>
  <c r="CI1074" i="64"/>
  <c r="CI1050" i="64"/>
  <c r="CI1065" i="64" s="1"/>
  <c r="CI937" i="64"/>
  <c r="CI952" i="64" s="1"/>
  <c r="CI1659" i="64"/>
  <c r="CI1674" i="64" s="1"/>
  <c r="CI661" i="64"/>
  <c r="CI560" i="64"/>
  <c r="CI580" i="64" s="1"/>
  <c r="CI612" i="64"/>
  <c r="CI588" i="64"/>
  <c r="CI603" i="64" s="1"/>
  <c r="AU1628" i="64"/>
  <c r="AU2434" i="64"/>
  <c r="AU2451" i="64" s="1"/>
  <c r="AU2383" i="64"/>
  <c r="AU2400" i="64" s="1"/>
  <c r="AU2357" i="64"/>
  <c r="AU2374" i="64" s="1"/>
  <c r="AU2408" i="64"/>
  <c r="AU2425" i="64" s="1"/>
  <c r="AU1605" i="64"/>
  <c r="AU1619" i="64" s="1"/>
  <c r="AU1573" i="64"/>
  <c r="AU1596" i="64" s="1"/>
  <c r="AU1757" i="64"/>
  <c r="AU1770" i="64" s="1"/>
  <c r="AU1551" i="64"/>
  <c r="AU1564" i="64" s="1"/>
  <c r="AU1462" i="64"/>
  <c r="AU1497" i="64" s="1"/>
  <c r="AU2486" i="64"/>
  <c r="AU2500" i="64" s="1"/>
  <c r="AU1506" i="64"/>
  <c r="AU1844" i="64"/>
  <c r="AU1871" i="64" s="1"/>
  <c r="AU1912" i="64"/>
  <c r="AU1935" i="64" s="1"/>
  <c r="AU1880" i="64"/>
  <c r="AU1903" i="64" s="1"/>
  <c r="AU1355" i="64"/>
  <c r="AU1382" i="64" s="1"/>
  <c r="AU1426" i="64"/>
  <c r="AU1453" i="64" s="1"/>
  <c r="AU1944" i="64"/>
  <c r="AU1969" i="64" s="1"/>
  <c r="AU1978" i="64"/>
  <c r="AU2003" i="64" s="1"/>
  <c r="AU1390" i="64"/>
  <c r="AU1417" i="64" s="1"/>
  <c r="AU1320" i="64"/>
  <c r="AU1347" i="64" s="1"/>
  <c r="AU1226" i="64"/>
  <c r="AU1239" i="64" s="1"/>
  <c r="AU1296" i="64"/>
  <c r="AU1311" i="64" s="1"/>
  <c r="AU1074" i="64"/>
  <c r="AU961" i="64"/>
  <c r="AU974" i="64" s="1"/>
  <c r="AU1050" i="64"/>
  <c r="AU1065" i="64" s="1"/>
  <c r="AU937" i="64"/>
  <c r="AU952" i="64" s="1"/>
  <c r="AU1659" i="64"/>
  <c r="AU1674" i="64" s="1"/>
  <c r="AU661" i="64"/>
  <c r="AU1202" i="64"/>
  <c r="AU1217" i="64" s="1"/>
  <c r="AU560" i="64"/>
  <c r="AU580" i="64" s="1"/>
  <c r="AU637" i="64"/>
  <c r="AU612" i="64"/>
  <c r="AU588" i="64"/>
  <c r="AU603" i="64" s="1"/>
  <c r="AU1633" i="64"/>
  <c r="AU2439" i="64"/>
  <c r="AU2388" i="64"/>
  <c r="AU2413" i="64"/>
  <c r="AU1578" i="64"/>
  <c r="AU1610" i="64"/>
  <c r="AU1624" i="64" s="1"/>
  <c r="AU2362" i="64"/>
  <c r="AU2379" i="64" s="1"/>
  <c r="AU1556" i="64"/>
  <c r="AU1569" i="64" s="1"/>
  <c r="AU1762" i="64"/>
  <c r="AU1775" i="64" s="1"/>
  <c r="AU2491" i="64"/>
  <c r="AU2505" i="64" s="1"/>
  <c r="AU1467" i="64"/>
  <c r="AU1502" i="64" s="1"/>
  <c r="AU1511" i="64"/>
  <c r="AU1546" i="64" s="1"/>
  <c r="AU1849" i="64"/>
  <c r="AU1876" i="64" s="1"/>
  <c r="AU1917" i="64"/>
  <c r="AU1940" i="64" s="1"/>
  <c r="AU1885" i="64"/>
  <c r="AU1908" i="64" s="1"/>
  <c r="AU1949" i="64"/>
  <c r="AU1974" i="64" s="1"/>
  <c r="AU1431" i="64"/>
  <c r="AU1458" i="64" s="1"/>
  <c r="AU1983" i="64"/>
  <c r="AU2008" i="64" s="1"/>
  <c r="AU1395" i="64"/>
  <c r="AU1422" i="64" s="1"/>
  <c r="AU1360" i="64"/>
  <c r="AU1387" i="64" s="1"/>
  <c r="AU1325" i="64"/>
  <c r="AU1352" i="64" s="1"/>
  <c r="AU1231" i="64"/>
  <c r="AU1244" i="64" s="1"/>
  <c r="AU1301" i="64"/>
  <c r="AU1207" i="64"/>
  <c r="AU1055" i="64"/>
  <c r="AU1070" i="64" s="1"/>
  <c r="AU942" i="64"/>
  <c r="AU1664" i="64"/>
  <c r="AU1679" i="64" s="1"/>
  <c r="AU1079" i="64"/>
  <c r="AU666" i="64"/>
  <c r="AU679" i="64" s="1"/>
  <c r="AU642" i="64"/>
  <c r="AU565" i="64"/>
  <c r="AU966" i="64"/>
  <c r="AU979" i="64" s="1"/>
  <c r="AU617" i="64"/>
  <c r="AU1688" i="64"/>
  <c r="AU593" i="64"/>
  <c r="BD1632" i="64"/>
  <c r="BD2438" i="64"/>
  <c r="BD2387" i="64"/>
  <c r="BD2412" i="64"/>
  <c r="BD2361" i="64"/>
  <c r="BD1577" i="64"/>
  <c r="BD1609" i="64"/>
  <c r="BD1761" i="64"/>
  <c r="BD2490" i="64"/>
  <c r="BD1555" i="64"/>
  <c r="BD1510" i="64"/>
  <c r="BD1848" i="64"/>
  <c r="BD1466" i="64"/>
  <c r="BD1430" i="64"/>
  <c r="BD1884" i="64"/>
  <c r="BD1916" i="64"/>
  <c r="BD1394" i="64"/>
  <c r="BD1982" i="64"/>
  <c r="BD1359" i="64"/>
  <c r="BD1324" i="64"/>
  <c r="BD1948" i="64"/>
  <c r="BD1300" i="64"/>
  <c r="BD1206" i="64"/>
  <c r="BD1221" i="64" s="1"/>
  <c r="BD1078" i="64"/>
  <c r="BD1197" i="64" s="1"/>
  <c r="BD1663" i="64"/>
  <c r="BD665" i="64"/>
  <c r="BD678" i="64" s="1"/>
  <c r="BD1230" i="64"/>
  <c r="BD616" i="64"/>
  <c r="BD965" i="64"/>
  <c r="BD941" i="64"/>
  <c r="BD1687" i="64"/>
  <c r="BD592" i="64"/>
  <c r="AW405" i="64"/>
  <c r="CK405" i="64"/>
  <c r="AF458" i="64"/>
  <c r="CF2408" i="64"/>
  <c r="CF2425" i="64" s="1"/>
  <c r="CF1628" i="64"/>
  <c r="CF2434" i="64"/>
  <c r="CF2451" i="64" s="1"/>
  <c r="CF2357" i="64"/>
  <c r="CF2374" i="64" s="1"/>
  <c r="CF1573" i="64"/>
  <c r="CF1596" i="64" s="1"/>
  <c r="CF2383" i="64"/>
  <c r="CF2400" i="64" s="1"/>
  <c r="CF1551" i="64"/>
  <c r="CF1564" i="64" s="1"/>
  <c r="CF1605" i="64"/>
  <c r="CF1619" i="64" s="1"/>
  <c r="CF2486" i="64"/>
  <c r="CF2500" i="64" s="1"/>
  <c r="CF1506" i="64"/>
  <c r="CF1462" i="64"/>
  <c r="CF1497" i="64" s="1"/>
  <c r="CF1426" i="64"/>
  <c r="CF1453" i="64" s="1"/>
  <c r="CF1844" i="64"/>
  <c r="CF1871" i="64" s="1"/>
  <c r="CF1880" i="64"/>
  <c r="CF1903" i="64" s="1"/>
  <c r="CF1390" i="64"/>
  <c r="CF1417" i="64" s="1"/>
  <c r="CF1912" i="64"/>
  <c r="CF1935" i="64" s="1"/>
  <c r="CF1320" i="64"/>
  <c r="CF1347" i="64" s="1"/>
  <c r="CF1757" i="64"/>
  <c r="CF1770" i="64" s="1"/>
  <c r="CF1355" i="64"/>
  <c r="CF1382" i="64" s="1"/>
  <c r="CF1944" i="64"/>
  <c r="CF1969" i="64" s="1"/>
  <c r="CF1296" i="64"/>
  <c r="CF1311" i="64" s="1"/>
  <c r="CF1202" i="64"/>
  <c r="CF1217" i="64" s="1"/>
  <c r="CF1978" i="64"/>
  <c r="CF2003" i="64" s="1"/>
  <c r="CF661" i="64"/>
  <c r="CF637" i="64"/>
  <c r="CF1226" i="64"/>
  <c r="CF1239" i="64" s="1"/>
  <c r="CF961" i="64"/>
  <c r="CF974" i="64" s="1"/>
  <c r="CF1074" i="64"/>
  <c r="CF1050" i="64"/>
  <c r="CF1065" i="64" s="1"/>
  <c r="CF1659" i="64"/>
  <c r="CF1674" i="64" s="1"/>
  <c r="CF588" i="64"/>
  <c r="CF603" i="64" s="1"/>
  <c r="CF560" i="64"/>
  <c r="CF580" i="64" s="1"/>
  <c r="CF937" i="64"/>
  <c r="CF952" i="64" s="1"/>
  <c r="CF454" i="64"/>
  <c r="CF612" i="64"/>
  <c r="BX2434" i="64"/>
  <c r="BX2451" i="64" s="1"/>
  <c r="BX2408" i="64"/>
  <c r="BX2425" i="64" s="1"/>
  <c r="BX1628" i="64"/>
  <c r="BX2357" i="64"/>
  <c r="BX2374" i="64" s="1"/>
  <c r="BX2383" i="64"/>
  <c r="BX2400" i="64" s="1"/>
  <c r="BX1605" i="64"/>
  <c r="BX1619" i="64" s="1"/>
  <c r="BX1551" i="64"/>
  <c r="BX1564" i="64" s="1"/>
  <c r="BX2486" i="64"/>
  <c r="BX2500" i="64" s="1"/>
  <c r="BX1506" i="64"/>
  <c r="BX1462" i="64"/>
  <c r="BX1497" i="64" s="1"/>
  <c r="BX1757" i="64"/>
  <c r="BX1770" i="64" s="1"/>
  <c r="BX1573" i="64"/>
  <c r="BX1596" i="64" s="1"/>
  <c r="BX1880" i="64"/>
  <c r="BX1903" i="64" s="1"/>
  <c r="BX1426" i="64"/>
  <c r="BX1453" i="64" s="1"/>
  <c r="BX1912" i="64"/>
  <c r="BX1935" i="64" s="1"/>
  <c r="BX1390" i="64"/>
  <c r="BX1417" i="64" s="1"/>
  <c r="BX1355" i="64"/>
  <c r="BX1382" i="64" s="1"/>
  <c r="BX1320" i="64"/>
  <c r="BX1347" i="64" s="1"/>
  <c r="BX1944" i="64"/>
  <c r="BX1969" i="64" s="1"/>
  <c r="BX1844" i="64"/>
  <c r="BX1871" i="64" s="1"/>
  <c r="BX1296" i="64"/>
  <c r="BX1311" i="64" s="1"/>
  <c r="BX1978" i="64"/>
  <c r="BX2003" i="64" s="1"/>
  <c r="BX1226" i="64"/>
  <c r="BX1239" i="64" s="1"/>
  <c r="BX661" i="64"/>
  <c r="BX1074" i="64"/>
  <c r="BX637" i="64"/>
  <c r="BX961" i="64"/>
  <c r="BX974" i="64" s="1"/>
  <c r="BX1202" i="64"/>
  <c r="BX1217" i="64" s="1"/>
  <c r="BX1050" i="64"/>
  <c r="BX1065" i="64" s="1"/>
  <c r="BX937" i="64"/>
  <c r="BX952" i="64" s="1"/>
  <c r="BX588" i="64"/>
  <c r="BX603" i="64" s="1"/>
  <c r="BX1659" i="64"/>
  <c r="BX1674" i="64" s="1"/>
  <c r="BX560" i="64"/>
  <c r="BX580" i="64" s="1"/>
  <c r="BX454" i="64"/>
  <c r="BX612" i="64"/>
  <c r="BP2408" i="64"/>
  <c r="BP2425" i="64" s="1"/>
  <c r="BP2434" i="64"/>
  <c r="BP2451" i="64" s="1"/>
  <c r="BP1628" i="64"/>
  <c r="BP2383" i="64"/>
  <c r="BP2400" i="64" s="1"/>
  <c r="BP2357" i="64"/>
  <c r="BP2374" i="64" s="1"/>
  <c r="BP1605" i="64"/>
  <c r="BP1619" i="64" s="1"/>
  <c r="BP1573" i="64"/>
  <c r="BP1596" i="64" s="1"/>
  <c r="BP1551" i="64"/>
  <c r="BP1564" i="64" s="1"/>
  <c r="BP2486" i="64"/>
  <c r="BP2500" i="64" s="1"/>
  <c r="BP1757" i="64"/>
  <c r="BP1770" i="64" s="1"/>
  <c r="BP1506" i="64"/>
  <c r="BP1462" i="64"/>
  <c r="BP1497" i="64" s="1"/>
  <c r="BP1426" i="64"/>
  <c r="BP1453" i="64" s="1"/>
  <c r="BP1844" i="64"/>
  <c r="BP1871" i="64" s="1"/>
  <c r="BP1390" i="64"/>
  <c r="BP1417" i="64" s="1"/>
  <c r="BP1880" i="64"/>
  <c r="BP1903" i="64" s="1"/>
  <c r="BP1320" i="64"/>
  <c r="BP1347" i="64" s="1"/>
  <c r="BP1944" i="64"/>
  <c r="BP1969" i="64" s="1"/>
  <c r="BP1355" i="64"/>
  <c r="BP1382" i="64" s="1"/>
  <c r="BP1296" i="64"/>
  <c r="BP1311" i="64" s="1"/>
  <c r="BP1226" i="64"/>
  <c r="BP1239" i="64" s="1"/>
  <c r="BP1912" i="64"/>
  <c r="BP1935" i="64" s="1"/>
  <c r="BP1074" i="64"/>
  <c r="BP661" i="64"/>
  <c r="BP1978" i="64"/>
  <c r="BP2003" i="64" s="1"/>
  <c r="BP1202" i="64"/>
  <c r="BP1217" i="64" s="1"/>
  <c r="BP637" i="64"/>
  <c r="BP961" i="64"/>
  <c r="BP974" i="64" s="1"/>
  <c r="BP1050" i="64"/>
  <c r="BP1065" i="64" s="1"/>
  <c r="BP1659" i="64"/>
  <c r="BP1674" i="64" s="1"/>
  <c r="BP588" i="64"/>
  <c r="BP603" i="64" s="1"/>
  <c r="BP937" i="64"/>
  <c r="BP952" i="64" s="1"/>
  <c r="BP560" i="64"/>
  <c r="BP580" i="64" s="1"/>
  <c r="BP454" i="64"/>
  <c r="BP612" i="64"/>
  <c r="BH2408" i="64"/>
  <c r="BH2425" i="64" s="1"/>
  <c r="BH2434" i="64"/>
  <c r="BH2451" i="64" s="1"/>
  <c r="BH2357" i="64"/>
  <c r="BH2374" i="64" s="1"/>
  <c r="BH1628" i="64"/>
  <c r="BH2383" i="64"/>
  <c r="BH2400" i="64" s="1"/>
  <c r="BH1605" i="64"/>
  <c r="BH1619" i="64" s="1"/>
  <c r="BH1573" i="64"/>
  <c r="BH1596" i="64" s="1"/>
  <c r="BH1551" i="64"/>
  <c r="BH1564" i="64" s="1"/>
  <c r="BH2486" i="64"/>
  <c r="BH2500" i="64" s="1"/>
  <c r="BH1506" i="64"/>
  <c r="BH1462" i="64"/>
  <c r="BH1497" i="64" s="1"/>
  <c r="BH1757" i="64"/>
  <c r="BH1770" i="64" s="1"/>
  <c r="BH1844" i="64"/>
  <c r="BH1871" i="64" s="1"/>
  <c r="BH1426" i="64"/>
  <c r="BH1453" i="64" s="1"/>
  <c r="BH1880" i="64"/>
  <c r="BH1903" i="64" s="1"/>
  <c r="BH1912" i="64"/>
  <c r="BH1935" i="64" s="1"/>
  <c r="BH1390" i="64"/>
  <c r="BH1417" i="64" s="1"/>
  <c r="BH1320" i="64"/>
  <c r="BH1347" i="64" s="1"/>
  <c r="BH1355" i="64"/>
  <c r="BH1382" i="64" s="1"/>
  <c r="BH1944" i="64"/>
  <c r="BH1969" i="64" s="1"/>
  <c r="BH1226" i="64"/>
  <c r="BH1239" i="64" s="1"/>
  <c r="BH1978" i="64"/>
  <c r="BH2003" i="64" s="1"/>
  <c r="BH1296" i="64"/>
  <c r="BH1311" i="64" s="1"/>
  <c r="BH661" i="64"/>
  <c r="BH961" i="64"/>
  <c r="BH974" i="64" s="1"/>
  <c r="BH1050" i="64"/>
  <c r="BH1065" i="64" s="1"/>
  <c r="BH637" i="64"/>
  <c r="BH588" i="64"/>
  <c r="BH603" i="64" s="1"/>
  <c r="BH1074" i="64"/>
  <c r="BH1659" i="64"/>
  <c r="BH1674" i="64" s="1"/>
  <c r="BH560" i="64"/>
  <c r="BH580" i="64" s="1"/>
  <c r="BH454" i="64"/>
  <c r="BH937" i="64"/>
  <c r="BH952" i="64" s="1"/>
  <c r="BH612" i="64"/>
  <c r="AZ1628" i="64"/>
  <c r="AZ2434" i="64"/>
  <c r="AZ2451" i="64" s="1"/>
  <c r="AZ2408" i="64"/>
  <c r="AZ2425" i="64" s="1"/>
  <c r="AZ2357" i="64"/>
  <c r="AZ2374" i="64" s="1"/>
  <c r="AZ2383" i="64"/>
  <c r="AZ2400" i="64" s="1"/>
  <c r="AZ1605" i="64"/>
  <c r="AZ1619" i="64" s="1"/>
  <c r="AZ1551" i="64"/>
  <c r="AZ1564" i="64" s="1"/>
  <c r="AZ1573" i="64"/>
  <c r="AZ1596" i="64" s="1"/>
  <c r="AZ2486" i="64"/>
  <c r="AZ2500" i="64" s="1"/>
  <c r="AZ1757" i="64"/>
  <c r="AZ1770" i="64" s="1"/>
  <c r="AZ1506" i="64"/>
  <c r="AZ1462" i="64"/>
  <c r="AZ1497" i="64" s="1"/>
  <c r="AZ1912" i="64"/>
  <c r="AZ1935" i="64" s="1"/>
  <c r="AZ1426" i="64"/>
  <c r="AZ1453" i="64" s="1"/>
  <c r="AZ1390" i="64"/>
  <c r="AZ1417" i="64" s="1"/>
  <c r="AZ1844" i="64"/>
  <c r="AZ1871" i="64" s="1"/>
  <c r="AZ1355" i="64"/>
  <c r="AZ1382" i="64" s="1"/>
  <c r="AZ1320" i="64"/>
  <c r="AZ1347" i="64" s="1"/>
  <c r="AZ1880" i="64"/>
  <c r="AZ1903" i="64" s="1"/>
  <c r="AZ1944" i="64"/>
  <c r="AZ1969" i="64" s="1"/>
  <c r="AZ1296" i="64"/>
  <c r="AZ1311" i="64" s="1"/>
  <c r="AZ661" i="64"/>
  <c r="AZ1226" i="64"/>
  <c r="AZ1239" i="64" s="1"/>
  <c r="AZ1978" i="64"/>
  <c r="AZ2003" i="64" s="1"/>
  <c r="AZ1202" i="64"/>
  <c r="AZ1217" i="64" s="1"/>
  <c r="AZ961" i="64"/>
  <c r="AZ974" i="64" s="1"/>
  <c r="AZ1074" i="64"/>
  <c r="AZ1050" i="64"/>
  <c r="AZ1065" i="64" s="1"/>
  <c r="AZ1659" i="64"/>
  <c r="AZ1674" i="64" s="1"/>
  <c r="AZ937" i="64"/>
  <c r="AZ952" i="64" s="1"/>
  <c r="AZ588" i="64"/>
  <c r="AZ603" i="64" s="1"/>
  <c r="AZ560" i="64"/>
  <c r="AZ580" i="64" s="1"/>
  <c r="AZ454" i="64"/>
  <c r="AZ612" i="64"/>
  <c r="AR1628" i="64"/>
  <c r="AR2408" i="64"/>
  <c r="AR2425" i="64" s="1"/>
  <c r="AR2434" i="64"/>
  <c r="AR2451" i="64" s="1"/>
  <c r="AR2357" i="64"/>
  <c r="AR2374" i="64" s="1"/>
  <c r="AR2383" i="64"/>
  <c r="AR2400" i="64" s="1"/>
  <c r="AR1605" i="64"/>
  <c r="AR1619" i="64" s="1"/>
  <c r="AR1573" i="64"/>
  <c r="AR1596" i="64" s="1"/>
  <c r="AR1551" i="64"/>
  <c r="AR1564" i="64" s="1"/>
  <c r="AR1757" i="64"/>
  <c r="AR1770" i="64" s="1"/>
  <c r="AR1506" i="64"/>
  <c r="AR1462" i="64"/>
  <c r="AR1497" i="64" s="1"/>
  <c r="AR2486" i="64"/>
  <c r="AR2500" i="64" s="1"/>
  <c r="AR1426" i="64"/>
  <c r="AR1453" i="64" s="1"/>
  <c r="AR1844" i="64"/>
  <c r="AR1871" i="64" s="1"/>
  <c r="AR1390" i="64"/>
  <c r="AR1417" i="64" s="1"/>
  <c r="AR1880" i="64"/>
  <c r="AR1903" i="64" s="1"/>
  <c r="AR1912" i="64"/>
  <c r="AR1935" i="64" s="1"/>
  <c r="AR1320" i="64"/>
  <c r="AR1347" i="64" s="1"/>
  <c r="AR1944" i="64"/>
  <c r="AR1969" i="64" s="1"/>
  <c r="AR1355" i="64"/>
  <c r="AR1382" i="64" s="1"/>
  <c r="AR1296" i="64"/>
  <c r="AR1311" i="64" s="1"/>
  <c r="AR1978" i="64"/>
  <c r="AR2003" i="64" s="1"/>
  <c r="AR1226" i="64"/>
  <c r="AR1239" i="64" s="1"/>
  <c r="AR1202" i="64"/>
  <c r="AR1217" i="64" s="1"/>
  <c r="AR661" i="64"/>
  <c r="AR1074" i="64"/>
  <c r="AR961" i="64"/>
  <c r="AR974" i="64" s="1"/>
  <c r="AR1050" i="64"/>
  <c r="AR1065" i="64" s="1"/>
  <c r="AR588" i="64"/>
  <c r="AR603" i="64" s="1"/>
  <c r="AR937" i="64"/>
  <c r="AR952" i="64" s="1"/>
  <c r="AR1659" i="64"/>
  <c r="AR1674" i="64" s="1"/>
  <c r="AR560" i="64"/>
  <c r="AR580" i="64" s="1"/>
  <c r="AR637" i="64"/>
  <c r="AR454" i="64"/>
  <c r="AR612" i="64"/>
  <c r="AJ1628" i="64"/>
  <c r="AJ2408" i="64"/>
  <c r="AJ2425" i="64" s="1"/>
  <c r="AJ2357" i="64"/>
  <c r="AJ2374" i="64" s="1"/>
  <c r="AJ2383" i="64"/>
  <c r="AJ2400" i="64" s="1"/>
  <c r="AJ2434" i="64"/>
  <c r="AJ2451" i="64" s="1"/>
  <c r="AJ1605" i="64"/>
  <c r="AJ1619" i="64" s="1"/>
  <c r="AJ1573" i="64"/>
  <c r="AJ1596" i="64" s="1"/>
  <c r="AJ1551" i="64"/>
  <c r="AJ1564" i="64" s="1"/>
  <c r="AJ1506" i="64"/>
  <c r="AJ1757" i="64"/>
  <c r="AJ1770" i="64" s="1"/>
  <c r="AJ2486" i="64"/>
  <c r="AJ2500" i="64" s="1"/>
  <c r="AJ1462" i="64"/>
  <c r="AJ1497" i="64" s="1"/>
  <c r="AJ1426" i="64"/>
  <c r="AJ1453" i="64" s="1"/>
  <c r="AJ1880" i="64"/>
  <c r="AJ1903" i="64" s="1"/>
  <c r="AJ1912" i="64"/>
  <c r="AJ1935" i="64" s="1"/>
  <c r="AJ1390" i="64"/>
  <c r="AJ1417" i="64" s="1"/>
  <c r="AJ1320" i="64"/>
  <c r="AJ1347" i="64" s="1"/>
  <c r="AJ1355" i="64"/>
  <c r="AJ1382" i="64" s="1"/>
  <c r="AJ1944" i="64"/>
  <c r="AJ1969" i="64" s="1"/>
  <c r="AJ1844" i="64"/>
  <c r="AJ1871" i="64" s="1"/>
  <c r="AJ1296" i="64"/>
  <c r="AJ1311" i="64" s="1"/>
  <c r="AJ1226" i="64"/>
  <c r="AJ1239" i="64" s="1"/>
  <c r="AJ1074" i="64"/>
  <c r="AJ661" i="64"/>
  <c r="AJ1978" i="64"/>
  <c r="AJ2003" i="64" s="1"/>
  <c r="AJ961" i="64"/>
  <c r="AJ974" i="64" s="1"/>
  <c r="AJ1202" i="64"/>
  <c r="AJ1217" i="64" s="1"/>
  <c r="AJ1050" i="64"/>
  <c r="AJ1065" i="64" s="1"/>
  <c r="AJ1659" i="64"/>
  <c r="AJ1674" i="64" s="1"/>
  <c r="AJ588" i="64"/>
  <c r="AJ603" i="64" s="1"/>
  <c r="AJ637" i="64"/>
  <c r="AJ560" i="64"/>
  <c r="AJ580" i="64" s="1"/>
  <c r="AJ454" i="64"/>
  <c r="AJ612" i="64"/>
  <c r="AB2434" i="64"/>
  <c r="AB2451" i="64" s="1"/>
  <c r="AB2408" i="64"/>
  <c r="AB2425" i="64" s="1"/>
  <c r="AB1628" i="64"/>
  <c r="AB2383" i="64"/>
  <c r="AB2400" i="64" s="1"/>
  <c r="AB2357" i="64"/>
  <c r="AB2374" i="64" s="1"/>
  <c r="AB1605" i="64"/>
  <c r="AB1619" i="64" s="1"/>
  <c r="AB1551" i="64"/>
  <c r="AB1564" i="64" s="1"/>
  <c r="AB1573" i="64"/>
  <c r="AB1596" i="64" s="1"/>
  <c r="AB1757" i="64"/>
  <c r="AB1770" i="64" s="1"/>
  <c r="AB1506" i="64"/>
  <c r="AB1462" i="64"/>
  <c r="AB1497" i="64" s="1"/>
  <c r="AB2486" i="64"/>
  <c r="AB2500" i="64" s="1"/>
  <c r="AB1426" i="64"/>
  <c r="AB1453" i="64" s="1"/>
  <c r="AB1390" i="64"/>
  <c r="AB1417" i="64" s="1"/>
  <c r="AB1844" i="64"/>
  <c r="AB1871" i="64" s="1"/>
  <c r="AB1355" i="64"/>
  <c r="AB1382" i="64" s="1"/>
  <c r="AB1320" i="64"/>
  <c r="AB1347" i="64" s="1"/>
  <c r="AB1944" i="64"/>
  <c r="AB1969" i="64" s="1"/>
  <c r="AB1880" i="64"/>
  <c r="AB1903" i="64" s="1"/>
  <c r="AB1912" i="64"/>
  <c r="AB1935" i="64" s="1"/>
  <c r="AB1226" i="64"/>
  <c r="AB1239" i="64" s="1"/>
  <c r="AB1978" i="64"/>
  <c r="AB2003" i="64" s="1"/>
  <c r="AB1296" i="64"/>
  <c r="AB1311" i="64" s="1"/>
  <c r="AB661" i="64"/>
  <c r="AB1202" i="64"/>
  <c r="AB1217" i="64" s="1"/>
  <c r="AB961" i="64"/>
  <c r="AB974" i="64" s="1"/>
  <c r="AB1050" i="64"/>
  <c r="AB1065" i="64" s="1"/>
  <c r="AB637" i="64"/>
  <c r="AB588" i="64"/>
  <c r="AB603" i="64" s="1"/>
  <c r="AB937" i="64"/>
  <c r="AB952" i="64" s="1"/>
  <c r="AB1659" i="64"/>
  <c r="AB1674" i="64" s="1"/>
  <c r="AB560" i="64"/>
  <c r="AB580" i="64" s="1"/>
  <c r="AB1074" i="64"/>
  <c r="AB454" i="64"/>
  <c r="AB612" i="64"/>
  <c r="T2408" i="64"/>
  <c r="T2425" i="64" s="1"/>
  <c r="T1628" i="64"/>
  <c r="T2434" i="64"/>
  <c r="T2451" i="64" s="1"/>
  <c r="T2357" i="64"/>
  <c r="T2374" i="64" s="1"/>
  <c r="T2383" i="64"/>
  <c r="T2400" i="64" s="1"/>
  <c r="T1573" i="64"/>
  <c r="T1596" i="64" s="1"/>
  <c r="T1551" i="64"/>
  <c r="T1564" i="64" s="1"/>
  <c r="T1605" i="64"/>
  <c r="T1619" i="64" s="1"/>
  <c r="T1506" i="64"/>
  <c r="T1757" i="64"/>
  <c r="T1770" i="64" s="1"/>
  <c r="T2486" i="64"/>
  <c r="T2500" i="64" s="1"/>
  <c r="T1462" i="64"/>
  <c r="T1497" i="64" s="1"/>
  <c r="T1426" i="64"/>
  <c r="T1453" i="64" s="1"/>
  <c r="T1844" i="64"/>
  <c r="T1871" i="64" s="1"/>
  <c r="T1880" i="64"/>
  <c r="T1903" i="64" s="1"/>
  <c r="T1390" i="64"/>
  <c r="T1417" i="64" s="1"/>
  <c r="T1912" i="64"/>
  <c r="T1935" i="64" s="1"/>
  <c r="T1320" i="64"/>
  <c r="T1347" i="64" s="1"/>
  <c r="T1944" i="64"/>
  <c r="T1969" i="64" s="1"/>
  <c r="T1978" i="64"/>
  <c r="T2003" i="64" s="1"/>
  <c r="T1355" i="64"/>
  <c r="T1382" i="64" s="1"/>
  <c r="T1296" i="64"/>
  <c r="T1311" i="64" s="1"/>
  <c r="T1226" i="64"/>
  <c r="T1239" i="64" s="1"/>
  <c r="T1202" i="64"/>
  <c r="T1217" i="64" s="1"/>
  <c r="T661" i="64"/>
  <c r="T961" i="64"/>
  <c r="T974" i="64" s="1"/>
  <c r="T1074" i="64"/>
  <c r="T1050" i="64"/>
  <c r="T1065" i="64" s="1"/>
  <c r="T1659" i="64"/>
  <c r="T1674" i="64" s="1"/>
  <c r="T588" i="64"/>
  <c r="T603" i="64" s="1"/>
  <c r="T560" i="64"/>
  <c r="T580" i="64" s="1"/>
  <c r="T937" i="64"/>
  <c r="T952" i="64" s="1"/>
  <c r="T454" i="64"/>
  <c r="T612" i="64"/>
  <c r="CF2439" i="64"/>
  <c r="CF2413" i="64"/>
  <c r="CF1633" i="64"/>
  <c r="CF2388" i="64"/>
  <c r="CF2362" i="64"/>
  <c r="CF2379" i="64" s="1"/>
  <c r="CF1610" i="64"/>
  <c r="CF1624" i="64" s="1"/>
  <c r="CF1578" i="64"/>
  <c r="CF1556" i="64"/>
  <c r="CF1569" i="64" s="1"/>
  <c r="CF1762" i="64"/>
  <c r="CF1775" i="64" s="1"/>
  <c r="CF1511" i="64"/>
  <c r="CF1546" i="64" s="1"/>
  <c r="CF2491" i="64"/>
  <c r="CF2505" i="64" s="1"/>
  <c r="CF1885" i="64"/>
  <c r="CF1908" i="64" s="1"/>
  <c r="CF1917" i="64"/>
  <c r="CF1940" i="64" s="1"/>
  <c r="CF1849" i="64"/>
  <c r="CF1876" i="64" s="1"/>
  <c r="CF1431" i="64"/>
  <c r="CF1458" i="64" s="1"/>
  <c r="CF1467" i="64"/>
  <c r="CF1502" i="64" s="1"/>
  <c r="CF1395" i="64"/>
  <c r="CF1422" i="64" s="1"/>
  <c r="CF1360" i="64"/>
  <c r="CF1387" i="64" s="1"/>
  <c r="CF1325" i="64"/>
  <c r="CF1352" i="64" s="1"/>
  <c r="CF1949" i="64"/>
  <c r="CF1974" i="64" s="1"/>
  <c r="CF1231" i="64"/>
  <c r="CF1244" i="64" s="1"/>
  <c r="CF1983" i="64"/>
  <c r="CF2008" i="64" s="1"/>
  <c r="CF1301" i="64"/>
  <c r="CF666" i="64"/>
  <c r="CF679" i="64" s="1"/>
  <c r="CF966" i="64"/>
  <c r="CF979" i="64" s="1"/>
  <c r="CF1207" i="64"/>
  <c r="CF617" i="64"/>
  <c r="CF1079" i="64"/>
  <c r="CF1055" i="64"/>
  <c r="CF1070" i="64" s="1"/>
  <c r="CF942" i="64"/>
  <c r="CF593" i="64"/>
  <c r="CF1664" i="64"/>
  <c r="CF1679" i="64" s="1"/>
  <c r="CF565" i="64"/>
  <c r="CF642" i="64"/>
  <c r="CF1688" i="64"/>
  <c r="BX2439" i="64"/>
  <c r="BX2413" i="64"/>
  <c r="BX1633" i="64"/>
  <c r="BX2388" i="64"/>
  <c r="BX2362" i="64"/>
  <c r="BX2379" i="64" s="1"/>
  <c r="BX1578" i="64"/>
  <c r="BX1610" i="64"/>
  <c r="BX1624" i="64" s="1"/>
  <c r="BX1556" i="64"/>
  <c r="BX1569" i="64" s="1"/>
  <c r="BX1762" i="64"/>
  <c r="BX1775" i="64" s="1"/>
  <c r="BX1511" i="64"/>
  <c r="BX1546" i="64" s="1"/>
  <c r="BX2491" i="64"/>
  <c r="BX2505" i="64" s="1"/>
  <c r="BX1917" i="64"/>
  <c r="BX1940" i="64" s="1"/>
  <c r="BX1467" i="64"/>
  <c r="BX1502" i="64" s="1"/>
  <c r="BX1885" i="64"/>
  <c r="BX1908" i="64" s="1"/>
  <c r="BX1395" i="64"/>
  <c r="BX1422" i="64" s="1"/>
  <c r="BX1360" i="64"/>
  <c r="BX1387" i="64" s="1"/>
  <c r="BX1325" i="64"/>
  <c r="BX1352" i="64" s="1"/>
  <c r="BX1849" i="64"/>
  <c r="BX1876" i="64" s="1"/>
  <c r="BX1949" i="64"/>
  <c r="BX1974" i="64" s="1"/>
  <c r="BX1431" i="64"/>
  <c r="BX1458" i="64" s="1"/>
  <c r="BX1231" i="64"/>
  <c r="BX1244" i="64" s="1"/>
  <c r="BX1983" i="64"/>
  <c r="BX2008" i="64" s="1"/>
  <c r="BX1301" i="64"/>
  <c r="BX666" i="64"/>
  <c r="BX679" i="64" s="1"/>
  <c r="BX1079" i="64"/>
  <c r="BX966" i="64"/>
  <c r="BX979" i="64" s="1"/>
  <c r="BX1055" i="64"/>
  <c r="BX1070" i="64" s="1"/>
  <c r="BX617" i="64"/>
  <c r="BX1207" i="64"/>
  <c r="BX942" i="64"/>
  <c r="BX593" i="64"/>
  <c r="BX642" i="64"/>
  <c r="BX565" i="64"/>
  <c r="BX1664" i="64"/>
  <c r="BX1679" i="64" s="1"/>
  <c r="BX1688" i="64"/>
  <c r="BP2439" i="64"/>
  <c r="BP2413" i="64"/>
  <c r="BP1633" i="64"/>
  <c r="BP2388" i="64"/>
  <c r="BP1578" i="64"/>
  <c r="BP2362" i="64"/>
  <c r="BP2379" i="64" s="1"/>
  <c r="BP1610" i="64"/>
  <c r="BP1624" i="64" s="1"/>
  <c r="BP1556" i="64"/>
  <c r="BP1569" i="64" s="1"/>
  <c r="BP1762" i="64"/>
  <c r="BP1775" i="64" s="1"/>
  <c r="BP2491" i="64"/>
  <c r="BP2505" i="64" s="1"/>
  <c r="BP1511" i="64"/>
  <c r="BP1546" i="64" s="1"/>
  <c r="BP1885" i="64"/>
  <c r="BP1908" i="64" s="1"/>
  <c r="BP1467" i="64"/>
  <c r="BP1502" i="64" s="1"/>
  <c r="BP1917" i="64"/>
  <c r="BP1940" i="64" s="1"/>
  <c r="BP1395" i="64"/>
  <c r="BP1422" i="64" s="1"/>
  <c r="BP1849" i="64"/>
  <c r="BP1876" i="64" s="1"/>
  <c r="BP1431" i="64"/>
  <c r="BP1458" i="64" s="1"/>
  <c r="BP1360" i="64"/>
  <c r="BP1387" i="64" s="1"/>
  <c r="BP1325" i="64"/>
  <c r="BP1352" i="64" s="1"/>
  <c r="BP1949" i="64"/>
  <c r="BP1974" i="64" s="1"/>
  <c r="BP1231" i="64"/>
  <c r="BP1244" i="64" s="1"/>
  <c r="BP1983" i="64"/>
  <c r="BP2008" i="64" s="1"/>
  <c r="BP1301" i="64"/>
  <c r="BP1207" i="64"/>
  <c r="BP1079" i="64"/>
  <c r="BP666" i="64"/>
  <c r="BP679" i="64" s="1"/>
  <c r="BP1055" i="64"/>
  <c r="BP1070" i="64" s="1"/>
  <c r="BP966" i="64"/>
  <c r="BP979" i="64" s="1"/>
  <c r="BP617" i="64"/>
  <c r="BP942" i="64"/>
  <c r="BP593" i="64"/>
  <c r="BP1664" i="64"/>
  <c r="BP1679" i="64" s="1"/>
  <c r="BP565" i="64"/>
  <c r="BP642" i="64"/>
  <c r="BP1688" i="64"/>
  <c r="BH2439" i="64"/>
  <c r="BH2413" i="64"/>
  <c r="BH1633" i="64"/>
  <c r="BH2388" i="64"/>
  <c r="BH2362" i="64"/>
  <c r="BH2379" i="64" s="1"/>
  <c r="BH1578" i="64"/>
  <c r="BH1610" i="64"/>
  <c r="BH1624" i="64" s="1"/>
  <c r="BH1556" i="64"/>
  <c r="BH1569" i="64" s="1"/>
  <c r="BH1762" i="64"/>
  <c r="BH1775" i="64" s="1"/>
  <c r="BH1511" i="64"/>
  <c r="BH1546" i="64" s="1"/>
  <c r="BH2491" i="64"/>
  <c r="BH2505" i="64" s="1"/>
  <c r="BH1467" i="64"/>
  <c r="BH1502" i="64" s="1"/>
  <c r="BH1885" i="64"/>
  <c r="BH1908" i="64" s="1"/>
  <c r="BH1917" i="64"/>
  <c r="BH1940" i="64" s="1"/>
  <c r="BH1849" i="64"/>
  <c r="BH1876" i="64" s="1"/>
  <c r="BH1431" i="64"/>
  <c r="BH1458" i="64" s="1"/>
  <c r="BH1395" i="64"/>
  <c r="BH1422" i="64" s="1"/>
  <c r="BH1360" i="64"/>
  <c r="BH1387" i="64" s="1"/>
  <c r="BH1325" i="64"/>
  <c r="BH1352" i="64" s="1"/>
  <c r="BH1949" i="64"/>
  <c r="BH1974" i="64" s="1"/>
  <c r="BH1231" i="64"/>
  <c r="BH1244" i="64" s="1"/>
  <c r="BH1983" i="64"/>
  <c r="BH2008" i="64" s="1"/>
  <c r="BH1301" i="64"/>
  <c r="BH1055" i="64"/>
  <c r="BH1070" i="64" s="1"/>
  <c r="BH666" i="64"/>
  <c r="BH679" i="64" s="1"/>
  <c r="BH1207" i="64"/>
  <c r="BH966" i="64"/>
  <c r="BH979" i="64" s="1"/>
  <c r="BH1079" i="64"/>
  <c r="BH617" i="64"/>
  <c r="BH942" i="64"/>
  <c r="BH593" i="64"/>
  <c r="BH642" i="64"/>
  <c r="BH565" i="64"/>
  <c r="BH1664" i="64"/>
  <c r="BH1679" i="64" s="1"/>
  <c r="BH1688" i="64"/>
  <c r="AZ2439" i="64"/>
  <c r="AZ2413" i="64"/>
  <c r="AZ1633" i="64"/>
  <c r="AZ2388" i="64"/>
  <c r="AZ1578" i="64"/>
  <c r="AZ2362" i="64"/>
  <c r="AZ2379" i="64" s="1"/>
  <c r="AZ1556" i="64"/>
  <c r="AZ1569" i="64" s="1"/>
  <c r="AZ1610" i="64"/>
  <c r="AZ1624" i="64" s="1"/>
  <c r="AZ1762" i="64"/>
  <c r="AZ1775" i="64" s="1"/>
  <c r="AZ2491" i="64"/>
  <c r="AZ2505" i="64" s="1"/>
  <c r="AZ1511" i="64"/>
  <c r="AZ1546" i="64" s="1"/>
  <c r="AZ1917" i="64"/>
  <c r="AZ1940" i="64" s="1"/>
  <c r="AZ1885" i="64"/>
  <c r="AZ1908" i="64" s="1"/>
  <c r="AZ1467" i="64"/>
  <c r="AZ1502" i="64" s="1"/>
  <c r="AZ1395" i="64"/>
  <c r="AZ1422" i="64" s="1"/>
  <c r="AZ1849" i="64"/>
  <c r="AZ1876" i="64" s="1"/>
  <c r="AZ1431" i="64"/>
  <c r="AZ1458" i="64" s="1"/>
  <c r="AZ1360" i="64"/>
  <c r="AZ1387" i="64" s="1"/>
  <c r="AZ1325" i="64"/>
  <c r="AZ1352" i="64" s="1"/>
  <c r="AZ1949" i="64"/>
  <c r="AZ1974" i="64" s="1"/>
  <c r="AZ1231" i="64"/>
  <c r="AZ1244" i="64" s="1"/>
  <c r="AZ1983" i="64"/>
  <c r="AZ2008" i="64" s="1"/>
  <c r="AZ1301" i="64"/>
  <c r="AZ666" i="64"/>
  <c r="AZ679" i="64" s="1"/>
  <c r="AZ1079" i="64"/>
  <c r="AZ966" i="64"/>
  <c r="AZ979" i="64" s="1"/>
  <c r="AZ1207" i="64"/>
  <c r="AZ617" i="64"/>
  <c r="AZ1055" i="64"/>
  <c r="AZ1070" i="64" s="1"/>
  <c r="AZ942" i="64"/>
  <c r="AZ593" i="64"/>
  <c r="AZ1664" i="64"/>
  <c r="AZ1679" i="64" s="1"/>
  <c r="AZ565" i="64"/>
  <c r="AZ642" i="64"/>
  <c r="AZ1688" i="64"/>
  <c r="AR2439" i="64"/>
  <c r="AR2413" i="64"/>
  <c r="AR1633" i="64"/>
  <c r="AR2388" i="64"/>
  <c r="AR1610" i="64"/>
  <c r="AR1624" i="64" s="1"/>
  <c r="AR1578" i="64"/>
  <c r="AR1556" i="64"/>
  <c r="AR1569" i="64" s="1"/>
  <c r="AR2362" i="64"/>
  <c r="AR2379" i="64" s="1"/>
  <c r="AR1762" i="64"/>
  <c r="AR1775" i="64" s="1"/>
  <c r="AR1511" i="64"/>
  <c r="AR1546" i="64" s="1"/>
  <c r="AR1917" i="64"/>
  <c r="AR1940" i="64" s="1"/>
  <c r="AR2491" i="64"/>
  <c r="AR2505" i="64" s="1"/>
  <c r="AR1885" i="64"/>
  <c r="AR1908" i="64" s="1"/>
  <c r="AR1849" i="64"/>
  <c r="AR1876" i="64" s="1"/>
  <c r="AR1431" i="64"/>
  <c r="AR1458" i="64" s="1"/>
  <c r="AR1395" i="64"/>
  <c r="AR1422" i="64" s="1"/>
  <c r="AR1360" i="64"/>
  <c r="AR1387" i="64" s="1"/>
  <c r="AR1325" i="64"/>
  <c r="AR1352" i="64" s="1"/>
  <c r="AR1467" i="64"/>
  <c r="AR1502" i="64" s="1"/>
  <c r="AR1949" i="64"/>
  <c r="AR1974" i="64" s="1"/>
  <c r="AR1231" i="64"/>
  <c r="AR1244" i="64" s="1"/>
  <c r="AR1983" i="64"/>
  <c r="AR2008" i="64" s="1"/>
  <c r="AR1301" i="64"/>
  <c r="AR666" i="64"/>
  <c r="AR679" i="64" s="1"/>
  <c r="AR966" i="64"/>
  <c r="AR979" i="64" s="1"/>
  <c r="AR1055" i="64"/>
  <c r="AR1070" i="64" s="1"/>
  <c r="AR617" i="64"/>
  <c r="AR1207" i="64"/>
  <c r="AR942" i="64"/>
  <c r="AR1079" i="64"/>
  <c r="AR593" i="64"/>
  <c r="AR642" i="64"/>
  <c r="AR565" i="64"/>
  <c r="AR1664" i="64"/>
  <c r="AR1679" i="64" s="1"/>
  <c r="AR1688" i="64"/>
  <c r="AJ2439" i="64"/>
  <c r="AJ2413" i="64"/>
  <c r="AJ1633" i="64"/>
  <c r="AJ2388" i="64"/>
  <c r="AJ1610" i="64"/>
  <c r="AJ1624" i="64" s="1"/>
  <c r="AJ1578" i="64"/>
  <c r="AJ2362" i="64"/>
  <c r="AJ2379" i="64" s="1"/>
  <c r="AJ1556" i="64"/>
  <c r="AJ1569" i="64" s="1"/>
  <c r="AJ1762" i="64"/>
  <c r="AJ1775" i="64" s="1"/>
  <c r="AJ1511" i="64"/>
  <c r="AJ1546" i="64" s="1"/>
  <c r="AJ2491" i="64"/>
  <c r="AJ2505" i="64" s="1"/>
  <c r="AJ1885" i="64"/>
  <c r="AJ1908" i="64" s="1"/>
  <c r="AJ1467" i="64"/>
  <c r="AJ1502" i="64" s="1"/>
  <c r="AJ1917" i="64"/>
  <c r="AJ1940" i="64" s="1"/>
  <c r="AJ1395" i="64"/>
  <c r="AJ1422" i="64" s="1"/>
  <c r="AJ1360" i="64"/>
  <c r="AJ1387" i="64" s="1"/>
  <c r="AJ1325" i="64"/>
  <c r="AJ1352" i="64" s="1"/>
  <c r="AJ1849" i="64"/>
  <c r="AJ1876" i="64" s="1"/>
  <c r="AJ1431" i="64"/>
  <c r="AJ1458" i="64" s="1"/>
  <c r="AJ1949" i="64"/>
  <c r="AJ1974" i="64" s="1"/>
  <c r="AJ1231" i="64"/>
  <c r="AJ1244" i="64" s="1"/>
  <c r="AJ1983" i="64"/>
  <c r="AJ2008" i="64" s="1"/>
  <c r="AJ1301" i="64"/>
  <c r="AJ1207" i="64"/>
  <c r="AJ666" i="64"/>
  <c r="AJ679" i="64" s="1"/>
  <c r="AJ1055" i="64"/>
  <c r="AJ1070" i="64" s="1"/>
  <c r="AJ966" i="64"/>
  <c r="AJ979" i="64" s="1"/>
  <c r="AJ1079" i="64"/>
  <c r="AJ942" i="64"/>
  <c r="AJ593" i="64"/>
  <c r="AJ1664" i="64"/>
  <c r="AJ1679" i="64" s="1"/>
  <c r="AJ565" i="64"/>
  <c r="AJ617" i="64"/>
  <c r="AJ642" i="64"/>
  <c r="AJ1688" i="64"/>
  <c r="AB2439" i="64"/>
  <c r="AB1633" i="64"/>
  <c r="AB2388" i="64"/>
  <c r="AB2413" i="64"/>
  <c r="AB1578" i="64"/>
  <c r="AB2362" i="64"/>
  <c r="AB2379" i="64" s="1"/>
  <c r="AB1610" i="64"/>
  <c r="AB1624" i="64" s="1"/>
  <c r="AB1556" i="64"/>
  <c r="AB1569" i="64" s="1"/>
  <c r="AB1762" i="64"/>
  <c r="AB1775" i="64" s="1"/>
  <c r="AB2491" i="64"/>
  <c r="AB2505" i="64" s="1"/>
  <c r="AB1511" i="64"/>
  <c r="AB1546" i="64" s="1"/>
  <c r="AB1467" i="64"/>
  <c r="AB1502" i="64" s="1"/>
  <c r="AB1917" i="64"/>
  <c r="AB1940" i="64" s="1"/>
  <c r="AB1885" i="64"/>
  <c r="AB1908" i="64" s="1"/>
  <c r="AB1395" i="64"/>
  <c r="AB1422" i="64" s="1"/>
  <c r="AB1849" i="64"/>
  <c r="AB1876" i="64" s="1"/>
  <c r="AB1431" i="64"/>
  <c r="AB1458" i="64" s="1"/>
  <c r="AB1360" i="64"/>
  <c r="AB1387" i="64" s="1"/>
  <c r="AB1325" i="64"/>
  <c r="AB1352" i="64" s="1"/>
  <c r="AB1949" i="64"/>
  <c r="AB1974" i="64" s="1"/>
  <c r="AB1231" i="64"/>
  <c r="AB1244" i="64" s="1"/>
  <c r="AB1983" i="64"/>
  <c r="AB2008" i="64" s="1"/>
  <c r="AB1301" i="64"/>
  <c r="AB1055" i="64"/>
  <c r="AB1070" i="64" s="1"/>
  <c r="AB666" i="64"/>
  <c r="AB679" i="64" s="1"/>
  <c r="AB1079" i="64"/>
  <c r="AB1207" i="64"/>
  <c r="AB966" i="64"/>
  <c r="AB979" i="64" s="1"/>
  <c r="AB942" i="64"/>
  <c r="AB593" i="64"/>
  <c r="AB642" i="64"/>
  <c r="AB565" i="64"/>
  <c r="AB617" i="64"/>
  <c r="AB1664" i="64"/>
  <c r="AB1679" i="64" s="1"/>
  <c r="AB1688" i="64"/>
  <c r="T2439" i="64"/>
  <c r="T1633" i="64"/>
  <c r="T2388" i="64"/>
  <c r="T2413" i="64"/>
  <c r="T1610" i="64"/>
  <c r="T1624" i="64" s="1"/>
  <c r="T2362" i="64"/>
  <c r="T2379" i="64" s="1"/>
  <c r="T1578" i="64"/>
  <c r="T1556" i="64"/>
  <c r="T1569" i="64" s="1"/>
  <c r="T1762" i="64"/>
  <c r="T1775" i="64" s="1"/>
  <c r="T1511" i="64"/>
  <c r="T1546" i="64" s="1"/>
  <c r="T1885" i="64"/>
  <c r="T1908" i="64" s="1"/>
  <c r="T2491" i="64"/>
  <c r="T2505" i="64" s="1"/>
  <c r="T1467" i="64"/>
  <c r="T1502" i="64" s="1"/>
  <c r="T1849" i="64"/>
  <c r="T1876" i="64" s="1"/>
  <c r="T1431" i="64"/>
  <c r="T1458" i="64" s="1"/>
  <c r="T1395" i="64"/>
  <c r="T1422" i="64" s="1"/>
  <c r="T1360" i="64"/>
  <c r="T1387" i="64" s="1"/>
  <c r="T1325" i="64"/>
  <c r="T1352" i="64" s="1"/>
  <c r="T1917" i="64"/>
  <c r="T1940" i="64" s="1"/>
  <c r="T1949" i="64"/>
  <c r="T1974" i="64" s="1"/>
  <c r="T1231" i="64"/>
  <c r="T1244" i="64" s="1"/>
  <c r="T1983" i="64"/>
  <c r="T2008" i="64" s="1"/>
  <c r="T1301" i="64"/>
  <c r="T666" i="64"/>
  <c r="T679" i="64" s="1"/>
  <c r="T966" i="64"/>
  <c r="T979" i="64" s="1"/>
  <c r="T1207" i="64"/>
  <c r="T1079" i="64"/>
  <c r="T1055" i="64"/>
  <c r="T1070" i="64" s="1"/>
  <c r="T942" i="64"/>
  <c r="T593" i="64"/>
  <c r="T1664" i="64"/>
  <c r="T1679" i="64" s="1"/>
  <c r="T565" i="64"/>
  <c r="T617" i="64"/>
  <c r="T642" i="64"/>
  <c r="T1688" i="64"/>
  <c r="CG2438" i="64"/>
  <c r="CG1632" i="64"/>
  <c r="CG2412" i="64"/>
  <c r="CG2387" i="64"/>
  <c r="CG1609" i="64"/>
  <c r="CG1577" i="64"/>
  <c r="CG2361" i="64"/>
  <c r="CG1555" i="64"/>
  <c r="CG1761" i="64"/>
  <c r="CG1510" i="64"/>
  <c r="CG1466" i="64"/>
  <c r="CG1884" i="64"/>
  <c r="CG1916" i="64"/>
  <c r="CG1848" i="64"/>
  <c r="CG1394" i="64"/>
  <c r="CG2490" i="64"/>
  <c r="CG1359" i="64"/>
  <c r="CG1430" i="64"/>
  <c r="CG1948" i="64"/>
  <c r="CG1230" i="64"/>
  <c r="CG1078" i="64"/>
  <c r="CG1197" i="64" s="1"/>
  <c r="CG1300" i="64"/>
  <c r="CG1206" i="64"/>
  <c r="CG1221" i="64" s="1"/>
  <c r="CG1982" i="64"/>
  <c r="CG1324" i="64"/>
  <c r="CG641" i="64"/>
  <c r="CG941" i="64"/>
  <c r="CG965" i="64"/>
  <c r="CG564" i="64"/>
  <c r="CG458" i="64"/>
  <c r="CG665" i="64"/>
  <c r="CG678" i="64" s="1"/>
  <c r="CG616" i="64"/>
  <c r="CG1663" i="64"/>
  <c r="CG1687" i="64"/>
  <c r="BY2438" i="64"/>
  <c r="BY1632" i="64"/>
  <c r="BY2412" i="64"/>
  <c r="BY2387" i="64"/>
  <c r="BY1609" i="64"/>
  <c r="BY1577" i="64"/>
  <c r="BY2361" i="64"/>
  <c r="BY1761" i="64"/>
  <c r="BY1555" i="64"/>
  <c r="BY2490" i="64"/>
  <c r="BY1510" i="64"/>
  <c r="BY1466" i="64"/>
  <c r="BY1884" i="64"/>
  <c r="BY1848" i="64"/>
  <c r="BY1394" i="64"/>
  <c r="BY1430" i="64"/>
  <c r="BY1916" i="64"/>
  <c r="BY1359" i="64"/>
  <c r="BY1948" i="64"/>
  <c r="BY1230" i="64"/>
  <c r="BY1324" i="64"/>
  <c r="BY1982" i="64"/>
  <c r="BY1078" i="64"/>
  <c r="BY1197" i="64" s="1"/>
  <c r="BY1300" i="64"/>
  <c r="BY1206" i="64"/>
  <c r="BY1221" i="64" s="1"/>
  <c r="BY641" i="64"/>
  <c r="BY941" i="64"/>
  <c r="BY1663" i="64"/>
  <c r="BY564" i="64"/>
  <c r="BY965" i="64"/>
  <c r="BY458" i="64"/>
  <c r="BY616" i="64"/>
  <c r="BY665" i="64"/>
  <c r="BY678" i="64" s="1"/>
  <c r="BY1687" i="64"/>
  <c r="BQ2438" i="64"/>
  <c r="BQ1632" i="64"/>
  <c r="BQ2412" i="64"/>
  <c r="BQ2387" i="64"/>
  <c r="BQ1609" i="64"/>
  <c r="BQ1577" i="64"/>
  <c r="BQ2361" i="64"/>
  <c r="BQ1555" i="64"/>
  <c r="BQ1466" i="64"/>
  <c r="BQ1761" i="64"/>
  <c r="BQ2490" i="64"/>
  <c r="BQ1884" i="64"/>
  <c r="BQ1510" i="64"/>
  <c r="BQ1848" i="64"/>
  <c r="BQ1394" i="64"/>
  <c r="BQ1359" i="64"/>
  <c r="BQ1916" i="64"/>
  <c r="BQ1430" i="64"/>
  <c r="BQ1948" i="64"/>
  <c r="BQ1230" i="64"/>
  <c r="BQ1078" i="64"/>
  <c r="BQ1197" i="64" s="1"/>
  <c r="BQ1324" i="64"/>
  <c r="BQ1300" i="64"/>
  <c r="BQ1982" i="64"/>
  <c r="BQ1206" i="64"/>
  <c r="BQ1221" i="64" s="1"/>
  <c r="BQ641" i="64"/>
  <c r="BQ941" i="64"/>
  <c r="BQ564" i="64"/>
  <c r="BQ458" i="64"/>
  <c r="BQ616" i="64"/>
  <c r="BQ1663" i="64"/>
  <c r="BQ1687" i="64"/>
  <c r="BQ665" i="64"/>
  <c r="BQ678" i="64" s="1"/>
  <c r="BQ965" i="64"/>
  <c r="BI2438" i="64"/>
  <c r="BI1632" i="64"/>
  <c r="BI2412" i="64"/>
  <c r="BI2387" i="64"/>
  <c r="BI1609" i="64"/>
  <c r="BI1577" i="64"/>
  <c r="BI2361" i="64"/>
  <c r="BI1555" i="64"/>
  <c r="BI1761" i="64"/>
  <c r="BI2490" i="64"/>
  <c r="BI1510" i="64"/>
  <c r="BI1466" i="64"/>
  <c r="BI1884" i="64"/>
  <c r="BI1916" i="64"/>
  <c r="BI1848" i="64"/>
  <c r="BI1394" i="64"/>
  <c r="BI1430" i="64"/>
  <c r="BI1359" i="64"/>
  <c r="BI1948" i="64"/>
  <c r="BI1230" i="64"/>
  <c r="BI1078" i="64"/>
  <c r="BI1197" i="64" s="1"/>
  <c r="BI1324" i="64"/>
  <c r="BI1982" i="64"/>
  <c r="BI1206" i="64"/>
  <c r="BI1221" i="64" s="1"/>
  <c r="BI1300" i="64"/>
  <c r="BI641" i="64"/>
  <c r="BI941" i="64"/>
  <c r="BI965" i="64"/>
  <c r="BI1663" i="64"/>
  <c r="BI564" i="64"/>
  <c r="BI458" i="64"/>
  <c r="BI616" i="64"/>
  <c r="BI1687" i="64"/>
  <c r="BA2438" i="64"/>
  <c r="BA1632" i="64"/>
  <c r="BA2412" i="64"/>
  <c r="BA2387" i="64"/>
  <c r="BA1609" i="64"/>
  <c r="BA1577" i="64"/>
  <c r="BA2361" i="64"/>
  <c r="BA1761" i="64"/>
  <c r="BA1555" i="64"/>
  <c r="BA1466" i="64"/>
  <c r="BA1916" i="64"/>
  <c r="BA1884" i="64"/>
  <c r="BA1510" i="64"/>
  <c r="BA2490" i="64"/>
  <c r="BA1848" i="64"/>
  <c r="BA1430" i="64"/>
  <c r="BA1394" i="64"/>
  <c r="BA1359" i="64"/>
  <c r="BA1948" i="64"/>
  <c r="BA1230" i="64"/>
  <c r="BA1982" i="64"/>
  <c r="BA1078" i="64"/>
  <c r="BA1197" i="64" s="1"/>
  <c r="BA1324" i="64"/>
  <c r="BA1300" i="64"/>
  <c r="BA1206" i="64"/>
  <c r="BA1221" i="64" s="1"/>
  <c r="BA641" i="64"/>
  <c r="BA941" i="64"/>
  <c r="BA665" i="64"/>
  <c r="BA678" i="64" s="1"/>
  <c r="BA564" i="64"/>
  <c r="BA458" i="64"/>
  <c r="BA965" i="64"/>
  <c r="BA616" i="64"/>
  <c r="BA1663" i="64"/>
  <c r="BA1687" i="64"/>
  <c r="AS2438" i="64"/>
  <c r="AS1632" i="64"/>
  <c r="AS2412" i="64"/>
  <c r="AS2387" i="64"/>
  <c r="AS1609" i="64"/>
  <c r="AS2361" i="64"/>
  <c r="AS1577" i="64"/>
  <c r="AS1555" i="64"/>
  <c r="AS1761" i="64"/>
  <c r="AS2490" i="64"/>
  <c r="AS1466" i="64"/>
  <c r="AS1884" i="64"/>
  <c r="AS1848" i="64"/>
  <c r="AS1394" i="64"/>
  <c r="AS1510" i="64"/>
  <c r="AS1359" i="64"/>
  <c r="AS1948" i="64"/>
  <c r="AS1230" i="64"/>
  <c r="AS1430" i="64"/>
  <c r="AS1078" i="64"/>
  <c r="AS1197" i="64" s="1"/>
  <c r="AS1916" i="64"/>
  <c r="AS1982" i="64"/>
  <c r="AS1300" i="64"/>
  <c r="AS1324" i="64"/>
  <c r="AS1206" i="64"/>
  <c r="AS1221" i="64" s="1"/>
  <c r="AS641" i="64"/>
  <c r="AS941" i="64"/>
  <c r="AS665" i="64"/>
  <c r="AS678" i="64" s="1"/>
  <c r="AS1663" i="64"/>
  <c r="AS564" i="64"/>
  <c r="AS458" i="64"/>
  <c r="AS616" i="64"/>
  <c r="AS1687" i="64"/>
  <c r="AK2438" i="64"/>
  <c r="AK1632" i="64"/>
  <c r="AK2412" i="64"/>
  <c r="AK2387" i="64"/>
  <c r="AK1609" i="64"/>
  <c r="AK1577" i="64"/>
  <c r="AK2361" i="64"/>
  <c r="AK1761" i="64"/>
  <c r="AK1466" i="64"/>
  <c r="AK2490" i="64"/>
  <c r="AK1510" i="64"/>
  <c r="AK1884" i="64"/>
  <c r="AK1555" i="64"/>
  <c r="AK1848" i="64"/>
  <c r="AK1394" i="64"/>
  <c r="AK1916" i="64"/>
  <c r="AK1430" i="64"/>
  <c r="AK1359" i="64"/>
  <c r="AK1948" i="64"/>
  <c r="AK1230" i="64"/>
  <c r="AK1078" i="64"/>
  <c r="AK1197" i="64" s="1"/>
  <c r="AK1300" i="64"/>
  <c r="AK1324" i="64"/>
  <c r="AK1206" i="64"/>
  <c r="AK1221" i="64" s="1"/>
  <c r="AK1982" i="64"/>
  <c r="AK641" i="64"/>
  <c r="AK941" i="64"/>
  <c r="AK665" i="64"/>
  <c r="AK678" i="64" s="1"/>
  <c r="AK965" i="64"/>
  <c r="AK564" i="64"/>
  <c r="AK458" i="64"/>
  <c r="AK616" i="64"/>
  <c r="AK1663" i="64"/>
  <c r="AK1687" i="64"/>
  <c r="AC2438" i="64"/>
  <c r="AC1632" i="64"/>
  <c r="AC2412" i="64"/>
  <c r="AC2387" i="64"/>
  <c r="AC1609" i="64"/>
  <c r="AC2361" i="64"/>
  <c r="AC1577" i="64"/>
  <c r="AC1761" i="64"/>
  <c r="AC1555" i="64"/>
  <c r="AC2490" i="64"/>
  <c r="AC1510" i="64"/>
  <c r="AC1466" i="64"/>
  <c r="AC1884" i="64"/>
  <c r="AC1848" i="64"/>
  <c r="AC1430" i="64"/>
  <c r="AC1394" i="64"/>
  <c r="AC1359" i="64"/>
  <c r="AC1916" i="64"/>
  <c r="AC1948" i="64"/>
  <c r="AC1230" i="64"/>
  <c r="AC1078" i="64"/>
  <c r="AC1197" i="64" s="1"/>
  <c r="AC1982" i="64"/>
  <c r="AC1206" i="64"/>
  <c r="AC1221" i="64" s="1"/>
  <c r="AC1324" i="64"/>
  <c r="AC641" i="64"/>
  <c r="AC1300" i="64"/>
  <c r="AC941" i="64"/>
  <c r="AC1663" i="64"/>
  <c r="AC564" i="64"/>
  <c r="AC665" i="64"/>
  <c r="AC678" i="64" s="1"/>
  <c r="AC458" i="64"/>
  <c r="AC616" i="64"/>
  <c r="AC965" i="64"/>
  <c r="AC1687" i="64"/>
  <c r="U2438" i="64"/>
  <c r="U1632" i="64"/>
  <c r="U2412" i="64"/>
  <c r="U2387" i="64"/>
  <c r="U1609" i="64"/>
  <c r="U1577" i="64"/>
  <c r="U2361" i="64"/>
  <c r="U1761" i="64"/>
  <c r="U1510" i="64"/>
  <c r="U1466" i="64"/>
  <c r="U1884" i="64"/>
  <c r="U1555" i="64"/>
  <c r="U2490" i="64"/>
  <c r="U1848" i="64"/>
  <c r="U1394" i="64"/>
  <c r="U1916" i="64"/>
  <c r="U1359" i="64"/>
  <c r="U1430" i="64"/>
  <c r="U1948" i="64"/>
  <c r="U1230" i="64"/>
  <c r="U1078" i="64"/>
  <c r="U1197" i="64" s="1"/>
  <c r="U1982" i="64"/>
  <c r="U1300" i="64"/>
  <c r="U1206" i="64"/>
  <c r="U1221" i="64" s="1"/>
  <c r="U641" i="64"/>
  <c r="U1324" i="64"/>
  <c r="U941" i="64"/>
  <c r="U965" i="64"/>
  <c r="U564" i="64"/>
  <c r="U458" i="64"/>
  <c r="U665" i="64"/>
  <c r="U678" i="64" s="1"/>
  <c r="U616" i="64"/>
  <c r="U1663" i="64"/>
  <c r="U1687" i="64"/>
  <c r="CH2435" i="64"/>
  <c r="CH2452" i="64" s="1"/>
  <c r="CH1629" i="64"/>
  <c r="CH1651" i="64" s="1"/>
  <c r="CH2409" i="64"/>
  <c r="CH2426" i="64" s="1"/>
  <c r="CH2384" i="64"/>
  <c r="CH2401" i="64" s="1"/>
  <c r="CH1606" i="64"/>
  <c r="CH1620" i="64" s="1"/>
  <c r="CH1574" i="64"/>
  <c r="CH1597" i="64" s="1"/>
  <c r="CH1758" i="64"/>
  <c r="CH1771" i="64" s="1"/>
  <c r="CH1552" i="64"/>
  <c r="CH1565" i="64" s="1"/>
  <c r="CH2358" i="64"/>
  <c r="CH2375" i="64" s="1"/>
  <c r="CH2487" i="64"/>
  <c r="CH2501" i="64" s="1"/>
  <c r="CH1881" i="64"/>
  <c r="CH1904" i="64" s="1"/>
  <c r="CH1507" i="64"/>
  <c r="CH1542" i="64" s="1"/>
  <c r="CH1845" i="64"/>
  <c r="CH1872" i="64" s="1"/>
  <c r="CH1391" i="64"/>
  <c r="CH1418" i="64" s="1"/>
  <c r="CH1463" i="64"/>
  <c r="CH1498" i="64" s="1"/>
  <c r="CH1356" i="64"/>
  <c r="CH1383" i="64" s="1"/>
  <c r="CH1945" i="64"/>
  <c r="CH1970" i="64" s="1"/>
  <c r="CH1427" i="64"/>
  <c r="CH1454" i="64" s="1"/>
  <c r="CH1227" i="64"/>
  <c r="CH1240" i="64" s="1"/>
  <c r="CH1913" i="64"/>
  <c r="CH1936" i="64" s="1"/>
  <c r="CH1075" i="64"/>
  <c r="CH1321" i="64"/>
  <c r="CH1348" i="64" s="1"/>
  <c r="CH1297" i="64"/>
  <c r="CH1203" i="64"/>
  <c r="CH1218" i="64" s="1"/>
  <c r="CH638" i="64"/>
  <c r="CH1051" i="64"/>
  <c r="CH1066" i="64" s="1"/>
  <c r="CH1979" i="64"/>
  <c r="CH2004" i="64" s="1"/>
  <c r="CH938" i="64"/>
  <c r="CH953" i="64" s="1"/>
  <c r="CH1660" i="64"/>
  <c r="CH1675" i="64" s="1"/>
  <c r="CH561" i="64"/>
  <c r="CH455" i="64"/>
  <c r="CH962" i="64"/>
  <c r="CH975" i="64" s="1"/>
  <c r="CH613" i="64"/>
  <c r="CH1684" i="64"/>
  <c r="CH1699" i="64" s="1"/>
  <c r="CH662" i="64"/>
  <c r="CH675" i="64" s="1"/>
  <c r="BZ2435" i="64"/>
  <c r="BZ2452" i="64" s="1"/>
  <c r="BZ1629" i="64"/>
  <c r="BZ1651" i="64" s="1"/>
  <c r="BZ2409" i="64"/>
  <c r="BZ2426" i="64" s="1"/>
  <c r="BZ1606" i="64"/>
  <c r="BZ1620" i="64" s="1"/>
  <c r="BZ2358" i="64"/>
  <c r="BZ2375" i="64" s="1"/>
  <c r="BZ1574" i="64"/>
  <c r="BZ1597" i="64" s="1"/>
  <c r="BZ2384" i="64"/>
  <c r="BZ2401" i="64" s="1"/>
  <c r="BZ1552" i="64"/>
  <c r="BZ1565" i="64" s="1"/>
  <c r="BZ1463" i="64"/>
  <c r="BZ1498" i="64" s="1"/>
  <c r="BZ1881" i="64"/>
  <c r="BZ1904" i="64" s="1"/>
  <c r="BZ2487" i="64"/>
  <c r="BZ2501" i="64" s="1"/>
  <c r="BZ1758" i="64"/>
  <c r="BZ1771" i="64" s="1"/>
  <c r="BZ1845" i="64"/>
  <c r="BZ1872" i="64" s="1"/>
  <c r="BZ1507" i="64"/>
  <c r="BZ1542" i="64" s="1"/>
  <c r="BZ1391" i="64"/>
  <c r="BZ1418" i="64" s="1"/>
  <c r="BZ1913" i="64"/>
  <c r="BZ1936" i="64" s="1"/>
  <c r="BZ1356" i="64"/>
  <c r="BZ1383" i="64" s="1"/>
  <c r="BZ1945" i="64"/>
  <c r="BZ1970" i="64" s="1"/>
  <c r="BZ1227" i="64"/>
  <c r="BZ1240" i="64" s="1"/>
  <c r="BZ1427" i="64"/>
  <c r="BZ1454" i="64" s="1"/>
  <c r="BZ1075" i="64"/>
  <c r="BZ1321" i="64"/>
  <c r="BZ1348" i="64" s="1"/>
  <c r="BZ1979" i="64"/>
  <c r="BZ2004" i="64" s="1"/>
  <c r="BZ1297" i="64"/>
  <c r="BZ1203" i="64"/>
  <c r="BZ1218" i="64" s="1"/>
  <c r="BZ638" i="64"/>
  <c r="BZ1051" i="64"/>
  <c r="BZ1066" i="64" s="1"/>
  <c r="BZ938" i="64"/>
  <c r="BZ953" i="64" s="1"/>
  <c r="BZ561" i="64"/>
  <c r="BZ455" i="64"/>
  <c r="BZ613" i="64"/>
  <c r="BZ1684" i="64"/>
  <c r="BZ1699" i="64" s="1"/>
  <c r="BZ1660" i="64"/>
  <c r="BZ1675" i="64" s="1"/>
  <c r="BR2435" i="64"/>
  <c r="BR2452" i="64" s="1"/>
  <c r="BR1629" i="64"/>
  <c r="BR1651" i="64" s="1"/>
  <c r="BR2409" i="64"/>
  <c r="BR2426" i="64" s="1"/>
  <c r="BR2384" i="64"/>
  <c r="BR2401" i="64" s="1"/>
  <c r="BR1606" i="64"/>
  <c r="BR1620" i="64" s="1"/>
  <c r="BR1574" i="64"/>
  <c r="BR1597" i="64" s="1"/>
  <c r="BR2358" i="64"/>
  <c r="BR2375" i="64" s="1"/>
  <c r="BR1758" i="64"/>
  <c r="BR1771" i="64" s="1"/>
  <c r="BR1552" i="64"/>
  <c r="BR1565" i="64" s="1"/>
  <c r="BR1507" i="64"/>
  <c r="BR1542" i="64" s="1"/>
  <c r="BR1463" i="64"/>
  <c r="BR1498" i="64" s="1"/>
  <c r="BR1881" i="64"/>
  <c r="BR1904" i="64" s="1"/>
  <c r="BR2487" i="64"/>
  <c r="BR2501" i="64" s="1"/>
  <c r="BR1845" i="64"/>
  <c r="BR1872" i="64" s="1"/>
  <c r="BR1391" i="64"/>
  <c r="BR1418" i="64" s="1"/>
  <c r="BR1356" i="64"/>
  <c r="BR1383" i="64" s="1"/>
  <c r="BR1945" i="64"/>
  <c r="BR1970" i="64" s="1"/>
  <c r="BR1227" i="64"/>
  <c r="BR1240" i="64" s="1"/>
  <c r="BR1913" i="64"/>
  <c r="BR1936" i="64" s="1"/>
  <c r="BR1297" i="64"/>
  <c r="BR1075" i="64"/>
  <c r="BR1321" i="64"/>
  <c r="BR1348" i="64" s="1"/>
  <c r="BR1427" i="64"/>
  <c r="BR1454" i="64" s="1"/>
  <c r="BR1979" i="64"/>
  <c r="BR2004" i="64" s="1"/>
  <c r="BR1203" i="64"/>
  <c r="BR1218" i="64" s="1"/>
  <c r="BR638" i="64"/>
  <c r="BR1051" i="64"/>
  <c r="BR1066" i="64" s="1"/>
  <c r="BR938" i="64"/>
  <c r="BR953" i="64" s="1"/>
  <c r="BR662" i="64"/>
  <c r="BR675" i="64" s="1"/>
  <c r="BR962" i="64"/>
  <c r="BR975" i="64" s="1"/>
  <c r="BR1660" i="64"/>
  <c r="BR1675" i="64" s="1"/>
  <c r="BR561" i="64"/>
  <c r="BR455" i="64"/>
  <c r="BR613" i="64"/>
  <c r="BR1684" i="64"/>
  <c r="BR1699" i="64" s="1"/>
  <c r="BJ2435" i="64"/>
  <c r="BJ2452" i="64" s="1"/>
  <c r="BJ1629" i="64"/>
  <c r="BJ1651" i="64" s="1"/>
  <c r="BJ2409" i="64"/>
  <c r="BJ2426" i="64" s="1"/>
  <c r="BJ1606" i="64"/>
  <c r="BJ1620" i="64" s="1"/>
  <c r="BJ1574" i="64"/>
  <c r="BJ1597" i="64" s="1"/>
  <c r="BJ2384" i="64"/>
  <c r="BJ2401" i="64" s="1"/>
  <c r="BJ2358" i="64"/>
  <c r="BJ2375" i="64" s="1"/>
  <c r="BJ1758" i="64"/>
  <c r="BJ1771" i="64" s="1"/>
  <c r="BJ1552" i="64"/>
  <c r="BJ1565" i="64" s="1"/>
  <c r="BJ1463" i="64"/>
  <c r="BJ1498" i="64" s="1"/>
  <c r="BJ2487" i="64"/>
  <c r="BJ2501" i="64" s="1"/>
  <c r="BJ1881" i="64"/>
  <c r="BJ1904" i="64" s="1"/>
  <c r="BJ1507" i="64"/>
  <c r="BJ1542" i="64" s="1"/>
  <c r="BJ1845" i="64"/>
  <c r="BJ1872" i="64" s="1"/>
  <c r="BJ1391" i="64"/>
  <c r="BJ1418" i="64" s="1"/>
  <c r="BJ1913" i="64"/>
  <c r="BJ1936" i="64" s="1"/>
  <c r="BJ1356" i="64"/>
  <c r="BJ1383" i="64" s="1"/>
  <c r="BJ1427" i="64"/>
  <c r="BJ1454" i="64" s="1"/>
  <c r="BJ1945" i="64"/>
  <c r="BJ1970" i="64" s="1"/>
  <c r="BJ1227" i="64"/>
  <c r="BJ1240" i="64" s="1"/>
  <c r="BJ1979" i="64"/>
  <c r="BJ2004" i="64" s="1"/>
  <c r="BJ1075" i="64"/>
  <c r="BJ1321" i="64"/>
  <c r="BJ1348" i="64" s="1"/>
  <c r="BJ1203" i="64"/>
  <c r="BJ1218" i="64" s="1"/>
  <c r="BJ1297" i="64"/>
  <c r="BJ638" i="64"/>
  <c r="BJ1051" i="64"/>
  <c r="BJ1066" i="64" s="1"/>
  <c r="BJ938" i="64"/>
  <c r="BJ953" i="64" s="1"/>
  <c r="BJ662" i="64"/>
  <c r="BJ675" i="64" s="1"/>
  <c r="BJ561" i="64"/>
  <c r="BJ455" i="64"/>
  <c r="BJ613" i="64"/>
  <c r="BJ962" i="64"/>
  <c r="BJ975" i="64" s="1"/>
  <c r="BJ1684" i="64"/>
  <c r="BJ1699" i="64" s="1"/>
  <c r="BJ1660" i="64"/>
  <c r="BJ1675" i="64" s="1"/>
  <c r="BB2435" i="64"/>
  <c r="BB2452" i="64" s="1"/>
  <c r="BB1629" i="64"/>
  <c r="BB1651" i="64" s="1"/>
  <c r="BB2409" i="64"/>
  <c r="BB2426" i="64" s="1"/>
  <c r="BB1606" i="64"/>
  <c r="BB1620" i="64" s="1"/>
  <c r="BB2384" i="64"/>
  <c r="BB2401" i="64" s="1"/>
  <c r="BB1574" i="64"/>
  <c r="BB1597" i="64" s="1"/>
  <c r="BB2358" i="64"/>
  <c r="BB2375" i="64" s="1"/>
  <c r="BB1552" i="64"/>
  <c r="BB1565" i="64" s="1"/>
  <c r="BB1758" i="64"/>
  <c r="BB1771" i="64" s="1"/>
  <c r="BB1507" i="64"/>
  <c r="BB1542" i="64" s="1"/>
  <c r="BB2487" i="64"/>
  <c r="BB2501" i="64" s="1"/>
  <c r="BB1463" i="64"/>
  <c r="BB1498" i="64" s="1"/>
  <c r="BB1881" i="64"/>
  <c r="BB1904" i="64" s="1"/>
  <c r="BB1845" i="64"/>
  <c r="BB1872" i="64" s="1"/>
  <c r="BB1391" i="64"/>
  <c r="BB1418" i="64" s="1"/>
  <c r="BB1356" i="64"/>
  <c r="BB1383" i="64" s="1"/>
  <c r="BB1913" i="64"/>
  <c r="BB1936" i="64" s="1"/>
  <c r="BB1945" i="64"/>
  <c r="BB1970" i="64" s="1"/>
  <c r="BB1427" i="64"/>
  <c r="BB1454" i="64" s="1"/>
  <c r="BB1227" i="64"/>
  <c r="BB1240" i="64" s="1"/>
  <c r="BB1075" i="64"/>
  <c r="BB1979" i="64"/>
  <c r="BB2004" i="64" s="1"/>
  <c r="BB1297" i="64"/>
  <c r="BB1321" i="64"/>
  <c r="BB1348" i="64" s="1"/>
  <c r="BB1203" i="64"/>
  <c r="BB1218" i="64" s="1"/>
  <c r="BB1051" i="64"/>
  <c r="BB1066" i="64" s="1"/>
  <c r="BB938" i="64"/>
  <c r="BB953" i="64" s="1"/>
  <c r="BB962" i="64"/>
  <c r="BB975" i="64" s="1"/>
  <c r="BB662" i="64"/>
  <c r="BB675" i="64" s="1"/>
  <c r="BB1660" i="64"/>
  <c r="BB1675" i="64" s="1"/>
  <c r="BB561" i="64"/>
  <c r="BB455" i="64"/>
  <c r="BB613" i="64"/>
  <c r="BB1684" i="64"/>
  <c r="BB1699" i="64" s="1"/>
  <c r="AT2435" i="64"/>
  <c r="AT2452" i="64" s="1"/>
  <c r="AT1629" i="64"/>
  <c r="AT1651" i="64" s="1"/>
  <c r="AT2409" i="64"/>
  <c r="AT2426" i="64" s="1"/>
  <c r="AT1606" i="64"/>
  <c r="AT1620" i="64" s="1"/>
  <c r="AT2358" i="64"/>
  <c r="AT2375" i="64" s="1"/>
  <c r="AT1574" i="64"/>
  <c r="AT1597" i="64" s="1"/>
  <c r="AT1758" i="64"/>
  <c r="AT1771" i="64" s="1"/>
  <c r="AT2384" i="64"/>
  <c r="AT2401" i="64" s="1"/>
  <c r="AT1552" i="64"/>
  <c r="AT1565" i="64" s="1"/>
  <c r="AT1463" i="64"/>
  <c r="AT1498" i="64" s="1"/>
  <c r="AT1881" i="64"/>
  <c r="AT1904" i="64" s="1"/>
  <c r="AT1507" i="64"/>
  <c r="AT1542" i="64" s="1"/>
  <c r="AT2487" i="64"/>
  <c r="AT2501" i="64" s="1"/>
  <c r="AT1845" i="64"/>
  <c r="AT1872" i="64" s="1"/>
  <c r="AT1913" i="64"/>
  <c r="AT1936" i="64" s="1"/>
  <c r="AT1356" i="64"/>
  <c r="AT1383" i="64" s="1"/>
  <c r="AT1945" i="64"/>
  <c r="AT1970" i="64" s="1"/>
  <c r="AT1391" i="64"/>
  <c r="AT1418" i="64" s="1"/>
  <c r="AT1227" i="64"/>
  <c r="AT1240" i="64" s="1"/>
  <c r="AT1427" i="64"/>
  <c r="AT1454" i="64" s="1"/>
  <c r="AT1075" i="64"/>
  <c r="AT1297" i="64"/>
  <c r="AT1203" i="64"/>
  <c r="AT1218" i="64" s="1"/>
  <c r="AT1321" i="64"/>
  <c r="AT1348" i="64" s="1"/>
  <c r="AT1979" i="64"/>
  <c r="AT2004" i="64" s="1"/>
  <c r="AT1051" i="64"/>
  <c r="AT1066" i="64" s="1"/>
  <c r="AT938" i="64"/>
  <c r="AT953" i="64" s="1"/>
  <c r="AT561" i="64"/>
  <c r="AT962" i="64"/>
  <c r="AT975" i="64" s="1"/>
  <c r="AT455" i="64"/>
  <c r="AT662" i="64"/>
  <c r="AT675" i="64" s="1"/>
  <c r="AT638" i="64"/>
  <c r="AT613" i="64"/>
  <c r="AT1684" i="64"/>
  <c r="AT1699" i="64" s="1"/>
  <c r="AT1660" i="64"/>
  <c r="AT1675" i="64" s="1"/>
  <c r="AL2435" i="64"/>
  <c r="AL2452" i="64" s="1"/>
  <c r="AL1629" i="64"/>
  <c r="AL1651" i="64" s="1"/>
  <c r="AL2409" i="64"/>
  <c r="AL2426" i="64" s="1"/>
  <c r="AL2384" i="64"/>
  <c r="AL2401" i="64" s="1"/>
  <c r="AL1606" i="64"/>
  <c r="AL1620" i="64" s="1"/>
  <c r="AL2358" i="64"/>
  <c r="AL2375" i="64" s="1"/>
  <c r="AL1574" i="64"/>
  <c r="AL1597" i="64" s="1"/>
  <c r="AL1552" i="64"/>
  <c r="AL1565" i="64" s="1"/>
  <c r="AL1758" i="64"/>
  <c r="AL1771" i="64" s="1"/>
  <c r="AL2487" i="64"/>
  <c r="AL2501" i="64" s="1"/>
  <c r="AL1881" i="64"/>
  <c r="AL1904" i="64" s="1"/>
  <c r="AL1463" i="64"/>
  <c r="AL1498" i="64" s="1"/>
  <c r="AL1845" i="64"/>
  <c r="AL1872" i="64" s="1"/>
  <c r="AL1507" i="64"/>
  <c r="AL1542" i="64" s="1"/>
  <c r="AL1356" i="64"/>
  <c r="AL1383" i="64" s="1"/>
  <c r="AL1913" i="64"/>
  <c r="AL1936" i="64" s="1"/>
  <c r="AL1945" i="64"/>
  <c r="AL1970" i="64" s="1"/>
  <c r="AL1227" i="64"/>
  <c r="AL1240" i="64" s="1"/>
  <c r="AL1297" i="64"/>
  <c r="AL1075" i="64"/>
  <c r="AL1979" i="64"/>
  <c r="AL2004" i="64" s="1"/>
  <c r="AL1391" i="64"/>
  <c r="AL1418" i="64" s="1"/>
  <c r="AL1427" i="64"/>
  <c r="AL1454" i="64" s="1"/>
  <c r="AL1203" i="64"/>
  <c r="AL1218" i="64" s="1"/>
  <c r="AL1321" i="64"/>
  <c r="AL1348" i="64" s="1"/>
  <c r="AL1051" i="64"/>
  <c r="AL1066" i="64" s="1"/>
  <c r="AL938" i="64"/>
  <c r="AL953" i="64" s="1"/>
  <c r="AL638" i="64"/>
  <c r="AL1660" i="64"/>
  <c r="AL1675" i="64" s="1"/>
  <c r="AL561" i="64"/>
  <c r="AL455" i="64"/>
  <c r="AL613" i="64"/>
  <c r="AL1684" i="64"/>
  <c r="AL1699" i="64" s="1"/>
  <c r="AL662" i="64"/>
  <c r="AL675" i="64" s="1"/>
  <c r="AL962" i="64"/>
  <c r="AL975" i="64" s="1"/>
  <c r="AD2435" i="64"/>
  <c r="AD2452" i="64" s="1"/>
  <c r="AD1629" i="64"/>
  <c r="AD1651" i="64" s="1"/>
  <c r="AD2409" i="64"/>
  <c r="AD2426" i="64" s="1"/>
  <c r="AD2358" i="64"/>
  <c r="AD2375" i="64" s="1"/>
  <c r="AD2384" i="64"/>
  <c r="AD2401" i="64" s="1"/>
  <c r="AD1574" i="64"/>
  <c r="AD1597" i="64" s="1"/>
  <c r="AD1606" i="64"/>
  <c r="AD1620" i="64" s="1"/>
  <c r="AD1552" i="64"/>
  <c r="AD1565" i="64" s="1"/>
  <c r="AD1463" i="64"/>
  <c r="AD1498" i="64" s="1"/>
  <c r="AD2487" i="64"/>
  <c r="AD2501" i="64" s="1"/>
  <c r="AD1507" i="64"/>
  <c r="AD1542" i="64" s="1"/>
  <c r="AD1881" i="64"/>
  <c r="AD1904" i="64" s="1"/>
  <c r="AD1758" i="64"/>
  <c r="AD1771" i="64" s="1"/>
  <c r="AD1845" i="64"/>
  <c r="AD1872" i="64" s="1"/>
  <c r="AD1913" i="64"/>
  <c r="AD1936" i="64" s="1"/>
  <c r="AD1356" i="64"/>
  <c r="AD1383" i="64" s="1"/>
  <c r="AD1427" i="64"/>
  <c r="AD1454" i="64" s="1"/>
  <c r="AD1945" i="64"/>
  <c r="AD1970" i="64" s="1"/>
  <c r="AD1391" i="64"/>
  <c r="AD1418" i="64" s="1"/>
  <c r="AD1227" i="64"/>
  <c r="AD1240" i="64" s="1"/>
  <c r="AD1321" i="64"/>
  <c r="AD1348" i="64" s="1"/>
  <c r="AD1075" i="64"/>
  <c r="AD1979" i="64"/>
  <c r="AD2004" i="64" s="1"/>
  <c r="AD1203" i="64"/>
  <c r="AD1218" i="64" s="1"/>
  <c r="AD1297" i="64"/>
  <c r="AD1051" i="64"/>
  <c r="AD1066" i="64" s="1"/>
  <c r="AD938" i="64"/>
  <c r="AD953" i="64" s="1"/>
  <c r="AD662" i="64"/>
  <c r="AD675" i="64" s="1"/>
  <c r="AD962" i="64"/>
  <c r="AD975" i="64" s="1"/>
  <c r="AD561" i="64"/>
  <c r="AD455" i="64"/>
  <c r="AD613" i="64"/>
  <c r="AD1684" i="64"/>
  <c r="AD1699" i="64" s="1"/>
  <c r="AD1660" i="64"/>
  <c r="AD1675" i="64" s="1"/>
  <c r="AD638" i="64"/>
  <c r="V2435" i="64"/>
  <c r="V2452" i="64" s="1"/>
  <c r="V1629" i="64"/>
  <c r="V1651" i="64" s="1"/>
  <c r="V2409" i="64"/>
  <c r="V2426" i="64" s="1"/>
  <c r="V2384" i="64"/>
  <c r="V2401" i="64" s="1"/>
  <c r="V1606" i="64"/>
  <c r="V1620" i="64" s="1"/>
  <c r="V1574" i="64"/>
  <c r="V1597" i="64" s="1"/>
  <c r="V2358" i="64"/>
  <c r="V2375" i="64" s="1"/>
  <c r="V1758" i="64"/>
  <c r="V1771" i="64" s="1"/>
  <c r="V1552" i="64"/>
  <c r="V1565" i="64" s="1"/>
  <c r="V1507" i="64"/>
  <c r="V1542" i="64" s="1"/>
  <c r="V1881" i="64"/>
  <c r="V1904" i="64" s="1"/>
  <c r="V2487" i="64"/>
  <c r="V2501" i="64" s="1"/>
  <c r="V1463" i="64"/>
  <c r="V1498" i="64" s="1"/>
  <c r="V1845" i="64"/>
  <c r="V1872" i="64" s="1"/>
  <c r="V1356" i="64"/>
  <c r="V1383" i="64" s="1"/>
  <c r="V1391" i="64"/>
  <c r="V1418" i="64" s="1"/>
  <c r="V1945" i="64"/>
  <c r="V1970" i="64" s="1"/>
  <c r="V1427" i="64"/>
  <c r="V1454" i="64" s="1"/>
  <c r="V1227" i="64"/>
  <c r="V1240" i="64" s="1"/>
  <c r="V1913" i="64"/>
  <c r="V1936" i="64" s="1"/>
  <c r="V1075" i="64"/>
  <c r="V1321" i="64"/>
  <c r="V1348" i="64" s="1"/>
  <c r="V1979" i="64"/>
  <c r="V2004" i="64" s="1"/>
  <c r="V1297" i="64"/>
  <c r="V1203" i="64"/>
  <c r="V1218" i="64" s="1"/>
  <c r="V1051" i="64"/>
  <c r="V1066" i="64" s="1"/>
  <c r="V938" i="64"/>
  <c r="V953" i="64" s="1"/>
  <c r="V1660" i="64"/>
  <c r="V1675" i="64" s="1"/>
  <c r="V561" i="64"/>
  <c r="V662" i="64"/>
  <c r="V675" i="64" s="1"/>
  <c r="V638" i="64"/>
  <c r="V455" i="64"/>
  <c r="V962" i="64"/>
  <c r="V975" i="64" s="1"/>
  <c r="V613" i="64"/>
  <c r="V1684" i="64"/>
  <c r="V1699"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AV455" i="64"/>
  <c r="BI455" i="64"/>
  <c r="BU455" i="64"/>
  <c r="CI455" i="64"/>
  <c r="AL458" i="64"/>
  <c r="AW458" i="64"/>
  <c r="BK458" i="64"/>
  <c r="BX458" i="64"/>
  <c r="CJ458" i="64"/>
  <c r="AD459" i="64"/>
  <c r="AO459" i="64"/>
  <c r="BP459" i="64"/>
  <c r="CB459" i="64"/>
  <c r="AG1683" i="64"/>
  <c r="AR1683" i="64"/>
  <c r="BF1683" i="64"/>
  <c r="BS1683" i="64"/>
  <c r="CF1683" i="64"/>
  <c r="BO1684" i="64"/>
  <c r="BO1699" i="64" s="1"/>
  <c r="AA1687" i="64"/>
  <c r="BE561" i="64"/>
  <c r="AN564" i="64"/>
  <c r="AF565" i="64"/>
  <c r="BR588" i="64"/>
  <c r="BR603" i="64" s="1"/>
  <c r="BJ589" i="64"/>
  <c r="AS592" i="64"/>
  <c r="AK593" i="64"/>
  <c r="AF642" i="64"/>
  <c r="BA1659" i="64"/>
  <c r="BA1674" i="64" s="1"/>
  <c r="CC937" i="64"/>
  <c r="CC952" i="64" s="1"/>
  <c r="BL965" i="64"/>
  <c r="BQ1296" i="64"/>
  <c r="BQ1311" i="64" s="1"/>
  <c r="AM1628" i="64"/>
  <c r="AM2434" i="64"/>
  <c r="AM2451" i="64" s="1"/>
  <c r="AM2383" i="64"/>
  <c r="AM2400" i="64" s="1"/>
  <c r="AM2408" i="64"/>
  <c r="AM2425" i="64" s="1"/>
  <c r="AM2357" i="64"/>
  <c r="AM2374" i="64" s="1"/>
  <c r="AM1757" i="64"/>
  <c r="AM1770" i="64" s="1"/>
  <c r="AM1573" i="64"/>
  <c r="AM1596" i="64" s="1"/>
  <c r="AM1462" i="64"/>
  <c r="AM1497" i="64" s="1"/>
  <c r="AM1551" i="64"/>
  <c r="AM1564" i="64" s="1"/>
  <c r="AM2486" i="64"/>
  <c r="AM2500" i="64" s="1"/>
  <c r="AM1605" i="64"/>
  <c r="AM1619" i="64" s="1"/>
  <c r="AM1506" i="64"/>
  <c r="AM1880" i="64"/>
  <c r="AM1903" i="64" s="1"/>
  <c r="AM1355" i="64"/>
  <c r="AM1382" i="64" s="1"/>
  <c r="AM1844" i="64"/>
  <c r="AM1871" i="64" s="1"/>
  <c r="AM1426" i="64"/>
  <c r="AM1453" i="64" s="1"/>
  <c r="AM1944" i="64"/>
  <c r="AM1969" i="64" s="1"/>
  <c r="AM1390" i="64"/>
  <c r="AM1417" i="64" s="1"/>
  <c r="AM1912" i="64"/>
  <c r="AM1935" i="64" s="1"/>
  <c r="AM1978" i="64"/>
  <c r="AM2003" i="64" s="1"/>
  <c r="AM1320" i="64"/>
  <c r="AM1347" i="64" s="1"/>
  <c r="AM1226" i="64"/>
  <c r="AM1239" i="64" s="1"/>
  <c r="AM1296" i="64"/>
  <c r="AM1311" i="64" s="1"/>
  <c r="AM961" i="64"/>
  <c r="AM974" i="64" s="1"/>
  <c r="AM1050" i="64"/>
  <c r="AM1065" i="64" s="1"/>
  <c r="AM1202" i="64"/>
  <c r="AM1217" i="64" s="1"/>
  <c r="AM937" i="64"/>
  <c r="AM952" i="64" s="1"/>
  <c r="AM1659" i="64"/>
  <c r="AM1674" i="64" s="1"/>
  <c r="AM661" i="64"/>
  <c r="AM637" i="64"/>
  <c r="AM560" i="64"/>
  <c r="AM580" i="64" s="1"/>
  <c r="AM612" i="64"/>
  <c r="AM1074" i="64"/>
  <c r="AM588" i="64"/>
  <c r="AM603" i="64" s="1"/>
  <c r="BK1633" i="64"/>
  <c r="BK2439" i="64"/>
  <c r="BK2388" i="64"/>
  <c r="BK2413" i="64"/>
  <c r="BK1610" i="64"/>
  <c r="BK1624" i="64" s="1"/>
  <c r="BK1578" i="64"/>
  <c r="BK2362" i="64"/>
  <c r="BK2379" i="64" s="1"/>
  <c r="BK1556" i="64"/>
  <c r="BK1569" i="64" s="1"/>
  <c r="BK1762" i="64"/>
  <c r="BK1775" i="64" s="1"/>
  <c r="BK2491" i="64"/>
  <c r="BK2505" i="64" s="1"/>
  <c r="BK1467" i="64"/>
  <c r="BK1502" i="64" s="1"/>
  <c r="BK1511" i="64"/>
  <c r="BK1546" i="64" s="1"/>
  <c r="BK1917" i="64"/>
  <c r="BK1940" i="64" s="1"/>
  <c r="BK1849" i="64"/>
  <c r="BK1876" i="64" s="1"/>
  <c r="BK1885" i="64"/>
  <c r="BK1908" i="64" s="1"/>
  <c r="BK1431" i="64"/>
  <c r="BK1458" i="64" s="1"/>
  <c r="BK1395" i="64"/>
  <c r="BK1422" i="64" s="1"/>
  <c r="BK1949" i="64"/>
  <c r="BK1974" i="64" s="1"/>
  <c r="BK1360" i="64"/>
  <c r="BK1387" i="64" s="1"/>
  <c r="BK1983" i="64"/>
  <c r="BK2008" i="64" s="1"/>
  <c r="BK1325" i="64"/>
  <c r="BK1352" i="64" s="1"/>
  <c r="BK1207" i="64"/>
  <c r="BK1231" i="64"/>
  <c r="BK1244" i="64" s="1"/>
  <c r="BK1301" i="64"/>
  <c r="BK1079" i="64"/>
  <c r="BK942" i="64"/>
  <c r="BK1664" i="64"/>
  <c r="BK1679" i="64" s="1"/>
  <c r="BK1055" i="64"/>
  <c r="BK1070" i="64" s="1"/>
  <c r="BK666" i="64"/>
  <c r="BK679" i="64" s="1"/>
  <c r="BK642" i="64"/>
  <c r="BK565" i="64"/>
  <c r="BK1688" i="64"/>
  <c r="BK966" i="64"/>
  <c r="BK979" i="64" s="1"/>
  <c r="BK593" i="64"/>
  <c r="CB1632" i="64"/>
  <c r="CB2438" i="64"/>
  <c r="CB2387" i="64"/>
  <c r="CB2361" i="64"/>
  <c r="CB1609" i="64"/>
  <c r="CB2412" i="64"/>
  <c r="CB1577" i="64"/>
  <c r="CB1761" i="64"/>
  <c r="CB1555" i="64"/>
  <c r="CB2490" i="64"/>
  <c r="CB1466" i="64"/>
  <c r="CB1510" i="64"/>
  <c r="CB1848" i="64"/>
  <c r="CB1430" i="64"/>
  <c r="CB1916" i="64"/>
  <c r="CB1884" i="64"/>
  <c r="CB1394" i="64"/>
  <c r="CB1982" i="64"/>
  <c r="CB1324" i="64"/>
  <c r="CB1359" i="64"/>
  <c r="CB1300" i="64"/>
  <c r="CB1206" i="64"/>
  <c r="CB1221" i="64" s="1"/>
  <c r="CB1230" i="64"/>
  <c r="CB1078" i="64"/>
  <c r="CB1197" i="64" s="1"/>
  <c r="CB1948" i="64"/>
  <c r="CB1663" i="64"/>
  <c r="CB665" i="64"/>
  <c r="CB678" i="64" s="1"/>
  <c r="CB965" i="64"/>
  <c r="CB941" i="64"/>
  <c r="CB616" i="64"/>
  <c r="CB1687" i="64"/>
  <c r="CB641" i="64"/>
  <c r="CB408" i="64"/>
  <c r="CB592" i="64"/>
  <c r="CK1629" i="64"/>
  <c r="CK1651" i="64" s="1"/>
  <c r="CK2435" i="64"/>
  <c r="CK2452" i="64" s="1"/>
  <c r="CK2384" i="64"/>
  <c r="CK2401" i="64" s="1"/>
  <c r="CK2409" i="64"/>
  <c r="CK2426" i="64" s="1"/>
  <c r="CK2358" i="64"/>
  <c r="CK2375" i="64" s="1"/>
  <c r="CK1606" i="64"/>
  <c r="CK1620" i="64" s="1"/>
  <c r="CK1574" i="64"/>
  <c r="CK1597" i="64" s="1"/>
  <c r="CK1552" i="64"/>
  <c r="CK1565" i="64" s="1"/>
  <c r="CK1758" i="64"/>
  <c r="CK1771" i="64" s="1"/>
  <c r="CK2487" i="64"/>
  <c r="CK2501" i="64" s="1"/>
  <c r="CK1463" i="64"/>
  <c r="CK1498" i="64" s="1"/>
  <c r="CK1507" i="64"/>
  <c r="CK1542" i="64" s="1"/>
  <c r="CK1845" i="64"/>
  <c r="CK1872" i="64" s="1"/>
  <c r="CK1913" i="64"/>
  <c r="CK1936" i="64" s="1"/>
  <c r="CK1881" i="64"/>
  <c r="CK1904" i="64" s="1"/>
  <c r="CK1427" i="64"/>
  <c r="CK1454" i="64" s="1"/>
  <c r="CK1391" i="64"/>
  <c r="CK1418" i="64" s="1"/>
  <c r="CK1979" i="64"/>
  <c r="CK2004" i="64" s="1"/>
  <c r="CK1321" i="64"/>
  <c r="CK1348" i="64" s="1"/>
  <c r="CK1356" i="64"/>
  <c r="CK1383" i="64" s="1"/>
  <c r="CK1945" i="64"/>
  <c r="CK1970" i="64" s="1"/>
  <c r="CK1297" i="64"/>
  <c r="CK1203" i="64"/>
  <c r="CK1218" i="64" s="1"/>
  <c r="CK1227" i="64"/>
  <c r="CK1240" i="64" s="1"/>
  <c r="CK1075" i="64"/>
  <c r="CK1051" i="64"/>
  <c r="CK1066" i="64" s="1"/>
  <c r="CK1660" i="64"/>
  <c r="CK1675" i="64" s="1"/>
  <c r="CK662" i="64"/>
  <c r="CK675" i="64" s="1"/>
  <c r="CK938" i="64"/>
  <c r="CK953" i="64" s="1"/>
  <c r="CK613" i="64"/>
  <c r="CK962" i="64"/>
  <c r="CK975" i="64" s="1"/>
  <c r="CK1684" i="64"/>
  <c r="CK1699" i="64" s="1"/>
  <c r="CK638" i="64"/>
  <c r="CK589" i="64"/>
  <c r="AO1629" i="64"/>
  <c r="AO1651" i="64" s="1"/>
  <c r="AO2435" i="64"/>
  <c r="AO2452" i="64" s="1"/>
  <c r="AO2409" i="64"/>
  <c r="AO2426" i="64" s="1"/>
  <c r="AO2358" i="64"/>
  <c r="AO2375" i="64" s="1"/>
  <c r="AO2384" i="64"/>
  <c r="AO2401" i="64" s="1"/>
  <c r="AO1606" i="64"/>
  <c r="AO1620" i="64" s="1"/>
  <c r="AO1574" i="64"/>
  <c r="AO1597" i="64" s="1"/>
  <c r="AO2487" i="64"/>
  <c r="AO2501" i="64" s="1"/>
  <c r="AO1552" i="64"/>
  <c r="AO1565" i="64" s="1"/>
  <c r="AO1758" i="64"/>
  <c r="AO1771" i="64" s="1"/>
  <c r="AO1463" i="64"/>
  <c r="AO1498" i="64" s="1"/>
  <c r="AO1845" i="64"/>
  <c r="AO1872" i="64" s="1"/>
  <c r="AO1507" i="64"/>
  <c r="AO1542" i="64" s="1"/>
  <c r="AO1913" i="64"/>
  <c r="AO1936" i="64" s="1"/>
  <c r="AO1881" i="64"/>
  <c r="AO1904" i="64" s="1"/>
  <c r="AO1427" i="64"/>
  <c r="AO1454" i="64" s="1"/>
  <c r="AO1979" i="64"/>
  <c r="AO2004" i="64" s="1"/>
  <c r="AO1356" i="64"/>
  <c r="AO1383" i="64" s="1"/>
  <c r="AO1391" i="64"/>
  <c r="AO1418" i="64" s="1"/>
  <c r="AO1321" i="64"/>
  <c r="AO1348" i="64" s="1"/>
  <c r="AO1227" i="64"/>
  <c r="AO1240" i="64" s="1"/>
  <c r="AO1203" i="64"/>
  <c r="AO1218" i="64" s="1"/>
  <c r="AO1297" i="64"/>
  <c r="AO1075" i="64"/>
  <c r="AO1945" i="64"/>
  <c r="AO1970" i="64" s="1"/>
  <c r="AO1051" i="64"/>
  <c r="AO1066" i="64" s="1"/>
  <c r="AO1660" i="64"/>
  <c r="AO1675" i="64" s="1"/>
  <c r="AO662" i="64"/>
  <c r="AO675" i="64" s="1"/>
  <c r="AO613" i="64"/>
  <c r="AO1684" i="64"/>
  <c r="AO1699" i="64" s="1"/>
  <c r="AO938" i="64"/>
  <c r="AO953" i="64" s="1"/>
  <c r="AO962" i="64"/>
  <c r="AO975" i="64" s="1"/>
  <c r="AO589" i="64"/>
  <c r="AO638" i="64"/>
  <c r="BU405" i="64"/>
  <c r="AV408" i="64"/>
  <c r="CC455" i="64"/>
  <c r="CE1628" i="64"/>
  <c r="CE2434" i="64"/>
  <c r="CE2451" i="64" s="1"/>
  <c r="CE2408" i="64"/>
  <c r="CE2425" i="64" s="1"/>
  <c r="CE2357" i="64"/>
  <c r="CE2374" i="64" s="1"/>
  <c r="CE1605" i="64"/>
  <c r="CE1619" i="64" s="1"/>
  <c r="CE1573" i="64"/>
  <c r="CE1596" i="64" s="1"/>
  <c r="CE2383" i="64"/>
  <c r="CE2400" i="64" s="1"/>
  <c r="CE1757" i="64"/>
  <c r="CE1770" i="64" s="1"/>
  <c r="CE1551" i="64"/>
  <c r="CE1564" i="64" s="1"/>
  <c r="CE1506" i="64"/>
  <c r="CE2486" i="64"/>
  <c r="CE2500" i="64" s="1"/>
  <c r="CE1912" i="64"/>
  <c r="CE1935" i="64" s="1"/>
  <c r="CE1462" i="64"/>
  <c r="CE1497" i="64" s="1"/>
  <c r="CE1880" i="64"/>
  <c r="CE1903" i="64" s="1"/>
  <c r="CE1426" i="64"/>
  <c r="CE1453" i="64" s="1"/>
  <c r="CE1844" i="64"/>
  <c r="CE1871" i="64" s="1"/>
  <c r="CE1390" i="64"/>
  <c r="CE1417" i="64" s="1"/>
  <c r="CE1320" i="64"/>
  <c r="CE1347" i="64" s="1"/>
  <c r="CE1296" i="64"/>
  <c r="CE1311" i="64" s="1"/>
  <c r="CE1355" i="64"/>
  <c r="CE1382" i="64" s="1"/>
  <c r="CE1944" i="64"/>
  <c r="CE1969" i="64" s="1"/>
  <c r="CE1978" i="64"/>
  <c r="CE2003" i="64" s="1"/>
  <c r="CE1202" i="64"/>
  <c r="CE1217" i="64" s="1"/>
  <c r="CE1659" i="64"/>
  <c r="CE1674" i="64" s="1"/>
  <c r="CE637" i="64"/>
  <c r="CE1226" i="64"/>
  <c r="CE1239" i="64" s="1"/>
  <c r="CE961" i="64"/>
  <c r="CE974" i="64" s="1"/>
  <c r="CE1074" i="64"/>
  <c r="CE1050" i="64"/>
  <c r="CE1065" i="64" s="1"/>
  <c r="CE661" i="64"/>
  <c r="CE588" i="64"/>
  <c r="CE603" i="64" s="1"/>
  <c r="CE560" i="64"/>
  <c r="CE580" i="64" s="1"/>
  <c r="CE937" i="64"/>
  <c r="CE952" i="64" s="1"/>
  <c r="CE454" i="64"/>
  <c r="BW1628" i="64"/>
  <c r="BW2434" i="64"/>
  <c r="BW2451" i="64" s="1"/>
  <c r="BW2408" i="64"/>
  <c r="BW2425" i="64" s="1"/>
  <c r="BW2357" i="64"/>
  <c r="BW2374" i="64" s="1"/>
  <c r="BW2383" i="64"/>
  <c r="BW2400" i="64" s="1"/>
  <c r="BW1605" i="64"/>
  <c r="BW1619" i="64" s="1"/>
  <c r="BW1573" i="64"/>
  <c r="BW1596" i="64" s="1"/>
  <c r="BW1757" i="64"/>
  <c r="BW1770" i="64" s="1"/>
  <c r="BW1551" i="64"/>
  <c r="BW1564" i="64" s="1"/>
  <c r="BW2486" i="64"/>
  <c r="BW2500" i="64" s="1"/>
  <c r="BW1912" i="64"/>
  <c r="BW1935" i="64" s="1"/>
  <c r="BW1880" i="64"/>
  <c r="BW1903" i="64" s="1"/>
  <c r="BW1506" i="64"/>
  <c r="BW1426" i="64"/>
  <c r="BW1453" i="64" s="1"/>
  <c r="BW1390" i="64"/>
  <c r="BW1417" i="64" s="1"/>
  <c r="BW1462" i="64"/>
  <c r="BW1497" i="64" s="1"/>
  <c r="BW1355" i="64"/>
  <c r="BW1382" i="64" s="1"/>
  <c r="BW1320" i="64"/>
  <c r="BW1347" i="64" s="1"/>
  <c r="BW1296" i="64"/>
  <c r="BW1311" i="64" s="1"/>
  <c r="BW1944" i="64"/>
  <c r="BW1969" i="64" s="1"/>
  <c r="BW1202" i="64"/>
  <c r="BW1217" i="64" s="1"/>
  <c r="BW1844" i="64"/>
  <c r="BW1871" i="64" s="1"/>
  <c r="BW1978" i="64"/>
  <c r="BW2003" i="64" s="1"/>
  <c r="BW1226" i="64"/>
  <c r="BW1239" i="64" s="1"/>
  <c r="BW1659" i="64"/>
  <c r="BW1674" i="64" s="1"/>
  <c r="BW1074" i="64"/>
  <c r="BW637" i="64"/>
  <c r="BW961" i="64"/>
  <c r="BW974" i="64" s="1"/>
  <c r="BW1050" i="64"/>
  <c r="BW1065" i="64" s="1"/>
  <c r="BW937" i="64"/>
  <c r="BW952" i="64" s="1"/>
  <c r="BW588" i="64"/>
  <c r="BW603" i="64" s="1"/>
  <c r="BW661" i="64"/>
  <c r="BW560" i="64"/>
  <c r="BW580" i="64" s="1"/>
  <c r="BW454" i="64"/>
  <c r="BO1628" i="64"/>
  <c r="BO2434" i="64"/>
  <c r="BO2451" i="64" s="1"/>
  <c r="BO2408" i="64"/>
  <c r="BO2425" i="64" s="1"/>
  <c r="BO2383" i="64"/>
  <c r="BO2400" i="64" s="1"/>
  <c r="BO2357" i="64"/>
  <c r="BO2374" i="64" s="1"/>
  <c r="BO1605" i="64"/>
  <c r="BO1619" i="64" s="1"/>
  <c r="BO1573" i="64"/>
  <c r="BO1596" i="64" s="1"/>
  <c r="BO1757" i="64"/>
  <c r="BO1770" i="64" s="1"/>
  <c r="BO1551" i="64"/>
  <c r="BO1564" i="64" s="1"/>
  <c r="BO2486" i="64"/>
  <c r="BO2500" i="64" s="1"/>
  <c r="BO1506" i="64"/>
  <c r="BO1912" i="64"/>
  <c r="BO1935" i="64" s="1"/>
  <c r="BO1462" i="64"/>
  <c r="BO1497" i="64" s="1"/>
  <c r="BO1880" i="64"/>
  <c r="BO1903" i="64" s="1"/>
  <c r="BO1426" i="64"/>
  <c r="BO1453" i="64" s="1"/>
  <c r="BO1844" i="64"/>
  <c r="BO1871" i="64" s="1"/>
  <c r="BO1390" i="64"/>
  <c r="BO1417" i="64" s="1"/>
  <c r="BO1320" i="64"/>
  <c r="BO1347" i="64" s="1"/>
  <c r="BO1296" i="64"/>
  <c r="BO1311" i="64" s="1"/>
  <c r="BO1944" i="64"/>
  <c r="BO1969" i="64" s="1"/>
  <c r="BO1978" i="64"/>
  <c r="BO2003" i="64" s="1"/>
  <c r="BO1202" i="64"/>
  <c r="BO1217" i="64" s="1"/>
  <c r="BO1226" i="64"/>
  <c r="BO1239" i="64" s="1"/>
  <c r="BO1659" i="64"/>
  <c r="BO1674" i="64" s="1"/>
  <c r="BO1074" i="64"/>
  <c r="BO637" i="64"/>
  <c r="BO1355" i="64"/>
  <c r="BO1382" i="64" s="1"/>
  <c r="BO961" i="64"/>
  <c r="BO974" i="64" s="1"/>
  <c r="BO1050" i="64"/>
  <c r="BO1065" i="64" s="1"/>
  <c r="BO588" i="64"/>
  <c r="BO603" i="64" s="1"/>
  <c r="BO937" i="64"/>
  <c r="BO952" i="64" s="1"/>
  <c r="BO560" i="64"/>
  <c r="BO580" i="64" s="1"/>
  <c r="BO661" i="64"/>
  <c r="BO454" i="64"/>
  <c r="BG1628" i="64"/>
  <c r="BG2434" i="64"/>
  <c r="BG2451" i="64" s="1"/>
  <c r="BG2408" i="64"/>
  <c r="BG2425" i="64" s="1"/>
  <c r="BG2357" i="64"/>
  <c r="BG2374" i="64" s="1"/>
  <c r="BG1605" i="64"/>
  <c r="BG1619" i="64" s="1"/>
  <c r="BG1573" i="64"/>
  <c r="BG1596" i="64" s="1"/>
  <c r="BG2383" i="64"/>
  <c r="BG2400" i="64" s="1"/>
  <c r="BG1551" i="64"/>
  <c r="BG1564" i="64" s="1"/>
  <c r="BG1757" i="64"/>
  <c r="BG1770" i="64" s="1"/>
  <c r="BG2486" i="64"/>
  <c r="BG2500" i="64" s="1"/>
  <c r="BG1912" i="64"/>
  <c r="BG1935" i="64" s="1"/>
  <c r="BG1506" i="64"/>
  <c r="BG1880" i="64"/>
  <c r="BG1903" i="64" s="1"/>
  <c r="BG1462" i="64"/>
  <c r="BG1497" i="64" s="1"/>
  <c r="BG1844" i="64"/>
  <c r="BG1871" i="64" s="1"/>
  <c r="BG1426" i="64"/>
  <c r="BG1453" i="64" s="1"/>
  <c r="BG1390" i="64"/>
  <c r="BG1417" i="64" s="1"/>
  <c r="BG1320" i="64"/>
  <c r="BG1347" i="64" s="1"/>
  <c r="BG1296" i="64"/>
  <c r="BG1311" i="64" s="1"/>
  <c r="BG1355" i="64"/>
  <c r="BG1382" i="64" s="1"/>
  <c r="BG1944" i="64"/>
  <c r="BG1969" i="64" s="1"/>
  <c r="BG1202" i="64"/>
  <c r="BG1217" i="64" s="1"/>
  <c r="BG1226" i="64"/>
  <c r="BG1239" i="64" s="1"/>
  <c r="BG1978" i="64"/>
  <c r="BG2003" i="64" s="1"/>
  <c r="BG1074" i="64"/>
  <c r="BG1659" i="64"/>
  <c r="BG1674" i="64" s="1"/>
  <c r="BG637" i="64"/>
  <c r="BG961" i="64"/>
  <c r="BG974" i="64" s="1"/>
  <c r="BG661" i="64"/>
  <c r="BG588" i="64"/>
  <c r="BG603" i="64" s="1"/>
  <c r="BG1050" i="64"/>
  <c r="BG1065" i="64" s="1"/>
  <c r="BG560" i="64"/>
  <c r="BG580" i="64" s="1"/>
  <c r="BG454" i="64"/>
  <c r="AY1628" i="64"/>
  <c r="AY2434" i="64"/>
  <c r="AY2451" i="64" s="1"/>
  <c r="AY2408" i="64"/>
  <c r="AY2425" i="64" s="1"/>
  <c r="AY2357" i="64"/>
  <c r="AY2374" i="64" s="1"/>
  <c r="AY1605" i="64"/>
  <c r="AY1619" i="64" s="1"/>
  <c r="AY1573" i="64"/>
  <c r="AY1596" i="64" s="1"/>
  <c r="AY2383" i="64"/>
  <c r="AY2400" i="64" s="1"/>
  <c r="AY1551" i="64"/>
  <c r="AY1564" i="64" s="1"/>
  <c r="AY1506" i="64"/>
  <c r="AY1757" i="64"/>
  <c r="AY1770" i="64" s="1"/>
  <c r="AY2486" i="64"/>
  <c r="AY2500" i="64" s="1"/>
  <c r="AY1912" i="64"/>
  <c r="AY1935" i="64" s="1"/>
  <c r="AY1462" i="64"/>
  <c r="AY1497" i="64" s="1"/>
  <c r="AY1880" i="64"/>
  <c r="AY1903" i="64" s="1"/>
  <c r="AY1426" i="64"/>
  <c r="AY1453" i="64" s="1"/>
  <c r="AY1390" i="64"/>
  <c r="AY1417" i="64" s="1"/>
  <c r="AY1355" i="64"/>
  <c r="AY1382" i="64" s="1"/>
  <c r="AY1844" i="64"/>
  <c r="AY1871" i="64" s="1"/>
  <c r="AY1320" i="64"/>
  <c r="AY1347" i="64" s="1"/>
  <c r="AY1296" i="64"/>
  <c r="AY1311" i="64" s="1"/>
  <c r="AY1944" i="64"/>
  <c r="AY1969" i="64" s="1"/>
  <c r="AY1978" i="64"/>
  <c r="AY2003" i="64" s="1"/>
  <c r="AY1202" i="64"/>
  <c r="AY1217" i="64" s="1"/>
  <c r="AY1659" i="64"/>
  <c r="AY1674" i="64" s="1"/>
  <c r="AY1226" i="64"/>
  <c r="AY1239" i="64" s="1"/>
  <c r="AY637" i="64"/>
  <c r="AY961" i="64"/>
  <c r="AY974" i="64" s="1"/>
  <c r="AY1074" i="64"/>
  <c r="AY937" i="64"/>
  <c r="AY952" i="64" s="1"/>
  <c r="AY588" i="64"/>
  <c r="AY603" i="64" s="1"/>
  <c r="AY1050" i="64"/>
  <c r="AY1065" i="64" s="1"/>
  <c r="AY661" i="64"/>
  <c r="AY560" i="64"/>
  <c r="AY580" i="64" s="1"/>
  <c r="AY454" i="64"/>
  <c r="AQ1628" i="64"/>
  <c r="AQ2434" i="64"/>
  <c r="AQ2451" i="64" s="1"/>
  <c r="AQ2408" i="64"/>
  <c r="AQ2425" i="64" s="1"/>
  <c r="AQ2357" i="64"/>
  <c r="AQ2374" i="64" s="1"/>
  <c r="AQ2383" i="64"/>
  <c r="AQ2400" i="64" s="1"/>
  <c r="AQ1605" i="64"/>
  <c r="AQ1619" i="64" s="1"/>
  <c r="AQ1573" i="64"/>
  <c r="AQ1596" i="64" s="1"/>
  <c r="AQ1757" i="64"/>
  <c r="AQ1770" i="64" s="1"/>
  <c r="AQ1551" i="64"/>
  <c r="AQ1564" i="64" s="1"/>
  <c r="AQ1462" i="64"/>
  <c r="AQ1497" i="64" s="1"/>
  <c r="AQ1912" i="64"/>
  <c r="AQ1935" i="64" s="1"/>
  <c r="AQ2486" i="64"/>
  <c r="AQ2500" i="64" s="1"/>
  <c r="AQ1506" i="64"/>
  <c r="AQ1880" i="64"/>
  <c r="AQ1903" i="64" s="1"/>
  <c r="AQ1426" i="64"/>
  <c r="AQ1453" i="64" s="1"/>
  <c r="AQ1844" i="64"/>
  <c r="AQ1871" i="64" s="1"/>
  <c r="AQ1390" i="64"/>
  <c r="AQ1417" i="64" s="1"/>
  <c r="AQ1320" i="64"/>
  <c r="AQ1347" i="64" s="1"/>
  <c r="AQ1296" i="64"/>
  <c r="AQ1311" i="64" s="1"/>
  <c r="AQ1944" i="64"/>
  <c r="AQ1969" i="64" s="1"/>
  <c r="AQ1355" i="64"/>
  <c r="AQ1382" i="64" s="1"/>
  <c r="AQ1202" i="64"/>
  <c r="AQ1217" i="64" s="1"/>
  <c r="AQ1978" i="64"/>
  <c r="AQ2003" i="64" s="1"/>
  <c r="AQ1226" i="64"/>
  <c r="AQ1239" i="64" s="1"/>
  <c r="AQ1659" i="64"/>
  <c r="AQ1674" i="64" s="1"/>
  <c r="AQ1074" i="64"/>
  <c r="AQ637" i="64"/>
  <c r="AQ961" i="64"/>
  <c r="AQ974" i="64" s="1"/>
  <c r="AQ588" i="64"/>
  <c r="AQ603" i="64" s="1"/>
  <c r="AQ1050" i="64"/>
  <c r="AQ1065" i="64" s="1"/>
  <c r="AQ937" i="64"/>
  <c r="AQ952" i="64" s="1"/>
  <c r="AQ560" i="64"/>
  <c r="AQ580" i="64" s="1"/>
  <c r="AQ454" i="64"/>
  <c r="AI1628" i="64"/>
  <c r="AI2434" i="64"/>
  <c r="AI2451" i="64" s="1"/>
  <c r="AI2408" i="64"/>
  <c r="AI2425" i="64" s="1"/>
  <c r="AI2357" i="64"/>
  <c r="AI2374" i="64" s="1"/>
  <c r="AI1605" i="64"/>
  <c r="AI1619" i="64" s="1"/>
  <c r="AI1573" i="64"/>
  <c r="AI1596" i="64" s="1"/>
  <c r="AI2383" i="64"/>
  <c r="AI2400" i="64" s="1"/>
  <c r="AI1551" i="64"/>
  <c r="AI1564" i="64" s="1"/>
  <c r="AI1506" i="64"/>
  <c r="AI2486" i="64"/>
  <c r="AI2500" i="64" s="1"/>
  <c r="AI1912" i="64"/>
  <c r="AI1935" i="64" s="1"/>
  <c r="AI1757" i="64"/>
  <c r="AI1770" i="64" s="1"/>
  <c r="AI1880" i="64"/>
  <c r="AI1903" i="64" s="1"/>
  <c r="AI1844" i="64"/>
  <c r="AI1871" i="64" s="1"/>
  <c r="AI1426" i="64"/>
  <c r="AI1453" i="64" s="1"/>
  <c r="AI1390" i="64"/>
  <c r="AI1417" i="64" s="1"/>
  <c r="AI1462" i="64"/>
  <c r="AI1497" i="64" s="1"/>
  <c r="AI1320" i="64"/>
  <c r="AI1347" i="64" s="1"/>
  <c r="AI1355" i="64"/>
  <c r="AI1382" i="64" s="1"/>
  <c r="AI1296" i="64"/>
  <c r="AI1311" i="64" s="1"/>
  <c r="AI1944" i="64"/>
  <c r="AI1969" i="64" s="1"/>
  <c r="AI1978" i="64"/>
  <c r="AI2003" i="64" s="1"/>
  <c r="AI1202" i="64"/>
  <c r="AI1217" i="64" s="1"/>
  <c r="AI1226" i="64"/>
  <c r="AI1239" i="64" s="1"/>
  <c r="AI1659" i="64"/>
  <c r="AI1674" i="64" s="1"/>
  <c r="AI1074" i="64"/>
  <c r="AI637" i="64"/>
  <c r="AI961" i="64"/>
  <c r="AI974" i="64" s="1"/>
  <c r="AI937" i="64"/>
  <c r="AI952" i="64" s="1"/>
  <c r="AI661" i="64"/>
  <c r="AI588" i="64"/>
  <c r="AI603" i="64" s="1"/>
  <c r="AI560" i="64"/>
  <c r="AI580" i="64" s="1"/>
  <c r="AI1050" i="64"/>
  <c r="AI1065" i="64" s="1"/>
  <c r="AI454" i="64"/>
  <c r="AA1628" i="64"/>
  <c r="AA2434" i="64"/>
  <c r="AA2451" i="64" s="1"/>
  <c r="AA2408" i="64"/>
  <c r="AA2425" i="64" s="1"/>
  <c r="AA2383" i="64"/>
  <c r="AA2400" i="64" s="1"/>
  <c r="AA2357" i="64"/>
  <c r="AA2374" i="64" s="1"/>
  <c r="AA1605" i="64"/>
  <c r="AA1619" i="64" s="1"/>
  <c r="AA1573" i="64"/>
  <c r="AA1596" i="64" s="1"/>
  <c r="AA1757" i="64"/>
  <c r="AA1770" i="64" s="1"/>
  <c r="AA1551" i="64"/>
  <c r="AA1564" i="64" s="1"/>
  <c r="AA2486" i="64"/>
  <c r="AA2500" i="64" s="1"/>
  <c r="AA1462" i="64"/>
  <c r="AA1497" i="64" s="1"/>
  <c r="AA1912" i="64"/>
  <c r="AA1935" i="64" s="1"/>
  <c r="AA1506" i="64"/>
  <c r="AA1880" i="64"/>
  <c r="AA1903" i="64" s="1"/>
  <c r="AA1426" i="64"/>
  <c r="AA1453" i="64" s="1"/>
  <c r="AA1390" i="64"/>
  <c r="AA1417" i="64" s="1"/>
  <c r="AA1844" i="64"/>
  <c r="AA1871" i="64" s="1"/>
  <c r="AA1355" i="64"/>
  <c r="AA1382" i="64" s="1"/>
  <c r="AA1320" i="64"/>
  <c r="AA1347" i="64" s="1"/>
  <c r="AA1296" i="64"/>
  <c r="AA1311" i="64" s="1"/>
  <c r="AA1944" i="64"/>
  <c r="AA1969" i="64" s="1"/>
  <c r="AA1202" i="64"/>
  <c r="AA1217" i="64" s="1"/>
  <c r="AA1226" i="64"/>
  <c r="AA1239" i="64" s="1"/>
  <c r="AA1978" i="64"/>
  <c r="AA2003" i="64" s="1"/>
  <c r="AA1074" i="64"/>
  <c r="AA1659" i="64"/>
  <c r="AA1674" i="64" s="1"/>
  <c r="AA637" i="64"/>
  <c r="AA961" i="64"/>
  <c r="AA974" i="64" s="1"/>
  <c r="AA588" i="64"/>
  <c r="AA603" i="64" s="1"/>
  <c r="AA937" i="64"/>
  <c r="AA952" i="64" s="1"/>
  <c r="AA661" i="64"/>
  <c r="AA560" i="64"/>
  <c r="AA580" i="64" s="1"/>
  <c r="AA454" i="64"/>
  <c r="S1628" i="64"/>
  <c r="S2434" i="64"/>
  <c r="S2451" i="64" s="1"/>
  <c r="S2408" i="64"/>
  <c r="S2425" i="64" s="1"/>
  <c r="S2383" i="64"/>
  <c r="S2400" i="64" s="1"/>
  <c r="S2357" i="64"/>
  <c r="S2374" i="64" s="1"/>
  <c r="S1605" i="64"/>
  <c r="S1619" i="64" s="1"/>
  <c r="S1573" i="64"/>
  <c r="S1596" i="64" s="1"/>
  <c r="S1757" i="64"/>
  <c r="S1770" i="64" s="1"/>
  <c r="S1551" i="64"/>
  <c r="S1564" i="64" s="1"/>
  <c r="S1506" i="64"/>
  <c r="S1912" i="64"/>
  <c r="S1935" i="64" s="1"/>
  <c r="S1880" i="64"/>
  <c r="S1903" i="64" s="1"/>
  <c r="S1462" i="64"/>
  <c r="S1497" i="64" s="1"/>
  <c r="S1426" i="64"/>
  <c r="S1453" i="64" s="1"/>
  <c r="S1844" i="64"/>
  <c r="S1871" i="64" s="1"/>
  <c r="S2486" i="64"/>
  <c r="S2500" i="64" s="1"/>
  <c r="S1390" i="64"/>
  <c r="S1417" i="64" s="1"/>
  <c r="S1355" i="64"/>
  <c r="S1382" i="64" s="1"/>
  <c r="S1320" i="64"/>
  <c r="S1347" i="64" s="1"/>
  <c r="S1296" i="64"/>
  <c r="S1311" i="64" s="1"/>
  <c r="S1944" i="64"/>
  <c r="S1969" i="64" s="1"/>
  <c r="S1202" i="64"/>
  <c r="S1217" i="64" s="1"/>
  <c r="S1978" i="64"/>
  <c r="S2003" i="64" s="1"/>
  <c r="S1226" i="64"/>
  <c r="S1239" i="64" s="1"/>
  <c r="S1659" i="64"/>
  <c r="S1674" i="64" s="1"/>
  <c r="S637" i="64"/>
  <c r="S961" i="64"/>
  <c r="S974" i="64" s="1"/>
  <c r="S1074" i="64"/>
  <c r="S1050" i="64"/>
  <c r="S1065" i="64" s="1"/>
  <c r="S661" i="64"/>
  <c r="S588" i="64"/>
  <c r="S603" i="64" s="1"/>
  <c r="S560" i="64"/>
  <c r="S580" i="64" s="1"/>
  <c r="S937" i="64"/>
  <c r="S952" i="64" s="1"/>
  <c r="S454" i="64"/>
  <c r="CE2439" i="64"/>
  <c r="CE2413" i="64"/>
  <c r="CE1633" i="64"/>
  <c r="CE2388" i="64"/>
  <c r="CE2362" i="64"/>
  <c r="CE2379" i="64" s="1"/>
  <c r="CE1610" i="64"/>
  <c r="CE1624" i="64" s="1"/>
  <c r="CE1578" i="64"/>
  <c r="CE1556" i="64"/>
  <c r="CE1569" i="64" s="1"/>
  <c r="CE1762" i="64"/>
  <c r="CE1775" i="64" s="1"/>
  <c r="CE1511" i="64"/>
  <c r="CE1546" i="64" s="1"/>
  <c r="CE1467" i="64"/>
  <c r="CE1502" i="64" s="1"/>
  <c r="CE1431" i="64"/>
  <c r="CE1458" i="64" s="1"/>
  <c r="CE2491" i="64"/>
  <c r="CE2505" i="64" s="1"/>
  <c r="CE1849" i="64"/>
  <c r="CE1876" i="64" s="1"/>
  <c r="CE1885" i="64"/>
  <c r="CE1908" i="64" s="1"/>
  <c r="CE1395" i="64"/>
  <c r="CE1422" i="64" s="1"/>
  <c r="CE1917" i="64"/>
  <c r="CE1940" i="64" s="1"/>
  <c r="CE1325" i="64"/>
  <c r="CE1352" i="64" s="1"/>
  <c r="CE1949" i="64"/>
  <c r="CE1974" i="64" s="1"/>
  <c r="CE1360" i="64"/>
  <c r="CE1387" i="64" s="1"/>
  <c r="CE1301" i="64"/>
  <c r="CE1231" i="64"/>
  <c r="CE1244" i="64" s="1"/>
  <c r="CE1983" i="64"/>
  <c r="CE2008" i="64" s="1"/>
  <c r="CE1055" i="64"/>
  <c r="CE1070" i="64" s="1"/>
  <c r="CE666" i="64"/>
  <c r="CE679" i="64" s="1"/>
  <c r="CE642" i="64"/>
  <c r="CE966" i="64"/>
  <c r="CE979" i="64" s="1"/>
  <c r="CE1207" i="64"/>
  <c r="CE593" i="64"/>
  <c r="CE1664" i="64"/>
  <c r="CE1679" i="64" s="1"/>
  <c r="CE942" i="64"/>
  <c r="CE565" i="64"/>
  <c r="CE1079" i="64"/>
  <c r="CE459" i="64"/>
  <c r="BW2439" i="64"/>
  <c r="BW2413" i="64"/>
  <c r="BW1633" i="64"/>
  <c r="BW2388" i="64"/>
  <c r="BW2362" i="64"/>
  <c r="BW2379" i="64" s="1"/>
  <c r="BW1610" i="64"/>
  <c r="BW1624" i="64" s="1"/>
  <c r="BW1556" i="64"/>
  <c r="BW1569" i="64" s="1"/>
  <c r="BW1578" i="64"/>
  <c r="BW1511" i="64"/>
  <c r="BW1546" i="64" s="1"/>
  <c r="BW1762" i="64"/>
  <c r="BW1775" i="64" s="1"/>
  <c r="BW1467" i="64"/>
  <c r="BW1502" i="64" s="1"/>
  <c r="BW1431" i="64"/>
  <c r="BW1458" i="64" s="1"/>
  <c r="BW1917" i="64"/>
  <c r="BW1940" i="64" s="1"/>
  <c r="BW2491" i="64"/>
  <c r="BW2505" i="64" s="1"/>
  <c r="BW1885" i="64"/>
  <c r="BW1908" i="64" s="1"/>
  <c r="BW1395" i="64"/>
  <c r="BW1422" i="64" s="1"/>
  <c r="BW1325" i="64"/>
  <c r="BW1352" i="64" s="1"/>
  <c r="BW1360" i="64"/>
  <c r="BW1387" i="64" s="1"/>
  <c r="BW1849" i="64"/>
  <c r="BW1876" i="64" s="1"/>
  <c r="BW1949" i="64"/>
  <c r="BW1974" i="64" s="1"/>
  <c r="BW1231" i="64"/>
  <c r="BW1244" i="64" s="1"/>
  <c r="BW1055" i="64"/>
  <c r="BW1070" i="64" s="1"/>
  <c r="BW1301" i="64"/>
  <c r="BW666" i="64"/>
  <c r="BW679" i="64" s="1"/>
  <c r="BW642" i="64"/>
  <c r="BW1079" i="64"/>
  <c r="BW966" i="64"/>
  <c r="BW979" i="64" s="1"/>
  <c r="BW593" i="64"/>
  <c r="BW1207" i="64"/>
  <c r="BW565" i="64"/>
  <c r="BW617" i="64"/>
  <c r="BW459" i="64"/>
  <c r="BO2439" i="64"/>
  <c r="BO2413" i="64"/>
  <c r="BO1633" i="64"/>
  <c r="BO2388" i="64"/>
  <c r="BO2362" i="64"/>
  <c r="BO2379" i="64" s="1"/>
  <c r="BO1610" i="64"/>
  <c r="BO1624" i="64" s="1"/>
  <c r="BO1578" i="64"/>
  <c r="BO1556" i="64"/>
  <c r="BO1569" i="64" s="1"/>
  <c r="BO2491" i="64"/>
  <c r="BO2505" i="64" s="1"/>
  <c r="BO1762" i="64"/>
  <c r="BO1775" i="64" s="1"/>
  <c r="BO1511" i="64"/>
  <c r="BO1546" i="64" s="1"/>
  <c r="BO1467" i="64"/>
  <c r="BO1502" i="64" s="1"/>
  <c r="BO1917" i="64"/>
  <c r="BO1940" i="64" s="1"/>
  <c r="BO1431" i="64"/>
  <c r="BO1458" i="64" s="1"/>
  <c r="BO1395" i="64"/>
  <c r="BO1422" i="64" s="1"/>
  <c r="BO1849" i="64"/>
  <c r="BO1876" i="64" s="1"/>
  <c r="BO1885" i="64"/>
  <c r="BO1908" i="64" s="1"/>
  <c r="BO1325" i="64"/>
  <c r="BO1352" i="64" s="1"/>
  <c r="BO1949" i="64"/>
  <c r="BO1974" i="64" s="1"/>
  <c r="BO1231" i="64"/>
  <c r="BO1244" i="64" s="1"/>
  <c r="BO1983" i="64"/>
  <c r="BO2008" i="64" s="1"/>
  <c r="BO1360" i="64"/>
  <c r="BO1387" i="64" s="1"/>
  <c r="BO1301" i="64"/>
  <c r="BO1055" i="64"/>
  <c r="BO1070" i="64" s="1"/>
  <c r="BO1207" i="64"/>
  <c r="BO1079" i="64"/>
  <c r="BO666" i="64"/>
  <c r="BO679" i="64" s="1"/>
  <c r="BO642" i="64"/>
  <c r="BO966" i="64"/>
  <c r="BO979" i="64" s="1"/>
  <c r="BO593" i="64"/>
  <c r="BO942" i="64"/>
  <c r="BO1664" i="64"/>
  <c r="BO1679" i="64" s="1"/>
  <c r="BO617" i="64"/>
  <c r="BO565" i="64"/>
  <c r="BO459" i="64"/>
  <c r="BG2439" i="64"/>
  <c r="BG2413" i="64"/>
  <c r="BG1633" i="64"/>
  <c r="BG2388" i="64"/>
  <c r="BG2362" i="64"/>
  <c r="BG2379" i="64" s="1"/>
  <c r="BG1610" i="64"/>
  <c r="BG1624" i="64" s="1"/>
  <c r="BG1578" i="64"/>
  <c r="BG1556" i="64"/>
  <c r="BG1569" i="64" s="1"/>
  <c r="BG1762" i="64"/>
  <c r="BG1775" i="64" s="1"/>
  <c r="BG1511" i="64"/>
  <c r="BG1546" i="64" s="1"/>
  <c r="BG1467" i="64"/>
  <c r="BG1502" i="64" s="1"/>
  <c r="BG1431" i="64"/>
  <c r="BG1458" i="64" s="1"/>
  <c r="BG1849" i="64"/>
  <c r="BG1876" i="64" s="1"/>
  <c r="BG1917" i="64"/>
  <c r="BG1940" i="64" s="1"/>
  <c r="BG1885" i="64"/>
  <c r="BG1908" i="64" s="1"/>
  <c r="BG2491" i="64"/>
  <c r="BG2505" i="64" s="1"/>
  <c r="BG1395" i="64"/>
  <c r="BG1422" i="64" s="1"/>
  <c r="BG1325" i="64"/>
  <c r="BG1352" i="64" s="1"/>
  <c r="BG1360" i="64"/>
  <c r="BG1387" i="64" s="1"/>
  <c r="BG1949" i="64"/>
  <c r="BG1974" i="64" s="1"/>
  <c r="BG1983" i="64"/>
  <c r="BG2008" i="64" s="1"/>
  <c r="BG1301" i="64"/>
  <c r="BG1055" i="64"/>
  <c r="BG1070" i="64" s="1"/>
  <c r="BG1231" i="64"/>
  <c r="BG1244" i="64" s="1"/>
  <c r="BG666" i="64"/>
  <c r="BG679" i="64" s="1"/>
  <c r="BG1207" i="64"/>
  <c r="BG642" i="64"/>
  <c r="BG966" i="64"/>
  <c r="BG979" i="64" s="1"/>
  <c r="BG1079" i="64"/>
  <c r="BG617" i="64"/>
  <c r="BG593" i="64"/>
  <c r="BG565" i="64"/>
  <c r="BG942" i="64"/>
  <c r="BG459" i="64"/>
  <c r="AY2439" i="64"/>
  <c r="AY2413" i="64"/>
  <c r="AY1633" i="64"/>
  <c r="AY2388" i="64"/>
  <c r="AY2362" i="64"/>
  <c r="AY2379" i="64" s="1"/>
  <c r="AY1610" i="64"/>
  <c r="AY1624" i="64" s="1"/>
  <c r="AY1578" i="64"/>
  <c r="AY1556" i="64"/>
  <c r="AY1569" i="64" s="1"/>
  <c r="AY2491" i="64"/>
  <c r="AY2505" i="64" s="1"/>
  <c r="AY1511" i="64"/>
  <c r="AY1546" i="64" s="1"/>
  <c r="AY1762" i="64"/>
  <c r="AY1775" i="64" s="1"/>
  <c r="AY1467" i="64"/>
  <c r="AY1502" i="64" s="1"/>
  <c r="AY1431" i="64"/>
  <c r="AY1458" i="64" s="1"/>
  <c r="AY1917" i="64"/>
  <c r="AY1940" i="64" s="1"/>
  <c r="AY1395" i="64"/>
  <c r="AY1422" i="64" s="1"/>
  <c r="AY1360" i="64"/>
  <c r="AY1387" i="64" s="1"/>
  <c r="AY1325" i="64"/>
  <c r="AY1352" i="64" s="1"/>
  <c r="AY1949" i="64"/>
  <c r="AY1974" i="64" s="1"/>
  <c r="AY1301" i="64"/>
  <c r="AY1231" i="64"/>
  <c r="AY1244" i="64" s="1"/>
  <c r="AY1983" i="64"/>
  <c r="AY2008" i="64" s="1"/>
  <c r="AY1055" i="64"/>
  <c r="AY1070" i="64" s="1"/>
  <c r="AY666" i="64"/>
  <c r="AY679" i="64" s="1"/>
  <c r="AY1885" i="64"/>
  <c r="AY1908" i="64" s="1"/>
  <c r="AY1079" i="64"/>
  <c r="AY642" i="64"/>
  <c r="AY966" i="64"/>
  <c r="AY979" i="64" s="1"/>
  <c r="AY1207" i="64"/>
  <c r="AY1849" i="64"/>
  <c r="AY1876" i="64" s="1"/>
  <c r="AY942" i="64"/>
  <c r="AY593" i="64"/>
  <c r="AY1664" i="64"/>
  <c r="AY1679" i="64" s="1"/>
  <c r="AY565" i="64"/>
  <c r="AY459" i="64"/>
  <c r="AQ2439" i="64"/>
  <c r="AQ1633" i="64"/>
  <c r="AQ2413" i="64"/>
  <c r="AQ2388" i="64"/>
  <c r="AQ2362" i="64"/>
  <c r="AQ2379" i="64" s="1"/>
  <c r="AQ1610" i="64"/>
  <c r="AQ1624" i="64" s="1"/>
  <c r="AQ1578" i="64"/>
  <c r="AQ1556" i="64"/>
  <c r="AQ1569" i="64" s="1"/>
  <c r="AQ2491" i="64"/>
  <c r="AQ2505" i="64" s="1"/>
  <c r="AQ1762" i="64"/>
  <c r="AQ1775" i="64" s="1"/>
  <c r="AQ1511" i="64"/>
  <c r="AQ1546" i="64" s="1"/>
  <c r="AQ1467" i="64"/>
  <c r="AQ1502" i="64" s="1"/>
  <c r="AQ1431" i="64"/>
  <c r="AQ1458" i="64" s="1"/>
  <c r="AQ1849" i="64"/>
  <c r="AQ1876" i="64" s="1"/>
  <c r="AQ1395" i="64"/>
  <c r="AQ1422" i="64" s="1"/>
  <c r="AQ1885" i="64"/>
  <c r="AQ1908" i="64" s="1"/>
  <c r="AQ1917" i="64"/>
  <c r="AQ1940" i="64" s="1"/>
  <c r="AQ1325" i="64"/>
  <c r="AQ1352" i="64" s="1"/>
  <c r="AQ1949" i="64"/>
  <c r="AQ1974" i="64" s="1"/>
  <c r="AQ1360" i="64"/>
  <c r="AQ1387" i="64" s="1"/>
  <c r="AQ1231" i="64"/>
  <c r="AQ1244" i="64" s="1"/>
  <c r="AQ1055" i="64"/>
  <c r="AQ1070" i="64" s="1"/>
  <c r="AQ1983" i="64"/>
  <c r="AQ2008" i="64" s="1"/>
  <c r="AQ1079" i="64"/>
  <c r="AQ666" i="64"/>
  <c r="AQ679" i="64" s="1"/>
  <c r="AQ642" i="64"/>
  <c r="AQ1301" i="64"/>
  <c r="AQ966" i="64"/>
  <c r="AQ979" i="64" s="1"/>
  <c r="AQ593" i="64"/>
  <c r="AQ942" i="64"/>
  <c r="AQ565" i="64"/>
  <c r="AQ1207" i="64"/>
  <c r="AQ459" i="64"/>
  <c r="AQ617" i="64"/>
  <c r="AI2439" i="64"/>
  <c r="AI2413" i="64"/>
  <c r="AI2388" i="64"/>
  <c r="AI1633" i="64"/>
  <c r="AI2362" i="64"/>
  <c r="AI2379" i="64" s="1"/>
  <c r="AI1610" i="64"/>
  <c r="AI1624" i="64" s="1"/>
  <c r="AI1556" i="64"/>
  <c r="AI1569" i="64" s="1"/>
  <c r="AI1578" i="64"/>
  <c r="AI1511" i="64"/>
  <c r="AI1546" i="64" s="1"/>
  <c r="AI2491" i="64"/>
  <c r="AI2505" i="64" s="1"/>
  <c r="AI1762" i="64"/>
  <c r="AI1775" i="64" s="1"/>
  <c r="AI1467" i="64"/>
  <c r="AI1502" i="64" s="1"/>
  <c r="AI1431" i="64"/>
  <c r="AI1458" i="64" s="1"/>
  <c r="AI1849" i="64"/>
  <c r="AI1876" i="64" s="1"/>
  <c r="AI1917" i="64"/>
  <c r="AI1940" i="64" s="1"/>
  <c r="AI1885" i="64"/>
  <c r="AI1908" i="64" s="1"/>
  <c r="AI1395" i="64"/>
  <c r="AI1422" i="64" s="1"/>
  <c r="AI1325" i="64"/>
  <c r="AI1352" i="64" s="1"/>
  <c r="AI1360" i="64"/>
  <c r="AI1387" i="64" s="1"/>
  <c r="AI1949" i="64"/>
  <c r="AI1974" i="64" s="1"/>
  <c r="AI1231" i="64"/>
  <c r="AI1244" i="64" s="1"/>
  <c r="AI1983" i="64"/>
  <c r="AI2008" i="64" s="1"/>
  <c r="AI1301" i="64"/>
  <c r="AI1055" i="64"/>
  <c r="AI1070" i="64" s="1"/>
  <c r="AI1207" i="64"/>
  <c r="AI666" i="64"/>
  <c r="AI679" i="64" s="1"/>
  <c r="AI642" i="64"/>
  <c r="AI966" i="64"/>
  <c r="AI979" i="64" s="1"/>
  <c r="AI1079" i="64"/>
  <c r="AI593" i="64"/>
  <c r="AI1664" i="64"/>
  <c r="AI1679" i="64" s="1"/>
  <c r="AI565" i="64"/>
  <c r="AI459" i="64"/>
  <c r="AI942" i="64"/>
  <c r="AI617" i="64"/>
  <c r="AA2439" i="64"/>
  <c r="AA2413" i="64"/>
  <c r="AA2388" i="64"/>
  <c r="AA2362" i="64"/>
  <c r="AA2379" i="64" s="1"/>
  <c r="AA1610" i="64"/>
  <c r="AA1624" i="64" s="1"/>
  <c r="AA1633" i="64"/>
  <c r="AA1578" i="64"/>
  <c r="AA1556" i="64"/>
  <c r="AA1569" i="64" s="1"/>
  <c r="AA2491" i="64"/>
  <c r="AA2505" i="64" s="1"/>
  <c r="AA1762" i="64"/>
  <c r="AA1775" i="64" s="1"/>
  <c r="AA1511" i="64"/>
  <c r="AA1546" i="64" s="1"/>
  <c r="AA1431" i="64"/>
  <c r="AA1458" i="64" s="1"/>
  <c r="AA1917" i="64"/>
  <c r="AA1940" i="64" s="1"/>
  <c r="AA1467" i="64"/>
  <c r="AA1502" i="64" s="1"/>
  <c r="AA1395" i="64"/>
  <c r="AA1422" i="64" s="1"/>
  <c r="AA1849" i="64"/>
  <c r="AA1876" i="64" s="1"/>
  <c r="AA1360" i="64"/>
  <c r="AA1387" i="64" s="1"/>
  <c r="AA1325" i="64"/>
  <c r="AA1352" i="64" s="1"/>
  <c r="AA1885" i="64"/>
  <c r="AA1908" i="64" s="1"/>
  <c r="AA1949" i="64"/>
  <c r="AA1974" i="64" s="1"/>
  <c r="AA1983" i="64"/>
  <c r="AA2008" i="64" s="1"/>
  <c r="AA1301" i="64"/>
  <c r="AA1055" i="64"/>
  <c r="AA1070" i="64" s="1"/>
  <c r="AA666" i="64"/>
  <c r="AA679" i="64" s="1"/>
  <c r="AA1079" i="64"/>
  <c r="AA1207" i="64"/>
  <c r="AA642" i="64"/>
  <c r="AA966" i="64"/>
  <c r="AA979" i="64" s="1"/>
  <c r="AA1231" i="64"/>
  <c r="AA1244" i="64" s="1"/>
  <c r="AA942" i="64"/>
  <c r="AA593" i="64"/>
  <c r="AA565" i="64"/>
  <c r="AA459" i="64"/>
  <c r="AA617" i="64"/>
  <c r="S2439" i="64"/>
  <c r="S1633" i="64"/>
  <c r="S2388" i="64"/>
  <c r="S2413" i="64"/>
  <c r="S2362" i="64"/>
  <c r="S2379" i="64" s="1"/>
  <c r="S1610" i="64"/>
  <c r="S1624" i="64" s="1"/>
  <c r="S1578" i="64"/>
  <c r="S1556" i="64"/>
  <c r="S1569" i="64" s="1"/>
  <c r="S1762" i="64"/>
  <c r="S1775" i="64" s="1"/>
  <c r="S2491" i="64"/>
  <c r="S2505" i="64" s="1"/>
  <c r="S1511" i="64"/>
  <c r="S1546" i="64" s="1"/>
  <c r="S1467" i="64"/>
  <c r="S1502" i="64" s="1"/>
  <c r="S1431" i="64"/>
  <c r="S1458" i="64" s="1"/>
  <c r="S1849" i="64"/>
  <c r="S1876" i="64" s="1"/>
  <c r="S1885" i="64"/>
  <c r="S1908" i="64" s="1"/>
  <c r="S1395" i="64"/>
  <c r="S1422" i="64" s="1"/>
  <c r="S1325" i="64"/>
  <c r="S1352" i="64" s="1"/>
  <c r="S1917" i="64"/>
  <c r="S1940" i="64" s="1"/>
  <c r="S1949" i="64"/>
  <c r="S1974" i="64" s="1"/>
  <c r="S1360" i="64"/>
  <c r="S1387" i="64" s="1"/>
  <c r="S1301" i="64"/>
  <c r="S1231" i="64"/>
  <c r="S1244" i="64" s="1"/>
  <c r="S1983" i="64"/>
  <c r="S2008" i="64" s="1"/>
  <c r="S1055" i="64"/>
  <c r="S1070" i="64" s="1"/>
  <c r="S666" i="64"/>
  <c r="S679" i="64" s="1"/>
  <c r="S642" i="64"/>
  <c r="S966" i="64"/>
  <c r="S979" i="64" s="1"/>
  <c r="S1207" i="64"/>
  <c r="S593" i="64"/>
  <c r="S1079" i="64"/>
  <c r="S1664" i="64"/>
  <c r="S1679" i="64" s="1"/>
  <c r="S942" i="64"/>
  <c r="S565" i="64"/>
  <c r="S459" i="64"/>
  <c r="S617" i="64"/>
  <c r="CF2438" i="64"/>
  <c r="CF1632" i="64"/>
  <c r="CF2412" i="64"/>
  <c r="CF2387" i="64"/>
  <c r="CF2361" i="64"/>
  <c r="CF1577" i="64"/>
  <c r="CF1555" i="64"/>
  <c r="CF1609" i="64"/>
  <c r="CF1761" i="64"/>
  <c r="CF1510" i="64"/>
  <c r="CF2490" i="64"/>
  <c r="CF1916" i="64"/>
  <c r="CF1466" i="64"/>
  <c r="CF1884" i="64"/>
  <c r="CF1394" i="64"/>
  <c r="CF1359" i="64"/>
  <c r="CF1324" i="64"/>
  <c r="CF1948" i="64"/>
  <c r="CF1230" i="64"/>
  <c r="CF1848" i="64"/>
  <c r="CF1430" i="64"/>
  <c r="CF1982" i="64"/>
  <c r="CF1300" i="64"/>
  <c r="CF665" i="64"/>
  <c r="CF678" i="64" s="1"/>
  <c r="CF1078" i="64"/>
  <c r="CF1197" i="64" s="1"/>
  <c r="CF965" i="64"/>
  <c r="CF1206" i="64"/>
  <c r="CF1221" i="64" s="1"/>
  <c r="CF941" i="64"/>
  <c r="CF592" i="64"/>
  <c r="CF641" i="64"/>
  <c r="CF564" i="64"/>
  <c r="CF616" i="64"/>
  <c r="CF1663" i="64"/>
  <c r="CF1687" i="64"/>
  <c r="BX2438" i="64"/>
  <c r="BX1632" i="64"/>
  <c r="BX2412" i="64"/>
  <c r="BX2387" i="64"/>
  <c r="BX1577" i="64"/>
  <c r="BX1609" i="64"/>
  <c r="BX1555" i="64"/>
  <c r="BX2361" i="64"/>
  <c r="BX1761" i="64"/>
  <c r="BX1510" i="64"/>
  <c r="BX2490" i="64"/>
  <c r="BX1916" i="64"/>
  <c r="BX1466" i="64"/>
  <c r="BX1884" i="64"/>
  <c r="BX1394" i="64"/>
  <c r="BX1848" i="64"/>
  <c r="BX1430" i="64"/>
  <c r="BX1359" i="64"/>
  <c r="BX1324" i="64"/>
  <c r="BX1948" i="64"/>
  <c r="BX1230" i="64"/>
  <c r="BX1982" i="64"/>
  <c r="BX1300" i="64"/>
  <c r="BX1206" i="64"/>
  <c r="BX1221" i="64" s="1"/>
  <c r="BX1078" i="64"/>
  <c r="BX1197" i="64" s="1"/>
  <c r="BX665" i="64"/>
  <c r="BX678" i="64" s="1"/>
  <c r="BX965" i="64"/>
  <c r="BX941" i="64"/>
  <c r="BX592" i="64"/>
  <c r="BX1663" i="64"/>
  <c r="BX564" i="64"/>
  <c r="BX616" i="64"/>
  <c r="BX641" i="64"/>
  <c r="BX1687" i="64"/>
  <c r="BP2438" i="64"/>
  <c r="BP1632" i="64"/>
  <c r="BP2412" i="64"/>
  <c r="BP2387" i="64"/>
  <c r="BP2361" i="64"/>
  <c r="BP1577" i="64"/>
  <c r="BP1609" i="64"/>
  <c r="BP1555" i="64"/>
  <c r="BP1761" i="64"/>
  <c r="BP1510" i="64"/>
  <c r="BP1466" i="64"/>
  <c r="BP2490" i="64"/>
  <c r="BP1884" i="64"/>
  <c r="BP1848" i="64"/>
  <c r="BP1430" i="64"/>
  <c r="BP1394" i="64"/>
  <c r="BP1359" i="64"/>
  <c r="BP1324" i="64"/>
  <c r="BP1948" i="64"/>
  <c r="BP1916" i="64"/>
  <c r="BP1230" i="64"/>
  <c r="BP1982" i="64"/>
  <c r="BP1300" i="64"/>
  <c r="BP665" i="64"/>
  <c r="BP678" i="64" s="1"/>
  <c r="BP1206" i="64"/>
  <c r="BP1221" i="64" s="1"/>
  <c r="BP965" i="64"/>
  <c r="BP1078" i="64"/>
  <c r="BP1197" i="64" s="1"/>
  <c r="BP941" i="64"/>
  <c r="BP592" i="64"/>
  <c r="BP641" i="64"/>
  <c r="BP564" i="64"/>
  <c r="BP616" i="64"/>
  <c r="BP1663" i="64"/>
  <c r="BP1687" i="64"/>
  <c r="BH2438" i="64"/>
  <c r="BH1632" i="64"/>
  <c r="BH2412" i="64"/>
  <c r="BH2387" i="64"/>
  <c r="BH1577" i="64"/>
  <c r="BH2361" i="64"/>
  <c r="BH1555" i="64"/>
  <c r="BH1609" i="64"/>
  <c r="BH1761" i="64"/>
  <c r="BH1510" i="64"/>
  <c r="BH2490" i="64"/>
  <c r="BH1466" i="64"/>
  <c r="BH1884" i="64"/>
  <c r="BH1916" i="64"/>
  <c r="BH1394" i="64"/>
  <c r="BH1848" i="64"/>
  <c r="BH1430" i="64"/>
  <c r="BH1359" i="64"/>
  <c r="BH1324" i="64"/>
  <c r="BH1948" i="64"/>
  <c r="BH1230" i="64"/>
  <c r="BH1982" i="64"/>
  <c r="BH1300" i="64"/>
  <c r="BH665" i="64"/>
  <c r="BH678" i="64" s="1"/>
  <c r="BH1078" i="64"/>
  <c r="BH1197" i="64" s="1"/>
  <c r="BH965" i="64"/>
  <c r="BH1206" i="64"/>
  <c r="BH1221" i="64" s="1"/>
  <c r="BH941" i="64"/>
  <c r="BH592" i="64"/>
  <c r="BH1663" i="64"/>
  <c r="BH564" i="64"/>
  <c r="BH616" i="64"/>
  <c r="BH641" i="64"/>
  <c r="BH1687" i="64"/>
  <c r="AZ2438" i="64"/>
  <c r="AZ1632" i="64"/>
  <c r="AZ2412" i="64"/>
  <c r="AZ2387" i="64"/>
  <c r="AZ1609" i="64"/>
  <c r="AZ1577" i="64"/>
  <c r="AZ1555" i="64"/>
  <c r="AZ2361" i="64"/>
  <c r="AZ1761" i="64"/>
  <c r="AZ1510" i="64"/>
  <c r="AZ2490" i="64"/>
  <c r="AZ1916" i="64"/>
  <c r="AZ1884" i="64"/>
  <c r="AZ1848" i="64"/>
  <c r="AZ1430" i="64"/>
  <c r="AZ1394" i="64"/>
  <c r="AZ1359" i="64"/>
  <c r="AZ1466" i="64"/>
  <c r="AZ1324" i="64"/>
  <c r="AZ1948" i="64"/>
  <c r="AZ1230" i="64"/>
  <c r="AZ1982" i="64"/>
  <c r="AZ1300" i="64"/>
  <c r="AZ665" i="64"/>
  <c r="AZ678" i="64" s="1"/>
  <c r="AZ965" i="64"/>
  <c r="AZ1206" i="64"/>
  <c r="AZ1221" i="64" s="1"/>
  <c r="AZ941" i="64"/>
  <c r="AZ592" i="64"/>
  <c r="AZ641" i="64"/>
  <c r="AZ564" i="64"/>
  <c r="AZ1078" i="64"/>
  <c r="AZ1197" i="64" s="1"/>
  <c r="AZ616" i="64"/>
  <c r="AZ1663" i="64"/>
  <c r="AZ1687" i="64"/>
  <c r="AR2438" i="64"/>
  <c r="AR1632" i="64"/>
  <c r="AR2412" i="64"/>
  <c r="AR1609" i="64"/>
  <c r="AR1577" i="64"/>
  <c r="AR2361" i="64"/>
  <c r="AR2387" i="64"/>
  <c r="AR1555" i="64"/>
  <c r="AR1761" i="64"/>
  <c r="AR1510" i="64"/>
  <c r="AR2490" i="64"/>
  <c r="AR1466" i="64"/>
  <c r="AR1884" i="64"/>
  <c r="AR1916" i="64"/>
  <c r="AR1394" i="64"/>
  <c r="AR1359" i="64"/>
  <c r="AR1324" i="64"/>
  <c r="AR1948" i="64"/>
  <c r="AR1848" i="64"/>
  <c r="AR1230" i="64"/>
  <c r="AR1430" i="64"/>
  <c r="AR1982" i="64"/>
  <c r="AR1300" i="64"/>
  <c r="AR1206" i="64"/>
  <c r="AR1221" i="64" s="1"/>
  <c r="AR665" i="64"/>
  <c r="AR678" i="64" s="1"/>
  <c r="AR965" i="64"/>
  <c r="AR1078" i="64"/>
  <c r="AR1197" i="64" s="1"/>
  <c r="AR941" i="64"/>
  <c r="AR592" i="64"/>
  <c r="AR1663" i="64"/>
  <c r="AR564" i="64"/>
  <c r="AR616" i="64"/>
  <c r="AR641" i="64"/>
  <c r="AR1687" i="64"/>
  <c r="AJ1632" i="64"/>
  <c r="AJ2412" i="64"/>
  <c r="AJ2387" i="64"/>
  <c r="AJ1577" i="64"/>
  <c r="AJ2361" i="64"/>
  <c r="AJ1609" i="64"/>
  <c r="AJ1555" i="64"/>
  <c r="AJ2438" i="64"/>
  <c r="AJ1761" i="64"/>
  <c r="AJ1510" i="64"/>
  <c r="AJ1466" i="64"/>
  <c r="AJ2490" i="64"/>
  <c r="AJ1884" i="64"/>
  <c r="AJ1394" i="64"/>
  <c r="AJ1916" i="64"/>
  <c r="AJ1848" i="64"/>
  <c r="AJ1430" i="64"/>
  <c r="AJ1359" i="64"/>
  <c r="AJ1324" i="64"/>
  <c r="AJ1948" i="64"/>
  <c r="AJ1230" i="64"/>
  <c r="AJ1982" i="64"/>
  <c r="AJ1300" i="64"/>
  <c r="AJ665" i="64"/>
  <c r="AJ678" i="64" s="1"/>
  <c r="AJ1078" i="64"/>
  <c r="AJ1197" i="64" s="1"/>
  <c r="AJ1206" i="64"/>
  <c r="AJ1221" i="64" s="1"/>
  <c r="AJ965" i="64"/>
  <c r="AJ941" i="64"/>
  <c r="AJ592" i="64"/>
  <c r="AJ641" i="64"/>
  <c r="AJ564" i="64"/>
  <c r="AJ616" i="64"/>
  <c r="AJ1663" i="64"/>
  <c r="AJ1687" i="64"/>
  <c r="AB1632" i="64"/>
  <c r="AB2412" i="64"/>
  <c r="AB2438" i="64"/>
  <c r="AB2387" i="64"/>
  <c r="AB1609" i="64"/>
  <c r="AB2361" i="64"/>
  <c r="AB1577" i="64"/>
  <c r="AB1555" i="64"/>
  <c r="AB1761" i="64"/>
  <c r="AB1510" i="64"/>
  <c r="AB1466" i="64"/>
  <c r="AB2490" i="64"/>
  <c r="AB1884" i="64"/>
  <c r="AB1848" i="64"/>
  <c r="AB1430" i="64"/>
  <c r="AB1394" i="64"/>
  <c r="AB1359" i="64"/>
  <c r="AB1324" i="64"/>
  <c r="AB1916" i="64"/>
  <c r="AB1948" i="64"/>
  <c r="AB1230" i="64"/>
  <c r="AB1982" i="64"/>
  <c r="AB1300" i="64"/>
  <c r="AB665" i="64"/>
  <c r="AB678" i="64" s="1"/>
  <c r="AB965" i="64"/>
  <c r="AB1206" i="64"/>
  <c r="AB1221" i="64" s="1"/>
  <c r="AB1078" i="64"/>
  <c r="AB1197" i="64" s="1"/>
  <c r="AB941" i="64"/>
  <c r="AB592" i="64"/>
  <c r="AB1663" i="64"/>
  <c r="AB564" i="64"/>
  <c r="AB616" i="64"/>
  <c r="AB641" i="64"/>
  <c r="AB1687" i="64"/>
  <c r="T1632" i="64"/>
  <c r="T2412" i="64"/>
  <c r="T2438" i="64"/>
  <c r="T2387" i="64"/>
  <c r="T2361" i="64"/>
  <c r="T1577" i="64"/>
  <c r="T1555" i="64"/>
  <c r="T1609" i="64"/>
  <c r="T1761" i="64"/>
  <c r="T1510" i="64"/>
  <c r="T2490" i="64"/>
  <c r="T1884" i="64"/>
  <c r="T1466" i="64"/>
  <c r="T1394" i="64"/>
  <c r="T1916" i="64"/>
  <c r="T1359" i="64"/>
  <c r="T1324" i="64"/>
  <c r="T1430" i="64"/>
  <c r="T1948" i="64"/>
  <c r="T1230" i="64"/>
  <c r="T1982" i="64"/>
  <c r="T1848" i="64"/>
  <c r="T1300" i="64"/>
  <c r="T1206" i="64"/>
  <c r="T1221" i="64" s="1"/>
  <c r="T665" i="64"/>
  <c r="T678" i="64" s="1"/>
  <c r="T1078" i="64"/>
  <c r="T1197" i="64" s="1"/>
  <c r="T965" i="64"/>
  <c r="T941" i="64"/>
  <c r="T592" i="64"/>
  <c r="T641" i="64"/>
  <c r="T564" i="64"/>
  <c r="T616" i="64"/>
  <c r="T1663" i="64"/>
  <c r="T1687" i="64"/>
  <c r="CG1629" i="64"/>
  <c r="CG1651" i="64" s="1"/>
  <c r="CG2435" i="64"/>
  <c r="CG2452" i="64" s="1"/>
  <c r="CG2409" i="64"/>
  <c r="CG2426" i="64" s="1"/>
  <c r="CG2384" i="64"/>
  <c r="CG2401" i="64" s="1"/>
  <c r="CG1574" i="64"/>
  <c r="CG1597" i="64" s="1"/>
  <c r="CG1606" i="64"/>
  <c r="CG1620" i="64" s="1"/>
  <c r="CG2358" i="64"/>
  <c r="CG2375" i="64" s="1"/>
  <c r="CG1552" i="64"/>
  <c r="CG1565" i="64" s="1"/>
  <c r="CG1758" i="64"/>
  <c r="CG1771" i="64" s="1"/>
  <c r="CG1507" i="64"/>
  <c r="CG1542" i="64" s="1"/>
  <c r="CG2487" i="64"/>
  <c r="CG2501" i="64" s="1"/>
  <c r="CG1463" i="64"/>
  <c r="CG1498" i="64" s="1"/>
  <c r="CG1881" i="64"/>
  <c r="CG1904" i="64" s="1"/>
  <c r="CG1913" i="64"/>
  <c r="CG1936" i="64" s="1"/>
  <c r="CG1391" i="64"/>
  <c r="CG1418" i="64" s="1"/>
  <c r="CG1845" i="64"/>
  <c r="CG1872" i="64" s="1"/>
  <c r="CG1356" i="64"/>
  <c r="CG1383" i="64" s="1"/>
  <c r="CG1321" i="64"/>
  <c r="CG1348" i="64" s="1"/>
  <c r="CG1945" i="64"/>
  <c r="CG1970" i="64" s="1"/>
  <c r="CG1427" i="64"/>
  <c r="CG1454" i="64" s="1"/>
  <c r="CG1227" i="64"/>
  <c r="CG1240" i="64" s="1"/>
  <c r="CG1979" i="64"/>
  <c r="CG2004" i="64" s="1"/>
  <c r="CG1297" i="64"/>
  <c r="CG662" i="64"/>
  <c r="CG675" i="64" s="1"/>
  <c r="CG1075" i="64"/>
  <c r="CG962" i="64"/>
  <c r="CG975" i="64" s="1"/>
  <c r="CG1203" i="64"/>
  <c r="CG1218" i="64" s="1"/>
  <c r="CG1051" i="64"/>
  <c r="CG1066" i="64" s="1"/>
  <c r="CG938" i="64"/>
  <c r="CG953" i="64" s="1"/>
  <c r="CG589" i="64"/>
  <c r="CG1660" i="64"/>
  <c r="CG1675" i="64" s="1"/>
  <c r="CG561" i="64"/>
  <c r="CG613" i="64"/>
  <c r="CG1684" i="64"/>
  <c r="CG1699" i="64" s="1"/>
  <c r="BY1629" i="64"/>
  <c r="BY1651" i="64" s="1"/>
  <c r="BY2409" i="64"/>
  <c r="BY2426" i="64" s="1"/>
  <c r="BY2435" i="64"/>
  <c r="BY2452" i="64" s="1"/>
  <c r="BY2384" i="64"/>
  <c r="BY2401" i="64" s="1"/>
  <c r="BY2358" i="64"/>
  <c r="BY2375" i="64" s="1"/>
  <c r="BY1574" i="64"/>
  <c r="BY1597" i="64" s="1"/>
  <c r="BY1606" i="64"/>
  <c r="BY1620" i="64" s="1"/>
  <c r="BY1552" i="64"/>
  <c r="BY1565" i="64" s="1"/>
  <c r="BY1758" i="64"/>
  <c r="BY1771" i="64" s="1"/>
  <c r="BY1507" i="64"/>
  <c r="BY1542" i="64" s="1"/>
  <c r="BY2487" i="64"/>
  <c r="BY2501" i="64" s="1"/>
  <c r="BY1881" i="64"/>
  <c r="BY1904" i="64" s="1"/>
  <c r="BY1463" i="64"/>
  <c r="BY1498" i="64" s="1"/>
  <c r="BY1845" i="64"/>
  <c r="BY1872" i="64" s="1"/>
  <c r="BY1391" i="64"/>
  <c r="BY1418" i="64" s="1"/>
  <c r="BY1913" i="64"/>
  <c r="BY1936" i="64" s="1"/>
  <c r="BY1356" i="64"/>
  <c r="BY1383" i="64" s="1"/>
  <c r="BY1321" i="64"/>
  <c r="BY1348" i="64" s="1"/>
  <c r="BY1945" i="64"/>
  <c r="BY1970" i="64" s="1"/>
  <c r="BY1227" i="64"/>
  <c r="BY1240" i="64" s="1"/>
  <c r="BY1427" i="64"/>
  <c r="BY1454" i="64" s="1"/>
  <c r="BY1979" i="64"/>
  <c r="BY2004" i="64" s="1"/>
  <c r="BY1297" i="64"/>
  <c r="BY662" i="64"/>
  <c r="BY675" i="64" s="1"/>
  <c r="BY962" i="64"/>
  <c r="BY975" i="64" s="1"/>
  <c r="BY1051" i="64"/>
  <c r="BY1066" i="64" s="1"/>
  <c r="BY1075" i="64"/>
  <c r="BY938" i="64"/>
  <c r="BY953" i="64" s="1"/>
  <c r="BY589" i="64"/>
  <c r="BY1203" i="64"/>
  <c r="BY1218" i="64" s="1"/>
  <c r="BY638" i="64"/>
  <c r="BY561" i="64"/>
  <c r="BY613" i="64"/>
  <c r="BY1684" i="64"/>
  <c r="BY1699" i="64" s="1"/>
  <c r="BQ1629" i="64"/>
  <c r="BQ1651" i="64" s="1"/>
  <c r="BQ2409" i="64"/>
  <c r="BQ2426" i="64" s="1"/>
  <c r="BQ2435" i="64"/>
  <c r="BQ2452" i="64" s="1"/>
  <c r="BQ2384" i="64"/>
  <c r="BQ2401" i="64" s="1"/>
  <c r="BQ2358" i="64"/>
  <c r="BQ2375" i="64" s="1"/>
  <c r="BQ1574" i="64"/>
  <c r="BQ1597" i="64" s="1"/>
  <c r="BQ1552" i="64"/>
  <c r="BQ1565" i="64" s="1"/>
  <c r="BQ1606" i="64"/>
  <c r="BQ1620" i="64" s="1"/>
  <c r="BQ1758" i="64"/>
  <c r="BQ1771" i="64" s="1"/>
  <c r="BQ1507" i="64"/>
  <c r="BQ1542" i="64" s="1"/>
  <c r="BQ2487" i="64"/>
  <c r="BQ2501" i="64" s="1"/>
  <c r="BQ1463" i="64"/>
  <c r="BQ1498" i="64" s="1"/>
  <c r="BQ1881" i="64"/>
  <c r="BQ1904" i="64" s="1"/>
  <c r="BQ1913" i="64"/>
  <c r="BQ1936" i="64" s="1"/>
  <c r="BQ1391" i="64"/>
  <c r="BQ1418" i="64" s="1"/>
  <c r="BQ1845" i="64"/>
  <c r="BQ1872" i="64" s="1"/>
  <c r="BQ1356" i="64"/>
  <c r="BQ1383" i="64" s="1"/>
  <c r="BQ1427" i="64"/>
  <c r="BQ1454" i="64" s="1"/>
  <c r="BQ1321" i="64"/>
  <c r="BQ1348" i="64" s="1"/>
  <c r="BQ1945" i="64"/>
  <c r="BQ1970" i="64" s="1"/>
  <c r="BQ1227" i="64"/>
  <c r="BQ1240" i="64" s="1"/>
  <c r="BQ1979" i="64"/>
  <c r="BQ2004" i="64" s="1"/>
  <c r="BQ1297" i="64"/>
  <c r="BQ662" i="64"/>
  <c r="BQ675" i="64" s="1"/>
  <c r="BQ1203" i="64"/>
  <c r="BQ1218" i="64" s="1"/>
  <c r="BQ1075" i="64"/>
  <c r="BQ962" i="64"/>
  <c r="BQ975" i="64" s="1"/>
  <c r="BQ1051" i="64"/>
  <c r="BQ1066" i="64" s="1"/>
  <c r="BQ938" i="64"/>
  <c r="BQ953" i="64" s="1"/>
  <c r="BQ589" i="64"/>
  <c r="BQ1660" i="64"/>
  <c r="BQ1675" i="64" s="1"/>
  <c r="BQ561" i="64"/>
  <c r="BQ613" i="64"/>
  <c r="BQ1684" i="64"/>
  <c r="BQ1699" i="64" s="1"/>
  <c r="BI1629" i="64"/>
  <c r="BI1651" i="64" s="1"/>
  <c r="BI2409" i="64"/>
  <c r="BI2426" i="64" s="1"/>
  <c r="BI2435" i="64"/>
  <c r="BI2452" i="64" s="1"/>
  <c r="BI1606" i="64"/>
  <c r="BI1620" i="64" s="1"/>
  <c r="BI1574" i="64"/>
  <c r="BI1597" i="64" s="1"/>
  <c r="BI1552" i="64"/>
  <c r="BI1565" i="64" s="1"/>
  <c r="BI2384" i="64"/>
  <c r="BI2401" i="64" s="1"/>
  <c r="BI2358" i="64"/>
  <c r="BI2375" i="64" s="1"/>
  <c r="BI1758" i="64"/>
  <c r="BI1771" i="64" s="1"/>
  <c r="BI1507" i="64"/>
  <c r="BI1542" i="64" s="1"/>
  <c r="BI2487" i="64"/>
  <c r="BI2501" i="64" s="1"/>
  <c r="BI1881" i="64"/>
  <c r="BI1904" i="64" s="1"/>
  <c r="BI1463" i="64"/>
  <c r="BI1498" i="64" s="1"/>
  <c r="BI1845" i="64"/>
  <c r="BI1872" i="64" s="1"/>
  <c r="BI1391" i="64"/>
  <c r="BI1418" i="64" s="1"/>
  <c r="BI1913" i="64"/>
  <c r="BI1936" i="64" s="1"/>
  <c r="BI1356" i="64"/>
  <c r="BI1383" i="64" s="1"/>
  <c r="BI1321" i="64"/>
  <c r="BI1348" i="64" s="1"/>
  <c r="BI1427" i="64"/>
  <c r="BI1454" i="64" s="1"/>
  <c r="BI1945" i="64"/>
  <c r="BI1970" i="64" s="1"/>
  <c r="BI1227" i="64"/>
  <c r="BI1240" i="64" s="1"/>
  <c r="BI1979" i="64"/>
  <c r="BI2004" i="64" s="1"/>
  <c r="BI1075" i="64"/>
  <c r="BI662" i="64"/>
  <c r="BI675" i="64" s="1"/>
  <c r="BI1297" i="64"/>
  <c r="BI962" i="64"/>
  <c r="BI975" i="64" s="1"/>
  <c r="BI1203" i="64"/>
  <c r="BI1218" i="64" s="1"/>
  <c r="BI1051" i="64"/>
  <c r="BI1066" i="64" s="1"/>
  <c r="BI938" i="64"/>
  <c r="BI953" i="64" s="1"/>
  <c r="BI589" i="64"/>
  <c r="BI638" i="64"/>
  <c r="BI561" i="64"/>
  <c r="BI613" i="64"/>
  <c r="BI1684" i="64"/>
  <c r="BI1699" i="64" s="1"/>
  <c r="BA1629" i="64"/>
  <c r="BA1651" i="64" s="1"/>
  <c r="BA2409" i="64"/>
  <c r="BA2426" i="64" s="1"/>
  <c r="BA2435" i="64"/>
  <c r="BA2452" i="64" s="1"/>
  <c r="BA1606" i="64"/>
  <c r="BA1620" i="64" s="1"/>
  <c r="BA2358" i="64"/>
  <c r="BA2375" i="64" s="1"/>
  <c r="BA1574" i="64"/>
  <c r="BA1597" i="64" s="1"/>
  <c r="BA1552" i="64"/>
  <c r="BA1565" i="64" s="1"/>
  <c r="BA2384" i="64"/>
  <c r="BA2401" i="64" s="1"/>
  <c r="BA1758" i="64"/>
  <c r="BA1771" i="64" s="1"/>
  <c r="BA1507" i="64"/>
  <c r="BA1542" i="64" s="1"/>
  <c r="BA2487" i="64"/>
  <c r="BA2501" i="64" s="1"/>
  <c r="BA1463" i="64"/>
  <c r="BA1498" i="64" s="1"/>
  <c r="BA1881" i="64"/>
  <c r="BA1904" i="64" s="1"/>
  <c r="BA1913" i="64"/>
  <c r="BA1936" i="64" s="1"/>
  <c r="BA1391" i="64"/>
  <c r="BA1418" i="64" s="1"/>
  <c r="BA1356" i="64"/>
  <c r="BA1383" i="64" s="1"/>
  <c r="BA1321" i="64"/>
  <c r="BA1348" i="64" s="1"/>
  <c r="BA1945" i="64"/>
  <c r="BA1970" i="64" s="1"/>
  <c r="BA1427" i="64"/>
  <c r="BA1454" i="64" s="1"/>
  <c r="BA1227" i="64"/>
  <c r="BA1240" i="64" s="1"/>
  <c r="BA1979" i="64"/>
  <c r="BA2004" i="64" s="1"/>
  <c r="BA1845" i="64"/>
  <c r="BA1872" i="64" s="1"/>
  <c r="BA1297" i="64"/>
  <c r="BA1203" i="64"/>
  <c r="BA1218" i="64" s="1"/>
  <c r="BA662" i="64"/>
  <c r="BA675" i="64" s="1"/>
  <c r="BA962" i="64"/>
  <c r="BA975" i="64" s="1"/>
  <c r="BA1051" i="64"/>
  <c r="BA1066" i="64" s="1"/>
  <c r="BA1075" i="64"/>
  <c r="BA938" i="64"/>
  <c r="BA953" i="64" s="1"/>
  <c r="BA638" i="64"/>
  <c r="BA589" i="64"/>
  <c r="BA1660" i="64"/>
  <c r="BA1675" i="64" s="1"/>
  <c r="BA561" i="64"/>
  <c r="BA613" i="64"/>
  <c r="BA1684" i="64"/>
  <c r="BA1699" i="64" s="1"/>
  <c r="AS1629" i="64"/>
  <c r="AS1651" i="64" s="1"/>
  <c r="AS2435" i="64"/>
  <c r="AS2452" i="64" s="1"/>
  <c r="AS2409" i="64"/>
  <c r="AS2426" i="64" s="1"/>
  <c r="AS2384" i="64"/>
  <c r="AS2401" i="64" s="1"/>
  <c r="AS1574" i="64"/>
  <c r="AS1597" i="64" s="1"/>
  <c r="AS1606" i="64"/>
  <c r="AS1620" i="64" s="1"/>
  <c r="AS2358" i="64"/>
  <c r="AS2375" i="64" s="1"/>
  <c r="AS1552" i="64"/>
  <c r="AS1565" i="64" s="1"/>
  <c r="AS1758" i="64"/>
  <c r="AS1771" i="64" s="1"/>
  <c r="AS1507" i="64"/>
  <c r="AS1542" i="64" s="1"/>
  <c r="AS2487" i="64"/>
  <c r="AS2501" i="64" s="1"/>
  <c r="AS1881" i="64"/>
  <c r="AS1904" i="64" s="1"/>
  <c r="AS1391" i="64"/>
  <c r="AS1418" i="64" s="1"/>
  <c r="AS1463" i="64"/>
  <c r="AS1498" i="64" s="1"/>
  <c r="AS1913" i="64"/>
  <c r="AS1936" i="64" s="1"/>
  <c r="AS1845" i="64"/>
  <c r="AS1872" i="64" s="1"/>
  <c r="AS1356" i="64"/>
  <c r="AS1383" i="64" s="1"/>
  <c r="AS1321" i="64"/>
  <c r="AS1348" i="64" s="1"/>
  <c r="AS1945" i="64"/>
  <c r="AS1970" i="64" s="1"/>
  <c r="AS1227" i="64"/>
  <c r="AS1240" i="64" s="1"/>
  <c r="AS1427" i="64"/>
  <c r="AS1454" i="64" s="1"/>
  <c r="AS1979" i="64"/>
  <c r="AS2004" i="64" s="1"/>
  <c r="AS1297" i="64"/>
  <c r="AS662" i="64"/>
  <c r="AS675" i="64" s="1"/>
  <c r="AS1203" i="64"/>
  <c r="AS1218" i="64" s="1"/>
  <c r="AS962" i="64"/>
  <c r="AS975" i="64" s="1"/>
  <c r="AS1075" i="64"/>
  <c r="AS1051" i="64"/>
  <c r="AS1066" i="64" s="1"/>
  <c r="AS938" i="64"/>
  <c r="AS953" i="64" s="1"/>
  <c r="AS589" i="64"/>
  <c r="AS561" i="64"/>
  <c r="AS638" i="64"/>
  <c r="AS613" i="64"/>
  <c r="AS1684" i="64"/>
  <c r="AS1699" i="64" s="1"/>
  <c r="AK1629" i="64"/>
  <c r="AK1651" i="64" s="1"/>
  <c r="AK2409" i="64"/>
  <c r="AK2426" i="64" s="1"/>
  <c r="AK2435" i="64"/>
  <c r="AK2452" i="64" s="1"/>
  <c r="AK2384" i="64"/>
  <c r="AK2401" i="64" s="1"/>
  <c r="AK1606" i="64"/>
  <c r="AK1620" i="64" s="1"/>
  <c r="AK2358" i="64"/>
  <c r="AK2375" i="64" s="1"/>
  <c r="AK1574" i="64"/>
  <c r="AK1597" i="64" s="1"/>
  <c r="AK1552" i="64"/>
  <c r="AK1565" i="64" s="1"/>
  <c r="AK1758" i="64"/>
  <c r="AK1771" i="64" s="1"/>
  <c r="AK1507" i="64"/>
  <c r="AK1542" i="64" s="1"/>
  <c r="AK2487" i="64"/>
  <c r="AK2501" i="64" s="1"/>
  <c r="AK1881" i="64"/>
  <c r="AK1904" i="64" s="1"/>
  <c r="AK1463" i="64"/>
  <c r="AK1498" i="64" s="1"/>
  <c r="AK1913" i="64"/>
  <c r="AK1936" i="64" s="1"/>
  <c r="AK1845" i="64"/>
  <c r="AK1872" i="64" s="1"/>
  <c r="AK1391" i="64"/>
  <c r="AK1418" i="64" s="1"/>
  <c r="AK1356" i="64"/>
  <c r="AK1383" i="64" s="1"/>
  <c r="AK1427" i="64"/>
  <c r="AK1454" i="64" s="1"/>
  <c r="AK1321" i="64"/>
  <c r="AK1348" i="64" s="1"/>
  <c r="AK1945" i="64"/>
  <c r="AK1970" i="64" s="1"/>
  <c r="AK1227" i="64"/>
  <c r="AK1240" i="64" s="1"/>
  <c r="AK1297" i="64"/>
  <c r="AK1979" i="64"/>
  <c r="AK2004" i="64" s="1"/>
  <c r="AK662" i="64"/>
  <c r="AK675" i="64" s="1"/>
  <c r="AK1075" i="64"/>
  <c r="AK962" i="64"/>
  <c r="AK975" i="64" s="1"/>
  <c r="AK1051" i="64"/>
  <c r="AK1066" i="64" s="1"/>
  <c r="AK1203" i="64"/>
  <c r="AK1218" i="64" s="1"/>
  <c r="AK938" i="64"/>
  <c r="AK953" i="64" s="1"/>
  <c r="AK589" i="64"/>
  <c r="AK638" i="64"/>
  <c r="AK1660" i="64"/>
  <c r="AK1675" i="64" s="1"/>
  <c r="AK561" i="64"/>
  <c r="AK613" i="64"/>
  <c r="AK1684" i="64"/>
  <c r="AK1699" i="64" s="1"/>
  <c r="AC1629" i="64"/>
  <c r="AC1651" i="64" s="1"/>
  <c r="AC2409" i="64"/>
  <c r="AC2426" i="64" s="1"/>
  <c r="AC2435" i="64"/>
  <c r="AC2452" i="64" s="1"/>
  <c r="AC1606" i="64"/>
  <c r="AC1620" i="64" s="1"/>
  <c r="AC2384" i="64"/>
  <c r="AC2401" i="64" s="1"/>
  <c r="AC1552" i="64"/>
  <c r="AC1565" i="64" s="1"/>
  <c r="AC2358" i="64"/>
  <c r="AC2375" i="64" s="1"/>
  <c r="AC1758" i="64"/>
  <c r="AC1771" i="64" s="1"/>
  <c r="AC1507" i="64"/>
  <c r="AC1542" i="64" s="1"/>
  <c r="AC1574" i="64"/>
  <c r="AC1597" i="64" s="1"/>
  <c r="AC2487" i="64"/>
  <c r="AC2501" i="64" s="1"/>
  <c r="AC1881" i="64"/>
  <c r="AC1904" i="64" s="1"/>
  <c r="AC1463" i="64"/>
  <c r="AC1498" i="64" s="1"/>
  <c r="AC1913" i="64"/>
  <c r="AC1936" i="64" s="1"/>
  <c r="AC1356" i="64"/>
  <c r="AC1383" i="64" s="1"/>
  <c r="AC1321" i="64"/>
  <c r="AC1348" i="64" s="1"/>
  <c r="AC1845" i="64"/>
  <c r="AC1872" i="64" s="1"/>
  <c r="AC1427" i="64"/>
  <c r="AC1454" i="64" s="1"/>
  <c r="AC1945" i="64"/>
  <c r="AC1970" i="64" s="1"/>
  <c r="AC1391" i="64"/>
  <c r="AC1418" i="64" s="1"/>
  <c r="AC1227" i="64"/>
  <c r="AC1240" i="64" s="1"/>
  <c r="AC1979" i="64"/>
  <c r="AC2004" i="64" s="1"/>
  <c r="AC1075" i="64"/>
  <c r="AC1203" i="64"/>
  <c r="AC1218" i="64" s="1"/>
  <c r="AC962" i="64"/>
  <c r="AC975" i="64" s="1"/>
  <c r="AC1297" i="64"/>
  <c r="AC1051" i="64"/>
  <c r="AC1066" i="64" s="1"/>
  <c r="AC938" i="64"/>
  <c r="AC953" i="64" s="1"/>
  <c r="AC589" i="64"/>
  <c r="AC662" i="64"/>
  <c r="AC675" i="64" s="1"/>
  <c r="AC561" i="64"/>
  <c r="AC613" i="64"/>
  <c r="AC1684" i="64"/>
  <c r="AC1699" i="64" s="1"/>
  <c r="U1629" i="64"/>
  <c r="U1651" i="64" s="1"/>
  <c r="U2435" i="64"/>
  <c r="U2452" i="64" s="1"/>
  <c r="U2409" i="64"/>
  <c r="U2426" i="64" s="1"/>
  <c r="U2384" i="64"/>
  <c r="U2401" i="64" s="1"/>
  <c r="U1606" i="64"/>
  <c r="U1620" i="64" s="1"/>
  <c r="U2358" i="64"/>
  <c r="U2375" i="64" s="1"/>
  <c r="U1552" i="64"/>
  <c r="U1565" i="64" s="1"/>
  <c r="U1574" i="64"/>
  <c r="U1597" i="64" s="1"/>
  <c r="U1758" i="64"/>
  <c r="U1771" i="64" s="1"/>
  <c r="U1507" i="64"/>
  <c r="U1542" i="64" s="1"/>
  <c r="U2487" i="64"/>
  <c r="U2501" i="64" s="1"/>
  <c r="U1881" i="64"/>
  <c r="U1904" i="64" s="1"/>
  <c r="U1463" i="64"/>
  <c r="U1498" i="64" s="1"/>
  <c r="U1913" i="64"/>
  <c r="U1936" i="64" s="1"/>
  <c r="U1845" i="64"/>
  <c r="U1872" i="64" s="1"/>
  <c r="U1356" i="64"/>
  <c r="U1383" i="64" s="1"/>
  <c r="U1321" i="64"/>
  <c r="U1348" i="64" s="1"/>
  <c r="U1391" i="64"/>
  <c r="U1418" i="64" s="1"/>
  <c r="U1945" i="64"/>
  <c r="U1970" i="64" s="1"/>
  <c r="U1427" i="64"/>
  <c r="U1454" i="64" s="1"/>
  <c r="U1227" i="64"/>
  <c r="U1240" i="64" s="1"/>
  <c r="U1979" i="64"/>
  <c r="U2004" i="64" s="1"/>
  <c r="U1297" i="64"/>
  <c r="U962" i="64"/>
  <c r="U975" i="64" s="1"/>
  <c r="U1203" i="64"/>
  <c r="U1218" i="64" s="1"/>
  <c r="U1051" i="64"/>
  <c r="U1066" i="64" s="1"/>
  <c r="U1075" i="64"/>
  <c r="U938" i="64"/>
  <c r="U953" i="64" s="1"/>
  <c r="U589" i="64"/>
  <c r="U1660" i="64"/>
  <c r="U1675" i="64" s="1"/>
  <c r="U561" i="64"/>
  <c r="U662" i="64"/>
  <c r="U675" i="64" s="1"/>
  <c r="U638" i="64"/>
  <c r="U613" i="64"/>
  <c r="U1684" i="64"/>
  <c r="U1699"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AK455" i="64"/>
  <c r="AW455" i="64"/>
  <c r="BK455" i="64"/>
  <c r="CJ455" i="64"/>
  <c r="AM458" i="64"/>
  <c r="AZ458" i="64"/>
  <c r="BL458" i="64"/>
  <c r="BZ458" i="64"/>
  <c r="AR459" i="64"/>
  <c r="BD459" i="64"/>
  <c r="BR459" i="64"/>
  <c r="CC459" i="64"/>
  <c r="T1683" i="64"/>
  <c r="AU1683" i="64"/>
  <c r="BG1683" i="64"/>
  <c r="BU1683" i="64"/>
  <c r="CI1683" i="64"/>
  <c r="AI1687" i="64"/>
  <c r="AA1688" i="64"/>
  <c r="AV564" i="64"/>
  <c r="AN565" i="64"/>
  <c r="BZ588" i="64"/>
  <c r="BZ603" i="64" s="1"/>
  <c r="BR589" i="64"/>
  <c r="BA592" i="64"/>
  <c r="AS593" i="64"/>
  <c r="S612" i="64"/>
  <c r="CE612" i="64"/>
  <c r="BW613" i="64"/>
  <c r="BK617" i="64"/>
  <c r="AZ637" i="64"/>
  <c r="CG638" i="64"/>
  <c r="AV642" i="64"/>
  <c r="BQ1659" i="64"/>
  <c r="BQ1674" i="64" s="1"/>
  <c r="CH961" i="64"/>
  <c r="CH974" i="64" s="1"/>
  <c r="CI965" i="64"/>
  <c r="BJ661" i="64"/>
  <c r="BC1628" i="64"/>
  <c r="BC2383" i="64"/>
  <c r="BC2400" i="64" s="1"/>
  <c r="BC2408" i="64"/>
  <c r="BC2425" i="64" s="1"/>
  <c r="BC2434" i="64"/>
  <c r="BC2451" i="64" s="1"/>
  <c r="BC2357" i="64"/>
  <c r="BC2374" i="64" s="1"/>
  <c r="BC1605" i="64"/>
  <c r="BC1619" i="64" s="1"/>
  <c r="BC1573" i="64"/>
  <c r="BC1596" i="64" s="1"/>
  <c r="BC1757" i="64"/>
  <c r="BC1770" i="64" s="1"/>
  <c r="BC1551" i="64"/>
  <c r="BC1564" i="64" s="1"/>
  <c r="BC1462" i="64"/>
  <c r="BC1497" i="64" s="1"/>
  <c r="BC2486" i="64"/>
  <c r="BC2500" i="64" s="1"/>
  <c r="BC1506" i="64"/>
  <c r="BC1844" i="64"/>
  <c r="BC1871" i="64" s="1"/>
  <c r="BC1355" i="64"/>
  <c r="BC1382" i="64" s="1"/>
  <c r="BC1912" i="64"/>
  <c r="BC1935" i="64" s="1"/>
  <c r="BC1426" i="64"/>
  <c r="BC1453" i="64" s="1"/>
  <c r="BC1390" i="64"/>
  <c r="BC1417" i="64" s="1"/>
  <c r="BC1880" i="64"/>
  <c r="BC1903" i="64" s="1"/>
  <c r="BC1944" i="64"/>
  <c r="BC1969" i="64" s="1"/>
  <c r="BC1978" i="64"/>
  <c r="BC2003" i="64" s="1"/>
  <c r="BC1320" i="64"/>
  <c r="BC1347" i="64" s="1"/>
  <c r="BC1296" i="64"/>
  <c r="BC1311" i="64" s="1"/>
  <c r="BC1226" i="64"/>
  <c r="BC1239" i="64" s="1"/>
  <c r="BC961" i="64"/>
  <c r="BC974" i="64" s="1"/>
  <c r="BC1202" i="64"/>
  <c r="BC1217" i="64" s="1"/>
  <c r="BC1074" i="64"/>
  <c r="BC1050" i="64"/>
  <c r="BC1065" i="64" s="1"/>
  <c r="BC937" i="64"/>
  <c r="BC952" i="64" s="1"/>
  <c r="BC1659" i="64"/>
  <c r="BC1674" i="64" s="1"/>
  <c r="BC661" i="64"/>
  <c r="BC560" i="64"/>
  <c r="BC580" i="64" s="1"/>
  <c r="BC612" i="64"/>
  <c r="BC637" i="64"/>
  <c r="BC588" i="64"/>
  <c r="BC603" i="64" s="1"/>
  <c r="CI1633" i="64"/>
  <c r="CI2439" i="64"/>
  <c r="CI2413" i="64"/>
  <c r="CI2388" i="64"/>
  <c r="CI1578" i="64"/>
  <c r="CI1556" i="64"/>
  <c r="CI1569" i="64" s="1"/>
  <c r="CI2362" i="64"/>
  <c r="CI2379" i="64" s="1"/>
  <c r="CI1762" i="64"/>
  <c r="CI1775" i="64" s="1"/>
  <c r="CI1610" i="64"/>
  <c r="CI1624" i="64" s="1"/>
  <c r="CI2491" i="64"/>
  <c r="CI2505" i="64" s="1"/>
  <c r="CI1467" i="64"/>
  <c r="CI1502" i="64" s="1"/>
  <c r="CI1511" i="64"/>
  <c r="CI1546" i="64" s="1"/>
  <c r="CI1917" i="64"/>
  <c r="CI1940" i="64" s="1"/>
  <c r="CI1849" i="64"/>
  <c r="CI1876" i="64" s="1"/>
  <c r="CI1885" i="64"/>
  <c r="CI1908" i="64" s="1"/>
  <c r="CI1949" i="64"/>
  <c r="CI1974" i="64" s="1"/>
  <c r="CI1431" i="64"/>
  <c r="CI1458" i="64" s="1"/>
  <c r="CI1395" i="64"/>
  <c r="CI1422" i="64" s="1"/>
  <c r="CI1983" i="64"/>
  <c r="CI2008" i="64" s="1"/>
  <c r="CI1360" i="64"/>
  <c r="CI1387" i="64" s="1"/>
  <c r="CI1207" i="64"/>
  <c r="CI1325" i="64"/>
  <c r="CI1352" i="64" s="1"/>
  <c r="CI1231" i="64"/>
  <c r="CI1244" i="64" s="1"/>
  <c r="CI1301" i="64"/>
  <c r="CI1055" i="64"/>
  <c r="CI1070" i="64" s="1"/>
  <c r="CI942" i="64"/>
  <c r="CI1079" i="64"/>
  <c r="CI1664" i="64"/>
  <c r="CI1679" i="64" s="1"/>
  <c r="CI666" i="64"/>
  <c r="CI679" i="64" s="1"/>
  <c r="CI565" i="64"/>
  <c r="CI1688" i="64"/>
  <c r="CI966" i="64"/>
  <c r="CI979" i="64" s="1"/>
  <c r="CI642" i="64"/>
  <c r="CI617" i="64"/>
  <c r="CI593" i="64"/>
  <c r="AE1633" i="64"/>
  <c r="AE2439" i="64"/>
  <c r="AE2388" i="64"/>
  <c r="AE2413" i="64"/>
  <c r="AE1578" i="64"/>
  <c r="AE2362" i="64"/>
  <c r="AE2379" i="64" s="1"/>
  <c r="AE1556" i="64"/>
  <c r="AE1569" i="64" s="1"/>
  <c r="AE1610" i="64"/>
  <c r="AE1624" i="64" s="1"/>
  <c r="AE1762" i="64"/>
  <c r="AE1775" i="64" s="1"/>
  <c r="AE2491" i="64"/>
  <c r="AE2505" i="64" s="1"/>
  <c r="AE1467" i="64"/>
  <c r="AE1502" i="64" s="1"/>
  <c r="AE1511" i="64"/>
  <c r="AE1546" i="64" s="1"/>
  <c r="AE1849" i="64"/>
  <c r="AE1876" i="64" s="1"/>
  <c r="AE1431" i="64"/>
  <c r="AE1458" i="64" s="1"/>
  <c r="AE1917" i="64"/>
  <c r="AE1940" i="64" s="1"/>
  <c r="AE1885" i="64"/>
  <c r="AE1908" i="64" s="1"/>
  <c r="AE1395" i="64"/>
  <c r="AE1422" i="64" s="1"/>
  <c r="AE1949" i="64"/>
  <c r="AE1974" i="64" s="1"/>
  <c r="AE1983" i="64"/>
  <c r="AE2008" i="64" s="1"/>
  <c r="AE1325" i="64"/>
  <c r="AE1352" i="64" s="1"/>
  <c r="AE1360" i="64"/>
  <c r="AE1387" i="64" s="1"/>
  <c r="AE1207" i="64"/>
  <c r="AE1231" i="64"/>
  <c r="AE1244" i="64" s="1"/>
  <c r="AE942" i="64"/>
  <c r="AE1664" i="64"/>
  <c r="AE1679" i="64" s="1"/>
  <c r="AE1301" i="64"/>
  <c r="AE1055" i="64"/>
  <c r="AE1070" i="64" s="1"/>
  <c r="AE666" i="64"/>
  <c r="AE679" i="64" s="1"/>
  <c r="AE642" i="64"/>
  <c r="AE565" i="64"/>
  <c r="AE1079" i="64"/>
  <c r="AE966" i="64"/>
  <c r="AE979" i="64" s="1"/>
  <c r="AE617" i="64"/>
  <c r="AE1688" i="64"/>
  <c r="AE593" i="64"/>
  <c r="X1632" i="64"/>
  <c r="X2438" i="64"/>
  <c r="X2387" i="64"/>
  <c r="X2412" i="64"/>
  <c r="X2361" i="64"/>
  <c r="X1609" i="64"/>
  <c r="X1577" i="64"/>
  <c r="X1555" i="64"/>
  <c r="X1761" i="64"/>
  <c r="X2490" i="64"/>
  <c r="X1848" i="64"/>
  <c r="X1466" i="64"/>
  <c r="X1916" i="64"/>
  <c r="X1430" i="64"/>
  <c r="X1884" i="64"/>
  <c r="X1510" i="64"/>
  <c r="X1359" i="64"/>
  <c r="X1982" i="64"/>
  <c r="X1324" i="64"/>
  <c r="X1394" i="64"/>
  <c r="X1300" i="64"/>
  <c r="X1206" i="64"/>
  <c r="X1221" i="64" s="1"/>
  <c r="X1078" i="64"/>
  <c r="X1197" i="64" s="1"/>
  <c r="X1948" i="64"/>
  <c r="X1663" i="64"/>
  <c r="X1230" i="64"/>
  <c r="X665" i="64"/>
  <c r="X678" i="64" s="1"/>
  <c r="X616" i="64"/>
  <c r="X1687" i="64"/>
  <c r="X592" i="64"/>
  <c r="X965" i="64"/>
  <c r="X941" i="64"/>
  <c r="AG1629" i="64"/>
  <c r="AG1651" i="64" s="1"/>
  <c r="AG2435" i="64"/>
  <c r="AG2452" i="64" s="1"/>
  <c r="AG2409" i="64"/>
  <c r="AG2426" i="64" s="1"/>
  <c r="AG2358" i="64"/>
  <c r="AG2375" i="64" s="1"/>
  <c r="AG2384" i="64"/>
  <c r="AG2401" i="64" s="1"/>
  <c r="AG1574" i="64"/>
  <c r="AG1597" i="64" s="1"/>
  <c r="AG1606" i="64"/>
  <c r="AG1620" i="64" s="1"/>
  <c r="AG1552" i="64"/>
  <c r="AG1565" i="64" s="1"/>
  <c r="AG1758" i="64"/>
  <c r="AG1771" i="64" s="1"/>
  <c r="AG2487" i="64"/>
  <c r="AG2501" i="64" s="1"/>
  <c r="AG1507" i="64"/>
  <c r="AG1542" i="64" s="1"/>
  <c r="AG1845" i="64"/>
  <c r="AG1872" i="64" s="1"/>
  <c r="AG1913" i="64"/>
  <c r="AG1936" i="64" s="1"/>
  <c r="AG1427" i="64"/>
  <c r="AG1454" i="64" s="1"/>
  <c r="AG1391" i="64"/>
  <c r="AG1418" i="64" s="1"/>
  <c r="AG1356" i="64"/>
  <c r="AG1383" i="64" s="1"/>
  <c r="AG1881" i="64"/>
  <c r="AG1904" i="64" s="1"/>
  <c r="AG1979" i="64"/>
  <c r="AG2004" i="64" s="1"/>
  <c r="AG1321" i="64"/>
  <c r="AG1348" i="64" s="1"/>
  <c r="AG1203" i="64"/>
  <c r="AG1218" i="64" s="1"/>
  <c r="AG1297" i="64"/>
  <c r="AG1463" i="64"/>
  <c r="AG1498" i="64" s="1"/>
  <c r="AG1075" i="64"/>
  <c r="AG1227" i="64"/>
  <c r="AG1240" i="64" s="1"/>
  <c r="AG1051" i="64"/>
  <c r="AG1066" i="64" s="1"/>
  <c r="AG1945" i="64"/>
  <c r="AG1970" i="64" s="1"/>
  <c r="AG1660" i="64"/>
  <c r="AG1675" i="64" s="1"/>
  <c r="AG662" i="64"/>
  <c r="AG675" i="64" s="1"/>
  <c r="AG613" i="64"/>
  <c r="AG1684" i="64"/>
  <c r="AG1699" i="64" s="1"/>
  <c r="AG638" i="64"/>
  <c r="AG589" i="64"/>
  <c r="AG938" i="64"/>
  <c r="AG953" i="64" s="1"/>
  <c r="X408" i="64"/>
  <c r="BD408" i="64"/>
  <c r="BK459" i="64"/>
  <c r="CL1628" i="64"/>
  <c r="CL2434" i="64"/>
  <c r="CL2451" i="64" s="1"/>
  <c r="CL2408" i="64"/>
  <c r="CL2425" i="64" s="1"/>
  <c r="CL2383" i="64"/>
  <c r="CL2400" i="64" s="1"/>
  <c r="CL1605" i="64"/>
  <c r="CL1619" i="64" s="1"/>
  <c r="CL2357" i="64"/>
  <c r="CL2374" i="64" s="1"/>
  <c r="CL1573" i="64"/>
  <c r="CL1596" i="64" s="1"/>
  <c r="CL1551" i="64"/>
  <c r="CL1564" i="64" s="1"/>
  <c r="CL2486" i="64"/>
  <c r="CL2500" i="64" s="1"/>
  <c r="CL1757" i="64"/>
  <c r="CL1770" i="64" s="1"/>
  <c r="CL1506" i="64"/>
  <c r="CL1912" i="64"/>
  <c r="CL1935" i="64" s="1"/>
  <c r="CL1462" i="64"/>
  <c r="CL1497" i="64" s="1"/>
  <c r="CL1426" i="64"/>
  <c r="CL1453" i="64" s="1"/>
  <c r="CL1390" i="64"/>
  <c r="CL1417" i="64" s="1"/>
  <c r="CL1355" i="64"/>
  <c r="CL1382" i="64" s="1"/>
  <c r="CL1978" i="64"/>
  <c r="CL2003" i="64" s="1"/>
  <c r="CL1320" i="64"/>
  <c r="CL1347" i="64" s="1"/>
  <c r="CL1880" i="64"/>
  <c r="CL1903" i="64" s="1"/>
  <c r="CL1844" i="64"/>
  <c r="CL1871" i="64" s="1"/>
  <c r="CL1296" i="64"/>
  <c r="CL1311" i="64" s="1"/>
  <c r="CL1944" i="64"/>
  <c r="CL1969" i="64" s="1"/>
  <c r="CL1226" i="64"/>
  <c r="CL1239" i="64" s="1"/>
  <c r="CL1050" i="64"/>
  <c r="CL1065" i="64" s="1"/>
  <c r="CL1074" i="64"/>
  <c r="CL937" i="64"/>
  <c r="CL952" i="64" s="1"/>
  <c r="CL661" i="64"/>
  <c r="CL637" i="64"/>
  <c r="CL1202" i="64"/>
  <c r="CL1217" i="64" s="1"/>
  <c r="CL961" i="64"/>
  <c r="CL974" i="64" s="1"/>
  <c r="CL612" i="64"/>
  <c r="CL1683" i="64"/>
  <c r="CL588" i="64"/>
  <c r="CL603" i="64" s="1"/>
  <c r="CL1659" i="64"/>
  <c r="CL1674" i="64" s="1"/>
  <c r="CL560" i="64"/>
  <c r="CL580" i="64" s="1"/>
  <c r="CD1628" i="64"/>
  <c r="CD2434" i="64"/>
  <c r="CD2451" i="64" s="1"/>
  <c r="CD2408" i="64"/>
  <c r="CD2425" i="64" s="1"/>
  <c r="CD1605" i="64"/>
  <c r="CD1619" i="64" s="1"/>
  <c r="CD2383" i="64"/>
  <c r="CD2400" i="64" s="1"/>
  <c r="CD1573" i="64"/>
  <c r="CD1596" i="64" s="1"/>
  <c r="CD2357" i="64"/>
  <c r="CD2374" i="64" s="1"/>
  <c r="CD1551" i="64"/>
  <c r="CD1564" i="64" s="1"/>
  <c r="CD1757" i="64"/>
  <c r="CD1770" i="64" s="1"/>
  <c r="CD2486" i="64"/>
  <c r="CD2500" i="64" s="1"/>
  <c r="CD1506" i="64"/>
  <c r="CD1462" i="64"/>
  <c r="CD1497" i="64" s="1"/>
  <c r="CD1912" i="64"/>
  <c r="CD1935" i="64" s="1"/>
  <c r="CD1426" i="64"/>
  <c r="CD1453" i="64" s="1"/>
  <c r="CD1844" i="64"/>
  <c r="CD1871" i="64" s="1"/>
  <c r="CD1880" i="64"/>
  <c r="CD1903" i="64" s="1"/>
  <c r="CD1390" i="64"/>
  <c r="CD1417" i="64" s="1"/>
  <c r="CD1978" i="64"/>
  <c r="CD2003" i="64" s="1"/>
  <c r="CD1320" i="64"/>
  <c r="CD1347" i="64" s="1"/>
  <c r="CD1296" i="64"/>
  <c r="CD1311" i="64" s="1"/>
  <c r="CD1355" i="64"/>
  <c r="CD1382" i="64" s="1"/>
  <c r="CD1944" i="64"/>
  <c r="CD1969" i="64" s="1"/>
  <c r="CD1226" i="64"/>
  <c r="CD1239" i="64" s="1"/>
  <c r="CD1050" i="64"/>
  <c r="CD1065" i="64" s="1"/>
  <c r="CD1202" i="64"/>
  <c r="CD1217" i="64" s="1"/>
  <c r="CD937" i="64"/>
  <c r="CD952" i="64" s="1"/>
  <c r="CD661" i="64"/>
  <c r="CD637" i="64"/>
  <c r="CD961" i="64"/>
  <c r="CD974" i="64" s="1"/>
  <c r="CD1074" i="64"/>
  <c r="CD612" i="64"/>
  <c r="CD1659" i="64"/>
  <c r="CD1674" i="64" s="1"/>
  <c r="CD1683" i="64"/>
  <c r="CD588" i="64"/>
  <c r="CD603" i="64" s="1"/>
  <c r="CD560" i="64"/>
  <c r="CD580" i="64" s="1"/>
  <c r="BV1628" i="64"/>
  <c r="BV2434" i="64"/>
  <c r="BV2451" i="64" s="1"/>
  <c r="BV2408" i="64"/>
  <c r="BV2425" i="64" s="1"/>
  <c r="BV1605" i="64"/>
  <c r="BV1619" i="64" s="1"/>
  <c r="BV2383" i="64"/>
  <c r="BV2400" i="64" s="1"/>
  <c r="BV1573" i="64"/>
  <c r="BV1596" i="64" s="1"/>
  <c r="BV2357" i="64"/>
  <c r="BV2374" i="64" s="1"/>
  <c r="BV1551" i="64"/>
  <c r="BV1564" i="64" s="1"/>
  <c r="BV2486" i="64"/>
  <c r="BV2500" i="64" s="1"/>
  <c r="BV1757" i="64"/>
  <c r="BV1770" i="64" s="1"/>
  <c r="BV1506" i="64"/>
  <c r="BV1912" i="64"/>
  <c r="BV1935" i="64" s="1"/>
  <c r="BV1844" i="64"/>
  <c r="BV1871" i="64" s="1"/>
  <c r="BV1880" i="64"/>
  <c r="BV1903" i="64" s="1"/>
  <c r="BV1426" i="64"/>
  <c r="BV1453" i="64" s="1"/>
  <c r="BV1390" i="64"/>
  <c r="BV1417" i="64" s="1"/>
  <c r="BV1462" i="64"/>
  <c r="BV1497" i="64" s="1"/>
  <c r="BV1978" i="64"/>
  <c r="BV2003" i="64" s="1"/>
  <c r="BV1355" i="64"/>
  <c r="BV1382" i="64" s="1"/>
  <c r="BV1320" i="64"/>
  <c r="BV1347" i="64" s="1"/>
  <c r="BV1296" i="64"/>
  <c r="BV1311" i="64" s="1"/>
  <c r="BV1944" i="64"/>
  <c r="BV1969" i="64" s="1"/>
  <c r="BV1050" i="64"/>
  <c r="BV1065" i="64" s="1"/>
  <c r="BV937" i="64"/>
  <c r="BV952" i="64" s="1"/>
  <c r="BV661" i="64"/>
  <c r="BV1074" i="64"/>
  <c r="BV637" i="64"/>
  <c r="BV1226" i="64"/>
  <c r="BV1239" i="64" s="1"/>
  <c r="BV1202" i="64"/>
  <c r="BV1217" i="64" s="1"/>
  <c r="BV961" i="64"/>
  <c r="BV974" i="64" s="1"/>
  <c r="BV612" i="64"/>
  <c r="BV588" i="64"/>
  <c r="BV603" i="64" s="1"/>
  <c r="BV1659" i="64"/>
  <c r="BV1674" i="64" s="1"/>
  <c r="BV560" i="64"/>
  <c r="BV580" i="64" s="1"/>
  <c r="BN1628" i="64"/>
  <c r="BN2434" i="64"/>
  <c r="BN2451" i="64" s="1"/>
  <c r="BN2408" i="64"/>
  <c r="BN2425" i="64" s="1"/>
  <c r="BN1605" i="64"/>
  <c r="BN1619" i="64" s="1"/>
  <c r="BN2357" i="64"/>
  <c r="BN2374" i="64" s="1"/>
  <c r="BN1573" i="64"/>
  <c r="BN1596" i="64" s="1"/>
  <c r="BN2383" i="64"/>
  <c r="BN2400" i="64" s="1"/>
  <c r="BN1551" i="64"/>
  <c r="BN1564" i="64" s="1"/>
  <c r="BN2486" i="64"/>
  <c r="BN2500" i="64" s="1"/>
  <c r="BN1757" i="64"/>
  <c r="BN1770" i="64" s="1"/>
  <c r="BN1462" i="64"/>
  <c r="BN1497" i="64" s="1"/>
  <c r="BN1506" i="64"/>
  <c r="BN1912" i="64"/>
  <c r="BN1935" i="64" s="1"/>
  <c r="BN1426" i="64"/>
  <c r="BN1453" i="64" s="1"/>
  <c r="BN1844" i="64"/>
  <c r="BN1871" i="64" s="1"/>
  <c r="BN1390" i="64"/>
  <c r="BN1417" i="64" s="1"/>
  <c r="BN1355" i="64"/>
  <c r="BN1382" i="64" s="1"/>
  <c r="BN1978" i="64"/>
  <c r="BN2003" i="64" s="1"/>
  <c r="BN1320" i="64"/>
  <c r="BN1347" i="64" s="1"/>
  <c r="BN1296" i="64"/>
  <c r="BN1311" i="64" s="1"/>
  <c r="BN1944" i="64"/>
  <c r="BN1969" i="64" s="1"/>
  <c r="BN1880" i="64"/>
  <c r="BN1903" i="64" s="1"/>
  <c r="BN1226" i="64"/>
  <c r="BN1239" i="64" s="1"/>
  <c r="BN1050" i="64"/>
  <c r="BN1065" i="64" s="1"/>
  <c r="BN937" i="64"/>
  <c r="BN952" i="64" s="1"/>
  <c r="BN1202" i="64"/>
  <c r="BN1217" i="64" s="1"/>
  <c r="BN1074" i="64"/>
  <c r="BN661" i="64"/>
  <c r="BN637" i="64"/>
  <c r="BN961" i="64"/>
  <c r="BN974" i="64" s="1"/>
  <c r="BN612" i="64"/>
  <c r="BN1659" i="64"/>
  <c r="BN1674" i="64" s="1"/>
  <c r="BN588" i="64"/>
  <c r="BN603" i="64" s="1"/>
  <c r="BN560" i="64"/>
  <c r="BN580" i="64" s="1"/>
  <c r="BF1628" i="64"/>
  <c r="BF2434" i="64"/>
  <c r="BF2451" i="64" s="1"/>
  <c r="BF2408" i="64"/>
  <c r="BF2425" i="64" s="1"/>
  <c r="BF2383" i="64"/>
  <c r="BF2400" i="64" s="1"/>
  <c r="BF2357" i="64"/>
  <c r="BF2374" i="64" s="1"/>
  <c r="BF1605" i="64"/>
  <c r="BF1619" i="64" s="1"/>
  <c r="BF1573" i="64"/>
  <c r="BF1596" i="64" s="1"/>
  <c r="BF1551" i="64"/>
  <c r="BF1564" i="64" s="1"/>
  <c r="BF1757" i="64"/>
  <c r="BF1770" i="64" s="1"/>
  <c r="BF2486" i="64"/>
  <c r="BF2500" i="64" s="1"/>
  <c r="BF1462" i="64"/>
  <c r="BF1497" i="64" s="1"/>
  <c r="BF1912" i="64"/>
  <c r="BF1935" i="64" s="1"/>
  <c r="BF1506" i="64"/>
  <c r="BF1844" i="64"/>
  <c r="BF1871" i="64" s="1"/>
  <c r="BF1426" i="64"/>
  <c r="BF1453" i="64" s="1"/>
  <c r="BF1880" i="64"/>
  <c r="BF1903" i="64" s="1"/>
  <c r="BF1390" i="64"/>
  <c r="BF1417" i="64" s="1"/>
  <c r="BF1978" i="64"/>
  <c r="BF2003" i="64" s="1"/>
  <c r="BF1320" i="64"/>
  <c r="BF1347" i="64" s="1"/>
  <c r="BF1296" i="64"/>
  <c r="BF1311" i="64" s="1"/>
  <c r="BF1355" i="64"/>
  <c r="BF1382" i="64" s="1"/>
  <c r="BF1944" i="64"/>
  <c r="BF1969" i="64" s="1"/>
  <c r="BF1226" i="64"/>
  <c r="BF1239" i="64" s="1"/>
  <c r="BF1202" i="64"/>
  <c r="BF1217" i="64" s="1"/>
  <c r="BF1050" i="64"/>
  <c r="BF1065" i="64" s="1"/>
  <c r="BF1074" i="64"/>
  <c r="BF937" i="64"/>
  <c r="BF952" i="64" s="1"/>
  <c r="BF661" i="64"/>
  <c r="BF637" i="64"/>
  <c r="BF961" i="64"/>
  <c r="BF974" i="64" s="1"/>
  <c r="BF612" i="64"/>
  <c r="BF588" i="64"/>
  <c r="BF603" i="64" s="1"/>
  <c r="BF1659" i="64"/>
  <c r="BF1674" i="64" s="1"/>
  <c r="BF560" i="64"/>
  <c r="BF580" i="64" s="1"/>
  <c r="AX1628" i="64"/>
  <c r="AX2434" i="64"/>
  <c r="AX2451" i="64" s="1"/>
  <c r="AX2408" i="64"/>
  <c r="AX2425" i="64" s="1"/>
  <c r="AX2357" i="64"/>
  <c r="AX2374" i="64" s="1"/>
  <c r="AX1605" i="64"/>
  <c r="AX1619" i="64" s="1"/>
  <c r="AX1573" i="64"/>
  <c r="AX1596" i="64" s="1"/>
  <c r="AX2383" i="64"/>
  <c r="AX2400" i="64" s="1"/>
  <c r="AX1551" i="64"/>
  <c r="AX1564" i="64" s="1"/>
  <c r="AX2486" i="64"/>
  <c r="AX2500" i="64" s="1"/>
  <c r="AX1757" i="64"/>
  <c r="AX1770" i="64" s="1"/>
  <c r="AX1506" i="64"/>
  <c r="AX1462" i="64"/>
  <c r="AX1497" i="64" s="1"/>
  <c r="AX1912" i="64"/>
  <c r="AX1935" i="64" s="1"/>
  <c r="AX1880" i="64"/>
  <c r="AX1903" i="64" s="1"/>
  <c r="AX1426" i="64"/>
  <c r="AX1453" i="64" s="1"/>
  <c r="AX1390" i="64"/>
  <c r="AX1417" i="64" s="1"/>
  <c r="AX1978" i="64"/>
  <c r="AX2003" i="64" s="1"/>
  <c r="AX1355" i="64"/>
  <c r="AX1382" i="64" s="1"/>
  <c r="AX1844" i="64"/>
  <c r="AX1871" i="64" s="1"/>
  <c r="AX1320" i="64"/>
  <c r="AX1347" i="64" s="1"/>
  <c r="AX1296" i="64"/>
  <c r="AX1311" i="64" s="1"/>
  <c r="AX1944" i="64"/>
  <c r="AX1969" i="64" s="1"/>
  <c r="AX1226" i="64"/>
  <c r="AX1239" i="64" s="1"/>
  <c r="AX1050" i="64"/>
  <c r="AX1065" i="64" s="1"/>
  <c r="AX937" i="64"/>
  <c r="AX952" i="64" s="1"/>
  <c r="AX661" i="64"/>
  <c r="AX1202" i="64"/>
  <c r="AX1217" i="64" s="1"/>
  <c r="AX637" i="64"/>
  <c r="AX961" i="64"/>
  <c r="AX974" i="64" s="1"/>
  <c r="AX612" i="64"/>
  <c r="AX1659" i="64"/>
  <c r="AX1674" i="64" s="1"/>
  <c r="AX1074" i="64"/>
  <c r="AX588" i="64"/>
  <c r="AX603" i="64" s="1"/>
  <c r="AX560" i="64"/>
  <c r="AX580" i="64" s="1"/>
  <c r="AP1628" i="64"/>
  <c r="AP2434" i="64"/>
  <c r="AP2451" i="64" s="1"/>
  <c r="AP2408" i="64"/>
  <c r="AP2425" i="64" s="1"/>
  <c r="AP2383" i="64"/>
  <c r="AP2400" i="64" s="1"/>
  <c r="AP1605" i="64"/>
  <c r="AP1619" i="64" s="1"/>
  <c r="AP1573" i="64"/>
  <c r="AP1596" i="64" s="1"/>
  <c r="AP2357" i="64"/>
  <c r="AP2374" i="64" s="1"/>
  <c r="AP1551" i="64"/>
  <c r="AP1564" i="64" s="1"/>
  <c r="AP1757" i="64"/>
  <c r="AP1770" i="64" s="1"/>
  <c r="AP2486" i="64"/>
  <c r="AP2500" i="64" s="1"/>
  <c r="AP1462" i="64"/>
  <c r="AP1497" i="64" s="1"/>
  <c r="AP1912" i="64"/>
  <c r="AP1935" i="64" s="1"/>
  <c r="AP1426" i="64"/>
  <c r="AP1453" i="64" s="1"/>
  <c r="AP1506" i="64"/>
  <c r="AP1844" i="64"/>
  <c r="AP1871" i="64" s="1"/>
  <c r="AP1880" i="64"/>
  <c r="AP1903" i="64" s="1"/>
  <c r="AP1390" i="64"/>
  <c r="AP1417" i="64" s="1"/>
  <c r="AP1978" i="64"/>
  <c r="AP2003" i="64" s="1"/>
  <c r="AP1320" i="64"/>
  <c r="AP1347" i="64" s="1"/>
  <c r="AP1296" i="64"/>
  <c r="AP1311" i="64" s="1"/>
  <c r="AP1944" i="64"/>
  <c r="AP1969" i="64" s="1"/>
  <c r="AP1355" i="64"/>
  <c r="AP1382" i="64" s="1"/>
  <c r="AP1050" i="64"/>
  <c r="AP1065" i="64" s="1"/>
  <c r="AP937" i="64"/>
  <c r="AP952" i="64" s="1"/>
  <c r="AP1202" i="64"/>
  <c r="AP1217" i="64" s="1"/>
  <c r="AP661" i="64"/>
  <c r="AP1226" i="64"/>
  <c r="AP1239" i="64" s="1"/>
  <c r="AP1074" i="64"/>
  <c r="AP637" i="64"/>
  <c r="AP961" i="64"/>
  <c r="AP974" i="64" s="1"/>
  <c r="AP612" i="64"/>
  <c r="AP588" i="64"/>
  <c r="AP603" i="64" s="1"/>
  <c r="AP1659" i="64"/>
  <c r="AP1674" i="64" s="1"/>
  <c r="AP560" i="64"/>
  <c r="AP580" i="64" s="1"/>
  <c r="AH1628" i="64"/>
  <c r="AH2434" i="64"/>
  <c r="AH2451" i="64" s="1"/>
  <c r="AH2408" i="64"/>
  <c r="AH2425" i="64" s="1"/>
  <c r="AH2383" i="64"/>
  <c r="AH2400" i="64" s="1"/>
  <c r="AH2357" i="64"/>
  <c r="AH2374" i="64" s="1"/>
  <c r="AH1605" i="64"/>
  <c r="AH1619" i="64" s="1"/>
  <c r="AH1573" i="64"/>
  <c r="AH1596" i="64" s="1"/>
  <c r="AH1551" i="64"/>
  <c r="AH1564" i="64" s="1"/>
  <c r="AH2486" i="64"/>
  <c r="AH2500" i="64" s="1"/>
  <c r="AH1462" i="64"/>
  <c r="AH1497" i="64" s="1"/>
  <c r="AH1506" i="64"/>
  <c r="AH1912" i="64"/>
  <c r="AH1935" i="64" s="1"/>
  <c r="AH1757" i="64"/>
  <c r="AH1770" i="64" s="1"/>
  <c r="AH1844" i="64"/>
  <c r="AH1871" i="64" s="1"/>
  <c r="AH1880" i="64"/>
  <c r="AH1903" i="64" s="1"/>
  <c r="AH1426" i="64"/>
  <c r="AH1453" i="64" s="1"/>
  <c r="AH1390" i="64"/>
  <c r="AH1417" i="64" s="1"/>
  <c r="AH1978" i="64"/>
  <c r="AH2003" i="64" s="1"/>
  <c r="AH1320" i="64"/>
  <c r="AH1347" i="64" s="1"/>
  <c r="AH1355" i="64"/>
  <c r="AH1382" i="64" s="1"/>
  <c r="AH1296" i="64"/>
  <c r="AH1311" i="64" s="1"/>
  <c r="AH1944" i="64"/>
  <c r="AH1969" i="64" s="1"/>
  <c r="AH1226" i="64"/>
  <c r="AH1239" i="64" s="1"/>
  <c r="AH1050" i="64"/>
  <c r="AH1065" i="64" s="1"/>
  <c r="AH937" i="64"/>
  <c r="AH952" i="64" s="1"/>
  <c r="AH1074" i="64"/>
  <c r="AH661" i="64"/>
  <c r="AH637" i="64"/>
  <c r="AH961" i="64"/>
  <c r="AH974" i="64" s="1"/>
  <c r="AH612" i="64"/>
  <c r="AH1202" i="64"/>
  <c r="AH1217" i="64" s="1"/>
  <c r="AH1659" i="64"/>
  <c r="AH1674" i="64" s="1"/>
  <c r="AH588" i="64"/>
  <c r="AH603" i="64" s="1"/>
  <c r="AH560" i="64"/>
  <c r="AH580" i="64" s="1"/>
  <c r="Z1628" i="64"/>
  <c r="Z2434" i="64"/>
  <c r="Z2451" i="64" s="1"/>
  <c r="Z2408" i="64"/>
  <c r="Z2425" i="64" s="1"/>
  <c r="Z1605" i="64"/>
  <c r="Z1619" i="64" s="1"/>
  <c r="Z2357" i="64"/>
  <c r="Z2374" i="64" s="1"/>
  <c r="Z1573" i="64"/>
  <c r="Z1596" i="64" s="1"/>
  <c r="Z1551" i="64"/>
  <c r="Z1564" i="64" s="1"/>
  <c r="Z2486" i="64"/>
  <c r="Z2500" i="64" s="1"/>
  <c r="Z2383" i="64"/>
  <c r="Z2400" i="64" s="1"/>
  <c r="Z1757" i="64"/>
  <c r="Z1770" i="64" s="1"/>
  <c r="Z1462" i="64"/>
  <c r="Z1497" i="64" s="1"/>
  <c r="Z1912" i="64"/>
  <c r="Z1935" i="64" s="1"/>
  <c r="Z1506" i="64"/>
  <c r="Z1426" i="64"/>
  <c r="Z1453" i="64" s="1"/>
  <c r="Z1390" i="64"/>
  <c r="Z1417" i="64" s="1"/>
  <c r="Z1355" i="64"/>
  <c r="Z1382" i="64" s="1"/>
  <c r="Z1320" i="64"/>
  <c r="Z1347" i="64" s="1"/>
  <c r="Z1296" i="64"/>
  <c r="Z1311" i="64" s="1"/>
  <c r="Z1880" i="64"/>
  <c r="Z1903" i="64" s="1"/>
  <c r="Z1844" i="64"/>
  <c r="Z1871" i="64" s="1"/>
  <c r="Z1944" i="64"/>
  <c r="Z1969" i="64" s="1"/>
  <c r="Z1226" i="64"/>
  <c r="Z1239" i="64" s="1"/>
  <c r="Z1978" i="64"/>
  <c r="Z2003" i="64" s="1"/>
  <c r="Z1050" i="64"/>
  <c r="Z1065" i="64" s="1"/>
  <c r="Z1074" i="64"/>
  <c r="Z937" i="64"/>
  <c r="Z952" i="64" s="1"/>
  <c r="Z661" i="64"/>
  <c r="Z1202" i="64"/>
  <c r="Z1217" i="64" s="1"/>
  <c r="Z637" i="64"/>
  <c r="Z961" i="64"/>
  <c r="Z974" i="64" s="1"/>
  <c r="Z612" i="64"/>
  <c r="Z588" i="64"/>
  <c r="Z603" i="64" s="1"/>
  <c r="Z1659" i="64"/>
  <c r="Z1674" i="64" s="1"/>
  <c r="Z560" i="64"/>
  <c r="Z580" i="64" s="1"/>
  <c r="CL1633" i="64"/>
  <c r="CL2439" i="64"/>
  <c r="CL2413" i="64"/>
  <c r="CL2362" i="64"/>
  <c r="CL2379" i="64" s="1"/>
  <c r="CL2388" i="64"/>
  <c r="CL1578" i="64"/>
  <c r="CL1610" i="64"/>
  <c r="CL1624" i="64" s="1"/>
  <c r="CL2491" i="64"/>
  <c r="CL2505" i="64" s="1"/>
  <c r="CL1556" i="64"/>
  <c r="CL1569" i="64" s="1"/>
  <c r="CL1917" i="64"/>
  <c r="CL1940" i="64" s="1"/>
  <c r="CL1762" i="64"/>
  <c r="CL1775" i="64" s="1"/>
  <c r="CL1511" i="64"/>
  <c r="CL1546" i="64" s="1"/>
  <c r="CL1467" i="64"/>
  <c r="CL1502" i="64" s="1"/>
  <c r="CL1431" i="64"/>
  <c r="CL1458" i="64" s="1"/>
  <c r="CL1885" i="64"/>
  <c r="CL1908" i="64" s="1"/>
  <c r="CL1395" i="64"/>
  <c r="CL1422" i="64" s="1"/>
  <c r="CL1983" i="64"/>
  <c r="CL2008" i="64" s="1"/>
  <c r="CL1849" i="64"/>
  <c r="CL1876" i="64" s="1"/>
  <c r="CL1360" i="64"/>
  <c r="CL1387" i="64" s="1"/>
  <c r="CL1325" i="64"/>
  <c r="CL1352" i="64" s="1"/>
  <c r="CL1301" i="64"/>
  <c r="CL1949" i="64"/>
  <c r="CL1974" i="64" s="1"/>
  <c r="CL1207" i="64"/>
  <c r="CL1079" i="64"/>
  <c r="CL1055" i="64"/>
  <c r="CL1070" i="64" s="1"/>
  <c r="CL1664" i="64"/>
  <c r="CL1679" i="64" s="1"/>
  <c r="CL666" i="64"/>
  <c r="CL679" i="64" s="1"/>
  <c r="CL642" i="64"/>
  <c r="CL966" i="64"/>
  <c r="CL979" i="64" s="1"/>
  <c r="CL1231" i="64"/>
  <c r="CL1244" i="64" s="1"/>
  <c r="CL1688" i="64"/>
  <c r="CL942" i="64"/>
  <c r="CL617" i="64"/>
  <c r="CL593" i="64"/>
  <c r="CL565" i="64"/>
  <c r="CL459" i="64"/>
  <c r="CD1633" i="64"/>
  <c r="CD2439" i="64"/>
  <c r="CD2413" i="64"/>
  <c r="CD2362" i="64"/>
  <c r="CD2379" i="64" s="1"/>
  <c r="CD2388" i="64"/>
  <c r="CD1610" i="64"/>
  <c r="CD1624" i="64" s="1"/>
  <c r="CD2491" i="64"/>
  <c r="CD2505" i="64" s="1"/>
  <c r="CD1578" i="64"/>
  <c r="CD1556" i="64"/>
  <c r="CD1569" i="64" s="1"/>
  <c r="CD1762" i="64"/>
  <c r="CD1775" i="64" s="1"/>
  <c r="CD1917" i="64"/>
  <c r="CD1940" i="64" s="1"/>
  <c r="CD1467" i="64"/>
  <c r="CD1502" i="64" s="1"/>
  <c r="CD1511" i="64"/>
  <c r="CD1546" i="64" s="1"/>
  <c r="CD1431" i="64"/>
  <c r="CD1458" i="64" s="1"/>
  <c r="CD1885" i="64"/>
  <c r="CD1908" i="64" s="1"/>
  <c r="CD1849" i="64"/>
  <c r="CD1876" i="64" s="1"/>
  <c r="CD1395" i="64"/>
  <c r="CD1422" i="64" s="1"/>
  <c r="CD1983" i="64"/>
  <c r="CD2008" i="64" s="1"/>
  <c r="CD1325" i="64"/>
  <c r="CD1352" i="64" s="1"/>
  <c r="CD1301" i="64"/>
  <c r="CD1949" i="64"/>
  <c r="CD1974" i="64" s="1"/>
  <c r="CD1360" i="64"/>
  <c r="CD1387" i="64" s="1"/>
  <c r="CD1207" i="64"/>
  <c r="CD1079" i="64"/>
  <c r="CD1231" i="64"/>
  <c r="CD1244" i="64" s="1"/>
  <c r="CD1664" i="64"/>
  <c r="CD1679" i="64" s="1"/>
  <c r="CD666" i="64"/>
  <c r="CD679" i="64" s="1"/>
  <c r="CD642" i="64"/>
  <c r="CD966" i="64"/>
  <c r="CD979" i="64" s="1"/>
  <c r="CD1055" i="64"/>
  <c r="CD1070" i="64" s="1"/>
  <c r="CD617" i="64"/>
  <c r="CD1688" i="64"/>
  <c r="CD593" i="64"/>
  <c r="CD942" i="64"/>
  <c r="CD565" i="64"/>
  <c r="CD459" i="64"/>
  <c r="BV1633" i="64"/>
  <c r="BV2439" i="64"/>
  <c r="BV2413" i="64"/>
  <c r="BV2388" i="64"/>
  <c r="BV2362" i="64"/>
  <c r="BV2379" i="64" s="1"/>
  <c r="BV1610" i="64"/>
  <c r="BV1624" i="64" s="1"/>
  <c r="BV1578" i="64"/>
  <c r="BV2491" i="64"/>
  <c r="BV2505" i="64" s="1"/>
  <c r="BV1556" i="64"/>
  <c r="BV1569" i="64" s="1"/>
  <c r="BV1917" i="64"/>
  <c r="BV1940" i="64" s="1"/>
  <c r="BV1467" i="64"/>
  <c r="BV1502" i="64" s="1"/>
  <c r="BV1431" i="64"/>
  <c r="BV1458" i="64" s="1"/>
  <c r="BV1762" i="64"/>
  <c r="BV1775" i="64" s="1"/>
  <c r="BV1885" i="64"/>
  <c r="BV1908" i="64" s="1"/>
  <c r="BV1849" i="64"/>
  <c r="BV1876" i="64" s="1"/>
  <c r="BV1395" i="64"/>
  <c r="BV1422" i="64" s="1"/>
  <c r="BV1983" i="64"/>
  <c r="BV2008" i="64" s="1"/>
  <c r="BV1325" i="64"/>
  <c r="BV1352" i="64" s="1"/>
  <c r="BV1511" i="64"/>
  <c r="BV1546" i="64" s="1"/>
  <c r="BV1360" i="64"/>
  <c r="BV1387" i="64" s="1"/>
  <c r="BV1301" i="64"/>
  <c r="BV1949" i="64"/>
  <c r="BV1974" i="64" s="1"/>
  <c r="BV1207" i="64"/>
  <c r="BV1231" i="64"/>
  <c r="BV1244" i="64" s="1"/>
  <c r="BV1079" i="64"/>
  <c r="BV1664" i="64"/>
  <c r="BV1679" i="64" s="1"/>
  <c r="BV666" i="64"/>
  <c r="BV679" i="64" s="1"/>
  <c r="BV642" i="64"/>
  <c r="BV1055" i="64"/>
  <c r="BV1070" i="64" s="1"/>
  <c r="BV966" i="64"/>
  <c r="BV979" i="64" s="1"/>
  <c r="BV942" i="64"/>
  <c r="BV1688" i="64"/>
  <c r="BV593" i="64"/>
  <c r="BV565" i="64"/>
  <c r="BV617" i="64"/>
  <c r="BV459" i="64"/>
  <c r="BN1633" i="64"/>
  <c r="BN2439" i="64"/>
  <c r="BN2413" i="64"/>
  <c r="BN2388" i="64"/>
  <c r="BN2362" i="64"/>
  <c r="BN2379" i="64" s="1"/>
  <c r="BN1610" i="64"/>
  <c r="BN1624" i="64" s="1"/>
  <c r="BN1578" i="64"/>
  <c r="BN2491" i="64"/>
  <c r="BN2505" i="64" s="1"/>
  <c r="BN1556" i="64"/>
  <c r="BN1569" i="64" s="1"/>
  <c r="BN1917" i="64"/>
  <c r="BN1940" i="64" s="1"/>
  <c r="BN1762" i="64"/>
  <c r="BN1775" i="64" s="1"/>
  <c r="BN1511" i="64"/>
  <c r="BN1546" i="64" s="1"/>
  <c r="BN1431" i="64"/>
  <c r="BN1458" i="64" s="1"/>
  <c r="BN1885" i="64"/>
  <c r="BN1908" i="64" s="1"/>
  <c r="BN1467" i="64"/>
  <c r="BN1502" i="64" s="1"/>
  <c r="BN1395" i="64"/>
  <c r="BN1422" i="64" s="1"/>
  <c r="BN1849" i="64"/>
  <c r="BN1876" i="64" s="1"/>
  <c r="BN1360" i="64"/>
  <c r="BN1387" i="64" s="1"/>
  <c r="BN1983" i="64"/>
  <c r="BN2008" i="64" s="1"/>
  <c r="BN1325" i="64"/>
  <c r="BN1352" i="64" s="1"/>
  <c r="BN1301" i="64"/>
  <c r="BN1949" i="64"/>
  <c r="BN1974" i="64" s="1"/>
  <c r="BN1207" i="64"/>
  <c r="BN1231" i="64"/>
  <c r="BN1244" i="64" s="1"/>
  <c r="BN1079" i="64"/>
  <c r="BN1664" i="64"/>
  <c r="BN1679" i="64" s="1"/>
  <c r="BN666" i="64"/>
  <c r="BN679" i="64" s="1"/>
  <c r="BN1055" i="64"/>
  <c r="BN1070" i="64" s="1"/>
  <c r="BN642" i="64"/>
  <c r="BN966" i="64"/>
  <c r="BN979" i="64" s="1"/>
  <c r="BN1688" i="64"/>
  <c r="BN593" i="64"/>
  <c r="BN942" i="64"/>
  <c r="BN617" i="64"/>
  <c r="BN565" i="64"/>
  <c r="BN459" i="64"/>
  <c r="BF1633" i="64"/>
  <c r="BF2439" i="64"/>
  <c r="BF2413" i="64"/>
  <c r="BF2388" i="64"/>
  <c r="BF2362" i="64"/>
  <c r="BF2379" i="64" s="1"/>
  <c r="BF1610" i="64"/>
  <c r="BF1624" i="64" s="1"/>
  <c r="BF1578" i="64"/>
  <c r="BF2491" i="64"/>
  <c r="BF2505" i="64" s="1"/>
  <c r="BF1556" i="64"/>
  <c r="BF1569" i="64" s="1"/>
  <c r="BF1762" i="64"/>
  <c r="BF1775" i="64" s="1"/>
  <c r="BF1917" i="64"/>
  <c r="BF1940" i="64" s="1"/>
  <c r="BF1511" i="64"/>
  <c r="BF1546" i="64" s="1"/>
  <c r="BF1467" i="64"/>
  <c r="BF1502" i="64" s="1"/>
  <c r="BF1431" i="64"/>
  <c r="BF1458" i="64" s="1"/>
  <c r="BF1885" i="64"/>
  <c r="BF1908" i="64" s="1"/>
  <c r="BF1849" i="64"/>
  <c r="BF1876" i="64" s="1"/>
  <c r="BF1395" i="64"/>
  <c r="BF1422" i="64" s="1"/>
  <c r="BF1983" i="64"/>
  <c r="BF2008" i="64" s="1"/>
  <c r="BF1325" i="64"/>
  <c r="BF1352" i="64" s="1"/>
  <c r="BF1301" i="64"/>
  <c r="BF1360" i="64"/>
  <c r="BF1387" i="64" s="1"/>
  <c r="BF1949" i="64"/>
  <c r="BF1974" i="64" s="1"/>
  <c r="BF1207" i="64"/>
  <c r="BF1079" i="64"/>
  <c r="BF1231" i="64"/>
  <c r="BF1244" i="64" s="1"/>
  <c r="BF1055" i="64"/>
  <c r="BF1070" i="64" s="1"/>
  <c r="BF1664" i="64"/>
  <c r="BF1679" i="64" s="1"/>
  <c r="BF666" i="64"/>
  <c r="BF679" i="64" s="1"/>
  <c r="BF642" i="64"/>
  <c r="BF966" i="64"/>
  <c r="BF979" i="64" s="1"/>
  <c r="BF1688" i="64"/>
  <c r="BF617" i="64"/>
  <c r="BF593" i="64"/>
  <c r="BF565" i="64"/>
  <c r="BF942" i="64"/>
  <c r="BF459" i="64"/>
  <c r="AX1633" i="64"/>
  <c r="AX2439" i="64"/>
  <c r="AX2413" i="64"/>
  <c r="AX2388" i="64"/>
  <c r="AX2362" i="64"/>
  <c r="AX2379" i="64" s="1"/>
  <c r="AX1578" i="64"/>
  <c r="AX2491" i="64"/>
  <c r="AX2505" i="64" s="1"/>
  <c r="AX1610" i="64"/>
  <c r="AX1624" i="64" s="1"/>
  <c r="AX1556" i="64"/>
  <c r="AX1569" i="64" s="1"/>
  <c r="AX1917" i="64"/>
  <c r="AX1940" i="64" s="1"/>
  <c r="AX1762" i="64"/>
  <c r="AX1775" i="64" s="1"/>
  <c r="AX1511" i="64"/>
  <c r="AX1546" i="64" s="1"/>
  <c r="AX1467" i="64"/>
  <c r="AX1502" i="64" s="1"/>
  <c r="AX1431" i="64"/>
  <c r="AX1458" i="64" s="1"/>
  <c r="AX1885" i="64"/>
  <c r="AX1908" i="64" s="1"/>
  <c r="AX1395" i="64"/>
  <c r="AX1422" i="64" s="1"/>
  <c r="AX1849" i="64"/>
  <c r="AX1876" i="64" s="1"/>
  <c r="AX1983" i="64"/>
  <c r="AX2008" i="64" s="1"/>
  <c r="AX1360" i="64"/>
  <c r="AX1387" i="64" s="1"/>
  <c r="AX1325" i="64"/>
  <c r="AX1352" i="64" s="1"/>
  <c r="AX1301" i="64"/>
  <c r="AX1949" i="64"/>
  <c r="AX1974" i="64" s="1"/>
  <c r="AX1207" i="64"/>
  <c r="AX1079" i="64"/>
  <c r="AX1231" i="64"/>
  <c r="AX1244" i="64" s="1"/>
  <c r="AX1664" i="64"/>
  <c r="AX1679" i="64" s="1"/>
  <c r="AX666" i="64"/>
  <c r="AX679" i="64" s="1"/>
  <c r="AX642" i="64"/>
  <c r="AX966" i="64"/>
  <c r="AX979" i="64" s="1"/>
  <c r="AX617" i="64"/>
  <c r="AX1688" i="64"/>
  <c r="AX942" i="64"/>
  <c r="AX593" i="64"/>
  <c r="AX1055" i="64"/>
  <c r="AX1070" i="64" s="1"/>
  <c r="AX565" i="64"/>
  <c r="AX459" i="64"/>
  <c r="AP1633" i="64"/>
  <c r="AP2439" i="64"/>
  <c r="AP2413" i="64"/>
  <c r="AP2388" i="64"/>
  <c r="AP2362" i="64"/>
  <c r="AP2379" i="64" s="1"/>
  <c r="AP1578" i="64"/>
  <c r="AP2491" i="64"/>
  <c r="AP2505" i="64" s="1"/>
  <c r="AP1556" i="64"/>
  <c r="AP1569" i="64" s="1"/>
  <c r="AP1762" i="64"/>
  <c r="AP1775" i="64" s="1"/>
  <c r="AP1917" i="64"/>
  <c r="AP1940" i="64" s="1"/>
  <c r="AP1610" i="64"/>
  <c r="AP1624" i="64" s="1"/>
  <c r="AP1467" i="64"/>
  <c r="AP1502" i="64" s="1"/>
  <c r="AP1511" i="64"/>
  <c r="AP1546" i="64" s="1"/>
  <c r="AP1431" i="64"/>
  <c r="AP1458" i="64" s="1"/>
  <c r="AP1885" i="64"/>
  <c r="AP1908" i="64" s="1"/>
  <c r="AP1849" i="64"/>
  <c r="AP1876" i="64" s="1"/>
  <c r="AP1395" i="64"/>
  <c r="AP1422" i="64" s="1"/>
  <c r="AP1983" i="64"/>
  <c r="AP2008" i="64" s="1"/>
  <c r="AP1325" i="64"/>
  <c r="AP1352" i="64" s="1"/>
  <c r="AP1301" i="64"/>
  <c r="AP1949" i="64"/>
  <c r="AP1974" i="64" s="1"/>
  <c r="AP1207" i="64"/>
  <c r="AP1231" i="64"/>
  <c r="AP1244" i="64" s="1"/>
  <c r="AP1079" i="64"/>
  <c r="AP1664" i="64"/>
  <c r="AP1679" i="64" s="1"/>
  <c r="AP666" i="64"/>
  <c r="AP679" i="64" s="1"/>
  <c r="AP1360" i="64"/>
  <c r="AP1387" i="64" s="1"/>
  <c r="AP642" i="64"/>
  <c r="AP1055" i="64"/>
  <c r="AP1070" i="64" s="1"/>
  <c r="AP966" i="64"/>
  <c r="AP979" i="64" s="1"/>
  <c r="AP1688" i="64"/>
  <c r="AP593" i="64"/>
  <c r="AP942" i="64"/>
  <c r="AP565" i="64"/>
  <c r="AP459" i="64"/>
  <c r="AH1633" i="64"/>
  <c r="AH2439" i="64"/>
  <c r="AH2413" i="64"/>
  <c r="AH2388" i="64"/>
  <c r="AH2362" i="64"/>
  <c r="AH2379" i="64" s="1"/>
  <c r="AH1578" i="64"/>
  <c r="AH1610" i="64"/>
  <c r="AH1624" i="64" s="1"/>
  <c r="AH2491" i="64"/>
  <c r="AH2505" i="64" s="1"/>
  <c r="AH1556" i="64"/>
  <c r="AH1569" i="64" s="1"/>
  <c r="AH1762" i="64"/>
  <c r="AH1775" i="64" s="1"/>
  <c r="AH1917" i="64"/>
  <c r="AH1940" i="64" s="1"/>
  <c r="AH1431" i="64"/>
  <c r="AH1458" i="64" s="1"/>
  <c r="AH1467" i="64"/>
  <c r="AH1502" i="64" s="1"/>
  <c r="AH1885" i="64"/>
  <c r="AH1908" i="64" s="1"/>
  <c r="AH1511" i="64"/>
  <c r="AH1546" i="64" s="1"/>
  <c r="AH1849" i="64"/>
  <c r="AH1876" i="64" s="1"/>
  <c r="AH1395" i="64"/>
  <c r="AH1422" i="64" s="1"/>
  <c r="AH1983" i="64"/>
  <c r="AH2008" i="64" s="1"/>
  <c r="AH1325" i="64"/>
  <c r="AH1352" i="64" s="1"/>
  <c r="AH1301" i="64"/>
  <c r="AH1360" i="64"/>
  <c r="AH1387" i="64" s="1"/>
  <c r="AH1949" i="64"/>
  <c r="AH1974" i="64" s="1"/>
  <c r="AH1207" i="64"/>
  <c r="AH1231" i="64"/>
  <c r="AH1244" i="64" s="1"/>
  <c r="AH1079" i="64"/>
  <c r="AH1664" i="64"/>
  <c r="AH1679" i="64" s="1"/>
  <c r="AH666" i="64"/>
  <c r="AH679" i="64" s="1"/>
  <c r="AH1055" i="64"/>
  <c r="AH1070" i="64" s="1"/>
  <c r="AH642" i="64"/>
  <c r="AH966" i="64"/>
  <c r="AH979" i="64" s="1"/>
  <c r="AH1688" i="64"/>
  <c r="AH593" i="64"/>
  <c r="AH565" i="64"/>
  <c r="AH459" i="64"/>
  <c r="Z1633" i="64"/>
  <c r="Z2439" i="64"/>
  <c r="Z2413" i="64"/>
  <c r="Z2388" i="64"/>
  <c r="Z2362" i="64"/>
  <c r="Z2379" i="64" s="1"/>
  <c r="Z1578" i="64"/>
  <c r="Z1610" i="64"/>
  <c r="Z1624" i="64" s="1"/>
  <c r="Z1556" i="64"/>
  <c r="Z1569" i="64" s="1"/>
  <c r="Z1917" i="64"/>
  <c r="Z1940" i="64" s="1"/>
  <c r="Z2491" i="64"/>
  <c r="Z2505" i="64" s="1"/>
  <c r="Z1762" i="64"/>
  <c r="Z1775" i="64" s="1"/>
  <c r="Z1511" i="64"/>
  <c r="Z1546" i="64" s="1"/>
  <c r="Z1467" i="64"/>
  <c r="Z1502" i="64" s="1"/>
  <c r="Z1431" i="64"/>
  <c r="Z1458" i="64" s="1"/>
  <c r="Z1885" i="64"/>
  <c r="Z1908" i="64" s="1"/>
  <c r="Z1395" i="64"/>
  <c r="Z1422" i="64" s="1"/>
  <c r="Z1983" i="64"/>
  <c r="Z2008" i="64" s="1"/>
  <c r="Z1360" i="64"/>
  <c r="Z1387" i="64" s="1"/>
  <c r="Z1325" i="64"/>
  <c r="Z1352" i="64" s="1"/>
  <c r="Z1849" i="64"/>
  <c r="Z1876" i="64" s="1"/>
  <c r="Z1301" i="64"/>
  <c r="Z1949" i="64"/>
  <c r="Z1974" i="64" s="1"/>
  <c r="Z1207" i="64"/>
  <c r="Z1079" i="64"/>
  <c r="Z1055" i="64"/>
  <c r="Z1070" i="64" s="1"/>
  <c r="Z1664" i="64"/>
  <c r="Z1679" i="64" s="1"/>
  <c r="Z666" i="64"/>
  <c r="Z679" i="64" s="1"/>
  <c r="Z642" i="64"/>
  <c r="Z966" i="64"/>
  <c r="Z979" i="64" s="1"/>
  <c r="Z1231" i="64"/>
  <c r="Z1244" i="64" s="1"/>
  <c r="Z1688" i="64"/>
  <c r="Z942" i="64"/>
  <c r="Z593" i="64"/>
  <c r="Z565" i="64"/>
  <c r="Z459" i="64"/>
  <c r="CE2438" i="64"/>
  <c r="CE1632" i="64"/>
  <c r="CE2412" i="64"/>
  <c r="CE2387" i="64"/>
  <c r="CE2361" i="64"/>
  <c r="CE1609" i="64"/>
  <c r="CE1577" i="64"/>
  <c r="CE1555" i="64"/>
  <c r="CE2490" i="64"/>
  <c r="CE1510" i="64"/>
  <c r="CE1761" i="64"/>
  <c r="CE1430" i="64"/>
  <c r="CE1916" i="64"/>
  <c r="CE1884" i="64"/>
  <c r="CE1466" i="64"/>
  <c r="CE1394" i="64"/>
  <c r="CE1324" i="64"/>
  <c r="CE1359" i="64"/>
  <c r="CE1948" i="64"/>
  <c r="CE1848" i="64"/>
  <c r="CE1230" i="64"/>
  <c r="CE1982" i="64"/>
  <c r="CE665" i="64"/>
  <c r="CE678" i="64" s="1"/>
  <c r="CE641" i="64"/>
  <c r="CE1078" i="64"/>
  <c r="CE1197" i="64" s="1"/>
  <c r="CE965" i="64"/>
  <c r="CE592" i="64"/>
  <c r="CE1300" i="64"/>
  <c r="CE564" i="64"/>
  <c r="CE458" i="64"/>
  <c r="CE1206" i="64"/>
  <c r="CE1221" i="64" s="1"/>
  <c r="CE616" i="64"/>
  <c r="BW2438" i="64"/>
  <c r="BW1632" i="64"/>
  <c r="BW2412" i="64"/>
  <c r="BW2387" i="64"/>
  <c r="BW2361" i="64"/>
  <c r="BW1609" i="64"/>
  <c r="BW1577" i="64"/>
  <c r="BW1555" i="64"/>
  <c r="BW2490" i="64"/>
  <c r="BW1761" i="64"/>
  <c r="BW1510" i="64"/>
  <c r="BW1466" i="64"/>
  <c r="BW1430" i="64"/>
  <c r="BW1916" i="64"/>
  <c r="BW1394" i="64"/>
  <c r="BW1848" i="64"/>
  <c r="BW1884" i="64"/>
  <c r="BW1324" i="64"/>
  <c r="BW1948" i="64"/>
  <c r="BW1230" i="64"/>
  <c r="BW1982" i="64"/>
  <c r="BW1359" i="64"/>
  <c r="BW1300" i="64"/>
  <c r="BW1206" i="64"/>
  <c r="BW1221" i="64" s="1"/>
  <c r="BW1078" i="64"/>
  <c r="BW1197" i="64" s="1"/>
  <c r="BW665" i="64"/>
  <c r="BW678" i="64" s="1"/>
  <c r="BW641" i="64"/>
  <c r="BW965" i="64"/>
  <c r="BW592" i="64"/>
  <c r="BW941" i="64"/>
  <c r="BW1663" i="64"/>
  <c r="BW564" i="64"/>
  <c r="BW458" i="64"/>
  <c r="BW616" i="64"/>
  <c r="BO2438" i="64"/>
  <c r="BO1632" i="64"/>
  <c r="BO2412" i="64"/>
  <c r="BO2387" i="64"/>
  <c r="BO2361" i="64"/>
  <c r="BO1609" i="64"/>
  <c r="BO1577" i="64"/>
  <c r="BO1555" i="64"/>
  <c r="BO1761" i="64"/>
  <c r="BO2490" i="64"/>
  <c r="BO1510" i="64"/>
  <c r="BO1466" i="64"/>
  <c r="BO1430" i="64"/>
  <c r="BO1848" i="64"/>
  <c r="BO1884" i="64"/>
  <c r="BO1394" i="64"/>
  <c r="BO1324" i="64"/>
  <c r="BO1359" i="64"/>
  <c r="BO1948" i="64"/>
  <c r="BO1916" i="64"/>
  <c r="BO1982" i="64"/>
  <c r="BO1300" i="64"/>
  <c r="BO665" i="64"/>
  <c r="BO678" i="64" s="1"/>
  <c r="BO1230" i="64"/>
  <c r="BO1206" i="64"/>
  <c r="BO1221" i="64" s="1"/>
  <c r="BO641" i="64"/>
  <c r="BO965" i="64"/>
  <c r="BO1078" i="64"/>
  <c r="BO1197" i="64" s="1"/>
  <c r="BO592" i="64"/>
  <c r="BO564" i="64"/>
  <c r="BO941" i="64"/>
  <c r="BO458" i="64"/>
  <c r="BO616" i="64"/>
  <c r="BG2438" i="64"/>
  <c r="BG2412" i="64"/>
  <c r="BG1632" i="64"/>
  <c r="BG2387" i="64"/>
  <c r="BG2361" i="64"/>
  <c r="BG1609" i="64"/>
  <c r="BG1577" i="64"/>
  <c r="BG1555" i="64"/>
  <c r="BG2490" i="64"/>
  <c r="BG1510" i="64"/>
  <c r="BG1761" i="64"/>
  <c r="BG1466" i="64"/>
  <c r="BG1430" i="64"/>
  <c r="BG1916" i="64"/>
  <c r="BG1394" i="64"/>
  <c r="BG1884" i="64"/>
  <c r="BG1848" i="64"/>
  <c r="BG1359" i="64"/>
  <c r="BG1324" i="64"/>
  <c r="BG1948" i="64"/>
  <c r="BG1300" i="64"/>
  <c r="BG1230" i="64"/>
  <c r="BG1982" i="64"/>
  <c r="BG665" i="64"/>
  <c r="BG678" i="64" s="1"/>
  <c r="BG1078" i="64"/>
  <c r="BG1197" i="64" s="1"/>
  <c r="BG641" i="64"/>
  <c r="BG965" i="64"/>
  <c r="BG1206" i="64"/>
  <c r="BG1221" i="64" s="1"/>
  <c r="BG941" i="64"/>
  <c r="BG592" i="64"/>
  <c r="BG1663" i="64"/>
  <c r="BG564" i="64"/>
  <c r="BG458" i="64"/>
  <c r="BG616" i="64"/>
  <c r="AY2438" i="64"/>
  <c r="AY2412" i="64"/>
  <c r="AY1632" i="64"/>
  <c r="AY2387" i="64"/>
  <c r="AY2361" i="64"/>
  <c r="AY1609" i="64"/>
  <c r="AY1577" i="64"/>
  <c r="AY1555" i="64"/>
  <c r="AY2490" i="64"/>
  <c r="AY1761" i="64"/>
  <c r="AY1510" i="64"/>
  <c r="AY1466" i="64"/>
  <c r="AY1430" i="64"/>
  <c r="AY1916" i="64"/>
  <c r="AY1848" i="64"/>
  <c r="AY1394" i="64"/>
  <c r="AY1884" i="64"/>
  <c r="AY1324" i="64"/>
  <c r="AY1948" i="64"/>
  <c r="AY1359" i="64"/>
  <c r="AY1982" i="64"/>
  <c r="AY1230" i="64"/>
  <c r="AY1078" i="64"/>
  <c r="AY1197" i="64" s="1"/>
  <c r="AY665" i="64"/>
  <c r="AY678" i="64" s="1"/>
  <c r="AY1300" i="64"/>
  <c r="AY641" i="64"/>
  <c r="AY965" i="64"/>
  <c r="AY592" i="64"/>
  <c r="AY941" i="64"/>
  <c r="AY564" i="64"/>
  <c r="AY458" i="64"/>
  <c r="AY616" i="64"/>
  <c r="AQ2438" i="64"/>
  <c r="AQ2412" i="64"/>
  <c r="AQ2387" i="64"/>
  <c r="AQ1632" i="64"/>
  <c r="AQ2361" i="64"/>
  <c r="AQ1609" i="64"/>
  <c r="AQ1577" i="64"/>
  <c r="AQ1555" i="64"/>
  <c r="AQ2490" i="64"/>
  <c r="AQ1510" i="64"/>
  <c r="AQ1466" i="64"/>
  <c r="AQ1761" i="64"/>
  <c r="AQ1916" i="64"/>
  <c r="AQ1430" i="64"/>
  <c r="AQ1848" i="64"/>
  <c r="AQ1884" i="64"/>
  <c r="AQ1394" i="64"/>
  <c r="AQ1324" i="64"/>
  <c r="AQ1359" i="64"/>
  <c r="AQ1948" i="64"/>
  <c r="AQ1230" i="64"/>
  <c r="AQ1982" i="64"/>
  <c r="AQ1300" i="64"/>
  <c r="AQ1206" i="64"/>
  <c r="AQ1221" i="64" s="1"/>
  <c r="AQ665" i="64"/>
  <c r="AQ678" i="64" s="1"/>
  <c r="AQ641" i="64"/>
  <c r="AQ965" i="64"/>
  <c r="AQ1078" i="64"/>
  <c r="AQ1197" i="64" s="1"/>
  <c r="AQ592" i="64"/>
  <c r="AQ1663" i="64"/>
  <c r="AQ564" i="64"/>
  <c r="AQ458" i="64"/>
  <c r="AQ941" i="64"/>
  <c r="AQ616" i="64"/>
  <c r="AI2438" i="64"/>
  <c r="AI2412" i="64"/>
  <c r="AI2387" i="64"/>
  <c r="AI2361" i="64"/>
  <c r="AI1609" i="64"/>
  <c r="AI1632" i="64"/>
  <c r="AI1577" i="64"/>
  <c r="AI1555" i="64"/>
  <c r="AI2490" i="64"/>
  <c r="AI1761" i="64"/>
  <c r="AI1510" i="64"/>
  <c r="AI1430" i="64"/>
  <c r="AI1466" i="64"/>
  <c r="AI1394" i="64"/>
  <c r="AI1916" i="64"/>
  <c r="AI1848" i="64"/>
  <c r="AI1359" i="64"/>
  <c r="AI1324" i="64"/>
  <c r="AI1884" i="64"/>
  <c r="AI1948" i="64"/>
  <c r="AI1300" i="64"/>
  <c r="AI1230" i="64"/>
  <c r="AI665" i="64"/>
  <c r="AI678" i="64" s="1"/>
  <c r="AI1078" i="64"/>
  <c r="AI1197" i="64" s="1"/>
  <c r="AI1982" i="64"/>
  <c r="AI1206" i="64"/>
  <c r="AI1221" i="64" s="1"/>
  <c r="AI641" i="64"/>
  <c r="AI965" i="64"/>
  <c r="AI941" i="64"/>
  <c r="AI592" i="64"/>
  <c r="AI564" i="64"/>
  <c r="AI458" i="64"/>
  <c r="AI616" i="64"/>
  <c r="AA1632" i="64"/>
  <c r="AA2412" i="64"/>
  <c r="AA2438" i="64"/>
  <c r="AA2387" i="64"/>
  <c r="AA2361" i="64"/>
  <c r="AA1609" i="64"/>
  <c r="AA1577" i="64"/>
  <c r="AA1555" i="64"/>
  <c r="AA1761" i="64"/>
  <c r="AA2490" i="64"/>
  <c r="AA1510" i="64"/>
  <c r="AA1466" i="64"/>
  <c r="AA1916" i="64"/>
  <c r="AA1848" i="64"/>
  <c r="AA1430" i="64"/>
  <c r="AA1884" i="64"/>
  <c r="AA1394" i="64"/>
  <c r="AA1324" i="64"/>
  <c r="AA1948" i="64"/>
  <c r="AA1359" i="64"/>
  <c r="AA1300" i="64"/>
  <c r="AA1982" i="64"/>
  <c r="AA1230" i="64"/>
  <c r="AA665" i="64"/>
  <c r="AA678" i="64" s="1"/>
  <c r="AA641" i="64"/>
  <c r="AA965" i="64"/>
  <c r="AA1206" i="64"/>
  <c r="AA1221" i="64" s="1"/>
  <c r="AA592" i="64"/>
  <c r="AA1663" i="64"/>
  <c r="AA941" i="64"/>
  <c r="AA564" i="64"/>
  <c r="AA458" i="64"/>
  <c r="AA616" i="64"/>
  <c r="S1632" i="64"/>
  <c r="S2412" i="64"/>
  <c r="S2387" i="64"/>
  <c r="S2438" i="64"/>
  <c r="S2361" i="64"/>
  <c r="S1609" i="64"/>
  <c r="S1577" i="64"/>
  <c r="S1555" i="64"/>
  <c r="S2490" i="64"/>
  <c r="S1510" i="64"/>
  <c r="S1761" i="64"/>
  <c r="S1884" i="64"/>
  <c r="S1430" i="64"/>
  <c r="S1466" i="64"/>
  <c r="S1394" i="64"/>
  <c r="S1916" i="64"/>
  <c r="S1848" i="64"/>
  <c r="S1324" i="64"/>
  <c r="S1359" i="64"/>
  <c r="S1948" i="64"/>
  <c r="S1230" i="64"/>
  <c r="S1982" i="64"/>
  <c r="S1206" i="64"/>
  <c r="S665" i="64"/>
  <c r="S678" i="64" s="1"/>
  <c r="S641" i="64"/>
  <c r="S1078" i="64"/>
  <c r="S1197" i="64" s="1"/>
  <c r="S965" i="64"/>
  <c r="S1300" i="64"/>
  <c r="S592" i="64"/>
  <c r="S564" i="64"/>
  <c r="S458" i="64"/>
  <c r="S616" i="64"/>
  <c r="CF2435" i="64"/>
  <c r="CF2452" i="64" s="1"/>
  <c r="CF2409" i="64"/>
  <c r="CF2426" i="64" s="1"/>
  <c r="CF1629" i="64"/>
  <c r="CF1651" i="64" s="1"/>
  <c r="CF2384" i="64"/>
  <c r="CF2401" i="64" s="1"/>
  <c r="CF2358" i="64"/>
  <c r="CF2375" i="64" s="1"/>
  <c r="CF1606" i="64"/>
  <c r="CF1620" i="64" s="1"/>
  <c r="CF1574" i="64"/>
  <c r="CF1597" i="64" s="1"/>
  <c r="CF1552" i="64"/>
  <c r="CF1565" i="64" s="1"/>
  <c r="CF2487" i="64"/>
  <c r="CF2501" i="64" s="1"/>
  <c r="CF1758" i="64"/>
  <c r="CF1771" i="64" s="1"/>
  <c r="CF1507" i="64"/>
  <c r="CF1542" i="64" s="1"/>
  <c r="CF1463" i="64"/>
  <c r="CF1498" i="64" s="1"/>
  <c r="CF1427" i="64"/>
  <c r="CF1454" i="64" s="1"/>
  <c r="CF1913" i="64"/>
  <c r="CF1936" i="64" s="1"/>
  <c r="CF1391" i="64"/>
  <c r="CF1418" i="64" s="1"/>
  <c r="CF1845" i="64"/>
  <c r="CF1872" i="64" s="1"/>
  <c r="CF1881" i="64"/>
  <c r="CF1904" i="64" s="1"/>
  <c r="CF1321" i="64"/>
  <c r="CF1348" i="64" s="1"/>
  <c r="CF1945" i="64"/>
  <c r="CF1970" i="64" s="1"/>
  <c r="CF1356" i="64"/>
  <c r="CF1383" i="64" s="1"/>
  <c r="CF1979" i="64"/>
  <c r="CF2004" i="64" s="1"/>
  <c r="CF1227" i="64"/>
  <c r="CF1240" i="64" s="1"/>
  <c r="CF1297" i="64"/>
  <c r="CF662" i="64"/>
  <c r="CF675" i="64" s="1"/>
  <c r="CF1075" i="64"/>
  <c r="CF638" i="64"/>
  <c r="CF962" i="64"/>
  <c r="CF975" i="64" s="1"/>
  <c r="CF1203" i="64"/>
  <c r="CF1218" i="64" s="1"/>
  <c r="CF1051" i="64"/>
  <c r="CF1066" i="64" s="1"/>
  <c r="CF589" i="64"/>
  <c r="CF938" i="64"/>
  <c r="CF953" i="64" s="1"/>
  <c r="CF1660" i="64"/>
  <c r="CF1675" i="64" s="1"/>
  <c r="CF561" i="64"/>
  <c r="CF455" i="64"/>
  <c r="CF613" i="64"/>
  <c r="BX2409" i="64"/>
  <c r="BX2426" i="64" s="1"/>
  <c r="BX1629" i="64"/>
  <c r="BX1651" i="64" s="1"/>
  <c r="BX2435" i="64"/>
  <c r="BX2452" i="64" s="1"/>
  <c r="BX2358" i="64"/>
  <c r="BX2375" i="64" s="1"/>
  <c r="BX1606" i="64"/>
  <c r="BX1620" i="64" s="1"/>
  <c r="BX2384" i="64"/>
  <c r="BX2401" i="64" s="1"/>
  <c r="BX1574" i="64"/>
  <c r="BX1597" i="64" s="1"/>
  <c r="BX1552" i="64"/>
  <c r="BX1565" i="64" s="1"/>
  <c r="BX2487" i="64"/>
  <c r="BX2501" i="64" s="1"/>
  <c r="BX1507" i="64"/>
  <c r="BX1542" i="64" s="1"/>
  <c r="BX1758" i="64"/>
  <c r="BX1771" i="64" s="1"/>
  <c r="BX1427" i="64"/>
  <c r="BX1454" i="64" s="1"/>
  <c r="BX1845" i="64"/>
  <c r="BX1872" i="64" s="1"/>
  <c r="BX1881" i="64"/>
  <c r="BX1904" i="64" s="1"/>
  <c r="BX1391" i="64"/>
  <c r="BX1418" i="64" s="1"/>
  <c r="BX1463" i="64"/>
  <c r="BX1498" i="64" s="1"/>
  <c r="BX1913" i="64"/>
  <c r="BX1936" i="64" s="1"/>
  <c r="BX1321" i="64"/>
  <c r="BX1348" i="64" s="1"/>
  <c r="BX1356" i="64"/>
  <c r="BX1383" i="64" s="1"/>
  <c r="BX1945" i="64"/>
  <c r="BX1970" i="64" s="1"/>
  <c r="BX1979" i="64"/>
  <c r="BX2004" i="64" s="1"/>
  <c r="BX1297" i="64"/>
  <c r="BX1227" i="64"/>
  <c r="BX1240" i="64" s="1"/>
  <c r="BX1203" i="64"/>
  <c r="BX1218" i="64" s="1"/>
  <c r="BX662" i="64"/>
  <c r="BX675" i="64" s="1"/>
  <c r="BX638" i="64"/>
  <c r="BX962" i="64"/>
  <c r="BX975" i="64" s="1"/>
  <c r="BX1051" i="64"/>
  <c r="BX1066" i="64" s="1"/>
  <c r="BX1660" i="64"/>
  <c r="BX1675" i="64" s="1"/>
  <c r="BX589" i="64"/>
  <c r="BX1075" i="64"/>
  <c r="BX561" i="64"/>
  <c r="BX938" i="64"/>
  <c r="BX953" i="64" s="1"/>
  <c r="BX455" i="64"/>
  <c r="BX613" i="64"/>
  <c r="BP2435" i="64"/>
  <c r="BP2452" i="64" s="1"/>
  <c r="BP2409" i="64"/>
  <c r="BP2426" i="64" s="1"/>
  <c r="BP1629" i="64"/>
  <c r="BP1651" i="64" s="1"/>
  <c r="BP2358" i="64"/>
  <c r="BP2375" i="64" s="1"/>
  <c r="BP1606" i="64"/>
  <c r="BP1620" i="64" s="1"/>
  <c r="BP2384" i="64"/>
  <c r="BP2401" i="64" s="1"/>
  <c r="BP1574" i="64"/>
  <c r="BP1597" i="64" s="1"/>
  <c r="BP1552" i="64"/>
  <c r="BP1565" i="64" s="1"/>
  <c r="BP2487" i="64"/>
  <c r="BP2501" i="64" s="1"/>
  <c r="BP1507" i="64"/>
  <c r="BP1542" i="64" s="1"/>
  <c r="BP1463" i="64"/>
  <c r="BP1498" i="64" s="1"/>
  <c r="BP1758" i="64"/>
  <c r="BP1771" i="64" s="1"/>
  <c r="BP1881" i="64"/>
  <c r="BP1904" i="64" s="1"/>
  <c r="BP1427" i="64"/>
  <c r="BP1454" i="64" s="1"/>
  <c r="BP1913" i="64"/>
  <c r="BP1936" i="64" s="1"/>
  <c r="BP1391" i="64"/>
  <c r="BP1418" i="64" s="1"/>
  <c r="BP1356" i="64"/>
  <c r="BP1383" i="64" s="1"/>
  <c r="BP1321" i="64"/>
  <c r="BP1348" i="64" s="1"/>
  <c r="BP1845" i="64"/>
  <c r="BP1872" i="64" s="1"/>
  <c r="BP1945" i="64"/>
  <c r="BP1970" i="64" s="1"/>
  <c r="BP1297" i="64"/>
  <c r="BP1227" i="64"/>
  <c r="BP1240" i="64" s="1"/>
  <c r="BP1979" i="64"/>
  <c r="BP2004" i="64" s="1"/>
  <c r="BP662" i="64"/>
  <c r="BP675" i="64" s="1"/>
  <c r="BP1203" i="64"/>
  <c r="BP1218" i="64" s="1"/>
  <c r="BP638" i="64"/>
  <c r="BP1075" i="64"/>
  <c r="BP962" i="64"/>
  <c r="BP975" i="64" s="1"/>
  <c r="BP1051" i="64"/>
  <c r="BP1066" i="64" s="1"/>
  <c r="BP938" i="64"/>
  <c r="BP953" i="64" s="1"/>
  <c r="BP589" i="64"/>
  <c r="BP1660" i="64"/>
  <c r="BP1675" i="64" s="1"/>
  <c r="BP561" i="64"/>
  <c r="BP455" i="64"/>
  <c r="BP613" i="64"/>
  <c r="BH2409" i="64"/>
  <c r="BH2426" i="64" s="1"/>
  <c r="BH2435" i="64"/>
  <c r="BH2452" i="64" s="1"/>
  <c r="BH1629" i="64"/>
  <c r="BH1651" i="64" s="1"/>
  <c r="BH2384" i="64"/>
  <c r="BH2401" i="64" s="1"/>
  <c r="BH2358" i="64"/>
  <c r="BH2375" i="64" s="1"/>
  <c r="BH1606" i="64"/>
  <c r="BH1620" i="64" s="1"/>
  <c r="BH1552" i="64"/>
  <c r="BH1565" i="64" s="1"/>
  <c r="BH1574" i="64"/>
  <c r="BH1597" i="64" s="1"/>
  <c r="BH2487" i="64"/>
  <c r="BH2501" i="64" s="1"/>
  <c r="BH1758" i="64"/>
  <c r="BH1771" i="64" s="1"/>
  <c r="BH1507" i="64"/>
  <c r="BH1542" i="64" s="1"/>
  <c r="BH1427" i="64"/>
  <c r="BH1454" i="64" s="1"/>
  <c r="BH1463" i="64"/>
  <c r="BH1498" i="64" s="1"/>
  <c r="BH1845" i="64"/>
  <c r="BH1872" i="64" s="1"/>
  <c r="BH1391" i="64"/>
  <c r="BH1418" i="64" s="1"/>
  <c r="BH1913" i="64"/>
  <c r="BH1936" i="64" s="1"/>
  <c r="BH1881" i="64"/>
  <c r="BH1904" i="64" s="1"/>
  <c r="BH1321" i="64"/>
  <c r="BH1348" i="64" s="1"/>
  <c r="BH1945" i="64"/>
  <c r="BH1970" i="64" s="1"/>
  <c r="BH1356" i="64"/>
  <c r="BH1383" i="64" s="1"/>
  <c r="BH1297" i="64"/>
  <c r="BH1979" i="64"/>
  <c r="BH2004" i="64" s="1"/>
  <c r="BH1227" i="64"/>
  <c r="BH1240" i="64" s="1"/>
  <c r="BH1075" i="64"/>
  <c r="BH662" i="64"/>
  <c r="BH675" i="64" s="1"/>
  <c r="BH638" i="64"/>
  <c r="BH962" i="64"/>
  <c r="BH975" i="64" s="1"/>
  <c r="BH1203" i="64"/>
  <c r="BH1218" i="64" s="1"/>
  <c r="BH1051" i="64"/>
  <c r="BH1066" i="64" s="1"/>
  <c r="BH1660" i="64"/>
  <c r="BH1675" i="64" s="1"/>
  <c r="BH589" i="64"/>
  <c r="BH938" i="64"/>
  <c r="BH953" i="64" s="1"/>
  <c r="BH561" i="64"/>
  <c r="BH455" i="64"/>
  <c r="BH613" i="64"/>
  <c r="AZ2409" i="64"/>
  <c r="AZ2426" i="64" s="1"/>
  <c r="AZ2435" i="64"/>
  <c r="AZ2452" i="64" s="1"/>
  <c r="AZ1629" i="64"/>
  <c r="AZ1651" i="64" s="1"/>
  <c r="AZ2358" i="64"/>
  <c r="AZ2375" i="64" s="1"/>
  <c r="AZ1606" i="64"/>
  <c r="AZ1620" i="64" s="1"/>
  <c r="AZ2384" i="64"/>
  <c r="AZ2401" i="64" s="1"/>
  <c r="AZ1574" i="64"/>
  <c r="AZ1597" i="64" s="1"/>
  <c r="AZ1552" i="64"/>
  <c r="AZ1565" i="64" s="1"/>
  <c r="AZ2487" i="64"/>
  <c r="AZ2501" i="64" s="1"/>
  <c r="AZ1507" i="64"/>
  <c r="AZ1542" i="64" s="1"/>
  <c r="AZ1758" i="64"/>
  <c r="AZ1771" i="64" s="1"/>
  <c r="AZ1463" i="64"/>
  <c r="AZ1498" i="64" s="1"/>
  <c r="AZ1845" i="64"/>
  <c r="AZ1872" i="64" s="1"/>
  <c r="AZ1427" i="64"/>
  <c r="AZ1454" i="64" s="1"/>
  <c r="AZ1913" i="64"/>
  <c r="AZ1936" i="64" s="1"/>
  <c r="AZ1881" i="64"/>
  <c r="AZ1904" i="64" s="1"/>
  <c r="AZ1391" i="64"/>
  <c r="AZ1418" i="64" s="1"/>
  <c r="AZ1321" i="64"/>
  <c r="AZ1348" i="64" s="1"/>
  <c r="AZ1356" i="64"/>
  <c r="AZ1383" i="64" s="1"/>
  <c r="AZ1945" i="64"/>
  <c r="AZ1970" i="64" s="1"/>
  <c r="AZ1227" i="64"/>
  <c r="AZ1240" i="64" s="1"/>
  <c r="AZ1979" i="64"/>
  <c r="AZ2004" i="64" s="1"/>
  <c r="AZ1297" i="64"/>
  <c r="AZ1203" i="64"/>
  <c r="AZ1218" i="64" s="1"/>
  <c r="AZ662" i="64"/>
  <c r="AZ675" i="64" s="1"/>
  <c r="AZ638" i="64"/>
  <c r="AZ962" i="64"/>
  <c r="AZ975" i="64" s="1"/>
  <c r="AZ1051" i="64"/>
  <c r="AZ1066" i="64" s="1"/>
  <c r="AZ589" i="64"/>
  <c r="AZ1075" i="64"/>
  <c r="AZ1660" i="64"/>
  <c r="AZ1675" i="64" s="1"/>
  <c r="AZ561" i="64"/>
  <c r="AZ455" i="64"/>
  <c r="AZ938" i="64"/>
  <c r="AZ953" i="64" s="1"/>
  <c r="AZ613" i="64"/>
  <c r="AR1629" i="64"/>
  <c r="AR1651" i="64" s="1"/>
  <c r="AR2435" i="64"/>
  <c r="AR2452" i="64" s="1"/>
  <c r="AR2409" i="64"/>
  <c r="AR2426" i="64" s="1"/>
  <c r="AR2358" i="64"/>
  <c r="AR2375" i="64" s="1"/>
  <c r="AR1606" i="64"/>
  <c r="AR1620" i="64" s="1"/>
  <c r="AR2384" i="64"/>
  <c r="AR2401" i="64" s="1"/>
  <c r="AR1552" i="64"/>
  <c r="AR1565" i="64" s="1"/>
  <c r="AR1574" i="64"/>
  <c r="AR1597" i="64" s="1"/>
  <c r="AR2487" i="64"/>
  <c r="AR2501" i="64" s="1"/>
  <c r="AR1758" i="64"/>
  <c r="AR1771" i="64" s="1"/>
  <c r="AR1507" i="64"/>
  <c r="AR1542" i="64" s="1"/>
  <c r="AR1427" i="64"/>
  <c r="AR1454" i="64" s="1"/>
  <c r="AR1391" i="64"/>
  <c r="AR1418" i="64" s="1"/>
  <c r="AR1463" i="64"/>
  <c r="AR1498" i="64" s="1"/>
  <c r="AR1913" i="64"/>
  <c r="AR1936" i="64" s="1"/>
  <c r="AR1845" i="64"/>
  <c r="AR1872" i="64" s="1"/>
  <c r="AR1881" i="64"/>
  <c r="AR1904" i="64" s="1"/>
  <c r="AR1356" i="64"/>
  <c r="AR1383" i="64" s="1"/>
  <c r="AR1321" i="64"/>
  <c r="AR1348" i="64" s="1"/>
  <c r="AR1945" i="64"/>
  <c r="AR1970" i="64" s="1"/>
  <c r="AR1297" i="64"/>
  <c r="AR662" i="64"/>
  <c r="AR675" i="64" s="1"/>
  <c r="AR638" i="64"/>
  <c r="AR1203" i="64"/>
  <c r="AR1218" i="64" s="1"/>
  <c r="AR962" i="64"/>
  <c r="AR975" i="64" s="1"/>
  <c r="AR1075" i="64"/>
  <c r="AR1227" i="64"/>
  <c r="AR1240" i="64" s="1"/>
  <c r="AR1051" i="64"/>
  <c r="AR1066" i="64" s="1"/>
  <c r="AR1660" i="64"/>
  <c r="AR1675" i="64" s="1"/>
  <c r="AR1979" i="64"/>
  <c r="AR2004" i="64" s="1"/>
  <c r="AR938" i="64"/>
  <c r="AR953" i="64" s="1"/>
  <c r="AR589" i="64"/>
  <c r="AR561" i="64"/>
  <c r="AR455" i="64"/>
  <c r="AR613" i="64"/>
  <c r="AJ1629" i="64"/>
  <c r="AJ1651" i="64" s="1"/>
  <c r="AJ2409" i="64"/>
  <c r="AJ2426" i="64" s="1"/>
  <c r="AJ2435" i="64"/>
  <c r="AJ2452" i="64" s="1"/>
  <c r="AJ2358" i="64"/>
  <c r="AJ2375" i="64" s="1"/>
  <c r="AJ1606" i="64"/>
  <c r="AJ1620" i="64" s="1"/>
  <c r="AJ2384" i="64"/>
  <c r="AJ2401" i="64" s="1"/>
  <c r="AJ1574" i="64"/>
  <c r="AJ1597" i="64" s="1"/>
  <c r="AJ1552" i="64"/>
  <c r="AJ1565" i="64" s="1"/>
  <c r="AJ1758" i="64"/>
  <c r="AJ1771" i="64" s="1"/>
  <c r="AJ2487" i="64"/>
  <c r="AJ2501" i="64" s="1"/>
  <c r="AJ1507" i="64"/>
  <c r="AJ1542" i="64" s="1"/>
  <c r="AJ1463" i="64"/>
  <c r="AJ1498" i="64" s="1"/>
  <c r="AJ1427" i="64"/>
  <c r="AJ1454" i="64" s="1"/>
  <c r="AJ1913" i="64"/>
  <c r="AJ1936" i="64" s="1"/>
  <c r="AJ1845" i="64"/>
  <c r="AJ1872" i="64" s="1"/>
  <c r="AJ1391" i="64"/>
  <c r="AJ1418" i="64" s="1"/>
  <c r="AJ1881" i="64"/>
  <c r="AJ1904" i="64" s="1"/>
  <c r="AJ1321" i="64"/>
  <c r="AJ1348" i="64" s="1"/>
  <c r="AJ1945" i="64"/>
  <c r="AJ1970" i="64" s="1"/>
  <c r="AJ1356" i="64"/>
  <c r="AJ1383" i="64" s="1"/>
  <c r="AJ1297" i="64"/>
  <c r="AJ1979" i="64"/>
  <c r="AJ2004" i="64" s="1"/>
  <c r="AJ1227" i="64"/>
  <c r="AJ1240" i="64" s="1"/>
  <c r="AJ662" i="64"/>
  <c r="AJ675" i="64" s="1"/>
  <c r="AJ1075" i="64"/>
  <c r="AJ638" i="64"/>
  <c r="AJ962" i="64"/>
  <c r="AJ975" i="64" s="1"/>
  <c r="AJ1051" i="64"/>
  <c r="AJ1066" i="64" s="1"/>
  <c r="AJ589" i="64"/>
  <c r="AJ1203" i="64"/>
  <c r="AJ1218" i="64" s="1"/>
  <c r="AJ938" i="64"/>
  <c r="AJ953" i="64" s="1"/>
  <c r="AJ1660" i="64"/>
  <c r="AJ1675" i="64" s="1"/>
  <c r="AJ561" i="64"/>
  <c r="AJ455" i="64"/>
  <c r="AJ613" i="64"/>
  <c r="AB1629" i="64"/>
  <c r="AB1651" i="64" s="1"/>
  <c r="AB2409" i="64"/>
  <c r="AB2426" i="64" s="1"/>
  <c r="AB2384" i="64"/>
  <c r="AB2401" i="64" s="1"/>
  <c r="AB2358" i="64"/>
  <c r="AB2375" i="64" s="1"/>
  <c r="AB1606" i="64"/>
  <c r="AB1620" i="64" s="1"/>
  <c r="AB1574" i="64"/>
  <c r="AB1597" i="64" s="1"/>
  <c r="AB1552" i="64"/>
  <c r="AB1565" i="64" s="1"/>
  <c r="AB2487" i="64"/>
  <c r="AB2501" i="64" s="1"/>
  <c r="AB2435" i="64"/>
  <c r="AB2452" i="64" s="1"/>
  <c r="AB1507" i="64"/>
  <c r="AB1542" i="64" s="1"/>
  <c r="AB1758" i="64"/>
  <c r="AB1771" i="64" s="1"/>
  <c r="AB1463" i="64"/>
  <c r="AB1498" i="64" s="1"/>
  <c r="AB1427" i="64"/>
  <c r="AB1454" i="64" s="1"/>
  <c r="AB1881" i="64"/>
  <c r="AB1904" i="64" s="1"/>
  <c r="AB1391" i="64"/>
  <c r="AB1418" i="64" s="1"/>
  <c r="AB1913" i="64"/>
  <c r="AB1936" i="64" s="1"/>
  <c r="AB1321" i="64"/>
  <c r="AB1348" i="64" s="1"/>
  <c r="AB1356" i="64"/>
  <c r="AB1383" i="64" s="1"/>
  <c r="AB1845" i="64"/>
  <c r="AB1872" i="64" s="1"/>
  <c r="AB1945" i="64"/>
  <c r="AB1970" i="64" s="1"/>
  <c r="AB1297" i="64"/>
  <c r="AB1227" i="64"/>
  <c r="AB1240" i="64" s="1"/>
  <c r="AB1979" i="64"/>
  <c r="AB2004" i="64" s="1"/>
  <c r="AB1075" i="64"/>
  <c r="AB662" i="64"/>
  <c r="AB675" i="64" s="1"/>
  <c r="AB1203" i="64"/>
  <c r="AB1218" i="64" s="1"/>
  <c r="AB638" i="64"/>
  <c r="AB962" i="64"/>
  <c r="AB975" i="64" s="1"/>
  <c r="AB1051" i="64"/>
  <c r="AB1066" i="64" s="1"/>
  <c r="AB1660" i="64"/>
  <c r="AB1675" i="64" s="1"/>
  <c r="AB589" i="64"/>
  <c r="AB561" i="64"/>
  <c r="AB455" i="64"/>
  <c r="AB613" i="64"/>
  <c r="T2435" i="64"/>
  <c r="T2452" i="64" s="1"/>
  <c r="T2409" i="64"/>
  <c r="T2426" i="64" s="1"/>
  <c r="T1629" i="64"/>
  <c r="T1651" i="64" s="1"/>
  <c r="T2358" i="64"/>
  <c r="T2375" i="64" s="1"/>
  <c r="T1606" i="64"/>
  <c r="T1620" i="64" s="1"/>
  <c r="T2384" i="64"/>
  <c r="T2401" i="64" s="1"/>
  <c r="T1552" i="64"/>
  <c r="T1565" i="64" s="1"/>
  <c r="T1574" i="64"/>
  <c r="T1597" i="64" s="1"/>
  <c r="T2487" i="64"/>
  <c r="T2501" i="64" s="1"/>
  <c r="T1758" i="64"/>
  <c r="T1771" i="64" s="1"/>
  <c r="T1507" i="64"/>
  <c r="T1542" i="64" s="1"/>
  <c r="T1463" i="64"/>
  <c r="T1498" i="64" s="1"/>
  <c r="T1427" i="64"/>
  <c r="T1454" i="64" s="1"/>
  <c r="T1913" i="64"/>
  <c r="T1936" i="64" s="1"/>
  <c r="T1391" i="64"/>
  <c r="T1418" i="64" s="1"/>
  <c r="T1845" i="64"/>
  <c r="T1872" i="64" s="1"/>
  <c r="T1321" i="64"/>
  <c r="T1348" i="64" s="1"/>
  <c r="T1881" i="64"/>
  <c r="T1904" i="64" s="1"/>
  <c r="T1945" i="64"/>
  <c r="T1970" i="64" s="1"/>
  <c r="T1227" i="64"/>
  <c r="T1240" i="64" s="1"/>
  <c r="T1979" i="64"/>
  <c r="T2004" i="64" s="1"/>
  <c r="T1356" i="64"/>
  <c r="T1383" i="64" s="1"/>
  <c r="T1297" i="64"/>
  <c r="T662" i="64"/>
  <c r="T675" i="64" s="1"/>
  <c r="T638" i="64"/>
  <c r="T962" i="64"/>
  <c r="T975" i="64" s="1"/>
  <c r="T1203" i="64"/>
  <c r="T1218" i="64" s="1"/>
  <c r="T1051" i="64"/>
  <c r="T1066" i="64" s="1"/>
  <c r="T589" i="64"/>
  <c r="T938" i="64"/>
  <c r="T953" i="64" s="1"/>
  <c r="T1660" i="64"/>
  <c r="T1675" i="64" s="1"/>
  <c r="T561" i="64"/>
  <c r="T455" i="64"/>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AM455" i="64"/>
  <c r="BL455" i="64"/>
  <c r="BY455" i="64"/>
  <c r="CK455" i="64"/>
  <c r="AB458" i="64"/>
  <c r="BB458" i="64"/>
  <c r="CA458" i="64"/>
  <c r="T459" i="64"/>
  <c r="AF459" i="64"/>
  <c r="AT459" i="64"/>
  <c r="BS459" i="64"/>
  <c r="CF459" i="64"/>
  <c r="AI1683" i="64"/>
  <c r="BH1683" i="64"/>
  <c r="BV1683" i="64"/>
  <c r="S1684" i="64"/>
  <c r="S1699" i="64" s="1"/>
  <c r="AQ1687" i="64"/>
  <c r="AI1688" i="64"/>
  <c r="BU561" i="64"/>
  <c r="BD564" i="64"/>
  <c r="AV565" i="64"/>
  <c r="V588" i="64"/>
  <c r="V603" i="64" s="1"/>
  <c r="CH588" i="64"/>
  <c r="CH603" i="64" s="1"/>
  <c r="BZ589" i="64"/>
  <c r="BI592" i="64"/>
  <c r="BA593" i="64"/>
  <c r="AA612" i="64"/>
  <c r="BJ637" i="64"/>
  <c r="BL642" i="64"/>
  <c r="CG1659" i="64"/>
  <c r="CG1674" i="64" s="1"/>
  <c r="AY1663" i="64"/>
  <c r="BD942" i="64"/>
  <c r="AG962" i="64"/>
  <c r="AG975" i="64" s="1"/>
  <c r="AK966" i="64"/>
  <c r="AK979" i="64" s="1"/>
  <c r="CG661" i="64"/>
  <c r="AA1050" i="64"/>
  <c r="AA1065" i="64" s="1"/>
  <c r="W1628" i="64"/>
  <c r="W2434" i="64"/>
  <c r="W2451" i="64" s="1"/>
  <c r="W2383" i="64"/>
  <c r="W2400" i="64" s="1"/>
  <c r="W1605" i="64"/>
  <c r="W1619" i="64" s="1"/>
  <c r="W2357" i="64"/>
  <c r="W2374" i="64" s="1"/>
  <c r="W2408" i="64"/>
  <c r="W2425" i="64" s="1"/>
  <c r="W1757" i="64"/>
  <c r="W1770" i="64" s="1"/>
  <c r="W1551" i="64"/>
  <c r="W1564" i="64" s="1"/>
  <c r="W1573" i="64"/>
  <c r="W1596" i="64" s="1"/>
  <c r="W1462" i="64"/>
  <c r="W1497" i="64" s="1"/>
  <c r="W2486" i="64"/>
  <c r="W2500" i="64" s="1"/>
  <c r="W1506" i="64"/>
  <c r="W1912" i="64"/>
  <c r="W1935" i="64" s="1"/>
  <c r="W1880" i="64"/>
  <c r="W1903" i="64" s="1"/>
  <c r="W1426" i="64"/>
  <c r="W1453" i="64" s="1"/>
  <c r="W1944" i="64"/>
  <c r="W1969" i="64" s="1"/>
  <c r="W1390" i="64"/>
  <c r="W1417" i="64" s="1"/>
  <c r="W1978" i="64"/>
  <c r="W2003" i="64" s="1"/>
  <c r="W1355" i="64"/>
  <c r="W1382" i="64" s="1"/>
  <c r="W1320" i="64"/>
  <c r="W1347" i="64" s="1"/>
  <c r="W1296" i="64"/>
  <c r="W1311" i="64" s="1"/>
  <c r="W1844" i="64"/>
  <c r="W1871" i="64" s="1"/>
  <c r="W1226" i="64"/>
  <c r="W1239" i="64" s="1"/>
  <c r="W961" i="64"/>
  <c r="W974" i="64" s="1"/>
  <c r="W1074" i="64"/>
  <c r="W1050" i="64"/>
  <c r="W1065" i="64" s="1"/>
  <c r="W937" i="64"/>
  <c r="W952" i="64" s="1"/>
  <c r="W1659" i="64"/>
  <c r="W1674" i="64" s="1"/>
  <c r="W1202" i="64"/>
  <c r="W1217" i="64" s="1"/>
  <c r="W661" i="64"/>
  <c r="W560" i="64"/>
  <c r="W580" i="64" s="1"/>
  <c r="W612" i="64"/>
  <c r="W637" i="64"/>
  <c r="W588" i="64"/>
  <c r="W603" i="64" s="1"/>
  <c r="BC1633" i="64"/>
  <c r="BC2439" i="64"/>
  <c r="BC2388" i="64"/>
  <c r="BC2413" i="64"/>
  <c r="BC1578" i="64"/>
  <c r="BC1610" i="64"/>
  <c r="BC1624" i="64" s="1"/>
  <c r="BC1556" i="64"/>
  <c r="BC1569" i="64" s="1"/>
  <c r="BC2362" i="64"/>
  <c r="BC2379" i="64" s="1"/>
  <c r="BC1762" i="64"/>
  <c r="BC1775" i="64" s="1"/>
  <c r="BC2491" i="64"/>
  <c r="BC2505" i="64" s="1"/>
  <c r="BC1467" i="64"/>
  <c r="BC1502" i="64" s="1"/>
  <c r="BC1849" i="64"/>
  <c r="BC1876" i="64" s="1"/>
  <c r="BC1511" i="64"/>
  <c r="BC1546" i="64" s="1"/>
  <c r="BC1431" i="64"/>
  <c r="BC1458" i="64" s="1"/>
  <c r="BC1917" i="64"/>
  <c r="BC1940" i="64" s="1"/>
  <c r="BC1885" i="64"/>
  <c r="BC1908" i="64" s="1"/>
  <c r="BC1360" i="64"/>
  <c r="BC1387" i="64" s="1"/>
  <c r="BC1949" i="64"/>
  <c r="BC1974" i="64" s="1"/>
  <c r="BC1395" i="64"/>
  <c r="BC1422" i="64" s="1"/>
  <c r="BC1983" i="64"/>
  <c r="BC2008" i="64" s="1"/>
  <c r="BC1325" i="64"/>
  <c r="BC1352" i="64" s="1"/>
  <c r="BC1231" i="64"/>
  <c r="BC1244" i="64" s="1"/>
  <c r="BC1207" i="64"/>
  <c r="BC1301" i="64"/>
  <c r="BC1079" i="64"/>
  <c r="BC1055" i="64"/>
  <c r="BC1070" i="64" s="1"/>
  <c r="BC942" i="64"/>
  <c r="BC1664" i="64"/>
  <c r="BC1679" i="64" s="1"/>
  <c r="BC666" i="64"/>
  <c r="BC679" i="64" s="1"/>
  <c r="BC966" i="64"/>
  <c r="BC979" i="64" s="1"/>
  <c r="BC565" i="64"/>
  <c r="BC1688" i="64"/>
  <c r="BC642" i="64"/>
  <c r="BC617" i="64"/>
  <c r="BC593" i="64"/>
  <c r="BT1632" i="64"/>
  <c r="BT2438" i="64"/>
  <c r="BT2387" i="64"/>
  <c r="BT2412" i="64"/>
  <c r="BT2361" i="64"/>
  <c r="BT1609" i="64"/>
  <c r="BT1577" i="64"/>
  <c r="BT2490" i="64"/>
  <c r="BT1761" i="64"/>
  <c r="BT1510" i="64"/>
  <c r="BT1916" i="64"/>
  <c r="BT1555" i="64"/>
  <c r="BT1848" i="64"/>
  <c r="BT1430" i="64"/>
  <c r="BT1466" i="64"/>
  <c r="BT1359" i="64"/>
  <c r="BT1982" i="64"/>
  <c r="BT1394" i="64"/>
  <c r="BT1324" i="64"/>
  <c r="BT1884" i="64"/>
  <c r="BT1948" i="64"/>
  <c r="BT1206" i="64"/>
  <c r="BT1221" i="64" s="1"/>
  <c r="BT1230" i="64"/>
  <c r="BT1078" i="64"/>
  <c r="BT1197" i="64" s="1"/>
  <c r="BT1300" i="64"/>
  <c r="BT1663" i="64"/>
  <c r="BT665" i="64"/>
  <c r="BT678" i="64" s="1"/>
  <c r="BT616" i="64"/>
  <c r="BT1687" i="64"/>
  <c r="BT965" i="64"/>
  <c r="BT941" i="64"/>
  <c r="BT592" i="64"/>
  <c r="AN1632" i="64"/>
  <c r="AN2438" i="64"/>
  <c r="AN2387" i="64"/>
  <c r="AN2412" i="64"/>
  <c r="AN2361" i="64"/>
  <c r="AN1609" i="64"/>
  <c r="AN1577" i="64"/>
  <c r="AN1761" i="64"/>
  <c r="AN1555" i="64"/>
  <c r="AN2490" i="64"/>
  <c r="AN1510" i="64"/>
  <c r="AN1848" i="64"/>
  <c r="AN1916" i="64"/>
  <c r="AN1466" i="64"/>
  <c r="AN1430" i="64"/>
  <c r="AN1884" i="64"/>
  <c r="AN1982" i="64"/>
  <c r="AN1324" i="64"/>
  <c r="AN1359" i="64"/>
  <c r="AN1206" i="64"/>
  <c r="AN1221" i="64" s="1"/>
  <c r="AN1230" i="64"/>
  <c r="AN1948" i="64"/>
  <c r="AN1078" i="64"/>
  <c r="AN1197" i="64" s="1"/>
  <c r="AN1394" i="64"/>
  <c r="AN1300" i="64"/>
  <c r="AN1663" i="64"/>
  <c r="AN665" i="64"/>
  <c r="AN678" i="64" s="1"/>
  <c r="AN965" i="64"/>
  <c r="AN941" i="64"/>
  <c r="AN616" i="64"/>
  <c r="AN1687" i="64"/>
  <c r="AN592" i="64"/>
  <c r="BU1629" i="64"/>
  <c r="BU1651" i="64" s="1"/>
  <c r="BU2435" i="64"/>
  <c r="BU2452" i="64" s="1"/>
  <c r="BU2409" i="64"/>
  <c r="BU2426" i="64" s="1"/>
  <c r="BU2358" i="64"/>
  <c r="BU2375" i="64" s="1"/>
  <c r="BU2384" i="64"/>
  <c r="BU2401" i="64" s="1"/>
  <c r="BU1574" i="64"/>
  <c r="BU1597" i="64" s="1"/>
  <c r="BU1606" i="64"/>
  <c r="BU1620" i="64" s="1"/>
  <c r="BU1552" i="64"/>
  <c r="BU1565" i="64" s="1"/>
  <c r="BU1758" i="64"/>
  <c r="BU1771" i="64" s="1"/>
  <c r="BU2487" i="64"/>
  <c r="BU2501" i="64" s="1"/>
  <c r="BU1507" i="64"/>
  <c r="BU1542" i="64" s="1"/>
  <c r="BU1845" i="64"/>
  <c r="BU1872" i="64" s="1"/>
  <c r="BU1913" i="64"/>
  <c r="BU1936" i="64" s="1"/>
  <c r="BU1427" i="64"/>
  <c r="BU1454" i="64" s="1"/>
  <c r="BU1881" i="64"/>
  <c r="BU1904" i="64" s="1"/>
  <c r="BU1979" i="64"/>
  <c r="BU2004" i="64" s="1"/>
  <c r="BU1321" i="64"/>
  <c r="BU1348" i="64" s="1"/>
  <c r="BU1463" i="64"/>
  <c r="BU1498" i="64" s="1"/>
  <c r="BU1391" i="64"/>
  <c r="BU1418" i="64" s="1"/>
  <c r="BU1356" i="64"/>
  <c r="BU1383" i="64" s="1"/>
  <c r="BU1227" i="64"/>
  <c r="BU1240" i="64" s="1"/>
  <c r="BU1945" i="64"/>
  <c r="BU1970" i="64" s="1"/>
  <c r="BU1203" i="64"/>
  <c r="BU1218" i="64" s="1"/>
  <c r="BU1297" i="64"/>
  <c r="BU1075" i="64"/>
  <c r="BU1051" i="64"/>
  <c r="BU1066" i="64" s="1"/>
  <c r="BU1660" i="64"/>
  <c r="BU1675" i="64" s="1"/>
  <c r="BU662" i="64"/>
  <c r="BU675" i="64" s="1"/>
  <c r="BU962" i="64"/>
  <c r="BU975" i="64" s="1"/>
  <c r="BU613" i="64"/>
  <c r="BU1684" i="64"/>
  <c r="BU1699" i="64" s="1"/>
  <c r="BU638" i="64"/>
  <c r="BU589" i="64"/>
  <c r="BM1629" i="64"/>
  <c r="BM1651" i="64" s="1"/>
  <c r="BM2435" i="64"/>
  <c r="BM2452" i="64" s="1"/>
  <c r="BM2409" i="64"/>
  <c r="BM2426" i="64" s="1"/>
  <c r="BM2358" i="64"/>
  <c r="BM2375" i="64" s="1"/>
  <c r="BM1574" i="64"/>
  <c r="BM1597" i="64" s="1"/>
  <c r="BM1606" i="64"/>
  <c r="BM1620" i="64" s="1"/>
  <c r="BM2384" i="64"/>
  <c r="BM2401" i="64" s="1"/>
  <c r="BM1552" i="64"/>
  <c r="BM1565" i="64" s="1"/>
  <c r="BM2487" i="64"/>
  <c r="BM2501" i="64" s="1"/>
  <c r="BM1758" i="64"/>
  <c r="BM1771" i="64" s="1"/>
  <c r="BM1507" i="64"/>
  <c r="BM1542" i="64" s="1"/>
  <c r="BM1845" i="64"/>
  <c r="BM1872" i="64" s="1"/>
  <c r="BM1913" i="64"/>
  <c r="BM1936" i="64" s="1"/>
  <c r="BM1463" i="64"/>
  <c r="BM1498" i="64" s="1"/>
  <c r="BM1881" i="64"/>
  <c r="BM1904" i="64" s="1"/>
  <c r="BM1427" i="64"/>
  <c r="BM1454" i="64" s="1"/>
  <c r="BM1391" i="64"/>
  <c r="BM1418" i="64" s="1"/>
  <c r="BM1979" i="64"/>
  <c r="BM2004" i="64" s="1"/>
  <c r="BM1356" i="64"/>
  <c r="BM1383" i="64" s="1"/>
  <c r="BM1321" i="64"/>
  <c r="BM1348" i="64" s="1"/>
  <c r="BM1203" i="64"/>
  <c r="BM1218" i="64" s="1"/>
  <c r="BM1945" i="64"/>
  <c r="BM1970" i="64" s="1"/>
  <c r="BM1297" i="64"/>
  <c r="BM1075" i="64"/>
  <c r="BM1051" i="64"/>
  <c r="BM1066" i="64" s="1"/>
  <c r="BM1227" i="64"/>
  <c r="BM1240" i="64" s="1"/>
  <c r="BM1660" i="64"/>
  <c r="BM1675" i="64" s="1"/>
  <c r="BM662" i="64"/>
  <c r="BM675" i="64" s="1"/>
  <c r="BM638" i="64"/>
  <c r="BM613" i="64"/>
  <c r="BM938" i="64"/>
  <c r="BM953" i="64" s="1"/>
  <c r="BM1684" i="64"/>
  <c r="BM1699" i="64" s="1"/>
  <c r="BM962" i="64"/>
  <c r="BM975" i="64" s="1"/>
  <c r="BM589" i="64"/>
  <c r="Y405" i="64"/>
  <c r="BM405" i="64"/>
  <c r="BL408" i="64"/>
  <c r="CA1683" i="64"/>
  <c r="CK1628" i="64"/>
  <c r="CK2434" i="64"/>
  <c r="CK2451" i="64" s="1"/>
  <c r="CK2408" i="64"/>
  <c r="CK2425" i="64" s="1"/>
  <c r="CK2383" i="64"/>
  <c r="CK2400" i="64" s="1"/>
  <c r="CK2357" i="64"/>
  <c r="CK2374" i="64" s="1"/>
  <c r="CK1605" i="64"/>
  <c r="CK1619" i="64" s="1"/>
  <c r="CK1573" i="64"/>
  <c r="CK1596" i="64" s="1"/>
  <c r="CK2486" i="64"/>
  <c r="CK2500" i="64" s="1"/>
  <c r="CK1551" i="64"/>
  <c r="CK1564" i="64" s="1"/>
  <c r="CK1757" i="64"/>
  <c r="CK1770" i="64" s="1"/>
  <c r="CK1506" i="64"/>
  <c r="CK1844" i="64"/>
  <c r="CK1871" i="64" s="1"/>
  <c r="CK1912" i="64"/>
  <c r="CK1935" i="64" s="1"/>
  <c r="CK1880" i="64"/>
  <c r="CK1903" i="64" s="1"/>
  <c r="CK1462" i="64"/>
  <c r="CK1497" i="64" s="1"/>
  <c r="CK1426" i="64"/>
  <c r="CK1453" i="64" s="1"/>
  <c r="CK1390" i="64"/>
  <c r="CK1417" i="64" s="1"/>
  <c r="CK1355" i="64"/>
  <c r="CK1382" i="64" s="1"/>
  <c r="CK1978" i="64"/>
  <c r="CK2003" i="64" s="1"/>
  <c r="CK1320" i="64"/>
  <c r="CK1347" i="64" s="1"/>
  <c r="CK1944" i="64"/>
  <c r="CK1969" i="64" s="1"/>
  <c r="CK1202" i="64"/>
  <c r="CK1217" i="64" s="1"/>
  <c r="CK1226" i="64"/>
  <c r="CK1239" i="64" s="1"/>
  <c r="CK1074" i="64"/>
  <c r="CK1050" i="64"/>
  <c r="CK1065" i="64" s="1"/>
  <c r="CK1659" i="64"/>
  <c r="CK1674" i="64" s="1"/>
  <c r="CK661" i="64"/>
  <c r="CK1296" i="64"/>
  <c r="CK1311" i="64" s="1"/>
  <c r="CK612" i="64"/>
  <c r="CK1683" i="64"/>
  <c r="CK937" i="64"/>
  <c r="CK952" i="64" s="1"/>
  <c r="CK588" i="64"/>
  <c r="CK603" i="64" s="1"/>
  <c r="CK961" i="64"/>
  <c r="CK974" i="64" s="1"/>
  <c r="CK637" i="64"/>
  <c r="CC1628" i="64"/>
  <c r="CC2434" i="64"/>
  <c r="CC2451" i="64" s="1"/>
  <c r="CC2408" i="64"/>
  <c r="CC2425" i="64" s="1"/>
  <c r="CC2357" i="64"/>
  <c r="CC2374" i="64" s="1"/>
  <c r="CC2383" i="64"/>
  <c r="CC2400" i="64" s="1"/>
  <c r="CC1605" i="64"/>
  <c r="CC1619" i="64" s="1"/>
  <c r="CC1573" i="64"/>
  <c r="CC1596" i="64" s="1"/>
  <c r="CC1551" i="64"/>
  <c r="CC1564" i="64" s="1"/>
  <c r="CC1757" i="64"/>
  <c r="CC1770" i="64" s="1"/>
  <c r="CC2486" i="64"/>
  <c r="CC2500" i="64" s="1"/>
  <c r="CC1844" i="64"/>
  <c r="CC1871" i="64" s="1"/>
  <c r="CC1506" i="64"/>
  <c r="CC1462" i="64"/>
  <c r="CC1497" i="64" s="1"/>
  <c r="CC1912" i="64"/>
  <c r="CC1935" i="64" s="1"/>
  <c r="CC1426" i="64"/>
  <c r="CC1453" i="64" s="1"/>
  <c r="CC1880" i="64"/>
  <c r="CC1903" i="64" s="1"/>
  <c r="CC1978" i="64"/>
  <c r="CC2003" i="64" s="1"/>
  <c r="CC1320" i="64"/>
  <c r="CC1347" i="64" s="1"/>
  <c r="CC1226" i="64"/>
  <c r="CC1239" i="64" s="1"/>
  <c r="CC1944" i="64"/>
  <c r="CC1969" i="64" s="1"/>
  <c r="CC1390" i="64"/>
  <c r="CC1417" i="64" s="1"/>
  <c r="CC1296" i="64"/>
  <c r="CC1311" i="64" s="1"/>
  <c r="CC1074" i="64"/>
  <c r="CC1355" i="64"/>
  <c r="CC1382" i="64" s="1"/>
  <c r="CC1050" i="64"/>
  <c r="CC1065" i="64" s="1"/>
  <c r="CC1202" i="64"/>
  <c r="CC1217" i="64" s="1"/>
  <c r="CC1659" i="64"/>
  <c r="CC1674" i="64" s="1"/>
  <c r="CC661" i="64"/>
  <c r="CC961" i="64"/>
  <c r="CC974" i="64" s="1"/>
  <c r="CC612" i="64"/>
  <c r="CC637" i="64"/>
  <c r="CC588" i="64"/>
  <c r="CC603" i="64" s="1"/>
  <c r="BU1628" i="64"/>
  <c r="BU2434" i="64"/>
  <c r="BU2451" i="64" s="1"/>
  <c r="BU2408" i="64"/>
  <c r="BU2425" i="64" s="1"/>
  <c r="BU2357" i="64"/>
  <c r="BU2374" i="64" s="1"/>
  <c r="BU2383" i="64"/>
  <c r="BU2400" i="64" s="1"/>
  <c r="BU1605" i="64"/>
  <c r="BU1619" i="64" s="1"/>
  <c r="BU1573" i="64"/>
  <c r="BU1596" i="64" s="1"/>
  <c r="BU1551" i="64"/>
  <c r="BU1564" i="64" s="1"/>
  <c r="BU2486" i="64"/>
  <c r="BU2500" i="64" s="1"/>
  <c r="BU1506" i="64"/>
  <c r="BU1757" i="64"/>
  <c r="BU1770" i="64" s="1"/>
  <c r="BU1462" i="64"/>
  <c r="BU1497" i="64" s="1"/>
  <c r="BU1844" i="64"/>
  <c r="BU1871" i="64" s="1"/>
  <c r="BU1912" i="64"/>
  <c r="BU1935" i="64" s="1"/>
  <c r="BU1880" i="64"/>
  <c r="BU1903" i="64" s="1"/>
  <c r="BU1426" i="64"/>
  <c r="BU1453" i="64" s="1"/>
  <c r="BU1978" i="64"/>
  <c r="BU2003" i="64" s="1"/>
  <c r="BU1390" i="64"/>
  <c r="BU1417" i="64" s="1"/>
  <c r="BU1355" i="64"/>
  <c r="BU1382" i="64" s="1"/>
  <c r="BU1320" i="64"/>
  <c r="BU1347" i="64" s="1"/>
  <c r="BU1944" i="64"/>
  <c r="BU1969" i="64" s="1"/>
  <c r="BU1296" i="64"/>
  <c r="BU1311" i="64" s="1"/>
  <c r="BU1074" i="64"/>
  <c r="BU1050" i="64"/>
  <c r="BU1065" i="64" s="1"/>
  <c r="BU1659" i="64"/>
  <c r="BU1674" i="64" s="1"/>
  <c r="BU661" i="64"/>
  <c r="BU1226" i="64"/>
  <c r="BU1239" i="64" s="1"/>
  <c r="BU612" i="64"/>
  <c r="BU937" i="64"/>
  <c r="BU952" i="64" s="1"/>
  <c r="BU961" i="64"/>
  <c r="BU974" i="64" s="1"/>
  <c r="BU588" i="64"/>
  <c r="BU603" i="64" s="1"/>
  <c r="BU1202" i="64"/>
  <c r="BU1217" i="64" s="1"/>
  <c r="BM1628" i="64"/>
  <c r="BM2434" i="64"/>
  <c r="BM2451" i="64" s="1"/>
  <c r="BM2408" i="64"/>
  <c r="BM2425" i="64" s="1"/>
  <c r="BM2383" i="64"/>
  <c r="BM2400" i="64" s="1"/>
  <c r="BM2357" i="64"/>
  <c r="BM2374" i="64" s="1"/>
  <c r="BM1605" i="64"/>
  <c r="BM1619" i="64" s="1"/>
  <c r="BM1573" i="64"/>
  <c r="BM1596" i="64" s="1"/>
  <c r="BM2486" i="64"/>
  <c r="BM2500" i="64" s="1"/>
  <c r="BM1551" i="64"/>
  <c r="BM1564" i="64" s="1"/>
  <c r="BM1757" i="64"/>
  <c r="BM1770" i="64" s="1"/>
  <c r="BM1844" i="64"/>
  <c r="BM1871" i="64" s="1"/>
  <c r="BM1506" i="64"/>
  <c r="BM1462" i="64"/>
  <c r="BM1497" i="64" s="1"/>
  <c r="BM1426" i="64"/>
  <c r="BM1453" i="64" s="1"/>
  <c r="BM1912" i="64"/>
  <c r="BM1935" i="64" s="1"/>
  <c r="BM1880" i="64"/>
  <c r="BM1903" i="64" s="1"/>
  <c r="BM1390" i="64"/>
  <c r="BM1417" i="64" s="1"/>
  <c r="BM1355" i="64"/>
  <c r="BM1382" i="64" s="1"/>
  <c r="BM1978" i="64"/>
  <c r="BM2003" i="64" s="1"/>
  <c r="BM1320" i="64"/>
  <c r="BM1347" i="64" s="1"/>
  <c r="BM1296" i="64"/>
  <c r="BM1311" i="64" s="1"/>
  <c r="BM1944" i="64"/>
  <c r="BM1969" i="64" s="1"/>
  <c r="BM1226" i="64"/>
  <c r="BM1239" i="64" s="1"/>
  <c r="BM1074" i="64"/>
  <c r="BM1050" i="64"/>
  <c r="BM1065" i="64" s="1"/>
  <c r="BM1659" i="64"/>
  <c r="BM1674" i="64" s="1"/>
  <c r="BM1202" i="64"/>
  <c r="BM1217" i="64" s="1"/>
  <c r="BM661" i="64"/>
  <c r="BM612" i="64"/>
  <c r="BM637" i="64"/>
  <c r="BM588" i="64"/>
  <c r="BM603" i="64" s="1"/>
  <c r="BM937" i="64"/>
  <c r="BM952" i="64" s="1"/>
  <c r="BM961" i="64"/>
  <c r="BM974" i="64" s="1"/>
  <c r="BE1628" i="64"/>
  <c r="BE2434" i="64"/>
  <c r="BE2451" i="64" s="1"/>
  <c r="BE2408" i="64"/>
  <c r="BE2425" i="64" s="1"/>
  <c r="BE2383" i="64"/>
  <c r="BE2400" i="64" s="1"/>
  <c r="BE2357" i="64"/>
  <c r="BE2374" i="64" s="1"/>
  <c r="BE1573" i="64"/>
  <c r="BE1596" i="64" s="1"/>
  <c r="BE1551" i="64"/>
  <c r="BE1564" i="64" s="1"/>
  <c r="BE1757" i="64"/>
  <c r="BE1770" i="64" s="1"/>
  <c r="BE2486" i="64"/>
  <c r="BE2500" i="64" s="1"/>
  <c r="BE1605" i="64"/>
  <c r="BE1619" i="64" s="1"/>
  <c r="BE1506" i="64"/>
  <c r="BE1462" i="64"/>
  <c r="BE1497" i="64" s="1"/>
  <c r="BE1844" i="64"/>
  <c r="BE1871" i="64" s="1"/>
  <c r="BE1426" i="64"/>
  <c r="BE1453" i="64" s="1"/>
  <c r="BE1912" i="64"/>
  <c r="BE1935" i="64" s="1"/>
  <c r="BE1880" i="64"/>
  <c r="BE1903" i="64" s="1"/>
  <c r="BE1978" i="64"/>
  <c r="BE2003" i="64" s="1"/>
  <c r="BE1320" i="64"/>
  <c r="BE1347" i="64" s="1"/>
  <c r="BE1390" i="64"/>
  <c r="BE1417" i="64" s="1"/>
  <c r="BE1355" i="64"/>
  <c r="BE1382" i="64" s="1"/>
  <c r="BE1226" i="64"/>
  <c r="BE1239" i="64" s="1"/>
  <c r="BE1944" i="64"/>
  <c r="BE1969" i="64" s="1"/>
  <c r="BE1074" i="64"/>
  <c r="BE1296" i="64"/>
  <c r="BE1311" i="64" s="1"/>
  <c r="BE1202" i="64"/>
  <c r="BE1217" i="64" s="1"/>
  <c r="BE1050" i="64"/>
  <c r="BE1065" i="64" s="1"/>
  <c r="BE1659" i="64"/>
  <c r="BE1674" i="64" s="1"/>
  <c r="BE661" i="64"/>
  <c r="BE937" i="64"/>
  <c r="BE952" i="64" s="1"/>
  <c r="BE961" i="64"/>
  <c r="BE974" i="64" s="1"/>
  <c r="BE612" i="64"/>
  <c r="BE637" i="64"/>
  <c r="BE588" i="64"/>
  <c r="BE603" i="64" s="1"/>
  <c r="AW1628" i="64"/>
  <c r="AW2434" i="64"/>
  <c r="AW2451" i="64" s="1"/>
  <c r="AW2408" i="64"/>
  <c r="AW2425" i="64" s="1"/>
  <c r="AW2357" i="64"/>
  <c r="AW2374" i="64" s="1"/>
  <c r="AW2383" i="64"/>
  <c r="AW2400" i="64" s="1"/>
  <c r="AW1605" i="64"/>
  <c r="AW1619" i="64" s="1"/>
  <c r="AW1573" i="64"/>
  <c r="AW1596" i="64" s="1"/>
  <c r="AW2486" i="64"/>
  <c r="AW2500" i="64" s="1"/>
  <c r="AW1551" i="64"/>
  <c r="AW1564" i="64" s="1"/>
  <c r="AW1506" i="64"/>
  <c r="AW1844" i="64"/>
  <c r="AW1871" i="64" s="1"/>
  <c r="AW1757" i="64"/>
  <c r="AW1770" i="64" s="1"/>
  <c r="AW1912" i="64"/>
  <c r="AW1935" i="64" s="1"/>
  <c r="AW1880" i="64"/>
  <c r="AW1903" i="64" s="1"/>
  <c r="AW1462" i="64"/>
  <c r="AW1497" i="64" s="1"/>
  <c r="AW1426" i="64"/>
  <c r="AW1453" i="64" s="1"/>
  <c r="AW1978" i="64"/>
  <c r="AW2003" i="64" s="1"/>
  <c r="AW1390" i="64"/>
  <c r="AW1417" i="64" s="1"/>
  <c r="AW1355" i="64"/>
  <c r="AW1382" i="64" s="1"/>
  <c r="AW1320" i="64"/>
  <c r="AW1347" i="64" s="1"/>
  <c r="AW1226" i="64"/>
  <c r="AW1239" i="64" s="1"/>
  <c r="AW1296" i="64"/>
  <c r="AW1311" i="64" s="1"/>
  <c r="AW1074" i="64"/>
  <c r="AW1944" i="64"/>
  <c r="AW1969" i="64" s="1"/>
  <c r="AW1050" i="64"/>
  <c r="AW1065" i="64" s="1"/>
  <c r="AW1659" i="64"/>
  <c r="AW1674" i="64" s="1"/>
  <c r="AW661" i="64"/>
  <c r="AW1202" i="64"/>
  <c r="AW1217" i="64" s="1"/>
  <c r="AW637" i="64"/>
  <c r="AW612" i="64"/>
  <c r="AW937" i="64"/>
  <c r="AW952" i="64" s="1"/>
  <c r="AW961" i="64"/>
  <c r="AW974" i="64" s="1"/>
  <c r="AW588" i="64"/>
  <c r="AW603" i="64" s="1"/>
  <c r="AO1628" i="64"/>
  <c r="AO2434" i="64"/>
  <c r="AO2451" i="64" s="1"/>
  <c r="AO2408" i="64"/>
  <c r="AO2425" i="64" s="1"/>
  <c r="AO2357" i="64"/>
  <c r="AO2374" i="64" s="1"/>
  <c r="AO2383" i="64"/>
  <c r="AO2400" i="64" s="1"/>
  <c r="AO1573" i="64"/>
  <c r="AO1596" i="64" s="1"/>
  <c r="AO1605" i="64"/>
  <c r="AO1619" i="64" s="1"/>
  <c r="AO1551" i="64"/>
  <c r="AO1564" i="64" s="1"/>
  <c r="AO1757" i="64"/>
  <c r="AO1770" i="64" s="1"/>
  <c r="AO2486" i="64"/>
  <c r="AO2500" i="64" s="1"/>
  <c r="AO1506" i="64"/>
  <c r="AO1844" i="64"/>
  <c r="AO1871" i="64" s="1"/>
  <c r="AO1462" i="64"/>
  <c r="AO1497" i="64" s="1"/>
  <c r="AO1426" i="64"/>
  <c r="AO1453" i="64" s="1"/>
  <c r="AO1390" i="64"/>
  <c r="AO1417" i="64" s="1"/>
  <c r="AO1355" i="64"/>
  <c r="AO1382" i="64" s="1"/>
  <c r="AO1978" i="64"/>
  <c r="AO2003" i="64" s="1"/>
  <c r="AO1912" i="64"/>
  <c r="AO1935" i="64" s="1"/>
  <c r="AO1880" i="64"/>
  <c r="AO1903" i="64" s="1"/>
  <c r="AO1320" i="64"/>
  <c r="AO1347" i="64" s="1"/>
  <c r="AO1296" i="64"/>
  <c r="AO1311" i="64" s="1"/>
  <c r="AO1074" i="64"/>
  <c r="AO1050" i="64"/>
  <c r="AO1065" i="64" s="1"/>
  <c r="AO1202" i="64"/>
  <c r="AO1217" i="64" s="1"/>
  <c r="AO1659" i="64"/>
  <c r="AO1674" i="64" s="1"/>
  <c r="AO1944" i="64"/>
  <c r="AO1969" i="64" s="1"/>
  <c r="AO661" i="64"/>
  <c r="AO1226" i="64"/>
  <c r="AO1239" i="64" s="1"/>
  <c r="AO612" i="64"/>
  <c r="AO588" i="64"/>
  <c r="AO603" i="64" s="1"/>
  <c r="AO937" i="64"/>
  <c r="AO952" i="64" s="1"/>
  <c r="AO637" i="64"/>
  <c r="AG1628" i="64"/>
  <c r="AG2434" i="64"/>
  <c r="AG2451" i="64" s="1"/>
  <c r="AG2408" i="64"/>
  <c r="AG2425" i="64" s="1"/>
  <c r="AG2357" i="64"/>
  <c r="AG2374" i="64" s="1"/>
  <c r="AG1605" i="64"/>
  <c r="AG1619" i="64" s="1"/>
  <c r="AG1573" i="64"/>
  <c r="AG1596" i="64" s="1"/>
  <c r="AG2383" i="64"/>
  <c r="AG2400" i="64" s="1"/>
  <c r="AG1551" i="64"/>
  <c r="AG1564" i="64" s="1"/>
  <c r="AG1757" i="64"/>
  <c r="AG1770" i="64" s="1"/>
  <c r="AG2486" i="64"/>
  <c r="AG2500" i="64" s="1"/>
  <c r="AG1506" i="64"/>
  <c r="AG1844" i="64"/>
  <c r="AG1871" i="64" s="1"/>
  <c r="AG1912" i="64"/>
  <c r="AG1935" i="64" s="1"/>
  <c r="AG1880" i="64"/>
  <c r="AG1903" i="64" s="1"/>
  <c r="AG1426" i="64"/>
  <c r="AG1453" i="64" s="1"/>
  <c r="AG1462" i="64"/>
  <c r="AG1497" i="64" s="1"/>
  <c r="AG1978" i="64"/>
  <c r="AG2003" i="64" s="1"/>
  <c r="AG1320" i="64"/>
  <c r="AG1347" i="64" s="1"/>
  <c r="AG1390" i="64"/>
  <c r="AG1417" i="64" s="1"/>
  <c r="AG1355" i="64"/>
  <c r="AG1382" i="64" s="1"/>
  <c r="AG1944" i="64"/>
  <c r="AG1969" i="64" s="1"/>
  <c r="AG1296" i="64"/>
  <c r="AG1311" i="64" s="1"/>
  <c r="AG1226" i="64"/>
  <c r="AG1239" i="64" s="1"/>
  <c r="AG1074" i="64"/>
  <c r="AG1202" i="64"/>
  <c r="AG1217" i="64" s="1"/>
  <c r="AG1050" i="64"/>
  <c r="AG1065" i="64" s="1"/>
  <c r="AG1659" i="64"/>
  <c r="AG1674" i="64" s="1"/>
  <c r="AG661" i="64"/>
  <c r="AG937" i="64"/>
  <c r="AG952" i="64" s="1"/>
  <c r="AG612" i="64"/>
  <c r="AG961" i="64"/>
  <c r="AG974" i="64" s="1"/>
  <c r="AG637" i="64"/>
  <c r="AG588" i="64"/>
  <c r="AG603" i="64" s="1"/>
  <c r="Y1628" i="64"/>
  <c r="Y2434" i="64"/>
  <c r="Y2451" i="64" s="1"/>
  <c r="Y2408" i="64"/>
  <c r="Y2425" i="64" s="1"/>
  <c r="Y2383" i="64"/>
  <c r="Y2400" i="64" s="1"/>
  <c r="Y2357" i="64"/>
  <c r="Y2374" i="64" s="1"/>
  <c r="Y1605" i="64"/>
  <c r="Y1619" i="64" s="1"/>
  <c r="Y1573" i="64"/>
  <c r="Y1596" i="64" s="1"/>
  <c r="Y2486" i="64"/>
  <c r="Y2500" i="64" s="1"/>
  <c r="Y1551" i="64"/>
  <c r="Y1564" i="64" s="1"/>
  <c r="Y1757" i="64"/>
  <c r="Y1770" i="64" s="1"/>
  <c r="Y1506" i="64"/>
  <c r="Y1844" i="64"/>
  <c r="Y1871" i="64" s="1"/>
  <c r="Y1462" i="64"/>
  <c r="Y1497" i="64" s="1"/>
  <c r="Y1912" i="64"/>
  <c r="Y1935" i="64" s="1"/>
  <c r="Y1880" i="64"/>
  <c r="Y1903" i="64" s="1"/>
  <c r="Y1426" i="64"/>
  <c r="Y1453" i="64" s="1"/>
  <c r="Y1390" i="64"/>
  <c r="Y1417" i="64" s="1"/>
  <c r="Y1978" i="64"/>
  <c r="Y2003" i="64" s="1"/>
  <c r="Y1355" i="64"/>
  <c r="Y1382" i="64" s="1"/>
  <c r="Y1320" i="64"/>
  <c r="Y1347" i="64" s="1"/>
  <c r="Y1944" i="64"/>
  <c r="Y1969" i="64" s="1"/>
  <c r="Y1226" i="64"/>
  <c r="Y1239" i="64" s="1"/>
  <c r="Y1074" i="64"/>
  <c r="Y1050" i="64"/>
  <c r="Y1065" i="64" s="1"/>
  <c r="Y1296" i="64"/>
  <c r="Y1311" i="64" s="1"/>
  <c r="Y1659" i="64"/>
  <c r="Y1674" i="64" s="1"/>
  <c r="Y661" i="64"/>
  <c r="Y1202" i="64"/>
  <c r="Y1217" i="64" s="1"/>
  <c r="Y612" i="64"/>
  <c r="Y637" i="64"/>
  <c r="Y937" i="64"/>
  <c r="Y952" i="64" s="1"/>
  <c r="Y588" i="64"/>
  <c r="Y603" i="64" s="1"/>
  <c r="Y961" i="64"/>
  <c r="Y974" i="64" s="1"/>
  <c r="CK1633" i="64"/>
  <c r="CK2439" i="64"/>
  <c r="CK2413" i="64"/>
  <c r="CK2362" i="64"/>
  <c r="CK2379" i="64" s="1"/>
  <c r="CK1578" i="64"/>
  <c r="CK2388" i="64"/>
  <c r="CK1610" i="64"/>
  <c r="CK1624" i="64" s="1"/>
  <c r="CK2491" i="64"/>
  <c r="CK2505" i="64" s="1"/>
  <c r="CK1556" i="64"/>
  <c r="CK1569" i="64" s="1"/>
  <c r="CK1917" i="64"/>
  <c r="CK1940" i="64" s="1"/>
  <c r="CK1762" i="64"/>
  <c r="CK1775" i="64" s="1"/>
  <c r="CK1511" i="64"/>
  <c r="CK1546" i="64" s="1"/>
  <c r="CK1467" i="64"/>
  <c r="CK1502" i="64" s="1"/>
  <c r="CK1431" i="64"/>
  <c r="CK1458" i="64" s="1"/>
  <c r="CK1395" i="64"/>
  <c r="CK1422" i="64" s="1"/>
  <c r="CK1885" i="64"/>
  <c r="CK1908" i="64" s="1"/>
  <c r="CK1983" i="64"/>
  <c r="CK2008" i="64" s="1"/>
  <c r="CK1849" i="64"/>
  <c r="CK1876" i="64" s="1"/>
  <c r="CK1360" i="64"/>
  <c r="CK1387" i="64" s="1"/>
  <c r="CK1325" i="64"/>
  <c r="CK1352" i="64" s="1"/>
  <c r="CK1301" i="64"/>
  <c r="CK1949" i="64"/>
  <c r="CK1974" i="64" s="1"/>
  <c r="CK1231" i="64"/>
  <c r="CK1244" i="64" s="1"/>
  <c r="CK1207" i="64"/>
  <c r="CK942" i="64"/>
  <c r="CK1055" i="64"/>
  <c r="CK1070" i="64" s="1"/>
  <c r="CK1079" i="64"/>
  <c r="CK666" i="64"/>
  <c r="CK679" i="64" s="1"/>
  <c r="CK642" i="64"/>
  <c r="CK966" i="64"/>
  <c r="CK979" i="64" s="1"/>
  <c r="CK1664" i="64"/>
  <c r="CK1679" i="64" s="1"/>
  <c r="CK1688" i="64"/>
  <c r="CK617" i="64"/>
  <c r="CK593" i="64"/>
  <c r="CK565" i="64"/>
  <c r="CC1633" i="64"/>
  <c r="CC2439" i="64"/>
  <c r="CC2413" i="64"/>
  <c r="CC2388" i="64"/>
  <c r="CC1610" i="64"/>
  <c r="CC1624" i="64" s="1"/>
  <c r="CC1578" i="64"/>
  <c r="CC2362" i="64"/>
  <c r="CC2379" i="64" s="1"/>
  <c r="CC2491" i="64"/>
  <c r="CC2505" i="64" s="1"/>
  <c r="CC1556" i="64"/>
  <c r="CC1569" i="64" s="1"/>
  <c r="CC1762" i="64"/>
  <c r="CC1775" i="64" s="1"/>
  <c r="CC1917" i="64"/>
  <c r="CC1940" i="64" s="1"/>
  <c r="CC1511" i="64"/>
  <c r="CC1546" i="64" s="1"/>
  <c r="CC1467" i="64"/>
  <c r="CC1502" i="64" s="1"/>
  <c r="CC1431" i="64"/>
  <c r="CC1458" i="64" s="1"/>
  <c r="CC1885" i="64"/>
  <c r="CC1908" i="64" s="1"/>
  <c r="CC1849" i="64"/>
  <c r="CC1876" i="64" s="1"/>
  <c r="CC1395" i="64"/>
  <c r="CC1422" i="64" s="1"/>
  <c r="CC1983" i="64"/>
  <c r="CC2008" i="64" s="1"/>
  <c r="CC1325" i="64"/>
  <c r="CC1352" i="64" s="1"/>
  <c r="CC1301" i="64"/>
  <c r="CC1949" i="64"/>
  <c r="CC1974" i="64" s="1"/>
  <c r="CC1207" i="64"/>
  <c r="CC1360" i="64"/>
  <c r="CC1387" i="64" s="1"/>
  <c r="CC1231" i="64"/>
  <c r="CC1244" i="64" s="1"/>
  <c r="CC1079" i="64"/>
  <c r="CC1055" i="64"/>
  <c r="CC1070" i="64" s="1"/>
  <c r="CC942" i="64"/>
  <c r="CC666" i="64"/>
  <c r="CC679" i="64" s="1"/>
  <c r="CC642" i="64"/>
  <c r="CC966" i="64"/>
  <c r="CC979" i="64" s="1"/>
  <c r="CC617" i="64"/>
  <c r="CC1688" i="64"/>
  <c r="CC593" i="64"/>
  <c r="CC1664" i="64"/>
  <c r="CC1679" i="64" s="1"/>
  <c r="CC565" i="64"/>
  <c r="BU1633" i="64"/>
  <c r="BU2439" i="64"/>
  <c r="BU2413" i="64"/>
  <c r="BU2388" i="64"/>
  <c r="BU1578" i="64"/>
  <c r="BU2362" i="64"/>
  <c r="BU2379" i="64" s="1"/>
  <c r="BU2491" i="64"/>
  <c r="BU2505" i="64" s="1"/>
  <c r="BU1556" i="64"/>
  <c r="BU1569" i="64" s="1"/>
  <c r="BU1762" i="64"/>
  <c r="BU1775" i="64" s="1"/>
  <c r="BU1917" i="64"/>
  <c r="BU1940" i="64" s="1"/>
  <c r="BU1610" i="64"/>
  <c r="BU1624" i="64" s="1"/>
  <c r="BU1511" i="64"/>
  <c r="BU1546" i="64" s="1"/>
  <c r="BU1467" i="64"/>
  <c r="BU1502" i="64" s="1"/>
  <c r="BU1885" i="64"/>
  <c r="BU1908" i="64" s="1"/>
  <c r="BU1849" i="64"/>
  <c r="BU1876" i="64" s="1"/>
  <c r="BU1395" i="64"/>
  <c r="BU1422" i="64" s="1"/>
  <c r="BU1983" i="64"/>
  <c r="BU2008" i="64" s="1"/>
  <c r="BU1325" i="64"/>
  <c r="BU1352" i="64" s="1"/>
  <c r="BU1360" i="64"/>
  <c r="BU1387" i="64" s="1"/>
  <c r="BU1301" i="64"/>
  <c r="BU1431" i="64"/>
  <c r="BU1458" i="64" s="1"/>
  <c r="BU1949" i="64"/>
  <c r="BU1974" i="64" s="1"/>
  <c r="BU1207" i="64"/>
  <c r="BU1231" i="64"/>
  <c r="BU1244" i="64" s="1"/>
  <c r="BU942" i="64"/>
  <c r="BU666" i="64"/>
  <c r="BU679" i="64" s="1"/>
  <c r="BU1079" i="64"/>
  <c r="BU642" i="64"/>
  <c r="BU1055" i="64"/>
  <c r="BU1070" i="64" s="1"/>
  <c r="BU966" i="64"/>
  <c r="BU979" i="64" s="1"/>
  <c r="BU1664" i="64"/>
  <c r="BU1679" i="64" s="1"/>
  <c r="BU1688" i="64"/>
  <c r="BU593" i="64"/>
  <c r="BU565" i="64"/>
  <c r="BM1633" i="64"/>
  <c r="BM2439" i="64"/>
  <c r="BM2413" i="64"/>
  <c r="BM2388" i="64"/>
  <c r="BM1610" i="64"/>
  <c r="BM1624" i="64" s="1"/>
  <c r="BM1578" i="64"/>
  <c r="BM2491" i="64"/>
  <c r="BM2505" i="64" s="1"/>
  <c r="BM1556" i="64"/>
  <c r="BM1569" i="64" s="1"/>
  <c r="BM2362" i="64"/>
  <c r="BM2379" i="64" s="1"/>
  <c r="BM1917" i="64"/>
  <c r="BM1940" i="64" s="1"/>
  <c r="BM1762" i="64"/>
  <c r="BM1775" i="64" s="1"/>
  <c r="BM1511" i="64"/>
  <c r="BM1546" i="64" s="1"/>
  <c r="BM1467" i="64"/>
  <c r="BM1502" i="64" s="1"/>
  <c r="BM1431" i="64"/>
  <c r="BM1458" i="64" s="1"/>
  <c r="BM1395" i="64"/>
  <c r="BM1422" i="64" s="1"/>
  <c r="BM1360" i="64"/>
  <c r="BM1387" i="64" s="1"/>
  <c r="BM1983" i="64"/>
  <c r="BM2008" i="64" s="1"/>
  <c r="BM1325" i="64"/>
  <c r="BM1352" i="64" s="1"/>
  <c r="BM1885" i="64"/>
  <c r="BM1908" i="64" s="1"/>
  <c r="BM1301" i="64"/>
  <c r="BM1849" i="64"/>
  <c r="BM1876" i="64" s="1"/>
  <c r="BM1949" i="64"/>
  <c r="BM1974" i="64" s="1"/>
  <c r="BM1207" i="64"/>
  <c r="BM1231" i="64"/>
  <c r="BM1244" i="64" s="1"/>
  <c r="BM942" i="64"/>
  <c r="BM1079" i="64"/>
  <c r="BM666" i="64"/>
  <c r="BM679" i="64" s="1"/>
  <c r="BM1055" i="64"/>
  <c r="BM1070" i="64" s="1"/>
  <c r="BM642" i="64"/>
  <c r="BM966" i="64"/>
  <c r="BM979" i="64" s="1"/>
  <c r="BM1688" i="64"/>
  <c r="BM593" i="64"/>
  <c r="BM1664" i="64"/>
  <c r="BM1679" i="64" s="1"/>
  <c r="BM617" i="64"/>
  <c r="BM565" i="64"/>
  <c r="BE1633" i="64"/>
  <c r="BE2439" i="64"/>
  <c r="BE2413" i="64"/>
  <c r="BE2362" i="64"/>
  <c r="BE2379" i="64" s="1"/>
  <c r="BE1610" i="64"/>
  <c r="BE1624" i="64" s="1"/>
  <c r="BE2491" i="64"/>
  <c r="BE2505" i="64" s="1"/>
  <c r="BE2388" i="64"/>
  <c r="BE1578" i="64"/>
  <c r="BE1556" i="64"/>
  <c r="BE1569" i="64" s="1"/>
  <c r="BE1762" i="64"/>
  <c r="BE1775" i="64" s="1"/>
  <c r="BE1917" i="64"/>
  <c r="BE1940" i="64" s="1"/>
  <c r="BE1511" i="64"/>
  <c r="BE1546" i="64" s="1"/>
  <c r="BE1467" i="64"/>
  <c r="BE1502" i="64" s="1"/>
  <c r="BE1431" i="64"/>
  <c r="BE1458" i="64" s="1"/>
  <c r="BE1885" i="64"/>
  <c r="BE1908" i="64" s="1"/>
  <c r="BE1849" i="64"/>
  <c r="BE1876" i="64" s="1"/>
  <c r="BE1395" i="64"/>
  <c r="BE1422" i="64" s="1"/>
  <c r="BE1983" i="64"/>
  <c r="BE2008" i="64" s="1"/>
  <c r="BE1325" i="64"/>
  <c r="BE1352" i="64" s="1"/>
  <c r="BE1301" i="64"/>
  <c r="BE1360" i="64"/>
  <c r="BE1387" i="64" s="1"/>
  <c r="BE1949" i="64"/>
  <c r="BE1974" i="64" s="1"/>
  <c r="BE1231" i="64"/>
  <c r="BE1244" i="64" s="1"/>
  <c r="BE1207" i="64"/>
  <c r="BE942" i="64"/>
  <c r="BE1055" i="64"/>
  <c r="BE1070" i="64" s="1"/>
  <c r="BE666" i="64"/>
  <c r="BE679" i="64" s="1"/>
  <c r="BE642" i="64"/>
  <c r="BE966" i="64"/>
  <c r="BE979" i="64" s="1"/>
  <c r="BE1664" i="64"/>
  <c r="BE1679" i="64" s="1"/>
  <c r="BE1688" i="64"/>
  <c r="BE617" i="64"/>
  <c r="BE593" i="64"/>
  <c r="BE565" i="64"/>
  <c r="AW1633" i="64"/>
  <c r="AW2439" i="64"/>
  <c r="AW2413" i="64"/>
  <c r="AW2362" i="64"/>
  <c r="AW2379" i="64" s="1"/>
  <c r="AW1610" i="64"/>
  <c r="AW1624" i="64" s="1"/>
  <c r="AW1578" i="64"/>
  <c r="AW2491" i="64"/>
  <c r="AW2505" i="64" s="1"/>
  <c r="AW2388" i="64"/>
  <c r="AW1556" i="64"/>
  <c r="AW1569" i="64" s="1"/>
  <c r="AW1917" i="64"/>
  <c r="AW1940" i="64" s="1"/>
  <c r="AW1511" i="64"/>
  <c r="AW1546" i="64" s="1"/>
  <c r="AW1762" i="64"/>
  <c r="AW1775" i="64" s="1"/>
  <c r="AW1885" i="64"/>
  <c r="AW1908" i="64" s="1"/>
  <c r="AW1849" i="64"/>
  <c r="AW1876" i="64" s="1"/>
  <c r="AW1395" i="64"/>
  <c r="AW1422" i="64" s="1"/>
  <c r="AW1467" i="64"/>
  <c r="AW1502" i="64" s="1"/>
  <c r="AW1431" i="64"/>
  <c r="AW1458" i="64" s="1"/>
  <c r="AW1983" i="64"/>
  <c r="AW2008" i="64" s="1"/>
  <c r="AW1360" i="64"/>
  <c r="AW1387" i="64" s="1"/>
  <c r="AW1325" i="64"/>
  <c r="AW1352" i="64" s="1"/>
  <c r="AW1301" i="64"/>
  <c r="AW1949" i="64"/>
  <c r="AW1974" i="64" s="1"/>
  <c r="AW1207" i="64"/>
  <c r="AW1231" i="64"/>
  <c r="AW1244" i="64" s="1"/>
  <c r="AW1055" i="64"/>
  <c r="AW1070" i="64" s="1"/>
  <c r="AW942" i="64"/>
  <c r="AW666" i="64"/>
  <c r="AW679" i="64" s="1"/>
  <c r="AW1079" i="64"/>
  <c r="AW642" i="64"/>
  <c r="AW966" i="64"/>
  <c r="AW979" i="64" s="1"/>
  <c r="AW617" i="64"/>
  <c r="AW1688" i="64"/>
  <c r="AW593" i="64"/>
  <c r="AW1664" i="64"/>
  <c r="AW1679" i="64" s="1"/>
  <c r="AW565" i="64"/>
  <c r="AO1633" i="64"/>
  <c r="AO2439" i="64"/>
  <c r="AO2413" i="64"/>
  <c r="AO2388" i="64"/>
  <c r="AO1610" i="64"/>
  <c r="AO1624" i="64" s="1"/>
  <c r="AO1578" i="64"/>
  <c r="AO2491" i="64"/>
  <c r="AO2505" i="64" s="1"/>
  <c r="AO2362" i="64"/>
  <c r="AO2379" i="64" s="1"/>
  <c r="AO1556" i="64"/>
  <c r="AO1569" i="64" s="1"/>
  <c r="AO1762" i="64"/>
  <c r="AO1775" i="64" s="1"/>
  <c r="AO1917" i="64"/>
  <c r="AO1940" i="64" s="1"/>
  <c r="AO1511" i="64"/>
  <c r="AO1546" i="64" s="1"/>
  <c r="AO1467" i="64"/>
  <c r="AO1502" i="64" s="1"/>
  <c r="AO1431" i="64"/>
  <c r="AO1458" i="64" s="1"/>
  <c r="AO1885" i="64"/>
  <c r="AO1908" i="64" s="1"/>
  <c r="AO1849" i="64"/>
  <c r="AO1876" i="64" s="1"/>
  <c r="AO1395" i="64"/>
  <c r="AO1422" i="64" s="1"/>
  <c r="AO1360" i="64"/>
  <c r="AO1387" i="64" s="1"/>
  <c r="AO1983" i="64"/>
  <c r="AO2008" i="64" s="1"/>
  <c r="AO1325" i="64"/>
  <c r="AO1352" i="64" s="1"/>
  <c r="AO1301" i="64"/>
  <c r="AO1949" i="64"/>
  <c r="AO1974" i="64" s="1"/>
  <c r="AO1207" i="64"/>
  <c r="AO1231" i="64"/>
  <c r="AO1244" i="64" s="1"/>
  <c r="AO1079" i="64"/>
  <c r="AO942" i="64"/>
  <c r="AO666" i="64"/>
  <c r="AO679" i="64" s="1"/>
  <c r="AO642" i="64"/>
  <c r="AO1055" i="64"/>
  <c r="AO1070" i="64" s="1"/>
  <c r="AO966" i="64"/>
  <c r="AO979" i="64" s="1"/>
  <c r="AO1664" i="64"/>
  <c r="AO1679" i="64" s="1"/>
  <c r="AO617" i="64"/>
  <c r="AO1688" i="64"/>
  <c r="AO593" i="64"/>
  <c r="AO565" i="64"/>
  <c r="AG1633" i="64"/>
  <c r="AG2439" i="64"/>
  <c r="AG2413" i="64"/>
  <c r="AG2388" i="64"/>
  <c r="AG2362" i="64"/>
  <c r="AG2379" i="64" s="1"/>
  <c r="AG1610" i="64"/>
  <c r="AG1624" i="64" s="1"/>
  <c r="AG1578" i="64"/>
  <c r="AG2491" i="64"/>
  <c r="AG2505" i="64" s="1"/>
  <c r="AG1556" i="64"/>
  <c r="AG1569" i="64" s="1"/>
  <c r="AG1762" i="64"/>
  <c r="AG1775" i="64" s="1"/>
  <c r="AG1917" i="64"/>
  <c r="AG1940" i="64" s="1"/>
  <c r="AG1511" i="64"/>
  <c r="AG1546" i="64" s="1"/>
  <c r="AG1467" i="64"/>
  <c r="AG1502" i="64" s="1"/>
  <c r="AG1431" i="64"/>
  <c r="AG1458" i="64" s="1"/>
  <c r="AG1885" i="64"/>
  <c r="AG1908" i="64" s="1"/>
  <c r="AG1849" i="64"/>
  <c r="AG1876" i="64" s="1"/>
  <c r="AG1395" i="64"/>
  <c r="AG1422" i="64" s="1"/>
  <c r="AG1983" i="64"/>
  <c r="AG2008" i="64" s="1"/>
  <c r="AG1325" i="64"/>
  <c r="AG1352" i="64" s="1"/>
  <c r="AG1301" i="64"/>
  <c r="AG1360" i="64"/>
  <c r="AG1387" i="64" s="1"/>
  <c r="AG1949" i="64"/>
  <c r="AG1974" i="64" s="1"/>
  <c r="AG1207" i="64"/>
  <c r="AG1231" i="64"/>
  <c r="AG1244" i="64" s="1"/>
  <c r="AG942" i="64"/>
  <c r="AG666" i="64"/>
  <c r="AG679" i="64" s="1"/>
  <c r="AG1055" i="64"/>
  <c r="AG1070" i="64" s="1"/>
  <c r="AG642" i="64"/>
  <c r="AG1079" i="64"/>
  <c r="AG966" i="64"/>
  <c r="AG979" i="64" s="1"/>
  <c r="AG617" i="64"/>
  <c r="AG1688" i="64"/>
  <c r="AG593" i="64"/>
  <c r="AG1664" i="64"/>
  <c r="AG1679" i="64" s="1"/>
  <c r="AG565" i="64"/>
  <c r="Y1633" i="64"/>
  <c r="Y2439" i="64"/>
  <c r="Y2413" i="64"/>
  <c r="Y2388" i="64"/>
  <c r="Y2362" i="64"/>
  <c r="Y2379" i="64" s="1"/>
  <c r="Y1578" i="64"/>
  <c r="Y1610" i="64"/>
  <c r="Y1624" i="64" s="1"/>
  <c r="Y2491" i="64"/>
  <c r="Y2505" i="64" s="1"/>
  <c r="Y1556" i="64"/>
  <c r="Y1569" i="64" s="1"/>
  <c r="Y1917" i="64"/>
  <c r="Y1940" i="64" s="1"/>
  <c r="Y1762" i="64"/>
  <c r="Y1775" i="64" s="1"/>
  <c r="Y1511" i="64"/>
  <c r="Y1546" i="64" s="1"/>
  <c r="Y1467" i="64"/>
  <c r="Y1502" i="64" s="1"/>
  <c r="Y1431" i="64"/>
  <c r="Y1458" i="64" s="1"/>
  <c r="Y1395" i="64"/>
  <c r="Y1422" i="64" s="1"/>
  <c r="Y1983" i="64"/>
  <c r="Y2008" i="64" s="1"/>
  <c r="Y1360" i="64"/>
  <c r="Y1387" i="64" s="1"/>
  <c r="Y1885" i="64"/>
  <c r="Y1908" i="64" s="1"/>
  <c r="Y1325" i="64"/>
  <c r="Y1352" i="64" s="1"/>
  <c r="Y1849" i="64"/>
  <c r="Y1876" i="64" s="1"/>
  <c r="Y1301" i="64"/>
  <c r="Y1949" i="64"/>
  <c r="Y1974" i="64" s="1"/>
  <c r="Y1231" i="64"/>
  <c r="Y1244" i="64" s="1"/>
  <c r="Y1207" i="64"/>
  <c r="Y942" i="64"/>
  <c r="Y1055" i="64"/>
  <c r="Y1070" i="64" s="1"/>
  <c r="Y1079" i="64"/>
  <c r="Y666" i="64"/>
  <c r="Y679" i="64" s="1"/>
  <c r="Y642" i="64"/>
  <c r="Y966" i="64"/>
  <c r="Y979" i="64" s="1"/>
  <c r="Y1664" i="64"/>
  <c r="Y1679" i="64" s="1"/>
  <c r="Y617" i="64"/>
  <c r="Y1688" i="64"/>
  <c r="Y593" i="64"/>
  <c r="Y565" i="64"/>
  <c r="CL1632" i="64"/>
  <c r="CL2438" i="64"/>
  <c r="CL2412" i="64"/>
  <c r="CL2387" i="64"/>
  <c r="CL2361" i="64"/>
  <c r="CL1609" i="64"/>
  <c r="CL1577" i="64"/>
  <c r="CL1555" i="64"/>
  <c r="CL1761" i="64"/>
  <c r="CL2490" i="64"/>
  <c r="CL1916" i="64"/>
  <c r="CL1466" i="64"/>
  <c r="CL1430" i="64"/>
  <c r="CL1510" i="64"/>
  <c r="CL1884" i="64"/>
  <c r="CL1848" i="64"/>
  <c r="CL1394" i="64"/>
  <c r="CL1982" i="64"/>
  <c r="CL1324" i="64"/>
  <c r="CL1300" i="64"/>
  <c r="CL1948" i="64"/>
  <c r="CL1359" i="64"/>
  <c r="CL1206" i="64"/>
  <c r="CL1221" i="64" s="1"/>
  <c r="CL1078" i="64"/>
  <c r="CL1197" i="64" s="1"/>
  <c r="CL1230" i="64"/>
  <c r="CL1663" i="64"/>
  <c r="CL665" i="64"/>
  <c r="CL678" i="64" s="1"/>
  <c r="CL641" i="64"/>
  <c r="CL965" i="64"/>
  <c r="CL1687" i="64"/>
  <c r="CL592" i="64"/>
  <c r="CL941" i="64"/>
  <c r="CL564" i="64"/>
  <c r="CL458" i="64"/>
  <c r="CD1632" i="64"/>
  <c r="CD2438" i="64"/>
  <c r="CD2412" i="64"/>
  <c r="CD2387" i="64"/>
  <c r="CD2361" i="64"/>
  <c r="CD1609" i="64"/>
  <c r="CD1577" i="64"/>
  <c r="CD1555" i="64"/>
  <c r="CD2490" i="64"/>
  <c r="CD1916" i="64"/>
  <c r="CD1761" i="64"/>
  <c r="CD1510" i="64"/>
  <c r="CD1466" i="64"/>
  <c r="CD1430" i="64"/>
  <c r="CD1884" i="64"/>
  <c r="CD1848" i="64"/>
  <c r="CD1394" i="64"/>
  <c r="CD1982" i="64"/>
  <c r="CD1324" i="64"/>
  <c r="CD1359" i="64"/>
  <c r="CD1300" i="64"/>
  <c r="CD1948" i="64"/>
  <c r="CD1206" i="64"/>
  <c r="CD1221" i="64" s="1"/>
  <c r="CD1230" i="64"/>
  <c r="CD1078" i="64"/>
  <c r="CD1197" i="64" s="1"/>
  <c r="CD1663" i="64"/>
  <c r="CD665" i="64"/>
  <c r="CD678" i="64" s="1"/>
  <c r="CD641" i="64"/>
  <c r="CD965" i="64"/>
  <c r="CD941" i="64"/>
  <c r="CD1687" i="64"/>
  <c r="CD592" i="64"/>
  <c r="CD564" i="64"/>
  <c r="CD458" i="64"/>
  <c r="BV1632" i="64"/>
  <c r="BV2438" i="64"/>
  <c r="BV2412" i="64"/>
  <c r="BV2387" i="64"/>
  <c r="BV2361" i="64"/>
  <c r="BV1609" i="64"/>
  <c r="BV1577" i="64"/>
  <c r="BV1555" i="64"/>
  <c r="BV2490" i="64"/>
  <c r="BV1916" i="64"/>
  <c r="BV1761" i="64"/>
  <c r="BV1510" i="64"/>
  <c r="BV1430" i="64"/>
  <c r="BV1466" i="64"/>
  <c r="BV1884" i="64"/>
  <c r="BV1394" i="64"/>
  <c r="BV1848" i="64"/>
  <c r="BV1359" i="64"/>
  <c r="BV1982" i="64"/>
  <c r="BV1324" i="64"/>
  <c r="BV1300" i="64"/>
  <c r="BV1948" i="64"/>
  <c r="BV1206" i="64"/>
  <c r="BV1221" i="64" s="1"/>
  <c r="BV1230" i="64"/>
  <c r="BV1078" i="64"/>
  <c r="BV1197" i="64" s="1"/>
  <c r="BV1663" i="64"/>
  <c r="BV665" i="64"/>
  <c r="BV678" i="64" s="1"/>
  <c r="BV641" i="64"/>
  <c r="BV965" i="64"/>
  <c r="BV1687" i="64"/>
  <c r="BV592" i="64"/>
  <c r="BV941" i="64"/>
  <c r="BV564" i="64"/>
  <c r="BV458" i="64"/>
  <c r="BN1632" i="64"/>
  <c r="BN2438" i="64"/>
  <c r="BN2412" i="64"/>
  <c r="BN2387" i="64"/>
  <c r="BN2361" i="64"/>
  <c r="BN1609" i="64"/>
  <c r="BN1577" i="64"/>
  <c r="BN1555" i="64"/>
  <c r="BN1761" i="64"/>
  <c r="BN2490" i="64"/>
  <c r="BN1916" i="64"/>
  <c r="BN1510" i="64"/>
  <c r="BN1430" i="64"/>
  <c r="BN1884" i="64"/>
  <c r="BN1848" i="64"/>
  <c r="BN1394" i="64"/>
  <c r="BN1466" i="64"/>
  <c r="BN1324" i="64"/>
  <c r="BN1300" i="64"/>
  <c r="BN1359" i="64"/>
  <c r="BN1948" i="64"/>
  <c r="BN1206" i="64"/>
  <c r="BN1221" i="64" s="1"/>
  <c r="BN1078" i="64"/>
  <c r="BN1197" i="64" s="1"/>
  <c r="BN1982" i="64"/>
  <c r="BN1663" i="64"/>
  <c r="BN665" i="64"/>
  <c r="BN678" i="64" s="1"/>
  <c r="BN1230" i="64"/>
  <c r="BN641" i="64"/>
  <c r="BN965" i="64"/>
  <c r="BN1687" i="64"/>
  <c r="BN592" i="64"/>
  <c r="BN564" i="64"/>
  <c r="BN941" i="64"/>
  <c r="BN458" i="64"/>
  <c r="BF1632" i="64"/>
  <c r="BF2438" i="64"/>
  <c r="BF2412" i="64"/>
  <c r="BF2387" i="64"/>
  <c r="BF2361" i="64"/>
  <c r="BF1577" i="64"/>
  <c r="BF1609" i="64"/>
  <c r="BF1555" i="64"/>
  <c r="BF2490" i="64"/>
  <c r="BF1916" i="64"/>
  <c r="BF1761" i="64"/>
  <c r="BF1510" i="64"/>
  <c r="BF1466" i="64"/>
  <c r="BF1430" i="64"/>
  <c r="BF1884" i="64"/>
  <c r="BF1394" i="64"/>
  <c r="BF1848" i="64"/>
  <c r="BF1359" i="64"/>
  <c r="BF1324" i="64"/>
  <c r="BF1300" i="64"/>
  <c r="BF1948" i="64"/>
  <c r="BF1206" i="64"/>
  <c r="BF1221" i="64" s="1"/>
  <c r="BF1078" i="64"/>
  <c r="BF1197" i="64" s="1"/>
  <c r="BF1230" i="64"/>
  <c r="BF1663" i="64"/>
  <c r="BF1982" i="64"/>
  <c r="BF665" i="64"/>
  <c r="BF678" i="64" s="1"/>
  <c r="BF641" i="64"/>
  <c r="BF965" i="64"/>
  <c r="BF1687" i="64"/>
  <c r="BF941" i="64"/>
  <c r="BF592" i="64"/>
  <c r="BF564" i="64"/>
  <c r="BF458" i="64"/>
  <c r="AX1632" i="64"/>
  <c r="AX2438" i="64"/>
  <c r="AX2412" i="64"/>
  <c r="AX2387" i="64"/>
  <c r="AX2361" i="64"/>
  <c r="AX1609" i="64"/>
  <c r="AX1577" i="64"/>
  <c r="AX1555" i="64"/>
  <c r="AX2490" i="64"/>
  <c r="AX1761" i="64"/>
  <c r="AX1916" i="64"/>
  <c r="AX1430" i="64"/>
  <c r="AX1510" i="64"/>
  <c r="AX1884" i="64"/>
  <c r="AX1848" i="64"/>
  <c r="AX1394" i="64"/>
  <c r="AX1466" i="64"/>
  <c r="AX1324" i="64"/>
  <c r="AX1300" i="64"/>
  <c r="AX1948" i="64"/>
  <c r="AX1206" i="64"/>
  <c r="AX1221" i="64" s="1"/>
  <c r="AX1982" i="64"/>
  <c r="AX1230" i="64"/>
  <c r="AX1078" i="64"/>
  <c r="AX1197" i="64" s="1"/>
  <c r="AX1359" i="64"/>
  <c r="AX1663" i="64"/>
  <c r="AX665" i="64"/>
  <c r="AX678" i="64" s="1"/>
  <c r="AX641" i="64"/>
  <c r="AX965" i="64"/>
  <c r="AX1687" i="64"/>
  <c r="AX592" i="64"/>
  <c r="AX941" i="64"/>
  <c r="AX564" i="64"/>
  <c r="AX458" i="64"/>
  <c r="AP1632" i="64"/>
  <c r="AP2438" i="64"/>
  <c r="AP2412" i="64"/>
  <c r="AP2387" i="64"/>
  <c r="AP2361" i="64"/>
  <c r="AP1577" i="64"/>
  <c r="AP1609" i="64"/>
  <c r="AP1555" i="64"/>
  <c r="AP1761" i="64"/>
  <c r="AP2490" i="64"/>
  <c r="AP1510" i="64"/>
  <c r="AP1466" i="64"/>
  <c r="AP1916" i="64"/>
  <c r="AP1430" i="64"/>
  <c r="AP1884" i="64"/>
  <c r="AP1848" i="64"/>
  <c r="AP1394" i="64"/>
  <c r="AP1324" i="64"/>
  <c r="AP1300" i="64"/>
  <c r="AP1359" i="64"/>
  <c r="AP1948" i="64"/>
  <c r="AP1206" i="64"/>
  <c r="AP1221" i="64" s="1"/>
  <c r="AP1230" i="64"/>
  <c r="AP1078" i="64"/>
  <c r="AP1197" i="64" s="1"/>
  <c r="AP1982" i="64"/>
  <c r="AP1663" i="64"/>
  <c r="AP665" i="64"/>
  <c r="AP678" i="64" s="1"/>
  <c r="AP641" i="64"/>
  <c r="AP965" i="64"/>
  <c r="AP1687" i="64"/>
  <c r="AP592" i="64"/>
  <c r="AP564" i="64"/>
  <c r="AP458" i="64"/>
  <c r="AH1632" i="64"/>
  <c r="AH2438" i="64"/>
  <c r="AH2412" i="64"/>
  <c r="AH2387" i="64"/>
  <c r="AH2361" i="64"/>
  <c r="AH1609" i="64"/>
  <c r="AH1577" i="64"/>
  <c r="AH1555" i="64"/>
  <c r="AH2490" i="64"/>
  <c r="AH1761" i="64"/>
  <c r="AH1510" i="64"/>
  <c r="AH1466" i="64"/>
  <c r="AH1916" i="64"/>
  <c r="AH1430" i="64"/>
  <c r="AH1884" i="64"/>
  <c r="AH1394" i="64"/>
  <c r="AH1359" i="64"/>
  <c r="AH1324" i="64"/>
  <c r="AH1300" i="64"/>
  <c r="AH1848" i="64"/>
  <c r="AH1948" i="64"/>
  <c r="AH1982" i="64"/>
  <c r="AH1206" i="64"/>
  <c r="AH1221" i="64" s="1"/>
  <c r="AH1078" i="64"/>
  <c r="AH1197" i="64" s="1"/>
  <c r="AH1663" i="64"/>
  <c r="AH1230" i="64"/>
  <c r="AH665" i="64"/>
  <c r="AH678" i="64" s="1"/>
  <c r="AH641" i="64"/>
  <c r="AH965" i="64"/>
  <c r="AH1687" i="64"/>
  <c r="AH941" i="64"/>
  <c r="AH592" i="64"/>
  <c r="AH564" i="64"/>
  <c r="AH458" i="64"/>
  <c r="Z1632" i="64"/>
  <c r="Z2438" i="64"/>
  <c r="Z2412" i="64"/>
  <c r="Z2387" i="64"/>
  <c r="Z2361" i="64"/>
  <c r="Z1609" i="64"/>
  <c r="Z1555" i="64"/>
  <c r="Z1577" i="64"/>
  <c r="Z1761" i="64"/>
  <c r="Z2490" i="64"/>
  <c r="Z1466" i="64"/>
  <c r="Z1916" i="64"/>
  <c r="Z1430" i="64"/>
  <c r="Z1510" i="64"/>
  <c r="Z1884" i="64"/>
  <c r="Z1848" i="64"/>
  <c r="Z1394" i="64"/>
  <c r="Z1324" i="64"/>
  <c r="Z1300" i="64"/>
  <c r="Z1948" i="64"/>
  <c r="Z1359" i="64"/>
  <c r="Z1206" i="64"/>
  <c r="Z1221" i="64" s="1"/>
  <c r="Z1982" i="64"/>
  <c r="Z1078" i="64"/>
  <c r="Z1197" i="64" s="1"/>
  <c r="Z1230" i="64"/>
  <c r="Z1663" i="64"/>
  <c r="Z665" i="64"/>
  <c r="Z678" i="64" s="1"/>
  <c r="Z641" i="64"/>
  <c r="Z965" i="64"/>
  <c r="Z1687" i="64"/>
  <c r="Z592" i="64"/>
  <c r="Z941" i="64"/>
  <c r="Z564" i="64"/>
  <c r="Z458" i="64"/>
  <c r="CE1629" i="64"/>
  <c r="CE1651" i="64" s="1"/>
  <c r="CE2435" i="64"/>
  <c r="CE2452" i="64" s="1"/>
  <c r="CE2409" i="64"/>
  <c r="CE2426" i="64" s="1"/>
  <c r="CE2358" i="64"/>
  <c r="CE2375" i="64" s="1"/>
  <c r="CE1606" i="64"/>
  <c r="CE1620" i="64" s="1"/>
  <c r="CE2384" i="64"/>
  <c r="CE2401" i="64" s="1"/>
  <c r="CE1574" i="64"/>
  <c r="CE1597" i="64" s="1"/>
  <c r="CE1758" i="64"/>
  <c r="CE1771" i="64" s="1"/>
  <c r="CE1552" i="64"/>
  <c r="CE1565" i="64" s="1"/>
  <c r="CE2487" i="64"/>
  <c r="CE2501" i="64" s="1"/>
  <c r="CE1463" i="64"/>
  <c r="CE1498" i="64" s="1"/>
  <c r="CE1913" i="64"/>
  <c r="CE1936" i="64" s="1"/>
  <c r="CE1507" i="64"/>
  <c r="CE1542" i="64" s="1"/>
  <c r="CE1881" i="64"/>
  <c r="CE1904" i="64" s="1"/>
  <c r="CE1427" i="64"/>
  <c r="CE1454" i="64" s="1"/>
  <c r="CE1391" i="64"/>
  <c r="CE1418" i="64" s="1"/>
  <c r="CE1845" i="64"/>
  <c r="CE1872" i="64" s="1"/>
  <c r="CE1356" i="64"/>
  <c r="CE1383" i="64" s="1"/>
  <c r="CE1321" i="64"/>
  <c r="CE1348" i="64" s="1"/>
  <c r="CE1297" i="64"/>
  <c r="CE1945" i="64"/>
  <c r="CE1970" i="64" s="1"/>
  <c r="CE1203" i="64"/>
  <c r="CE1218" i="64" s="1"/>
  <c r="CE1979" i="64"/>
  <c r="CE2004" i="64" s="1"/>
  <c r="CE1227" i="64"/>
  <c r="CE1240" i="64" s="1"/>
  <c r="CE1075" i="64"/>
  <c r="CE1660" i="64"/>
  <c r="CE1675" i="64" s="1"/>
  <c r="CE662" i="64"/>
  <c r="CE675" i="64" s="1"/>
  <c r="CE638" i="64"/>
  <c r="CE962" i="64"/>
  <c r="CE975" i="64" s="1"/>
  <c r="CE589" i="64"/>
  <c r="CE938" i="64"/>
  <c r="CE953" i="64" s="1"/>
  <c r="CE561" i="64"/>
  <c r="CE455" i="64"/>
  <c r="BW1629" i="64"/>
  <c r="BW1651" i="64" s="1"/>
  <c r="BW2435" i="64"/>
  <c r="BW2452" i="64" s="1"/>
  <c r="BW2409" i="64"/>
  <c r="BW2426" i="64" s="1"/>
  <c r="BW2358" i="64"/>
  <c r="BW2375" i="64" s="1"/>
  <c r="BW2384" i="64"/>
  <c r="BW2401" i="64" s="1"/>
  <c r="BW1606" i="64"/>
  <c r="BW1620" i="64" s="1"/>
  <c r="BW1574" i="64"/>
  <c r="BW1597" i="64" s="1"/>
  <c r="BW1758" i="64"/>
  <c r="BW1771" i="64" s="1"/>
  <c r="BW1552" i="64"/>
  <c r="BW1565" i="64" s="1"/>
  <c r="BW2487" i="64"/>
  <c r="BW2501" i="64" s="1"/>
  <c r="BW1507" i="64"/>
  <c r="BW1542" i="64" s="1"/>
  <c r="BW1913" i="64"/>
  <c r="BW1936" i="64" s="1"/>
  <c r="BW1881" i="64"/>
  <c r="BW1904" i="64" s="1"/>
  <c r="BW1427" i="64"/>
  <c r="BW1454" i="64" s="1"/>
  <c r="BW1845" i="64"/>
  <c r="BW1872" i="64" s="1"/>
  <c r="BW1391" i="64"/>
  <c r="BW1418" i="64" s="1"/>
  <c r="BW1321" i="64"/>
  <c r="BW1348" i="64" s="1"/>
  <c r="BW1297" i="64"/>
  <c r="BW1463" i="64"/>
  <c r="BW1498" i="64" s="1"/>
  <c r="BW1356" i="64"/>
  <c r="BW1383" i="64" s="1"/>
  <c r="BW1945" i="64"/>
  <c r="BW1970" i="64" s="1"/>
  <c r="BW1203" i="64"/>
  <c r="BW1218" i="64" s="1"/>
  <c r="BW1075" i="64"/>
  <c r="BW1979" i="64"/>
  <c r="BW2004" i="64" s="1"/>
  <c r="BW1227" i="64"/>
  <c r="BW1240" i="64" s="1"/>
  <c r="BW1660" i="64"/>
  <c r="BW1675" i="64" s="1"/>
  <c r="BW662" i="64"/>
  <c r="BW675" i="64" s="1"/>
  <c r="BW638" i="64"/>
  <c r="BW962" i="64"/>
  <c r="BW975" i="64" s="1"/>
  <c r="BW1051" i="64"/>
  <c r="BW1066" i="64" s="1"/>
  <c r="BW589" i="64"/>
  <c r="BW561" i="64"/>
  <c r="BW938" i="64"/>
  <c r="BW953" i="64" s="1"/>
  <c r="BW455" i="64"/>
  <c r="BO1629" i="64"/>
  <c r="BO1651" i="64" s="1"/>
  <c r="BO2435" i="64"/>
  <c r="BO2452" i="64" s="1"/>
  <c r="BO2409" i="64"/>
  <c r="BO2426" i="64" s="1"/>
  <c r="BO2358" i="64"/>
  <c r="BO2375" i="64" s="1"/>
  <c r="BO2384" i="64"/>
  <c r="BO2401" i="64" s="1"/>
  <c r="BO1606" i="64"/>
  <c r="BO1620" i="64" s="1"/>
  <c r="BO1574" i="64"/>
  <c r="BO1597" i="64" s="1"/>
  <c r="BO1758" i="64"/>
  <c r="BO1771" i="64" s="1"/>
  <c r="BO1552" i="64"/>
  <c r="BO1565" i="64" s="1"/>
  <c r="BO1507" i="64"/>
  <c r="BO1542" i="64" s="1"/>
  <c r="BO1913" i="64"/>
  <c r="BO1936" i="64" s="1"/>
  <c r="BO1463" i="64"/>
  <c r="BO1498" i="64" s="1"/>
  <c r="BO1881" i="64"/>
  <c r="BO1904" i="64" s="1"/>
  <c r="BO1427" i="64"/>
  <c r="BO1454" i="64" s="1"/>
  <c r="BO1391" i="64"/>
  <c r="BO1418" i="64" s="1"/>
  <c r="BO2487" i="64"/>
  <c r="BO2501" i="64" s="1"/>
  <c r="BO1356" i="64"/>
  <c r="BO1383" i="64" s="1"/>
  <c r="BO1321" i="64"/>
  <c r="BO1348" i="64" s="1"/>
  <c r="BO1297" i="64"/>
  <c r="BO1845" i="64"/>
  <c r="BO1872" i="64" s="1"/>
  <c r="BO1945" i="64"/>
  <c r="BO1970" i="64" s="1"/>
  <c r="BO1203" i="64"/>
  <c r="BO1218" i="64" s="1"/>
  <c r="BO1075" i="64"/>
  <c r="BO1227" i="64"/>
  <c r="BO1240" i="64" s="1"/>
  <c r="BO1660" i="64"/>
  <c r="BO1675" i="64" s="1"/>
  <c r="BO662" i="64"/>
  <c r="BO675" i="64" s="1"/>
  <c r="BO638" i="64"/>
  <c r="BO962" i="64"/>
  <c r="BO975" i="64" s="1"/>
  <c r="BO1979" i="64"/>
  <c r="BO2004" i="64" s="1"/>
  <c r="BO1051" i="64"/>
  <c r="BO1066" i="64" s="1"/>
  <c r="BO938" i="64"/>
  <c r="BO953" i="64" s="1"/>
  <c r="BO589" i="64"/>
  <c r="BO561" i="64"/>
  <c r="BO455" i="64"/>
  <c r="BG1629" i="64"/>
  <c r="BG1651" i="64" s="1"/>
  <c r="BG2435" i="64"/>
  <c r="BG2452" i="64" s="1"/>
  <c r="BG2409" i="64"/>
  <c r="BG2426" i="64" s="1"/>
  <c r="BG2384" i="64"/>
  <c r="BG2401" i="64" s="1"/>
  <c r="BG2358" i="64"/>
  <c r="BG2375" i="64" s="1"/>
  <c r="BG1574" i="64"/>
  <c r="BG1597" i="64" s="1"/>
  <c r="BG1606" i="64"/>
  <c r="BG1620" i="64" s="1"/>
  <c r="BG1758" i="64"/>
  <c r="BG1771" i="64" s="1"/>
  <c r="BG1552" i="64"/>
  <c r="BG1565" i="64" s="1"/>
  <c r="BG2487" i="64"/>
  <c r="BG2501" i="64" s="1"/>
  <c r="BG1913" i="64"/>
  <c r="BG1936" i="64" s="1"/>
  <c r="BG1507" i="64"/>
  <c r="BG1542" i="64" s="1"/>
  <c r="BG1881" i="64"/>
  <c r="BG1904" i="64" s="1"/>
  <c r="BG1427" i="64"/>
  <c r="BG1454" i="64" s="1"/>
  <c r="BG1463" i="64"/>
  <c r="BG1498" i="64" s="1"/>
  <c r="BG1845" i="64"/>
  <c r="BG1872" i="64" s="1"/>
  <c r="BG1391" i="64"/>
  <c r="BG1418" i="64" s="1"/>
  <c r="BG1321" i="64"/>
  <c r="BG1348" i="64" s="1"/>
  <c r="BG1297" i="64"/>
  <c r="BG1945" i="64"/>
  <c r="BG1970" i="64" s="1"/>
  <c r="BG1203" i="64"/>
  <c r="BG1218" i="64" s="1"/>
  <c r="BG1356" i="64"/>
  <c r="BG1383" i="64" s="1"/>
  <c r="BG1979" i="64"/>
  <c r="BG2004" i="64" s="1"/>
  <c r="BG1227" i="64"/>
  <c r="BG1240" i="64" s="1"/>
  <c r="BG1660" i="64"/>
  <c r="BG1675" i="64" s="1"/>
  <c r="BG1075" i="64"/>
  <c r="BG662" i="64"/>
  <c r="BG675" i="64" s="1"/>
  <c r="BG638" i="64"/>
  <c r="BG962" i="64"/>
  <c r="BG975" i="64" s="1"/>
  <c r="BG1051" i="64"/>
  <c r="BG1066" i="64" s="1"/>
  <c r="BG589" i="64"/>
  <c r="BG938" i="64"/>
  <c r="BG953" i="64" s="1"/>
  <c r="BG561" i="64"/>
  <c r="BG455" i="64"/>
  <c r="AY1629" i="64"/>
  <c r="AY1651" i="64" s="1"/>
  <c r="AY2435" i="64"/>
  <c r="AY2452" i="64" s="1"/>
  <c r="AY2409" i="64"/>
  <c r="AY2426" i="64" s="1"/>
  <c r="AY2358" i="64"/>
  <c r="AY2375" i="64" s="1"/>
  <c r="AY2384" i="64"/>
  <c r="AY2401" i="64" s="1"/>
  <c r="AY1574" i="64"/>
  <c r="AY1597" i="64" s="1"/>
  <c r="AY1606" i="64"/>
  <c r="AY1620" i="64" s="1"/>
  <c r="AY1552" i="64"/>
  <c r="AY1565" i="64" s="1"/>
  <c r="AY1758" i="64"/>
  <c r="AY1771" i="64" s="1"/>
  <c r="AY1913" i="64"/>
  <c r="AY1936" i="64" s="1"/>
  <c r="AY2487" i="64"/>
  <c r="AY2501" i="64" s="1"/>
  <c r="AY1463" i="64"/>
  <c r="AY1498" i="64" s="1"/>
  <c r="AY1881" i="64"/>
  <c r="AY1904" i="64" s="1"/>
  <c r="AY1845" i="64"/>
  <c r="AY1872" i="64" s="1"/>
  <c r="AY1427" i="64"/>
  <c r="AY1454" i="64" s="1"/>
  <c r="AY1507" i="64"/>
  <c r="AY1542" i="64" s="1"/>
  <c r="AY1391" i="64"/>
  <c r="AY1418" i="64" s="1"/>
  <c r="AY1321" i="64"/>
  <c r="AY1348" i="64" s="1"/>
  <c r="AY1297" i="64"/>
  <c r="AY1356" i="64"/>
  <c r="AY1383" i="64" s="1"/>
  <c r="AY1945" i="64"/>
  <c r="AY1970" i="64" s="1"/>
  <c r="AY1203" i="64"/>
  <c r="AY1218" i="64" s="1"/>
  <c r="AY1227" i="64"/>
  <c r="AY1240" i="64" s="1"/>
  <c r="AY1979" i="64"/>
  <c r="AY2004" i="64" s="1"/>
  <c r="AY1075" i="64"/>
  <c r="AY1660" i="64"/>
  <c r="AY1675" i="64" s="1"/>
  <c r="AY638" i="64"/>
  <c r="AY962" i="64"/>
  <c r="AY975" i="64" s="1"/>
  <c r="AY589" i="64"/>
  <c r="AY1051" i="64"/>
  <c r="AY1066" i="64" s="1"/>
  <c r="AY662" i="64"/>
  <c r="AY675" i="64" s="1"/>
  <c r="AY561" i="64"/>
  <c r="AY455" i="64"/>
  <c r="AQ1629" i="64"/>
  <c r="AQ1651" i="64" s="1"/>
  <c r="AQ2435" i="64"/>
  <c r="AQ2452" i="64" s="1"/>
  <c r="AQ2409" i="64"/>
  <c r="AQ2426" i="64" s="1"/>
  <c r="AQ2358" i="64"/>
  <c r="AQ2375" i="64" s="1"/>
  <c r="AQ2384" i="64"/>
  <c r="AQ2401" i="64" s="1"/>
  <c r="AQ1574" i="64"/>
  <c r="AQ1597" i="64" s="1"/>
  <c r="AQ1606" i="64"/>
  <c r="AQ1620" i="64" s="1"/>
  <c r="AQ1552" i="64"/>
  <c r="AQ1565" i="64" s="1"/>
  <c r="AQ1507" i="64"/>
  <c r="AQ1542" i="64" s="1"/>
  <c r="AQ2487" i="64"/>
  <c r="AQ2501" i="64" s="1"/>
  <c r="AQ1758" i="64"/>
  <c r="AQ1771" i="64" s="1"/>
  <c r="AQ1463" i="64"/>
  <c r="AQ1498" i="64" s="1"/>
  <c r="AQ1913" i="64"/>
  <c r="AQ1936" i="64" s="1"/>
  <c r="AQ1881" i="64"/>
  <c r="AQ1904" i="64" s="1"/>
  <c r="AQ1427" i="64"/>
  <c r="AQ1454" i="64" s="1"/>
  <c r="AQ1391" i="64"/>
  <c r="AQ1418" i="64" s="1"/>
  <c r="AQ1845" i="64"/>
  <c r="AQ1872" i="64" s="1"/>
  <c r="AQ1356" i="64"/>
  <c r="AQ1383" i="64" s="1"/>
  <c r="AQ1321" i="64"/>
  <c r="AQ1348" i="64" s="1"/>
  <c r="AQ1297" i="64"/>
  <c r="AQ1945" i="64"/>
  <c r="AQ1970" i="64" s="1"/>
  <c r="AQ1979" i="64"/>
  <c r="AQ2004" i="64" s="1"/>
  <c r="AQ1203" i="64"/>
  <c r="AQ1218" i="64" s="1"/>
  <c r="AQ1660" i="64"/>
  <c r="AQ1675" i="64" s="1"/>
  <c r="AQ638" i="64"/>
  <c r="AQ962" i="64"/>
  <c r="AQ975" i="64" s="1"/>
  <c r="AQ1075" i="64"/>
  <c r="AQ938" i="64"/>
  <c r="AQ953" i="64" s="1"/>
  <c r="AQ589" i="64"/>
  <c r="AQ1051" i="64"/>
  <c r="AQ1066" i="64" s="1"/>
  <c r="AQ662" i="64"/>
  <c r="AQ675" i="64" s="1"/>
  <c r="AQ561" i="64"/>
  <c r="AQ455" i="64"/>
  <c r="AI1629" i="64"/>
  <c r="AI1651" i="64" s="1"/>
  <c r="AI2435" i="64"/>
  <c r="AI2452" i="64" s="1"/>
  <c r="AI2409" i="64"/>
  <c r="AI2426" i="64" s="1"/>
  <c r="AI2358" i="64"/>
  <c r="AI2375" i="64" s="1"/>
  <c r="AI2384" i="64"/>
  <c r="AI2401" i="64" s="1"/>
  <c r="AI1606" i="64"/>
  <c r="AI1620" i="64" s="1"/>
  <c r="AI1574" i="64"/>
  <c r="AI1597" i="64" s="1"/>
  <c r="AI1758" i="64"/>
  <c r="AI1771" i="64" s="1"/>
  <c r="AI1552" i="64"/>
  <c r="AI1565" i="64" s="1"/>
  <c r="AI1507" i="64"/>
  <c r="AI1542" i="64" s="1"/>
  <c r="AI2487" i="64"/>
  <c r="AI2501" i="64" s="1"/>
  <c r="AI1913" i="64"/>
  <c r="AI1936" i="64" s="1"/>
  <c r="AI1463" i="64"/>
  <c r="AI1498" i="64" s="1"/>
  <c r="AI1881" i="64"/>
  <c r="AI1904" i="64" s="1"/>
  <c r="AI1427" i="64"/>
  <c r="AI1454" i="64" s="1"/>
  <c r="AI1845" i="64"/>
  <c r="AI1872" i="64" s="1"/>
  <c r="AI1391" i="64"/>
  <c r="AI1418" i="64" s="1"/>
  <c r="AI1321" i="64"/>
  <c r="AI1348" i="64" s="1"/>
  <c r="AI1297" i="64"/>
  <c r="AI1945" i="64"/>
  <c r="AI1970" i="64" s="1"/>
  <c r="AI1356" i="64"/>
  <c r="AI1383" i="64" s="1"/>
  <c r="AI1203" i="64"/>
  <c r="AI1218" i="64" s="1"/>
  <c r="AI1979" i="64"/>
  <c r="AI2004" i="64" s="1"/>
  <c r="AI1227" i="64"/>
  <c r="AI1240" i="64" s="1"/>
  <c r="AI1660" i="64"/>
  <c r="AI1675" i="64" s="1"/>
  <c r="AI1075" i="64"/>
  <c r="AI638" i="64"/>
  <c r="AI962" i="64"/>
  <c r="AI975" i="64" s="1"/>
  <c r="AI589" i="64"/>
  <c r="AI1051" i="64"/>
  <c r="AI1066" i="64" s="1"/>
  <c r="AI938" i="64"/>
  <c r="AI953" i="64" s="1"/>
  <c r="AI561" i="64"/>
  <c r="AI455" i="64"/>
  <c r="AA1629" i="64"/>
  <c r="AA1651" i="64" s="1"/>
  <c r="AA2435" i="64"/>
  <c r="AA2452" i="64" s="1"/>
  <c r="AA2409" i="64"/>
  <c r="AA2426" i="64" s="1"/>
  <c r="AA2384" i="64"/>
  <c r="AA2401" i="64" s="1"/>
  <c r="AA2358" i="64"/>
  <c r="AA2375" i="64" s="1"/>
  <c r="AA1606" i="64"/>
  <c r="AA1620" i="64" s="1"/>
  <c r="AA1574" i="64"/>
  <c r="AA1597" i="64" s="1"/>
  <c r="AA1552" i="64"/>
  <c r="AA1565" i="64" s="1"/>
  <c r="AA2487" i="64"/>
  <c r="AA2501" i="64" s="1"/>
  <c r="AA1507" i="64"/>
  <c r="AA1542" i="64" s="1"/>
  <c r="AA1463" i="64"/>
  <c r="AA1498" i="64" s="1"/>
  <c r="AA1913" i="64"/>
  <c r="AA1936" i="64" s="1"/>
  <c r="AA1758" i="64"/>
  <c r="AA1771" i="64" s="1"/>
  <c r="AA1881" i="64"/>
  <c r="AA1904" i="64" s="1"/>
  <c r="AA1845" i="64"/>
  <c r="AA1872" i="64" s="1"/>
  <c r="AA1427" i="64"/>
  <c r="AA1454" i="64" s="1"/>
  <c r="AA1391" i="64"/>
  <c r="AA1418" i="64" s="1"/>
  <c r="AA1321" i="64"/>
  <c r="AA1348" i="64" s="1"/>
  <c r="AA1356" i="64"/>
  <c r="AA1383" i="64" s="1"/>
  <c r="AA1297" i="64"/>
  <c r="AA1945" i="64"/>
  <c r="AA1970" i="64" s="1"/>
  <c r="AA1979" i="64"/>
  <c r="AA2004" i="64" s="1"/>
  <c r="AA1203" i="64"/>
  <c r="AA1218" i="64" s="1"/>
  <c r="AA1227" i="64"/>
  <c r="AA1240" i="64" s="1"/>
  <c r="AA1660" i="64"/>
  <c r="AA1675" i="64" s="1"/>
  <c r="AA1075" i="64"/>
  <c r="AA638" i="64"/>
  <c r="AA962" i="64"/>
  <c r="AA975" i="64" s="1"/>
  <c r="AA938" i="64"/>
  <c r="AA953" i="64" s="1"/>
  <c r="AA662" i="64"/>
  <c r="AA675" i="64" s="1"/>
  <c r="AA589" i="64"/>
  <c r="AA561" i="64"/>
  <c r="AA1051" i="64"/>
  <c r="AA1066" i="64" s="1"/>
  <c r="AA455" i="64"/>
  <c r="S1629" i="64"/>
  <c r="S1651" i="64" s="1"/>
  <c r="S2435" i="64"/>
  <c r="S2452" i="64" s="1"/>
  <c r="S2409" i="64"/>
  <c r="S2426" i="64" s="1"/>
  <c r="S2358" i="64"/>
  <c r="S2375" i="64" s="1"/>
  <c r="S2384" i="64"/>
  <c r="S2401" i="64" s="1"/>
  <c r="S1606" i="64"/>
  <c r="S1620" i="64" s="1"/>
  <c r="S1574" i="64"/>
  <c r="S1597" i="64" s="1"/>
  <c r="S1758" i="64"/>
  <c r="S1771" i="64" s="1"/>
  <c r="S1552" i="64"/>
  <c r="S1565" i="64" s="1"/>
  <c r="S1913" i="64"/>
  <c r="S1936" i="64" s="1"/>
  <c r="S2487" i="64"/>
  <c r="S2501" i="64" s="1"/>
  <c r="S1881" i="64"/>
  <c r="S1904" i="64" s="1"/>
  <c r="S1463" i="64"/>
  <c r="S1498" i="64" s="1"/>
  <c r="S1427" i="64"/>
  <c r="S1454" i="64" s="1"/>
  <c r="S1391" i="64"/>
  <c r="S1418" i="64" s="1"/>
  <c r="S1845" i="64"/>
  <c r="S1872" i="64" s="1"/>
  <c r="S1507" i="64"/>
  <c r="S1542" i="64" s="1"/>
  <c r="S1356" i="64"/>
  <c r="S1383" i="64" s="1"/>
  <c r="S1321" i="64"/>
  <c r="S1348" i="64" s="1"/>
  <c r="S1297" i="64"/>
  <c r="S1945" i="64"/>
  <c r="S1970" i="64" s="1"/>
  <c r="S1203" i="64"/>
  <c r="S1218" i="64" s="1"/>
  <c r="S1227" i="64"/>
  <c r="S1240" i="64" s="1"/>
  <c r="S1979" i="64"/>
  <c r="S2004" i="64" s="1"/>
  <c r="S1075" i="64"/>
  <c r="S1660" i="64"/>
  <c r="S1675" i="64" s="1"/>
  <c r="S638" i="64"/>
  <c r="S962" i="64"/>
  <c r="S975" i="64" s="1"/>
  <c r="S589" i="64"/>
  <c r="S938" i="64"/>
  <c r="S953" i="64" s="1"/>
  <c r="S662" i="64"/>
  <c r="S675" i="64" s="1"/>
  <c r="S561" i="64"/>
  <c r="S455" i="64"/>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BA455" i="64"/>
  <c r="BM455" i="64"/>
  <c r="CA455" i="64"/>
  <c r="AD458" i="64"/>
  <c r="BC458" i="64"/>
  <c r="BP458" i="64"/>
  <c r="CB458" i="64"/>
  <c r="V459" i="64"/>
  <c r="AG459" i="64"/>
  <c r="AU459" i="64"/>
  <c r="BH459" i="64"/>
  <c r="CH459" i="64"/>
  <c r="Y1683" i="64"/>
  <c r="AJ1683" i="64"/>
  <c r="AX1683" i="64"/>
  <c r="BK1683" i="64"/>
  <c r="BW1683" i="64"/>
  <c r="T1684" i="64"/>
  <c r="T1699" i="64" s="1"/>
  <c r="AR1684" i="64"/>
  <c r="AR1699" i="64" s="1"/>
  <c r="BX1684" i="64"/>
  <c r="BX1699" i="64" s="1"/>
  <c r="AY1687" i="64"/>
  <c r="AQ1688" i="64"/>
  <c r="Y560" i="64"/>
  <c r="Y580" i="64" s="1"/>
  <c r="CK560" i="64"/>
  <c r="CK580" i="64" s="1"/>
  <c r="CC561" i="64"/>
  <c r="BL564" i="64"/>
  <c r="BD565" i="64"/>
  <c r="AD588" i="64"/>
  <c r="AD603" i="64" s="1"/>
  <c r="V589" i="64"/>
  <c r="CH589" i="64"/>
  <c r="BQ592" i="64"/>
  <c r="BI593" i="64"/>
  <c r="AI612" i="64"/>
  <c r="AA613" i="64"/>
  <c r="CD616" i="64"/>
  <c r="CE617" i="64"/>
  <c r="BU637" i="64"/>
  <c r="X641" i="64"/>
  <c r="AC1660" i="64"/>
  <c r="AC1675" i="64" s="1"/>
  <c r="BO1663" i="64"/>
  <c r="BU938" i="64"/>
  <c r="BU953" i="64" s="1"/>
  <c r="BW942" i="64"/>
  <c r="BD962" i="64"/>
  <c r="BD975" i="64" s="1"/>
  <c r="AI662" i="64"/>
  <c r="AI675" i="64" s="1"/>
  <c r="S1051" i="64"/>
  <c r="S1066" i="64" s="1"/>
  <c r="AA1078" i="64"/>
  <c r="AA1197" i="64" s="1"/>
  <c r="BS1628" i="64"/>
  <c r="BS2434" i="64"/>
  <c r="BS2451" i="64" s="1"/>
  <c r="BS2383" i="64"/>
  <c r="BS2400" i="64" s="1"/>
  <c r="BS2408" i="64"/>
  <c r="BS2425" i="64" s="1"/>
  <c r="BS2357" i="64"/>
  <c r="BS2374" i="64" s="1"/>
  <c r="BS1573" i="64"/>
  <c r="BS1596" i="64" s="1"/>
  <c r="BS1605" i="64"/>
  <c r="BS1619" i="64" s="1"/>
  <c r="BS1757" i="64"/>
  <c r="BS1770" i="64" s="1"/>
  <c r="BS1551" i="64"/>
  <c r="BS1564" i="64" s="1"/>
  <c r="BS1462" i="64"/>
  <c r="BS1497" i="64" s="1"/>
  <c r="BS2486" i="64"/>
  <c r="BS2500" i="64" s="1"/>
  <c r="BS1506" i="64"/>
  <c r="BS1844" i="64"/>
  <c r="BS1871" i="64" s="1"/>
  <c r="BS1912" i="64"/>
  <c r="BS1935" i="64" s="1"/>
  <c r="BS1355" i="64"/>
  <c r="BS1382" i="64" s="1"/>
  <c r="BS1880" i="64"/>
  <c r="BS1903" i="64" s="1"/>
  <c r="BS1426" i="64"/>
  <c r="BS1453" i="64" s="1"/>
  <c r="BS1944" i="64"/>
  <c r="BS1969" i="64" s="1"/>
  <c r="BS1978" i="64"/>
  <c r="BS2003" i="64" s="1"/>
  <c r="BS1390" i="64"/>
  <c r="BS1417" i="64" s="1"/>
  <c r="BS1320" i="64"/>
  <c r="BS1347" i="64" s="1"/>
  <c r="BS1226" i="64"/>
  <c r="BS1239" i="64" s="1"/>
  <c r="BS1296" i="64"/>
  <c r="BS1311" i="64" s="1"/>
  <c r="BS1202" i="64"/>
  <c r="BS1217" i="64" s="1"/>
  <c r="BS961" i="64"/>
  <c r="BS974" i="64" s="1"/>
  <c r="BS1050" i="64"/>
  <c r="BS1065" i="64" s="1"/>
  <c r="BS937" i="64"/>
  <c r="BS952" i="64" s="1"/>
  <c r="BS1659" i="64"/>
  <c r="BS1674" i="64" s="1"/>
  <c r="BS661" i="64"/>
  <c r="BS1074" i="64"/>
  <c r="BS637" i="64"/>
  <c r="BS560" i="64"/>
  <c r="BS580" i="64" s="1"/>
  <c r="BS612" i="64"/>
  <c r="BS588" i="64"/>
  <c r="BS603" i="64" s="1"/>
  <c r="CA1633" i="64"/>
  <c r="CA2439" i="64"/>
  <c r="CA2388" i="64"/>
  <c r="CA2413" i="64"/>
  <c r="CA1578" i="64"/>
  <c r="CA1556" i="64"/>
  <c r="CA1569" i="64" s="1"/>
  <c r="CA1762" i="64"/>
  <c r="CA1775" i="64" s="1"/>
  <c r="CA2362" i="64"/>
  <c r="CA2379" i="64" s="1"/>
  <c r="CA1610" i="64"/>
  <c r="CA1624" i="64" s="1"/>
  <c r="CA2491" i="64"/>
  <c r="CA2505" i="64" s="1"/>
  <c r="CA1467" i="64"/>
  <c r="CA1502" i="64" s="1"/>
  <c r="CA1849" i="64"/>
  <c r="CA1876" i="64" s="1"/>
  <c r="CA1511" i="64"/>
  <c r="CA1546" i="64" s="1"/>
  <c r="CA1431" i="64"/>
  <c r="CA1458" i="64" s="1"/>
  <c r="CA1949" i="64"/>
  <c r="CA1974" i="64" s="1"/>
  <c r="CA1360" i="64"/>
  <c r="CA1387" i="64" s="1"/>
  <c r="CA1885" i="64"/>
  <c r="CA1908" i="64" s="1"/>
  <c r="CA1983" i="64"/>
  <c r="CA2008" i="64" s="1"/>
  <c r="CA1395" i="64"/>
  <c r="CA1422" i="64" s="1"/>
  <c r="CA1325" i="64"/>
  <c r="CA1352" i="64" s="1"/>
  <c r="CA1917" i="64"/>
  <c r="CA1940" i="64" s="1"/>
  <c r="CA1231" i="64"/>
  <c r="CA1244" i="64" s="1"/>
  <c r="CA1301" i="64"/>
  <c r="CA1207" i="64"/>
  <c r="CA1079" i="64"/>
  <c r="CA1055" i="64"/>
  <c r="CA1070" i="64" s="1"/>
  <c r="CA942" i="64"/>
  <c r="CA1664" i="64"/>
  <c r="CA1679" i="64" s="1"/>
  <c r="CA666" i="64"/>
  <c r="CA679" i="64" s="1"/>
  <c r="CA642" i="64"/>
  <c r="CA565" i="64"/>
  <c r="CA617" i="64"/>
  <c r="CA1688" i="64"/>
  <c r="CA593" i="64"/>
  <c r="W1633" i="64"/>
  <c r="W2439" i="64"/>
  <c r="W2388" i="64"/>
  <c r="W2413" i="64"/>
  <c r="W2362" i="64"/>
  <c r="W2379" i="64" s="1"/>
  <c r="W1578" i="64"/>
  <c r="W1610" i="64"/>
  <c r="W1624" i="64" s="1"/>
  <c r="W1556" i="64"/>
  <c r="W1569" i="64" s="1"/>
  <c r="W1762" i="64"/>
  <c r="W1775" i="64" s="1"/>
  <c r="W2491" i="64"/>
  <c r="W2505" i="64" s="1"/>
  <c r="W1467" i="64"/>
  <c r="W1502" i="64" s="1"/>
  <c r="W1511" i="64"/>
  <c r="W1546" i="64" s="1"/>
  <c r="W1849" i="64"/>
  <c r="W1876" i="64" s="1"/>
  <c r="W1917" i="64"/>
  <c r="W1940" i="64" s="1"/>
  <c r="W1885" i="64"/>
  <c r="W1908" i="64" s="1"/>
  <c r="W1949" i="64"/>
  <c r="W1974" i="64" s="1"/>
  <c r="W1395" i="64"/>
  <c r="W1422" i="64" s="1"/>
  <c r="W1983" i="64"/>
  <c r="W2008" i="64" s="1"/>
  <c r="W1431" i="64"/>
  <c r="W1458" i="64" s="1"/>
  <c r="W1360" i="64"/>
  <c r="W1387" i="64" s="1"/>
  <c r="W1325" i="64"/>
  <c r="W1352" i="64" s="1"/>
  <c r="W1231" i="64"/>
  <c r="W1244" i="64" s="1"/>
  <c r="W1207" i="64"/>
  <c r="W1301" i="64"/>
  <c r="W1055" i="64"/>
  <c r="W1070" i="64" s="1"/>
  <c r="W942" i="64"/>
  <c r="W1079" i="64"/>
  <c r="W1664" i="64"/>
  <c r="W1679" i="64" s="1"/>
  <c r="W666" i="64"/>
  <c r="W679" i="64" s="1"/>
  <c r="W565" i="64"/>
  <c r="W617" i="64"/>
  <c r="W1688" i="64"/>
  <c r="W966" i="64"/>
  <c r="W979" i="64" s="1"/>
  <c r="W642" i="64"/>
  <c r="W593" i="64"/>
  <c r="AF1632" i="64"/>
  <c r="AF2438" i="64"/>
  <c r="AF2387" i="64"/>
  <c r="AF2412" i="64"/>
  <c r="AF2361" i="64"/>
  <c r="AF1609" i="64"/>
  <c r="AF1577" i="64"/>
  <c r="AF1555" i="64"/>
  <c r="AF2490" i="64"/>
  <c r="AF1510" i="64"/>
  <c r="AF1761" i="64"/>
  <c r="AF1848" i="64"/>
  <c r="AF1916" i="64"/>
  <c r="AF1430" i="64"/>
  <c r="AF1884" i="64"/>
  <c r="AF1466" i="64"/>
  <c r="AF1394" i="64"/>
  <c r="AF1982" i="64"/>
  <c r="AF1359" i="64"/>
  <c r="AF1324" i="64"/>
  <c r="AF1230" i="64"/>
  <c r="AF1206" i="64"/>
  <c r="AF1221" i="64" s="1"/>
  <c r="AF1300" i="64"/>
  <c r="AF1948" i="64"/>
  <c r="AF1078" i="64"/>
  <c r="AF1197" i="64" s="1"/>
  <c r="AF1663" i="64"/>
  <c r="AF665" i="64"/>
  <c r="AF678" i="64" s="1"/>
  <c r="AF616" i="64"/>
  <c r="AF1687" i="64"/>
  <c r="AF965" i="64"/>
  <c r="AF941" i="64"/>
  <c r="AF641" i="64"/>
  <c r="AF592" i="64"/>
  <c r="BE1629" i="64"/>
  <c r="BE1651" i="64" s="1"/>
  <c r="BE2435" i="64"/>
  <c r="BE2452" i="64" s="1"/>
  <c r="BE2409" i="64"/>
  <c r="BE2426" i="64" s="1"/>
  <c r="BE2384" i="64"/>
  <c r="BE2401" i="64" s="1"/>
  <c r="BE2358" i="64"/>
  <c r="BE2375" i="64" s="1"/>
  <c r="BE1606" i="64"/>
  <c r="BE1620" i="64" s="1"/>
  <c r="BE1574" i="64"/>
  <c r="BE1597" i="64" s="1"/>
  <c r="BE2487" i="64"/>
  <c r="BE2501" i="64" s="1"/>
  <c r="BE1552" i="64"/>
  <c r="BE1565" i="64" s="1"/>
  <c r="BE1758" i="64"/>
  <c r="BE1771" i="64" s="1"/>
  <c r="BE1463" i="64"/>
  <c r="BE1498" i="64" s="1"/>
  <c r="BE1845" i="64"/>
  <c r="BE1872" i="64" s="1"/>
  <c r="BE1913" i="64"/>
  <c r="BE1936" i="64" s="1"/>
  <c r="BE1507" i="64"/>
  <c r="BE1542" i="64" s="1"/>
  <c r="BE1427" i="64"/>
  <c r="BE1454" i="64" s="1"/>
  <c r="BE1356" i="64"/>
  <c r="BE1383" i="64" s="1"/>
  <c r="BE1979" i="64"/>
  <c r="BE2004" i="64" s="1"/>
  <c r="BE1321" i="64"/>
  <c r="BE1348" i="64" s="1"/>
  <c r="BE1391" i="64"/>
  <c r="BE1418" i="64" s="1"/>
  <c r="BE1881" i="64"/>
  <c r="BE1904" i="64" s="1"/>
  <c r="BE1297" i="64"/>
  <c r="BE1203" i="64"/>
  <c r="BE1218" i="64" s="1"/>
  <c r="BE1945" i="64"/>
  <c r="BE1970" i="64" s="1"/>
  <c r="BE1227" i="64"/>
  <c r="BE1240" i="64" s="1"/>
  <c r="BE1075" i="64"/>
  <c r="BE1051" i="64"/>
  <c r="BE1066" i="64" s="1"/>
  <c r="BE1660" i="64"/>
  <c r="BE1675" i="64" s="1"/>
  <c r="BE662" i="64"/>
  <c r="BE675" i="64" s="1"/>
  <c r="BE613" i="64"/>
  <c r="BE1684" i="64"/>
  <c r="BE1699" i="64" s="1"/>
  <c r="BE638" i="64"/>
  <c r="BE589" i="64"/>
  <c r="BE938" i="64"/>
  <c r="BE953" i="64" s="1"/>
  <c r="BE962" i="64"/>
  <c r="BE975" i="64" s="1"/>
  <c r="AF408" i="64"/>
  <c r="AG561" i="64"/>
  <c r="BD641" i="64"/>
  <c r="CJ1628" i="64"/>
  <c r="CJ2434" i="64"/>
  <c r="CJ2451" i="64" s="1"/>
  <c r="CJ2383" i="64"/>
  <c r="CJ2400" i="64" s="1"/>
  <c r="CJ2408" i="64"/>
  <c r="CJ2425" i="64" s="1"/>
  <c r="CJ2357" i="64"/>
  <c r="CJ2374" i="64" s="1"/>
  <c r="CJ1573" i="64"/>
  <c r="CJ1596" i="64" s="1"/>
  <c r="CJ1757" i="64"/>
  <c r="CJ1770" i="64" s="1"/>
  <c r="CJ1605" i="64"/>
  <c r="CJ1619" i="64" s="1"/>
  <c r="CJ1462" i="64"/>
  <c r="CJ1497" i="64" s="1"/>
  <c r="CJ1551" i="64"/>
  <c r="CJ1564" i="64" s="1"/>
  <c r="CJ1844" i="64"/>
  <c r="CJ1871" i="64" s="1"/>
  <c r="CJ1912" i="64"/>
  <c r="CJ1935" i="64" s="1"/>
  <c r="CJ2486" i="64"/>
  <c r="CJ2500" i="64" s="1"/>
  <c r="CJ1880" i="64"/>
  <c r="CJ1903" i="64" s="1"/>
  <c r="CJ1426" i="64"/>
  <c r="CJ1453" i="64" s="1"/>
  <c r="CJ1944" i="64"/>
  <c r="CJ1969" i="64" s="1"/>
  <c r="CJ1390" i="64"/>
  <c r="CJ1417" i="64" s="1"/>
  <c r="CJ1355" i="64"/>
  <c r="CJ1382" i="64" s="1"/>
  <c r="CJ1978" i="64"/>
  <c r="CJ2003" i="64" s="1"/>
  <c r="CJ1506" i="64"/>
  <c r="CJ1320" i="64"/>
  <c r="CJ1347" i="64" s="1"/>
  <c r="CJ1296" i="64"/>
  <c r="CJ1311" i="64" s="1"/>
  <c r="CJ1202" i="64"/>
  <c r="CJ1217" i="64" s="1"/>
  <c r="CJ1226" i="64"/>
  <c r="CJ1239" i="64" s="1"/>
  <c r="CJ1074" i="64"/>
  <c r="CJ1050" i="64"/>
  <c r="CJ1065" i="64" s="1"/>
  <c r="CJ937" i="64"/>
  <c r="CJ952" i="64" s="1"/>
  <c r="CJ1659" i="64"/>
  <c r="CJ1674" i="64" s="1"/>
  <c r="CJ661" i="64"/>
  <c r="CJ560" i="64"/>
  <c r="CJ580" i="64" s="1"/>
  <c r="CJ612" i="64"/>
  <c r="CJ1683" i="64"/>
  <c r="CJ588" i="64"/>
  <c r="CJ603" i="64" s="1"/>
  <c r="CJ961" i="64"/>
  <c r="CJ974" i="64" s="1"/>
  <c r="CJ637" i="64"/>
  <c r="CB1628" i="64"/>
  <c r="CB2434" i="64"/>
  <c r="CB2451" i="64" s="1"/>
  <c r="CB2383" i="64"/>
  <c r="CB2400" i="64" s="1"/>
  <c r="CB2408" i="64"/>
  <c r="CB2425" i="64" s="1"/>
  <c r="CB2357" i="64"/>
  <c r="CB2374" i="64" s="1"/>
  <c r="CB1573" i="64"/>
  <c r="CB1596" i="64" s="1"/>
  <c r="CB1757" i="64"/>
  <c r="CB1770" i="64" s="1"/>
  <c r="CB1605" i="64"/>
  <c r="CB1619" i="64" s="1"/>
  <c r="CB1462" i="64"/>
  <c r="CB1497" i="64" s="1"/>
  <c r="CB1551" i="64"/>
  <c r="CB1564" i="64" s="1"/>
  <c r="CB2486" i="64"/>
  <c r="CB2500" i="64" s="1"/>
  <c r="CB1844" i="64"/>
  <c r="CB1871" i="64" s="1"/>
  <c r="CB1506" i="64"/>
  <c r="CB1912" i="64"/>
  <c r="CB1935" i="64" s="1"/>
  <c r="CB1426" i="64"/>
  <c r="CB1453" i="64" s="1"/>
  <c r="CB1390" i="64"/>
  <c r="CB1417" i="64" s="1"/>
  <c r="CB1355" i="64"/>
  <c r="CB1382" i="64" s="1"/>
  <c r="CB1944" i="64"/>
  <c r="CB1969" i="64" s="1"/>
  <c r="CB1978" i="64"/>
  <c r="CB2003" i="64" s="1"/>
  <c r="CB1880" i="64"/>
  <c r="CB1903" i="64" s="1"/>
  <c r="CB1320" i="64"/>
  <c r="CB1347" i="64" s="1"/>
  <c r="CB1226" i="64"/>
  <c r="CB1239" i="64" s="1"/>
  <c r="CB1202" i="64"/>
  <c r="CB1217" i="64" s="1"/>
  <c r="CB1296" i="64"/>
  <c r="CB1311" i="64" s="1"/>
  <c r="CB1074" i="64"/>
  <c r="CB1050" i="64"/>
  <c r="CB1065" i="64" s="1"/>
  <c r="CB937" i="64"/>
  <c r="CB952" i="64" s="1"/>
  <c r="CB1659" i="64"/>
  <c r="CB1674" i="64" s="1"/>
  <c r="CB661" i="64"/>
  <c r="CB560" i="64"/>
  <c r="CB580" i="64" s="1"/>
  <c r="CB961" i="64"/>
  <c r="CB974" i="64" s="1"/>
  <c r="CB612" i="64"/>
  <c r="CB637" i="64"/>
  <c r="CB1683" i="64"/>
  <c r="CB588" i="64"/>
  <c r="CB603" i="64" s="1"/>
  <c r="BT1628" i="64"/>
  <c r="BT2434" i="64"/>
  <c r="BT2451" i="64" s="1"/>
  <c r="BT2383" i="64"/>
  <c r="BT2400" i="64" s="1"/>
  <c r="BT2408" i="64"/>
  <c r="BT2425" i="64" s="1"/>
  <c r="BT2357" i="64"/>
  <c r="BT2374" i="64" s="1"/>
  <c r="BT1605" i="64"/>
  <c r="BT1619" i="64" s="1"/>
  <c r="BT1573" i="64"/>
  <c r="BT1596" i="64" s="1"/>
  <c r="BT1757" i="64"/>
  <c r="BT1770" i="64" s="1"/>
  <c r="BT1551" i="64"/>
  <c r="BT1564" i="64" s="1"/>
  <c r="BT1462" i="64"/>
  <c r="BT1497" i="64" s="1"/>
  <c r="BT1506" i="64"/>
  <c r="BT2486" i="64"/>
  <c r="BT2500" i="64" s="1"/>
  <c r="BT1844" i="64"/>
  <c r="BT1871" i="64" s="1"/>
  <c r="BT1912" i="64"/>
  <c r="BT1935" i="64" s="1"/>
  <c r="BT1880" i="64"/>
  <c r="BT1903" i="64" s="1"/>
  <c r="BT1426" i="64"/>
  <c r="BT1453" i="64" s="1"/>
  <c r="BT1944" i="64"/>
  <c r="BT1969" i="64" s="1"/>
  <c r="BT1978" i="64"/>
  <c r="BT2003" i="64" s="1"/>
  <c r="BT1390" i="64"/>
  <c r="BT1417" i="64" s="1"/>
  <c r="BT1355" i="64"/>
  <c r="BT1382" i="64" s="1"/>
  <c r="BT1320" i="64"/>
  <c r="BT1347" i="64" s="1"/>
  <c r="BT1226" i="64"/>
  <c r="BT1239" i="64" s="1"/>
  <c r="BT1202" i="64"/>
  <c r="BT1217" i="64" s="1"/>
  <c r="BT1296" i="64"/>
  <c r="BT1311" i="64" s="1"/>
  <c r="BT1050" i="64"/>
  <c r="BT1065" i="64" s="1"/>
  <c r="BT937" i="64"/>
  <c r="BT952" i="64" s="1"/>
  <c r="BT1659" i="64"/>
  <c r="BT1674" i="64" s="1"/>
  <c r="BT661" i="64"/>
  <c r="BT1074" i="64"/>
  <c r="BT637" i="64"/>
  <c r="BT560" i="64"/>
  <c r="BT580" i="64" s="1"/>
  <c r="BT612" i="64"/>
  <c r="BT1683" i="64"/>
  <c r="BT961" i="64"/>
  <c r="BT974" i="64" s="1"/>
  <c r="BT588" i="64"/>
  <c r="BT603" i="64" s="1"/>
  <c r="BL1628" i="64"/>
  <c r="BL2434" i="64"/>
  <c r="BL2451" i="64" s="1"/>
  <c r="BL2383" i="64"/>
  <c r="BL2400" i="64" s="1"/>
  <c r="BL2408" i="64"/>
  <c r="BL2425" i="64" s="1"/>
  <c r="BL1573" i="64"/>
  <c r="BL1596" i="64" s="1"/>
  <c r="BL1757" i="64"/>
  <c r="BL1770" i="64" s="1"/>
  <c r="BL1605" i="64"/>
  <c r="BL1619" i="64" s="1"/>
  <c r="BL2357" i="64"/>
  <c r="BL2374" i="64" s="1"/>
  <c r="BL1462" i="64"/>
  <c r="BL1497" i="64" s="1"/>
  <c r="BL1551" i="64"/>
  <c r="BL1564" i="64" s="1"/>
  <c r="BL1844" i="64"/>
  <c r="BL1871" i="64" s="1"/>
  <c r="BL1506" i="64"/>
  <c r="BL2486" i="64"/>
  <c r="BL2500" i="64" s="1"/>
  <c r="BL1912" i="64"/>
  <c r="BL1935" i="64" s="1"/>
  <c r="BL1880" i="64"/>
  <c r="BL1903" i="64" s="1"/>
  <c r="BL1426" i="64"/>
  <c r="BL1453" i="64" s="1"/>
  <c r="BL1944" i="64"/>
  <c r="BL1969" i="64" s="1"/>
  <c r="BL1390" i="64"/>
  <c r="BL1417" i="64" s="1"/>
  <c r="BL1355" i="64"/>
  <c r="BL1382" i="64" s="1"/>
  <c r="BL1978" i="64"/>
  <c r="BL2003" i="64" s="1"/>
  <c r="BL1320" i="64"/>
  <c r="BL1347" i="64" s="1"/>
  <c r="BL1296" i="64"/>
  <c r="BL1311" i="64" s="1"/>
  <c r="BL1202" i="64"/>
  <c r="BL1217" i="64" s="1"/>
  <c r="BL1226" i="64"/>
  <c r="BL1239" i="64" s="1"/>
  <c r="BL1050" i="64"/>
  <c r="BL1065" i="64" s="1"/>
  <c r="BL937" i="64"/>
  <c r="BL952" i="64" s="1"/>
  <c r="BL1074" i="64"/>
  <c r="BL1659" i="64"/>
  <c r="BL1674" i="64" s="1"/>
  <c r="BL661" i="64"/>
  <c r="BL560" i="64"/>
  <c r="BL580" i="64" s="1"/>
  <c r="BL612" i="64"/>
  <c r="BL1683" i="64"/>
  <c r="BL637" i="64"/>
  <c r="BL588" i="64"/>
  <c r="BL603" i="64" s="1"/>
  <c r="BD1628" i="64"/>
  <c r="BD2434" i="64"/>
  <c r="BD2451" i="64" s="1"/>
  <c r="BD2383" i="64"/>
  <c r="BD2400" i="64" s="1"/>
  <c r="BD2408" i="64"/>
  <c r="BD2425" i="64" s="1"/>
  <c r="BD1605" i="64"/>
  <c r="BD1619" i="64" s="1"/>
  <c r="BD1573" i="64"/>
  <c r="BD1596" i="64" s="1"/>
  <c r="BD1757" i="64"/>
  <c r="BD1770" i="64" s="1"/>
  <c r="BD2357" i="64"/>
  <c r="BD2374" i="64" s="1"/>
  <c r="BD1551" i="64"/>
  <c r="BD1564" i="64" s="1"/>
  <c r="BD1462" i="64"/>
  <c r="BD1497" i="64" s="1"/>
  <c r="BD1506" i="64"/>
  <c r="BD2486" i="64"/>
  <c r="BD2500" i="64" s="1"/>
  <c r="BD1844" i="64"/>
  <c r="BD1871" i="64" s="1"/>
  <c r="BD1912" i="64"/>
  <c r="BD1935" i="64" s="1"/>
  <c r="BD1426" i="64"/>
  <c r="BD1453" i="64" s="1"/>
  <c r="BD1880" i="64"/>
  <c r="BD1903" i="64" s="1"/>
  <c r="BD1944" i="64"/>
  <c r="BD1969" i="64" s="1"/>
  <c r="BD1978" i="64"/>
  <c r="BD2003" i="64" s="1"/>
  <c r="BD1320" i="64"/>
  <c r="BD1347" i="64" s="1"/>
  <c r="BD1355" i="64"/>
  <c r="BD1382" i="64" s="1"/>
  <c r="BD1296" i="64"/>
  <c r="BD1311" i="64" s="1"/>
  <c r="BD1202" i="64"/>
  <c r="BD1217" i="64" s="1"/>
  <c r="BD1226" i="64"/>
  <c r="BD1239" i="64" s="1"/>
  <c r="BD1390" i="64"/>
  <c r="BD1417" i="64" s="1"/>
  <c r="BD1074" i="64"/>
  <c r="BD1050" i="64"/>
  <c r="BD1065" i="64" s="1"/>
  <c r="BD937" i="64"/>
  <c r="BD952" i="64" s="1"/>
  <c r="BD1659" i="64"/>
  <c r="BD1674" i="64" s="1"/>
  <c r="BD661" i="64"/>
  <c r="BD560" i="64"/>
  <c r="BD580" i="64" s="1"/>
  <c r="BD961" i="64"/>
  <c r="BD974" i="64" s="1"/>
  <c r="BD612" i="64"/>
  <c r="BD637" i="64"/>
  <c r="BD1683" i="64"/>
  <c r="BD588" i="64"/>
  <c r="BD603" i="64" s="1"/>
  <c r="AV1628" i="64"/>
  <c r="AV2434" i="64"/>
  <c r="AV2451" i="64" s="1"/>
  <c r="AV2383" i="64"/>
  <c r="AV2400" i="64" s="1"/>
  <c r="AV2408" i="64"/>
  <c r="AV2425" i="64" s="1"/>
  <c r="AV2357" i="64"/>
  <c r="AV2374" i="64" s="1"/>
  <c r="AV1605" i="64"/>
  <c r="AV1619" i="64" s="1"/>
  <c r="AV1573" i="64"/>
  <c r="AV1596" i="64" s="1"/>
  <c r="AV1757" i="64"/>
  <c r="AV1770" i="64" s="1"/>
  <c r="AV1551" i="64"/>
  <c r="AV1564" i="64" s="1"/>
  <c r="AV1462" i="64"/>
  <c r="AV1497" i="64" s="1"/>
  <c r="AV2486" i="64"/>
  <c r="AV2500" i="64" s="1"/>
  <c r="AV1506" i="64"/>
  <c r="AV1844" i="64"/>
  <c r="AV1871" i="64" s="1"/>
  <c r="AV1912" i="64"/>
  <c r="AV1935" i="64" s="1"/>
  <c r="AV1880" i="64"/>
  <c r="AV1903" i="64" s="1"/>
  <c r="AV1426" i="64"/>
  <c r="AV1453" i="64" s="1"/>
  <c r="AV1944" i="64"/>
  <c r="AV1969" i="64" s="1"/>
  <c r="AV1978" i="64"/>
  <c r="AV2003" i="64" s="1"/>
  <c r="AV1390" i="64"/>
  <c r="AV1417" i="64" s="1"/>
  <c r="AV1355" i="64"/>
  <c r="AV1382" i="64" s="1"/>
  <c r="AV1320" i="64"/>
  <c r="AV1347" i="64" s="1"/>
  <c r="AV1226" i="64"/>
  <c r="AV1239" i="64" s="1"/>
  <c r="AV1202" i="64"/>
  <c r="AV1217" i="64" s="1"/>
  <c r="AV1296" i="64"/>
  <c r="AV1311" i="64" s="1"/>
  <c r="AV1074" i="64"/>
  <c r="AV1050" i="64"/>
  <c r="AV1065" i="64" s="1"/>
  <c r="AV937" i="64"/>
  <c r="AV952" i="64" s="1"/>
  <c r="AV1659" i="64"/>
  <c r="AV1674" i="64" s="1"/>
  <c r="AV661" i="64"/>
  <c r="AV560" i="64"/>
  <c r="AV580" i="64" s="1"/>
  <c r="AV637" i="64"/>
  <c r="AV612" i="64"/>
  <c r="AV1683" i="64"/>
  <c r="AV961" i="64"/>
  <c r="AV974" i="64" s="1"/>
  <c r="AV588" i="64"/>
  <c r="AV603" i="64" s="1"/>
  <c r="AN1628" i="64"/>
  <c r="AN2434" i="64"/>
  <c r="AN2451" i="64" s="1"/>
  <c r="AN2383" i="64"/>
  <c r="AN2400" i="64" s="1"/>
  <c r="AN2408" i="64"/>
  <c r="AN2425" i="64" s="1"/>
  <c r="AN2357" i="64"/>
  <c r="AN2374" i="64" s="1"/>
  <c r="AN1573" i="64"/>
  <c r="AN1596" i="64" s="1"/>
  <c r="AN1757" i="64"/>
  <c r="AN1770" i="64" s="1"/>
  <c r="AN1605" i="64"/>
  <c r="AN1619" i="64" s="1"/>
  <c r="AN1462" i="64"/>
  <c r="AN1497" i="64" s="1"/>
  <c r="AN1551" i="64"/>
  <c r="AN1564" i="64" s="1"/>
  <c r="AN1506" i="64"/>
  <c r="AN1844" i="64"/>
  <c r="AN1871" i="64" s="1"/>
  <c r="AN1912" i="64"/>
  <c r="AN1935" i="64" s="1"/>
  <c r="AN2486" i="64"/>
  <c r="AN2500" i="64" s="1"/>
  <c r="AN1426" i="64"/>
  <c r="AN1453" i="64" s="1"/>
  <c r="AN1944" i="64"/>
  <c r="AN1969" i="64" s="1"/>
  <c r="AN1390" i="64"/>
  <c r="AN1417" i="64" s="1"/>
  <c r="AN1355" i="64"/>
  <c r="AN1382" i="64" s="1"/>
  <c r="AN1978" i="64"/>
  <c r="AN2003" i="64" s="1"/>
  <c r="AN1880" i="64"/>
  <c r="AN1903" i="64" s="1"/>
  <c r="AN1320" i="64"/>
  <c r="AN1347" i="64" s="1"/>
  <c r="AN1226" i="64"/>
  <c r="AN1239" i="64" s="1"/>
  <c r="AN1202" i="64"/>
  <c r="AN1217" i="64" s="1"/>
  <c r="AN1296" i="64"/>
  <c r="AN1311" i="64" s="1"/>
  <c r="AN1050" i="64"/>
  <c r="AN1065" i="64" s="1"/>
  <c r="AN937" i="64"/>
  <c r="AN952" i="64" s="1"/>
  <c r="AN1659" i="64"/>
  <c r="AN1674" i="64" s="1"/>
  <c r="AN661" i="64"/>
  <c r="AN1074" i="64"/>
  <c r="AN961" i="64"/>
  <c r="AN974" i="64" s="1"/>
  <c r="AN560" i="64"/>
  <c r="AN580" i="64" s="1"/>
  <c r="AN612" i="64"/>
  <c r="AN1683" i="64"/>
  <c r="AN588" i="64"/>
  <c r="AN603" i="64" s="1"/>
  <c r="AF1628" i="64"/>
  <c r="AF2434" i="64"/>
  <c r="AF2451" i="64" s="1"/>
  <c r="AF2383" i="64"/>
  <c r="AF2400" i="64" s="1"/>
  <c r="AF2408" i="64"/>
  <c r="AF2425" i="64" s="1"/>
  <c r="AF2357" i="64"/>
  <c r="AF2374" i="64" s="1"/>
  <c r="AF1573" i="64"/>
  <c r="AF1596" i="64" s="1"/>
  <c r="AF1605" i="64"/>
  <c r="AF1619" i="64" s="1"/>
  <c r="AF1757" i="64"/>
  <c r="AF1770" i="64" s="1"/>
  <c r="AF1551" i="64"/>
  <c r="AF1564" i="64" s="1"/>
  <c r="AF1462" i="64"/>
  <c r="AF1497" i="64" s="1"/>
  <c r="AF2486" i="64"/>
  <c r="AF2500" i="64" s="1"/>
  <c r="AF1506" i="64"/>
  <c r="AF1844" i="64"/>
  <c r="AF1871" i="64" s="1"/>
  <c r="AF1912" i="64"/>
  <c r="AF1935" i="64" s="1"/>
  <c r="AF1880" i="64"/>
  <c r="AF1903" i="64" s="1"/>
  <c r="AF1426" i="64"/>
  <c r="AF1453" i="64" s="1"/>
  <c r="AF1944" i="64"/>
  <c r="AF1969" i="64" s="1"/>
  <c r="AF1978" i="64"/>
  <c r="AF2003" i="64" s="1"/>
  <c r="AF1320" i="64"/>
  <c r="AF1347" i="64" s="1"/>
  <c r="AF1390" i="64"/>
  <c r="AF1417" i="64" s="1"/>
  <c r="AF1355" i="64"/>
  <c r="AF1382" i="64" s="1"/>
  <c r="AF1296" i="64"/>
  <c r="AF1311" i="64" s="1"/>
  <c r="AF1202" i="64"/>
  <c r="AF1217" i="64" s="1"/>
  <c r="AF1050" i="64"/>
  <c r="AF1065" i="64" s="1"/>
  <c r="AF937" i="64"/>
  <c r="AF952" i="64" s="1"/>
  <c r="AF1074" i="64"/>
  <c r="AF1659" i="64"/>
  <c r="AF1674" i="64" s="1"/>
  <c r="AF661" i="64"/>
  <c r="AF1226" i="64"/>
  <c r="AF1239" i="64" s="1"/>
  <c r="AF560" i="64"/>
  <c r="AF580" i="64" s="1"/>
  <c r="AF612" i="64"/>
  <c r="AF961" i="64"/>
  <c r="AF974" i="64" s="1"/>
  <c r="AF1683" i="64"/>
  <c r="AF637" i="64"/>
  <c r="AF588" i="64"/>
  <c r="AF603" i="64" s="1"/>
  <c r="X1628" i="64"/>
  <c r="X2434" i="64"/>
  <c r="X2451" i="64" s="1"/>
  <c r="X2383" i="64"/>
  <c r="X2400" i="64" s="1"/>
  <c r="X2408" i="64"/>
  <c r="X2425" i="64" s="1"/>
  <c r="X2357" i="64"/>
  <c r="X2374" i="64" s="1"/>
  <c r="X1573" i="64"/>
  <c r="X1596" i="64" s="1"/>
  <c r="X1757" i="64"/>
  <c r="X1770" i="64" s="1"/>
  <c r="X1605" i="64"/>
  <c r="X1619" i="64" s="1"/>
  <c r="X1462" i="64"/>
  <c r="X1497" i="64" s="1"/>
  <c r="X2486" i="64"/>
  <c r="X2500" i="64" s="1"/>
  <c r="X1551" i="64"/>
  <c r="X1564" i="64" s="1"/>
  <c r="X1844" i="64"/>
  <c r="X1871" i="64" s="1"/>
  <c r="X1912" i="64"/>
  <c r="X1935" i="64" s="1"/>
  <c r="X1880" i="64"/>
  <c r="X1903" i="64" s="1"/>
  <c r="X1426" i="64"/>
  <c r="X1453" i="64" s="1"/>
  <c r="X1506" i="64"/>
  <c r="X1944" i="64"/>
  <c r="X1969" i="64" s="1"/>
  <c r="X1390" i="64"/>
  <c r="X1417" i="64" s="1"/>
  <c r="X1978" i="64"/>
  <c r="X2003" i="64" s="1"/>
  <c r="X1355" i="64"/>
  <c r="X1382" i="64" s="1"/>
  <c r="X1320" i="64"/>
  <c r="X1347" i="64" s="1"/>
  <c r="X1296" i="64"/>
  <c r="X1311" i="64" s="1"/>
  <c r="X1202" i="64"/>
  <c r="X1217" i="64" s="1"/>
  <c r="X1226" i="64"/>
  <c r="X1239" i="64" s="1"/>
  <c r="X1074" i="64"/>
  <c r="X1050" i="64"/>
  <c r="X1065" i="64" s="1"/>
  <c r="X937" i="64"/>
  <c r="X952" i="64" s="1"/>
  <c r="X1659" i="64"/>
  <c r="X1674" i="64" s="1"/>
  <c r="X661" i="64"/>
  <c r="X560" i="64"/>
  <c r="X580" i="64" s="1"/>
  <c r="X612" i="64"/>
  <c r="X637" i="64"/>
  <c r="X1683" i="64"/>
  <c r="X588" i="64"/>
  <c r="X603" i="64" s="1"/>
  <c r="X961" i="64"/>
  <c r="X974" i="64" s="1"/>
  <c r="CJ2413" i="64"/>
  <c r="CJ1633" i="64"/>
  <c r="CJ2439" i="64"/>
  <c r="CJ2388" i="64"/>
  <c r="CJ2362" i="64"/>
  <c r="CJ2379" i="64" s="1"/>
  <c r="CJ1610" i="64"/>
  <c r="CJ1624" i="64" s="1"/>
  <c r="CJ1578" i="64"/>
  <c r="CJ1556" i="64"/>
  <c r="CJ1569" i="64" s="1"/>
  <c r="CJ2491" i="64"/>
  <c r="CJ2505" i="64" s="1"/>
  <c r="CJ1511" i="64"/>
  <c r="CJ1546" i="64" s="1"/>
  <c r="CJ1917" i="64"/>
  <c r="CJ1940" i="64" s="1"/>
  <c r="CJ1849" i="64"/>
  <c r="CJ1876" i="64" s="1"/>
  <c r="CJ1762" i="64"/>
  <c r="CJ1775" i="64" s="1"/>
  <c r="CJ1467" i="64"/>
  <c r="CJ1502" i="64" s="1"/>
  <c r="CJ1431" i="64"/>
  <c r="CJ1458" i="64" s="1"/>
  <c r="CJ1885" i="64"/>
  <c r="CJ1908" i="64" s="1"/>
  <c r="CJ1325" i="64"/>
  <c r="CJ1352" i="64" s="1"/>
  <c r="CJ1395" i="64"/>
  <c r="CJ1422" i="64" s="1"/>
  <c r="CJ1983" i="64"/>
  <c r="CJ2008" i="64" s="1"/>
  <c r="CJ1360" i="64"/>
  <c r="CJ1387" i="64" s="1"/>
  <c r="CJ1207" i="64"/>
  <c r="CJ1055" i="64"/>
  <c r="CJ1070" i="64" s="1"/>
  <c r="CJ1231" i="64"/>
  <c r="CJ1244" i="64" s="1"/>
  <c r="CJ1301" i="64"/>
  <c r="CJ1949" i="64"/>
  <c r="CJ1974" i="64" s="1"/>
  <c r="CJ1079" i="64"/>
  <c r="CJ1664" i="64"/>
  <c r="CJ1679" i="64" s="1"/>
  <c r="CJ666" i="64"/>
  <c r="CJ679" i="64" s="1"/>
  <c r="CJ1688" i="64"/>
  <c r="CJ966" i="64"/>
  <c r="CJ979" i="64" s="1"/>
  <c r="CJ942" i="64"/>
  <c r="CJ642" i="64"/>
  <c r="CJ409" i="64"/>
  <c r="CJ419" i="64" s="1"/>
  <c r="CJ617" i="64"/>
  <c r="CJ593" i="64"/>
  <c r="CB2413" i="64"/>
  <c r="CB1633" i="64"/>
  <c r="CB2439" i="64"/>
  <c r="CB2388" i="64"/>
  <c r="CB2362" i="64"/>
  <c r="CB2379" i="64" s="1"/>
  <c r="CB1610" i="64"/>
  <c r="CB1624" i="64" s="1"/>
  <c r="CB1578" i="64"/>
  <c r="CB2491" i="64"/>
  <c r="CB2505" i="64" s="1"/>
  <c r="CB1556" i="64"/>
  <c r="CB1569" i="64" s="1"/>
  <c r="CB1762" i="64"/>
  <c r="CB1775" i="64" s="1"/>
  <c r="CB1849" i="64"/>
  <c r="CB1876" i="64" s="1"/>
  <c r="CB1511" i="64"/>
  <c r="CB1546" i="64" s="1"/>
  <c r="CB1431" i="64"/>
  <c r="CB1458" i="64" s="1"/>
  <c r="CB1467" i="64"/>
  <c r="CB1502" i="64" s="1"/>
  <c r="CB1917" i="64"/>
  <c r="CB1940" i="64" s="1"/>
  <c r="CB1885" i="64"/>
  <c r="CB1908" i="64" s="1"/>
  <c r="CB1360" i="64"/>
  <c r="CB1387" i="64" s="1"/>
  <c r="CB1983" i="64"/>
  <c r="CB2008" i="64" s="1"/>
  <c r="CB1395" i="64"/>
  <c r="CB1422" i="64" s="1"/>
  <c r="CB1325" i="64"/>
  <c r="CB1352" i="64" s="1"/>
  <c r="CB1055" i="64"/>
  <c r="CB1070" i="64" s="1"/>
  <c r="CB1301" i="64"/>
  <c r="CB1207" i="64"/>
  <c r="CB1079" i="64"/>
  <c r="CB1949" i="64"/>
  <c r="CB1974" i="64" s="1"/>
  <c r="CB1664" i="64"/>
  <c r="CB1679" i="64" s="1"/>
  <c r="CB666" i="64"/>
  <c r="CB679" i="64" s="1"/>
  <c r="CB1231" i="64"/>
  <c r="CB1244" i="64" s="1"/>
  <c r="CB617" i="64"/>
  <c r="CB1688" i="64"/>
  <c r="CB409" i="64"/>
  <c r="CB419" i="64" s="1"/>
  <c r="CB593" i="64"/>
  <c r="CB966" i="64"/>
  <c r="CB979" i="64" s="1"/>
  <c r="CB942" i="64"/>
  <c r="BT2413" i="64"/>
  <c r="BT1633" i="64"/>
  <c r="BT2439" i="64"/>
  <c r="BT2388" i="64"/>
  <c r="BT2362" i="64"/>
  <c r="BT2379" i="64" s="1"/>
  <c r="BT1610" i="64"/>
  <c r="BT1624" i="64" s="1"/>
  <c r="BT1578" i="64"/>
  <c r="BT1762" i="64"/>
  <c r="BT1775" i="64" s="1"/>
  <c r="BT1556" i="64"/>
  <c r="BT1569" i="64" s="1"/>
  <c r="BT2491" i="64"/>
  <c r="BT2505" i="64" s="1"/>
  <c r="BT1467" i="64"/>
  <c r="BT1502" i="64" s="1"/>
  <c r="BT1511" i="64"/>
  <c r="BT1546" i="64" s="1"/>
  <c r="BT1849" i="64"/>
  <c r="BT1876" i="64" s="1"/>
  <c r="BT1917" i="64"/>
  <c r="BT1940" i="64" s="1"/>
  <c r="BT1431" i="64"/>
  <c r="BT1458" i="64" s="1"/>
  <c r="BT1885" i="64"/>
  <c r="BT1908" i="64" s="1"/>
  <c r="BT1983" i="64"/>
  <c r="BT2008" i="64" s="1"/>
  <c r="BT1325" i="64"/>
  <c r="BT1352" i="64" s="1"/>
  <c r="BT1395" i="64"/>
  <c r="BT1422" i="64" s="1"/>
  <c r="BT1360" i="64"/>
  <c r="BT1387" i="64" s="1"/>
  <c r="BT1301" i="64"/>
  <c r="BT1055" i="64"/>
  <c r="BT1070" i="64" s="1"/>
  <c r="BT1207" i="64"/>
  <c r="BT1231" i="64"/>
  <c r="BT1244" i="64" s="1"/>
  <c r="BT1079" i="64"/>
  <c r="BT1949" i="64"/>
  <c r="BT1974" i="64" s="1"/>
  <c r="BT1664" i="64"/>
  <c r="BT1679" i="64" s="1"/>
  <c r="BT666" i="64"/>
  <c r="BT679" i="64" s="1"/>
  <c r="BT617" i="64"/>
  <c r="BT966" i="64"/>
  <c r="BT979" i="64" s="1"/>
  <c r="BT942" i="64"/>
  <c r="BT1688" i="64"/>
  <c r="BT642" i="64"/>
  <c r="BT409" i="64"/>
  <c r="BT419" i="64" s="1"/>
  <c r="BT593" i="64"/>
  <c r="BL1633" i="64"/>
  <c r="BL2439" i="64"/>
  <c r="BL2388" i="64"/>
  <c r="BL2413" i="64"/>
  <c r="BL2362" i="64"/>
  <c r="BL2379" i="64" s="1"/>
  <c r="BL1610" i="64"/>
  <c r="BL1624" i="64" s="1"/>
  <c r="BL1578" i="64"/>
  <c r="BL2491" i="64"/>
  <c r="BL2505" i="64" s="1"/>
  <c r="BL1762" i="64"/>
  <c r="BL1775" i="64" s="1"/>
  <c r="BL1556" i="64"/>
  <c r="BL1569" i="64" s="1"/>
  <c r="BL1511" i="64"/>
  <c r="BL1546" i="64" s="1"/>
  <c r="BL1917" i="64"/>
  <c r="BL1940" i="64" s="1"/>
  <c r="BL1849" i="64"/>
  <c r="BL1876" i="64" s="1"/>
  <c r="BL1431" i="64"/>
  <c r="BL1458" i="64" s="1"/>
  <c r="BL1467" i="64"/>
  <c r="BL1502" i="64" s="1"/>
  <c r="BL1360" i="64"/>
  <c r="BL1387" i="64" s="1"/>
  <c r="BL1983" i="64"/>
  <c r="BL2008" i="64" s="1"/>
  <c r="BL1325" i="64"/>
  <c r="BL1352" i="64" s="1"/>
  <c r="BL1885" i="64"/>
  <c r="BL1908" i="64" s="1"/>
  <c r="BL1949" i="64"/>
  <c r="BL1974" i="64" s="1"/>
  <c r="BL1055" i="64"/>
  <c r="BL1070" i="64" s="1"/>
  <c r="BL1395" i="64"/>
  <c r="BL1422" i="64" s="1"/>
  <c r="BL1207" i="64"/>
  <c r="BL1231" i="64"/>
  <c r="BL1244" i="64" s="1"/>
  <c r="BL1079" i="64"/>
  <c r="BL1301" i="64"/>
  <c r="BL1664" i="64"/>
  <c r="BL1679" i="64" s="1"/>
  <c r="BL666" i="64"/>
  <c r="BL679" i="64" s="1"/>
  <c r="BL1688" i="64"/>
  <c r="BL409" i="64"/>
  <c r="BL419" i="64" s="1"/>
  <c r="BL966" i="64"/>
  <c r="BL979" i="64" s="1"/>
  <c r="BL942" i="64"/>
  <c r="BL593" i="64"/>
  <c r="BL617" i="64"/>
  <c r="BD1633" i="64"/>
  <c r="BD2439" i="64"/>
  <c r="BD2388" i="64"/>
  <c r="BD2413" i="64"/>
  <c r="BD2362" i="64"/>
  <c r="BD2379" i="64" s="1"/>
  <c r="BD1578" i="64"/>
  <c r="BD1610" i="64"/>
  <c r="BD1624" i="64" s="1"/>
  <c r="BD1556" i="64"/>
  <c r="BD1569" i="64" s="1"/>
  <c r="BD1762" i="64"/>
  <c r="BD1775" i="64" s="1"/>
  <c r="BD2491" i="64"/>
  <c r="BD2505" i="64" s="1"/>
  <c r="BD1849" i="64"/>
  <c r="BD1876" i="64" s="1"/>
  <c r="BD1467" i="64"/>
  <c r="BD1502" i="64" s="1"/>
  <c r="BD1511" i="64"/>
  <c r="BD1546" i="64" s="1"/>
  <c r="BD1431" i="64"/>
  <c r="BD1458" i="64" s="1"/>
  <c r="BD1917" i="64"/>
  <c r="BD1940" i="64" s="1"/>
  <c r="BD1885" i="64"/>
  <c r="BD1908" i="64" s="1"/>
  <c r="BD1395" i="64"/>
  <c r="BD1422" i="64" s="1"/>
  <c r="BD1983" i="64"/>
  <c r="BD2008" i="64" s="1"/>
  <c r="BD1325" i="64"/>
  <c r="BD1352" i="64" s="1"/>
  <c r="BD1055" i="64"/>
  <c r="BD1070" i="64" s="1"/>
  <c r="BD1949" i="64"/>
  <c r="BD1974" i="64" s="1"/>
  <c r="BD1231" i="64"/>
  <c r="BD1244" i="64" s="1"/>
  <c r="BD1207" i="64"/>
  <c r="BD1301" i="64"/>
  <c r="BD1079" i="64"/>
  <c r="BD1360" i="64"/>
  <c r="BD1387" i="64" s="1"/>
  <c r="BD1664" i="64"/>
  <c r="BD1679" i="64" s="1"/>
  <c r="BD666" i="64"/>
  <c r="BD679" i="64" s="1"/>
  <c r="BD1688" i="64"/>
  <c r="BD642" i="64"/>
  <c r="BD409" i="64"/>
  <c r="BD419" i="64" s="1"/>
  <c r="BD617" i="64"/>
  <c r="BD593" i="64"/>
  <c r="AV1633" i="64"/>
  <c r="AV2439" i="64"/>
  <c r="AV2388" i="64"/>
  <c r="AV2413" i="64"/>
  <c r="AV2362" i="64"/>
  <c r="AV2379" i="64" s="1"/>
  <c r="AV1578" i="64"/>
  <c r="AV1610" i="64"/>
  <c r="AV1624" i="64" s="1"/>
  <c r="AV1762" i="64"/>
  <c r="AV1775" i="64" s="1"/>
  <c r="AV1556" i="64"/>
  <c r="AV1569" i="64" s="1"/>
  <c r="AV2491" i="64"/>
  <c r="AV2505" i="64" s="1"/>
  <c r="AV1467" i="64"/>
  <c r="AV1502" i="64" s="1"/>
  <c r="AV1511" i="64"/>
  <c r="AV1546" i="64" s="1"/>
  <c r="AV1849" i="64"/>
  <c r="AV1876" i="64" s="1"/>
  <c r="AV1917" i="64"/>
  <c r="AV1940" i="64" s="1"/>
  <c r="AV1431" i="64"/>
  <c r="AV1458" i="64" s="1"/>
  <c r="AV1885" i="64"/>
  <c r="AV1908" i="64" s="1"/>
  <c r="AV1983" i="64"/>
  <c r="AV2008" i="64" s="1"/>
  <c r="AV1395" i="64"/>
  <c r="AV1422" i="64" s="1"/>
  <c r="AV1360" i="64"/>
  <c r="AV1387" i="64" s="1"/>
  <c r="AV1325" i="64"/>
  <c r="AV1352" i="64" s="1"/>
  <c r="AV1055" i="64"/>
  <c r="AV1070" i="64" s="1"/>
  <c r="AV1949" i="64"/>
  <c r="AV1974" i="64" s="1"/>
  <c r="AV1301" i="64"/>
  <c r="AV1207" i="64"/>
  <c r="AV1079" i="64"/>
  <c r="AV1231" i="64"/>
  <c r="AV1244" i="64" s="1"/>
  <c r="AV1664" i="64"/>
  <c r="AV1679" i="64" s="1"/>
  <c r="AV666" i="64"/>
  <c r="AV679" i="64" s="1"/>
  <c r="AV966" i="64"/>
  <c r="AV979" i="64" s="1"/>
  <c r="AV942" i="64"/>
  <c r="AV617" i="64"/>
  <c r="AV1688" i="64"/>
  <c r="AV409" i="64"/>
  <c r="AV419" i="64" s="1"/>
  <c r="AV593" i="64"/>
  <c r="AN1633" i="64"/>
  <c r="AN2439" i="64"/>
  <c r="AN2388" i="64"/>
  <c r="AN2362" i="64"/>
  <c r="AN2379" i="64" s="1"/>
  <c r="AN2413" i="64"/>
  <c r="AN1610" i="64"/>
  <c r="AN1624" i="64" s="1"/>
  <c r="AN1578" i="64"/>
  <c r="AN1556" i="64"/>
  <c r="AN1569" i="64" s="1"/>
  <c r="AN2491" i="64"/>
  <c r="AN2505" i="64" s="1"/>
  <c r="AN1762" i="64"/>
  <c r="AN1775" i="64" s="1"/>
  <c r="AN1467" i="64"/>
  <c r="AN1502" i="64" s="1"/>
  <c r="AN1849" i="64"/>
  <c r="AN1876" i="64" s="1"/>
  <c r="AN1511" i="64"/>
  <c r="AN1546" i="64" s="1"/>
  <c r="AN1431" i="64"/>
  <c r="AN1458" i="64" s="1"/>
  <c r="AN1917" i="64"/>
  <c r="AN1940" i="64" s="1"/>
  <c r="AN1885" i="64"/>
  <c r="AN1908" i="64" s="1"/>
  <c r="AN1360" i="64"/>
  <c r="AN1387" i="64" s="1"/>
  <c r="AN1983" i="64"/>
  <c r="AN2008" i="64" s="1"/>
  <c r="AN1325" i="64"/>
  <c r="AN1352" i="64" s="1"/>
  <c r="AN1395" i="64"/>
  <c r="AN1422" i="64" s="1"/>
  <c r="AN1301" i="64"/>
  <c r="AN1055" i="64"/>
  <c r="AN1070" i="64" s="1"/>
  <c r="AN1207" i="64"/>
  <c r="AN1949" i="64"/>
  <c r="AN1974" i="64" s="1"/>
  <c r="AN1231" i="64"/>
  <c r="AN1244" i="64" s="1"/>
  <c r="AN1079" i="64"/>
  <c r="AN1664" i="64"/>
  <c r="AN1679" i="64" s="1"/>
  <c r="AN666" i="64"/>
  <c r="AN679" i="64" s="1"/>
  <c r="AN617" i="64"/>
  <c r="AN1688" i="64"/>
  <c r="AN642" i="64"/>
  <c r="AN409" i="64"/>
  <c r="AN419" i="64" s="1"/>
  <c r="AN593" i="64"/>
  <c r="AN966" i="64"/>
  <c r="AN979" i="64" s="1"/>
  <c r="AN942" i="64"/>
  <c r="AF1633" i="64"/>
  <c r="AF2439" i="64"/>
  <c r="AF2388" i="64"/>
  <c r="AF2413" i="64"/>
  <c r="AF2362" i="64"/>
  <c r="AF2379" i="64" s="1"/>
  <c r="AF1610" i="64"/>
  <c r="AF1624" i="64" s="1"/>
  <c r="AF1578" i="64"/>
  <c r="AF1762" i="64"/>
  <c r="AF1775" i="64" s="1"/>
  <c r="AF1556" i="64"/>
  <c r="AF1569" i="64" s="1"/>
  <c r="AF1917" i="64"/>
  <c r="AF1940" i="64" s="1"/>
  <c r="AF2491" i="64"/>
  <c r="AF2505" i="64" s="1"/>
  <c r="AF1511" i="64"/>
  <c r="AF1546" i="64" s="1"/>
  <c r="AF1467" i="64"/>
  <c r="AF1502" i="64" s="1"/>
  <c r="AF1849" i="64"/>
  <c r="AF1876" i="64" s="1"/>
  <c r="AF1431" i="64"/>
  <c r="AF1458" i="64" s="1"/>
  <c r="AF1885" i="64"/>
  <c r="AF1908" i="64" s="1"/>
  <c r="AF1983" i="64"/>
  <c r="AF2008" i="64" s="1"/>
  <c r="AF1325" i="64"/>
  <c r="AF1352" i="64" s="1"/>
  <c r="AF1360" i="64"/>
  <c r="AF1387" i="64" s="1"/>
  <c r="AF1055" i="64"/>
  <c r="AF1070" i="64" s="1"/>
  <c r="AF1207" i="64"/>
  <c r="AF1395" i="64"/>
  <c r="AF1422" i="64" s="1"/>
  <c r="AF1231" i="64"/>
  <c r="AF1244" i="64" s="1"/>
  <c r="AF1949" i="64"/>
  <c r="AF1974" i="64" s="1"/>
  <c r="AF1079" i="64"/>
  <c r="AF1301" i="64"/>
  <c r="AF1664" i="64"/>
  <c r="AF1679" i="64" s="1"/>
  <c r="AF666" i="64"/>
  <c r="AF679" i="64" s="1"/>
  <c r="AF966" i="64"/>
  <c r="AF979" i="64" s="1"/>
  <c r="AF942" i="64"/>
  <c r="AF617" i="64"/>
  <c r="AF1688" i="64"/>
  <c r="AF409" i="64"/>
  <c r="AF419" i="64" s="1"/>
  <c r="AF593" i="64"/>
  <c r="X1633" i="64"/>
  <c r="X2439" i="64"/>
  <c r="X2388" i="64"/>
  <c r="X2413" i="64"/>
  <c r="X2362" i="64"/>
  <c r="X2379" i="64" s="1"/>
  <c r="X1610" i="64"/>
  <c r="X1624" i="64" s="1"/>
  <c r="X1578" i="64"/>
  <c r="X1556" i="64"/>
  <c r="X1569" i="64" s="1"/>
  <c r="X1511" i="64"/>
  <c r="X1546" i="64" s="1"/>
  <c r="X1762" i="64"/>
  <c r="X1775" i="64" s="1"/>
  <c r="X1467" i="64"/>
  <c r="X1502" i="64" s="1"/>
  <c r="X1849" i="64"/>
  <c r="X1876" i="64" s="1"/>
  <c r="X2491" i="64"/>
  <c r="X2505" i="64" s="1"/>
  <c r="X1917" i="64"/>
  <c r="X1940" i="64" s="1"/>
  <c r="X1431" i="64"/>
  <c r="X1458" i="64" s="1"/>
  <c r="X1885" i="64"/>
  <c r="X1908" i="64" s="1"/>
  <c r="X1395" i="64"/>
  <c r="X1422" i="64" s="1"/>
  <c r="X1983" i="64"/>
  <c r="X2008" i="64" s="1"/>
  <c r="X1360" i="64"/>
  <c r="X1387" i="64" s="1"/>
  <c r="X1325" i="64"/>
  <c r="X1352" i="64" s="1"/>
  <c r="X1055" i="64"/>
  <c r="X1070" i="64" s="1"/>
  <c r="X1231" i="64"/>
  <c r="X1244" i="64" s="1"/>
  <c r="X1207" i="64"/>
  <c r="X1301" i="64"/>
  <c r="X1949" i="64"/>
  <c r="X1974" i="64" s="1"/>
  <c r="X1079" i="64"/>
  <c r="X1664" i="64"/>
  <c r="X1679" i="64" s="1"/>
  <c r="X666" i="64"/>
  <c r="X679" i="64" s="1"/>
  <c r="X617" i="64"/>
  <c r="X1688" i="64"/>
  <c r="X966" i="64"/>
  <c r="X979" i="64" s="1"/>
  <c r="X942" i="64"/>
  <c r="X642" i="64"/>
  <c r="X409" i="64"/>
  <c r="X419" i="64" s="1"/>
  <c r="X593" i="64"/>
  <c r="CK1632" i="64"/>
  <c r="CK2438" i="64"/>
  <c r="CK2387" i="64"/>
  <c r="CK1609" i="64"/>
  <c r="CK1577" i="64"/>
  <c r="CK2412" i="64"/>
  <c r="CK2361" i="64"/>
  <c r="CK1555" i="64"/>
  <c r="CK1761" i="64"/>
  <c r="CK2490" i="64"/>
  <c r="CK1916" i="64"/>
  <c r="CK1510" i="64"/>
  <c r="CK1466" i="64"/>
  <c r="CK1430" i="64"/>
  <c r="CK1884" i="64"/>
  <c r="CK1848" i="64"/>
  <c r="CK1394" i="64"/>
  <c r="CK1982" i="64"/>
  <c r="CK1324" i="64"/>
  <c r="CK1300" i="64"/>
  <c r="CK1948" i="64"/>
  <c r="CK1359" i="64"/>
  <c r="CK1206" i="64"/>
  <c r="CK1221" i="64" s="1"/>
  <c r="CK1078" i="64"/>
  <c r="CK1197" i="64" s="1"/>
  <c r="CK941" i="64"/>
  <c r="CK665" i="64"/>
  <c r="CK678" i="64" s="1"/>
  <c r="CK641" i="64"/>
  <c r="CK965" i="64"/>
  <c r="CK616" i="64"/>
  <c r="CK1687" i="64"/>
  <c r="CK1230" i="64"/>
  <c r="CK592" i="64"/>
  <c r="CK1663" i="64"/>
  <c r="CK564" i="64"/>
  <c r="CC1632" i="64"/>
  <c r="CC2438" i="64"/>
  <c r="CC2412" i="64"/>
  <c r="CC2387" i="64"/>
  <c r="CC1577" i="64"/>
  <c r="CC2361" i="64"/>
  <c r="CC1555" i="64"/>
  <c r="CC1609" i="64"/>
  <c r="CC1761" i="64"/>
  <c r="CC2490" i="64"/>
  <c r="CC1916" i="64"/>
  <c r="CC1510" i="64"/>
  <c r="CC1466" i="64"/>
  <c r="CC1884" i="64"/>
  <c r="CC1848" i="64"/>
  <c r="CC1394" i="64"/>
  <c r="CC1982" i="64"/>
  <c r="CC1324" i="64"/>
  <c r="CC1359" i="64"/>
  <c r="CC1300" i="64"/>
  <c r="CC1948" i="64"/>
  <c r="CC1430" i="64"/>
  <c r="CC1206" i="64"/>
  <c r="CC1221" i="64" s="1"/>
  <c r="CC1230" i="64"/>
  <c r="CC941" i="64"/>
  <c r="CC665" i="64"/>
  <c r="CC678" i="64" s="1"/>
  <c r="CC1078" i="64"/>
  <c r="CC1197" i="64" s="1"/>
  <c r="CC641" i="64"/>
  <c r="CC965" i="64"/>
  <c r="CC1663" i="64"/>
  <c r="CC616" i="64"/>
  <c r="CC1687" i="64"/>
  <c r="CC592" i="64"/>
  <c r="CC564" i="64"/>
  <c r="BU1632" i="64"/>
  <c r="BU2438" i="64"/>
  <c r="BU2412" i="64"/>
  <c r="BU1609" i="64"/>
  <c r="BU2387" i="64"/>
  <c r="BU1577" i="64"/>
  <c r="BU1555" i="64"/>
  <c r="BU2490" i="64"/>
  <c r="BU2361" i="64"/>
  <c r="BU1916" i="64"/>
  <c r="BU1761" i="64"/>
  <c r="BU1510" i="64"/>
  <c r="BU1466" i="64"/>
  <c r="BU1430" i="64"/>
  <c r="BU1394" i="64"/>
  <c r="BU1359" i="64"/>
  <c r="BU1982" i="64"/>
  <c r="BU1324" i="64"/>
  <c r="BU1300" i="64"/>
  <c r="BU1884" i="64"/>
  <c r="BU1948" i="64"/>
  <c r="BU1848" i="64"/>
  <c r="BU1206" i="64"/>
  <c r="BU1221" i="64" s="1"/>
  <c r="BU1230" i="64"/>
  <c r="BU941" i="64"/>
  <c r="BU1078" i="64"/>
  <c r="BU1197" i="64" s="1"/>
  <c r="BU665" i="64"/>
  <c r="BU678" i="64" s="1"/>
  <c r="BU641" i="64"/>
  <c r="BU965" i="64"/>
  <c r="BU616" i="64"/>
  <c r="BU1687" i="64"/>
  <c r="BU592" i="64"/>
  <c r="BU1663" i="64"/>
  <c r="BU564" i="64"/>
  <c r="BM1632" i="64"/>
  <c r="BM2438" i="64"/>
  <c r="BM2412" i="64"/>
  <c r="BM2387" i="64"/>
  <c r="BM2361" i="64"/>
  <c r="BM1609" i="64"/>
  <c r="BM1555" i="64"/>
  <c r="BM1761" i="64"/>
  <c r="BM2490" i="64"/>
  <c r="BM1916" i="64"/>
  <c r="BM1577" i="64"/>
  <c r="BM1510" i="64"/>
  <c r="BM1466" i="64"/>
  <c r="BM1430" i="64"/>
  <c r="BM1884" i="64"/>
  <c r="BM1848" i="64"/>
  <c r="BM1394" i="64"/>
  <c r="BM1982" i="64"/>
  <c r="BM1324" i="64"/>
  <c r="BM1300" i="64"/>
  <c r="BM1359" i="64"/>
  <c r="BM1948" i="64"/>
  <c r="BM1230" i="64"/>
  <c r="BM1206" i="64"/>
  <c r="BM1221" i="64" s="1"/>
  <c r="BM941" i="64"/>
  <c r="BM665" i="64"/>
  <c r="BM678" i="64" s="1"/>
  <c r="BM641" i="64"/>
  <c r="BM965" i="64"/>
  <c r="BM1663" i="64"/>
  <c r="BM616" i="64"/>
  <c r="BM1687" i="64"/>
  <c r="BM592" i="64"/>
  <c r="BM1078" i="64"/>
  <c r="BM1197" i="64" s="1"/>
  <c r="BM564" i="64"/>
  <c r="BE1632" i="64"/>
  <c r="BE2438" i="64"/>
  <c r="BE2412" i="64"/>
  <c r="BE2361" i="64"/>
  <c r="BE1609" i="64"/>
  <c r="BE2387" i="64"/>
  <c r="BE1577" i="64"/>
  <c r="BE1555" i="64"/>
  <c r="BE2490" i="64"/>
  <c r="BE1916" i="64"/>
  <c r="BE1510" i="64"/>
  <c r="BE1761" i="64"/>
  <c r="BE1466" i="64"/>
  <c r="BE1884" i="64"/>
  <c r="BE1848" i="64"/>
  <c r="BE1394" i="64"/>
  <c r="BE1982" i="64"/>
  <c r="BE1430" i="64"/>
  <c r="BE1359" i="64"/>
  <c r="BE1324" i="64"/>
  <c r="BE1300" i="64"/>
  <c r="BE1948" i="64"/>
  <c r="BE1206" i="64"/>
  <c r="BE1221" i="64" s="1"/>
  <c r="BE941" i="64"/>
  <c r="BE665" i="64"/>
  <c r="BE678" i="64" s="1"/>
  <c r="BE1078" i="64"/>
  <c r="BE1197" i="64" s="1"/>
  <c r="BE1230" i="64"/>
  <c r="BE641" i="64"/>
  <c r="BE965" i="64"/>
  <c r="BE616" i="64"/>
  <c r="BE1687" i="64"/>
  <c r="BE592" i="64"/>
  <c r="BE1663" i="64"/>
  <c r="BE564" i="64"/>
  <c r="AW1632" i="64"/>
  <c r="AW2438" i="64"/>
  <c r="AW2412" i="64"/>
  <c r="AW1609" i="64"/>
  <c r="AW2361" i="64"/>
  <c r="AW1577" i="64"/>
  <c r="AW1555" i="64"/>
  <c r="AW2387" i="64"/>
  <c r="AW2490" i="64"/>
  <c r="AW1761" i="64"/>
  <c r="AW1916" i="64"/>
  <c r="AW1510" i="64"/>
  <c r="AW1466" i="64"/>
  <c r="AW1430" i="64"/>
  <c r="AW1884" i="64"/>
  <c r="AW1848" i="64"/>
  <c r="AW1394" i="64"/>
  <c r="AW1359" i="64"/>
  <c r="AW1982" i="64"/>
  <c r="AW1324" i="64"/>
  <c r="AW1300" i="64"/>
  <c r="AW1948" i="64"/>
  <c r="AW1206" i="64"/>
  <c r="AW1221" i="64" s="1"/>
  <c r="AW1230" i="64"/>
  <c r="AW1078" i="64"/>
  <c r="AW1197" i="64" s="1"/>
  <c r="AW941" i="64"/>
  <c r="AW665" i="64"/>
  <c r="AW678" i="64" s="1"/>
  <c r="AW641" i="64"/>
  <c r="AW965" i="64"/>
  <c r="AW1663" i="64"/>
  <c r="AW616" i="64"/>
  <c r="AW1687" i="64"/>
  <c r="AW592" i="64"/>
  <c r="AW564" i="64"/>
  <c r="AO1632" i="64"/>
  <c r="AO2438" i="64"/>
  <c r="AO2412" i="64"/>
  <c r="AO2361" i="64"/>
  <c r="AO1609" i="64"/>
  <c r="AO1577" i="64"/>
  <c r="AO2387" i="64"/>
  <c r="AO1555" i="64"/>
  <c r="AO1761" i="64"/>
  <c r="AO2490" i="64"/>
  <c r="AO1916" i="64"/>
  <c r="AO1510" i="64"/>
  <c r="AO1466" i="64"/>
  <c r="AO1430" i="64"/>
  <c r="AO1884" i="64"/>
  <c r="AO1848" i="64"/>
  <c r="AO1394" i="64"/>
  <c r="AO1982" i="64"/>
  <c r="AO1324" i="64"/>
  <c r="AO1300" i="64"/>
  <c r="AO1359" i="64"/>
  <c r="AO1948" i="64"/>
  <c r="AO1206" i="64"/>
  <c r="AO1221" i="64" s="1"/>
  <c r="AO1230" i="64"/>
  <c r="AO941" i="64"/>
  <c r="AO665" i="64"/>
  <c r="AO678" i="64" s="1"/>
  <c r="AO641" i="64"/>
  <c r="AO1078" i="64"/>
  <c r="AO1197" i="64" s="1"/>
  <c r="AO965" i="64"/>
  <c r="AO616" i="64"/>
  <c r="AO1687" i="64"/>
  <c r="AO592" i="64"/>
  <c r="AO1663" i="64"/>
  <c r="AO564" i="64"/>
  <c r="AG1632" i="64"/>
  <c r="AG2438" i="64"/>
  <c r="AG2412" i="64"/>
  <c r="AG2387" i="64"/>
  <c r="AG1609" i="64"/>
  <c r="AG2361" i="64"/>
  <c r="AG1577" i="64"/>
  <c r="AG1555" i="64"/>
  <c r="AG2490" i="64"/>
  <c r="AG1761" i="64"/>
  <c r="AG1510" i="64"/>
  <c r="AG1466" i="64"/>
  <c r="AG1916" i="64"/>
  <c r="AG1430" i="64"/>
  <c r="AG1394" i="64"/>
  <c r="AG1982" i="64"/>
  <c r="AG1359" i="64"/>
  <c r="AG1324" i="64"/>
  <c r="AG1300" i="64"/>
  <c r="AG1884" i="64"/>
  <c r="AG1848" i="64"/>
  <c r="AG1948" i="64"/>
  <c r="AG1230" i="64"/>
  <c r="AG941" i="64"/>
  <c r="AG1078" i="64"/>
  <c r="AG1197" i="64" s="1"/>
  <c r="AG665" i="64"/>
  <c r="AG678" i="64" s="1"/>
  <c r="AG1206" i="64"/>
  <c r="AG1221" i="64" s="1"/>
  <c r="AG641" i="64"/>
  <c r="AG965" i="64"/>
  <c r="AG1663" i="64"/>
  <c r="AG616" i="64"/>
  <c r="AG1687" i="64"/>
  <c r="AG592" i="64"/>
  <c r="AG564" i="64"/>
  <c r="Y1632" i="64"/>
  <c r="Y2438" i="64"/>
  <c r="Y2412" i="64"/>
  <c r="Y2387" i="64"/>
  <c r="Y1577" i="64"/>
  <c r="Y2361" i="64"/>
  <c r="Y1609" i="64"/>
  <c r="Y1555" i="64"/>
  <c r="Y1761" i="64"/>
  <c r="Y2490" i="64"/>
  <c r="Y1510" i="64"/>
  <c r="Y1466" i="64"/>
  <c r="Y1916" i="64"/>
  <c r="Y1430" i="64"/>
  <c r="Y1884" i="64"/>
  <c r="Y1848" i="64"/>
  <c r="Y1394" i="64"/>
  <c r="Y1982" i="64"/>
  <c r="Y1324" i="64"/>
  <c r="Y1300" i="64"/>
  <c r="Y1948" i="64"/>
  <c r="Y1359" i="64"/>
  <c r="Y1078" i="64"/>
  <c r="Y1197" i="64" s="1"/>
  <c r="Y941" i="64"/>
  <c r="Y1230" i="64"/>
  <c r="Y665" i="64"/>
  <c r="Y678" i="64" s="1"/>
  <c r="Y641" i="64"/>
  <c r="Y965" i="64"/>
  <c r="Y1206" i="64"/>
  <c r="Y1221" i="64" s="1"/>
  <c r="Y616" i="64"/>
  <c r="Y1687" i="64"/>
  <c r="Y592" i="64"/>
  <c r="Y1663" i="64"/>
  <c r="Y564" i="64"/>
  <c r="CL1629" i="64"/>
  <c r="CL1651" i="64" s="1"/>
  <c r="CL2435" i="64"/>
  <c r="CL2452" i="64" s="1"/>
  <c r="CL2409" i="64"/>
  <c r="CL2426" i="64" s="1"/>
  <c r="CL2384" i="64"/>
  <c r="CL2401" i="64" s="1"/>
  <c r="CL2358" i="64"/>
  <c r="CL2375" i="64" s="1"/>
  <c r="CL1574" i="64"/>
  <c r="CL1597" i="64" s="1"/>
  <c r="CL1606" i="64"/>
  <c r="CL1620" i="64" s="1"/>
  <c r="CL1552" i="64"/>
  <c r="CL1565" i="64" s="1"/>
  <c r="CL1758" i="64"/>
  <c r="CL1771" i="64" s="1"/>
  <c r="CL2487" i="64"/>
  <c r="CL2501" i="64" s="1"/>
  <c r="CL1507" i="64"/>
  <c r="CL1542" i="64" s="1"/>
  <c r="CL1463" i="64"/>
  <c r="CL1498" i="64" s="1"/>
  <c r="CL1913" i="64"/>
  <c r="CL1936" i="64" s="1"/>
  <c r="CL1845" i="64"/>
  <c r="CL1872" i="64" s="1"/>
  <c r="CL1881" i="64"/>
  <c r="CL1904" i="64" s="1"/>
  <c r="CL1427" i="64"/>
  <c r="CL1454" i="64" s="1"/>
  <c r="CL1391" i="64"/>
  <c r="CL1418" i="64" s="1"/>
  <c r="CL1979" i="64"/>
  <c r="CL2004" i="64" s="1"/>
  <c r="CL1321" i="64"/>
  <c r="CL1348" i="64" s="1"/>
  <c r="CL1356" i="64"/>
  <c r="CL1383" i="64" s="1"/>
  <c r="CL1297" i="64"/>
  <c r="CL1945" i="64"/>
  <c r="CL1970" i="64" s="1"/>
  <c r="CL1227" i="64"/>
  <c r="CL1240" i="64" s="1"/>
  <c r="CL1051" i="64"/>
  <c r="CL1066" i="64" s="1"/>
  <c r="CL938" i="64"/>
  <c r="CL953" i="64" s="1"/>
  <c r="CL1203" i="64"/>
  <c r="CL1218" i="64" s="1"/>
  <c r="CL662" i="64"/>
  <c r="CL675" i="64" s="1"/>
  <c r="CL638" i="64"/>
  <c r="CL1075" i="64"/>
  <c r="CL962" i="64"/>
  <c r="CL975" i="64" s="1"/>
  <c r="CL613" i="64"/>
  <c r="CL1660" i="64"/>
  <c r="CL1675" i="64" s="1"/>
  <c r="CL1684" i="64"/>
  <c r="CL1699" i="64" s="1"/>
  <c r="CL589" i="64"/>
  <c r="CL561" i="64"/>
  <c r="CD1629" i="64"/>
  <c r="CD1651" i="64" s="1"/>
  <c r="CD2435" i="64"/>
  <c r="CD2452" i="64" s="1"/>
  <c r="CD2409" i="64"/>
  <c r="CD2426" i="64" s="1"/>
  <c r="CD2384" i="64"/>
  <c r="CD2401" i="64" s="1"/>
  <c r="CD2358" i="64"/>
  <c r="CD2375" i="64" s="1"/>
  <c r="CD1606" i="64"/>
  <c r="CD1620" i="64" s="1"/>
  <c r="CD1574" i="64"/>
  <c r="CD1597" i="64" s="1"/>
  <c r="CD1552" i="64"/>
  <c r="CD1565" i="64" s="1"/>
  <c r="CD2487" i="64"/>
  <c r="CD2501" i="64" s="1"/>
  <c r="CD1507" i="64"/>
  <c r="CD1542" i="64" s="1"/>
  <c r="CD1758" i="64"/>
  <c r="CD1771" i="64" s="1"/>
  <c r="CD1463" i="64"/>
  <c r="CD1498" i="64" s="1"/>
  <c r="CD1913" i="64"/>
  <c r="CD1936" i="64" s="1"/>
  <c r="CD1427" i="64"/>
  <c r="CD1454" i="64" s="1"/>
  <c r="CD1391" i="64"/>
  <c r="CD1418" i="64" s="1"/>
  <c r="CD1356" i="64"/>
  <c r="CD1383" i="64" s="1"/>
  <c r="CD1979" i="64"/>
  <c r="CD2004" i="64" s="1"/>
  <c r="CD1881" i="64"/>
  <c r="CD1904" i="64" s="1"/>
  <c r="CD1845" i="64"/>
  <c r="CD1872" i="64" s="1"/>
  <c r="CD1321" i="64"/>
  <c r="CD1348" i="64" s="1"/>
  <c r="CD1297" i="64"/>
  <c r="CD1945" i="64"/>
  <c r="CD1970" i="64" s="1"/>
  <c r="CD1227" i="64"/>
  <c r="CD1240" i="64" s="1"/>
  <c r="CD1051" i="64"/>
  <c r="CD1066" i="64" s="1"/>
  <c r="CD938" i="64"/>
  <c r="CD953" i="64" s="1"/>
  <c r="CD1075" i="64"/>
  <c r="CD662" i="64"/>
  <c r="CD675" i="64" s="1"/>
  <c r="CD638" i="64"/>
  <c r="CD1203" i="64"/>
  <c r="CD1218" i="64" s="1"/>
  <c r="CD962" i="64"/>
  <c r="CD975" i="64" s="1"/>
  <c r="CD613" i="64"/>
  <c r="CD1684" i="64"/>
  <c r="CD1699" i="64" s="1"/>
  <c r="CD589" i="64"/>
  <c r="CD1660" i="64"/>
  <c r="CD1675" i="64" s="1"/>
  <c r="CD561" i="64"/>
  <c r="BV1629" i="64"/>
  <c r="BV1651" i="64" s="1"/>
  <c r="BV2435" i="64"/>
  <c r="BV2452" i="64" s="1"/>
  <c r="BV2409" i="64"/>
  <c r="BV2426" i="64" s="1"/>
  <c r="BV2384" i="64"/>
  <c r="BV2401" i="64" s="1"/>
  <c r="BV1606" i="64"/>
  <c r="BV1620" i="64" s="1"/>
  <c r="BV2358" i="64"/>
  <c r="BV2375" i="64" s="1"/>
  <c r="BV1574" i="64"/>
  <c r="BV1597" i="64" s="1"/>
  <c r="BV1552" i="64"/>
  <c r="BV1565" i="64" s="1"/>
  <c r="BV1758" i="64"/>
  <c r="BV1771" i="64" s="1"/>
  <c r="BV2487" i="64"/>
  <c r="BV2501" i="64" s="1"/>
  <c r="BV1507" i="64"/>
  <c r="BV1542" i="64" s="1"/>
  <c r="BV1463" i="64"/>
  <c r="BV1498" i="64" s="1"/>
  <c r="BV1913" i="64"/>
  <c r="BV1936" i="64" s="1"/>
  <c r="BV1427" i="64"/>
  <c r="BV1454" i="64" s="1"/>
  <c r="BV1845" i="64"/>
  <c r="BV1872" i="64" s="1"/>
  <c r="BV1881" i="64"/>
  <c r="BV1904" i="64" s="1"/>
  <c r="BV1391" i="64"/>
  <c r="BV1418" i="64" s="1"/>
  <c r="BV1979" i="64"/>
  <c r="BV2004" i="64" s="1"/>
  <c r="BV1321" i="64"/>
  <c r="BV1348" i="64" s="1"/>
  <c r="BV1297" i="64"/>
  <c r="BV1356" i="64"/>
  <c r="BV1383" i="64" s="1"/>
  <c r="BV1945" i="64"/>
  <c r="BV1970" i="64" s="1"/>
  <c r="BV1227" i="64"/>
  <c r="BV1240" i="64" s="1"/>
  <c r="BV1075" i="64"/>
  <c r="BV1051" i="64"/>
  <c r="BV1066" i="64" s="1"/>
  <c r="BV1203" i="64"/>
  <c r="BV1218" i="64" s="1"/>
  <c r="BV938" i="64"/>
  <c r="BV953" i="64" s="1"/>
  <c r="BV662" i="64"/>
  <c r="BV675" i="64" s="1"/>
  <c r="BV638" i="64"/>
  <c r="BV962" i="64"/>
  <c r="BV975" i="64" s="1"/>
  <c r="BV613" i="64"/>
  <c r="BV1660" i="64"/>
  <c r="BV1675" i="64" s="1"/>
  <c r="BV1684" i="64"/>
  <c r="BV1699" i="64" s="1"/>
  <c r="BV589" i="64"/>
  <c r="BV561" i="64"/>
  <c r="BN1629" i="64"/>
  <c r="BN1651" i="64" s="1"/>
  <c r="BN2435" i="64"/>
  <c r="BN2452" i="64" s="1"/>
  <c r="BN2409" i="64"/>
  <c r="BN2426" i="64" s="1"/>
  <c r="BN1606" i="64"/>
  <c r="BN1620" i="64" s="1"/>
  <c r="BN2384" i="64"/>
  <c r="BN2401" i="64" s="1"/>
  <c r="BN2358" i="64"/>
  <c r="BN2375" i="64" s="1"/>
  <c r="BN1574" i="64"/>
  <c r="BN1597" i="64" s="1"/>
  <c r="BN1552" i="64"/>
  <c r="BN1565" i="64" s="1"/>
  <c r="BN2487" i="64"/>
  <c r="BN2501" i="64" s="1"/>
  <c r="BN1507" i="64"/>
  <c r="BN1542" i="64" s="1"/>
  <c r="BN1913" i="64"/>
  <c r="BN1936" i="64" s="1"/>
  <c r="BN1463" i="64"/>
  <c r="BN1498" i="64" s="1"/>
  <c r="BN1845" i="64"/>
  <c r="BN1872" i="64" s="1"/>
  <c r="BN1881" i="64"/>
  <c r="BN1904" i="64" s="1"/>
  <c r="BN1427" i="64"/>
  <c r="BN1454" i="64" s="1"/>
  <c r="BN1391" i="64"/>
  <c r="BN1418" i="64" s="1"/>
  <c r="BN1758" i="64"/>
  <c r="BN1771" i="64" s="1"/>
  <c r="BN1979" i="64"/>
  <c r="BN2004" i="64" s="1"/>
  <c r="BN1356" i="64"/>
  <c r="BN1383" i="64" s="1"/>
  <c r="BN1321" i="64"/>
  <c r="BN1348" i="64" s="1"/>
  <c r="BN1297" i="64"/>
  <c r="BN1945" i="64"/>
  <c r="BN1970" i="64" s="1"/>
  <c r="BN1051" i="64"/>
  <c r="BN1066" i="64" s="1"/>
  <c r="BN938" i="64"/>
  <c r="BN953" i="64" s="1"/>
  <c r="BN1227" i="64"/>
  <c r="BN1240" i="64" s="1"/>
  <c r="BN662" i="64"/>
  <c r="BN675" i="64" s="1"/>
  <c r="BN1203" i="64"/>
  <c r="BN1218" i="64" s="1"/>
  <c r="BN1075" i="64"/>
  <c r="BN638" i="64"/>
  <c r="BN962" i="64"/>
  <c r="BN975" i="64" s="1"/>
  <c r="BN613" i="64"/>
  <c r="BN1684" i="64"/>
  <c r="BN1699" i="64" s="1"/>
  <c r="BN589" i="64"/>
  <c r="BN1660" i="64"/>
  <c r="BN1675" i="64" s="1"/>
  <c r="BN561" i="64"/>
  <c r="BF1629" i="64"/>
  <c r="BF1651" i="64" s="1"/>
  <c r="BF2435" i="64"/>
  <c r="BF2452" i="64" s="1"/>
  <c r="BF2409" i="64"/>
  <c r="BF2426" i="64" s="1"/>
  <c r="BF2384" i="64"/>
  <c r="BF2401" i="64" s="1"/>
  <c r="BF2358" i="64"/>
  <c r="BF2375" i="64" s="1"/>
  <c r="BF1606" i="64"/>
  <c r="BF1620" i="64" s="1"/>
  <c r="BF1574" i="64"/>
  <c r="BF1597" i="64" s="1"/>
  <c r="BF1552" i="64"/>
  <c r="BF1565" i="64" s="1"/>
  <c r="BF2487" i="64"/>
  <c r="BF2501" i="64" s="1"/>
  <c r="BF1758" i="64"/>
  <c r="BF1771" i="64" s="1"/>
  <c r="BF1507" i="64"/>
  <c r="BF1542" i="64" s="1"/>
  <c r="BF1463" i="64"/>
  <c r="BF1498" i="64" s="1"/>
  <c r="BF1913" i="64"/>
  <c r="BF1936" i="64" s="1"/>
  <c r="BF1427" i="64"/>
  <c r="BF1454" i="64" s="1"/>
  <c r="BF1845" i="64"/>
  <c r="BF1872" i="64" s="1"/>
  <c r="BF1391" i="64"/>
  <c r="BF1418" i="64" s="1"/>
  <c r="BF1356" i="64"/>
  <c r="BF1383" i="64" s="1"/>
  <c r="BF1979" i="64"/>
  <c r="BF2004" i="64" s="1"/>
  <c r="BF1321" i="64"/>
  <c r="BF1348" i="64" s="1"/>
  <c r="BF1297" i="64"/>
  <c r="BF1881" i="64"/>
  <c r="BF1904" i="64" s="1"/>
  <c r="BF1945" i="64"/>
  <c r="BF1970" i="64" s="1"/>
  <c r="BF1227" i="64"/>
  <c r="BF1240" i="64" s="1"/>
  <c r="BF1051" i="64"/>
  <c r="BF1066" i="64" s="1"/>
  <c r="BF938" i="64"/>
  <c r="BF953" i="64" s="1"/>
  <c r="BF1075" i="64"/>
  <c r="BF662" i="64"/>
  <c r="BF675" i="64" s="1"/>
  <c r="BF638" i="64"/>
  <c r="BF962" i="64"/>
  <c r="BF975" i="64" s="1"/>
  <c r="BF613" i="64"/>
  <c r="BF1660" i="64"/>
  <c r="BF1675" i="64" s="1"/>
  <c r="BF1684" i="64"/>
  <c r="BF1699" i="64" s="1"/>
  <c r="BF1203" i="64"/>
  <c r="BF1218" i="64" s="1"/>
  <c r="BF589" i="64"/>
  <c r="BF561" i="64"/>
  <c r="AX1629" i="64"/>
  <c r="AX1651" i="64" s="1"/>
  <c r="AX2435" i="64"/>
  <c r="AX2452" i="64" s="1"/>
  <c r="AX2409" i="64"/>
  <c r="AX2426" i="64" s="1"/>
  <c r="AX2384" i="64"/>
  <c r="AX2401" i="64" s="1"/>
  <c r="AX1606" i="64"/>
  <c r="AX1620" i="64" s="1"/>
  <c r="AX2358" i="64"/>
  <c r="AX2375" i="64" s="1"/>
  <c r="AX1574" i="64"/>
  <c r="AX1597" i="64" s="1"/>
  <c r="AX1552" i="64"/>
  <c r="AX1565" i="64" s="1"/>
  <c r="AX1758" i="64"/>
  <c r="AX1771" i="64" s="1"/>
  <c r="AX2487" i="64"/>
  <c r="AX2501" i="64" s="1"/>
  <c r="AX1507" i="64"/>
  <c r="AX1542" i="64" s="1"/>
  <c r="AX1913" i="64"/>
  <c r="AX1936" i="64" s="1"/>
  <c r="AX1463" i="64"/>
  <c r="AX1498" i="64" s="1"/>
  <c r="AX1845" i="64"/>
  <c r="AX1872" i="64" s="1"/>
  <c r="AX1427" i="64"/>
  <c r="AX1454" i="64" s="1"/>
  <c r="AX1881" i="64"/>
  <c r="AX1904" i="64" s="1"/>
  <c r="AX1391" i="64"/>
  <c r="AX1418" i="64" s="1"/>
  <c r="AX1979" i="64"/>
  <c r="AX2004" i="64" s="1"/>
  <c r="AX1321" i="64"/>
  <c r="AX1348" i="64" s="1"/>
  <c r="AX1297" i="64"/>
  <c r="AX1356" i="64"/>
  <c r="AX1383" i="64" s="1"/>
  <c r="AX1945" i="64"/>
  <c r="AX1970" i="64" s="1"/>
  <c r="AX1227" i="64"/>
  <c r="AX1240" i="64" s="1"/>
  <c r="AX1051" i="64"/>
  <c r="AX1066" i="64" s="1"/>
  <c r="AX1075" i="64"/>
  <c r="AX938" i="64"/>
  <c r="AX953" i="64" s="1"/>
  <c r="AX1203" i="64"/>
  <c r="AX1218" i="64" s="1"/>
  <c r="AX662" i="64"/>
  <c r="AX675" i="64" s="1"/>
  <c r="AX638" i="64"/>
  <c r="AX962" i="64"/>
  <c r="AX975" i="64" s="1"/>
  <c r="AX613" i="64"/>
  <c r="AX1684" i="64"/>
  <c r="AX1699" i="64" s="1"/>
  <c r="AX589" i="64"/>
  <c r="AX1660" i="64"/>
  <c r="AX1675" i="64" s="1"/>
  <c r="AX561" i="64"/>
  <c r="AP1629" i="64"/>
  <c r="AP1651" i="64" s="1"/>
  <c r="AP2435" i="64"/>
  <c r="AP2452" i="64" s="1"/>
  <c r="AP2409" i="64"/>
  <c r="AP2426" i="64" s="1"/>
  <c r="AP2384" i="64"/>
  <c r="AP2401" i="64" s="1"/>
  <c r="AP2358" i="64"/>
  <c r="AP2375" i="64" s="1"/>
  <c r="AP1574" i="64"/>
  <c r="AP1597" i="64" s="1"/>
  <c r="AP1606" i="64"/>
  <c r="AP1620" i="64" s="1"/>
  <c r="AP1552" i="64"/>
  <c r="AP1565" i="64" s="1"/>
  <c r="AP2487" i="64"/>
  <c r="AP2501" i="64" s="1"/>
  <c r="AP1758" i="64"/>
  <c r="AP1771" i="64" s="1"/>
  <c r="AP1507" i="64"/>
  <c r="AP1542" i="64" s="1"/>
  <c r="AP1463" i="64"/>
  <c r="AP1498" i="64" s="1"/>
  <c r="AP1913" i="64"/>
  <c r="AP1936" i="64" s="1"/>
  <c r="AP1881" i="64"/>
  <c r="AP1904" i="64" s="1"/>
  <c r="AP1427" i="64"/>
  <c r="AP1454" i="64" s="1"/>
  <c r="AP1391" i="64"/>
  <c r="AP1418" i="64" s="1"/>
  <c r="AP1845" i="64"/>
  <c r="AP1872" i="64" s="1"/>
  <c r="AP1979" i="64"/>
  <c r="AP2004" i="64" s="1"/>
  <c r="AP1356" i="64"/>
  <c r="AP1383" i="64" s="1"/>
  <c r="AP1321" i="64"/>
  <c r="AP1348" i="64" s="1"/>
  <c r="AP1297" i="64"/>
  <c r="AP1945" i="64"/>
  <c r="AP1970" i="64" s="1"/>
  <c r="AP1227" i="64"/>
  <c r="AP1240" i="64" s="1"/>
  <c r="AP1051" i="64"/>
  <c r="AP1066" i="64" s="1"/>
  <c r="AP938" i="64"/>
  <c r="AP953" i="64" s="1"/>
  <c r="AP662" i="64"/>
  <c r="AP675" i="64" s="1"/>
  <c r="AP1203" i="64"/>
  <c r="AP1218" i="64" s="1"/>
  <c r="AP638" i="64"/>
  <c r="AP962" i="64"/>
  <c r="AP975" i="64" s="1"/>
  <c r="AP613" i="64"/>
  <c r="AP1660" i="64"/>
  <c r="AP1675" i="64" s="1"/>
  <c r="AP1684" i="64"/>
  <c r="AP1699" i="64" s="1"/>
  <c r="AP589" i="64"/>
  <c r="AP1075" i="64"/>
  <c r="AP561" i="64"/>
  <c r="AH1629" i="64"/>
  <c r="AH1651" i="64" s="1"/>
  <c r="AH2435" i="64"/>
  <c r="AH2452" i="64" s="1"/>
  <c r="AH2409" i="64"/>
  <c r="AH2426" i="64" s="1"/>
  <c r="AH2384" i="64"/>
  <c r="AH2401" i="64" s="1"/>
  <c r="AH2358" i="64"/>
  <c r="AH2375" i="64" s="1"/>
  <c r="AH1574" i="64"/>
  <c r="AH1597" i="64" s="1"/>
  <c r="AH1606" i="64"/>
  <c r="AH1620" i="64" s="1"/>
  <c r="AH1552" i="64"/>
  <c r="AH1565" i="64" s="1"/>
  <c r="AH1758" i="64"/>
  <c r="AH1771" i="64" s="1"/>
  <c r="AH2487" i="64"/>
  <c r="AH2501" i="64" s="1"/>
  <c r="AH1913" i="64"/>
  <c r="AH1936" i="64" s="1"/>
  <c r="AH1427" i="64"/>
  <c r="AH1454" i="64" s="1"/>
  <c r="AH1845" i="64"/>
  <c r="AH1872" i="64" s="1"/>
  <c r="AH1507" i="64"/>
  <c r="AH1542" i="64" s="1"/>
  <c r="AH1881" i="64"/>
  <c r="AH1904" i="64" s="1"/>
  <c r="AH1391" i="64"/>
  <c r="AH1418" i="64" s="1"/>
  <c r="AH1979" i="64"/>
  <c r="AH2004" i="64" s="1"/>
  <c r="AH1321" i="64"/>
  <c r="AH1348" i="64" s="1"/>
  <c r="AH1297" i="64"/>
  <c r="AH1463" i="64"/>
  <c r="AH1498" i="64" s="1"/>
  <c r="AH1945" i="64"/>
  <c r="AH1970" i="64" s="1"/>
  <c r="AH1356" i="64"/>
  <c r="AH1383" i="64" s="1"/>
  <c r="AH1227" i="64"/>
  <c r="AH1240" i="64" s="1"/>
  <c r="AH1203" i="64"/>
  <c r="AH1218" i="64" s="1"/>
  <c r="AH1051" i="64"/>
  <c r="AH1066" i="64" s="1"/>
  <c r="AH938" i="64"/>
  <c r="AH953" i="64" s="1"/>
  <c r="AH662" i="64"/>
  <c r="AH675" i="64" s="1"/>
  <c r="AH1075" i="64"/>
  <c r="AH638" i="64"/>
  <c r="AH962" i="64"/>
  <c r="AH975" i="64" s="1"/>
  <c r="AH613" i="64"/>
  <c r="AH1684" i="64"/>
  <c r="AH1699" i="64" s="1"/>
  <c r="AH589" i="64"/>
  <c r="AH1660" i="64"/>
  <c r="AH1675" i="64" s="1"/>
  <c r="AH561" i="64"/>
  <c r="Z1629" i="64"/>
  <c r="Z1651" i="64" s="1"/>
  <c r="Z2435" i="64"/>
  <c r="Z2452" i="64" s="1"/>
  <c r="Z2409" i="64"/>
  <c r="Z2426" i="64" s="1"/>
  <c r="Z2358" i="64"/>
  <c r="Z2375" i="64" s="1"/>
  <c r="Z1606" i="64"/>
  <c r="Z1620" i="64" s="1"/>
  <c r="Z1574" i="64"/>
  <c r="Z1597" i="64" s="1"/>
  <c r="Z2384" i="64"/>
  <c r="Z2401" i="64" s="1"/>
  <c r="Z1552" i="64"/>
  <c r="Z1565" i="64" s="1"/>
  <c r="Z2487" i="64"/>
  <c r="Z2501" i="64" s="1"/>
  <c r="Z1463" i="64"/>
  <c r="Z1498" i="64" s="1"/>
  <c r="Z1507" i="64"/>
  <c r="Z1542" i="64" s="1"/>
  <c r="Z1913" i="64"/>
  <c r="Z1936" i="64" s="1"/>
  <c r="Z1758" i="64"/>
  <c r="Z1771" i="64" s="1"/>
  <c r="Z1845" i="64"/>
  <c r="Z1872" i="64" s="1"/>
  <c r="Z1881" i="64"/>
  <c r="Z1904" i="64" s="1"/>
  <c r="Z1427" i="64"/>
  <c r="Z1454" i="64" s="1"/>
  <c r="Z1391" i="64"/>
  <c r="Z1418" i="64" s="1"/>
  <c r="Z1979" i="64"/>
  <c r="Z2004" i="64" s="1"/>
  <c r="Z1321" i="64"/>
  <c r="Z1348" i="64" s="1"/>
  <c r="Z1356" i="64"/>
  <c r="Z1383" i="64" s="1"/>
  <c r="Z1297" i="64"/>
  <c r="Z1945" i="64"/>
  <c r="Z1970" i="64" s="1"/>
  <c r="Z1227" i="64"/>
  <c r="Z1240" i="64" s="1"/>
  <c r="Z1051" i="64"/>
  <c r="Z1066" i="64" s="1"/>
  <c r="Z938" i="64"/>
  <c r="Z953" i="64" s="1"/>
  <c r="Z1203" i="64"/>
  <c r="Z1218" i="64" s="1"/>
  <c r="Z1075" i="64"/>
  <c r="Z662" i="64"/>
  <c r="Z675" i="64" s="1"/>
  <c r="Z638" i="64"/>
  <c r="Z962" i="64"/>
  <c r="Z975" i="64" s="1"/>
  <c r="Z613" i="64"/>
  <c r="Z1660" i="64"/>
  <c r="Z1675" i="64" s="1"/>
  <c r="Z1684" i="64"/>
  <c r="Z1699"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O455" i="64"/>
  <c r="BC455" i="64"/>
  <c r="BN455" i="64"/>
  <c r="CB455" i="64"/>
  <c r="AE458" i="64"/>
  <c r="AR458" i="64"/>
  <c r="BD458" i="64"/>
  <c r="BR458" i="64"/>
  <c r="CC458" i="64"/>
  <c r="W459" i="64"/>
  <c r="AJ459" i="64"/>
  <c r="AV459" i="64"/>
  <c r="BJ459" i="64"/>
  <c r="BU459" i="64"/>
  <c r="CI459" i="64"/>
  <c r="Z1683" i="64"/>
  <c r="AM1683" i="64"/>
  <c r="AY1683" i="64"/>
  <c r="BM1683" i="64"/>
  <c r="BX1683" i="64"/>
  <c r="W1684" i="64"/>
  <c r="W1699" i="64" s="1"/>
  <c r="AY1684" i="64"/>
  <c r="AY1699" i="64" s="1"/>
  <c r="CE1684" i="64"/>
  <c r="CE1699" i="64" s="1"/>
  <c r="BG1687" i="64"/>
  <c r="AY1688" i="64"/>
  <c r="AG560" i="64"/>
  <c r="AG580" i="64" s="1"/>
  <c r="Y561" i="64"/>
  <c r="CK561" i="64"/>
  <c r="BT564" i="64"/>
  <c r="BL565" i="64"/>
  <c r="AL588" i="64"/>
  <c r="AL603" i="64" s="1"/>
  <c r="AD589" i="64"/>
  <c r="BY592" i="64"/>
  <c r="BQ593" i="64"/>
  <c r="AQ612" i="64"/>
  <c r="AI613" i="64"/>
  <c r="Z616" i="64"/>
  <c r="CL616" i="64"/>
  <c r="CI637" i="64"/>
  <c r="AN641" i="64"/>
  <c r="AS1660" i="64"/>
  <c r="AS1675" i="64" s="1"/>
  <c r="CE1663" i="64"/>
  <c r="BZ962" i="64"/>
  <c r="BZ975" i="64" s="1"/>
  <c r="CA966" i="64"/>
  <c r="CA979" i="64" s="1"/>
  <c r="BZ662" i="64"/>
  <c r="BZ675" i="64" s="1"/>
  <c r="CE1051" i="64"/>
  <c r="CE1066" i="64" s="1"/>
  <c r="BE1079" i="64"/>
  <c r="AQ1227" i="64"/>
  <c r="AQ1240" i="64" s="1"/>
  <c r="S385" i="64"/>
  <c r="S386" i="64"/>
  <c r="S381" i="64"/>
  <c r="S382" i="64"/>
  <c r="S395" i="64" s="1"/>
  <c r="E252" i="64"/>
  <c r="E2376" i="64"/>
  <c r="E676" i="64"/>
  <c r="E1419" i="64"/>
  <c r="E954" i="64"/>
  <c r="E656" i="64"/>
  <c r="E83" i="64"/>
  <c r="E1569" i="64"/>
  <c r="E1568" i="64"/>
  <c r="E957" i="64"/>
  <c r="E956" i="64"/>
  <c r="E584" i="64"/>
  <c r="E678" i="64"/>
  <c r="E1566" i="64"/>
  <c r="E2427" i="64"/>
  <c r="E1455" i="64"/>
  <c r="E1876" i="64"/>
  <c r="E70" i="64"/>
  <c r="E976" i="64"/>
  <c r="E1067" i="64"/>
  <c r="E201" i="64"/>
  <c r="E200" i="64"/>
  <c r="E605" i="64"/>
  <c r="E1458" i="64"/>
  <c r="E1457" i="64"/>
  <c r="E1422" i="64"/>
  <c r="E1421" i="64"/>
  <c r="E2428" i="64"/>
  <c r="E2404" i="64"/>
  <c r="E2403" i="64"/>
  <c r="E2453" i="64"/>
  <c r="E2402" i="64"/>
  <c r="E423" i="64"/>
  <c r="E101" i="64"/>
  <c r="E100" i="64"/>
  <c r="E482" i="64"/>
  <c r="U993" i="64" a="1"/>
  <c r="BU2302" i="64" a="1"/>
  <c r="CD2302" i="64" a="1"/>
  <c r="BP2302" i="64" a="1"/>
  <c r="AR2302" i="64" a="1"/>
  <c r="CM993" i="64" a="1"/>
  <c r="T2302" i="64" a="1"/>
  <c r="CO693" i="64" a="1"/>
  <c r="U730" i="64" a="1"/>
  <c r="CI1523" i="64" a="1"/>
  <c r="AC1523" i="64" a="1"/>
  <c r="CK465" i="64" a="1"/>
  <c r="AO2302" i="64" a="1"/>
  <c r="BX1523" i="64" a="1"/>
  <c r="CH2302" i="64" a="1"/>
  <c r="CS730" i="64" a="1"/>
  <c r="AF465" i="64" a="1"/>
  <c r="AU730" i="64" a="1"/>
  <c r="CO1523" i="64" a="1"/>
  <c r="CJ465" i="64" a="1"/>
  <c r="W1523" i="64" a="1"/>
  <c r="CE810" i="64" a="1"/>
  <c r="AW730" i="64" a="1"/>
  <c r="CI810" i="64" a="1"/>
  <c r="CT732" i="64" a="1"/>
  <c r="CR1018" i="64"/>
  <c r="CF2302" i="64" a="1"/>
  <c r="AY730" i="64" a="1"/>
  <c r="CJ730" i="64" a="1"/>
  <c r="V1018" i="64"/>
  <c r="DK730" i="64" a="1"/>
  <c r="BG1523" i="64" a="1"/>
  <c r="AK2302" i="64" a="1"/>
  <c r="AQ810" i="64" a="1"/>
  <c r="CF465" i="64" a="1"/>
  <c r="AA1018" i="64"/>
  <c r="CX691" i="64" a="1"/>
  <c r="DH730" i="64" a="1"/>
  <c r="BE1523" i="64" a="1"/>
  <c r="CP2274" i="64" a="1"/>
  <c r="BP730" i="64" a="1"/>
  <c r="Z465" i="64" a="1"/>
  <c r="AX730" i="64" a="1"/>
  <c r="CC730" i="64" a="1"/>
  <c r="CZ730" i="64" a="1"/>
  <c r="AN730" i="64" a="1"/>
  <c r="AH1523" i="64" a="1"/>
  <c r="CW1018" i="64"/>
  <c r="AN2302" i="64" a="1"/>
  <c r="AB1018" i="64"/>
  <c r="BZ1523" i="64" a="1"/>
  <c r="AH2302" i="64" a="1"/>
  <c r="BN465" i="64" a="1"/>
  <c r="DA732" i="64" a="1"/>
  <c r="T1523" i="64" a="1"/>
  <c r="CW465" i="64" a="1"/>
  <c r="BG810" i="64" a="1"/>
  <c r="AY1523" i="64" a="1"/>
  <c r="CX693" i="64" a="1"/>
  <c r="AF810" i="64" a="1"/>
  <c r="AC730" i="64" a="1"/>
  <c r="BR465" i="64" a="1"/>
  <c r="W1018" i="64"/>
  <c r="CF810" i="64" a="1"/>
  <c r="CA2302" i="64" a="1"/>
  <c r="Z1018" i="64"/>
  <c r="DC730" i="64" a="1"/>
  <c r="X1018" i="64"/>
  <c r="BX465" i="64" a="1"/>
  <c r="AJ810" i="64" a="1"/>
  <c r="AA465" i="64" a="1"/>
  <c r="BL810" i="64" a="1"/>
  <c r="CI465" i="64" a="1"/>
  <c r="CG1523" i="64" a="1"/>
  <c r="CC810" i="64" a="1"/>
  <c r="DG693" i="64" a="1"/>
  <c r="BD2302" i="64" a="1"/>
  <c r="CP732" i="64" a="1"/>
  <c r="AP465" i="64" a="1"/>
  <c r="U732" i="64" a="1"/>
  <c r="BT465" i="64" a="1"/>
  <c r="V2302" i="64" a="1"/>
  <c r="AM1523" i="64" a="1"/>
  <c r="DA691" i="64" a="1"/>
  <c r="BS1523" i="64" a="1"/>
  <c r="BM1523" i="64" a="1"/>
  <c r="BW810" i="64" a="1"/>
  <c r="CT993" i="64" a="1"/>
  <c r="AC1018" i="64"/>
  <c r="BV2302" i="64" a="1"/>
  <c r="AL1523" i="64" a="1"/>
  <c r="DB691" i="64" a="1"/>
  <c r="CL465" i="64" a="1"/>
  <c r="BI2302" i="64" a="1"/>
  <c r="BY810" i="64" a="1"/>
  <c r="BY730" i="64" a="1"/>
  <c r="AL2302" i="64" a="1"/>
  <c r="CU1018" i="64"/>
  <c r="W2302" i="64" a="1"/>
  <c r="Z1523" i="64" a="1"/>
  <c r="BF465" i="64" a="1"/>
  <c r="V732" i="64" a="1"/>
  <c r="BL1523" i="64" a="1"/>
  <c r="CV993" i="64" a="1"/>
  <c r="Y465" i="64" a="1"/>
  <c r="AC810" i="64" a="1"/>
  <c r="BD810" i="64" a="1"/>
  <c r="Y1018" i="64"/>
  <c r="V1523" i="64" a="1"/>
  <c r="CO465" i="64" a="1"/>
  <c r="W993" i="64" a="1"/>
  <c r="AS2302" i="64" a="1"/>
  <c r="U810" i="64" a="1"/>
  <c r="BY465" i="64" a="1"/>
  <c r="CY691" i="64" a="1"/>
  <c r="CQ993" i="64" a="1"/>
  <c r="AQ730" i="64" a="1"/>
  <c r="BJ1523" i="64" a="1"/>
  <c r="BD1523" i="64" a="1"/>
  <c r="BO730" i="64" a="1"/>
  <c r="BF2302" i="64" a="1"/>
  <c r="Z2302" i="64" a="1"/>
  <c r="BO1523" i="64" a="1"/>
  <c r="CF1523" i="64" a="1"/>
  <c r="CD1523" i="64" a="1"/>
  <c r="DD465" i="64" a="1"/>
  <c r="AU2302" i="64" a="1"/>
  <c r="CE730" i="64" a="1"/>
  <c r="AI2302" i="64" a="1"/>
  <c r="AV810" i="64" a="1"/>
  <c r="BF1523" i="64" a="1"/>
  <c r="AI730" i="64" a="1"/>
  <c r="Z732" i="64" a="1"/>
  <c r="BK730" i="64" a="1"/>
  <c r="AS465" i="64" a="1"/>
  <c r="AD1523" i="64" a="1"/>
  <c r="AT2302" i="64" a="1"/>
  <c r="BO465" i="64" a="1"/>
  <c r="AK1523" i="64" a="1"/>
  <c r="CH810" i="64" a="1"/>
  <c r="AA993" i="64" a="1"/>
  <c r="AU465" i="64" a="1"/>
  <c r="BB2302" i="64" a="1"/>
  <c r="BM2302" i="64" a="1"/>
  <c r="AB2302" i="64" a="1"/>
  <c r="AB1523" i="64" a="1"/>
  <c r="T1018" i="64"/>
  <c r="AW2302" i="64" a="1"/>
  <c r="S465" i="64" a="1"/>
  <c r="AU1523" i="64" a="1"/>
  <c r="AR465" i="64" a="1"/>
  <c r="AB993" i="64" a="1"/>
  <c r="BP1523" i="64" a="1"/>
  <c r="BQ2302" i="64" a="1"/>
  <c r="AO810" i="64" a="1"/>
  <c r="BR2302" i="64" a="1"/>
  <c r="AL810" i="64" a="1"/>
  <c r="CD810" i="64" a="1"/>
  <c r="DG465" i="64" a="1"/>
  <c r="CQ730" i="64" a="1"/>
  <c r="AD810" i="64" a="1"/>
  <c r="AJ730" i="64" a="1"/>
  <c r="AM465" i="64" a="1"/>
  <c r="BJ2302" i="64" a="1"/>
  <c r="CS465" i="64" a="1"/>
  <c r="DA465" i="64" a="1"/>
  <c r="CU465" i="64" a="1"/>
  <c r="BC810" i="64" a="1"/>
  <c r="CS691" i="64" a="1"/>
  <c r="DH693" i="64" a="1"/>
  <c r="BM730" i="64" a="1"/>
  <c r="CJ2302" i="64" a="1"/>
  <c r="AW1523" i="64" a="1"/>
  <c r="AJ1523" i="64" a="1"/>
  <c r="AE2302" i="64" a="1"/>
  <c r="AW810" i="64" a="1"/>
  <c r="BI465" i="64" a="1"/>
  <c r="BN1523" i="64" a="1"/>
  <c r="DK465" i="64" a="1"/>
  <c r="CO2274" i="64" a="1"/>
  <c r="BS810" i="64" a="1"/>
  <c r="BZ730" i="64" a="1"/>
  <c r="CP2247" i="64" a="1"/>
  <c r="X730" i="64" a="1"/>
  <c r="Y993" i="64" a="1"/>
  <c r="BN2302" i="64" a="1"/>
  <c r="AG465" i="64" a="1"/>
  <c r="AX810" i="64" a="1"/>
  <c r="CP465" i="64" a="1"/>
  <c r="BO810" i="64" a="1"/>
  <c r="BM810" i="64" a="1"/>
  <c r="CZ993" i="64" a="1"/>
  <c r="DG691" i="64" a="1"/>
  <c r="CO732" i="64" a="1"/>
  <c r="U465" i="64" a="1"/>
  <c r="DA772" i="64" a="1"/>
  <c r="BV465" i="64" a="1"/>
  <c r="AT465" i="64" a="1"/>
  <c r="CP693" i="64" a="1"/>
  <c r="BG465" i="64" a="1"/>
  <c r="BU465" i="64" a="1"/>
  <c r="AX465" i="64" a="1"/>
  <c r="DI465" i="64" a="1"/>
  <c r="CG2302" i="64" a="1"/>
  <c r="AZ730" i="64" a="1"/>
  <c r="BT810" i="64" a="1"/>
  <c r="CS993" i="64" a="1"/>
  <c r="BW465" i="64" a="1"/>
  <c r="BE2302" i="64" a="1"/>
  <c r="X2302" i="64" a="1"/>
  <c r="X1523" i="64" a="1"/>
  <c r="V730" i="64" a="1"/>
  <c r="CA810" i="64" a="1"/>
  <c r="CU993" i="64" a="1"/>
  <c r="S732" i="64" a="1"/>
  <c r="BB465" i="64" a="1"/>
  <c r="CL730" i="64" a="1"/>
  <c r="AH730" i="64" a="1"/>
  <c r="CJ810" i="64" a="1"/>
  <c r="CK730" i="64" a="1"/>
  <c r="AP1523" i="64" a="1"/>
  <c r="DD730" i="64" a="1"/>
  <c r="AO730" i="64" a="1"/>
  <c r="CC1523" i="64" a="1"/>
  <c r="CQ2274" i="64" a="1"/>
  <c r="U1018" i="64"/>
  <c r="BO2302" i="64" a="1"/>
  <c r="BQ465" i="64" a="1"/>
  <c r="AE810" i="64" a="1"/>
  <c r="AR1523" i="64" a="1"/>
  <c r="CT730" i="64" a="1"/>
  <c r="CS693" i="64" a="1"/>
  <c r="CO1018" i="64"/>
  <c r="BF730" i="64" a="1"/>
  <c r="BZ465" i="64" a="1"/>
  <c r="T810" i="64" a="1"/>
  <c r="BC1523" i="64" a="1"/>
  <c r="CV810" i="64" a="1"/>
  <c r="AP810" i="64" a="1"/>
  <c r="AV730" i="64" a="1"/>
  <c r="CS732" i="64" a="1"/>
  <c r="CV1018" i="64"/>
  <c r="CH1523" i="64" a="1"/>
  <c r="U2302" i="64" a="1"/>
  <c r="AV1523" i="64" a="1"/>
  <c r="CS1018" i="64"/>
  <c r="DE693" i="64" a="1"/>
  <c r="CV465" i="64" a="1"/>
  <c r="CH465" i="64" a="1"/>
  <c r="AB810" i="64" a="1"/>
  <c r="AS730" i="64" a="1"/>
  <c r="BG2302" i="64" a="1"/>
  <c r="CQ691" i="64" a="1"/>
  <c r="BV1523" i="64" a="1"/>
  <c r="AG810" i="64" a="1"/>
  <c r="V810" i="64" a="1"/>
  <c r="CR691" i="64" a="1"/>
  <c r="BL465" i="64" a="1"/>
  <c r="Y810" i="64" a="1"/>
  <c r="AX2302" i="64" a="1"/>
  <c r="T730" i="64" a="1"/>
  <c r="X810" i="64" a="1"/>
  <c r="DB693" i="64" a="1"/>
  <c r="AA730" i="64" a="1"/>
  <c r="T732" i="64" a="1"/>
  <c r="AL465" i="64" a="1"/>
  <c r="DD693" i="64" a="1"/>
  <c r="CA730" i="64" a="1"/>
  <c r="BF810" i="64" a="1"/>
  <c r="BA465" i="64" a="1"/>
  <c r="AA732" i="64" a="1"/>
  <c r="BD465" i="64" a="1"/>
  <c r="AE1523" i="64" a="1"/>
  <c r="AC1108" i="64" a="1"/>
  <c r="V465" i="64" a="1"/>
  <c r="CV730" i="64" a="1"/>
  <c r="AX1523" i="64" a="1"/>
  <c r="CE1523" i="64" a="1"/>
  <c r="CQ465" i="64" a="1"/>
  <c r="CQ2247" i="64" a="1"/>
  <c r="BK2302" i="64" a="1"/>
  <c r="AY465" i="64" a="1"/>
  <c r="CV691" i="64" a="1"/>
  <c r="DC693" i="64" a="1"/>
  <c r="AD730" i="64" a="1"/>
  <c r="BH2302" i="64" a="1"/>
  <c r="CP993" i="64" a="1"/>
  <c r="BE465" i="64" a="1"/>
  <c r="AC732" i="64" a="1"/>
  <c r="CZ732" i="64" a="1"/>
  <c r="CD730" i="64" a="1"/>
  <c r="Y2302" i="64" a="1"/>
  <c r="AJ465" i="64" a="1"/>
  <c r="S810" i="64" a="1"/>
  <c r="U1523" i="64" a="1"/>
  <c r="BQ810" i="64" a="1"/>
  <c r="BA730" i="64" a="1"/>
  <c r="AA2302" i="64" a="1"/>
  <c r="CR693" i="64" a="1"/>
  <c r="AK730" i="64" a="1"/>
  <c r="BI730" i="64" a="1"/>
  <c r="Z810" i="64" a="1"/>
  <c r="CT691" i="64" a="1"/>
  <c r="BK810" i="64" a="1"/>
  <c r="CL810" i="64" a="1"/>
  <c r="BL2302" i="64" a="1"/>
  <c r="DC691" i="64" a="1"/>
  <c r="CU732" i="64" a="1"/>
  <c r="BN730" i="64" a="1"/>
  <c r="DJ730" i="64" a="1"/>
  <c r="AT810" i="64" a="1"/>
  <c r="X465" i="64" a="1"/>
  <c r="CR732" i="64" a="1"/>
  <c r="CD465" i="64" a="1"/>
  <c r="S730" i="64" a="1"/>
  <c r="CK810" i="64" a="1"/>
  <c r="BX730" i="64" a="1"/>
  <c r="AC993" i="64" a="1"/>
  <c r="BD730" i="64" a="1"/>
  <c r="CB465" i="64" a="1"/>
  <c r="BT2302" i="64" a="1"/>
  <c r="CQ732" i="64" a="1"/>
  <c r="AJ2302" i="64" a="1"/>
  <c r="DI691" i="64" a="1"/>
  <c r="CW730" i="64" a="1"/>
  <c r="T465" i="64" a="1"/>
  <c r="CQ693" i="64" a="1"/>
  <c r="CZ691" i="64" a="1"/>
  <c r="BE810" i="64" a="1"/>
  <c r="CG810" i="64" a="1"/>
  <c r="Y730" i="64" a="1"/>
  <c r="AQ2302" i="64" a="1"/>
  <c r="AG2302" i="64" a="1"/>
  <c r="DE465" i="64" a="1"/>
  <c r="CT693" i="64" a="1"/>
  <c r="BQ730" i="64" a="1"/>
  <c r="BB1523" i="64" a="1"/>
  <c r="AA810" i="64" a="1"/>
  <c r="BN810" i="64" a="1"/>
  <c r="CK1523" i="64" a="1"/>
  <c r="DF691" i="64" a="1"/>
  <c r="AY2302" i="64" a="1"/>
  <c r="BY1523" i="64" a="1"/>
  <c r="AC2302" i="64" a="1"/>
  <c r="BU810" i="64" a="1"/>
  <c r="AI810" i="64" a="1"/>
  <c r="AW465" i="64" a="1"/>
  <c r="CO993" i="64" a="1"/>
  <c r="CH730" i="64" a="1"/>
  <c r="AM2302" i="64" a="1"/>
  <c r="AF730" i="64" a="1"/>
  <c r="BJ730" i="64" a="1"/>
  <c r="BB810" i="64" a="1"/>
  <c r="AZ810" i="64" a="1"/>
  <c r="DK693" i="64" a="1"/>
  <c r="AB465" i="64" a="1"/>
  <c r="AM810" i="64" a="1"/>
  <c r="BI1523" i="64" a="1"/>
  <c r="AG1523" i="64" a="1"/>
  <c r="AF2302" i="64" a="1"/>
  <c r="BS465" i="64" a="1"/>
  <c r="CC465" i="64" a="1"/>
  <c r="S1018" i="64"/>
  <c r="CC2302" i="64" a="1"/>
  <c r="CQ1018" i="64"/>
  <c r="BB730" i="64" a="1"/>
  <c r="AQ1523" i="64" a="1"/>
  <c r="AZ2302" i="64" a="1"/>
  <c r="CZ1018" i="64"/>
  <c r="CR993" i="64" a="1"/>
  <c r="AD465" i="64" a="1"/>
  <c r="DF693" i="64" a="1"/>
  <c r="CR730" i="64" a="1"/>
  <c r="DA693" i="64" a="1"/>
  <c r="BZ2302" i="64" a="1"/>
  <c r="CX1018" i="64"/>
  <c r="S2302" i="64" a="1"/>
  <c r="BZ810" i="64" a="1"/>
  <c r="AE465" i="64" a="1"/>
  <c r="AN465" i="64" a="1"/>
  <c r="AN1523" i="64" a="1"/>
  <c r="BH465" i="64" a="1"/>
  <c r="AI1523" i="64" a="1"/>
  <c r="BR1523" i="64" a="1"/>
  <c r="BK465" i="64" a="1"/>
  <c r="AG730" i="64" a="1"/>
  <c r="BW730" i="64" a="1"/>
  <c r="AV2302" i="64" a="1"/>
  <c r="AZ1523" i="64" a="1"/>
  <c r="BH1523" i="64" a="1"/>
  <c r="DG730" i="64" a="1"/>
  <c r="CL2302" i="64" a="1"/>
  <c r="BR810" i="64" a="1"/>
  <c r="BA1523" i="64" a="1"/>
  <c r="BV810" i="64" a="1"/>
  <c r="CW993" i="64" a="1"/>
  <c r="CK2302" i="64" a="1"/>
  <c r="BM465" i="64" a="1"/>
  <c r="AI465" i="64" a="1"/>
  <c r="CF730" i="64" a="1"/>
  <c r="CI2302" i="64" a="1"/>
  <c r="DE730" i="64" a="1"/>
  <c r="CY730" i="64" a="1"/>
  <c r="Y732" i="64" a="1"/>
  <c r="AN810" i="64" a="1"/>
  <c r="AK810" i="64" a="1"/>
  <c r="DE691" i="64" a="1"/>
  <c r="X732" i="64" a="1"/>
  <c r="AR730" i="64" a="1"/>
  <c r="BP810" i="64" a="1"/>
  <c r="CB810" i="64" a="1"/>
  <c r="CO2247" i="64" a="1"/>
  <c r="W810" i="64" a="1"/>
  <c r="AR810" i="64" a="1"/>
  <c r="BC465" i="64" a="1"/>
  <c r="CY1018" i="64"/>
  <c r="W465" i="64" a="1"/>
  <c r="AE730" i="64" a="1"/>
  <c r="X993" i="64" a="1"/>
  <c r="CO691" i="64" a="1"/>
  <c r="AF1523" i="64" a="1"/>
  <c r="CP730" i="64" a="1"/>
  <c r="DA993" i="64" a="1"/>
  <c r="AO1523" i="64" a="1"/>
  <c r="BC2302" i="64" a="1"/>
  <c r="W732" i="64" a="1"/>
  <c r="AT1523" i="64" a="1"/>
  <c r="CX732" i="64" a="1"/>
  <c r="CA465" i="64" a="1"/>
  <c r="CZ693" i="64" a="1"/>
  <c r="AH465" i="64" a="1"/>
  <c r="AD2302" i="64" a="1"/>
  <c r="CL1523" i="64" a="1"/>
  <c r="BG730" i="64" a="1"/>
  <c r="CY693" i="64" a="1"/>
  <c r="BP465" i="64" a="1"/>
  <c r="BT730" i="64" a="1"/>
  <c r="DJ465" i="64" a="1"/>
  <c r="CO730" i="64" a="1"/>
  <c r="CG730" i="64" a="1"/>
  <c r="BW2302" i="64" a="1"/>
  <c r="DA1018" i="64"/>
  <c r="AL730" i="64" a="1"/>
  <c r="BI810" i="64" a="1"/>
  <c r="AQ465" i="64" a="1"/>
  <c r="BU730" i="64" a="1"/>
  <c r="DF465" i="64" a="1"/>
  <c r="AA1523" i="64" a="1"/>
  <c r="AV465" i="64" a="1"/>
  <c r="AU810" i="64" a="1"/>
  <c r="AH810" i="64" a="1"/>
  <c r="DH691" i="64" a="1"/>
  <c r="S993" i="64" a="1"/>
  <c r="CX465" i="64" a="1"/>
  <c r="DA730" i="64" a="1"/>
  <c r="W730" i="64" a="1"/>
  <c r="BY2302" i="64" a="1"/>
  <c r="CE2302" i="64" a="1"/>
  <c r="T993" i="64" a="1"/>
  <c r="AB730" i="64" a="1"/>
  <c r="AS810" i="64" a="1"/>
  <c r="AT730" i="64" a="1"/>
  <c r="DK691" i="64" a="1"/>
  <c r="CA1523" i="64" a="1"/>
  <c r="AP2302" i="64" a="1"/>
  <c r="CY993" i="64" a="1"/>
  <c r="AK465" i="64" a="1"/>
  <c r="CW732" i="64" a="1"/>
  <c r="DC465" i="64" a="1"/>
  <c r="CI730" i="64" a="1"/>
  <c r="BW1523" i="64" a="1"/>
  <c r="BX810" i="64" a="1"/>
  <c r="BL730" i="64" a="1"/>
  <c r="AZ465" i="64" a="1"/>
  <c r="Z730" i="64" a="1"/>
  <c r="DF730" i="64" a="1"/>
  <c r="CP691" i="64" a="1"/>
  <c r="BX2302" i="64" a="1"/>
  <c r="AC772" i="64" a="1"/>
  <c r="V993" i="64" a="1"/>
  <c r="CY465" i="64" a="1"/>
  <c r="CP1018" i="64"/>
  <c r="AM730" i="64" a="1"/>
  <c r="DD691" i="64" a="1"/>
  <c r="CV693" i="64" a="1"/>
  <c r="CB730" i="64" a="1"/>
  <c r="DB465" i="64" a="1"/>
  <c r="DI693" i="64" a="1"/>
  <c r="BR730" i="64" a="1"/>
  <c r="BS2302" i="64" a="1"/>
  <c r="AO465" i="64" a="1"/>
  <c r="CE465" i="64" a="1"/>
  <c r="BC730" i="64" a="1"/>
  <c r="BK1523" i="64" a="1"/>
  <c r="AS1523" i="64" a="1"/>
  <c r="CG465" i="64" a="1"/>
  <c r="BV730" i="64" a="1"/>
  <c r="AB732" i="64" a="1"/>
  <c r="BE730" i="64" a="1"/>
  <c r="BA810" i="64" a="1"/>
  <c r="CY732" i="64" a="1"/>
  <c r="CB2302" i="64" a="1"/>
  <c r="CB1523" i="64" a="1"/>
  <c r="BH810" i="64" a="1"/>
  <c r="Z993" i="64" a="1"/>
  <c r="BT1523" i="64" a="1"/>
  <c r="AY810" i="64" a="1"/>
  <c r="BA2302" i="64" a="1"/>
  <c r="BS730" i="64" a="1"/>
  <c r="CX730" i="64" a="1"/>
  <c r="CW1108" i="64" a="1"/>
  <c r="BH730" i="64" a="1"/>
  <c r="DI730" i="64" a="1"/>
  <c r="AP730" i="64" a="1"/>
  <c r="CT465" i="64" a="1"/>
  <c r="BQ1523" i="64" a="1"/>
  <c r="Y1523" i="64" a="1"/>
  <c r="S1523" i="64" a="1"/>
  <c r="CX993" i="64" a="1"/>
  <c r="BJ810" i="64" a="1"/>
  <c r="CU730" i="64" a="1"/>
  <c r="CV732" i="64" a="1"/>
  <c r="DB730" i="64" a="1"/>
  <c r="CT1018" i="64"/>
  <c r="BU1523" i="64" a="1"/>
  <c r="BJ465" i="64" a="1"/>
  <c r="CJ1523" i="64" a="1"/>
  <c r="AC465" i="64" a="1"/>
  <c r="AF35" i="1170" l="1"/>
  <c r="AF50" i="1170"/>
  <c r="AG27" i="1170"/>
  <c r="AG18" i="1170"/>
  <c r="AG4" i="1170"/>
  <c r="AG26" i="1170"/>
  <c r="AG29" i="1170"/>
  <c r="AG20" i="1170"/>
  <c r="AG19" i="1170"/>
  <c r="AG21" i="1170"/>
  <c r="AG30" i="1170"/>
  <c r="AG28" i="1170"/>
  <c r="AG42" i="1170"/>
  <c r="AG45" i="1170"/>
  <c r="AG43" i="1170"/>
  <c r="AG44" i="1170"/>
  <c r="AG41" i="1170"/>
  <c r="AG22" i="1170"/>
  <c r="AF34" i="1170"/>
  <c r="AF49" i="1170"/>
  <c r="AI2" i="1170"/>
  <c r="AH3" i="1170"/>
  <c r="AH7" i="1170"/>
  <c r="AH1" i="1170"/>
  <c r="AC56" i="1170"/>
  <c r="AE53" i="1170"/>
  <c r="AE22" i="861" s="1"/>
  <c r="AE38" i="1170"/>
  <c r="AE17" i="861" s="1"/>
  <c r="AF23" i="1170"/>
  <c r="AF33" i="1170"/>
  <c r="AF48" i="1170"/>
  <c r="AF8" i="1170"/>
  <c r="AF36" i="1170"/>
  <c r="AF51" i="1170"/>
  <c r="AD55" i="1170"/>
  <c r="AF52" i="1170"/>
  <c r="AF37" i="1170"/>
  <c r="DF22" i="861"/>
  <c r="DF17" i="861"/>
  <c r="DF37" i="1170"/>
  <c r="DF52" i="1170"/>
  <c r="DF35" i="1170"/>
  <c r="DF50" i="1170"/>
  <c r="DG4" i="1170"/>
  <c r="DG26" i="1170"/>
  <c r="DG22" i="1170"/>
  <c r="DG28" i="1170"/>
  <c r="DG20" i="1170"/>
  <c r="DG18" i="1170"/>
  <c r="DG19" i="1170"/>
  <c r="DG21" i="1170"/>
  <c r="DG30" i="1170"/>
  <c r="DG29" i="1170"/>
  <c r="DG27" i="1170"/>
  <c r="DG43" i="1170"/>
  <c r="DG45" i="1170"/>
  <c r="DG41" i="1170"/>
  <c r="DG44" i="1170"/>
  <c r="DG42" i="1170"/>
  <c r="DH3" i="1170"/>
  <c r="DI2" i="1170"/>
  <c r="DH7" i="1170"/>
  <c r="DH8" i="1170"/>
  <c r="DF34" i="1170"/>
  <c r="DF49" i="1170"/>
  <c r="DG1" i="1170"/>
  <c r="DF23" i="1170"/>
  <c r="DF33" i="1170"/>
  <c r="DF38" i="1170" s="1"/>
  <c r="DF48" i="1170"/>
  <c r="DF53" i="1170" s="1"/>
  <c r="DF36" i="1170"/>
  <c r="DF51" i="1170"/>
  <c r="DE55" i="1170"/>
  <c r="DE56" i="1170" s="1"/>
  <c r="AC126" i="64"/>
  <c r="S499" i="64"/>
  <c r="AD509" i="64" a="1"/>
  <c r="AD509" i="64" s="1"/>
  <c r="AD498" i="64" a="1"/>
  <c r="AD498" i="64" s="1"/>
  <c r="DB509" i="64" a="1"/>
  <c r="DB509" i="64" s="1"/>
  <c r="DB498" i="64" a="1"/>
  <c r="DB498" i="64" s="1"/>
  <c r="DG1194" i="64"/>
  <c r="CQ2402" i="64"/>
  <c r="CZ1194" i="64"/>
  <c r="DA141" i="64"/>
  <c r="CW1198" i="64"/>
  <c r="CZ2402" i="64"/>
  <c r="CW1108" i="64"/>
  <c r="CW1110" i="64" s="1"/>
  <c r="AD515" i="64" a="1"/>
  <c r="AD515" i="64" s="1"/>
  <c r="AD501" i="64" a="1"/>
  <c r="AD501" i="64" s="1"/>
  <c r="CV1110" i="64"/>
  <c r="DB515" i="64" a="1"/>
  <c r="DB515" i="64" s="1"/>
  <c r="DB501" i="64" a="1"/>
  <c r="DB501" i="64" s="1"/>
  <c r="CH1198" i="64"/>
  <c r="AW1194" i="64"/>
  <c r="CT1198" i="64"/>
  <c r="CX2402" i="64"/>
  <c r="DF1198" i="64"/>
  <c r="AN1198" i="64"/>
  <c r="AP1198" i="64"/>
  <c r="AI1198" i="64"/>
  <c r="BB1194" i="64"/>
  <c r="W1194" i="64"/>
  <c r="BA1198" i="64"/>
  <c r="BS1198" i="64"/>
  <c r="V1198" i="64"/>
  <c r="CP1194" i="64"/>
  <c r="DI1198" i="64"/>
  <c r="CO2402" i="64"/>
  <c r="AF1194" i="64"/>
  <c r="AU1198" i="64"/>
  <c r="DG2402" i="64"/>
  <c r="CS1194" i="64"/>
  <c r="DK2402" i="64"/>
  <c r="DC2402" i="64"/>
  <c r="BH1198" i="64"/>
  <c r="BK1119" i="64"/>
  <c r="CP2402" i="64"/>
  <c r="AV1198" i="64"/>
  <c r="CX1198" i="64"/>
  <c r="BU1198" i="64"/>
  <c r="BQ1194" i="64"/>
  <c r="DD1194" i="64"/>
  <c r="CY2402" i="64"/>
  <c r="DD1198" i="64"/>
  <c r="AE1194" i="64"/>
  <c r="CK1194" i="64"/>
  <c r="CU2402" i="64"/>
  <c r="CV2402" i="64"/>
  <c r="DH1194" i="64"/>
  <c r="BF1198" i="64"/>
  <c r="CL1198" i="64"/>
  <c r="DJ1198" i="64"/>
  <c r="BF1194" i="64"/>
  <c r="BO1198" i="64"/>
  <c r="AL1194" i="64"/>
  <c r="AJ1198" i="64"/>
  <c r="BV1194" i="64"/>
  <c r="CO1194" i="64"/>
  <c r="BH1194" i="64"/>
  <c r="BP1194" i="64"/>
  <c r="AX1194" i="64"/>
  <c r="AA1194" i="64"/>
  <c r="BE1198" i="64"/>
  <c r="CG1194" i="64"/>
  <c r="CX1194" i="64"/>
  <c r="BC1198" i="64"/>
  <c r="AA1198" i="64"/>
  <c r="BD1194" i="64"/>
  <c r="BR1198" i="64"/>
  <c r="CV1194" i="64"/>
  <c r="DE2402" i="64"/>
  <c r="DB1198" i="64"/>
  <c r="DI1194" i="64"/>
  <c r="DK1198" i="64"/>
  <c r="Y1198" i="64"/>
  <c r="BX1194" i="64"/>
  <c r="AZ1198" i="64"/>
  <c r="DH1198" i="64"/>
  <c r="CV1198" i="64"/>
  <c r="AD1194" i="64"/>
  <c r="X1194" i="64"/>
  <c r="CZ1198" i="64"/>
  <c r="BK1198" i="64"/>
  <c r="AC1198" i="64"/>
  <c r="BY1198" i="64"/>
  <c r="DJ2402" i="64"/>
  <c r="AU1194" i="64"/>
  <c r="DF1194" i="64"/>
  <c r="CK1198" i="64"/>
  <c r="BM1194" i="64"/>
  <c r="BU1194" i="64"/>
  <c r="Z1198" i="64"/>
  <c r="AT1198" i="64"/>
  <c r="CO1198" i="64"/>
  <c r="AP1194" i="64"/>
  <c r="DE1198" i="64"/>
  <c r="AH1194" i="64"/>
  <c r="BV1198" i="64"/>
  <c r="AG1194" i="64"/>
  <c r="AV1194" i="64"/>
  <c r="CR2402" i="64"/>
  <c r="CA1198" i="64"/>
  <c r="BO1194" i="64"/>
  <c r="BJ1194" i="64"/>
  <c r="BL1194" i="64"/>
  <c r="CC1194" i="64"/>
  <c r="DC1198" i="64"/>
  <c r="CS1198" i="64"/>
  <c r="CW1194" i="64"/>
  <c r="CE1194" i="64"/>
  <c r="CI1198" i="64"/>
  <c r="BS1194" i="64"/>
  <c r="BI1198" i="64"/>
  <c r="BB1198" i="64"/>
  <c r="DA1194" i="64"/>
  <c r="CR1194" i="64"/>
  <c r="W1119" i="64"/>
  <c r="X1119" i="64"/>
  <c r="CE1119" i="64"/>
  <c r="CD1194" i="64"/>
  <c r="CL1194" i="64"/>
  <c r="BD1198" i="64"/>
  <c r="BW1194" i="64"/>
  <c r="BM1198" i="64"/>
  <c r="AX1198" i="64"/>
  <c r="CD1198" i="64"/>
  <c r="AO1194" i="64"/>
  <c r="CA1194" i="64"/>
  <c r="BQ1198" i="64"/>
  <c r="AM1198" i="64"/>
  <c r="DA1198" i="64"/>
  <c r="V1194" i="64"/>
  <c r="CU1194" i="64"/>
  <c r="DC1194" i="64"/>
  <c r="CP1198" i="64"/>
  <c r="BL1119" i="64"/>
  <c r="BL1198" i="64"/>
  <c r="AG1198" i="64"/>
  <c r="BI1194" i="64"/>
  <c r="BY1194" i="64"/>
  <c r="BG1198" i="64"/>
  <c r="BR1194" i="64"/>
  <c r="U1198" i="64"/>
  <c r="BJ1198" i="64"/>
  <c r="AV1119" i="64"/>
  <c r="AN1119" i="64"/>
  <c r="CB1119" i="64"/>
  <c r="AA1119" i="64"/>
  <c r="S1194" i="64"/>
  <c r="U1194" i="64"/>
  <c r="AQ1198" i="64"/>
  <c r="CE1198" i="64"/>
  <c r="BZ1194" i="64"/>
  <c r="T1198" i="64"/>
  <c r="AD1198" i="64"/>
  <c r="CT1115" i="64"/>
  <c r="DK1115" i="64"/>
  <c r="BI1115" i="64"/>
  <c r="DC1115" i="64"/>
  <c r="AM1115" i="64"/>
  <c r="AY1198" i="64"/>
  <c r="CS2402" i="64"/>
  <c r="DD2402" i="64"/>
  <c r="CW2402" i="64"/>
  <c r="T1194" i="64"/>
  <c r="BT1198" i="64"/>
  <c r="AI1194" i="64"/>
  <c r="AQ1194" i="64"/>
  <c r="AM1194" i="64"/>
  <c r="BT1194" i="64"/>
  <c r="CQ1198" i="64"/>
  <c r="CT2402" i="64"/>
  <c r="BC1119" i="64"/>
  <c r="CC1198" i="64"/>
  <c r="AB1194" i="64"/>
  <c r="S1198" i="64"/>
  <c r="CH1194" i="64"/>
  <c r="BK1194" i="64"/>
  <c r="AK1198" i="64"/>
  <c r="CB1194" i="64"/>
  <c r="CJ1194" i="64"/>
  <c r="AL1198" i="64"/>
  <c r="CR1198" i="64"/>
  <c r="CY1194" i="64"/>
  <c r="DA1119" i="64"/>
  <c r="DK1194" i="64"/>
  <c r="BN1194" i="64"/>
  <c r="X1198" i="64"/>
  <c r="BN1198" i="64"/>
  <c r="AB1198" i="64"/>
  <c r="BP1198" i="64"/>
  <c r="BC1194" i="64"/>
  <c r="CI1194" i="64"/>
  <c r="DA2402" i="64"/>
  <c r="CB1198" i="64"/>
  <c r="BE1194" i="64"/>
  <c r="AY1194" i="64"/>
  <c r="AJ1194" i="64"/>
  <c r="AH1198" i="64"/>
  <c r="AE1198" i="64"/>
  <c r="AC1194" i="64"/>
  <c r="BW1198" i="64"/>
  <c r="DI2402" i="64"/>
  <c r="DG1198" i="64"/>
  <c r="DB2402" i="64"/>
  <c r="BS1119" i="64"/>
  <c r="CZ1119" i="64"/>
  <c r="Z1194" i="64"/>
  <c r="CJ1198" i="64"/>
  <c r="BG1194" i="64"/>
  <c r="AO1198" i="64"/>
  <c r="AW1198" i="64"/>
  <c r="AZ1194" i="64"/>
  <c r="AK1194" i="64"/>
  <c r="AS1194" i="64"/>
  <c r="AR1198" i="64"/>
  <c r="CG1198" i="64"/>
  <c r="CU1198" i="64"/>
  <c r="AE1119" i="64"/>
  <c r="AY1119" i="64"/>
  <c r="AF1198" i="64"/>
  <c r="W1198" i="64"/>
  <c r="AR1194" i="64"/>
  <c r="CF1194" i="64"/>
  <c r="AT1194" i="64"/>
  <c r="BX1198" i="64"/>
  <c r="CF1198" i="64"/>
  <c r="AS1198" i="64"/>
  <c r="Y1194" i="64"/>
  <c r="AN1194" i="64"/>
  <c r="BZ1198" i="64"/>
  <c r="CQ1194" i="64"/>
  <c r="BA1194" i="64"/>
  <c r="CY1198" i="64"/>
  <c r="DE1194" i="64"/>
  <c r="DF2402" i="64"/>
  <c r="CJ1119" i="64"/>
  <c r="BU1115" i="64"/>
  <c r="BV1115" i="64"/>
  <c r="BM1115" i="64"/>
  <c r="BO1115" i="64"/>
  <c r="CX1115" i="64"/>
  <c r="CC1115" i="64"/>
  <c r="CD1115" i="64"/>
  <c r="AV1115" i="64"/>
  <c r="CO1115" i="64"/>
  <c r="CQ1115" i="64"/>
  <c r="CK1115" i="64"/>
  <c r="DJ1115" i="64"/>
  <c r="CL1115" i="64"/>
  <c r="BY1115" i="64"/>
  <c r="CE1115" i="64"/>
  <c r="BC1115" i="64"/>
  <c r="BA1115" i="64"/>
  <c r="BR1115" i="64"/>
  <c r="AB1115" i="64"/>
  <c r="AX1115" i="64"/>
  <c r="BL1115" i="64"/>
  <c r="DG1115" i="64"/>
  <c r="AG1115" i="64"/>
  <c r="CW1115" i="64"/>
  <c r="AL1115" i="64"/>
  <c r="BQ1115" i="64"/>
  <c r="BS1115" i="64"/>
  <c r="AK1115" i="64"/>
  <c r="AR1115" i="64"/>
  <c r="AE1115" i="64"/>
  <c r="CB1115" i="64"/>
  <c r="X1115" i="64"/>
  <c r="DD1115" i="64"/>
  <c r="CI1115" i="64"/>
  <c r="AH1115" i="64"/>
  <c r="BH1115" i="64"/>
  <c r="AU1115" i="64"/>
  <c r="CZ1115" i="64"/>
  <c r="AN1115" i="64"/>
  <c r="V1115" i="64"/>
  <c r="AA1115" i="64"/>
  <c r="AD1115" i="64"/>
  <c r="DA1115" i="64"/>
  <c r="CV1115" i="64"/>
  <c r="BX1115" i="64"/>
  <c r="BK1115" i="64"/>
  <c r="CP1115" i="64"/>
  <c r="S1115" i="64"/>
  <c r="CR1115" i="64"/>
  <c r="BD1115" i="64"/>
  <c r="Y1115" i="64"/>
  <c r="Z1115" i="64"/>
  <c r="AQ1115" i="64"/>
  <c r="AT1115" i="64"/>
  <c r="AW1115" i="64"/>
  <c r="CG1115" i="64"/>
  <c r="BJ1115" i="64"/>
  <c r="CA1115" i="64"/>
  <c r="AI1115" i="64"/>
  <c r="AJ1115" i="64"/>
  <c r="T1115" i="64"/>
  <c r="DH1115" i="64"/>
  <c r="BT1115" i="64"/>
  <c r="AO1115" i="64"/>
  <c r="AP1115" i="64"/>
  <c r="BG1115" i="64"/>
  <c r="BP1115" i="64"/>
  <c r="AZ1115" i="64"/>
  <c r="CH1115" i="64"/>
  <c r="CS1115" i="64"/>
  <c r="BN1115" i="64"/>
  <c r="AC1115" i="64"/>
  <c r="BZ1115" i="64"/>
  <c r="CY1115" i="64"/>
  <c r="AY1115" i="64"/>
  <c r="CJ1115" i="64"/>
  <c r="BE1115" i="64"/>
  <c r="BF1115" i="64"/>
  <c r="CU1115" i="64"/>
  <c r="BW1115" i="64"/>
  <c r="U1115" i="64"/>
  <c r="AS1115" i="64"/>
  <c r="BB1115" i="64"/>
  <c r="DB1115" i="64"/>
  <c r="W1115" i="64"/>
  <c r="DF1115" i="64"/>
  <c r="DI1115" i="64"/>
  <c r="AF1115" i="64"/>
  <c r="DE1115" i="64"/>
  <c r="CF1115" i="64"/>
  <c r="CX1119" i="64"/>
  <c r="AJ1119" i="64"/>
  <c r="DH1119" i="64"/>
  <c r="CG1119" i="64"/>
  <c r="T1119" i="64"/>
  <c r="CQ1119" i="64"/>
  <c r="AI1119" i="64"/>
  <c r="CA1119" i="64"/>
  <c r="AT1119" i="64"/>
  <c r="CO1119" i="64"/>
  <c r="BT1119" i="64"/>
  <c r="CF1119" i="64"/>
  <c r="Z1119" i="64"/>
  <c r="AF1119" i="64"/>
  <c r="CD1119" i="64"/>
  <c r="CC1119" i="64"/>
  <c r="CY1119" i="64"/>
  <c r="S1119" i="64"/>
  <c r="BH1119" i="64"/>
  <c r="AW1119" i="64"/>
  <c r="U1119" i="64"/>
  <c r="BR1119" i="64"/>
  <c r="CR1119" i="64"/>
  <c r="BD1119" i="64"/>
  <c r="CK1119" i="64"/>
  <c r="AH1119" i="64"/>
  <c r="DG1119" i="64"/>
  <c r="CV1119" i="64"/>
  <c r="BA1119" i="64"/>
  <c r="AX1193" i="64"/>
  <c r="AX1195" i="64"/>
  <c r="BG1193" i="64"/>
  <c r="BG1195" i="64"/>
  <c r="CV1193" i="64"/>
  <c r="CV1195" i="64"/>
  <c r="BU1119" i="64"/>
  <c r="CL1119" i="64"/>
  <c r="BY1119" i="64"/>
  <c r="AD1119" i="64"/>
  <c r="DJ1119" i="64"/>
  <c r="DA1193" i="64"/>
  <c r="DA1195" i="64"/>
  <c r="DJ1193" i="64"/>
  <c r="DJ1195" i="64"/>
  <c r="AV1193" i="64"/>
  <c r="AV1195" i="64"/>
  <c r="Z1193" i="64"/>
  <c r="Z1195" i="64"/>
  <c r="V1193" i="64"/>
  <c r="V1195" i="64"/>
  <c r="BR1193" i="64"/>
  <c r="BR1195" i="64"/>
  <c r="CA1193" i="64"/>
  <c r="CA1195" i="64"/>
  <c r="DF1193" i="64"/>
  <c r="DF1195" i="64"/>
  <c r="AQ1119" i="64"/>
  <c r="AX1119" i="64"/>
  <c r="AH1193" i="64"/>
  <c r="AH1195" i="64"/>
  <c r="AP1193" i="64"/>
  <c r="AP1195" i="64"/>
  <c r="BO1193" i="64"/>
  <c r="BO1195" i="64"/>
  <c r="AJ1193" i="64"/>
  <c r="AJ1195" i="64"/>
  <c r="AR1193" i="64"/>
  <c r="AR1195" i="64"/>
  <c r="BQ1193" i="64"/>
  <c r="BQ1195" i="64"/>
  <c r="CS1193" i="64"/>
  <c r="CS1195" i="64"/>
  <c r="DH1193" i="64"/>
  <c r="DH1195" i="64"/>
  <c r="CU1119" i="64"/>
  <c r="BX1119" i="64"/>
  <c r="AU1119" i="64"/>
  <c r="BM1119" i="64"/>
  <c r="AK1119" i="64"/>
  <c r="CH1119" i="64"/>
  <c r="CL1193" i="64"/>
  <c r="CL1195" i="64"/>
  <c r="BW1193" i="64"/>
  <c r="BW1195" i="64"/>
  <c r="CE1193" i="64"/>
  <c r="CE1195" i="64"/>
  <c r="AZ1193" i="64"/>
  <c r="AZ1195" i="64"/>
  <c r="BH1193" i="64"/>
  <c r="BH1195" i="64"/>
  <c r="U1193" i="64"/>
  <c r="U1195" i="64"/>
  <c r="AC1193" i="64"/>
  <c r="AC1195" i="64"/>
  <c r="AD1193" i="64"/>
  <c r="AD1195" i="64"/>
  <c r="BZ1193" i="64"/>
  <c r="BZ1195" i="64"/>
  <c r="CW1193" i="64"/>
  <c r="CW1195" i="64"/>
  <c r="DE1193" i="64"/>
  <c r="DE1195" i="64"/>
  <c r="BD1193" i="64"/>
  <c r="BD1195" i="64"/>
  <c r="BL1193" i="64"/>
  <c r="BL1195" i="64"/>
  <c r="BY1193" i="64"/>
  <c r="BY1195" i="64"/>
  <c r="CG1193" i="64"/>
  <c r="CG1195" i="64"/>
  <c r="DK1193" i="64"/>
  <c r="DK1195" i="64"/>
  <c r="CW1119" i="64"/>
  <c r="BG1119" i="64"/>
  <c r="DC1119" i="64"/>
  <c r="AZ1119" i="64"/>
  <c r="BO1119" i="64"/>
  <c r="BT1193" i="64"/>
  <c r="BT1195" i="64"/>
  <c r="AL1193" i="64"/>
  <c r="AL1195" i="64"/>
  <c r="CH1193" i="64"/>
  <c r="CH1195" i="64"/>
  <c r="CU1193" i="64"/>
  <c r="CU1195" i="64"/>
  <c r="DK1119" i="64"/>
  <c r="S1193" i="64"/>
  <c r="S1195" i="64"/>
  <c r="AB1193" i="64"/>
  <c r="AB1195" i="64"/>
  <c r="CY1193" i="64"/>
  <c r="CY1195" i="64"/>
  <c r="AC1119" i="64"/>
  <c r="DE1119" i="64"/>
  <c r="BN1119" i="64"/>
  <c r="CS1119" i="64"/>
  <c r="V1119" i="64"/>
  <c r="BS1193" i="64"/>
  <c r="BS1195" i="64"/>
  <c r="CR1193" i="64"/>
  <c r="CR1195" i="64"/>
  <c r="CT1193" i="64"/>
  <c r="CT1195" i="64"/>
  <c r="CI1119" i="64"/>
  <c r="Y1119" i="64"/>
  <c r="AP1119" i="64"/>
  <c r="BW1119" i="64"/>
  <c r="BJ1119" i="64"/>
  <c r="CP1119" i="64"/>
  <c r="DF1119" i="64"/>
  <c r="Y1193" i="64"/>
  <c r="Y1195" i="64"/>
  <c r="AG1193" i="64"/>
  <c r="AG1195" i="64"/>
  <c r="W1193" i="64"/>
  <c r="W1195" i="64"/>
  <c r="BF1193" i="64"/>
  <c r="BF1195" i="64"/>
  <c r="CI1193" i="64"/>
  <c r="CI1195" i="64"/>
  <c r="DC1193" i="64"/>
  <c r="DC1195" i="64"/>
  <c r="DG1193" i="64"/>
  <c r="DG1195" i="64"/>
  <c r="DB1193" i="64"/>
  <c r="DB1195" i="64"/>
  <c r="BQ1119" i="64"/>
  <c r="X1193" i="64"/>
  <c r="X1195" i="64"/>
  <c r="BN1193" i="64"/>
  <c r="BN1195" i="64"/>
  <c r="T1193" i="64"/>
  <c r="T1195" i="64"/>
  <c r="AU1193" i="64"/>
  <c r="AU1195" i="64"/>
  <c r="AK1193" i="64"/>
  <c r="AK1195" i="64"/>
  <c r="AT1193" i="64"/>
  <c r="AT1195" i="64"/>
  <c r="CO1193" i="64"/>
  <c r="CO1195" i="64"/>
  <c r="CZ1193" i="64"/>
  <c r="CZ1195" i="64"/>
  <c r="BP1119" i="64"/>
  <c r="AB1119" i="64"/>
  <c r="DI1119" i="64"/>
  <c r="AL1119" i="64"/>
  <c r="CJ1193" i="64"/>
  <c r="CJ1195" i="64"/>
  <c r="AO1193" i="64"/>
  <c r="AO1195" i="64"/>
  <c r="AW1193" i="64"/>
  <c r="AW1195" i="64"/>
  <c r="AA1193" i="64"/>
  <c r="AA1195" i="64"/>
  <c r="AS1193" i="64"/>
  <c r="AS1195" i="64"/>
  <c r="BK1193" i="64"/>
  <c r="BK1195" i="64"/>
  <c r="DD1193" i="64"/>
  <c r="DD1195" i="64"/>
  <c r="CX1193" i="64"/>
  <c r="CX1195" i="64"/>
  <c r="DD1119" i="64"/>
  <c r="AO1119" i="64"/>
  <c r="BF1119" i="64"/>
  <c r="AS1119" i="64"/>
  <c r="BZ1119" i="64"/>
  <c r="AF1193" i="64"/>
  <c r="AF1195" i="64"/>
  <c r="BE1193" i="64"/>
  <c r="BE1195" i="64"/>
  <c r="BM1193" i="64"/>
  <c r="BM1195" i="64"/>
  <c r="CD1193" i="64"/>
  <c r="CD1195" i="64"/>
  <c r="AI1193" i="64"/>
  <c r="AI1195" i="64"/>
  <c r="AM1193" i="64"/>
  <c r="AM1195" i="64"/>
  <c r="BA1193" i="64"/>
  <c r="BA1195" i="64"/>
  <c r="AE1193" i="64"/>
  <c r="AE1195" i="64"/>
  <c r="CQ1193" i="64"/>
  <c r="CQ1195" i="64"/>
  <c r="AN1193" i="64"/>
  <c r="AN1195" i="64"/>
  <c r="CB1193" i="64"/>
  <c r="CB1195" i="64"/>
  <c r="BU1193" i="64"/>
  <c r="BU1195" i="64"/>
  <c r="CC1193" i="64"/>
  <c r="CC1195" i="64"/>
  <c r="BV1193" i="64"/>
  <c r="BV1195" i="64"/>
  <c r="AQ1193" i="64"/>
  <c r="AQ1195" i="64"/>
  <c r="AY1193" i="64"/>
  <c r="AY1195" i="64"/>
  <c r="BP1193" i="64"/>
  <c r="BP1195" i="64"/>
  <c r="BB1193" i="64"/>
  <c r="BB1195" i="64"/>
  <c r="CP1193" i="64"/>
  <c r="CP1195" i="64"/>
  <c r="AR1119" i="64"/>
  <c r="DB1119" i="64"/>
  <c r="AG1119" i="64"/>
  <c r="BB1119" i="64"/>
  <c r="CK1193" i="64"/>
  <c r="CK1195" i="64"/>
  <c r="BX1193" i="64"/>
  <c r="BX1195" i="64"/>
  <c r="CF1193" i="64"/>
  <c r="CF1195" i="64"/>
  <c r="BI1193" i="64"/>
  <c r="BI1195" i="64"/>
  <c r="BJ1193" i="64"/>
  <c r="BJ1195" i="64"/>
  <c r="DI1193" i="64"/>
  <c r="DI1195" i="64"/>
  <c r="BE1119" i="64"/>
  <c r="BV1119" i="64"/>
  <c r="BI1119" i="64"/>
  <c r="CT1119" i="64"/>
  <c r="BC1193" i="64"/>
  <c r="BC1195" i="64"/>
  <c r="AM1119" i="64"/>
  <c r="AC141" i="64"/>
  <c r="DA126" i="64"/>
  <c r="AG1114" i="64"/>
  <c r="AG1116" i="64"/>
  <c r="T1114" i="64"/>
  <c r="T1116" i="64"/>
  <c r="CS1114" i="64"/>
  <c r="CS1116" i="64"/>
  <c r="AK1114" i="64"/>
  <c r="AK1116" i="64"/>
  <c r="CH1114" i="64"/>
  <c r="CH1116" i="64"/>
  <c r="BW1114" i="64"/>
  <c r="BW1116" i="64"/>
  <c r="AD1114" i="64"/>
  <c r="AD1116" i="64"/>
  <c r="BN1114" i="64"/>
  <c r="BN1116" i="64"/>
  <c r="CY1114" i="64"/>
  <c r="CY1116" i="64"/>
  <c r="AT1114" i="64"/>
  <c r="AT1116" i="64"/>
  <c r="AW1114" i="64"/>
  <c r="AW1116" i="64"/>
  <c r="DC1114" i="64"/>
  <c r="DC1116" i="64"/>
  <c r="AJ1114" i="64"/>
  <c r="AJ1116" i="64"/>
  <c r="BA1114" i="64"/>
  <c r="BA1116" i="64"/>
  <c r="CW1114" i="64"/>
  <c r="CW1116" i="64"/>
  <c r="CI1114" i="64"/>
  <c r="CI1116" i="64"/>
  <c r="CD1114" i="64"/>
  <c r="CD1116" i="64"/>
  <c r="BT1114" i="64"/>
  <c r="BT1116" i="64"/>
  <c r="AZ1114" i="64"/>
  <c r="AZ1116" i="64"/>
  <c r="CP1114" i="64"/>
  <c r="CP1116" i="64"/>
  <c r="AP1114" i="64"/>
  <c r="AP1116" i="64"/>
  <c r="AE1114" i="64"/>
  <c r="AE1116" i="64"/>
  <c r="BS1114" i="64"/>
  <c r="BS1116" i="64"/>
  <c r="AF1114" i="64"/>
  <c r="AF1116" i="64"/>
  <c r="BM1114" i="64"/>
  <c r="BM1116" i="64"/>
  <c r="S1114" i="64"/>
  <c r="S1116" i="64"/>
  <c r="BQ1114" i="64"/>
  <c r="BQ1116" i="64"/>
  <c r="BX1114" i="64"/>
  <c r="BX1116" i="64"/>
  <c r="Y1114" i="64"/>
  <c r="Y1116" i="64"/>
  <c r="AA1114" i="64"/>
  <c r="AA1116" i="64"/>
  <c r="BJ1114" i="64"/>
  <c r="BJ1116" i="64"/>
  <c r="BP1114" i="64"/>
  <c r="BP1116" i="64"/>
  <c r="X1114" i="64"/>
  <c r="X1116" i="64"/>
  <c r="DF1114" i="64"/>
  <c r="DF1116" i="64"/>
  <c r="CT1114" i="64"/>
  <c r="CT1116" i="64"/>
  <c r="BV1114" i="64"/>
  <c r="BV1116" i="64"/>
  <c r="Z1114" i="64"/>
  <c r="Z1116" i="64"/>
  <c r="BZ1114" i="64"/>
  <c r="BZ1116" i="64"/>
  <c r="CZ1114" i="64"/>
  <c r="CZ1116" i="64"/>
  <c r="AU1114" i="64"/>
  <c r="AU1116" i="64"/>
  <c r="AV1114" i="64"/>
  <c r="AV1116" i="64"/>
  <c r="CC1114" i="64"/>
  <c r="CC1116" i="64"/>
  <c r="BD1114" i="64"/>
  <c r="BD1116" i="64"/>
  <c r="AI1114" i="64"/>
  <c r="AI1116" i="64"/>
  <c r="CG1114" i="64"/>
  <c r="CG1116" i="64"/>
  <c r="AM1114" i="64"/>
  <c r="AM1116" i="64"/>
  <c r="AO1114" i="64"/>
  <c r="AO1116" i="64"/>
  <c r="CV1114" i="64"/>
  <c r="CV1116" i="64"/>
  <c r="DB1114" i="64"/>
  <c r="DB1116" i="64"/>
  <c r="CO1114" i="64"/>
  <c r="CO1116" i="64"/>
  <c r="CF1114" i="64"/>
  <c r="CF1116" i="64"/>
  <c r="DJ1114" i="64"/>
  <c r="DJ1116" i="64"/>
  <c r="BF1114" i="64"/>
  <c r="BF1116" i="64"/>
  <c r="BK1114" i="64"/>
  <c r="BK1116" i="64"/>
  <c r="BL1114" i="64"/>
  <c r="BL1116" i="64"/>
  <c r="CR1114" i="64"/>
  <c r="CR1116" i="64"/>
  <c r="BC1114" i="64"/>
  <c r="BC1116" i="64"/>
  <c r="V1114" i="64"/>
  <c r="V1116" i="64"/>
  <c r="BE1114" i="64"/>
  <c r="BE1116" i="64"/>
  <c r="AR1114" i="64"/>
  <c r="AR1116" i="64"/>
  <c r="DA1114" i="64"/>
  <c r="DA1116" i="64"/>
  <c r="AY1114" i="64"/>
  <c r="AY1116" i="64"/>
  <c r="DE1114" i="64"/>
  <c r="DE1116" i="64"/>
  <c r="BG1114" i="64"/>
  <c r="BG1116" i="64"/>
  <c r="DI1114" i="64"/>
  <c r="DI1116" i="64"/>
  <c r="CL1114" i="64"/>
  <c r="CL1116" i="64"/>
  <c r="CX1114" i="64"/>
  <c r="CX1116" i="64"/>
  <c r="AC1114" i="64"/>
  <c r="AC1116" i="64"/>
  <c r="CA1114" i="64"/>
  <c r="CA1116" i="64"/>
  <c r="CB1114" i="64"/>
  <c r="CB1116" i="64"/>
  <c r="W1114" i="64"/>
  <c r="W1116" i="64"/>
  <c r="AB1114" i="64"/>
  <c r="AB1116" i="64"/>
  <c r="DH1114" i="64"/>
  <c r="DH1116" i="64"/>
  <c r="AL1114" i="64"/>
  <c r="AL1116" i="64"/>
  <c r="BU1114" i="64"/>
  <c r="BU1116" i="64"/>
  <c r="AS1114" i="64"/>
  <c r="AS1116" i="64"/>
  <c r="BO1114" i="64"/>
  <c r="BO1116" i="64"/>
  <c r="DD1114" i="64"/>
  <c r="DD1116" i="64"/>
  <c r="CE1114" i="64"/>
  <c r="CE1116" i="64"/>
  <c r="BB1114" i="64"/>
  <c r="BB1116" i="64"/>
  <c r="AN1114" i="64"/>
  <c r="AN1116" i="64"/>
  <c r="CK1114" i="64"/>
  <c r="CK1116" i="64"/>
  <c r="BI1114" i="64"/>
  <c r="BI1116" i="64"/>
  <c r="BH1114" i="64"/>
  <c r="BH1116" i="64"/>
  <c r="AX1114" i="64"/>
  <c r="AX1116" i="64"/>
  <c r="DG1114" i="64"/>
  <c r="DG1116" i="64"/>
  <c r="CJ1114" i="64"/>
  <c r="CJ1116" i="64"/>
  <c r="AH1114" i="64"/>
  <c r="AH1116" i="64"/>
  <c r="CQ1114" i="64"/>
  <c r="CQ1116" i="64"/>
  <c r="CU1114" i="64"/>
  <c r="CU1116" i="64"/>
  <c r="DK1114" i="64"/>
  <c r="DK1116" i="64"/>
  <c r="AQ1114" i="64"/>
  <c r="AQ1116" i="64"/>
  <c r="U1114" i="64"/>
  <c r="U1116" i="64"/>
  <c r="BR1114" i="64"/>
  <c r="BR1116" i="64"/>
  <c r="BY1114" i="64"/>
  <c r="BY1116" i="64"/>
  <c r="AC1108" i="64"/>
  <c r="AC1110" i="64" s="1"/>
  <c r="AD111" i="64" a="1"/>
  <c r="AD111" i="64" s="1"/>
  <c r="AD1093" i="64" a="1"/>
  <c r="AD1093" i="64" s="1"/>
  <c r="DB111" i="64" a="1"/>
  <c r="DB111" i="64" s="1"/>
  <c r="DB1093" i="64" a="1"/>
  <c r="DB1093" i="64" s="1"/>
  <c r="AB1110"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17" i="64" a="1"/>
  <c r="DB1017" i="64" s="1"/>
  <c r="AD1017" i="64" a="1"/>
  <c r="AD1017" i="64" s="1"/>
  <c r="CT23" i="861"/>
  <c r="CM993" i="64"/>
  <c r="AA993" i="64"/>
  <c r="U993" i="64"/>
  <c r="X993" i="64"/>
  <c r="CV993" i="64"/>
  <c r="CX993" i="64"/>
  <c r="T993" i="64"/>
  <c r="CQ993" i="64"/>
  <c r="CT993" i="64"/>
  <c r="AB993" i="64"/>
  <c r="S993" i="64"/>
  <c r="CZ993" i="64"/>
  <c r="W993" i="64"/>
  <c r="Z993" i="64"/>
  <c r="CS993" i="64"/>
  <c r="CP993" i="64"/>
  <c r="Y993" i="64"/>
  <c r="CW993" i="64"/>
  <c r="CU993" i="64"/>
  <c r="CY993" i="64"/>
  <c r="CO993" i="64"/>
  <c r="V993" i="64"/>
  <c r="CR993" i="64"/>
  <c r="CL1023" i="64"/>
  <c r="AA1023" i="64"/>
  <c r="DA1023" i="64"/>
  <c r="U1023" i="64"/>
  <c r="X1023" i="64"/>
  <c r="CV1023" i="64"/>
  <c r="CX1023" i="64"/>
  <c r="T1023" i="64"/>
  <c r="CQ1023" i="64"/>
  <c r="CT1023" i="64"/>
  <c r="AB1023" i="64"/>
  <c r="S1023" i="64"/>
  <c r="AB1001" i="64"/>
  <c r="CZ1023" i="64"/>
  <c r="W1023" i="64"/>
  <c r="CZ1001" i="64"/>
  <c r="CL1001" i="64"/>
  <c r="Z1023" i="64"/>
  <c r="CS1023" i="64"/>
  <c r="CP1023" i="64"/>
  <c r="Y1023" i="64"/>
  <c r="AA1001" i="64"/>
  <c r="CW1023" i="64"/>
  <c r="CU1023" i="64"/>
  <c r="AC1023" i="64"/>
  <c r="CY1023" i="64"/>
  <c r="CO1023" i="64"/>
  <c r="V1023" i="64"/>
  <c r="CR1023" i="64"/>
  <c r="U1001" i="64"/>
  <c r="X1001"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993" i="64"/>
  <c r="AC993" i="64"/>
  <c r="DB331" i="64" a="1"/>
  <c r="DB331" i="64" s="1"/>
  <c r="DB992" i="64" a="1"/>
  <c r="DB992" i="64" s="1"/>
  <c r="AD331" i="64" a="1"/>
  <c r="AD331" i="64" s="1"/>
  <c r="AD992" i="64" a="1"/>
  <c r="AD992"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X46" i="861"/>
  <c r="X87" i="861" s="1"/>
  <c r="CT67" i="861"/>
  <c r="DB42" i="863"/>
  <c r="DB21" i="863" s="1"/>
  <c r="DB32"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263" i="64"/>
  <c r="DB281" i="64"/>
  <c r="DC8" i="64"/>
  <c r="DC277" i="64"/>
  <c r="DC3" i="64"/>
  <c r="DC259" i="64"/>
  <c r="DC7" i="64"/>
  <c r="DD2" i="64"/>
  <c r="DC260" i="64"/>
  <c r="DC278" i="64"/>
  <c r="DC261" i="64"/>
  <c r="DC279" i="64"/>
  <c r="DC280" i="64"/>
  <c r="DC262" i="64"/>
  <c r="DB1" i="64"/>
  <c r="DB24" i="864"/>
  <c r="DB1" i="864"/>
  <c r="AD24" i="864"/>
  <c r="AD94"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2"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02" i="64"/>
  <c r="AX2302" i="64"/>
  <c r="BQ2302" i="64"/>
  <c r="CB2302" i="64"/>
  <c r="BV2302" i="64"/>
  <c r="BR2302" i="64"/>
  <c r="BD2302" i="64"/>
  <c r="AP2302" i="64"/>
  <c r="BS2302" i="64"/>
  <c r="BE2302" i="64"/>
  <c r="BG2302" i="64"/>
  <c r="BL2302" i="64"/>
  <c r="BX2302" i="64"/>
  <c r="AC2302" i="64"/>
  <c r="AD2302" i="64"/>
  <c r="AE2302" i="64"/>
  <c r="CC2302" i="64"/>
  <c r="S2302" i="64"/>
  <c r="CE2302" i="64"/>
  <c r="AJ2302" i="64"/>
  <c r="BA2302" i="64"/>
  <c r="BB2302" i="64"/>
  <c r="BC2302" i="64"/>
  <c r="CJ2302" i="64"/>
  <c r="AO2302" i="64"/>
  <c r="BM2302" i="64"/>
  <c r="AQ2302" i="64"/>
  <c r="BH2302" i="64"/>
  <c r="AF2302" i="64"/>
  <c r="CL2302" i="64"/>
  <c r="BY2302" i="64"/>
  <c r="BZ2302" i="64"/>
  <c r="CA2302" i="64"/>
  <c r="AH2302" i="64"/>
  <c r="BO2302" i="64"/>
  <c r="T2302" i="64"/>
  <c r="CF2302" i="64"/>
  <c r="AK2302" i="64"/>
  <c r="AL2302" i="64"/>
  <c r="AM2302" i="64"/>
  <c r="BF2302" i="64"/>
  <c r="Y2302" i="64"/>
  <c r="CK2302" i="64"/>
  <c r="AA2302" i="64"/>
  <c r="AR2302" i="64"/>
  <c r="BP2302" i="64"/>
  <c r="BI2302" i="64"/>
  <c r="AV2302" i="64"/>
  <c r="Z2302" i="64"/>
  <c r="BJ2302" i="64"/>
  <c r="CH2302" i="64"/>
  <c r="X2302" i="64"/>
  <c r="BK2302" i="64"/>
  <c r="AW2302" i="64"/>
  <c r="AY2302" i="64"/>
  <c r="AN2302" i="64"/>
  <c r="BN2302" i="64"/>
  <c r="BT2302" i="64"/>
  <c r="U2302" i="64"/>
  <c r="CG2302" i="64"/>
  <c r="V2302" i="64"/>
  <c r="W2302" i="64"/>
  <c r="CI2302" i="64"/>
  <c r="BU2302" i="64"/>
  <c r="CD2302" i="64"/>
  <c r="BW2302" i="64"/>
  <c r="AB2302" i="64"/>
  <c r="AZ2302" i="64"/>
  <c r="AS2302" i="64"/>
  <c r="AT2302" i="64"/>
  <c r="AU2302" i="64"/>
  <c r="AG2302"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274" i="64"/>
  <c r="CO2285" i="64"/>
  <c r="CP2274" i="64"/>
  <c r="CQ2274" i="64"/>
  <c r="CO2247" i="64"/>
  <c r="CQ2247" i="64"/>
  <c r="CP2247" i="64"/>
  <c r="X1786" i="64"/>
  <c r="X1788" i="64" s="1"/>
  <c r="W1831" i="64"/>
  <c r="X1829" i="64"/>
  <c r="CX1829" i="64"/>
  <c r="CX1831" i="64" s="1"/>
  <c r="X1808" i="64"/>
  <c r="CU1808" i="64"/>
  <c r="W1810" i="64"/>
  <c r="CT1786" i="64"/>
  <c r="CT1788" i="64" s="1"/>
  <c r="CT1541" i="64"/>
  <c r="DG465" i="64"/>
  <c r="DE1541" i="64"/>
  <c r="DH653" i="64"/>
  <c r="DG478" i="64"/>
  <c r="AC644" i="64"/>
  <c r="CP653" i="64"/>
  <c r="DA653" i="64"/>
  <c r="BB644" i="64"/>
  <c r="CS644" i="64"/>
  <c r="CP1541" i="64"/>
  <c r="CO644" i="64"/>
  <c r="CX1541" i="64"/>
  <c r="DF1541" i="64"/>
  <c r="CY1541" i="64"/>
  <c r="DI644" i="64"/>
  <c r="CZ1541" i="64"/>
  <c r="DE644" i="64"/>
  <c r="CR653" i="64"/>
  <c r="CZ653" i="64"/>
  <c r="DB1541" i="64"/>
  <c r="DJ1541" i="64"/>
  <c r="CQ465" i="64"/>
  <c r="CY465" i="64"/>
  <c r="CQ478" i="64"/>
  <c r="CY478" i="64"/>
  <c r="DG644" i="64"/>
  <c r="DG653" i="64"/>
  <c r="DE465" i="64"/>
  <c r="BF465" i="64"/>
  <c r="BV465" i="64"/>
  <c r="CL465" i="64"/>
  <c r="BD465" i="64"/>
  <c r="BS465" i="64"/>
  <c r="Z465" i="64"/>
  <c r="AH465" i="64"/>
  <c r="AX465" i="64"/>
  <c r="DD465" i="64"/>
  <c r="DE478" i="64"/>
  <c r="BF478" i="64"/>
  <c r="BV478" i="64"/>
  <c r="CY653" i="64"/>
  <c r="CR1541" i="64"/>
  <c r="CQ1541" i="64"/>
  <c r="CL478" i="64"/>
  <c r="BD478" i="64"/>
  <c r="DG1541" i="64"/>
  <c r="BS478" i="64"/>
  <c r="Z478" i="64"/>
  <c r="AH478" i="64"/>
  <c r="DH1541" i="64"/>
  <c r="CS1541" i="64"/>
  <c r="AX478" i="64"/>
  <c r="BQ644" i="64"/>
  <c r="DD478" i="64"/>
  <c r="CQ653" i="64"/>
  <c r="CQ644" i="64"/>
  <c r="CO465" i="64"/>
  <c r="CO1523" i="64"/>
  <c r="CW465" i="64"/>
  <c r="CO478" i="64"/>
  <c r="CW644" i="64"/>
  <c r="CW653" i="64"/>
  <c r="CO1541" i="64"/>
  <c r="CW478" i="64"/>
  <c r="CW1541" i="64"/>
  <c r="CV1541" i="64"/>
  <c r="CV465" i="64"/>
  <c r="CV644" i="64"/>
  <c r="CV653" i="64"/>
  <c r="CV478" i="64"/>
  <c r="DD644" i="64"/>
  <c r="DD653" i="64"/>
  <c r="DD1541" i="64"/>
  <c r="CS465" i="64"/>
  <c r="DI465" i="64"/>
  <c r="DA465" i="64"/>
  <c r="DI1541" i="64"/>
  <c r="CS478" i="64"/>
  <c r="DI478" i="64"/>
  <c r="DA478" i="64"/>
  <c r="DA1541" i="64"/>
  <c r="DC465" i="64"/>
  <c r="DK465" i="64"/>
  <c r="CU465" i="64"/>
  <c r="DC644" i="64"/>
  <c r="DC653" i="64"/>
  <c r="DK653" i="64"/>
  <c r="DK644" i="64"/>
  <c r="CU644" i="64"/>
  <c r="CU653" i="64"/>
  <c r="DC478" i="64"/>
  <c r="DK478" i="64"/>
  <c r="CU478" i="64"/>
  <c r="CP465" i="64"/>
  <c r="DF465" i="64"/>
  <c r="CX465" i="64"/>
  <c r="CP478" i="64"/>
  <c r="DF478" i="64"/>
  <c r="CX478" i="64"/>
  <c r="DF644" i="64"/>
  <c r="DF653" i="64"/>
  <c r="CX644" i="64"/>
  <c r="CX653" i="64"/>
  <c r="CQ1927" i="64"/>
  <c r="DK603" i="64"/>
  <c r="DB653" i="64"/>
  <c r="DB644" i="64"/>
  <c r="DK1596" i="64"/>
  <c r="CT1194" i="64"/>
  <c r="CT1383" i="64"/>
  <c r="DB1348" i="64"/>
  <c r="DK1698" i="64"/>
  <c r="DK1541" i="64"/>
  <c r="DK1217" i="64"/>
  <c r="CU603" i="64"/>
  <c r="CU1217" i="64"/>
  <c r="DC1596" i="64"/>
  <c r="DK1650" i="64"/>
  <c r="DB395" i="64"/>
  <c r="CT975" i="64"/>
  <c r="DJ1348" i="64"/>
  <c r="CU1619" i="64"/>
  <c r="DK1453" i="64"/>
  <c r="DK580" i="64"/>
  <c r="CU1453" i="64"/>
  <c r="CU1541" i="64"/>
  <c r="CT1498" i="64"/>
  <c r="DJ1498" i="64"/>
  <c r="DJ1383" i="64"/>
  <c r="CT395" i="64"/>
  <c r="DC1619" i="64"/>
  <c r="DK1417" i="64"/>
  <c r="CU1417" i="64"/>
  <c r="CU580" i="64"/>
  <c r="DB1498" i="64"/>
  <c r="DB1383" i="64"/>
  <c r="DJ1194" i="64"/>
  <c r="CT1312" i="64"/>
  <c r="DC1217" i="64"/>
  <c r="DK1619" i="64"/>
  <c r="DK1239" i="64"/>
  <c r="CU1239" i="64"/>
  <c r="DB1194" i="64"/>
  <c r="DJ975" i="64"/>
  <c r="DC1453" i="64"/>
  <c r="DC1541" i="64"/>
  <c r="DC603" i="64"/>
  <c r="DB975" i="64"/>
  <c r="DJ675" i="64"/>
  <c r="DJ1312" i="64"/>
  <c r="CT675" i="64"/>
  <c r="DC1417" i="64"/>
  <c r="CU1650" i="64"/>
  <c r="DC1698" i="64"/>
  <c r="DB1312" i="64"/>
  <c r="DJ644" i="64"/>
  <c r="DJ653" i="64"/>
  <c r="CU1596" i="64"/>
  <c r="CT653" i="64"/>
  <c r="CT644" i="64"/>
  <c r="DC1239" i="64"/>
  <c r="DC580" i="64"/>
  <c r="DC1650" i="64"/>
  <c r="CU1698" i="64"/>
  <c r="DJ465" i="64"/>
  <c r="DB465" i="64"/>
  <c r="CT465" i="64"/>
  <c r="CZ395" i="64"/>
  <c r="CR395" i="64"/>
  <c r="CP1764" i="64"/>
  <c r="CP1766" i="64" s="1"/>
  <c r="DJ603" i="64"/>
  <c r="DH478" i="64"/>
  <c r="DB603" i="64"/>
  <c r="CZ478" i="64"/>
  <c r="DH395" i="64"/>
  <c r="CT603" i="64"/>
  <c r="CR478" i="64"/>
  <c r="BH1523" i="64"/>
  <c r="BH1536" i="64" s="1"/>
  <c r="X1523" i="64"/>
  <c r="X1536" i="64" s="1"/>
  <c r="AF1523" i="64"/>
  <c r="AF1536" i="64" s="1"/>
  <c r="AO1523" i="64"/>
  <c r="AO1536" i="64" s="1"/>
  <c r="BU1523" i="64"/>
  <c r="BU1536" i="64" s="1"/>
  <c r="Z1523" i="64"/>
  <c r="Z1536" i="64" s="1"/>
  <c r="BN1523" i="64"/>
  <c r="BN1536" i="64" s="1"/>
  <c r="CD1523" i="64"/>
  <c r="CD1536" i="64" s="1"/>
  <c r="AQ1523" i="64"/>
  <c r="T1523" i="64"/>
  <c r="T1536" i="64" s="1"/>
  <c r="BX1523" i="64"/>
  <c r="BX1536" i="64" s="1"/>
  <c r="AL1523" i="64"/>
  <c r="AL1536" i="64" s="1"/>
  <c r="AT1523" i="64"/>
  <c r="AT1536" i="64" s="1"/>
  <c r="BJ1523" i="64"/>
  <c r="BJ1536" i="64" s="1"/>
  <c r="CH1523" i="64"/>
  <c r="CH1536" i="64" s="1"/>
  <c r="CE1523" i="64"/>
  <c r="CE1536" i="64" s="1"/>
  <c r="AM1523" i="64"/>
  <c r="AM1536" i="64" s="1"/>
  <c r="AR1523" i="64"/>
  <c r="AR1536" i="64" s="1"/>
  <c r="AG1523" i="64"/>
  <c r="AG1536" i="64" s="1"/>
  <c r="CJ1523" i="64"/>
  <c r="CJ1536" i="64" s="1"/>
  <c r="AI1523" i="64"/>
  <c r="AI1536" i="64" s="1"/>
  <c r="BO1523" i="64"/>
  <c r="BP1523" i="64"/>
  <c r="BP1536" i="64" s="1"/>
  <c r="AY1523" i="64"/>
  <c r="AY1536" i="64" s="1"/>
  <c r="BT1523" i="64"/>
  <c r="BT1536" i="64" s="1"/>
  <c r="AW1523" i="64"/>
  <c r="AW1536" i="64" s="1"/>
  <c r="CK1523" i="64"/>
  <c r="CK1536" i="64" s="1"/>
  <c r="AX1523" i="64"/>
  <c r="AX1536" i="64" s="1"/>
  <c r="BC1523" i="64"/>
  <c r="AA1523" i="64"/>
  <c r="AA1536" i="64" s="1"/>
  <c r="BW1523" i="64"/>
  <c r="BW1536" i="64" s="1"/>
  <c r="AB1523" i="64"/>
  <c r="AB1536" i="64" s="1"/>
  <c r="AZ1523" i="64"/>
  <c r="AZ1536" i="64" s="1"/>
  <c r="CF1523" i="64"/>
  <c r="CF1536" i="64" s="1"/>
  <c r="AV1523" i="64"/>
  <c r="AV1536" i="64" s="1"/>
  <c r="AN1523" i="64"/>
  <c r="AN1536" i="64" s="1"/>
  <c r="BD1523" i="64"/>
  <c r="BD1536" i="64" s="1"/>
  <c r="BS1523" i="64"/>
  <c r="BS1536" i="64" s="1"/>
  <c r="BE1523" i="64"/>
  <c r="BE1536" i="64" s="1"/>
  <c r="W1523" i="64"/>
  <c r="W1536" i="64" s="1"/>
  <c r="BF1523" i="64"/>
  <c r="BF1536" i="64" s="1"/>
  <c r="BV1523" i="64"/>
  <c r="BV1536" i="64" s="1"/>
  <c r="CL1523" i="64"/>
  <c r="CL1536" i="64" s="1"/>
  <c r="S1523" i="64"/>
  <c r="AU1523" i="64"/>
  <c r="AU1536" i="64" s="1"/>
  <c r="CB1523" i="64"/>
  <c r="CB1536" i="64" s="1"/>
  <c r="Y1523" i="64"/>
  <c r="Y1536" i="64" s="1"/>
  <c r="BM1523" i="64"/>
  <c r="BM1536" i="64" s="1"/>
  <c r="AH1523" i="64"/>
  <c r="AH1536" i="64" s="1"/>
  <c r="AP1523" i="64"/>
  <c r="AP1536" i="64" s="1"/>
  <c r="CC1523" i="64"/>
  <c r="CC1536" i="64" s="1"/>
  <c r="BL1523" i="64"/>
  <c r="BL1536" i="64" s="1"/>
  <c r="BG1523" i="64"/>
  <c r="BG1536" i="64" s="1"/>
  <c r="AJ1523" i="64"/>
  <c r="AJ1536" i="64" s="1"/>
  <c r="BA1523" i="64"/>
  <c r="BA1536" i="64" s="1"/>
  <c r="BK1523" i="64"/>
  <c r="BK1536" i="64" s="1"/>
  <c r="AE1523" i="64"/>
  <c r="AK1523" i="64"/>
  <c r="AK1536" i="64" s="1"/>
  <c r="AD1523" i="64"/>
  <c r="AD1536" i="64" s="1"/>
  <c r="U1523" i="64"/>
  <c r="U1536" i="64" s="1"/>
  <c r="BY1523" i="64"/>
  <c r="BY1536" i="64" s="1"/>
  <c r="BR1523" i="64"/>
  <c r="BR1536" i="64" s="1"/>
  <c r="BB1523" i="64"/>
  <c r="BB1536" i="64" s="1"/>
  <c r="CA1523" i="64"/>
  <c r="BI1523" i="64"/>
  <c r="BI1536" i="64" s="1"/>
  <c r="CG1523" i="64"/>
  <c r="CG1536" i="64" s="1"/>
  <c r="V1523" i="64"/>
  <c r="V1536" i="64" s="1"/>
  <c r="BZ1523" i="64"/>
  <c r="BZ1536" i="64" s="1"/>
  <c r="CI1523" i="64"/>
  <c r="CI1536" i="64" s="1"/>
  <c r="AS1523" i="64"/>
  <c r="AS1536" i="64" s="1"/>
  <c r="AC1523" i="64"/>
  <c r="AC1536" i="64" s="1"/>
  <c r="BQ1523" i="64"/>
  <c r="BQ1536" i="64" s="1"/>
  <c r="T1650" i="64"/>
  <c r="BH1541" i="64"/>
  <c r="AU1650" i="64"/>
  <c r="W1650" i="64"/>
  <c r="BH1312" i="64"/>
  <c r="X1541" i="64"/>
  <c r="AF1541" i="64"/>
  <c r="AI1312" i="64"/>
  <c r="AO1541" i="64"/>
  <c r="BM1650" i="64"/>
  <c r="BU1541" i="64"/>
  <c r="Z1541" i="64"/>
  <c r="BF1650" i="64"/>
  <c r="BN1541" i="64"/>
  <c r="CD1541" i="64"/>
  <c r="BQ1312" i="64"/>
  <c r="AQ1541" i="64"/>
  <c r="BJ1312" i="64"/>
  <c r="BR1312" i="64"/>
  <c r="T1541" i="64"/>
  <c r="BX1541" i="64"/>
  <c r="BK1312" i="64"/>
  <c r="AC1650" i="64"/>
  <c r="BQ1650" i="64"/>
  <c r="AL1541" i="64"/>
  <c r="AT1541" i="64"/>
  <c r="BJ1541" i="64"/>
  <c r="BJ1650" i="64"/>
  <c r="CH1541" i="64"/>
  <c r="AQ1312" i="64"/>
  <c r="AG1650" i="64"/>
  <c r="BU1650" i="64"/>
  <c r="AZ1312" i="64"/>
  <c r="CF1312" i="64"/>
  <c r="BG1650" i="64"/>
  <c r="CE1541" i="64"/>
  <c r="AM1541" i="64"/>
  <c r="AD1312" i="64"/>
  <c r="AR1541" i="64"/>
  <c r="BF1312" i="64"/>
  <c r="AG1541" i="64"/>
  <c r="BN1312" i="64"/>
  <c r="CD1312" i="64"/>
  <c r="AV1650" i="64"/>
  <c r="CJ1541" i="64"/>
  <c r="S1312" i="64"/>
  <c r="BO1312" i="64"/>
  <c r="AO1650" i="64"/>
  <c r="CC1650" i="64"/>
  <c r="AP1650" i="64"/>
  <c r="CD1650" i="64"/>
  <c r="BA1312" i="64"/>
  <c r="AI1541" i="64"/>
  <c r="AI1650" i="64"/>
  <c r="BO1541" i="64"/>
  <c r="CE1650" i="64"/>
  <c r="AO1312" i="64"/>
  <c r="AB1650" i="64"/>
  <c r="AR1650" i="64"/>
  <c r="BP1541" i="64"/>
  <c r="BP1650" i="64"/>
  <c r="Y1650" i="64"/>
  <c r="BU1312" i="64"/>
  <c r="AR1312" i="64"/>
  <c r="AY1541" i="64"/>
  <c r="AX1312" i="64"/>
  <c r="AF1650" i="64"/>
  <c r="BT1541" i="64"/>
  <c r="AW1541" i="64"/>
  <c r="CK1541" i="64"/>
  <c r="T1312" i="64"/>
  <c r="AJ1312" i="64"/>
  <c r="BP1312" i="64"/>
  <c r="AX1541" i="64"/>
  <c r="BN1650" i="64"/>
  <c r="BC1541" i="64"/>
  <c r="AC1312" i="64"/>
  <c r="BI1312" i="64"/>
  <c r="BY1312" i="64"/>
  <c r="AA1541" i="64"/>
  <c r="BW1541" i="64"/>
  <c r="AL1312" i="64"/>
  <c r="CH1312" i="64"/>
  <c r="AB1541" i="64"/>
  <c r="AZ1541" i="64"/>
  <c r="CF1541" i="64"/>
  <c r="CF1650" i="64"/>
  <c r="X1650" i="64"/>
  <c r="AV1541" i="64"/>
  <c r="BG1312" i="64"/>
  <c r="AA1650" i="64"/>
  <c r="AY1650" i="64"/>
  <c r="CB1650" i="64"/>
  <c r="AH1312" i="64"/>
  <c r="AN1541" i="64"/>
  <c r="BD1541" i="64"/>
  <c r="BS1541" i="64"/>
  <c r="AY1312" i="64"/>
  <c r="AW1650" i="64"/>
  <c r="BE1541" i="64"/>
  <c r="W1541" i="64"/>
  <c r="Z1650" i="64"/>
  <c r="BF1541" i="64"/>
  <c r="BV1541" i="64"/>
  <c r="CL1541" i="64"/>
  <c r="AK1312" i="64"/>
  <c r="S1541" i="64"/>
  <c r="AQ1650" i="64"/>
  <c r="BO1650" i="64"/>
  <c r="AM1650" i="64"/>
  <c r="AT1312" i="64"/>
  <c r="AU1541" i="64"/>
  <c r="BV1312" i="64"/>
  <c r="BE1312" i="64"/>
  <c r="AG1312" i="64"/>
  <c r="BW1650" i="64"/>
  <c r="BT1650" i="64"/>
  <c r="CB1541" i="64"/>
  <c r="CJ1650" i="64"/>
  <c r="AA1312" i="64"/>
  <c r="Y1541" i="64"/>
  <c r="BM1541" i="64"/>
  <c r="CK1650" i="64"/>
  <c r="AH1541" i="64"/>
  <c r="AP1541" i="64"/>
  <c r="AX1650" i="64"/>
  <c r="U1312" i="64"/>
  <c r="S1650" i="64"/>
  <c r="AZ1650" i="64"/>
  <c r="BH1650" i="64"/>
  <c r="BS1650" i="64"/>
  <c r="CC1541" i="64"/>
  <c r="AB1312" i="64"/>
  <c r="AH1650" i="64"/>
  <c r="BL1650" i="64"/>
  <c r="Z1312" i="64"/>
  <c r="AP1312" i="64"/>
  <c r="CL1312" i="64"/>
  <c r="AN1650" i="64"/>
  <c r="BD1650" i="64"/>
  <c r="BL1541" i="64"/>
  <c r="BW1312" i="64"/>
  <c r="CE1312" i="64"/>
  <c r="BE1650" i="64"/>
  <c r="BM1312" i="64"/>
  <c r="BX1312" i="64"/>
  <c r="BV1650" i="64"/>
  <c r="CL1650" i="64"/>
  <c r="BC1650" i="64"/>
  <c r="AS1312" i="64"/>
  <c r="CG1312" i="64"/>
  <c r="BG1541" i="64"/>
  <c r="CK1312" i="64"/>
  <c r="V1312" i="64"/>
  <c r="BB1312" i="64"/>
  <c r="BZ1312" i="64"/>
  <c r="AJ1541" i="64"/>
  <c r="AJ1650" i="64"/>
  <c r="BX1650" i="64"/>
  <c r="CI1650" i="64"/>
  <c r="W1312" i="64"/>
  <c r="AE1312" i="64"/>
  <c r="BA1541" i="64"/>
  <c r="BK1541" i="64"/>
  <c r="AV1312" i="64"/>
  <c r="BT1312" i="64"/>
  <c r="AW1312" i="64"/>
  <c r="AE1541" i="64"/>
  <c r="CA1312" i="64"/>
  <c r="AK1541" i="64"/>
  <c r="BA1650" i="64"/>
  <c r="AN1312" i="64"/>
  <c r="AD1541" i="64"/>
  <c r="AD1650" i="64"/>
  <c r="AT1650" i="64"/>
  <c r="CH1650" i="64"/>
  <c r="AM1312" i="64"/>
  <c r="AU1312" i="64"/>
  <c r="U1541" i="64"/>
  <c r="AK1650" i="64"/>
  <c r="BY1541" i="64"/>
  <c r="BD1312" i="64"/>
  <c r="CJ1312" i="64"/>
  <c r="BR1541" i="64"/>
  <c r="CC1312" i="64"/>
  <c r="BS1312" i="64"/>
  <c r="U1650" i="64"/>
  <c r="BY1650" i="64"/>
  <c r="Y1312" i="64"/>
  <c r="BK1650" i="64"/>
  <c r="BB1541" i="64"/>
  <c r="BR1650" i="64"/>
  <c r="AE1650" i="64"/>
  <c r="CA1541" i="64"/>
  <c r="BI1541" i="64"/>
  <c r="CG1541" i="64"/>
  <c r="X1312" i="64"/>
  <c r="BL1312" i="64"/>
  <c r="V1541" i="64"/>
  <c r="BZ1541" i="64"/>
  <c r="CI1541" i="64"/>
  <c r="BC1312" i="64"/>
  <c r="CI1312" i="64"/>
  <c r="AS1541" i="64"/>
  <c r="BI1650" i="64"/>
  <c r="CG1650" i="64"/>
  <c r="AL1650" i="64"/>
  <c r="BB1650" i="64"/>
  <c r="AC1541" i="64"/>
  <c r="AS1650" i="64"/>
  <c r="BQ1541" i="64"/>
  <c r="AF1312" i="64"/>
  <c r="CB1312" i="64"/>
  <c r="V1650" i="64"/>
  <c r="BZ1650" i="64"/>
  <c r="CA1650" i="64"/>
  <c r="E2429" i="64"/>
  <c r="E2430" i="64"/>
  <c r="E2378" i="64"/>
  <c r="E2379" i="64"/>
  <c r="Z1698" i="64"/>
  <c r="BR1698" i="64"/>
  <c r="BD1698" i="64"/>
  <c r="BT1698" i="64"/>
  <c r="CI1698" i="64"/>
  <c r="AS1698" i="64"/>
  <c r="CC1698" i="64"/>
  <c r="CH1698" i="64"/>
  <c r="AA1698" i="64"/>
  <c r="AN1698" i="64"/>
  <c r="CJ1698" i="64"/>
  <c r="BU1698" i="64"/>
  <c r="CF1698" i="64"/>
  <c r="AC1698" i="64"/>
  <c r="CG1698" i="64"/>
  <c r="BO1698" i="64"/>
  <c r="BB1698" i="64"/>
  <c r="Y1698" i="64"/>
  <c r="X1698" i="64"/>
  <c r="CA1698" i="64"/>
  <c r="CL1698" i="64"/>
  <c r="BG1698" i="64"/>
  <c r="BS1698" i="64"/>
  <c r="BC1698" i="64"/>
  <c r="AL1698" i="64"/>
  <c r="BZ1698" i="64"/>
  <c r="BI1698" i="64"/>
  <c r="BX1698" i="64"/>
  <c r="CB1698" i="64"/>
  <c r="BW1698" i="64"/>
  <c r="CK1698" i="64"/>
  <c r="BV1698" i="64"/>
  <c r="AU1698" i="64"/>
  <c r="BF1698" i="64"/>
  <c r="BQ1698" i="64"/>
  <c r="AP1698" i="64"/>
  <c r="U1698" i="64"/>
  <c r="AO1698" i="64"/>
  <c r="BM1698" i="64"/>
  <c r="BK1698" i="64"/>
  <c r="BH1698" i="64"/>
  <c r="T1698" i="64"/>
  <c r="AR1698" i="64"/>
  <c r="BA1698" i="64"/>
  <c r="V1698" i="64"/>
  <c r="BJ1698" i="64"/>
  <c r="BN1698" i="64"/>
  <c r="AY1698" i="64"/>
  <c r="AV1698" i="64"/>
  <c r="BL1698" i="64"/>
  <c r="AX1698" i="64"/>
  <c r="AI1698" i="64"/>
  <c r="CD1698" i="64"/>
  <c r="AG1698" i="64"/>
  <c r="BE1698" i="64"/>
  <c r="AK1698" i="64"/>
  <c r="BY1698" i="64"/>
  <c r="AD1698" i="64"/>
  <c r="AT1698" i="64"/>
  <c r="AE1698" i="64"/>
  <c r="AM1698" i="64"/>
  <c r="AF1698" i="64"/>
  <c r="AJ1698" i="64"/>
  <c r="AQ1698"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BN478" i="64"/>
  <c r="BX478" i="64"/>
  <c r="AM653" i="64"/>
  <c r="AM644" i="64"/>
  <c r="BE653" i="64"/>
  <c r="BE644" i="64"/>
  <c r="BM478" i="64"/>
  <c r="AA653" i="64"/>
  <c r="AA644" i="64"/>
  <c r="AQ478" i="64"/>
  <c r="AQ653" i="64"/>
  <c r="AQ644" i="64"/>
  <c r="T653" i="64"/>
  <c r="T644" i="64"/>
  <c r="BX653" i="64"/>
  <c r="BX644" i="64"/>
  <c r="AG653" i="64"/>
  <c r="AG644" i="64"/>
  <c r="CG653" i="64"/>
  <c r="CG644" i="64"/>
  <c r="BA653" i="64"/>
  <c r="BA644" i="64"/>
  <c r="CI478" i="64"/>
  <c r="BZ653" i="64"/>
  <c r="BZ644" i="64"/>
  <c r="AU478" i="64"/>
  <c r="AE653" i="64"/>
  <c r="AE644" i="64"/>
  <c r="CI653" i="64"/>
  <c r="CI644" i="64"/>
  <c r="Y653" i="64"/>
  <c r="Y644" i="64"/>
  <c r="AS478" i="64"/>
  <c r="BT653" i="64"/>
  <c r="BT644" i="64"/>
  <c r="CB653" i="64"/>
  <c r="CB644" i="64"/>
  <c r="AR653" i="64"/>
  <c r="AR644" i="64"/>
  <c r="BA478" i="64"/>
  <c r="AA478" i="64"/>
  <c r="AY653" i="64"/>
  <c r="AY644" i="64"/>
  <c r="BO653" i="64"/>
  <c r="BO644" i="64"/>
  <c r="CK478" i="64"/>
  <c r="AB653" i="64"/>
  <c r="AB644" i="64"/>
  <c r="AZ653" i="64"/>
  <c r="AZ644" i="64"/>
  <c r="AS653" i="64"/>
  <c r="AS644" i="64"/>
  <c r="BU478" i="64"/>
  <c r="AD478" i="64"/>
  <c r="AL653" i="64"/>
  <c r="AL644" i="64"/>
  <c r="AT653" i="64"/>
  <c r="AT644" i="64"/>
  <c r="BJ653" i="64"/>
  <c r="BJ644" i="64"/>
  <c r="AG478" i="64"/>
  <c r="AN653" i="64"/>
  <c r="AN644" i="64"/>
  <c r="AF478" i="64"/>
  <c r="AF653" i="64"/>
  <c r="AF644" i="64"/>
  <c r="CE653" i="64"/>
  <c r="CE644" i="64"/>
  <c r="AH653" i="64"/>
  <c r="AH644" i="64"/>
  <c r="AC478" i="64"/>
  <c r="BV653" i="64"/>
  <c r="BV644" i="64"/>
  <c r="AN478" i="64"/>
  <c r="BO478" i="64"/>
  <c r="CE478" i="64"/>
  <c r="BY478" i="64"/>
  <c r="AZ478" i="64"/>
  <c r="BP478" i="64"/>
  <c r="CC478" i="64"/>
  <c r="CK653" i="64"/>
  <c r="CK644" i="64"/>
  <c r="BI478" i="64"/>
  <c r="V478" i="64"/>
  <c r="U478" i="64"/>
  <c r="AU653" i="64"/>
  <c r="AU644" i="64"/>
  <c r="CJ653" i="64"/>
  <c r="CJ644" i="64"/>
  <c r="CC653" i="64"/>
  <c r="CC644" i="64"/>
  <c r="AP478" i="64"/>
  <c r="AI653" i="64"/>
  <c r="AI644" i="64"/>
  <c r="AY478" i="64"/>
  <c r="BL478" i="64"/>
  <c r="AB478" i="64"/>
  <c r="AR478" i="64"/>
  <c r="BP653" i="64"/>
  <c r="BP644" i="64"/>
  <c r="CJ478" i="64"/>
  <c r="BI653" i="64"/>
  <c r="BI644" i="64"/>
  <c r="BY653" i="64"/>
  <c r="BY644" i="64"/>
  <c r="AV478" i="64"/>
  <c r="V653" i="64"/>
  <c r="V644" i="64"/>
  <c r="AT478" i="64"/>
  <c r="BJ478" i="64"/>
  <c r="AW653" i="64"/>
  <c r="AW644" i="64"/>
  <c r="BQ478" i="64"/>
  <c r="AP653" i="64"/>
  <c r="AP644" i="64"/>
  <c r="X653" i="64"/>
  <c r="X644" i="64"/>
  <c r="BD653" i="64"/>
  <c r="BD644" i="64"/>
  <c r="AX653" i="64"/>
  <c r="AX644" i="64"/>
  <c r="Z653" i="64"/>
  <c r="Z644" i="64"/>
  <c r="S653" i="64"/>
  <c r="S644" i="64"/>
  <c r="BG653" i="64"/>
  <c r="BG644" i="64"/>
  <c r="BW653" i="64"/>
  <c r="BW644" i="64"/>
  <c r="AM478" i="64"/>
  <c r="CF478" i="64"/>
  <c r="BK478" i="64"/>
  <c r="U653" i="64"/>
  <c r="U644" i="64"/>
  <c r="W478" i="64"/>
  <c r="AD653" i="64"/>
  <c r="AD644" i="64"/>
  <c r="BZ478" i="64"/>
  <c r="W653" i="64"/>
  <c r="W644" i="64"/>
  <c r="BC653" i="64"/>
  <c r="BC644" i="64"/>
  <c r="BK653" i="64"/>
  <c r="BK644" i="64"/>
  <c r="AV653" i="64"/>
  <c r="AV644" i="64"/>
  <c r="AE478" i="64"/>
  <c r="T478" i="64"/>
  <c r="X478" i="64"/>
  <c r="BT478" i="64"/>
  <c r="AO478" i="64"/>
  <c r="BN653" i="64"/>
  <c r="BN644" i="64"/>
  <c r="CL653" i="64"/>
  <c r="CL644" i="64"/>
  <c r="AI478" i="64"/>
  <c r="Y478" i="64"/>
  <c r="BH478" i="64"/>
  <c r="CF653" i="64"/>
  <c r="CF644" i="64"/>
  <c r="AW478" i="64"/>
  <c r="AO653" i="64"/>
  <c r="AO644" i="64"/>
  <c r="AL478" i="64"/>
  <c r="BR653" i="64"/>
  <c r="BR644" i="64"/>
  <c r="CA478" i="64"/>
  <c r="AJ653" i="64"/>
  <c r="AJ644" i="64"/>
  <c r="CH478" i="64"/>
  <c r="BE478" i="64"/>
  <c r="BC478" i="64"/>
  <c r="CD653" i="64"/>
  <c r="CD644" i="64"/>
  <c r="BF653" i="64"/>
  <c r="BF644" i="64"/>
  <c r="CB478" i="64"/>
  <c r="S478" i="64"/>
  <c r="BG478" i="64"/>
  <c r="BW478" i="64"/>
  <c r="BM653" i="64"/>
  <c r="BM644" i="64"/>
  <c r="BU653" i="64"/>
  <c r="BU644" i="64"/>
  <c r="AJ478" i="64"/>
  <c r="BH653" i="64"/>
  <c r="BH644" i="64"/>
  <c r="AK478" i="64"/>
  <c r="AK653" i="64"/>
  <c r="AK644" i="64"/>
  <c r="BB478" i="64"/>
  <c r="BR478" i="64"/>
  <c r="CH653" i="64"/>
  <c r="CH644" i="64"/>
  <c r="CG478" i="64"/>
  <c r="BS653" i="64"/>
  <c r="BS644" i="64"/>
  <c r="CA653" i="64"/>
  <c r="CA644" i="64"/>
  <c r="CD478" i="64"/>
  <c r="BL653" i="64"/>
  <c r="BL644" i="64"/>
  <c r="E621" i="64"/>
  <c r="B621" i="64" s="1"/>
  <c r="E1624" i="64"/>
  <c r="E253" i="64"/>
  <c r="E657" i="64"/>
  <c r="E1875" i="64"/>
  <c r="E69" i="64"/>
  <c r="E184" i="64"/>
  <c r="E185" i="64"/>
  <c r="E978" i="64"/>
  <c r="E979" i="64"/>
  <c r="E2454" i="64"/>
  <c r="E1069" i="64"/>
  <c r="E1070" i="64"/>
  <c r="E598" i="64"/>
  <c r="E599" i="64"/>
  <c r="E602" i="64"/>
  <c r="G598" i="64"/>
  <c r="E595" i="64"/>
  <c r="E601" i="64"/>
  <c r="E603" i="64"/>
  <c r="E604" i="64"/>
  <c r="E594" i="64"/>
  <c r="G2419" i="64"/>
  <c r="G2421" i="64" s="1"/>
  <c r="E2452" i="64"/>
  <c r="E2451" i="64"/>
  <c r="E2450" i="64"/>
  <c r="E2449" i="64"/>
  <c r="E2448" i="64"/>
  <c r="B2448" i="64" s="1"/>
  <c r="E2447" i="64"/>
  <c r="B2447" i="64" s="1"/>
  <c r="E2446" i="64"/>
  <c r="B2446" i="64" s="1"/>
  <c r="G2447" i="64"/>
  <c r="E2445" i="64"/>
  <c r="B2445" i="64" s="1"/>
  <c r="E2444" i="64"/>
  <c r="B2444" i="64" s="1"/>
  <c r="G2443" i="64"/>
  <c r="E2443" i="64"/>
  <c r="B2443" i="64" s="1"/>
  <c r="E2442" i="64"/>
  <c r="B2442" i="64" s="1"/>
  <c r="E2441" i="64"/>
  <c r="B2441" i="64" s="1"/>
  <c r="E2440" i="64"/>
  <c r="E2426" i="64"/>
  <c r="E2425" i="64"/>
  <c r="E2424" i="64"/>
  <c r="E2423" i="64"/>
  <c r="E2422" i="64"/>
  <c r="B2422" i="64" s="1"/>
  <c r="E2421" i="64"/>
  <c r="B2421" i="64" s="1"/>
  <c r="E2420" i="64"/>
  <c r="B2420" i="64" s="1"/>
  <c r="E2419" i="64"/>
  <c r="B2419" i="64" s="1"/>
  <c r="E2418" i="64"/>
  <c r="B2418" i="64" s="1"/>
  <c r="E2417" i="64"/>
  <c r="B2417" i="64" s="1"/>
  <c r="E2416" i="64"/>
  <c r="B2416" i="64" s="1"/>
  <c r="E2415" i="64"/>
  <c r="B2415" i="64" s="1"/>
  <c r="E2414" i="64"/>
  <c r="E2401" i="64"/>
  <c r="E2400" i="64"/>
  <c r="E2399" i="64"/>
  <c r="E2398" i="64"/>
  <c r="E2397" i="64"/>
  <c r="B2397" i="64" s="1"/>
  <c r="G2396" i="64"/>
  <c r="E2396" i="64"/>
  <c r="B2396" i="64" s="1"/>
  <c r="E2395" i="64"/>
  <c r="B2395" i="64" s="1"/>
  <c r="E2394" i="64"/>
  <c r="B2394" i="64" s="1"/>
  <c r="E2393" i="64"/>
  <c r="B2393" i="64" s="1"/>
  <c r="E2392" i="64"/>
  <c r="B2392" i="64" s="1"/>
  <c r="E2391" i="64"/>
  <c r="B2391" i="64" s="1"/>
  <c r="E2390" i="64"/>
  <c r="B2390" i="64" s="1"/>
  <c r="G2368" i="64"/>
  <c r="E2364" i="64"/>
  <c r="B2364" i="64" s="1"/>
  <c r="E2365" i="64"/>
  <c r="B2365" i="64" s="1"/>
  <c r="E2375" i="64"/>
  <c r="E2374" i="64"/>
  <c r="E2373" i="64"/>
  <c r="E2372" i="64"/>
  <c r="E2371" i="64"/>
  <c r="B2371" i="64" s="1"/>
  <c r="E2370" i="64"/>
  <c r="B2370" i="64" s="1"/>
  <c r="E2369" i="64"/>
  <c r="B2369" i="64" s="1"/>
  <c r="E2368" i="64"/>
  <c r="B2368" i="64" s="1"/>
  <c r="E2367" i="64"/>
  <c r="B2367" i="64" s="1"/>
  <c r="E2366" i="64"/>
  <c r="B2366" i="64" s="1"/>
  <c r="E2363" i="64"/>
  <c r="E1617" i="64"/>
  <c r="E1616" i="64"/>
  <c r="E1615" i="64"/>
  <c r="B1615" i="64" s="1"/>
  <c r="E1614" i="64"/>
  <c r="B1614" i="64" s="1"/>
  <c r="E1613" i="64"/>
  <c r="W995" i="64" a="1"/>
  <c r="CY810" i="64" a="1"/>
  <c r="DE810" i="64" a="1"/>
  <c r="DF810" i="64" a="1"/>
  <c r="DJ693" i="64" a="1"/>
  <c r="AD1018" i="64"/>
  <c r="Z995" i="64" a="1"/>
  <c r="CO810" i="64" a="1"/>
  <c r="V995" i="64" a="1"/>
  <c r="CV995" i="64" a="1"/>
  <c r="DJ810" i="64" a="1"/>
  <c r="AD772" i="64" a="1"/>
  <c r="DK810" i="64" a="1"/>
  <c r="DD810" i="64" a="1"/>
  <c r="CQ995" i="64" a="1"/>
  <c r="DA810" i="64" a="1"/>
  <c r="CR995" i="64" a="1"/>
  <c r="CP995" i="64" a="1"/>
  <c r="AD1108" i="64" a="1"/>
  <c r="CS995" i="64" a="1"/>
  <c r="DB1018" i="64"/>
  <c r="U995" i="64" a="1"/>
  <c r="CT995" i="64" a="1"/>
  <c r="CY995" i="64" a="1"/>
  <c r="DI810" i="64" a="1"/>
  <c r="DB772" i="64" a="1"/>
  <c r="CZ995" i="64" a="1"/>
  <c r="CU691" i="64" a="1"/>
  <c r="DG810" i="64" a="1"/>
  <c r="AD993" i="64" a="1"/>
  <c r="X995" i="64" a="1"/>
  <c r="DJ691" i="64" a="1"/>
  <c r="CP810" i="64" a="1"/>
  <c r="DB993" i="64" a="1"/>
  <c r="CZ810" i="64" a="1"/>
  <c r="CS810" i="64" a="1"/>
  <c r="CW691" i="64" a="1"/>
  <c r="CU810" i="64" a="1"/>
  <c r="AB995" i="64" a="1"/>
  <c r="CR810" i="64" a="1"/>
  <c r="DH810" i="64" a="1"/>
  <c r="CX1108" i="64" a="1"/>
  <c r="CW693" i="64" a="1"/>
  <c r="DC810" i="64" a="1"/>
  <c r="AA995" i="64" a="1"/>
  <c r="CX810" i="64" a="1"/>
  <c r="CW810" i="64" a="1"/>
  <c r="CQ810" i="64" a="1"/>
  <c r="AC995" i="64" a="1"/>
  <c r="DB810" i="64" a="1"/>
  <c r="CX995" i="64" a="1"/>
  <c r="DA995" i="64" a="1"/>
  <c r="CU693" i="64" a="1"/>
  <c r="CW995" i="64" a="1"/>
  <c r="CU995" i="64" a="1"/>
  <c r="Y995" i="64" a="1"/>
  <c r="T995" i="64" a="1"/>
  <c r="CO995" i="64" a="1"/>
  <c r="S995" i="64" a="1"/>
  <c r="CT810" i="64" a="1"/>
  <c r="DB139" i="64" l="1"/>
  <c r="AD56" i="1170"/>
  <c r="AG36" i="1170"/>
  <c r="AG51" i="1170"/>
  <c r="AG49" i="1170"/>
  <c r="AG34" i="1170"/>
  <c r="AH45" i="1170"/>
  <c r="AH43" i="1170"/>
  <c r="AH44" i="1170"/>
  <c r="AH42" i="1170"/>
  <c r="AH41" i="1170"/>
  <c r="AH4" i="1170"/>
  <c r="AH18" i="1170"/>
  <c r="AH22" i="1170"/>
  <c r="AH30" i="1170"/>
  <c r="AH26" i="1170"/>
  <c r="AH27" i="1170"/>
  <c r="AH28" i="1170"/>
  <c r="AH29" i="1170"/>
  <c r="AH20" i="1170"/>
  <c r="AH19" i="1170"/>
  <c r="AH21" i="1170"/>
  <c r="AG50" i="1170"/>
  <c r="AG35" i="1170"/>
  <c r="AJ2" i="1170"/>
  <c r="AI7" i="1170"/>
  <c r="AH8" i="1170" s="1"/>
  <c r="AI1" i="1170"/>
  <c r="AI3" i="1170"/>
  <c r="AF53" i="1170"/>
  <c r="AF22" i="861" s="1"/>
  <c r="AG33" i="1170"/>
  <c r="AG23" i="1170"/>
  <c r="AG48" i="1170"/>
  <c r="AF38" i="1170"/>
  <c r="AF17" i="861" s="1"/>
  <c r="AG37" i="1170"/>
  <c r="AG52" i="1170"/>
  <c r="AE55" i="1170"/>
  <c r="AG8" i="1170"/>
  <c r="DG17" i="861"/>
  <c r="DG22" i="861"/>
  <c r="DG36" i="1170"/>
  <c r="DG51" i="1170"/>
  <c r="DG34" i="1170"/>
  <c r="DG49" i="1170"/>
  <c r="DG23" i="1170"/>
  <c r="DG33" i="1170"/>
  <c r="DG38" i="1170" s="1"/>
  <c r="DG48" i="1170"/>
  <c r="DG53" i="1170" s="1"/>
  <c r="DG35" i="1170"/>
  <c r="DG50" i="1170"/>
  <c r="DH1" i="1170"/>
  <c r="DG37" i="1170"/>
  <c r="DG52" i="1170"/>
  <c r="DJ2" i="1170"/>
  <c r="DI3" i="1170"/>
  <c r="DI8" i="1170"/>
  <c r="DI7" i="1170"/>
  <c r="DH20" i="1170"/>
  <c r="DH18" i="1170"/>
  <c r="DH19" i="1170"/>
  <c r="DH27" i="1170"/>
  <c r="DH22" i="1170"/>
  <c r="DH29" i="1170"/>
  <c r="DH26" i="1170"/>
  <c r="DH28" i="1170"/>
  <c r="DH41" i="1170"/>
  <c r="DH45" i="1170"/>
  <c r="DH21" i="1170"/>
  <c r="DH30" i="1170"/>
  <c r="DH4" i="1170"/>
  <c r="DH42" i="1170"/>
  <c r="DH43" i="1170"/>
  <c r="DH44" i="1170"/>
  <c r="DF55" i="1170"/>
  <c r="DF56" i="1170" s="1"/>
  <c r="S508" i="64"/>
  <c r="DC509" i="64" a="1"/>
  <c r="DC509" i="64" s="1"/>
  <c r="DC498" i="64" a="1"/>
  <c r="DC498" i="64" s="1"/>
  <c r="AE509" i="64" a="1"/>
  <c r="AE509" i="64" s="1"/>
  <c r="AE498" i="64" a="1"/>
  <c r="AE498" i="64" s="1"/>
  <c r="CX1108" i="64"/>
  <c r="CX1110" i="64" s="1"/>
  <c r="DC501" i="64" a="1"/>
  <c r="DC501" i="64" s="1"/>
  <c r="DC515" i="64" a="1"/>
  <c r="DC515" i="64" s="1"/>
  <c r="AE515" i="64" a="1"/>
  <c r="AE515" i="64" s="1"/>
  <c r="AE501" i="64" a="1"/>
  <c r="AE501" i="64" s="1"/>
  <c r="CU691" i="64"/>
  <c r="CW691" i="64"/>
  <c r="CW693" i="64"/>
  <c r="DJ693" i="64"/>
  <c r="CU693" i="64"/>
  <c r="DJ691" i="64"/>
  <c r="DB126" i="64"/>
  <c r="DB141" i="64"/>
  <c r="AD141" i="64"/>
  <c r="AD126" i="64"/>
  <c r="AD1108" i="64"/>
  <c r="AD1110" i="64" s="1"/>
  <c r="AE111" i="64" a="1"/>
  <c r="AE111" i="64" s="1"/>
  <c r="AE1093" i="64" a="1"/>
  <c r="AE1093" i="64" s="1"/>
  <c r="DC111" i="64" a="1"/>
  <c r="DC111" i="64" s="1"/>
  <c r="DC1093" i="64" a="1"/>
  <c r="DC1093"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17" i="64" a="1"/>
  <c r="DC1017" i="64" s="1"/>
  <c r="AE1017" i="64" a="1"/>
  <c r="AE1017" i="64" s="1"/>
  <c r="CU23" i="861"/>
  <c r="BO1536" i="64"/>
  <c r="CA1536" i="64"/>
  <c r="BC1536" i="64"/>
  <c r="AE1536" i="64"/>
  <c r="AQ1536" i="64"/>
  <c r="CO995" i="64"/>
  <c r="CX995" i="64"/>
  <c r="CY995" i="64"/>
  <c r="CV995" i="64"/>
  <c r="CU995" i="64"/>
  <c r="W995" i="64"/>
  <c r="CZ995" i="64"/>
  <c r="X995" i="64"/>
  <c r="S995" i="64"/>
  <c r="U995" i="64"/>
  <c r="CW995" i="64"/>
  <c r="AB995" i="64"/>
  <c r="AA995" i="64"/>
  <c r="CT995" i="64"/>
  <c r="Y995" i="64"/>
  <c r="CP995" i="64"/>
  <c r="CS995" i="64"/>
  <c r="CR995" i="64"/>
  <c r="Z995" i="64"/>
  <c r="CQ995" i="64"/>
  <c r="V995" i="64"/>
  <c r="T995"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995" i="64"/>
  <c r="AD993" i="64"/>
  <c r="AD772" i="64"/>
  <c r="AD774" i="64" s="1"/>
  <c r="DA995" i="64"/>
  <c r="DB993" i="64"/>
  <c r="DC331" i="64" a="1"/>
  <c r="DC331" i="64" s="1"/>
  <c r="DC992" i="64" a="1"/>
  <c r="DC992" i="64" s="1"/>
  <c r="AE331" i="64" a="1"/>
  <c r="AE331" i="64" s="1"/>
  <c r="AE992" i="64" a="1"/>
  <c r="AE992" i="64" s="1"/>
  <c r="DB772" i="64"/>
  <c r="DB774" i="64" s="1"/>
  <c r="AE772" i="64" a="1"/>
  <c r="CZ996" i="64" a="1"/>
  <c r="DC1018" i="64"/>
  <c r="CR996" i="64" a="1"/>
  <c r="CS996" i="64" a="1"/>
  <c r="T996" i="64" a="1"/>
  <c r="CU996" i="64" a="1"/>
  <c r="U996" i="64" a="1"/>
  <c r="DH465" i="64" a="1"/>
  <c r="AE1108" i="64" a="1"/>
  <c r="CZ465" i="64" a="1"/>
  <c r="CY1108" i="64" a="1"/>
  <c r="DB732" i="64" a="1"/>
  <c r="CP996" i="64" a="1"/>
  <c r="X996" i="64" a="1"/>
  <c r="W996" i="64" a="1"/>
  <c r="CY996" i="64" a="1"/>
  <c r="Z996" i="64" a="1"/>
  <c r="AA996" i="64" a="1"/>
  <c r="CR465" i="64" a="1"/>
  <c r="V996" i="64" a="1"/>
  <c r="S996" i="64" a="1"/>
  <c r="CX996" i="64" a="1"/>
  <c r="AD732" i="64" a="1"/>
  <c r="AB996" i="64" a="1"/>
  <c r="DB995" i="64" a="1"/>
  <c r="AD995" i="64" a="1"/>
  <c r="CV996" i="64" a="1"/>
  <c r="CT996" i="64" a="1"/>
  <c r="DC993" i="64" a="1"/>
  <c r="Y996" i="64" a="1"/>
  <c r="AE993" i="64" a="1"/>
  <c r="CO996" i="64" a="1"/>
  <c r="AE1018" i="64"/>
  <c r="CQ996" i="64" a="1"/>
  <c r="AC996" i="64" a="1"/>
  <c r="CW996" i="64" a="1"/>
  <c r="DA996" i="64" a="1"/>
  <c r="AE56" i="1170" l="1"/>
  <c r="AJ3" i="1170"/>
  <c r="AJ7" i="1170"/>
  <c r="AI8" i="1170" s="1"/>
  <c r="AJ1" i="1170"/>
  <c r="AK2" i="1170"/>
  <c r="AF55" i="1170"/>
  <c r="AH36" i="1170"/>
  <c r="AH51" i="1170"/>
  <c r="AH34" i="1170"/>
  <c r="AH49" i="1170"/>
  <c r="AG53" i="1170"/>
  <c r="AG22" i="861" s="1"/>
  <c r="AH35" i="1170"/>
  <c r="AH50" i="1170"/>
  <c r="AG38" i="1170"/>
  <c r="AG17" i="861" s="1"/>
  <c r="AI45" i="1170"/>
  <c r="AI43" i="1170"/>
  <c r="AI44" i="1170"/>
  <c r="AI42" i="1170"/>
  <c r="AI4" i="1170"/>
  <c r="AI18" i="1170"/>
  <c r="AI27" i="1170"/>
  <c r="AI19" i="1170"/>
  <c r="AI21" i="1170"/>
  <c r="AI28" i="1170"/>
  <c r="AI26" i="1170"/>
  <c r="AI29" i="1170"/>
  <c r="AI20" i="1170"/>
  <c r="AI22" i="1170"/>
  <c r="AI30" i="1170"/>
  <c r="AI41" i="1170"/>
  <c r="AH52" i="1170"/>
  <c r="AH37" i="1170"/>
  <c r="AH23" i="1170"/>
  <c r="AH33" i="1170"/>
  <c r="AH48" i="1170"/>
  <c r="DH22" i="861"/>
  <c r="DH17" i="861"/>
  <c r="DH37" i="1170"/>
  <c r="DH52" i="1170"/>
  <c r="DH34" i="1170"/>
  <c r="DH49" i="1170"/>
  <c r="DG55" i="1170"/>
  <c r="DG56" i="1170" s="1"/>
  <c r="DH50" i="1170"/>
  <c r="DH35" i="1170"/>
  <c r="DI1" i="1170"/>
  <c r="DI4" i="1170"/>
  <c r="DI30" i="1170"/>
  <c r="DI21" i="1170"/>
  <c r="DI19" i="1170"/>
  <c r="DI20" i="1170"/>
  <c r="DI27" i="1170"/>
  <c r="DI26" i="1170"/>
  <c r="DI18" i="1170"/>
  <c r="DI28" i="1170"/>
  <c r="DI22" i="1170"/>
  <c r="DI29" i="1170"/>
  <c r="DI42" i="1170"/>
  <c r="DI44" i="1170"/>
  <c r="DI45" i="1170"/>
  <c r="DI43" i="1170"/>
  <c r="DI41" i="1170"/>
  <c r="DK2" i="1170"/>
  <c r="DJ7" i="1170"/>
  <c r="DJ8" i="1170"/>
  <c r="DJ3" i="1170"/>
  <c r="DH23" i="1170"/>
  <c r="DH33" i="1170"/>
  <c r="DH38" i="1170" s="1"/>
  <c r="DH48" i="1170"/>
  <c r="DH53" i="1170" s="1"/>
  <c r="DH36" i="1170"/>
  <c r="DH51" i="1170"/>
  <c r="S510" i="64"/>
  <c r="CY1108" i="64"/>
  <c r="CY1110" i="64" s="1"/>
  <c r="DC141" i="64"/>
  <c r="DC126" i="64"/>
  <c r="AE1108" i="64"/>
  <c r="AE1110"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V23" i="861"/>
  <c r="CT996" i="64"/>
  <c r="AA996" i="64"/>
  <c r="AB996" i="64"/>
  <c r="CW996" i="64"/>
  <c r="U996" i="64"/>
  <c r="S996" i="64"/>
  <c r="X996" i="64"/>
  <c r="T996" i="64"/>
  <c r="CZ996" i="64"/>
  <c r="V996" i="64"/>
  <c r="W996" i="64"/>
  <c r="CQ996" i="64"/>
  <c r="CU996" i="64"/>
  <c r="Z996" i="64"/>
  <c r="CV996" i="64"/>
  <c r="CR996" i="64"/>
  <c r="CY996" i="64"/>
  <c r="CS996" i="64"/>
  <c r="CP996" i="64"/>
  <c r="CX996" i="64"/>
  <c r="Y996" i="64"/>
  <c r="CO996"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993" i="64"/>
  <c r="AE993" i="64"/>
  <c r="AD995" i="64"/>
  <c r="AC996" i="64"/>
  <c r="DB995" i="64"/>
  <c r="DA996"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U70" i="861"/>
  <c r="AF259" i="64"/>
  <c r="AF7" i="64"/>
  <c r="AE8" i="64" s="1"/>
  <c r="AD8" i="64"/>
  <c r="Y46" i="861"/>
  <c r="Y87" i="861" s="1"/>
  <c r="CU67"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2" i="861" s="1"/>
  <c r="DC4" i="863"/>
  <c r="DC66" i="863" a="1"/>
  <c r="DC66" i="863" s="1"/>
  <c r="DC57" i="863"/>
  <c r="DC68" i="863" a="1"/>
  <c r="DC68" i="863" s="1"/>
  <c r="DC1" i="863"/>
  <c r="DC43" i="863"/>
  <c r="AF1" i="64"/>
  <c r="AG2" i="64"/>
  <c r="AF3" i="64"/>
  <c r="DC1" i="64"/>
  <c r="DC263" i="64"/>
  <c r="DC281" i="64"/>
  <c r="DD8" i="64"/>
  <c r="DD277" i="64"/>
  <c r="DD3" i="64"/>
  <c r="DD259" i="64"/>
  <c r="DD7" i="64"/>
  <c r="DE2" i="64"/>
  <c r="DD278" i="64"/>
  <c r="DD260" i="64"/>
  <c r="DD261" i="64"/>
  <c r="DD279" i="64"/>
  <c r="DD262" i="64"/>
  <c r="DD280" i="64"/>
  <c r="DC1" i="864"/>
  <c r="AD32" i="861"/>
  <c r="DC2" i="861"/>
  <c r="DC1" i="861" s="1"/>
  <c r="DC24" i="864"/>
  <c r="AE43" i="863"/>
  <c r="AE42" i="863"/>
  <c r="AE21" i="863" s="1"/>
  <c r="AE24" i="864"/>
  <c r="AE94"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786" i="64"/>
  <c r="Y1788" i="64" s="1"/>
  <c r="X1831" i="64"/>
  <c r="Y1829" i="64"/>
  <c r="CV1808" i="64"/>
  <c r="Y1808" i="64"/>
  <c r="Y1810" i="64" s="1"/>
  <c r="X1810" i="64"/>
  <c r="CY1829" i="64"/>
  <c r="CY1831" i="64" s="1"/>
  <c r="CU1810" i="64"/>
  <c r="CU1786" i="64"/>
  <c r="CU1788" i="64" s="1"/>
  <c r="CS1927" i="64"/>
  <c r="CR1927" i="64"/>
  <c r="CZ465" i="64"/>
  <c r="CR465" i="64"/>
  <c r="DH465" i="64"/>
  <c r="CQ1764" i="64"/>
  <c r="CQ1766" i="64" s="1"/>
  <c r="E2455" i="64"/>
  <c r="E2456" i="64"/>
  <c r="E624" i="64"/>
  <c r="G2370" i="64"/>
  <c r="G2366" i="64"/>
  <c r="E1618" i="64"/>
  <c r="CS2274" i="64" a="1"/>
  <c r="CS2247" i="64" a="1"/>
  <c r="CR2274" i="64" a="1"/>
  <c r="DC732" i="64" a="1"/>
  <c r="AD996" i="64" a="1"/>
  <c r="DB996" i="64" a="1"/>
  <c r="DC772" i="64" a="1"/>
  <c r="DC995" i="64" a="1"/>
  <c r="AE732" i="64" a="1"/>
  <c r="CR2247" i="64" a="1"/>
  <c r="AE995" i="64" a="1"/>
  <c r="CZ1108" i="64" a="1"/>
  <c r="AI36" i="1170" l="1"/>
  <c r="AI51" i="1170"/>
  <c r="AI34" i="1170"/>
  <c r="AI49" i="1170"/>
  <c r="AH53" i="1170"/>
  <c r="AH22" i="861" s="1"/>
  <c r="AH38" i="1170"/>
  <c r="AH17" i="861" s="1"/>
  <c r="AI23" i="1170"/>
  <c r="AI48" i="1170"/>
  <c r="AI33" i="1170"/>
  <c r="AF56" i="1170"/>
  <c r="AL2" i="1170"/>
  <c r="AK3" i="1170"/>
  <c r="AK7" i="1170"/>
  <c r="AK1" i="1170"/>
  <c r="AG55" i="1170"/>
  <c r="AI52" i="1170"/>
  <c r="AI37" i="1170"/>
  <c r="AI50" i="1170"/>
  <c r="AI35" i="1170"/>
  <c r="AJ26" i="1170"/>
  <c r="AJ29" i="1170"/>
  <c r="AJ44" i="1170"/>
  <c r="AJ27" i="1170"/>
  <c r="AJ41" i="1170"/>
  <c r="AJ45" i="1170"/>
  <c r="AJ43" i="1170"/>
  <c r="AJ42" i="1170"/>
  <c r="AJ4" i="1170"/>
  <c r="AJ18" i="1170"/>
  <c r="AJ21" i="1170"/>
  <c r="AJ22" i="1170"/>
  <c r="AJ20" i="1170"/>
  <c r="AJ28" i="1170"/>
  <c r="AJ30" i="1170"/>
  <c r="AJ19" i="1170"/>
  <c r="DI22" i="861"/>
  <c r="DI17" i="861"/>
  <c r="DJ1" i="1170"/>
  <c r="DH55" i="1170"/>
  <c r="DH56" i="1170" s="1"/>
  <c r="DI37" i="1170"/>
  <c r="DI52" i="1170"/>
  <c r="DI23" i="1170"/>
  <c r="DI33" i="1170"/>
  <c r="DI38" i="1170" s="1"/>
  <c r="DI48" i="1170"/>
  <c r="DI53" i="1170" s="1"/>
  <c r="DJ19" i="1170"/>
  <c r="DJ30" i="1170"/>
  <c r="DJ26" i="1170"/>
  <c r="DJ27" i="1170"/>
  <c r="DJ20" i="1170"/>
  <c r="DJ18" i="1170"/>
  <c r="DJ28" i="1170"/>
  <c r="DJ22" i="1170"/>
  <c r="DJ21" i="1170"/>
  <c r="DJ4" i="1170"/>
  <c r="DJ29" i="1170"/>
  <c r="DJ42" i="1170"/>
  <c r="DJ44" i="1170"/>
  <c r="DJ45" i="1170"/>
  <c r="DJ43" i="1170"/>
  <c r="DJ41" i="1170"/>
  <c r="DI35" i="1170"/>
  <c r="DI50" i="1170"/>
  <c r="DI34" i="1170"/>
  <c r="DI49" i="1170"/>
  <c r="DL2" i="1170"/>
  <c r="DK3" i="1170"/>
  <c r="DK7" i="1170"/>
  <c r="DK8" i="1170"/>
  <c r="DI36" i="1170"/>
  <c r="DI51" i="1170"/>
  <c r="S511" i="64"/>
  <c r="S516" i="64" s="1"/>
  <c r="S500" i="64"/>
  <c r="DD509" i="64" a="1"/>
  <c r="DD509" i="64" s="1"/>
  <c r="DD498" i="64" a="1"/>
  <c r="DD498" i="64" s="1"/>
  <c r="AF509" i="64" a="1"/>
  <c r="AF509" i="64" s="1"/>
  <c r="AF498" i="64" a="1"/>
  <c r="AF498" i="64" s="1"/>
  <c r="CZ1108" i="64"/>
  <c r="CZ1110" i="64" s="1"/>
  <c r="DD501" i="64" a="1"/>
  <c r="DD501" i="64" s="1"/>
  <c r="DD515" i="64" a="1"/>
  <c r="DD515" i="64" s="1"/>
  <c r="AF515" i="64" a="1"/>
  <c r="AF515" i="64" s="1"/>
  <c r="AF501" i="64" a="1"/>
  <c r="AF501" i="64" s="1"/>
  <c r="AF111" i="64" a="1"/>
  <c r="AF111" i="64" s="1"/>
  <c r="AF1093" i="64" a="1"/>
  <c r="AF1093" i="64" s="1"/>
  <c r="DD111" i="64" a="1"/>
  <c r="DD111" i="64" s="1"/>
  <c r="DD1093" i="64" a="1"/>
  <c r="DD1093"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17" i="64" a="1"/>
  <c r="DD1017" i="64" s="1"/>
  <c r="CW23" i="861"/>
  <c r="AF1017" i="64" a="1"/>
  <c r="AF1017"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996" i="64"/>
  <c r="AD996" i="64"/>
  <c r="AE995" i="64"/>
  <c r="DC995" i="64"/>
  <c r="AF331" i="64" a="1"/>
  <c r="AF331" i="64" s="1"/>
  <c r="AF992" i="64" a="1"/>
  <c r="AF992" i="64" s="1"/>
  <c r="DD331" i="64" a="1"/>
  <c r="DD331" i="64" s="1"/>
  <c r="DD992" i="64" a="1"/>
  <c r="DD992"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Z46" i="861"/>
  <c r="Z87" i="861" s="1"/>
  <c r="CV67"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2" i="861" s="1"/>
  <c r="DD1" i="863"/>
  <c r="DD66" i="863" a="1"/>
  <c r="DD66" i="863" s="1"/>
  <c r="DD70" i="863" a="1"/>
  <c r="DD70" i="863" s="1"/>
  <c r="DD57" i="863"/>
  <c r="DD4" i="863"/>
  <c r="AG3" i="64"/>
  <c r="AH2" i="64"/>
  <c r="AG1" i="64"/>
  <c r="DD1" i="64"/>
  <c r="DD263" i="64"/>
  <c r="DD281" i="64"/>
  <c r="DE3" i="64"/>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2" i="861"/>
  <c r="DD24" i="864"/>
  <c r="AF70" i="863" a="1"/>
  <c r="AF70" i="863" s="1"/>
  <c r="AF68" i="863" a="1"/>
  <c r="AF68" i="863" s="1"/>
  <c r="AF66" i="863" a="1"/>
  <c r="AF66" i="863" s="1"/>
  <c r="AF4" i="863"/>
  <c r="AF57" i="863"/>
  <c r="AI1" i="861"/>
  <c r="AI8" i="861"/>
  <c r="AJ3" i="861"/>
  <c r="AI4" i="861"/>
  <c r="AI5" i="861" s="1"/>
  <c r="AF24" i="864"/>
  <c r="AF94"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274" i="64"/>
  <c r="CS2274" i="64"/>
  <c r="CS2247" i="64"/>
  <c r="CR2247" i="64"/>
  <c r="Z1786" i="64"/>
  <c r="Z1788" i="64" s="1"/>
  <c r="Y1831" i="64"/>
  <c r="Z1829" i="64"/>
  <c r="CZ1829" i="64"/>
  <c r="CZ1831" i="64" s="1"/>
  <c r="Z1808" i="64"/>
  <c r="CW1808" i="64"/>
  <c r="CW1810" i="64" s="1"/>
  <c r="CV1810" i="64"/>
  <c r="CV1786" i="64"/>
  <c r="CT1927" i="64"/>
  <c r="CR1764" i="64"/>
  <c r="E625" i="64"/>
  <c r="E627" i="64"/>
  <c r="E1621" i="64"/>
  <c r="E1620" i="64"/>
  <c r="DD732" i="64" a="1"/>
  <c r="AE996" i="64" a="1"/>
  <c r="AF1108" i="64" a="1"/>
  <c r="DA1108" i="64" a="1"/>
  <c r="AF993" i="64" a="1"/>
  <c r="CT2247" i="64" a="1"/>
  <c r="CT2274" i="64" a="1"/>
  <c r="DD772" i="64" a="1"/>
  <c r="DD993" i="64" a="1"/>
  <c r="AF1018" i="64"/>
  <c r="AF772" i="64" a="1"/>
  <c r="AF732" i="64" a="1"/>
  <c r="DD1018" i="64"/>
  <c r="DC996" i="64" a="1"/>
  <c r="AJ8" i="1170" l="1"/>
  <c r="AM2" i="1170"/>
  <c r="AL3" i="1170"/>
  <c r="AL1" i="1170"/>
  <c r="AL7" i="1170"/>
  <c r="AJ34" i="1170"/>
  <c r="AJ49" i="1170"/>
  <c r="AI38" i="1170"/>
  <c r="AI17" i="861" s="1"/>
  <c r="AJ50" i="1170"/>
  <c r="AJ35" i="1170"/>
  <c r="AI53" i="1170"/>
  <c r="AI22" i="861" s="1"/>
  <c r="AJ37" i="1170"/>
  <c r="AJ52" i="1170"/>
  <c r="AJ36" i="1170"/>
  <c r="AJ51" i="1170"/>
  <c r="AK4" i="1170"/>
  <c r="AK18" i="1170"/>
  <c r="AK26" i="1170"/>
  <c r="AK28" i="1170"/>
  <c r="AK41" i="1170"/>
  <c r="AK21" i="1170"/>
  <c r="AK27" i="1170"/>
  <c r="AK30" i="1170"/>
  <c r="AK20" i="1170"/>
  <c r="AK29" i="1170"/>
  <c r="AK22" i="1170"/>
  <c r="AK45" i="1170"/>
  <c r="AK42" i="1170"/>
  <c r="AK43" i="1170"/>
  <c r="AK44" i="1170"/>
  <c r="AK19" i="1170"/>
  <c r="AJ33" i="1170"/>
  <c r="AJ23" i="1170"/>
  <c r="AJ48" i="1170"/>
  <c r="AH55" i="1170"/>
  <c r="AG56" i="1170"/>
  <c r="DJ22" i="861"/>
  <c r="DJ17" i="861"/>
  <c r="DJ37" i="1170"/>
  <c r="DJ52" i="1170"/>
  <c r="DK1" i="1170"/>
  <c r="DK4" i="1170"/>
  <c r="DK19" i="1170"/>
  <c r="DK30" i="1170"/>
  <c r="DK27" i="1170"/>
  <c r="DK20" i="1170"/>
  <c r="DK26" i="1170"/>
  <c r="DK18" i="1170"/>
  <c r="DK28" i="1170"/>
  <c r="DK22" i="1170"/>
  <c r="DK21" i="1170"/>
  <c r="DK29" i="1170"/>
  <c r="DK42" i="1170"/>
  <c r="DK44" i="1170"/>
  <c r="DK45" i="1170"/>
  <c r="DK43" i="1170"/>
  <c r="DK41" i="1170"/>
  <c r="DJ23" i="1170"/>
  <c r="DJ33" i="1170"/>
  <c r="DJ38" i="1170" s="1"/>
  <c r="DJ48" i="1170"/>
  <c r="DJ53" i="1170" s="1"/>
  <c r="DL7" i="1170"/>
  <c r="DL8" i="1170"/>
  <c r="DL3" i="1170"/>
  <c r="DJ50" i="1170"/>
  <c r="DJ35" i="1170"/>
  <c r="DJ34" i="1170"/>
  <c r="DJ49" i="1170"/>
  <c r="DI55" i="1170"/>
  <c r="DI56" i="1170" s="1"/>
  <c r="DJ36" i="1170"/>
  <c r="DJ51" i="1170"/>
  <c r="S502" i="64"/>
  <c r="S503" i="64" s="1"/>
  <c r="S504" i="64" s="1"/>
  <c r="S512" i="64"/>
  <c r="T507" i="64"/>
  <c r="AG509" i="64" a="1"/>
  <c r="AG509" i="64" s="1"/>
  <c r="AG498" i="64" a="1"/>
  <c r="AG498" i="64" s="1"/>
  <c r="DE509" i="64" a="1"/>
  <c r="DE509" i="64" s="1"/>
  <c r="DE498" i="64" a="1"/>
  <c r="DE498" i="64" s="1"/>
  <c r="DA1108" i="64"/>
  <c r="DA1110" i="64" s="1"/>
  <c r="DE515" i="64" a="1"/>
  <c r="DE515" i="64" s="1"/>
  <c r="DE501" i="64" a="1"/>
  <c r="DE501" i="64" s="1"/>
  <c r="AG515" i="64" a="1"/>
  <c r="AG515" i="64" s="1"/>
  <c r="AG501" i="64" a="1"/>
  <c r="AG501" i="64" s="1"/>
  <c r="DD141" i="64"/>
  <c r="AF1108" i="64"/>
  <c r="AF1110" i="64" s="1"/>
  <c r="AF126" i="64"/>
  <c r="AF141" i="64"/>
  <c r="DE111" i="64" a="1"/>
  <c r="DE111" i="64" s="1"/>
  <c r="DE1093" i="64" a="1"/>
  <c r="DE1093" i="64" s="1"/>
  <c r="AG111" i="64" a="1"/>
  <c r="AG111" i="64" s="1"/>
  <c r="AG1093" i="64" a="1"/>
  <c r="AG1093"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17" i="64" a="1"/>
  <c r="DE1017" i="64" s="1"/>
  <c r="AG1017" i="64" a="1"/>
  <c r="AG1017" i="64" s="1"/>
  <c r="CX23" i="86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996" i="64"/>
  <c r="DD993" i="64"/>
  <c r="AF993" i="64"/>
  <c r="AF772" i="64"/>
  <c r="AF774" i="64" s="1"/>
  <c r="DC996" i="64"/>
  <c r="AG331" i="64" a="1"/>
  <c r="AG331" i="64" s="1"/>
  <c r="AG992" i="64" a="1"/>
  <c r="AG992" i="64" s="1"/>
  <c r="DE331" i="64" a="1"/>
  <c r="DE331" i="64" s="1"/>
  <c r="DE992" i="64" a="1"/>
  <c r="DE992"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V95" i="861"/>
  <c r="V43" i="861"/>
  <c r="AH259" i="64"/>
  <c r="AH7" i="64"/>
  <c r="AG8" i="64" s="1"/>
  <c r="AA46" i="861"/>
  <c r="AA87" i="861" s="1"/>
  <c r="CW67"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2" i="861" s="1"/>
  <c r="AI2" i="64"/>
  <c r="AH1" i="64"/>
  <c r="AH3" i="64"/>
  <c r="DE263" i="64"/>
  <c r="DE281" i="64"/>
  <c r="DE1" i="64"/>
  <c r="DF7" i="64"/>
  <c r="DG2" i="64"/>
  <c r="DF8" i="64"/>
  <c r="DF277" i="64"/>
  <c r="DF259" i="64"/>
  <c r="DF3" i="64"/>
  <c r="DF278" i="64"/>
  <c r="DF260" i="64"/>
  <c r="DF261" i="64"/>
  <c r="DF279" i="64"/>
  <c r="DF280" i="64"/>
  <c r="DF262" i="64"/>
  <c r="DE1" i="864"/>
  <c r="DE24" i="864"/>
  <c r="AG43" i="863"/>
  <c r="AG42" i="863"/>
  <c r="AG21" i="863" s="1"/>
  <c r="AJ8" i="861"/>
  <c r="AJ4" i="861"/>
  <c r="AJ5" i="861" s="1"/>
  <c r="AK3" i="861"/>
  <c r="AJ1" i="861"/>
  <c r="AG24" i="864"/>
  <c r="AG94" i="861" s="1"/>
  <c r="DF22" i="864"/>
  <c r="DF21" i="864"/>
  <c r="DF20" i="864"/>
  <c r="DF8" i="864"/>
  <c r="DG2" i="864"/>
  <c r="DG23" i="864" s="1"/>
  <c r="DF3" i="864"/>
  <c r="DF4" i="864" s="1"/>
  <c r="DF7" i="864"/>
  <c r="DE2" i="861"/>
  <c r="DE1" i="861" s="1"/>
  <c r="AH22" i="864"/>
  <c r="AH21" i="864"/>
  <c r="AH20" i="864"/>
  <c r="AH3" i="864"/>
  <c r="AI2" i="864"/>
  <c r="AI23" i="864" s="1"/>
  <c r="AH1" i="864"/>
  <c r="AG57" i="863"/>
  <c r="AF32"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274" i="64"/>
  <c r="AA1786" i="64"/>
  <c r="AA1788" i="64" s="1"/>
  <c r="CT2247" i="64"/>
  <c r="Z1831" i="64"/>
  <c r="AA1829" i="64"/>
  <c r="AA1808" i="64"/>
  <c r="AA1810" i="64" s="1"/>
  <c r="Z1810" i="64"/>
  <c r="CX1808" i="64"/>
  <c r="CX1810" i="64" s="1"/>
  <c r="DA1829" i="64"/>
  <c r="DA1831" i="64" s="1"/>
  <c r="CW1786" i="64"/>
  <c r="CW1788" i="64" s="1"/>
  <c r="CV1788" i="64"/>
  <c r="CU1927" i="64"/>
  <c r="CS1764" i="64"/>
  <c r="CR1766" i="64"/>
  <c r="E626" i="64"/>
  <c r="E1649" i="64"/>
  <c r="E1696" i="64"/>
  <c r="E1701" i="64"/>
  <c r="E1196" i="64"/>
  <c r="E1220" i="64"/>
  <c r="E1242" i="64"/>
  <c r="E1314" i="64"/>
  <c r="E2006" i="64"/>
  <c r="E1972" i="64"/>
  <c r="E1350" i="64"/>
  <c r="E1385" i="64"/>
  <c r="E1906" i="64"/>
  <c r="E1938" i="64"/>
  <c r="E1500" i="64"/>
  <c r="E1544" i="64"/>
  <c r="E2503" i="64"/>
  <c r="E1773" i="64"/>
  <c r="E1599" i="64"/>
  <c r="E973" i="64"/>
  <c r="E951" i="64"/>
  <c r="DE1018" i="64"/>
  <c r="DE732" i="64" a="1"/>
  <c r="DB1108" i="64" a="1"/>
  <c r="CU2274" i="64" a="1"/>
  <c r="DD995" i="64" a="1"/>
  <c r="AG993" i="64" a="1"/>
  <c r="DE993" i="64" a="1"/>
  <c r="DE772" i="64" a="1"/>
  <c r="AG772" i="64" a="1"/>
  <c r="AF995" i="64" a="1"/>
  <c r="CU2247" i="64" a="1"/>
  <c r="AG1108" i="64" a="1"/>
  <c r="AG732" i="64" a="1"/>
  <c r="AG1018" i="64"/>
  <c r="AK35" i="1170" l="1"/>
  <c r="AK50" i="1170"/>
  <c r="AH56" i="1170"/>
  <c r="AK51" i="1170"/>
  <c r="AK36" i="1170"/>
  <c r="AJ53" i="1170"/>
  <c r="AJ22" i="861" s="1"/>
  <c r="AI55" i="1170"/>
  <c r="AJ38" i="1170"/>
  <c r="AJ17" i="861" s="1"/>
  <c r="AK33" i="1170"/>
  <c r="AK48" i="1170"/>
  <c r="AK23" i="1170"/>
  <c r="AK34" i="1170"/>
  <c r="AK49" i="1170"/>
  <c r="AK8" i="1170"/>
  <c r="AL41" i="1170"/>
  <c r="AL4" i="1170"/>
  <c r="AL42" i="1170"/>
  <c r="AL43" i="1170"/>
  <c r="AL45" i="1170"/>
  <c r="AL44" i="1170"/>
  <c r="AL20" i="1170"/>
  <c r="AL29" i="1170"/>
  <c r="AL18" i="1170"/>
  <c r="AL21" i="1170"/>
  <c r="AL19" i="1170"/>
  <c r="AL27" i="1170"/>
  <c r="AL30" i="1170"/>
  <c r="AL28" i="1170"/>
  <c r="AL26" i="1170"/>
  <c r="AL22" i="1170"/>
  <c r="AN2" i="1170"/>
  <c r="AM3" i="1170"/>
  <c r="AM1" i="1170"/>
  <c r="AM7" i="1170"/>
  <c r="AK37" i="1170"/>
  <c r="AK52" i="1170"/>
  <c r="DK22" i="861"/>
  <c r="DK17" i="861"/>
  <c r="DJ55" i="1170"/>
  <c r="DJ56" i="1170" s="1"/>
  <c r="DK36" i="1170"/>
  <c r="DK51" i="1170"/>
  <c r="DK37" i="1170"/>
  <c r="DK52" i="1170"/>
  <c r="DL4" i="1170"/>
  <c r="DL18" i="1170"/>
  <c r="DL22" i="1170"/>
  <c r="DL21" i="1170"/>
  <c r="DL27" i="1170"/>
  <c r="DL20" i="1170"/>
  <c r="DL26" i="1170"/>
  <c r="DL28" i="1170"/>
  <c r="DL19" i="1170"/>
  <c r="DL44" i="1170"/>
  <c r="DL30" i="1170"/>
  <c r="DL29" i="1170"/>
  <c r="DL42" i="1170"/>
  <c r="DL45" i="1170"/>
  <c r="DL43" i="1170"/>
  <c r="DL41" i="1170"/>
  <c r="DK33" i="1170"/>
  <c r="DK38" i="1170" s="1"/>
  <c r="DK23" i="1170"/>
  <c r="DK48" i="1170"/>
  <c r="DK53" i="1170" s="1"/>
  <c r="DL1" i="1170"/>
  <c r="DK35" i="1170"/>
  <c r="DK50" i="1170"/>
  <c r="DK34" i="1170"/>
  <c r="DK49" i="1170"/>
  <c r="T496" i="64"/>
  <c r="T499" i="64" s="1"/>
  <c r="DF509" i="64" a="1"/>
  <c r="DF509" i="64" s="1"/>
  <c r="DF498" i="64" a="1"/>
  <c r="DF498" i="64" s="1"/>
  <c r="AH509" i="64" a="1"/>
  <c r="AH509" i="64" s="1"/>
  <c r="AH498" i="64" a="1"/>
  <c r="AH498" i="64" s="1"/>
  <c r="DB1108" i="64"/>
  <c r="DB1110" i="64" s="1"/>
  <c r="AH515" i="64" a="1"/>
  <c r="AH515" i="64" s="1"/>
  <c r="AH501" i="64" a="1"/>
  <c r="AH501" i="64" s="1"/>
  <c r="DF515" i="64" a="1"/>
  <c r="DF515" i="64" s="1"/>
  <c r="DF501" i="64" a="1"/>
  <c r="DF501" i="64" s="1"/>
  <c r="AG141" i="64"/>
  <c r="AG126" i="64"/>
  <c r="DE126" i="64"/>
  <c r="DE141" i="64"/>
  <c r="AG1108" i="64"/>
  <c r="AG1110" i="64" s="1"/>
  <c r="DF111" i="64" a="1"/>
  <c r="DF111" i="64" s="1"/>
  <c r="DF1093" i="64" a="1"/>
  <c r="DF1093" i="64" s="1"/>
  <c r="AH111" i="64" a="1"/>
  <c r="AH111" i="64" s="1"/>
  <c r="AH1093" i="64" a="1"/>
  <c r="AH1093"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17" i="64" a="1"/>
  <c r="DF1017" i="64" s="1"/>
  <c r="CY23" i="861"/>
  <c r="AH1017" i="64" a="1"/>
  <c r="AH1017"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995" i="64"/>
  <c r="DE993" i="64"/>
  <c r="AG993" i="64"/>
  <c r="AG772" i="64"/>
  <c r="AG774" i="64" s="1"/>
  <c r="AF995" i="64"/>
  <c r="DF331" i="64" a="1"/>
  <c r="DF331" i="64" s="1"/>
  <c r="DF992" i="64" a="1"/>
  <c r="DF992" i="64" s="1"/>
  <c r="AH331" i="64" a="1"/>
  <c r="AH331" i="64" s="1"/>
  <c r="AH992" i="64" a="1"/>
  <c r="AH992"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B46" i="861"/>
  <c r="AB87" i="861" s="1"/>
  <c r="AH4" i="64"/>
  <c r="CX67"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2" i="861" s="1"/>
  <c r="DF57" i="863"/>
  <c r="DF4" i="863"/>
  <c r="DF66" i="863" a="1"/>
  <c r="DF66" i="863" s="1"/>
  <c r="DF70" i="863" a="1"/>
  <c r="DF70" i="863" s="1"/>
  <c r="AJ2" i="64"/>
  <c r="AI1" i="64"/>
  <c r="AI3" i="64"/>
  <c r="DF263" i="64"/>
  <c r="DF281" i="64"/>
  <c r="DF1" i="64"/>
  <c r="DG7" i="64"/>
  <c r="DG8" i="64"/>
  <c r="DG277" i="64"/>
  <c r="DG3" i="64"/>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4"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2" i="861"/>
  <c r="V7" i="860"/>
  <c r="V3" i="860"/>
  <c r="V4" i="860" s="1"/>
  <c r="W2" i="860"/>
  <c r="V1" i="860"/>
  <c r="DA3" i="860"/>
  <c r="DB2" i="860"/>
  <c r="DA9" i="860"/>
  <c r="DA8" i="860"/>
  <c r="CZ4" i="860"/>
  <c r="CZ1" i="860"/>
  <c r="CU2274" i="64"/>
  <c r="AB1786" i="64"/>
  <c r="AB1788" i="64" s="1"/>
  <c r="CU2247" i="64"/>
  <c r="AA1831" i="64"/>
  <c r="AB1829" i="64"/>
  <c r="CY1808" i="64"/>
  <c r="DB1829" i="64"/>
  <c r="DB1831" i="64" s="1"/>
  <c r="AB1808" i="64"/>
  <c r="CX1786" i="64"/>
  <c r="CX1788" i="64" s="1"/>
  <c r="CV1927" i="64"/>
  <c r="CT1764" i="64"/>
  <c r="CT1766" i="64" s="1"/>
  <c r="CS1766" i="64"/>
  <c r="E629" i="64"/>
  <c r="E628" i="64"/>
  <c r="E2502" i="64"/>
  <c r="E1384" i="64"/>
  <c r="E1313" i="64"/>
  <c r="E1905" i="64"/>
  <c r="E1543" i="64"/>
  <c r="E1499" i="64"/>
  <c r="E1349" i="64"/>
  <c r="E1241" i="64"/>
  <c r="E1700" i="64"/>
  <c r="E1598" i="64"/>
  <c r="E1219" i="64"/>
  <c r="E2005" i="64"/>
  <c r="E1772" i="64"/>
  <c r="E1937" i="64"/>
  <c r="E1971" i="64"/>
  <c r="E1195" i="64"/>
  <c r="E1652" i="64"/>
  <c r="E1677" i="64"/>
  <c r="DC1108" i="64" a="1"/>
  <c r="AG995" i="64" a="1"/>
  <c r="DF772" i="64" a="1"/>
  <c r="AF996" i="64" a="1"/>
  <c r="AH1108" i="64" a="1"/>
  <c r="DE995" i="64" a="1"/>
  <c r="AH732" i="64" a="1"/>
  <c r="CV2247" i="64" a="1"/>
  <c r="AH993" i="64" a="1"/>
  <c r="AH772" i="64" a="1"/>
  <c r="CV2274" i="64" a="1"/>
  <c r="DF1018" i="64"/>
  <c r="DF732" i="64" a="1"/>
  <c r="AH1018" i="64"/>
  <c r="DD996" i="64" a="1"/>
  <c r="DF993" i="64" a="1"/>
  <c r="AJ55" i="1170" l="1"/>
  <c r="AM29" i="1170"/>
  <c r="AM22" i="1170"/>
  <c r="AM41" i="1170"/>
  <c r="AM42" i="1170"/>
  <c r="AM45" i="1170"/>
  <c r="AM43" i="1170"/>
  <c r="AM44" i="1170"/>
  <c r="AM4" i="1170"/>
  <c r="AM26" i="1170"/>
  <c r="AM20" i="1170"/>
  <c r="AM21" i="1170"/>
  <c r="AM18" i="1170"/>
  <c r="AM27" i="1170"/>
  <c r="AM30" i="1170"/>
  <c r="AM19" i="1170"/>
  <c r="AM28" i="1170"/>
  <c r="AO2" i="1170"/>
  <c r="AN3" i="1170"/>
  <c r="AN1" i="1170"/>
  <c r="AN7" i="1170"/>
  <c r="AI56" i="1170"/>
  <c r="AL37" i="1170"/>
  <c r="AL52" i="1170"/>
  <c r="AL8" i="1170"/>
  <c r="AL34" i="1170"/>
  <c r="AL49" i="1170"/>
  <c r="AL51" i="1170"/>
  <c r="AL36" i="1170"/>
  <c r="AL33" i="1170"/>
  <c r="AL23" i="1170"/>
  <c r="AL48" i="1170"/>
  <c r="AK53" i="1170"/>
  <c r="AK22" i="861" s="1"/>
  <c r="AL35" i="1170"/>
  <c r="AL50" i="1170"/>
  <c r="AK38" i="1170"/>
  <c r="AK17" i="861" s="1"/>
  <c r="DL22" i="861"/>
  <c r="DL17" i="861"/>
  <c r="DL23" i="1170"/>
  <c r="DL33" i="1170"/>
  <c r="DL38" i="1170" s="1"/>
  <c r="DL48" i="1170"/>
  <c r="DK55" i="1170"/>
  <c r="DK56" i="1170" s="1"/>
  <c r="DL34" i="1170"/>
  <c r="DL49" i="1170"/>
  <c r="DL50" i="1170"/>
  <c r="DL35" i="1170"/>
  <c r="DL51" i="1170"/>
  <c r="DL36" i="1170"/>
  <c r="DL37" i="1170"/>
  <c r="DL52" i="1170"/>
  <c r="T508" i="64"/>
  <c r="AI509" i="64" a="1"/>
  <c r="AI509" i="64" s="1"/>
  <c r="AI498" i="64" a="1"/>
  <c r="AI498" i="64" s="1"/>
  <c r="DG509" i="64" a="1"/>
  <c r="DG509" i="64" s="1"/>
  <c r="DG498" i="64" a="1"/>
  <c r="DG498" i="64" s="1"/>
  <c r="DC1108" i="64"/>
  <c r="DG515" i="64" a="1"/>
  <c r="DG515" i="64" s="1"/>
  <c r="DG501" i="64" a="1"/>
  <c r="DG501" i="64" s="1"/>
  <c r="AI515" i="64" a="1"/>
  <c r="AI515" i="64" s="1"/>
  <c r="AI501" i="64" a="1"/>
  <c r="AI501" i="64" s="1"/>
  <c r="AH141" i="64"/>
  <c r="AH126" i="64"/>
  <c r="AH1108" i="64"/>
  <c r="AH1110" i="64" s="1"/>
  <c r="DF126" i="64"/>
  <c r="AI111" i="64" a="1"/>
  <c r="AI111" i="64" s="1"/>
  <c r="AI1093" i="64" a="1"/>
  <c r="AI1093" i="64" s="1"/>
  <c r="DF141" i="64"/>
  <c r="DG111" i="64" a="1"/>
  <c r="DG111" i="64" s="1"/>
  <c r="DG1093" i="64" a="1"/>
  <c r="DG1093"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17" i="64" a="1"/>
  <c r="DG1017" i="64" s="1"/>
  <c r="CZ23" i="861"/>
  <c r="AI1017" i="64" a="1"/>
  <c r="AI1017"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995" i="64"/>
  <c r="DE995" i="64"/>
  <c r="AH993" i="64"/>
  <c r="DD996" i="64"/>
  <c r="AH772" i="64"/>
  <c r="AH774" i="64" s="1"/>
  <c r="DF993" i="64"/>
  <c r="AF996" i="64"/>
  <c r="AI331" i="64" a="1"/>
  <c r="AI331" i="64" s="1"/>
  <c r="AI992" i="64" a="1"/>
  <c r="AI992" i="64" s="1"/>
  <c r="DG331" i="64" a="1"/>
  <c r="DG331" i="64" s="1"/>
  <c r="DG992" i="64" a="1"/>
  <c r="DG992"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V70" i="861"/>
  <c r="AJ259" i="64"/>
  <c r="AJ7" i="64"/>
  <c r="AI8" i="64" s="1"/>
  <c r="AH8" i="64"/>
  <c r="AC46" i="861"/>
  <c r="AC87" i="861" s="1"/>
  <c r="AI4" i="64"/>
  <c r="CY67" i="861"/>
  <c r="DH54" i="863" a="1"/>
  <c r="DH54" i="863" s="1"/>
  <c r="DG42" i="863"/>
  <c r="DG21" i="863" s="1"/>
  <c r="DG32"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81" i="64"/>
  <c r="DG1" i="64"/>
  <c r="DH8" i="64"/>
  <c r="DH277" i="64"/>
  <c r="DH3" i="64"/>
  <c r="DH259" i="64"/>
  <c r="DH7" i="64"/>
  <c r="DI2" i="64"/>
  <c r="DH260" i="64"/>
  <c r="DH278" i="64"/>
  <c r="DH279" i="64"/>
  <c r="DH261" i="64"/>
  <c r="DH280" i="64"/>
  <c r="DH262" i="64"/>
  <c r="DG263" i="64"/>
  <c r="AI24" i="864"/>
  <c r="AI94"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2"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786" i="64"/>
  <c r="AC1788" i="64" s="1"/>
  <c r="CV2274" i="64"/>
  <c r="CV2247" i="64"/>
  <c r="AC1829" i="64"/>
  <c r="AB1831" i="64"/>
  <c r="AC1808" i="64"/>
  <c r="DC1829" i="64"/>
  <c r="AB1810" i="64"/>
  <c r="CZ1808" i="64"/>
  <c r="CY1810" i="64"/>
  <c r="CY1786" i="64"/>
  <c r="CY1788" i="64" s="1"/>
  <c r="CW1927" i="64"/>
  <c r="CU1764" i="64"/>
  <c r="CU1766" i="64" s="1"/>
  <c r="E1198" i="64"/>
  <c r="E1197" i="64"/>
  <c r="E1907" i="64"/>
  <c r="E1908" i="64"/>
  <c r="E1222" i="64"/>
  <c r="E1221" i="64"/>
  <c r="E1940" i="64"/>
  <c r="E1939" i="64"/>
  <c r="E1600" i="64"/>
  <c r="E1601" i="64"/>
  <c r="E1501" i="64"/>
  <c r="E1502" i="64"/>
  <c r="E1316" i="64"/>
  <c r="E1315" i="64"/>
  <c r="E2007" i="64"/>
  <c r="E2008" i="64"/>
  <c r="E1676" i="64"/>
  <c r="E1352" i="64"/>
  <c r="E1351" i="64"/>
  <c r="E1974" i="64"/>
  <c r="E1973" i="64"/>
  <c r="E1775" i="64"/>
  <c r="E1774" i="64"/>
  <c r="E1703" i="64"/>
  <c r="E1702" i="64"/>
  <c r="E1387" i="64"/>
  <c r="E1386" i="64"/>
  <c r="E1243" i="64"/>
  <c r="E1545" i="64"/>
  <c r="E1546" i="64"/>
  <c r="E2504" i="64"/>
  <c r="E2505" i="64"/>
  <c r="E1655" i="64"/>
  <c r="E1654" i="64"/>
  <c r="E1672" i="64"/>
  <c r="E1595" i="64"/>
  <c r="E1563" i="64"/>
  <c r="E1769" i="64"/>
  <c r="E2499" i="64"/>
  <c r="E1540" i="64"/>
  <c r="E1496" i="64"/>
  <c r="E1934" i="64"/>
  <c r="E1902" i="64"/>
  <c r="E1870" i="64"/>
  <c r="E1452" i="64"/>
  <c r="E1416" i="64"/>
  <c r="E1381" i="64"/>
  <c r="E1346" i="64"/>
  <c r="E1968" i="64"/>
  <c r="E2002" i="64"/>
  <c r="DD1108" i="64" a="1"/>
  <c r="AG996" i="64" a="1"/>
  <c r="AH995" i="64" a="1"/>
  <c r="DF995" i="64" a="1"/>
  <c r="DG1018" i="64"/>
  <c r="AI772" i="64" a="1"/>
  <c r="DG772" i="64" a="1"/>
  <c r="AI993" i="64" a="1"/>
  <c r="DE996" i="64" a="1"/>
  <c r="AI1018" i="64"/>
  <c r="DG993" i="64" a="1"/>
  <c r="AI1108" i="64" a="1"/>
  <c r="AK55" i="1170" l="1"/>
  <c r="AM48" i="1170"/>
  <c r="AM23" i="1170"/>
  <c r="AM33" i="1170"/>
  <c r="AM36" i="1170"/>
  <c r="AM51" i="1170"/>
  <c r="AM35" i="1170"/>
  <c r="AM50" i="1170"/>
  <c r="AL53" i="1170"/>
  <c r="AL22" i="861" s="1"/>
  <c r="AM8" i="1170"/>
  <c r="AL38" i="1170"/>
  <c r="AL17" i="861" s="1"/>
  <c r="AN41" i="1170"/>
  <c r="AN42" i="1170"/>
  <c r="AN45" i="1170"/>
  <c r="AN4" i="1170"/>
  <c r="AN19" i="1170"/>
  <c r="AN44" i="1170"/>
  <c r="AN29" i="1170"/>
  <c r="AN27" i="1170"/>
  <c r="AN18" i="1170"/>
  <c r="AN26" i="1170"/>
  <c r="AN21" i="1170"/>
  <c r="AN30" i="1170"/>
  <c r="AN28" i="1170"/>
  <c r="AN20" i="1170"/>
  <c r="AN43" i="1170"/>
  <c r="AN22" i="1170"/>
  <c r="AP2" i="1170"/>
  <c r="AO3" i="1170"/>
  <c r="AO7" i="1170"/>
  <c r="AO1" i="1170"/>
  <c r="AM37" i="1170"/>
  <c r="AM52" i="1170"/>
  <c r="AM34" i="1170"/>
  <c r="AM49" i="1170"/>
  <c r="AJ56" i="1170"/>
  <c r="DL53" i="1170"/>
  <c r="DL55" i="1170" s="1"/>
  <c r="T510" i="64"/>
  <c r="T500" i="64" s="1"/>
  <c r="T502" i="64" s="1"/>
  <c r="T503" i="64" s="1"/>
  <c r="DH509" i="64" a="1"/>
  <c r="DH509" i="64" s="1"/>
  <c r="DH498" i="64" a="1"/>
  <c r="DH498" i="64" s="1"/>
  <c r="AJ509" i="64" a="1"/>
  <c r="AJ509" i="64" s="1"/>
  <c r="AJ498" i="64" a="1"/>
  <c r="AJ498" i="64" s="1"/>
  <c r="DD1108" i="64"/>
  <c r="DD1110" i="64" s="1"/>
  <c r="DH515" i="64" a="1"/>
  <c r="DH515" i="64" s="1"/>
  <c r="DH501" i="64" a="1"/>
  <c r="DH501" i="64" s="1"/>
  <c r="AJ515" i="64" a="1"/>
  <c r="AJ515" i="64" s="1"/>
  <c r="AJ501" i="64" a="1"/>
  <c r="AJ501" i="64" s="1"/>
  <c r="DC1110" i="64"/>
  <c r="DG141" i="64"/>
  <c r="DG126" i="64"/>
  <c r="AI126" i="64"/>
  <c r="AI141" i="64"/>
  <c r="AI1108" i="64"/>
  <c r="AI1110" i="64" s="1"/>
  <c r="DH111" i="64" a="1"/>
  <c r="DH111" i="64" s="1"/>
  <c r="DH1093" i="64" a="1"/>
  <c r="DH1093" i="64" s="1"/>
  <c r="AJ111" i="64" a="1"/>
  <c r="AJ111" i="64" s="1"/>
  <c r="AJ1093" i="64" a="1"/>
  <c r="AJ1093"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17" i="64" a="1"/>
  <c r="DH1017" i="64" s="1"/>
  <c r="DA23" i="861"/>
  <c r="AJ1017" i="64" a="1"/>
  <c r="AJ1017"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996" i="64"/>
  <c r="AI993" i="64"/>
  <c r="AI772" i="64"/>
  <c r="AI774" i="64" s="1"/>
  <c r="DF995" i="64"/>
  <c r="DG993" i="64"/>
  <c r="AH995" i="64"/>
  <c r="AG996" i="64"/>
  <c r="DH331" i="64" a="1"/>
  <c r="DH331" i="64" s="1"/>
  <c r="DH992" i="64" a="1"/>
  <c r="DH992" i="64" s="1"/>
  <c r="AJ331" i="64" a="1"/>
  <c r="AJ331" i="64" s="1"/>
  <c r="AJ992" i="64" a="1"/>
  <c r="AJ992" i="64" s="1"/>
  <c r="DG772" i="64"/>
  <c r="DG774" i="64" s="1"/>
  <c r="DH1018" i="64"/>
  <c r="DG732" i="64" a="1"/>
  <c r="AJ772" i="64" a="1"/>
  <c r="DH993" i="64" a="1"/>
  <c r="AJ1018" i="64"/>
  <c r="AJ993" i="64" a="1"/>
  <c r="DG995" i="64" a="1"/>
  <c r="CW2274" i="64" a="1"/>
  <c r="DE1108" i="64" a="1"/>
  <c r="AI995" i="64" a="1"/>
  <c r="AI732" i="64" a="1"/>
  <c r="CW2247" i="64" a="1"/>
  <c r="AJ1108" i="64" a="1"/>
  <c r="AH996" i="64" a="1"/>
  <c r="DF996" i="64" a="1"/>
  <c r="AN8" i="1170" l="1"/>
  <c r="AN36" i="1170"/>
  <c r="AN51" i="1170"/>
  <c r="AN48" i="1170"/>
  <c r="AN33" i="1170"/>
  <c r="AN23" i="1170"/>
  <c r="AN34" i="1170"/>
  <c r="AN49" i="1170"/>
  <c r="AO22" i="1170"/>
  <c r="AO43" i="1170"/>
  <c r="AO44" i="1170"/>
  <c r="AO41" i="1170"/>
  <c r="AO42" i="1170"/>
  <c r="AO45" i="1170"/>
  <c r="AO19" i="1170"/>
  <c r="AO21" i="1170"/>
  <c r="AO27" i="1170"/>
  <c r="AO29" i="1170"/>
  <c r="AO30" i="1170"/>
  <c r="AO4" i="1170"/>
  <c r="AO18" i="1170"/>
  <c r="AO28" i="1170"/>
  <c r="AO26" i="1170"/>
  <c r="AO20" i="1170"/>
  <c r="AM38" i="1170"/>
  <c r="AM17" i="861" s="1"/>
  <c r="AM53" i="1170"/>
  <c r="AM22" i="861" s="1"/>
  <c r="AN37" i="1170"/>
  <c r="AN52" i="1170"/>
  <c r="AL55" i="1170"/>
  <c r="AK56" i="1170"/>
  <c r="AP1" i="1170"/>
  <c r="AQ2" i="1170"/>
  <c r="AP3" i="1170"/>
  <c r="AP7" i="1170"/>
  <c r="AN35" i="1170"/>
  <c r="AN50" i="1170"/>
  <c r="DL56" i="1170"/>
  <c r="T511" i="64"/>
  <c r="T516" i="64" s="1"/>
  <c r="T504" i="64"/>
  <c r="U496" i="64"/>
  <c r="U499" i="64" s="1"/>
  <c r="DE1108" i="64"/>
  <c r="DE1110" i="64" s="1"/>
  <c r="AJ1108" i="64"/>
  <c r="AJ1110"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DB23" i="861"/>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993" i="64"/>
  <c r="AJ993" i="64"/>
  <c r="AI995" i="64"/>
  <c r="AH996" i="64"/>
  <c r="DG995" i="64"/>
  <c r="DF996"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D46" i="861"/>
  <c r="AD87" i="861" s="1"/>
  <c r="AJ4" i="64"/>
  <c r="CZ67"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2" i="861" s="1"/>
  <c r="DH1" i="863"/>
  <c r="DI39" i="863"/>
  <c r="DI3" i="863"/>
  <c r="DH57" i="863"/>
  <c r="AK3" i="64"/>
  <c r="AL2" i="64"/>
  <c r="AK1" i="64"/>
  <c r="DH281" i="64"/>
  <c r="DH263" i="64"/>
  <c r="DH1" i="64"/>
  <c r="DI8" i="64"/>
  <c r="DI277" i="64"/>
  <c r="DI3" i="64"/>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4" i="861" s="1"/>
  <c r="DH1" i="864"/>
  <c r="DH2" i="861"/>
  <c r="DH1" i="861" s="1"/>
  <c r="AJ70" i="863" a="1"/>
  <c r="AJ70" i="863" s="1"/>
  <c r="AJ68" i="863" a="1"/>
  <c r="AJ68" i="863" s="1"/>
  <c r="AJ66" i="863" a="1"/>
  <c r="AJ66" i="863" s="1"/>
  <c r="AJ4" i="863"/>
  <c r="DH24" i="864"/>
  <c r="DI4" i="861"/>
  <c r="DI5" i="861" s="1"/>
  <c r="DJ3" i="861"/>
  <c r="DI9" i="861"/>
  <c r="DI8" i="861"/>
  <c r="AI32" i="861"/>
  <c r="AK22" i="864"/>
  <c r="AK21" i="864"/>
  <c r="AK20" i="864"/>
  <c r="AK3" i="864"/>
  <c r="AK4" i="864" s="1"/>
  <c r="AL2" i="864"/>
  <c r="AL23" i="864" s="1"/>
  <c r="AK1" i="864"/>
  <c r="X1" i="860"/>
  <c r="X7" i="860"/>
  <c r="X3" i="860"/>
  <c r="X4" i="860" s="1"/>
  <c r="Y2" i="860"/>
  <c r="DB1" i="860"/>
  <c r="DC9" i="860"/>
  <c r="DC8" i="860"/>
  <c r="DC3" i="860"/>
  <c r="DD2" i="860"/>
  <c r="DB4" i="860"/>
  <c r="AD1786" i="64"/>
  <c r="AD1788" i="64" s="1"/>
  <c r="CW2274" i="64"/>
  <c r="CW2247" i="64"/>
  <c r="AC1831" i="64"/>
  <c r="AD1829" i="64"/>
  <c r="DD1829" i="64"/>
  <c r="DC1831" i="64"/>
  <c r="DA1808" i="64"/>
  <c r="AD1808" i="64"/>
  <c r="AD1810" i="64" s="1"/>
  <c r="CZ1810" i="64"/>
  <c r="AC1810" i="64"/>
  <c r="CZ1786" i="64"/>
  <c r="CX1927" i="64"/>
  <c r="CV1764" i="64"/>
  <c r="CV1766" i="64" s="1"/>
  <c r="E1679" i="64"/>
  <c r="E1678" i="64"/>
  <c r="E1303" i="64"/>
  <c r="B1303" i="64" s="1"/>
  <c r="DG996" i="64" a="1"/>
  <c r="AJ732" i="64" a="1"/>
  <c r="CX2247" i="64" a="1"/>
  <c r="DH732" i="64" a="1"/>
  <c r="CX2274" i="64" a="1"/>
  <c r="DH995" i="64" a="1"/>
  <c r="DF1108" i="64" a="1"/>
  <c r="DH772" i="64" a="1"/>
  <c r="AJ995" i="64" a="1"/>
  <c r="AI996" i="64" a="1"/>
  <c r="AM55" i="1170" l="1"/>
  <c r="AO37" i="1170"/>
  <c r="AO52" i="1170"/>
  <c r="AP44" i="1170"/>
  <c r="AP28" i="1170"/>
  <c r="AP41" i="1170"/>
  <c r="AP45" i="1170"/>
  <c r="AP43" i="1170"/>
  <c r="AP22" i="1170"/>
  <c r="AP18" i="1170"/>
  <c r="AP21" i="1170"/>
  <c r="AP29" i="1170"/>
  <c r="AP20" i="1170"/>
  <c r="AP4" i="1170"/>
  <c r="AP30" i="1170"/>
  <c r="AP27" i="1170"/>
  <c r="AP19" i="1170"/>
  <c r="AP26" i="1170"/>
  <c r="AP42" i="1170"/>
  <c r="AO23" i="1170"/>
  <c r="AO48" i="1170"/>
  <c r="AO33" i="1170"/>
  <c r="AQ7" i="1170"/>
  <c r="AQ1" i="1170"/>
  <c r="AR2" i="1170"/>
  <c r="AQ3" i="1170"/>
  <c r="AN38" i="1170"/>
  <c r="AN17" i="861" s="1"/>
  <c r="AN53" i="1170"/>
  <c r="AN22" i="861" s="1"/>
  <c r="AL56" i="1170"/>
  <c r="AO35" i="1170"/>
  <c r="AO50" i="1170"/>
  <c r="AO51" i="1170"/>
  <c r="AO36" i="1170"/>
  <c r="AO34" i="1170"/>
  <c r="AO49" i="1170"/>
  <c r="AO8" i="1170"/>
  <c r="T512" i="64"/>
  <c r="U507" i="64"/>
  <c r="U508" i="64"/>
  <c r="U510" i="64" s="1"/>
  <c r="U500" i="64" s="1"/>
  <c r="U502" i="64" s="1"/>
  <c r="U503" i="64" s="1"/>
  <c r="DI509" i="64" a="1"/>
  <c r="DI509" i="64" s="1"/>
  <c r="DI498" i="64" a="1"/>
  <c r="DI498" i="64" s="1"/>
  <c r="AK509" i="64" a="1"/>
  <c r="AK509" i="64" s="1"/>
  <c r="AK498" i="64" a="1"/>
  <c r="AK498" i="64" s="1"/>
  <c r="DF1108" i="64"/>
  <c r="DF1110" i="64" s="1"/>
  <c r="DI515" i="64" a="1"/>
  <c r="DI515" i="64" s="1"/>
  <c r="DI501" i="64" a="1"/>
  <c r="DI501" i="64" s="1"/>
  <c r="AK515" i="64" a="1"/>
  <c r="AK515" i="64" s="1"/>
  <c r="AK501" i="64" a="1"/>
  <c r="AK501" i="64" s="1"/>
  <c r="DI111" i="64" a="1"/>
  <c r="DI111" i="64" s="1"/>
  <c r="DI1093" i="64" a="1"/>
  <c r="DI1093" i="64" s="1"/>
  <c r="AK111" i="64" a="1"/>
  <c r="AK111" i="64" s="1"/>
  <c r="AK1093" i="64" a="1"/>
  <c r="AK1093"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17" i="64" a="1"/>
  <c r="DI1017" i="64" s="1"/>
  <c r="DC23" i="861"/>
  <c r="AK1017" i="64" a="1"/>
  <c r="AK1017"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996" i="64"/>
  <c r="AI996" i="64"/>
  <c r="AJ995" i="64"/>
  <c r="DH995" i="64"/>
  <c r="DI331" i="64" a="1"/>
  <c r="DI331" i="64" s="1"/>
  <c r="DI992" i="64" a="1"/>
  <c r="DI992" i="64" s="1"/>
  <c r="AK331" i="64" a="1"/>
  <c r="AK331" i="64" s="1"/>
  <c r="AK992" i="64" a="1"/>
  <c r="AK992"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W43" i="861"/>
  <c r="W95" i="861"/>
  <c r="AL259" i="64"/>
  <c r="AL7" i="64"/>
  <c r="AK8" i="64" s="1"/>
  <c r="AE46" i="861"/>
  <c r="AE87" i="861" s="1"/>
  <c r="DA67" i="861"/>
  <c r="DJ3" i="863"/>
  <c r="DJ39" i="863"/>
  <c r="DJ8" i="863"/>
  <c r="DJ54" i="863" a="1"/>
  <c r="DJ54" i="863" s="1"/>
  <c r="DJ7" i="863"/>
  <c r="DJ56" i="863" a="1"/>
  <c r="DJ56" i="863" s="1"/>
  <c r="DJ38" i="863"/>
  <c r="DJ52" i="863" a="1"/>
  <c r="DJ52" i="863" s="1"/>
  <c r="DJ53" i="863" a="1"/>
  <c r="DJ53" i="863" s="1"/>
  <c r="DJ41" i="863"/>
  <c r="DI43" i="863"/>
  <c r="DI42" i="863"/>
  <c r="DI21" i="863" s="1"/>
  <c r="DI32" i="861" s="1"/>
  <c r="DI1" i="863"/>
  <c r="DI57" i="863"/>
  <c r="DK2" i="863"/>
  <c r="DI70" i="863" a="1"/>
  <c r="DI70" i="863" s="1"/>
  <c r="DI68" i="863" a="1"/>
  <c r="DI68" i="863" s="1"/>
  <c r="DI4" i="863"/>
  <c r="DI66" i="863" a="1"/>
  <c r="DI66" i="863" s="1"/>
  <c r="AL1" i="64"/>
  <c r="AL3" i="64"/>
  <c r="AM2" i="64"/>
  <c r="DI1" i="64"/>
  <c r="DI263" i="64"/>
  <c r="DJ8" i="64"/>
  <c r="DJ277" i="64"/>
  <c r="DJ3" i="64"/>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2" i="861"/>
  <c r="AL56" i="863" a="1"/>
  <c r="AL56" i="863" s="1"/>
  <c r="AL55" i="863" a="1"/>
  <c r="AL55" i="863" s="1"/>
  <c r="AL54" i="863" a="1"/>
  <c r="AL54" i="863" s="1"/>
  <c r="AL38" i="863"/>
  <c r="AL52" i="863" a="1"/>
  <c r="AL52" i="863" s="1"/>
  <c r="AL53" i="863" a="1"/>
  <c r="AL53" i="863" s="1"/>
  <c r="AL39" i="863"/>
  <c r="AL3" i="863"/>
  <c r="AL1" i="863"/>
  <c r="AL41" i="863"/>
  <c r="AM2" i="863"/>
  <c r="AM40" i="863" s="1"/>
  <c r="AK24" i="864"/>
  <c r="AK94"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786" i="64"/>
  <c r="AE1788" i="64" s="1"/>
  <c r="CX2274" i="64"/>
  <c r="CX2247" i="64"/>
  <c r="AE1829" i="64"/>
  <c r="AD1831" i="64"/>
  <c r="DB1808" i="64"/>
  <c r="DA1810" i="64"/>
  <c r="DE1829" i="64"/>
  <c r="AE1808" i="64"/>
  <c r="DD1831" i="64"/>
  <c r="DA1786" i="64"/>
  <c r="CZ1788" i="64"/>
  <c r="CY1927" i="64"/>
  <c r="CW1764" i="64"/>
  <c r="CW1766" i="64" s="1"/>
  <c r="E1310" i="64"/>
  <c r="E651" i="64"/>
  <c r="E1209" i="64"/>
  <c r="B1209" i="64" s="1"/>
  <c r="E1233" i="64"/>
  <c r="B1233" i="64" s="1"/>
  <c r="E1238" i="64"/>
  <c r="E1216" i="64"/>
  <c r="E1185" i="64"/>
  <c r="B1185" i="64" s="1"/>
  <c r="E1192" i="64"/>
  <c r="E1064" i="64"/>
  <c r="G1186" i="64"/>
  <c r="E673" i="64"/>
  <c r="E1690" i="64"/>
  <c r="E1666" i="64"/>
  <c r="E968" i="64"/>
  <c r="DI1018" i="64"/>
  <c r="DI732" i="64" a="1"/>
  <c r="DI772" i="64" a="1"/>
  <c r="AK1018" i="64"/>
  <c r="DG1108" i="64" a="1"/>
  <c r="AK732" i="64" a="1"/>
  <c r="CY2247" i="64" a="1"/>
  <c r="DI993" i="64" a="1"/>
  <c r="AK1108" i="64" a="1"/>
  <c r="AK772" i="64" a="1"/>
  <c r="DH996" i="64" a="1"/>
  <c r="CY2274" i="64" a="1"/>
  <c r="AK993" i="64" a="1"/>
  <c r="AJ996" i="64" a="1"/>
  <c r="AQ45" i="1170" l="1"/>
  <c r="AQ18" i="1170"/>
  <c r="AQ27" i="1170"/>
  <c r="AQ4" i="1170"/>
  <c r="AQ21" i="1170"/>
  <c r="AQ28" i="1170"/>
  <c r="AQ19" i="1170"/>
  <c r="AQ30" i="1170"/>
  <c r="AQ26" i="1170"/>
  <c r="AQ29" i="1170"/>
  <c r="AQ20" i="1170"/>
  <c r="AQ22" i="1170"/>
  <c r="AQ44" i="1170"/>
  <c r="AQ42" i="1170"/>
  <c r="AQ41" i="1170"/>
  <c r="AQ43" i="1170"/>
  <c r="AR7" i="1170"/>
  <c r="AS2" i="1170"/>
  <c r="AR1" i="1170"/>
  <c r="AR3" i="1170"/>
  <c r="AP35" i="1170"/>
  <c r="AP50" i="1170"/>
  <c r="AP36" i="1170"/>
  <c r="AP51" i="1170"/>
  <c r="AP23" i="1170"/>
  <c r="AP33" i="1170"/>
  <c r="AP48" i="1170"/>
  <c r="AP8" i="1170"/>
  <c r="AP37" i="1170"/>
  <c r="AP52" i="1170"/>
  <c r="AO38" i="1170"/>
  <c r="AO17" i="861" s="1"/>
  <c r="AO53" i="1170"/>
  <c r="AO22" i="861" s="1"/>
  <c r="AP34" i="1170"/>
  <c r="AP49" i="1170"/>
  <c r="AN55" i="1170"/>
  <c r="AM56" i="1170"/>
  <c r="U511" i="64"/>
  <c r="U516" i="64" s="1"/>
  <c r="U504" i="64"/>
  <c r="V496" i="64"/>
  <c r="V499" i="64" s="1"/>
  <c r="V508" i="64" s="1"/>
  <c r="V510" i="64" s="1"/>
  <c r="V500" i="64" s="1"/>
  <c r="DJ509" i="64" a="1"/>
  <c r="DJ509" i="64" s="1"/>
  <c r="DJ498" i="64" a="1"/>
  <c r="DJ498" i="64" s="1"/>
  <c r="AL509" i="64" a="1"/>
  <c r="AL509" i="64" s="1"/>
  <c r="AL498" i="64" a="1"/>
  <c r="AL498" i="64" s="1"/>
  <c r="DG1108" i="64"/>
  <c r="DG1110" i="64" s="1"/>
  <c r="DJ515" i="64" a="1"/>
  <c r="DJ515" i="64" s="1"/>
  <c r="DJ501" i="64" a="1"/>
  <c r="DJ501" i="64" s="1"/>
  <c r="AL515" i="64" a="1"/>
  <c r="AL515" i="64" s="1"/>
  <c r="AL501" i="64" a="1"/>
  <c r="AL501" i="64" s="1"/>
  <c r="AK141" i="64"/>
  <c r="DI141" i="64"/>
  <c r="DI126" i="64"/>
  <c r="AK126" i="64"/>
  <c r="AK1108" i="64"/>
  <c r="AK1110" i="64" s="1"/>
  <c r="DJ111" i="64" a="1"/>
  <c r="DJ111" i="64" s="1"/>
  <c r="DJ1093" i="64" a="1"/>
  <c r="DJ1093" i="64" s="1"/>
  <c r="AL111" i="64" a="1"/>
  <c r="AL111" i="64" s="1"/>
  <c r="AL1093" i="64" a="1"/>
  <c r="AL1093"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17" i="64" a="1"/>
  <c r="DJ1017" i="64" s="1"/>
  <c r="AL1017" i="64" a="1"/>
  <c r="AL1017" i="64" s="1"/>
  <c r="DD23" i="86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993" i="64"/>
  <c r="DI993" i="64"/>
  <c r="DH996" i="64"/>
  <c r="AJ996" i="64"/>
  <c r="AL331" i="64" a="1"/>
  <c r="AL331" i="64" s="1"/>
  <c r="AL992" i="64" a="1"/>
  <c r="AL992" i="64" s="1"/>
  <c r="DJ331" i="64" a="1"/>
  <c r="DJ331" i="64" s="1"/>
  <c r="DJ992" i="64" a="1"/>
  <c r="DJ992"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AF46" i="861"/>
  <c r="AF87" i="861" s="1"/>
  <c r="DB67" i="861"/>
  <c r="DJ1" i="863"/>
  <c r="DJ42" i="863"/>
  <c r="DJ21" i="863" s="1"/>
  <c r="DJ32"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786" i="64"/>
  <c r="AF1788" i="64" s="1"/>
  <c r="DJ263" i="64"/>
  <c r="DJ281" i="64"/>
  <c r="DK8" i="64"/>
  <c r="DK277" i="64"/>
  <c r="DK259" i="64"/>
  <c r="DK3" i="64"/>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2" i="861"/>
  <c r="AL24" i="864"/>
  <c r="AL94"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274" i="64"/>
  <c r="CY2247" i="64"/>
  <c r="AE1831" i="64"/>
  <c r="AF1829" i="64"/>
  <c r="DF1829" i="64"/>
  <c r="DF1831" i="64" s="1"/>
  <c r="AF1808" i="64"/>
  <c r="DC1808" i="64"/>
  <c r="DC1810" i="64" s="1"/>
  <c r="DE1831" i="64"/>
  <c r="AE1810" i="64"/>
  <c r="DB1810" i="64"/>
  <c r="DB1786" i="64"/>
  <c r="DA1788" i="64"/>
  <c r="CZ1927" i="64"/>
  <c r="CX1764" i="64"/>
  <c r="CX1766" i="64" s="1"/>
  <c r="G648" i="64"/>
  <c r="G646" i="64"/>
  <c r="E1218" i="64"/>
  <c r="E1217" i="64"/>
  <c r="E1215"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594" i="64"/>
  <c r="E194" i="64"/>
  <c r="E193" i="64"/>
  <c r="B193" i="64" s="1"/>
  <c r="E181" i="64"/>
  <c r="E180" i="64"/>
  <c r="E178" i="64"/>
  <c r="E246" i="64"/>
  <c r="E972" i="64"/>
  <c r="E1063" i="64"/>
  <c r="E950" i="64"/>
  <c r="E672" i="64"/>
  <c r="E674" i="64"/>
  <c r="E944" i="64"/>
  <c r="B944" i="64" s="1"/>
  <c r="E1558" i="64"/>
  <c r="G1558" i="64"/>
  <c r="AK995" i="64" a="1"/>
  <c r="AL993" i="64" a="1"/>
  <c r="AL732" i="64" a="1"/>
  <c r="AL1018" i="64"/>
  <c r="AL772" i="64" a="1"/>
  <c r="DJ1018" i="64"/>
  <c r="CZ2247" i="64" a="1"/>
  <c r="AL1108" i="64" a="1"/>
  <c r="DI995" i="64" a="1"/>
  <c r="DJ772" i="64" a="1"/>
  <c r="DJ732" i="64" a="1"/>
  <c r="DJ993" i="64" a="1"/>
  <c r="DH1108" i="64" a="1"/>
  <c r="CZ2274" i="64" a="1"/>
  <c r="AP53" i="1170" l="1"/>
  <c r="AP22" i="861" s="1"/>
  <c r="AP38" i="1170"/>
  <c r="AP17" i="861" s="1"/>
  <c r="AN56" i="1170"/>
  <c r="AQ52" i="1170"/>
  <c r="AQ37" i="1170"/>
  <c r="AQ35" i="1170"/>
  <c r="AQ50" i="1170"/>
  <c r="AQ34" i="1170"/>
  <c r="AQ49" i="1170"/>
  <c r="AO55" i="1170"/>
  <c r="AR27" i="1170"/>
  <c r="AR28" i="1170"/>
  <c r="AR19" i="1170"/>
  <c r="AR29" i="1170"/>
  <c r="AR22" i="1170"/>
  <c r="AR26" i="1170"/>
  <c r="AR42" i="1170"/>
  <c r="AR20" i="1170"/>
  <c r="AR41" i="1170"/>
  <c r="AR44" i="1170"/>
  <c r="AR45" i="1170"/>
  <c r="AR43" i="1170"/>
  <c r="AR21" i="1170"/>
  <c r="AR4" i="1170"/>
  <c r="AR18" i="1170"/>
  <c r="AR30" i="1170"/>
  <c r="AQ36" i="1170"/>
  <c r="AQ51" i="1170"/>
  <c r="AT2" i="1170"/>
  <c r="AS7" i="1170"/>
  <c r="AS1" i="1170"/>
  <c r="AS3" i="1170"/>
  <c r="AQ8" i="1170"/>
  <c r="AQ23" i="1170"/>
  <c r="AQ33" i="1170"/>
  <c r="AQ48" i="1170"/>
  <c r="V507" i="64"/>
  <c r="V511" i="64" s="1"/>
  <c r="U512" i="64"/>
  <c r="V502" i="64"/>
  <c r="V503" i="64" s="1"/>
  <c r="DK509" i="64" a="1"/>
  <c r="DK509" i="64" s="1"/>
  <c r="DK498" i="64" a="1"/>
  <c r="DK498" i="64" s="1"/>
  <c r="AM509" i="64" a="1"/>
  <c r="AM509" i="64" s="1"/>
  <c r="AM498" i="64" a="1"/>
  <c r="AM498" i="64" s="1"/>
  <c r="DH1108" i="64"/>
  <c r="DH1110" i="64" s="1"/>
  <c r="DK515" i="64" a="1"/>
  <c r="DK515" i="64" s="1"/>
  <c r="DK501" i="64" a="1"/>
  <c r="DK501" i="64" s="1"/>
  <c r="AM515" i="64" a="1"/>
  <c r="AM515" i="64" s="1"/>
  <c r="AM501" i="64" a="1"/>
  <c r="AM501" i="64" s="1"/>
  <c r="AL126" i="64"/>
  <c r="AL141" i="64"/>
  <c r="AL1108" i="64"/>
  <c r="AL1110" i="64" s="1"/>
  <c r="DJ141" i="64"/>
  <c r="DK111" i="64" a="1"/>
  <c r="DK111" i="64" s="1"/>
  <c r="DK1093" i="64" a="1"/>
  <c r="DK1093" i="64" s="1"/>
  <c r="AM111" i="64" a="1"/>
  <c r="AM111" i="64" s="1"/>
  <c r="AM1093" i="64" a="1"/>
  <c r="AM1093"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17" i="64" a="1"/>
  <c r="AM1017" i="64" s="1"/>
  <c r="DK1017" i="64" a="1"/>
  <c r="DK1017" i="64" s="1"/>
  <c r="DE23" i="86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993" i="64"/>
  <c r="AL993" i="64"/>
  <c r="AL772" i="64"/>
  <c r="AL774" i="64" s="1"/>
  <c r="DI995" i="64"/>
  <c r="AK995" i="64"/>
  <c r="DK331" i="64" a="1"/>
  <c r="DK331" i="64" s="1"/>
  <c r="DK992" i="64" a="1"/>
  <c r="DK992" i="64" s="1"/>
  <c r="AM331" i="64" a="1"/>
  <c r="AM331" i="64" s="1"/>
  <c r="AM992" i="64" a="1"/>
  <c r="AM992"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W70" i="861"/>
  <c r="AN259" i="64"/>
  <c r="AN7" i="64"/>
  <c r="AM4" i="64"/>
  <c r="AG46" i="861"/>
  <c r="AG87" i="861" s="1"/>
  <c r="DC67"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2" i="861" s="1"/>
  <c r="DK4" i="863"/>
  <c r="DK43" i="863"/>
  <c r="AN3" i="64"/>
  <c r="AN1" i="64"/>
  <c r="AO2" i="64"/>
  <c r="AG1786" i="64"/>
  <c r="AG1788"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4" i="861" s="1"/>
  <c r="AN56" i="863" a="1"/>
  <c r="AN56" i="863" s="1"/>
  <c r="AN52" i="863" a="1"/>
  <c r="AN52" i="863" s="1"/>
  <c r="AN39" i="863"/>
  <c r="AN53" i="863" a="1"/>
  <c r="AN53" i="863" s="1"/>
  <c r="AN41" i="863"/>
  <c r="AN55" i="863" a="1"/>
  <c r="AN55" i="863" s="1"/>
  <c r="AN54" i="863" a="1"/>
  <c r="AN54" i="863" s="1"/>
  <c r="AN38" i="863"/>
  <c r="AN3" i="863"/>
  <c r="AN1" i="863"/>
  <c r="AO2" i="863"/>
  <c r="AO40" i="863" s="1"/>
  <c r="AL32" i="861"/>
  <c r="AA1" i="860"/>
  <c r="AA7" i="860"/>
  <c r="AA3" i="860"/>
  <c r="AA4" i="860" s="1"/>
  <c r="AB2" i="860"/>
  <c r="DE1" i="860"/>
  <c r="DF9" i="860"/>
  <c r="DF8" i="860"/>
  <c r="DF3" i="860"/>
  <c r="DG2" i="860"/>
  <c r="DE4" i="860"/>
  <c r="CZ2274" i="64"/>
  <c r="CZ2247" i="64"/>
  <c r="AF1831" i="64"/>
  <c r="AG1829" i="64"/>
  <c r="DD1808" i="64"/>
  <c r="DD1810" i="64" s="1"/>
  <c r="AG1808" i="64"/>
  <c r="AG1810" i="64" s="1"/>
  <c r="AF1810" i="64"/>
  <c r="DG1829" i="64"/>
  <c r="DC1786" i="64"/>
  <c r="DC1788" i="64" s="1"/>
  <c r="DB1788" i="64"/>
  <c r="DA1927" i="64"/>
  <c r="CY1764" i="64"/>
  <c r="CY1766" i="64" s="1"/>
  <c r="E1562" i="64"/>
  <c r="E1901" i="64"/>
  <c r="E1768" i="64"/>
  <c r="E1539" i="64"/>
  <c r="E1565" i="64"/>
  <c r="E1564" i="64"/>
  <c r="E1771" i="64"/>
  <c r="E1770" i="64"/>
  <c r="E1495" i="64"/>
  <c r="E2498" i="64"/>
  <c r="E2501" i="64"/>
  <c r="E2500" i="64"/>
  <c r="E1933" i="64"/>
  <c r="E1542" i="64"/>
  <c r="E1541" i="64"/>
  <c r="E1498" i="64"/>
  <c r="E1497" i="64"/>
  <c r="E1936" i="64"/>
  <c r="E1935" i="64"/>
  <c r="E2001" i="64"/>
  <c r="E1904" i="64"/>
  <c r="E1903" i="64"/>
  <c r="E1872" i="64"/>
  <c r="E1871" i="64"/>
  <c r="E1869" i="64"/>
  <c r="E1380" i="64"/>
  <c r="E1454" i="64"/>
  <c r="E1453" i="64"/>
  <c r="E1451" i="64"/>
  <c r="E1418" i="64"/>
  <c r="E1417" i="64"/>
  <c r="E1415" i="64"/>
  <c r="E1383" i="64"/>
  <c r="E1382" i="64"/>
  <c r="E1348" i="64"/>
  <c r="E1347" i="64"/>
  <c r="E1345" i="64"/>
  <c r="E1970" i="64"/>
  <c r="E1969" i="64"/>
  <c r="E1967" i="64"/>
  <c r="E1309" i="64"/>
  <c r="E2004" i="64"/>
  <c r="E2003" i="64"/>
  <c r="CI668" i="64"/>
  <c r="CA668" i="64"/>
  <c r="BS668" i="64"/>
  <c r="BK668" i="64"/>
  <c r="BC668" i="64"/>
  <c r="AU668" i="64"/>
  <c r="AM668" i="64"/>
  <c r="AE668" i="64"/>
  <c r="W668" i="64"/>
  <c r="E1312" i="64"/>
  <c r="E1311" i="64"/>
  <c r="E653" i="64"/>
  <c r="E652" i="64"/>
  <c r="E650" i="64"/>
  <c r="CJ668" i="64"/>
  <c r="CB668" i="64"/>
  <c r="BT668" i="64"/>
  <c r="BL668" i="64"/>
  <c r="BD668" i="64"/>
  <c r="AV668" i="64"/>
  <c r="AN668" i="64"/>
  <c r="AF668" i="64"/>
  <c r="X668" i="64"/>
  <c r="E1240" i="64"/>
  <c r="E1239" i="64"/>
  <c r="E1237" i="64"/>
  <c r="E1699" i="64"/>
  <c r="E1698" i="64"/>
  <c r="E1697" i="64"/>
  <c r="E392" i="64"/>
  <c r="E1648" i="64"/>
  <c r="E1194" i="64"/>
  <c r="E1193" i="64"/>
  <c r="E1191"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673" i="64"/>
  <c r="E1651" i="64"/>
  <c r="E1650" i="64"/>
  <c r="E1675" i="64"/>
  <c r="E1674" i="64"/>
  <c r="E1561" i="64"/>
  <c r="G1559"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57" i="64"/>
  <c r="B1057" i="64" s="1"/>
  <c r="DK772" i="64" a="1"/>
  <c r="AK996" i="64" a="1"/>
  <c r="AM1018" i="64"/>
  <c r="AL995" i="64" a="1"/>
  <c r="AM772" i="64" a="1"/>
  <c r="AM1108" i="64" a="1"/>
  <c r="DA2274" i="64" a="1"/>
  <c r="DJ995" i="64" a="1"/>
  <c r="AM993" i="64" a="1"/>
  <c r="DI996" i="64" a="1"/>
  <c r="DK732" i="64" a="1"/>
  <c r="DI1108" i="64" a="1"/>
  <c r="DK1018" i="64"/>
  <c r="DA2247" i="64" a="1"/>
  <c r="DK993" i="64" a="1"/>
  <c r="AM732" i="64" a="1"/>
  <c r="AQ53" i="1170" l="1"/>
  <c r="AQ22" i="861" s="1"/>
  <c r="AQ38" i="1170"/>
  <c r="AQ17" i="861" s="1"/>
  <c r="AR36" i="1170"/>
  <c r="AR51" i="1170"/>
  <c r="AS44" i="1170"/>
  <c r="AS45" i="1170"/>
  <c r="AS42" i="1170"/>
  <c r="AS41" i="1170"/>
  <c r="AS4" i="1170"/>
  <c r="AS30" i="1170"/>
  <c r="AS22" i="1170"/>
  <c r="AS18" i="1170"/>
  <c r="AS19" i="1170"/>
  <c r="AS26" i="1170"/>
  <c r="AS21" i="1170"/>
  <c r="AS27" i="1170"/>
  <c r="AS28" i="1170"/>
  <c r="AS29" i="1170"/>
  <c r="AS20" i="1170"/>
  <c r="AS43" i="1170"/>
  <c r="AR35" i="1170"/>
  <c r="AR50" i="1170"/>
  <c r="AR8" i="1170"/>
  <c r="AT1" i="1170"/>
  <c r="AT7" i="1170"/>
  <c r="AU2" i="1170"/>
  <c r="AT3" i="1170"/>
  <c r="AR52" i="1170"/>
  <c r="AR37" i="1170"/>
  <c r="AR34" i="1170"/>
  <c r="AR49" i="1170"/>
  <c r="AP55" i="1170"/>
  <c r="AR48" i="1170"/>
  <c r="AR33" i="1170"/>
  <c r="AR23" i="1170"/>
  <c r="AO56" i="1170"/>
  <c r="V516" i="64"/>
  <c r="W507" i="64"/>
  <c r="V512" i="64"/>
  <c r="V504" i="64"/>
  <c r="W496" i="64"/>
  <c r="W499" i="64" s="1"/>
  <c r="W508" i="64" s="1"/>
  <c r="W510" i="64" s="1"/>
  <c r="W500" i="64" s="1"/>
  <c r="DL498" i="64" a="1"/>
  <c r="DL498" i="64" s="1"/>
  <c r="AN509" i="64" a="1"/>
  <c r="AN509" i="64" s="1"/>
  <c r="AN498" i="64" a="1"/>
  <c r="AN498" i="64" s="1"/>
  <c r="DL509" i="64" a="1"/>
  <c r="DL509" i="64" s="1"/>
  <c r="DI1108" i="64"/>
  <c r="DI1110" i="64" s="1"/>
  <c r="DL1093" i="64" a="1"/>
  <c r="DL1093" i="64" s="1"/>
  <c r="DL515" i="64" a="1"/>
  <c r="DL515" i="64" s="1"/>
  <c r="DL501" i="64" a="1"/>
  <c r="DL501" i="64" s="1"/>
  <c r="AN515" i="64" a="1"/>
  <c r="AN515" i="64" s="1"/>
  <c r="AN501" i="64" a="1"/>
  <c r="AN501" i="64" s="1"/>
  <c r="DK126" i="64"/>
  <c r="AM126" i="64"/>
  <c r="AM141" i="64"/>
  <c r="AM1108" i="64"/>
  <c r="AM1110" i="64" s="1"/>
  <c r="AN111" i="64" a="1"/>
  <c r="AN111" i="64" s="1"/>
  <c r="AN1093" i="64" a="1"/>
  <c r="AN1093"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17" i="64" a="1"/>
  <c r="AN1017" i="64" s="1"/>
  <c r="DF23" i="861"/>
  <c r="DL1017" i="64" a="1"/>
  <c r="DL1017"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993" i="64"/>
  <c r="DJ995" i="64"/>
  <c r="AM772" i="64"/>
  <c r="AM774" i="64" s="1"/>
  <c r="DK993" i="64"/>
  <c r="AK996" i="64"/>
  <c r="DI996" i="64"/>
  <c r="AL995" i="64"/>
  <c r="DL331" i="64" a="1"/>
  <c r="DL331" i="64" s="1"/>
  <c r="DL992" i="64" a="1"/>
  <c r="DL992" i="64" s="1"/>
  <c r="AN331" i="64" a="1"/>
  <c r="AN331" i="64" s="1"/>
  <c r="AN992" i="64" a="1"/>
  <c r="AN992"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46" i="861"/>
  <c r="AH87" i="861" s="1"/>
  <c r="AH1786" i="64"/>
  <c r="AH1788" i="64" s="1"/>
  <c r="DD67" i="861"/>
  <c r="DL42" i="863"/>
  <c r="DL21" i="863" s="1"/>
  <c r="DL32" i="861" s="1"/>
  <c r="DL43" i="863"/>
  <c r="DL68" i="863" a="1"/>
  <c r="DL68" i="863" s="1"/>
  <c r="DL57" i="863"/>
  <c r="DL70" i="863" a="1"/>
  <c r="DL70" i="863" s="1"/>
  <c r="DL1" i="863"/>
  <c r="DL4" i="863"/>
  <c r="AO1" i="64"/>
  <c r="AP2" i="64"/>
  <c r="AO3" i="64"/>
  <c r="DL4" i="64"/>
  <c r="DL281" i="64"/>
  <c r="DL1" i="64"/>
  <c r="DL263" i="64"/>
  <c r="DL1" i="864"/>
  <c r="DL2" i="861"/>
  <c r="DL1" i="861" s="1"/>
  <c r="AN57" i="863"/>
  <c r="AN42" i="863"/>
  <c r="AN21" i="863" s="1"/>
  <c r="AN43" i="863"/>
  <c r="DL5" i="861"/>
  <c r="AN24" i="864"/>
  <c r="AN94" i="861" s="1"/>
  <c r="AM32"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274" i="64"/>
  <c r="DA2247" i="64"/>
  <c r="AG1831" i="64"/>
  <c r="AH1829" i="64"/>
  <c r="DH1829" i="64"/>
  <c r="DH1831" i="64" s="1"/>
  <c r="AH1808" i="64"/>
  <c r="DG1831" i="64"/>
  <c r="DE1808" i="64"/>
  <c r="DE1810" i="64" s="1"/>
  <c r="DD1786" i="64"/>
  <c r="DB1927" i="64"/>
  <c r="CZ1764" i="64"/>
  <c r="G570" i="64"/>
  <c r="G595" i="64"/>
  <c r="G1209" i="64"/>
  <c r="G670" i="64"/>
  <c r="E1596" i="64"/>
  <c r="DJ1108" i="64" a="1"/>
  <c r="DB2274" i="64" a="1"/>
  <c r="AN1108" i="64" a="1"/>
  <c r="AL996" i="64" a="1"/>
  <c r="DL732" i="64" a="1"/>
  <c r="DB2247" i="64" a="1"/>
  <c r="AN993" i="64" a="1"/>
  <c r="DL993" i="64" a="1"/>
  <c r="DL772" i="64" a="1"/>
  <c r="DK995" i="64" a="1"/>
  <c r="DL1018" i="64"/>
  <c r="AN732" i="64" a="1"/>
  <c r="AN772" i="64" a="1"/>
  <c r="AM995" i="64" a="1"/>
  <c r="AN1018" i="64"/>
  <c r="DJ996" i="64" a="1"/>
  <c r="AS8" i="1170" l="1"/>
  <c r="AS23" i="1170"/>
  <c r="AS33" i="1170"/>
  <c r="AS48" i="1170"/>
  <c r="AS52" i="1170"/>
  <c r="AS37" i="1170"/>
  <c r="AR38" i="1170"/>
  <c r="AR17" i="861" s="1"/>
  <c r="AR53" i="1170"/>
  <c r="AR22" i="861" s="1"/>
  <c r="AP56" i="1170"/>
  <c r="AS35" i="1170"/>
  <c r="AS50" i="1170"/>
  <c r="AQ55" i="1170"/>
  <c r="AS36" i="1170"/>
  <c r="AS51" i="1170"/>
  <c r="AT21" i="1170"/>
  <c r="AT27" i="1170"/>
  <c r="AT19" i="1170"/>
  <c r="AT22" i="1170"/>
  <c r="AT28" i="1170"/>
  <c r="AT30" i="1170"/>
  <c r="AT41" i="1170"/>
  <c r="AT26" i="1170"/>
  <c r="AT29" i="1170"/>
  <c r="AT44" i="1170"/>
  <c r="AT42" i="1170"/>
  <c r="AT43" i="1170"/>
  <c r="AT45" i="1170"/>
  <c r="AT20" i="1170"/>
  <c r="AT4" i="1170"/>
  <c r="AT18" i="1170"/>
  <c r="AU1" i="1170"/>
  <c r="AU7" i="1170"/>
  <c r="AV2" i="1170"/>
  <c r="AU3" i="1170"/>
  <c r="AS34" i="1170"/>
  <c r="AS49" i="1170"/>
  <c r="W502" i="64"/>
  <c r="W503" i="64" s="1"/>
  <c r="X496" i="64" s="1"/>
  <c r="X499" i="64" s="1"/>
  <c r="W511" i="64"/>
  <c r="W512" i="64" s="1"/>
  <c r="AO509" i="64" a="1"/>
  <c r="AO509" i="64" s="1"/>
  <c r="AO498" i="64" a="1"/>
  <c r="AO498" i="64" s="1"/>
  <c r="DJ1108" i="64"/>
  <c r="DJ1110" i="64" s="1"/>
  <c r="AO501" i="64" a="1"/>
  <c r="AO501" i="64" s="1"/>
  <c r="AO515" i="64" a="1"/>
  <c r="AO515" i="64" s="1"/>
  <c r="AN1108" i="64"/>
  <c r="AN1110" i="64" s="1"/>
  <c r="AO111" i="64" a="1"/>
  <c r="AO111" i="64" s="1"/>
  <c r="AO1093" i="64" a="1"/>
  <c r="AO1093"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17" i="64" a="1"/>
  <c r="AO1017" i="64" s="1"/>
  <c r="DG23" i="86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995" i="64"/>
  <c r="AN993" i="64"/>
  <c r="AL996" i="64"/>
  <c r="AN772" i="64"/>
  <c r="AN774" i="64" s="1"/>
  <c r="DK995" i="64"/>
  <c r="DJ996" i="64"/>
  <c r="DL993" i="64"/>
  <c r="AO331" i="64" a="1"/>
  <c r="AO331" i="64" s="1"/>
  <c r="AO992" i="64" a="1"/>
  <c r="AO992"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X43" i="861"/>
  <c r="X95" i="861"/>
  <c r="AP259" i="64"/>
  <c r="AP7" i="64"/>
  <c r="AO8" i="64" s="1"/>
  <c r="AI46" i="861"/>
  <c r="AI87" i="861" s="1"/>
  <c r="AI1786" i="64"/>
  <c r="AI1788" i="64" s="1"/>
  <c r="DE67" i="861"/>
  <c r="AQ2" i="64"/>
  <c r="AP1" i="64"/>
  <c r="AP3" i="64"/>
  <c r="AO24" i="864"/>
  <c r="AO94"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2" i="861"/>
  <c r="AR8" i="861"/>
  <c r="AS3" i="861"/>
  <c r="AR4" i="861"/>
  <c r="AR1" i="861"/>
  <c r="AO57" i="863"/>
  <c r="AD2" i="860"/>
  <c r="AC7" i="860"/>
  <c r="AC1" i="860"/>
  <c r="AC3" i="860"/>
  <c r="AC4" i="860" s="1"/>
  <c r="DG1" i="860"/>
  <c r="DG4" i="860"/>
  <c r="DH9" i="860"/>
  <c r="DH8" i="860"/>
  <c r="DH3" i="860"/>
  <c r="DI2" i="860"/>
  <c r="DB2274" i="64"/>
  <c r="DB2247" i="64"/>
  <c r="AH1831" i="64"/>
  <c r="AI1829" i="64"/>
  <c r="AI1808" i="64"/>
  <c r="AI1810" i="64" s="1"/>
  <c r="AH1810" i="64"/>
  <c r="DI1829" i="64"/>
  <c r="DF1808" i="64"/>
  <c r="DF1810" i="64" s="1"/>
  <c r="DE1786" i="64"/>
  <c r="DE1788" i="64" s="1"/>
  <c r="DD1788" i="64"/>
  <c r="DC1927" i="64"/>
  <c r="DA1764" i="64"/>
  <c r="CZ1766" i="64"/>
  <c r="L93" i="64"/>
  <c r="M93" i="64"/>
  <c r="N93" i="64"/>
  <c r="O93" i="64"/>
  <c r="P93" i="64"/>
  <c r="K93" i="64"/>
  <c r="E1560" i="64"/>
  <c r="E1559" i="64"/>
  <c r="B1559" i="64" s="1"/>
  <c r="E1557" i="64"/>
  <c r="AO772" i="64" a="1"/>
  <c r="DK996" i="64" a="1"/>
  <c r="DL995" i="64" a="1"/>
  <c r="DC2247" i="64" a="1"/>
  <c r="AN995" i="64" a="1"/>
  <c r="DC2274" i="64" a="1"/>
  <c r="AO1108" i="64" a="1"/>
  <c r="DK1108" i="64" a="1"/>
  <c r="AM996" i="64" a="1"/>
  <c r="AO993" i="64" a="1"/>
  <c r="AO1018" i="64"/>
  <c r="AO732" i="64" a="1"/>
  <c r="AU18" i="1170" l="1"/>
  <c r="AU21" i="1170"/>
  <c r="AU27" i="1170"/>
  <c r="AU19" i="1170"/>
  <c r="AU28" i="1170"/>
  <c r="AU20" i="1170"/>
  <c r="AU30" i="1170"/>
  <c r="AU41" i="1170"/>
  <c r="AU44" i="1170"/>
  <c r="AU42" i="1170"/>
  <c r="AU43" i="1170"/>
  <c r="AU45" i="1170"/>
  <c r="AU26" i="1170"/>
  <c r="AU4" i="1170"/>
  <c r="AU29" i="1170"/>
  <c r="AU22" i="1170"/>
  <c r="AV7" i="1170"/>
  <c r="AU8" i="1170" s="1"/>
  <c r="AV1" i="1170"/>
  <c r="AW2" i="1170"/>
  <c r="AV3" i="1170"/>
  <c r="AT52" i="1170"/>
  <c r="AT37" i="1170"/>
  <c r="AT8" i="1170"/>
  <c r="AT34" i="1170"/>
  <c r="AT49" i="1170"/>
  <c r="AR55" i="1170"/>
  <c r="AT51" i="1170"/>
  <c r="AT36" i="1170"/>
  <c r="AT33" i="1170"/>
  <c r="AT23" i="1170"/>
  <c r="AT48" i="1170"/>
  <c r="AT35" i="1170"/>
  <c r="AT50" i="1170"/>
  <c r="AS53" i="1170"/>
  <c r="AS22" i="861" s="1"/>
  <c r="AS38" i="1170"/>
  <c r="AS17" i="861" s="1"/>
  <c r="AQ56" i="1170"/>
  <c r="W504" i="64"/>
  <c r="W516" i="64"/>
  <c r="X507" i="64"/>
  <c r="X508" i="64"/>
  <c r="AP509" i="64" a="1"/>
  <c r="AP509" i="64" s="1"/>
  <c r="AP498" i="64" a="1"/>
  <c r="AP498" i="64" s="1"/>
  <c r="DK1108" i="64"/>
  <c r="DK1110" i="64" s="1"/>
  <c r="AP515" i="64" a="1"/>
  <c r="AP515" i="64" s="1"/>
  <c r="AP501" i="64" a="1"/>
  <c r="AP501" i="64" s="1"/>
  <c r="AO141" i="64"/>
  <c r="AO126" i="64"/>
  <c r="AO1108" i="64"/>
  <c r="AO1110" i="64" s="1"/>
  <c r="AP111" i="64" a="1"/>
  <c r="AP111" i="64" s="1"/>
  <c r="AP1093" i="64" a="1"/>
  <c r="AP1093"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DH23" i="861"/>
  <c r="AP1017" i="64" a="1"/>
  <c r="AP1017"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995" i="64"/>
  <c r="AM996" i="64"/>
  <c r="DL995" i="64"/>
  <c r="DK996" i="64"/>
  <c r="AO993" i="64"/>
  <c r="AO772" i="64"/>
  <c r="AO774" i="64" s="1"/>
  <c r="AP331" i="64" a="1"/>
  <c r="AP331" i="64" s="1"/>
  <c r="AP992" i="64" a="1"/>
  <c r="AP992"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J46" i="861"/>
  <c r="AJ87" i="861" s="1"/>
  <c r="AP4" i="64"/>
  <c r="AJ1786" i="64"/>
  <c r="AJ1788" i="64" s="1"/>
  <c r="DF67" i="861"/>
  <c r="AQ3" i="64"/>
  <c r="AR2" i="64"/>
  <c r="AQ1" i="64"/>
  <c r="AP68" i="863" a="1"/>
  <c r="AP68" i="863" s="1"/>
  <c r="AP66" i="863" a="1"/>
  <c r="AP66" i="863" s="1"/>
  <c r="AP70" i="863" a="1"/>
  <c r="AP70" i="863" s="1"/>
  <c r="AP4" i="863"/>
  <c r="AP42" i="863"/>
  <c r="AP21" i="863" s="1"/>
  <c r="AP43" i="863"/>
  <c r="AP24" i="864"/>
  <c r="AP94" i="861" s="1"/>
  <c r="AO32"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274" i="64"/>
  <c r="DC2247" i="64"/>
  <c r="AJ1829" i="64"/>
  <c r="AI1831" i="64"/>
  <c r="DJ1829" i="64"/>
  <c r="DJ1831" i="64" s="1"/>
  <c r="DI1831" i="64"/>
  <c r="AJ1808" i="64"/>
  <c r="AJ1810" i="64" s="1"/>
  <c r="DG1808" i="64"/>
  <c r="DG1810" i="64" s="1"/>
  <c r="DF1786" i="64"/>
  <c r="DF1788" i="64" s="1"/>
  <c r="DD1927" i="64"/>
  <c r="DB1764" i="64"/>
  <c r="DA1766" i="64"/>
  <c r="G946" i="64"/>
  <c r="G944" i="64" s="1"/>
  <c r="G1057" i="64"/>
  <c r="E388" i="64"/>
  <c r="E390" i="64"/>
  <c r="E389" i="64"/>
  <c r="B389" i="64" s="1"/>
  <c r="E387" i="64"/>
  <c r="E88" i="64"/>
  <c r="B88" i="64" s="1"/>
  <c r="E89" i="64"/>
  <c r="B89" i="64" s="1"/>
  <c r="E90" i="64"/>
  <c r="B90" i="64" s="1"/>
  <c r="E91" i="64"/>
  <c r="B91" i="64" s="1"/>
  <c r="E92" i="64"/>
  <c r="B92" i="64" s="1"/>
  <c r="E93" i="64"/>
  <c r="B93" i="64" s="1"/>
  <c r="E87" i="64"/>
  <c r="AP1108" i="64" a="1"/>
  <c r="DD2274" i="64" a="1"/>
  <c r="AO995" i="64" a="1"/>
  <c r="DL1108" i="64" a="1"/>
  <c r="DL996" i="64" a="1"/>
  <c r="DD2247" i="64" a="1"/>
  <c r="AP772" i="64" a="1"/>
  <c r="AP732" i="64" a="1"/>
  <c r="AN996" i="64" a="1"/>
  <c r="AP993" i="64" a="1"/>
  <c r="AP1018" i="64"/>
  <c r="AS55" i="1170" l="1"/>
  <c r="AT53" i="1170"/>
  <c r="AT22" i="861" s="1"/>
  <c r="AU35" i="1170"/>
  <c r="AU50" i="1170"/>
  <c r="AT38" i="1170"/>
  <c r="AT17" i="861" s="1"/>
  <c r="AV45" i="1170"/>
  <c r="AV26" i="1170"/>
  <c r="AV44" i="1170"/>
  <c r="AV42" i="1170"/>
  <c r="AV22" i="1170"/>
  <c r="AV43" i="1170"/>
  <c r="AV4" i="1170"/>
  <c r="AV19" i="1170"/>
  <c r="AV20" i="1170"/>
  <c r="AV18" i="1170"/>
  <c r="AV29" i="1170"/>
  <c r="AV21" i="1170"/>
  <c r="AV27" i="1170"/>
  <c r="AV28" i="1170"/>
  <c r="AV30" i="1170"/>
  <c r="AV41" i="1170"/>
  <c r="AX2" i="1170"/>
  <c r="AW7" i="1170"/>
  <c r="AW1" i="1170"/>
  <c r="AW3" i="1170"/>
  <c r="AU49" i="1170"/>
  <c r="AU34" i="1170"/>
  <c r="AU36" i="1170"/>
  <c r="AU51" i="1170"/>
  <c r="AU23" i="1170"/>
  <c r="AU33" i="1170"/>
  <c r="AU48" i="1170"/>
  <c r="AR56" i="1170"/>
  <c r="AU37" i="1170"/>
  <c r="AU52" i="1170"/>
  <c r="X510" i="64"/>
  <c r="X500" i="64" s="1"/>
  <c r="X502" i="64" s="1"/>
  <c r="X503" i="64" s="1"/>
  <c r="AQ509" i="64" a="1"/>
  <c r="AQ509" i="64" s="1"/>
  <c r="AQ498" i="64" a="1"/>
  <c r="AQ498" i="64" s="1"/>
  <c r="DL1108" i="64"/>
  <c r="DL1110" i="64" s="1"/>
  <c r="AQ1093" i="64" a="1"/>
  <c r="AQ1093" i="64" s="1"/>
  <c r="AQ501" i="64" a="1"/>
  <c r="AQ501" i="64" s="1"/>
  <c r="AQ515" i="64" a="1"/>
  <c r="AQ515" i="64" s="1"/>
  <c r="AP141" i="64"/>
  <c r="AP126" i="64"/>
  <c r="AP1108"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DI23" i="861"/>
  <c r="AQ1017" i="64" a="1"/>
  <c r="AQ1017"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995" i="64"/>
  <c r="AP772" i="64"/>
  <c r="AP774" i="64" s="1"/>
  <c r="AP993" i="64"/>
  <c r="DL996" i="64"/>
  <c r="AN996" i="64"/>
  <c r="AQ331" i="64" a="1"/>
  <c r="AQ331" i="64" s="1"/>
  <c r="AQ992" i="64" a="1"/>
  <c r="AQ992" i="64" s="1"/>
  <c r="AQ773" i="64" a="1"/>
  <c r="AQ773" i="64" s="1"/>
  <c r="AQ299" i="64" a="1"/>
  <c r="AQ299" i="64" s="1"/>
  <c r="AQ312" i="64" a="1"/>
  <c r="AQ312" i="64" s="1"/>
  <c r="AO736" i="64"/>
  <c r="AQ739" i="64" a="1"/>
  <c r="AQ739" i="64" s="1"/>
  <c r="AP732" i="64"/>
  <c r="AP740" i="64" s="1"/>
  <c r="AQ735" i="64" a="1"/>
  <c r="AQ735" i="64" s="1"/>
  <c r="AQ731" i="64" a="1"/>
  <c r="AQ731" i="64" s="1"/>
  <c r="X70" i="861"/>
  <c r="AQ4" i="864"/>
  <c r="AR259" i="64"/>
  <c r="AR7" i="64"/>
  <c r="AQ8" i="64" s="1"/>
  <c r="AK46" i="861"/>
  <c r="AK87" i="861" s="1"/>
  <c r="AQ4" i="64"/>
  <c r="AK1786" i="64"/>
  <c r="AK1788" i="64" s="1"/>
  <c r="DG67"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2" i="861"/>
  <c r="AQ43" i="863"/>
  <c r="AQ42" i="863"/>
  <c r="AQ21" i="863" s="1"/>
  <c r="AR22" i="864"/>
  <c r="AR21" i="864"/>
  <c r="AR3" i="864"/>
  <c r="AS2" i="864"/>
  <c r="AS23" i="864" s="1"/>
  <c r="AR20" i="864"/>
  <c r="AR1" i="864"/>
  <c r="AQ57" i="863"/>
  <c r="AQ24" i="864"/>
  <c r="AQ94" i="861" s="1"/>
  <c r="AS5" i="861"/>
  <c r="AE1" i="860"/>
  <c r="AE7" i="860"/>
  <c r="AF2" i="860"/>
  <c r="AE3" i="860"/>
  <c r="AE4" i="860" s="1"/>
  <c r="DI1" i="860"/>
  <c r="DI4" i="860"/>
  <c r="DJ3" i="860"/>
  <c r="DK2" i="860"/>
  <c r="DJ9" i="860"/>
  <c r="DJ8" i="860"/>
  <c r="DD2274" i="64"/>
  <c r="DD2247" i="64"/>
  <c r="AK1829" i="64"/>
  <c r="AJ1831" i="64"/>
  <c r="DH1808" i="64"/>
  <c r="DK1829" i="64"/>
  <c r="AK1808" i="64"/>
  <c r="AK1810" i="64" s="1"/>
  <c r="DG1786" i="64"/>
  <c r="DG1788" i="64" s="1"/>
  <c r="DE1927" i="64"/>
  <c r="DC1764" i="64"/>
  <c r="DC1766" i="64" s="1"/>
  <c r="DB1766" i="64"/>
  <c r="G968" i="64"/>
  <c r="DE2247" i="64" a="1"/>
  <c r="DE2274" i="64" a="1"/>
  <c r="AQ1018" i="64"/>
  <c r="AQ993" i="64" a="1"/>
  <c r="AQ1108" i="64" a="1"/>
  <c r="AQ772" i="64" a="1"/>
  <c r="AO996" i="64" a="1"/>
  <c r="AP995" i="64" a="1"/>
  <c r="AQ732" i="64" a="1"/>
  <c r="AW28" i="1170" l="1"/>
  <c r="AW30" i="1170"/>
  <c r="AW29" i="1170"/>
  <c r="AW20" i="1170"/>
  <c r="AW26" i="1170"/>
  <c r="AW42" i="1170"/>
  <c r="AW43" i="1170"/>
  <c r="AW44" i="1170"/>
  <c r="AW41" i="1170"/>
  <c r="AW45" i="1170"/>
  <c r="AW19" i="1170"/>
  <c r="AW4" i="1170"/>
  <c r="AW21" i="1170"/>
  <c r="AW22" i="1170"/>
  <c r="AW18" i="1170"/>
  <c r="AW27" i="1170"/>
  <c r="AV37" i="1170"/>
  <c r="AV52" i="1170"/>
  <c r="AV8" i="1170"/>
  <c r="AY2" i="1170"/>
  <c r="AX3" i="1170"/>
  <c r="AX7" i="1170"/>
  <c r="AX1" i="1170"/>
  <c r="AU53" i="1170"/>
  <c r="AU22" i="861" s="1"/>
  <c r="AT55" i="1170"/>
  <c r="AV51" i="1170"/>
  <c r="AV36" i="1170"/>
  <c r="AV33" i="1170"/>
  <c r="AV23" i="1170"/>
  <c r="AV48" i="1170"/>
  <c r="AV35" i="1170"/>
  <c r="AV50" i="1170"/>
  <c r="AU38" i="1170"/>
  <c r="AU17" i="861" s="1"/>
  <c r="AV34" i="1170"/>
  <c r="AV49" i="1170"/>
  <c r="AS56" i="1170"/>
  <c r="X511" i="64"/>
  <c r="Y507" i="64" s="1"/>
  <c r="X504" i="64"/>
  <c r="Y496" i="64"/>
  <c r="AR509" i="64" a="1"/>
  <c r="AR509" i="64" s="1"/>
  <c r="AR498" i="64" a="1"/>
  <c r="AR498" i="64" s="1"/>
  <c r="AR1093" i="64" a="1"/>
  <c r="AR1093" i="64" s="1"/>
  <c r="AR501" i="64" a="1"/>
  <c r="AR501" i="64" s="1"/>
  <c r="AR515" i="64" a="1"/>
  <c r="AR515" i="64" s="1"/>
  <c r="AQ1108" i="64"/>
  <c r="AP1110"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DJ23" i="861"/>
  <c r="AR1017" i="64" a="1"/>
  <c r="AR1017"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993" i="64"/>
  <c r="AQ772" i="64"/>
  <c r="AQ774" i="64" s="1"/>
  <c r="AP995" i="64"/>
  <c r="AO996" i="64"/>
  <c r="AR331" i="64" a="1"/>
  <c r="AR331" i="64" s="1"/>
  <c r="AR992" i="64" a="1"/>
  <c r="AR992"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786" i="64"/>
  <c r="AL1788" i="64" s="1"/>
  <c r="AL46" i="861"/>
  <c r="AL87" i="861" s="1"/>
  <c r="DH67" i="861"/>
  <c r="AT2" i="64"/>
  <c r="AS1" i="64"/>
  <c r="AS3" i="64"/>
  <c r="AT5" i="861"/>
  <c r="AS22" i="864"/>
  <c r="AS21" i="864"/>
  <c r="AS20" i="864"/>
  <c r="AT2" i="864"/>
  <c r="AT23" i="864" s="1"/>
  <c r="AS3" i="864"/>
  <c r="AS1" i="864"/>
  <c r="AQ32"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4" i="861" s="1"/>
  <c r="AR57" i="863"/>
  <c r="AF3" i="860"/>
  <c r="AF4" i="860" s="1"/>
  <c r="AG2" i="860"/>
  <c r="AF1" i="860"/>
  <c r="AF7" i="860"/>
  <c r="DJ4" i="860"/>
  <c r="DJ1" i="860"/>
  <c r="DK9" i="860"/>
  <c r="DK8" i="860"/>
  <c r="DK3" i="860"/>
  <c r="DE2274" i="64"/>
  <c r="DE2247" i="64"/>
  <c r="DK1831" i="64"/>
  <c r="DL1829" i="64"/>
  <c r="DL1831" i="64" s="1"/>
  <c r="AK1831" i="64"/>
  <c r="AL1829" i="64"/>
  <c r="DI1808" i="64"/>
  <c r="DH1810" i="64"/>
  <c r="AL1808" i="64"/>
  <c r="AL1810" i="64" s="1"/>
  <c r="DH1786" i="64"/>
  <c r="DH1788" i="64" s="1"/>
  <c r="DF1927" i="64"/>
  <c r="DD1764" i="64"/>
  <c r="DD1766" i="64" s="1"/>
  <c r="G471" i="64"/>
  <c r="G463" i="64"/>
  <c r="DF2247" i="64" a="1"/>
  <c r="AQ995" i="64" a="1"/>
  <c r="AR1018" i="64"/>
  <c r="AR1108" i="64" a="1"/>
  <c r="AP996" i="64" a="1"/>
  <c r="AR732" i="64" a="1"/>
  <c r="DF2274" i="64" a="1"/>
  <c r="AR772" i="64" a="1"/>
  <c r="AR993" i="64" a="1"/>
  <c r="AW23" i="1170" l="1"/>
  <c r="AW33" i="1170"/>
  <c r="AW48" i="1170"/>
  <c r="AT56" i="1170"/>
  <c r="AW37" i="1170"/>
  <c r="AW52" i="1170"/>
  <c r="AW51" i="1170"/>
  <c r="AW36" i="1170"/>
  <c r="AW49" i="1170"/>
  <c r="AW34" i="1170"/>
  <c r="AU55" i="1170"/>
  <c r="AW8" i="1170"/>
  <c r="AX26" i="1170"/>
  <c r="AX30" i="1170"/>
  <c r="AX43" i="1170"/>
  <c r="AX20" i="1170"/>
  <c r="AX28" i="1170"/>
  <c r="AX27" i="1170"/>
  <c r="AX21" i="1170"/>
  <c r="AX19" i="1170"/>
  <c r="AX29" i="1170"/>
  <c r="AX45" i="1170"/>
  <c r="AX44" i="1170"/>
  <c r="AX41" i="1170"/>
  <c r="AX42" i="1170"/>
  <c r="AX4" i="1170"/>
  <c r="AX18" i="1170"/>
  <c r="AX22" i="1170"/>
  <c r="AY3" i="1170"/>
  <c r="AZ2" i="1170"/>
  <c r="AY7" i="1170"/>
  <c r="AY1" i="1170"/>
  <c r="AV53" i="1170"/>
  <c r="AV22" i="861" s="1"/>
  <c r="AW35" i="1170"/>
  <c r="AW50" i="1170"/>
  <c r="AV38" i="1170"/>
  <c r="AV17" i="861" s="1"/>
  <c r="X516" i="64"/>
  <c r="X512" i="64"/>
  <c r="Y499" i="64"/>
  <c r="AS509" i="64" a="1"/>
  <c r="AS509" i="64" s="1"/>
  <c r="AS498" i="64" a="1"/>
  <c r="AS498" i="64" s="1"/>
  <c r="AS501" i="64" a="1"/>
  <c r="AS501" i="64" s="1"/>
  <c r="AS515" i="64" a="1"/>
  <c r="AS515" i="64" s="1"/>
  <c r="AR1108" i="64"/>
  <c r="AR1110" i="64" s="1"/>
  <c r="AS111" i="64" a="1"/>
  <c r="AS111" i="64" s="1"/>
  <c r="AS1093" i="64" a="1"/>
  <c r="AS1093" i="64" s="1"/>
  <c r="AQ1110"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DL23" i="861"/>
  <c r="DK23" i="861"/>
  <c r="AS1017" i="64" a="1"/>
  <c r="AS1017"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995" i="64"/>
  <c r="AR993" i="64"/>
  <c r="AR772" i="64"/>
  <c r="AR774" i="64" s="1"/>
  <c r="AP996" i="64"/>
  <c r="AS331" i="64" a="1"/>
  <c r="AS331" i="64" s="1"/>
  <c r="AS992" i="64" a="1"/>
  <c r="AS992" i="64" s="1"/>
  <c r="AS773" i="64" a="1"/>
  <c r="AS773" i="64" s="1"/>
  <c r="AS299" i="64" a="1"/>
  <c r="AS299" i="64" s="1"/>
  <c r="AS312" i="64" a="1"/>
  <c r="AS312" i="64" s="1"/>
  <c r="AQ736" i="64"/>
  <c r="AS739" i="64" a="1"/>
  <c r="AS739" i="64" s="1"/>
  <c r="AR732" i="64"/>
  <c r="AR740" i="64" s="1"/>
  <c r="AS735" i="64" a="1"/>
  <c r="AS735" i="64" s="1"/>
  <c r="AS731" i="64" a="1"/>
  <c r="AS731" i="64" s="1"/>
  <c r="Y43" i="861"/>
  <c r="Y95" i="861"/>
  <c r="AT259" i="64"/>
  <c r="AT7" i="64"/>
  <c r="AS8" i="64" s="1"/>
  <c r="AM46" i="861"/>
  <c r="AM87" i="861" s="1"/>
  <c r="AS4" i="64"/>
  <c r="AM1786" i="64"/>
  <c r="AM1788" i="64" s="1"/>
  <c r="DI67"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4" i="861" s="1"/>
  <c r="AW3" i="861"/>
  <c r="AV4" i="861"/>
  <c r="AV1" i="861"/>
  <c r="AV8" i="861"/>
  <c r="AS70" i="863" a="1"/>
  <c r="AS70" i="863" s="1"/>
  <c r="AS68" i="863" a="1"/>
  <c r="AS68" i="863" s="1"/>
  <c r="AS66" i="863" a="1"/>
  <c r="AS66" i="863" s="1"/>
  <c r="AS4" i="863"/>
  <c r="AR32" i="861"/>
  <c r="AU5" i="861"/>
  <c r="K2" i="860"/>
  <c r="K1" i="860"/>
  <c r="AG1" i="860"/>
  <c r="AG7" i="860"/>
  <c r="AG3" i="860"/>
  <c r="AG4" i="860" s="1"/>
  <c r="AH2" i="860"/>
  <c r="DK4" i="860"/>
  <c r="DK1" i="860"/>
  <c r="DF2274" i="64"/>
  <c r="DF2247" i="64"/>
  <c r="AL1831" i="64"/>
  <c r="AM1829" i="64"/>
  <c r="AM1808" i="64"/>
  <c r="DJ1808" i="64"/>
  <c r="DI1810" i="64"/>
  <c r="DI1786" i="64"/>
  <c r="DG1927" i="64"/>
  <c r="DE1764" i="64"/>
  <c r="DE1766" i="64" s="1"/>
  <c r="G1666" i="64"/>
  <c r="E1765" i="64"/>
  <c r="E1766" i="64"/>
  <c r="E1764" i="64"/>
  <c r="B1764" i="64" s="1"/>
  <c r="E1763" i="64"/>
  <c r="M3" i="206" a="1"/>
  <c r="G2494" i="64"/>
  <c r="E2497" i="64"/>
  <c r="E2496" i="64"/>
  <c r="E2494" i="64"/>
  <c r="B2494" i="64" s="1"/>
  <c r="E2493" i="64"/>
  <c r="E2492" i="64"/>
  <c r="E1524" i="64"/>
  <c r="E1537" i="64"/>
  <c r="E1536" i="64"/>
  <c r="E1535" i="64"/>
  <c r="E1534" i="64"/>
  <c r="E1533" i="64"/>
  <c r="E1532" i="64"/>
  <c r="CL1532" i="64"/>
  <c r="CK1532" i="64"/>
  <c r="CJ1532" i="64"/>
  <c r="CI1532" i="64"/>
  <c r="CH1532" i="64"/>
  <c r="CG1532" i="64"/>
  <c r="CF1532" i="64"/>
  <c r="CE1532" i="64"/>
  <c r="CD1532" i="64"/>
  <c r="CC1532" i="64"/>
  <c r="CB1532" i="64"/>
  <c r="CA1532" i="64"/>
  <c r="BZ1532" i="64"/>
  <c r="BY1532" i="64"/>
  <c r="BX1532" i="64"/>
  <c r="BW1532" i="64"/>
  <c r="BV1532" i="64"/>
  <c r="BU1532" i="64"/>
  <c r="BT1532" i="64"/>
  <c r="BS1532" i="64"/>
  <c r="BR1532" i="64"/>
  <c r="BQ1532" i="64"/>
  <c r="BP1532" i="64"/>
  <c r="BO1532" i="64"/>
  <c r="BN1532" i="64"/>
  <c r="BM1532" i="64"/>
  <c r="BL1532" i="64"/>
  <c r="BK1532" i="64"/>
  <c r="BJ1532" i="64"/>
  <c r="BI1532" i="64"/>
  <c r="BH1532" i="64"/>
  <c r="BG1532" i="64"/>
  <c r="BF1532" i="64"/>
  <c r="BE1532" i="64"/>
  <c r="BD1532" i="64"/>
  <c r="BC1532" i="64"/>
  <c r="BB1532" i="64"/>
  <c r="BA1532" i="64"/>
  <c r="AZ1532" i="64"/>
  <c r="AY1532" i="64"/>
  <c r="AX1532" i="64"/>
  <c r="AW1532" i="64"/>
  <c r="AV1532" i="64"/>
  <c r="AU1532" i="64"/>
  <c r="AT1532" i="64"/>
  <c r="AS1532" i="64"/>
  <c r="AR1532" i="64"/>
  <c r="AQ1532" i="64"/>
  <c r="AP1532" i="64"/>
  <c r="AO1532" i="64"/>
  <c r="AN1532" i="64"/>
  <c r="AM1532" i="64"/>
  <c r="AL1532" i="64"/>
  <c r="AK1532" i="64"/>
  <c r="AJ1532" i="64"/>
  <c r="AI1532" i="64"/>
  <c r="AH1532" i="64"/>
  <c r="AG1532" i="64"/>
  <c r="AF1532" i="64"/>
  <c r="AE1532" i="64"/>
  <c r="AD1532" i="64"/>
  <c r="AC1532" i="64"/>
  <c r="AB1532" i="64"/>
  <c r="AA1532" i="64"/>
  <c r="Z1532" i="64"/>
  <c r="Y1532" i="64"/>
  <c r="X1532" i="64"/>
  <c r="W1532" i="64"/>
  <c r="V1532" i="64"/>
  <c r="U1532" i="64"/>
  <c r="T1532" i="64"/>
  <c r="S1532" i="64"/>
  <c r="E1531" i="64"/>
  <c r="E1530" i="64"/>
  <c r="E1529" i="64"/>
  <c r="E1528" i="64"/>
  <c r="E1527" i="64"/>
  <c r="E1526" i="64"/>
  <c r="G1531" i="64"/>
  <c r="E1525" i="64"/>
  <c r="E1523" i="64"/>
  <c r="B1523" i="64" s="1"/>
  <c r="E1522" i="64"/>
  <c r="S1522" i="64"/>
  <c r="S1536" i="64" s="1"/>
  <c r="E1521" i="64"/>
  <c r="E1520" i="64"/>
  <c r="E1519" i="64"/>
  <c r="E1518" i="64"/>
  <c r="E1517" i="64"/>
  <c r="E1516" i="64"/>
  <c r="B1516" i="64" s="1"/>
  <c r="E1515" i="64"/>
  <c r="B1515" i="64" s="1"/>
  <c r="E1514" i="64"/>
  <c r="B1514" i="64" s="1"/>
  <c r="T1488" i="64"/>
  <c r="U1488" i="64"/>
  <c r="V1488" i="64"/>
  <c r="W1488" i="64"/>
  <c r="X1488" i="64"/>
  <c r="Y1488" i="64"/>
  <c r="Z1488" i="64"/>
  <c r="AA1488" i="64"/>
  <c r="AB1488" i="64"/>
  <c r="AC1488" i="64"/>
  <c r="AD1488" i="64"/>
  <c r="AE1488" i="64"/>
  <c r="AF1488" i="64"/>
  <c r="AG1488" i="64"/>
  <c r="AH1488" i="64"/>
  <c r="AI1488" i="64"/>
  <c r="AJ1488" i="64"/>
  <c r="AK1488" i="64"/>
  <c r="AL1488" i="64"/>
  <c r="AM1488" i="64"/>
  <c r="AN1488" i="64"/>
  <c r="AO1488" i="64"/>
  <c r="AP1488" i="64"/>
  <c r="AQ1488" i="64"/>
  <c r="AR1488" i="64"/>
  <c r="AS1488" i="64"/>
  <c r="AT1488" i="64"/>
  <c r="AU1488" i="64"/>
  <c r="AV1488" i="64"/>
  <c r="AW1488" i="64"/>
  <c r="AX1488" i="64"/>
  <c r="AY1488" i="64"/>
  <c r="AZ1488" i="64"/>
  <c r="BA1488" i="64"/>
  <c r="BB1488" i="64"/>
  <c r="BC1488" i="64"/>
  <c r="BD1488" i="64"/>
  <c r="BE1488" i="64"/>
  <c r="BF1488" i="64"/>
  <c r="BG1488" i="64"/>
  <c r="BH1488" i="64"/>
  <c r="BI1488" i="64"/>
  <c r="BJ1488" i="64"/>
  <c r="BK1488" i="64"/>
  <c r="BL1488" i="64"/>
  <c r="BM1488" i="64"/>
  <c r="BN1488" i="64"/>
  <c r="BO1488" i="64"/>
  <c r="BP1488" i="64"/>
  <c r="BQ1488" i="64"/>
  <c r="BR1488" i="64"/>
  <c r="BS1488" i="64"/>
  <c r="BT1488" i="64"/>
  <c r="BU1488" i="64"/>
  <c r="BV1488" i="64"/>
  <c r="BW1488" i="64"/>
  <c r="BX1488" i="64"/>
  <c r="BY1488" i="64"/>
  <c r="BZ1488" i="64"/>
  <c r="CA1488" i="64"/>
  <c r="CB1488" i="64"/>
  <c r="CC1488" i="64"/>
  <c r="CD1488" i="64"/>
  <c r="CE1488" i="64"/>
  <c r="CF1488" i="64"/>
  <c r="CG1488" i="64"/>
  <c r="CH1488" i="64"/>
  <c r="CI1488" i="64"/>
  <c r="CJ1488" i="64"/>
  <c r="CK1488" i="64"/>
  <c r="CL1488" i="64"/>
  <c r="S1488" i="64"/>
  <c r="E1470" i="64"/>
  <c r="B1470" i="64" s="1"/>
  <c r="E1471" i="64"/>
  <c r="B1471" i="64" s="1"/>
  <c r="E1472" i="64"/>
  <c r="B1472" i="64" s="1"/>
  <c r="E1473" i="64"/>
  <c r="E1474" i="64"/>
  <c r="E1475" i="64"/>
  <c r="E1476" i="64"/>
  <c r="E1477" i="64"/>
  <c r="E1478" i="64"/>
  <c r="E1479" i="64"/>
  <c r="B1479" i="64" s="1"/>
  <c r="E1480" i="64"/>
  <c r="E1481" i="64"/>
  <c r="E1482" i="64"/>
  <c r="E1483" i="64"/>
  <c r="E1484" i="64"/>
  <c r="E1485" i="64"/>
  <c r="E1486" i="64"/>
  <c r="E1487" i="64"/>
  <c r="E1488" i="64"/>
  <c r="E1489" i="64"/>
  <c r="E1490" i="64"/>
  <c r="E1491" i="64"/>
  <c r="E1492" i="64"/>
  <c r="E1493" i="64"/>
  <c r="E1494" i="64"/>
  <c r="S1477" i="64"/>
  <c r="E1468" i="64"/>
  <c r="DG2247" i="64" a="1"/>
  <c r="AR995" i="64" a="1"/>
  <c r="AS772" i="64" a="1"/>
  <c r="DG2274" i="64" a="1"/>
  <c r="AS993" i="64" a="1"/>
  <c r="AQ996" i="64" a="1"/>
  <c r="AS1018" i="64"/>
  <c r="AS1108" i="64" a="1"/>
  <c r="AS732" i="64" a="1"/>
  <c r="AV55" i="1170" l="1"/>
  <c r="AX34" i="1170"/>
  <c r="AX49" i="1170"/>
  <c r="AX51" i="1170"/>
  <c r="AX36" i="1170"/>
  <c r="AX8" i="1170"/>
  <c r="AX35" i="1170"/>
  <c r="AX50" i="1170"/>
  <c r="BA2" i="1170"/>
  <c r="AZ3" i="1170"/>
  <c r="AZ7" i="1170"/>
  <c r="AZ1" i="1170"/>
  <c r="AY45" i="1170"/>
  <c r="AY43" i="1170"/>
  <c r="AY44" i="1170"/>
  <c r="AY41" i="1170"/>
  <c r="AY42" i="1170"/>
  <c r="AY4" i="1170"/>
  <c r="AY18" i="1170"/>
  <c r="AY20" i="1170"/>
  <c r="AY27" i="1170"/>
  <c r="AY19" i="1170"/>
  <c r="AY26" i="1170"/>
  <c r="AY22" i="1170"/>
  <c r="AY21" i="1170"/>
  <c r="AY28" i="1170"/>
  <c r="AY30" i="1170"/>
  <c r="AY29" i="1170"/>
  <c r="AX37" i="1170"/>
  <c r="AX52" i="1170"/>
  <c r="AW53" i="1170"/>
  <c r="AW22" i="861" s="1"/>
  <c r="AX23" i="1170"/>
  <c r="AX33" i="1170"/>
  <c r="AX48" i="1170"/>
  <c r="AW38" i="1170"/>
  <c r="AW17" i="861" s="1"/>
  <c r="AU56" i="1170"/>
  <c r="Y508" i="64"/>
  <c r="AT509" i="64" a="1"/>
  <c r="AT509" i="64" s="1"/>
  <c r="AT498" i="64" a="1"/>
  <c r="AT498" i="64" s="1"/>
  <c r="AT1093" i="64" a="1"/>
  <c r="AT1093" i="64" s="1"/>
  <c r="AT501" i="64" a="1"/>
  <c r="AT501" i="64" s="1"/>
  <c r="AT515" i="64" a="1"/>
  <c r="AT515" i="64" s="1"/>
  <c r="AS126" i="64"/>
  <c r="AS141" i="64"/>
  <c r="AS1108"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17" i="64" a="1"/>
  <c r="AT1017"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993" i="64"/>
  <c r="AS772" i="64"/>
  <c r="AS774" i="64" s="1"/>
  <c r="AR995" i="64"/>
  <c r="AQ996" i="64"/>
  <c r="AT331" i="64" a="1"/>
  <c r="AT331" i="64" s="1"/>
  <c r="AT992" i="64" a="1"/>
  <c r="AT992"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N46" i="861"/>
  <c r="AN87" i="861" s="1"/>
  <c r="AT4" i="64"/>
  <c r="AN1786" i="64"/>
  <c r="AN1788" i="64" s="1"/>
  <c r="DJ67"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2" i="861"/>
  <c r="AT68" i="863" a="1"/>
  <c r="AT68" i="863" s="1"/>
  <c r="AT70" i="863" a="1"/>
  <c r="AT70" i="863" s="1"/>
  <c r="AT66" i="863" a="1"/>
  <c r="AT66" i="863" s="1"/>
  <c r="AT4" i="863"/>
  <c r="AU22" i="864"/>
  <c r="AU21" i="864"/>
  <c r="AU20" i="864"/>
  <c r="AV2" i="864"/>
  <c r="AV23" i="864" s="1"/>
  <c r="AU3" i="864"/>
  <c r="AU1" i="864"/>
  <c r="AV5" i="861"/>
  <c r="AT24" i="864"/>
  <c r="AT94" i="861" s="1"/>
  <c r="AH1" i="860"/>
  <c r="AH7" i="860"/>
  <c r="AH3" i="860"/>
  <c r="AH4" i="860" s="1"/>
  <c r="AI2" i="860"/>
  <c r="L2" i="860"/>
  <c r="L1" i="860"/>
  <c r="DG2274" i="64"/>
  <c r="DG2247" i="64"/>
  <c r="AM1831" i="64"/>
  <c r="AN1829" i="64"/>
  <c r="DK1808" i="64"/>
  <c r="DJ1810" i="64"/>
  <c r="AN1808" i="64"/>
  <c r="AN1810" i="64" s="1"/>
  <c r="AM1810" i="64"/>
  <c r="DJ1786" i="64"/>
  <c r="DI1788" i="64"/>
  <c r="DH1927" i="64"/>
  <c r="DF1764" i="64"/>
  <c r="DF1766" i="64" s="1"/>
  <c r="R1526" i="64"/>
  <c r="M3" i="206"/>
  <c r="R1764" i="64"/>
  <c r="G1532" i="64"/>
  <c r="G1487" i="64"/>
  <c r="G1533" i="64"/>
  <c r="R1482" i="64"/>
  <c r="G1488" i="64"/>
  <c r="G1489" i="64"/>
  <c r="DH2274" i="64" a="1"/>
  <c r="AS995" i="64" a="1"/>
  <c r="AT772" i="64" a="1"/>
  <c r="DH2247" i="64" a="1"/>
  <c r="AT732" i="64" a="1"/>
  <c r="AT1108" i="64" a="1"/>
  <c r="AR996" i="64" a="1"/>
  <c r="AT1018" i="64"/>
  <c r="AT993" i="64" a="1"/>
  <c r="AY8" i="1170" l="1"/>
  <c r="AY37" i="1170"/>
  <c r="AY52" i="1170"/>
  <c r="BB2" i="1170"/>
  <c r="BA3" i="1170"/>
  <c r="BA7" i="1170"/>
  <c r="BA1" i="1170"/>
  <c r="AW55" i="1170"/>
  <c r="AY34" i="1170"/>
  <c r="AY49" i="1170"/>
  <c r="AX53" i="1170"/>
  <c r="AX22" i="861" s="1"/>
  <c r="AX38" i="1170"/>
  <c r="AX17" i="861" s="1"/>
  <c r="AY50" i="1170"/>
  <c r="AY35" i="1170"/>
  <c r="AY23" i="1170"/>
  <c r="AY33" i="1170"/>
  <c r="AY48" i="1170"/>
  <c r="AV56" i="1170"/>
  <c r="AY36" i="1170"/>
  <c r="AY51" i="1170"/>
  <c r="AZ45" i="1170"/>
  <c r="AZ43" i="1170"/>
  <c r="AZ22" i="1170"/>
  <c r="AZ41" i="1170"/>
  <c r="AZ42" i="1170"/>
  <c r="AZ4" i="1170"/>
  <c r="AZ21" i="1170"/>
  <c r="AZ26" i="1170"/>
  <c r="AZ19" i="1170"/>
  <c r="AZ18" i="1170"/>
  <c r="AZ20" i="1170"/>
  <c r="AZ29" i="1170"/>
  <c r="AZ27" i="1170"/>
  <c r="AZ44" i="1170"/>
  <c r="AZ30" i="1170"/>
  <c r="AZ28" i="1170"/>
  <c r="Y510" i="64"/>
  <c r="Y500" i="64" s="1"/>
  <c r="Y502" i="64" s="1"/>
  <c r="Y503" i="64" s="1"/>
  <c r="AU509" i="64" a="1"/>
  <c r="AU509" i="64" s="1"/>
  <c r="AU498" i="64" a="1"/>
  <c r="AU498" i="64" s="1"/>
  <c r="AU1093" i="64" a="1"/>
  <c r="AU1093" i="64" s="1"/>
  <c r="AU501" i="64" a="1"/>
  <c r="AU501" i="64" s="1"/>
  <c r="AU515" i="64" a="1"/>
  <c r="AU515" i="64" s="1"/>
  <c r="AT1108" i="64"/>
  <c r="AS1110"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17" i="64" a="1"/>
  <c r="AU1017"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993" i="64"/>
  <c r="AT772" i="64"/>
  <c r="AT774" i="64" s="1"/>
  <c r="AR996" i="64"/>
  <c r="AS995" i="64"/>
  <c r="AU331" i="64" a="1"/>
  <c r="AU331" i="64" s="1"/>
  <c r="AU992" i="64" a="1"/>
  <c r="AU992" i="64" s="1"/>
  <c r="AU312" i="64" a="1"/>
  <c r="AU312" i="64" s="1"/>
  <c r="AU773" i="64" a="1"/>
  <c r="AU773" i="64" s="1"/>
  <c r="AU739" i="64" a="1"/>
  <c r="AU739" i="64" s="1"/>
  <c r="AU299" i="64" a="1"/>
  <c r="AU299" i="64" s="1"/>
  <c r="AS736" i="64"/>
  <c r="AT732" i="64"/>
  <c r="AT740" i="64" s="1"/>
  <c r="AU735" i="64" a="1"/>
  <c r="AU735" i="64" s="1"/>
  <c r="AU4" i="64"/>
  <c r="AU731" i="64" a="1"/>
  <c r="AU731" i="64" s="1"/>
  <c r="Y70" i="861"/>
  <c r="AV259" i="64"/>
  <c r="AV7" i="64"/>
  <c r="AU8" i="64" s="1"/>
  <c r="AO46" i="861"/>
  <c r="AO87" i="861" s="1"/>
  <c r="AO1786" i="64"/>
  <c r="AO1788" i="64" s="1"/>
  <c r="DK67"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2" i="861"/>
  <c r="AU24" i="864"/>
  <c r="AU94" i="861" s="1"/>
  <c r="AI7" i="860"/>
  <c r="AI3" i="860"/>
  <c r="AI4" i="860" s="1"/>
  <c r="AJ2" i="860"/>
  <c r="AI1" i="860"/>
  <c r="M2" i="860"/>
  <c r="M1" i="860"/>
  <c r="DH2274" i="64"/>
  <c r="DH2247" i="64"/>
  <c r="DK1810" i="64"/>
  <c r="DL1808" i="64"/>
  <c r="DL1810" i="64" s="1"/>
  <c r="AN1831" i="64"/>
  <c r="AO1829" i="64"/>
  <c r="AO1808" i="64"/>
  <c r="AO1810" i="64" s="1"/>
  <c r="DK1786" i="64"/>
  <c r="DJ1788" i="64"/>
  <c r="DI1927" i="64"/>
  <c r="DG1764" i="64"/>
  <c r="DG1766" i="64" s="1"/>
  <c r="S1764" i="64"/>
  <c r="DI2247" i="64" a="1"/>
  <c r="AT995" i="64" a="1"/>
  <c r="AU772" i="64" a="1"/>
  <c r="DI2274" i="64" a="1"/>
  <c r="AU1018" i="64"/>
  <c r="AU993" i="64" a="1"/>
  <c r="AU1108" i="64" a="1"/>
  <c r="AS996" i="64" a="1"/>
  <c r="AU732" i="64" a="1"/>
  <c r="AW56" i="1170" l="1"/>
  <c r="AZ35" i="1170"/>
  <c r="AZ50" i="1170"/>
  <c r="AZ33" i="1170"/>
  <c r="AZ23" i="1170"/>
  <c r="AZ48" i="1170"/>
  <c r="AY53" i="1170"/>
  <c r="AY22" i="861" s="1"/>
  <c r="AZ34" i="1170"/>
  <c r="AZ49" i="1170"/>
  <c r="AY38" i="1170"/>
  <c r="AY17" i="861" s="1"/>
  <c r="AZ8" i="1170"/>
  <c r="BA27" i="1170"/>
  <c r="BA30" i="1170"/>
  <c r="BA26" i="1170"/>
  <c r="BA28" i="1170"/>
  <c r="BA41" i="1170"/>
  <c r="BA45" i="1170"/>
  <c r="BA44" i="1170"/>
  <c r="BA43" i="1170"/>
  <c r="BA42" i="1170"/>
  <c r="BA4" i="1170"/>
  <c r="BA22" i="1170"/>
  <c r="BA19" i="1170"/>
  <c r="BA21" i="1170"/>
  <c r="BA29" i="1170"/>
  <c r="BA20" i="1170"/>
  <c r="BA18" i="1170"/>
  <c r="AZ51" i="1170"/>
  <c r="AZ36" i="1170"/>
  <c r="BC2" i="1170"/>
  <c r="BB3" i="1170"/>
  <c r="BB1" i="1170"/>
  <c r="BB7" i="1170"/>
  <c r="AZ37" i="1170"/>
  <c r="AZ52" i="1170"/>
  <c r="AX55" i="1170"/>
  <c r="Y511" i="64"/>
  <c r="Z507" i="64" s="1"/>
  <c r="Y504" i="64"/>
  <c r="Z496" i="64"/>
  <c r="Z499" i="64" s="1"/>
  <c r="AV509" i="64" a="1"/>
  <c r="AV509" i="64" s="1"/>
  <c r="AV498" i="64" a="1"/>
  <c r="AV498" i="64" s="1"/>
  <c r="AV1093" i="64" a="1"/>
  <c r="AV1093" i="64" s="1"/>
  <c r="AV501" i="64" a="1"/>
  <c r="AV501" i="64" s="1"/>
  <c r="AV515" i="64" a="1"/>
  <c r="AV515" i="64" s="1"/>
  <c r="AU1108" i="64"/>
  <c r="AT1110"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17" i="64" a="1"/>
  <c r="AV1017"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993" i="64"/>
  <c r="AU772" i="64"/>
  <c r="AU774" i="64" s="1"/>
  <c r="AS996" i="64"/>
  <c r="AT995" i="64"/>
  <c r="AV331" i="64" a="1"/>
  <c r="AV331" i="64" s="1"/>
  <c r="AV992" i="64" a="1"/>
  <c r="AV992"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786" i="64"/>
  <c r="AP1788" i="64" s="1"/>
  <c r="AP46" i="861"/>
  <c r="AP87" i="861" s="1"/>
  <c r="DL67" i="861"/>
  <c r="AW1" i="64"/>
  <c r="AX2" i="64"/>
  <c r="AW3" i="64"/>
  <c r="AV24" i="864"/>
  <c r="AV94"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2" i="861"/>
  <c r="AW20" i="864"/>
  <c r="AW21" i="864"/>
  <c r="AW22" i="864"/>
  <c r="AW3" i="864"/>
  <c r="AW4" i="864" s="1"/>
  <c r="AW1" i="864"/>
  <c r="AX2" i="864"/>
  <c r="AX23" i="864" s="1"/>
  <c r="AV57" i="863"/>
  <c r="AY1" i="861"/>
  <c r="AY8" i="861"/>
  <c r="AZ3" i="861"/>
  <c r="AY4" i="861"/>
  <c r="N2" i="860"/>
  <c r="N1" i="860"/>
  <c r="AJ3" i="860"/>
  <c r="AJ4" i="860" s="1"/>
  <c r="AK2" i="860"/>
  <c r="AJ1" i="860"/>
  <c r="AJ7" i="860"/>
  <c r="DI2274" i="64"/>
  <c r="DI2247" i="64"/>
  <c r="DL1786" i="64"/>
  <c r="DL1788" i="64" s="1"/>
  <c r="AP1829" i="64"/>
  <c r="AO1831" i="64"/>
  <c r="AP1808" i="64"/>
  <c r="AP1810" i="64" s="1"/>
  <c r="DK1788" i="64"/>
  <c r="DJ1927" i="64"/>
  <c r="DH1764" i="64"/>
  <c r="T1764" i="64"/>
  <c r="T1766" i="64" s="1"/>
  <c r="S1766" i="64"/>
  <c r="AV1108" i="64" a="1"/>
  <c r="AU995" i="64" a="1"/>
  <c r="AV772" i="64" a="1"/>
  <c r="DJ2274" i="64" a="1"/>
  <c r="DJ2247" i="64" a="1"/>
  <c r="AV993" i="64" a="1"/>
  <c r="AV1018" i="64"/>
  <c r="AV732" i="64" a="1"/>
  <c r="AT996" i="64" a="1"/>
  <c r="AX56" i="1170" l="1"/>
  <c r="BA36" i="1170"/>
  <c r="BA51" i="1170"/>
  <c r="AY55" i="1170"/>
  <c r="BA34" i="1170"/>
  <c r="BA49" i="1170"/>
  <c r="BA37" i="1170"/>
  <c r="BA52" i="1170"/>
  <c r="BB19" i="1170"/>
  <c r="BB21" i="1170"/>
  <c r="BB27" i="1170"/>
  <c r="BB28" i="1170"/>
  <c r="BB45" i="1170"/>
  <c r="BB43" i="1170"/>
  <c r="BB20" i="1170"/>
  <c r="BB44" i="1170"/>
  <c r="BB41" i="1170"/>
  <c r="BB42" i="1170"/>
  <c r="BB4" i="1170"/>
  <c r="BB29" i="1170"/>
  <c r="BB22" i="1170"/>
  <c r="BB30" i="1170"/>
  <c r="BB26" i="1170"/>
  <c r="BB18" i="1170"/>
  <c r="AZ53" i="1170"/>
  <c r="AZ22" i="861" s="1"/>
  <c r="BD2" i="1170"/>
  <c r="BC3" i="1170"/>
  <c r="BC1" i="1170"/>
  <c r="BC7" i="1170"/>
  <c r="BB8" i="1170" s="1"/>
  <c r="AZ38" i="1170"/>
  <c r="AZ17" i="861" s="1"/>
  <c r="BA33" i="1170"/>
  <c r="BA23" i="1170"/>
  <c r="BA48" i="1170"/>
  <c r="BA8" i="1170"/>
  <c r="BA35" i="1170"/>
  <c r="BA50" i="1170"/>
  <c r="Y512" i="64"/>
  <c r="Y516" i="64"/>
  <c r="Z508" i="64"/>
  <c r="Z510" i="64" s="1"/>
  <c r="Z500" i="64" s="1"/>
  <c r="Z502" i="64" s="1"/>
  <c r="Z503" i="64" s="1"/>
  <c r="AW509" i="64" a="1"/>
  <c r="AW509" i="64" s="1"/>
  <c r="AW498" i="64" a="1"/>
  <c r="AW498" i="64" s="1"/>
  <c r="AW1093" i="64" a="1"/>
  <c r="AW1093" i="64" s="1"/>
  <c r="AW501" i="64" a="1"/>
  <c r="AW501" i="64" s="1"/>
  <c r="AW515" i="64" a="1"/>
  <c r="AW515" i="64" s="1"/>
  <c r="AV1108" i="64"/>
  <c r="AU1110"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17" i="64" a="1"/>
  <c r="AW1017"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993" i="64"/>
  <c r="AV772" i="64"/>
  <c r="AV774" i="64" s="1"/>
  <c r="AT996" i="64"/>
  <c r="AU995" i="64"/>
  <c r="AW331" i="64" a="1"/>
  <c r="AW331" i="64" s="1"/>
  <c r="AW992" i="64" a="1"/>
  <c r="AW992" i="64" s="1"/>
  <c r="AW312" i="64" a="1"/>
  <c r="AW312" i="64" s="1"/>
  <c r="AW773" i="64" a="1"/>
  <c r="AW773" i="64" s="1"/>
  <c r="AW739" i="64" a="1"/>
  <c r="AW739" i="64" s="1"/>
  <c r="AW299" i="64" a="1"/>
  <c r="AW299" i="64" s="1"/>
  <c r="AU736" i="64"/>
  <c r="AV732" i="64"/>
  <c r="AV740" i="64" s="1"/>
  <c r="AW735" i="64" a="1"/>
  <c r="AW735" i="64" s="1"/>
  <c r="AW731" i="64" a="1"/>
  <c r="AW731" i="64" s="1"/>
  <c r="Z43" i="861"/>
  <c r="Z95" i="861"/>
  <c r="AX259" i="64"/>
  <c r="AX7" i="64"/>
  <c r="AW8" i="64" s="1"/>
  <c r="AW4" i="64"/>
  <c r="AQ46" i="861"/>
  <c r="AQ87" i="861" s="1"/>
  <c r="AQ1786" i="64"/>
  <c r="AQ1788" i="64" s="1"/>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4" i="861" s="1"/>
  <c r="AV32"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274" i="64"/>
  <c r="DJ2247" i="64"/>
  <c r="DL1927" i="64"/>
  <c r="AP1831" i="64"/>
  <c r="AQ1829" i="64"/>
  <c r="AQ1808" i="64"/>
  <c r="AQ1810" i="64" s="1"/>
  <c r="DK1927" i="64"/>
  <c r="DI1764" i="64"/>
  <c r="DH1766" i="64"/>
  <c r="U1764" i="64"/>
  <c r="U1766" i="64" s="1"/>
  <c r="E189" i="64"/>
  <c r="E1923" i="64"/>
  <c r="B1923" i="64" s="1"/>
  <c r="E1931" i="64"/>
  <c r="E1930" i="64"/>
  <c r="E1929" i="64"/>
  <c r="G1928" i="64"/>
  <c r="E1928" i="64"/>
  <c r="G1927" i="64"/>
  <c r="E1927" i="64"/>
  <c r="B1927" i="64" s="1"/>
  <c r="S1926" i="64"/>
  <c r="E1926" i="64"/>
  <c r="E1925" i="64"/>
  <c r="E1924" i="64"/>
  <c r="B1924" i="64" s="1"/>
  <c r="E1922" i="64"/>
  <c r="B1922" i="64" s="1"/>
  <c r="E1921" i="64"/>
  <c r="B1921" i="64" s="1"/>
  <c r="E1920" i="64"/>
  <c r="B1920" i="64" s="1"/>
  <c r="E1918" i="64"/>
  <c r="E1899" i="64"/>
  <c r="E1898" i="64"/>
  <c r="E1897" i="64"/>
  <c r="G1896" i="64"/>
  <c r="E1896" i="64"/>
  <c r="R1895" i="64"/>
  <c r="G1895" i="64"/>
  <c r="E1895" i="64"/>
  <c r="B1895" i="64" s="1"/>
  <c r="S1894" i="64"/>
  <c r="K1894" i="64"/>
  <c r="E1894" i="64"/>
  <c r="E1893" i="64"/>
  <c r="E1892" i="64"/>
  <c r="E1891" i="64"/>
  <c r="B1891" i="64" s="1"/>
  <c r="E1890" i="64"/>
  <c r="B1890" i="64" s="1"/>
  <c r="E1889" i="64"/>
  <c r="B1889" i="64" s="1"/>
  <c r="E1888" i="64"/>
  <c r="B1888" i="64" s="1"/>
  <c r="E1886" i="64"/>
  <c r="E1867" i="64"/>
  <c r="E1866" i="64"/>
  <c r="E1865" i="64"/>
  <c r="E1864" i="64"/>
  <c r="E1863" i="64"/>
  <c r="E1862" i="64"/>
  <c r="E1861" i="64"/>
  <c r="E1860" i="64"/>
  <c r="E1859" i="64"/>
  <c r="B1859" i="64" s="1"/>
  <c r="E1858" i="64"/>
  <c r="B1858" i="64" s="1"/>
  <c r="S1857" i="64"/>
  <c r="K1857" i="64"/>
  <c r="E1857" i="64"/>
  <c r="E1856" i="64"/>
  <c r="E1855" i="64"/>
  <c r="E1854" i="64"/>
  <c r="B1854" i="64" s="1"/>
  <c r="E1853" i="64"/>
  <c r="B1853" i="64" s="1"/>
  <c r="E1852" i="64"/>
  <c r="B1852" i="64" s="1"/>
  <c r="DL2274" i="64" a="1"/>
  <c r="AW1108" i="64" a="1"/>
  <c r="DK2274" i="64" a="1"/>
  <c r="AW1018" i="64"/>
  <c r="AW772" i="64" a="1"/>
  <c r="AV995" i="64" a="1"/>
  <c r="DL2247" i="64" a="1"/>
  <c r="DK2247" i="64" a="1"/>
  <c r="AU996" i="64" a="1"/>
  <c r="AW993" i="64" a="1"/>
  <c r="AW732" i="64" a="1"/>
  <c r="BB51" i="1170" l="1"/>
  <c r="BB36" i="1170"/>
  <c r="BB49" i="1170"/>
  <c r="BB34" i="1170"/>
  <c r="BB33" i="1170"/>
  <c r="BB23" i="1170"/>
  <c r="BB48" i="1170"/>
  <c r="BA53" i="1170"/>
  <c r="BA22" i="861" s="1"/>
  <c r="BB37" i="1170"/>
  <c r="BB52" i="1170"/>
  <c r="BA38" i="1170"/>
  <c r="BA17" i="861" s="1"/>
  <c r="AZ55" i="1170"/>
  <c r="AY56" i="1170"/>
  <c r="BB35" i="1170"/>
  <c r="BB50" i="1170"/>
  <c r="BC21" i="1170"/>
  <c r="BC43" i="1170"/>
  <c r="BC41" i="1170"/>
  <c r="BC44" i="1170"/>
  <c r="BC42" i="1170"/>
  <c r="BC4" i="1170"/>
  <c r="BC26" i="1170"/>
  <c r="BC27" i="1170"/>
  <c r="BC28" i="1170"/>
  <c r="BC20" i="1170"/>
  <c r="BC45" i="1170"/>
  <c r="BC29" i="1170"/>
  <c r="BC30" i="1170"/>
  <c r="BC22" i="1170"/>
  <c r="BC18" i="1170"/>
  <c r="BC19" i="1170"/>
  <c r="BE2" i="1170"/>
  <c r="BD3" i="1170"/>
  <c r="BD1" i="1170"/>
  <c r="BD7" i="1170"/>
  <c r="Z511" i="64"/>
  <c r="AA507" i="64" s="1"/>
  <c r="Z504" i="64"/>
  <c r="AA496" i="64"/>
  <c r="AA499" i="64" s="1"/>
  <c r="AX509" i="64" a="1"/>
  <c r="AX509" i="64" s="1"/>
  <c r="AX498" i="64" a="1"/>
  <c r="AX498" i="64" s="1"/>
  <c r="AX501" i="64" a="1"/>
  <c r="AX501" i="64" s="1"/>
  <c r="AX515" i="64" a="1"/>
  <c r="AX515" i="64" s="1"/>
  <c r="AW1108" i="64"/>
  <c r="AW1110" i="64" s="1"/>
  <c r="AX111" i="64" a="1"/>
  <c r="AX111" i="64" s="1"/>
  <c r="AX1093" i="64" a="1"/>
  <c r="AX1093" i="64" s="1"/>
  <c r="AV1110"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17" i="64" a="1"/>
  <c r="AX1017"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996" i="64"/>
  <c r="AW993" i="64"/>
  <c r="AW772" i="64"/>
  <c r="AW774" i="64" s="1"/>
  <c r="AV995" i="64"/>
  <c r="AX331" i="64" a="1"/>
  <c r="AX331" i="64" s="1"/>
  <c r="AX992" i="64" a="1"/>
  <c r="AX992"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46" i="861"/>
  <c r="AR87" i="861" s="1"/>
  <c r="AR1786" i="64"/>
  <c r="AR1788" i="64" s="1"/>
  <c r="AY3" i="64"/>
  <c r="AY1" i="64"/>
  <c r="AZ2" i="64"/>
  <c r="AW32"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4"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24" i="64" a="1"/>
  <c r="CZ2024" i="64" s="1"/>
  <c r="CV2301" i="64" a="1"/>
  <c r="CV2301" i="64" s="1"/>
  <c r="DA2029" i="64" a="1"/>
  <c r="DA2029" i="64" s="1"/>
  <c r="CZ2032" i="64" a="1"/>
  <c r="CZ2032" i="64" s="1"/>
  <c r="DJ2032" i="64" a="1"/>
  <c r="DJ2032" i="64" s="1"/>
  <c r="CZ2027" i="64" a="1"/>
  <c r="CZ2027" i="64" s="1"/>
  <c r="DD2024" i="64" a="1"/>
  <c r="DD2024" i="64" s="1"/>
  <c r="DI436" i="64" a="1"/>
  <c r="DI436" i="64" s="1"/>
  <c r="DJ436" i="64" a="1"/>
  <c r="DJ436" i="64" s="1"/>
  <c r="DI2027" i="64" a="1"/>
  <c r="DI2027" i="64" s="1"/>
  <c r="DA2025" i="64" a="1"/>
  <c r="DA2025" i="64" s="1"/>
  <c r="DJ2027" i="64" a="1"/>
  <c r="DJ2027" i="64" s="1"/>
  <c r="DJ2029" i="64" a="1"/>
  <c r="DJ2029" i="64" s="1"/>
  <c r="CX2025" i="64" a="1"/>
  <c r="CX2025" i="64" s="1"/>
  <c r="CQ2031" i="64" a="1"/>
  <c r="CQ2031" i="64" s="1"/>
  <c r="DH436" i="64" a="1"/>
  <c r="DH436" i="64" s="1"/>
  <c r="DJ2301" i="64" a="1"/>
  <c r="DJ2301" i="64" s="1"/>
  <c r="CV2026" i="64" a="1"/>
  <c r="CV2026" i="64" s="1"/>
  <c r="CP2028" i="64" a="1"/>
  <c r="CP2028" i="64" s="1"/>
  <c r="DJ2031" i="64" a="1"/>
  <c r="DJ2031" i="64" s="1"/>
  <c r="DF2027" i="64" a="1"/>
  <c r="DF2027" i="64" s="1"/>
  <c r="CY2026" i="64" a="1"/>
  <c r="CY2026" i="64" s="1"/>
  <c r="CS2032" i="64" a="1"/>
  <c r="CS2032" i="64" s="1"/>
  <c r="CW436" i="64" a="1"/>
  <c r="CW436" i="64" s="1"/>
  <c r="DH2024" i="64" a="1"/>
  <c r="DH2024" i="64" s="1"/>
  <c r="CV2028" i="64" a="1"/>
  <c r="CV2028" i="64" s="1"/>
  <c r="CX2032" i="64" a="1"/>
  <c r="CX2032" i="64" s="1"/>
  <c r="DJ2030" i="64" a="1"/>
  <c r="DJ2030" i="64" s="1"/>
  <c r="DF2026" i="64" a="1"/>
  <c r="DF2026" i="64" s="1"/>
  <c r="CU2027" i="64" a="1"/>
  <c r="CU2027" i="64" s="1"/>
  <c r="CY2031" i="64" a="1"/>
  <c r="CY2031" i="64" s="1"/>
  <c r="DC435" i="64" a="1"/>
  <c r="DC435" i="64" s="1"/>
  <c r="DC2032" i="64" a="1"/>
  <c r="DC2032" i="64" s="1"/>
  <c r="DA2027" i="64" a="1"/>
  <c r="DA2027" i="64" s="1"/>
  <c r="CW2027" i="64" a="1"/>
  <c r="CW2027" i="64" s="1"/>
  <c r="DJ2025" i="64" a="1"/>
  <c r="DJ2025" i="64" s="1"/>
  <c r="CS2024" i="64" a="1"/>
  <c r="CS2024" i="64" s="1"/>
  <c r="CT2025" i="64" a="1"/>
  <c r="CT2025" i="64" s="1"/>
  <c r="DK2025" i="64" a="1"/>
  <c r="DK2025" i="64" s="1"/>
  <c r="DK2026" i="64" a="1"/>
  <c r="DK2026" i="64" s="1"/>
  <c r="DK2027" i="64" a="1"/>
  <c r="DK2027" i="64" s="1"/>
  <c r="DK2028" i="64" a="1"/>
  <c r="DK2028" i="64" s="1"/>
  <c r="DK2024" i="64" a="1"/>
  <c r="DK2024" i="64" s="1"/>
  <c r="DK2032" i="64" a="1"/>
  <c r="DK2032" i="64" s="1"/>
  <c r="DK2030" i="64" a="1"/>
  <c r="DK2030" i="64" s="1"/>
  <c r="DK2031" i="64" a="1"/>
  <c r="DK2031" i="64" s="1"/>
  <c r="DK2029" i="64" a="1"/>
  <c r="DK2029" i="64" s="1"/>
  <c r="CW2301" i="64" a="1"/>
  <c r="CW2301" i="64" s="1"/>
  <c r="DF2025" i="64" a="1"/>
  <c r="DF2025" i="64" s="1"/>
  <c r="CO2024" i="64" a="1"/>
  <c r="CO2024" i="64" s="1"/>
  <c r="CY2027" i="64" a="1"/>
  <c r="CY2027" i="64" s="1"/>
  <c r="CT2028" i="64" a="1"/>
  <c r="CT2028" i="64" s="1"/>
  <c r="CT2026" i="64" a="1"/>
  <c r="CT2026" i="64" s="1"/>
  <c r="CY2028" i="64" a="1"/>
  <c r="CY2028" i="64" s="1"/>
  <c r="CP2027" i="64" a="1"/>
  <c r="CP2027" i="64" s="1"/>
  <c r="CQ2026" i="64" a="1"/>
  <c r="CQ2026" i="64" s="1"/>
  <c r="DI2028" i="64" a="1"/>
  <c r="DI2028" i="64" s="1"/>
  <c r="DH2031" i="64" a="1"/>
  <c r="DH2031" i="64" s="1"/>
  <c r="DE2026" i="64" a="1"/>
  <c r="DE2026" i="64" s="1"/>
  <c r="DG2024" i="64" a="1"/>
  <c r="DG2024" i="64" s="1"/>
  <c r="DB2025" i="64" a="1"/>
  <c r="DB2025" i="64" s="1"/>
  <c r="DA2026" i="64" a="1"/>
  <c r="DA2026" i="64" s="1"/>
  <c r="DC2026" i="64" a="1"/>
  <c r="DC2026" i="64" s="1"/>
  <c r="CQ2032" i="64" a="1"/>
  <c r="CQ2032" i="64" s="1"/>
  <c r="CO2031" i="64" a="1"/>
  <c r="CO2031" i="64" s="1"/>
  <c r="CY2032" i="64" a="1"/>
  <c r="CY2032" i="64" s="1"/>
  <c r="CW2029" i="64" a="1"/>
  <c r="CW2029" i="64" s="1"/>
  <c r="DG2029" i="64" a="1"/>
  <c r="DG2029" i="64" s="1"/>
  <c r="CU2032" i="64" a="1"/>
  <c r="CU2032" i="64" s="1"/>
  <c r="DC2025" i="64" a="1"/>
  <c r="DC2025" i="64" s="1"/>
  <c r="CQ2028" i="64" a="1"/>
  <c r="CQ2028" i="64" s="1"/>
  <c r="DA2030" i="64" a="1"/>
  <c r="DA2030" i="64" s="1"/>
  <c r="DB2029" i="64" a="1"/>
  <c r="DB2029" i="64" s="1"/>
  <c r="DH2029" i="64" a="1"/>
  <c r="DH2029" i="64" s="1"/>
  <c r="CW2026" i="64" a="1"/>
  <c r="CW2026" i="64" s="1"/>
  <c r="CX2031" i="64" a="1"/>
  <c r="CX2031" i="64" s="1"/>
  <c r="DI2026" i="64" a="1"/>
  <c r="DI2026" i="64" s="1"/>
  <c r="DF2028" i="64" a="1"/>
  <c r="DF2028" i="64" s="1"/>
  <c r="CR2028" i="64" a="1"/>
  <c r="CR2028" i="64" s="1"/>
  <c r="CU2031" i="64" a="1"/>
  <c r="CU2031" i="64" s="1"/>
  <c r="CP2032" i="64" a="1"/>
  <c r="CP2032" i="64" s="1"/>
  <c r="CO2026" i="64" a="1"/>
  <c r="CO2026" i="64" s="1"/>
  <c r="DG2025" i="64" a="1"/>
  <c r="DG2025" i="64" s="1"/>
  <c r="CX2024" i="64" a="1"/>
  <c r="CX2024" i="64" s="1"/>
  <c r="CX2030" i="64" a="1"/>
  <c r="CX2030" i="64" s="1"/>
  <c r="CV2024" i="64" a="1"/>
  <c r="CV2024" i="64" s="1"/>
  <c r="DF2032" i="64" a="1"/>
  <c r="DF2032" i="64" s="1"/>
  <c r="DG2032" i="64" a="1"/>
  <c r="DG2032" i="64" s="1"/>
  <c r="DD2025" i="64" a="1"/>
  <c r="DD2025" i="64" s="1"/>
  <c r="CT2027" i="64" a="1"/>
  <c r="CT2027" i="64" s="1"/>
  <c r="CU2030" i="64" a="1"/>
  <c r="CU2030" i="64" s="1"/>
  <c r="DH2025" i="64" a="1"/>
  <c r="DH2025" i="64" s="1"/>
  <c r="DB2028" i="64" a="1"/>
  <c r="DB2028" i="64" s="1"/>
  <c r="DC2024" i="64" a="1"/>
  <c r="DC2024" i="64" s="1"/>
  <c r="CX2028" i="64" a="1"/>
  <c r="CX2028" i="64" s="1"/>
  <c r="CP2030" i="64" a="1"/>
  <c r="CP2030" i="64" s="1"/>
  <c r="CP2025" i="64" a="1"/>
  <c r="CP2025" i="64" s="1"/>
  <c r="DH2032" i="64" a="1"/>
  <c r="DH2032" i="64" s="1"/>
  <c r="DD2029" i="64" a="1"/>
  <c r="DD2029" i="64" s="1"/>
  <c r="DE2030" i="64" a="1"/>
  <c r="DE2030" i="64" s="1"/>
  <c r="DI2030" i="64" a="1"/>
  <c r="DI2030" i="64" s="1"/>
  <c r="CT2024" i="64" a="1"/>
  <c r="CT2024" i="64" s="1"/>
  <c r="DA2032" i="64" a="1"/>
  <c r="DA2032" i="64" s="1"/>
  <c r="DB2024" i="64" a="1"/>
  <c r="DB2024" i="64" s="1"/>
  <c r="CW2025" i="64" a="1"/>
  <c r="CW2025" i="64" s="1"/>
  <c r="CW2028" i="64" a="1"/>
  <c r="CW2028" i="64" s="1"/>
  <c r="CU2026" i="64" a="1"/>
  <c r="CU2026" i="64" s="1"/>
  <c r="DE2025" i="64" a="1"/>
  <c r="DE2025" i="64" s="1"/>
  <c r="DE2028" i="64" a="1"/>
  <c r="DE2028" i="64" s="1"/>
  <c r="DC2027" i="64" a="1"/>
  <c r="DC2027" i="64" s="1"/>
  <c r="CS2031" i="64" a="1"/>
  <c r="CS2031" i="64" s="1"/>
  <c r="CU2025" i="64" a="1"/>
  <c r="CU2025" i="64" s="1"/>
  <c r="DE2032" i="64" a="1"/>
  <c r="DE2032" i="64" s="1"/>
  <c r="CV2027" i="64" a="1"/>
  <c r="CV2027" i="64" s="1"/>
  <c r="CW2030" i="64" a="1"/>
  <c r="CW2030" i="64" s="1"/>
  <c r="CS2030" i="64" a="1"/>
  <c r="CS2030" i="64" s="1"/>
  <c r="CS2027" i="64" a="1"/>
  <c r="CS2027" i="64" s="1"/>
  <c r="CT2030" i="64" a="1"/>
  <c r="CT2030" i="64" s="1"/>
  <c r="DI2031" i="64" a="1"/>
  <c r="DI2031" i="64" s="1"/>
  <c r="DA2028" i="64" a="1"/>
  <c r="DA2028" i="64" s="1"/>
  <c r="CP2031" i="64" a="1"/>
  <c r="CP2031" i="64" s="1"/>
  <c r="CT2032" i="64" a="1"/>
  <c r="CT2032" i="64" s="1"/>
  <c r="DD2027" i="64" a="1"/>
  <c r="DD2027" i="64" s="1"/>
  <c r="DD2030" i="64" a="1"/>
  <c r="DD2030" i="64" s="1"/>
  <c r="DB2026" i="64" a="1"/>
  <c r="DB2026" i="64" s="1"/>
  <c r="CR2027" i="64" a="1"/>
  <c r="CR2027" i="64" s="1"/>
  <c r="CT2031" i="64" a="1"/>
  <c r="CT2031" i="64" s="1"/>
  <c r="DH2027" i="64" a="1"/>
  <c r="DH2027" i="64" s="1"/>
  <c r="CZ2030" i="64" a="1"/>
  <c r="CZ2030" i="64" s="1"/>
  <c r="DB2032" i="64" a="1"/>
  <c r="DB2032" i="64" s="1"/>
  <c r="CO2030" i="64" a="1"/>
  <c r="CO2030" i="64" s="1"/>
  <c r="CP2024" i="64" a="1"/>
  <c r="CP2024" i="64" s="1"/>
  <c r="CQ2027" i="64" a="1"/>
  <c r="CQ2027" i="64" s="1"/>
  <c r="CX2026" i="64" a="1"/>
  <c r="CX2026" i="64" s="1"/>
  <c r="CX2029" i="64" a="1"/>
  <c r="CX2029" i="64" s="1"/>
  <c r="CO2032" i="64" a="1"/>
  <c r="CO2032" i="64" s="1"/>
  <c r="CO2025" i="64" a="1"/>
  <c r="CO2025" i="64" s="1"/>
  <c r="CO2029" i="64" a="1"/>
  <c r="CO2029" i="64" s="1"/>
  <c r="CV2029" i="64" a="1"/>
  <c r="CV2029" i="64" s="1"/>
  <c r="DE2024" i="64" a="1"/>
  <c r="DE2024" i="64" s="1"/>
  <c r="DE2031" i="64" a="1"/>
  <c r="DE2031" i="64" s="1"/>
  <c r="CR2030" i="64" a="1"/>
  <c r="CR2030" i="64" s="1"/>
  <c r="DH2026" i="64" a="1"/>
  <c r="DH2026" i="64" s="1"/>
  <c r="CR2025" i="64" a="1"/>
  <c r="CR2025" i="64" s="1"/>
  <c r="CR2024" i="64" a="1"/>
  <c r="CR2024" i="64" s="1"/>
  <c r="CR2031" i="64" a="1"/>
  <c r="CR2031" i="64" s="1"/>
  <c r="DG2027" i="64" a="1"/>
  <c r="DG2027" i="64" s="1"/>
  <c r="DG2031" i="64" a="1"/>
  <c r="DG2031" i="64" s="1"/>
  <c r="DI2032" i="64" a="1"/>
  <c r="DI2032" i="64" s="1"/>
  <c r="DI2029" i="64" a="1"/>
  <c r="DI2029" i="64" s="1"/>
  <c r="DC2029" i="64" a="1"/>
  <c r="DC2029" i="64" s="1"/>
  <c r="DC2031" i="64" a="1"/>
  <c r="DC2031" i="64" s="1"/>
  <c r="DH2030" i="64" a="1"/>
  <c r="DH2030" i="64" s="1"/>
  <c r="CY2029" i="64" a="1"/>
  <c r="CY2029" i="64" s="1"/>
  <c r="CZ2025" i="64" a="1"/>
  <c r="CZ2025" i="64" s="1"/>
  <c r="DG2030" i="64" a="1"/>
  <c r="DG2030" i="64" s="1"/>
  <c r="CP2026" i="64" a="1"/>
  <c r="CP2026" i="64" s="1"/>
  <c r="CW2024" i="64" a="1"/>
  <c r="CW2024" i="64" s="1"/>
  <c r="CW2031" i="64" a="1"/>
  <c r="CW2031" i="64" s="1"/>
  <c r="DD2028" i="64" a="1"/>
  <c r="DD2028" i="64" s="1"/>
  <c r="CT2029" i="64" a="1"/>
  <c r="CT2029" i="64" s="1"/>
  <c r="CQ2024" i="64" a="1"/>
  <c r="CQ2024" i="64" s="1"/>
  <c r="CY2030" i="64" a="1"/>
  <c r="CY2030" i="64" s="1"/>
  <c r="CY2024" i="64" a="1"/>
  <c r="CY2024" i="64" s="1"/>
  <c r="CZ2026" i="64" a="1"/>
  <c r="CZ2026" i="64" s="1"/>
  <c r="CU2028" i="64" a="1"/>
  <c r="CU2028" i="64" s="1"/>
  <c r="CU2024" i="64" a="1"/>
  <c r="CU2024" i="64" s="1"/>
  <c r="DI2024" i="64" a="1"/>
  <c r="DI2024" i="64" s="1"/>
  <c r="CS2029" i="64" a="1"/>
  <c r="CS2029" i="64" s="1"/>
  <c r="CQ2030" i="64" a="1"/>
  <c r="CQ2030" i="64" s="1"/>
  <c r="CS2028" i="64" a="1"/>
  <c r="CS2028" i="64" s="1"/>
  <c r="DG2026" i="64" a="1"/>
  <c r="DG2026" i="64" s="1"/>
  <c r="DF2030" i="64" a="1"/>
  <c r="DF2030" i="64" s="1"/>
  <c r="DF2029" i="64" a="1"/>
  <c r="DF2029" i="64" s="1"/>
  <c r="CV2025" i="64" a="1"/>
  <c r="CV2025" i="64" s="1"/>
  <c r="CU2029" i="64" a="1"/>
  <c r="CU2029" i="64" s="1"/>
  <c r="CV2031" i="64" a="1"/>
  <c r="CV2031" i="64" s="1"/>
  <c r="DD2026" i="64" a="1"/>
  <c r="DD2026" i="64" s="1"/>
  <c r="DC2030" i="64" a="1"/>
  <c r="DC2030" i="64" s="1"/>
  <c r="DD2031" i="64" a="1"/>
  <c r="DD2031" i="64" s="1"/>
  <c r="CR2026" i="64" a="1"/>
  <c r="CR2026" i="64" s="1"/>
  <c r="CR2029" i="64" a="1"/>
  <c r="CR2029" i="64" s="1"/>
  <c r="CP2029" i="64" a="1"/>
  <c r="CP2029" i="64" s="1"/>
  <c r="CZ2028" i="64" a="1"/>
  <c r="CZ2028" i="64" s="1"/>
  <c r="DA2024" i="64" a="1"/>
  <c r="DA2024" i="64" s="1"/>
  <c r="CQ2029" i="64" a="1"/>
  <c r="CQ2029" i="64" s="1"/>
  <c r="CO2027" i="64" a="1"/>
  <c r="CO2027" i="64" s="1"/>
  <c r="CO2028" i="64" a="1"/>
  <c r="CO2028" i="64" s="1"/>
  <c r="CQ2025" i="64" a="1"/>
  <c r="CQ2025" i="64" s="1"/>
  <c r="CY2025" i="64" a="1"/>
  <c r="CY2025" i="64" s="1"/>
  <c r="DF2031" i="64" a="1"/>
  <c r="DF2031" i="64" s="1"/>
  <c r="DE2029" i="64" a="1"/>
  <c r="DE2029" i="64" s="1"/>
  <c r="CV2030" i="64" a="1"/>
  <c r="CV2030" i="64" s="1"/>
  <c r="DA2031" i="64" a="1"/>
  <c r="DA2031" i="64" s="1"/>
  <c r="DL2032" i="64" a="1"/>
  <c r="DL2032" i="64" s="1"/>
  <c r="DL2024" i="64" a="1"/>
  <c r="DL2024" i="64" s="1"/>
  <c r="DL2025" i="64" a="1"/>
  <c r="DL2025" i="64" s="1"/>
  <c r="DL2026" i="64" a="1"/>
  <c r="DL2026" i="64" s="1"/>
  <c r="DL2027" i="64" a="1"/>
  <c r="DL2027" i="64" s="1"/>
  <c r="DL2029" i="64" a="1"/>
  <c r="DL2029" i="64" s="1"/>
  <c r="DL2028" i="64" a="1"/>
  <c r="DL2028" i="64" s="1"/>
  <c r="DL2030" i="64" a="1"/>
  <c r="DL2030" i="64" s="1"/>
  <c r="DL2031" i="64" a="1"/>
  <c r="DL2031" i="64" s="1"/>
  <c r="DE436" i="64" a="1"/>
  <c r="DE436" i="64" s="1"/>
  <c r="DD2032" i="64" a="1"/>
  <c r="DD2032" i="64" s="1"/>
  <c r="CR2032" i="64" a="1"/>
  <c r="CR2032" i="64" s="1"/>
  <c r="CX2027" i="64" a="1"/>
  <c r="CX2027" i="64" s="1"/>
  <c r="DJ2026" i="64" a="1"/>
  <c r="DJ2026" i="64" s="1"/>
  <c r="DB2027" i="64" a="1"/>
  <c r="DB2027" i="64" s="1"/>
  <c r="CV2032" i="64" a="1"/>
  <c r="CV2032" i="64" s="1"/>
  <c r="CW2032" i="64" a="1"/>
  <c r="CW2032" i="64" s="1"/>
  <c r="CS436" i="64" a="1"/>
  <c r="CS436" i="64" s="1"/>
  <c r="CZ2029" i="64" a="1"/>
  <c r="CZ2029" i="64" s="1"/>
  <c r="CS2026" i="64" a="1"/>
  <c r="CS2026" i="64" s="1"/>
  <c r="DF2024" i="64" a="1"/>
  <c r="DF2024" i="64" s="1"/>
  <c r="DJ2028" i="64" a="1"/>
  <c r="DJ2028" i="64" s="1"/>
  <c r="DB2031" i="64" a="1"/>
  <c r="DB2031" i="64" s="1"/>
  <c r="DC2028" i="64" a="1"/>
  <c r="DC2028" i="64" s="1"/>
  <c r="DG2028" i="64" a="1"/>
  <c r="DG2028" i="64" s="1"/>
  <c r="CZ435" i="64" a="1"/>
  <c r="CZ435" i="64" s="1"/>
  <c r="CZ2031" i="64" a="1"/>
  <c r="CZ2031" i="64" s="1"/>
  <c r="DH2028" i="64" a="1"/>
  <c r="DH2028" i="64" s="1"/>
  <c r="DE2027" i="64" a="1"/>
  <c r="DE2027" i="64" s="1"/>
  <c r="DJ2024" i="64" a="1"/>
  <c r="DJ2024" i="64" s="1"/>
  <c r="DI2025" i="64" a="1"/>
  <c r="DI2025" i="64" s="1"/>
  <c r="DB2030" i="64" a="1"/>
  <c r="DB2030" i="64" s="1"/>
  <c r="CS2025" i="64" a="1"/>
  <c r="CS2025" i="64" s="1"/>
  <c r="DF2301" i="64" a="1"/>
  <c r="DF2301" i="64" s="1"/>
  <c r="DK2301" i="64" a="1"/>
  <c r="DK2301" i="64" s="1"/>
  <c r="DK436" i="64" a="1"/>
  <c r="DK436" i="64" s="1"/>
  <c r="DK435" i="64" a="1"/>
  <c r="DK435" i="64" s="1"/>
  <c r="DE435" i="64" a="1"/>
  <c r="DE435" i="64" s="1"/>
  <c r="DE2301" i="64" a="1"/>
  <c r="DE2301" i="64" s="1"/>
  <c r="CX2301" i="64" a="1"/>
  <c r="CX2301" i="64" s="1"/>
  <c r="DI2301" i="64" a="1"/>
  <c r="DI2301" i="64" s="1"/>
  <c r="CT436" i="64" a="1"/>
  <c r="CT436" i="64" s="1"/>
  <c r="CV435" i="64" a="1"/>
  <c r="CV435" i="64" s="1"/>
  <c r="CU2301" i="64" a="1"/>
  <c r="CU2301" i="64" s="1"/>
  <c r="CO435" i="64" a="1"/>
  <c r="CO435" i="64" s="1"/>
  <c r="DD2301" i="64" a="1"/>
  <c r="DD2301" i="64" s="1"/>
  <c r="DI435" i="64" a="1"/>
  <c r="DI435" i="64" s="1"/>
  <c r="CU435" i="64" a="1"/>
  <c r="CU435" i="64" s="1"/>
  <c r="CS2301" i="64" a="1"/>
  <c r="CS2301" i="64" s="1"/>
  <c r="CQ435" i="64" a="1"/>
  <c r="CQ435" i="64" s="1"/>
  <c r="CY2301" i="64" a="1"/>
  <c r="CY2301" i="64" s="1"/>
  <c r="CV436" i="64" a="1"/>
  <c r="CV436" i="64" s="1"/>
  <c r="CX436" i="64" a="1"/>
  <c r="CX436" i="64" s="1"/>
  <c r="CY436" i="64" a="1"/>
  <c r="CY436" i="64" s="1"/>
  <c r="DA436" i="64" a="1"/>
  <c r="DA436" i="64" s="1"/>
  <c r="CR2301" i="64" a="1"/>
  <c r="CR2301" i="64" s="1"/>
  <c r="CS435" i="64" a="1"/>
  <c r="CS435" i="64" s="1"/>
  <c r="CQ2301" i="64" a="1"/>
  <c r="CQ2301" i="64" s="1"/>
  <c r="DH2301" i="64" a="1"/>
  <c r="DH2301" i="64" s="1"/>
  <c r="CT2301" i="64" a="1"/>
  <c r="CT2301" i="64" s="1"/>
  <c r="CP435" i="64" a="1"/>
  <c r="CP435" i="64" s="1"/>
  <c r="CW435" i="64" a="1"/>
  <c r="CW435" i="64" s="1"/>
  <c r="CQ436" i="64" a="1"/>
  <c r="CQ436" i="64" s="1"/>
  <c r="DG435" i="64" a="1"/>
  <c r="DG435" i="64" s="1"/>
  <c r="DH435" i="64" a="1"/>
  <c r="DH435" i="64" s="1"/>
  <c r="CR435" i="64" a="1"/>
  <c r="CR435" i="64" s="1"/>
  <c r="DA435" i="64" a="1"/>
  <c r="DA435" i="64" s="1"/>
  <c r="CX435" i="64" a="1"/>
  <c r="CX435" i="64" s="1"/>
  <c r="DC2301" i="64" a="1"/>
  <c r="DC2301" i="64" s="1"/>
  <c r="CR436" i="64" a="1"/>
  <c r="CR436" i="64" s="1"/>
  <c r="CZ2301" i="64" a="1"/>
  <c r="CZ2301" i="64" s="1"/>
  <c r="CY435" i="64" a="1"/>
  <c r="CY435" i="64" s="1"/>
  <c r="CP436" i="64" a="1"/>
  <c r="CP436" i="64" s="1"/>
  <c r="DA2301" i="64" a="1"/>
  <c r="DA2301" i="64" s="1"/>
  <c r="DF436" i="64" a="1"/>
  <c r="DF436" i="64" s="1"/>
  <c r="CP2301" i="64" a="1"/>
  <c r="CP2301" i="64" s="1"/>
  <c r="CO2301" i="64" a="1"/>
  <c r="CO2301" i="64" s="1"/>
  <c r="CT435" i="64" a="1"/>
  <c r="CT435" i="64" s="1"/>
  <c r="DG436" i="64" a="1"/>
  <c r="DG436" i="64" s="1"/>
  <c r="DG2301" i="64" a="1"/>
  <c r="DG2301" i="64" s="1"/>
  <c r="DB436" i="64" a="1"/>
  <c r="DB436" i="64" s="1"/>
  <c r="CZ436" i="64" a="1"/>
  <c r="CZ436" i="64" s="1"/>
  <c r="DB2301" i="64" a="1"/>
  <c r="DB2301" i="64" s="1"/>
  <c r="CU436" i="64" a="1"/>
  <c r="CU436" i="64" s="1"/>
  <c r="CO436" i="64" a="1"/>
  <c r="CO436" i="64" s="1"/>
  <c r="DB435" i="64" a="1"/>
  <c r="DB435" i="64" s="1"/>
  <c r="DD436" i="64" a="1"/>
  <c r="DD436" i="64" s="1"/>
  <c r="DL2301" i="64" a="1"/>
  <c r="DL2301" i="64" s="1"/>
  <c r="DL436" i="64" a="1"/>
  <c r="DL436" i="64" s="1"/>
  <c r="DL435" i="64" a="1"/>
  <c r="DL435" i="64" s="1"/>
  <c r="DD435" i="64" a="1"/>
  <c r="DD435" i="64" s="1"/>
  <c r="DC436" i="64" a="1"/>
  <c r="DC436" i="64" s="1"/>
  <c r="DF435" i="64" a="1"/>
  <c r="DF435" i="64" s="1"/>
  <c r="DJ435" i="64" a="1"/>
  <c r="DJ435" i="64" s="1"/>
  <c r="DK2274" i="64"/>
  <c r="DL2274" i="64"/>
  <c r="DK2247" i="64"/>
  <c r="DL2247" i="64"/>
  <c r="CP89" i="64" a="1"/>
  <c r="CP89" i="64" s="1"/>
  <c r="DF1693" i="64" a="1"/>
  <c r="DF1693" i="64" s="1"/>
  <c r="DG1717" i="64" a="1"/>
  <c r="DG1717" i="64" s="1"/>
  <c r="CV1718" i="64" a="1"/>
  <c r="CV1718" i="64" s="1"/>
  <c r="CX1989" i="64" a="1"/>
  <c r="CX1989" i="64" s="1"/>
  <c r="CW245" i="64" a="1"/>
  <c r="CW245" i="64" s="1"/>
  <c r="DH2157" i="64" a="1"/>
  <c r="DH2157" i="64" s="1"/>
  <c r="CT40" i="64" a="1"/>
  <c r="CT40" i="64" s="1"/>
  <c r="CT668" i="64" s="1"/>
  <c r="CY1691" i="64" a="1"/>
  <c r="CY1691" i="64" s="1"/>
  <c r="CX175" i="64" a="1"/>
  <c r="CX175" i="64" s="1"/>
  <c r="DE1693" i="64" a="1"/>
  <c r="DE1693" i="64" s="1"/>
  <c r="CV40" i="64" a="1"/>
  <c r="CV40" i="64" s="1"/>
  <c r="CV668" i="64" s="1"/>
  <c r="DA1691" i="64" a="1"/>
  <c r="DA1691" i="64" s="1"/>
  <c r="CO89" i="64" a="1"/>
  <c r="CO89" i="64" s="1"/>
  <c r="CT59" i="64" a="1"/>
  <c r="CT59" i="64" s="1"/>
  <c r="DC40" i="64" a="1"/>
  <c r="DC40" i="64" s="1"/>
  <c r="DC668" i="64" s="1"/>
  <c r="CW2116" i="64" a="1"/>
  <c r="CW2116" i="64" s="1"/>
  <c r="DF245" i="64" a="1"/>
  <c r="DF245" i="64" s="1"/>
  <c r="DH59" i="64" a="1"/>
  <c r="DH59" i="64" s="1"/>
  <c r="CT90" i="64" a="1"/>
  <c r="CT90" i="64" s="1"/>
  <c r="CS175" i="64" a="1"/>
  <c r="CS175" i="64" s="1"/>
  <c r="CO1727" i="64" a="1"/>
  <c r="CO1727" i="64" s="1"/>
  <c r="CP1736" i="64" a="1"/>
  <c r="CP1736" i="64" s="1"/>
  <c r="CS92" i="64" a="1"/>
  <c r="CS92" i="64" s="1"/>
  <c r="CX1210" i="64" a="1"/>
  <c r="CX1210" i="64" s="1"/>
  <c r="DG90" i="64" a="1"/>
  <c r="DG90" i="64" s="1"/>
  <c r="DE175" i="64" a="1"/>
  <c r="DE175" i="64" s="1"/>
  <c r="CZ1691" i="64" a="1"/>
  <c r="CZ1691" i="64" s="1"/>
  <c r="CZ1718" i="64" a="1"/>
  <c r="CZ1718" i="64" s="1"/>
  <c r="CO1735" i="64" a="1"/>
  <c r="CO1735" i="64" s="1"/>
  <c r="DA1727" i="64" a="1"/>
  <c r="DA1727" i="64" s="1"/>
  <c r="CR1718" i="64" a="1"/>
  <c r="CR1718" i="64" s="1"/>
  <c r="CY2116" i="64" a="1"/>
  <c r="CY2116" i="64" s="1"/>
  <c r="DF75" i="64" a="1"/>
  <c r="DF75" i="64" s="1"/>
  <c r="DF1727" i="64" a="1"/>
  <c r="DF1727" i="64" s="1"/>
  <c r="DF1858" i="64" a="1"/>
  <c r="DF1858" i="64" s="1"/>
  <c r="DF1866" i="64" s="1"/>
  <c r="CV1693" i="64" a="1"/>
  <c r="CV1693" i="64" s="1"/>
  <c r="CV175" i="64" a="1"/>
  <c r="CV175" i="64" s="1"/>
  <c r="DA1858" i="64" a="1"/>
  <c r="DA1858" i="64" s="1"/>
  <c r="DA1866" i="64" s="1"/>
  <c r="CU91" i="64" a="1"/>
  <c r="CU91" i="64" s="1"/>
  <c r="CO59" i="64" a="1"/>
  <c r="CO59" i="64" s="1"/>
  <c r="CZ245" i="64" a="1"/>
  <c r="CZ245" i="64" s="1"/>
  <c r="DG2157" i="64" a="1"/>
  <c r="DG2157" i="64" s="1"/>
  <c r="DF1736" i="64" a="1"/>
  <c r="DF1736" i="64" s="1"/>
  <c r="DF1717" i="64" a="1"/>
  <c r="DF1717" i="64" s="1"/>
  <c r="CQ1718" i="64" a="1"/>
  <c r="CQ1718" i="64" s="1"/>
  <c r="CT92" i="64" a="1"/>
  <c r="CT92" i="64" s="1"/>
  <c r="DC1717" i="64" a="1"/>
  <c r="DC1717" i="64" s="1"/>
  <c r="CT1717" i="64" a="1"/>
  <c r="CT1717" i="64" s="1"/>
  <c r="CP92" i="64" a="1"/>
  <c r="CP92" i="64" s="1"/>
  <c r="CV1858" i="64" a="1"/>
  <c r="CV1858" i="64" s="1"/>
  <c r="CV1866" i="64" s="1"/>
  <c r="DE245" i="64" a="1"/>
  <c r="DE245" i="64" s="1"/>
  <c r="CW59" i="64" a="1"/>
  <c r="CW59" i="64" s="1"/>
  <c r="CT1212" i="64" a="1"/>
  <c r="CT1212" i="64" s="1"/>
  <c r="CT1718" i="64" a="1"/>
  <c r="CT1718" i="64" s="1"/>
  <c r="DD1955" i="64" a="1"/>
  <c r="DD1955" i="64" s="1"/>
  <c r="DA1212" i="64" a="1"/>
  <c r="DA1212" i="64" s="1"/>
  <c r="DH1212" i="64" a="1"/>
  <c r="DH1212" i="64" s="1"/>
  <c r="CZ75" i="64" a="1"/>
  <c r="CZ75" i="64" s="1"/>
  <c r="CP75" i="64" a="1"/>
  <c r="CP75" i="64" s="1"/>
  <c r="CQ59" i="64" a="1"/>
  <c r="CQ59" i="64" s="1"/>
  <c r="CS89" i="64" a="1"/>
  <c r="CS89" i="64" s="1"/>
  <c r="CZ1727" i="64" a="1"/>
  <c r="CZ1727" i="64" s="1"/>
  <c r="CW1212" i="64" a="1"/>
  <c r="CW1212" i="64" s="1"/>
  <c r="DG2116" i="64" a="1"/>
  <c r="DG2116" i="64" s="1"/>
  <c r="DE2136" i="64" a="1"/>
  <c r="DE2136" i="64" s="1"/>
  <c r="DH1691" i="64" a="1"/>
  <c r="DH1691" i="64" s="1"/>
  <c r="DE1727" i="64" a="1"/>
  <c r="DE1727" i="64" s="1"/>
  <c r="DE89" i="64" a="1"/>
  <c r="DE89" i="64" s="1"/>
  <c r="DH1727" i="64" a="1"/>
  <c r="DH1727" i="64" s="1"/>
  <c r="DF1726" i="64" a="1"/>
  <c r="DF1726" i="64" s="1"/>
  <c r="DE1691" i="64" a="1"/>
  <c r="DE1691" i="64" s="1"/>
  <c r="DE1726" i="64" a="1"/>
  <c r="DE1726" i="64" s="1"/>
  <c r="DH1989" i="64" a="1"/>
  <c r="DH1989" i="64" s="1"/>
  <c r="DG1212" i="64" a="1"/>
  <c r="DG1212" i="64" s="1"/>
  <c r="DF91" i="64" a="1"/>
  <c r="DF91" i="64" s="1"/>
  <c r="CQ2116" i="64" a="1"/>
  <c r="CQ2116" i="64" s="1"/>
  <c r="CP2136" i="64" a="1"/>
  <c r="CP2136" i="64" s="1"/>
  <c r="CT1955" i="64" a="1"/>
  <c r="CT1955" i="64" s="1"/>
  <c r="CV245" i="64" a="1"/>
  <c r="CV245" i="64" s="1"/>
  <c r="CX1735" i="64" a="1"/>
  <c r="CX1735" i="64" s="1"/>
  <c r="CS54" i="64" a="1"/>
  <c r="CS54" i="64" s="1"/>
  <c r="CT1736" i="64" a="1"/>
  <c r="CT1736" i="64" s="1"/>
  <c r="CS1210" i="64" a="1"/>
  <c r="CS1210" i="64" s="1"/>
  <c r="CU92" i="64" a="1"/>
  <c r="CU92" i="64" s="1"/>
  <c r="DA1210" i="64" a="1"/>
  <c r="DA1210" i="64" s="1"/>
  <c r="CY2157" i="64" a="1"/>
  <c r="CY2157" i="64" s="1"/>
  <c r="CS1858" i="64" a="1"/>
  <c r="CS1858" i="64" s="1"/>
  <c r="CS1866" i="64" s="1"/>
  <c r="CP59" i="64" a="1"/>
  <c r="CP59" i="64" s="1"/>
  <c r="CX2136" i="64" a="1"/>
  <c r="CX2136" i="64" s="1"/>
  <c r="CP1895" i="64" a="1"/>
  <c r="CP1895" i="64" s="1"/>
  <c r="DA1955" i="64" a="1"/>
  <c r="DA1955" i="64" s="1"/>
  <c r="CO245" i="64" a="1"/>
  <c r="CO245" i="64" s="1"/>
  <c r="CX1718" i="64" a="1"/>
  <c r="CX1718" i="64" s="1"/>
  <c r="CW2136" i="64" a="1"/>
  <c r="CW2136" i="64" s="1"/>
  <c r="CP40" i="64" a="1"/>
  <c r="CP40" i="64" s="1"/>
  <c r="CP668" i="64" s="1"/>
  <c r="CQ1989" i="64" a="1"/>
  <c r="CQ1989" i="64" s="1"/>
  <c r="DA89" i="64" a="1"/>
  <c r="DA89" i="64" s="1"/>
  <c r="DB2136" i="64" a="1"/>
  <c r="DB2136" i="64" s="1"/>
  <c r="CU1691" i="64" a="1"/>
  <c r="CU1691" i="64" s="1"/>
  <c r="CQ1955" i="64" a="1"/>
  <c r="CQ1955" i="64" s="1"/>
  <c r="CY1736" i="64" a="1"/>
  <c r="CY1736" i="64" s="1"/>
  <c r="CQ1727" i="64" a="1"/>
  <c r="CQ1727" i="64" s="1"/>
  <c r="DA1726" i="64" a="1"/>
  <c r="DA1726" i="64" s="1"/>
  <c r="CP1212" i="64" a="1"/>
  <c r="CP1212" i="64" s="1"/>
  <c r="CX1717" i="64" a="1"/>
  <c r="CX1717" i="64" s="1"/>
  <c r="CZ1717" i="64" a="1"/>
  <c r="CZ1717" i="64" s="1"/>
  <c r="CT91" i="64" a="1"/>
  <c r="CT91" i="64" s="1"/>
  <c r="CR1989" i="64" a="1"/>
  <c r="CR1989" i="64" s="1"/>
  <c r="DB1726" i="64" a="1"/>
  <c r="DB1726" i="64" s="1"/>
  <c r="CZ1736" i="64" a="1"/>
  <c r="CZ1736" i="64" s="1"/>
  <c r="CO54" i="64" a="1"/>
  <c r="CO54" i="64" s="1"/>
  <c r="CO1210" i="64" a="1"/>
  <c r="CO1210" i="64" s="1"/>
  <c r="CY40" i="64" a="1"/>
  <c r="CY40" i="64" s="1"/>
  <c r="CY668" i="64" s="1"/>
  <c r="CQ54" i="64" a="1"/>
  <c r="CQ54" i="64" s="1"/>
  <c r="DB245" i="64" a="1"/>
  <c r="DB245" i="64" s="1"/>
  <c r="CZ2157" i="64" a="1"/>
  <c r="CZ2157" i="64" s="1"/>
  <c r="CY2136" i="64" a="1"/>
  <c r="CY2136" i="64" s="1"/>
  <c r="CW1736" i="64" a="1"/>
  <c r="CW1736" i="64" s="1"/>
  <c r="CW2157" i="64" a="1"/>
  <c r="CW2157" i="64" s="1"/>
  <c r="CZ1212" i="64" a="1"/>
  <c r="CZ1212" i="64" s="1"/>
  <c r="CS40" i="64" a="1"/>
  <c r="CS40" i="64" s="1"/>
  <c r="CS668" i="64" s="1"/>
  <c r="CP1718" i="64" a="1"/>
  <c r="CP1718" i="64" s="1"/>
  <c r="DE2116" i="64" a="1"/>
  <c r="DE2116" i="64" s="1"/>
  <c r="DF2136" i="64" a="1"/>
  <c r="DF2136" i="64" s="1"/>
  <c r="DG1726" i="64" a="1"/>
  <c r="DG1726" i="64" s="1"/>
  <c r="DE91" i="64" a="1"/>
  <c r="DE91" i="64" s="1"/>
  <c r="DF40" i="64" a="1"/>
  <c r="DF40" i="64" s="1"/>
  <c r="DF668" i="64" s="1"/>
  <c r="DG59" i="64" a="1"/>
  <c r="DG59" i="64" s="1"/>
  <c r="DG75" i="64" a="1"/>
  <c r="DG75" i="64" s="1"/>
  <c r="DF1210" i="64" a="1"/>
  <c r="DF1210" i="64" s="1"/>
  <c r="DE92" i="64" a="1"/>
  <c r="DE92" i="64" s="1"/>
  <c r="DE1718" i="64" a="1"/>
  <c r="DE1718" i="64" s="1"/>
  <c r="DG1735" i="64" a="1"/>
  <c r="DG1735" i="64" s="1"/>
  <c r="DG175" i="64" a="1"/>
  <c r="DG175" i="64" s="1"/>
  <c r="DG1727" i="64" a="1"/>
  <c r="DG1727" i="64" s="1"/>
  <c r="CV1955" i="64" a="1"/>
  <c r="CV1955" i="64" s="1"/>
  <c r="CO413" i="64" a="1"/>
  <c r="CO413" i="64" s="1"/>
  <c r="CU1736" i="64" a="1"/>
  <c r="CU1736" i="64" s="1"/>
  <c r="CO175" i="64" a="1"/>
  <c r="CO175" i="64" s="1"/>
  <c r="CP91" i="64" a="1"/>
  <c r="CP91" i="64" s="1"/>
  <c r="CX1955" i="64" a="1"/>
  <c r="CX1955" i="64" s="1"/>
  <c r="CT2157" i="64" a="1"/>
  <c r="CT2157" i="64" s="1"/>
  <c r="CR1727" i="64" a="1"/>
  <c r="CR1727" i="64" s="1"/>
  <c r="CV89" i="64" a="1"/>
  <c r="CV89" i="64" s="1"/>
  <c r="DA1717" i="64" a="1"/>
  <c r="DA1717" i="64" s="1"/>
  <c r="CW90" i="64" a="1"/>
  <c r="CW90" i="64" s="1"/>
  <c r="CS1691" i="64" a="1"/>
  <c r="CS1691" i="64" s="1"/>
  <c r="CS1693" i="64" a="1"/>
  <c r="CS1693" i="64" s="1"/>
  <c r="CX59" i="64" a="1"/>
  <c r="CX59" i="64" s="1"/>
  <c r="CU40" i="64" a="1"/>
  <c r="CU40" i="64" s="1"/>
  <c r="CU668" i="64" s="1"/>
  <c r="DC90" i="64" a="1"/>
  <c r="DC90" i="64" s="1"/>
  <c r="CU1212" i="64" a="1"/>
  <c r="CU1212" i="64" s="1"/>
  <c r="CR75" i="64" a="1"/>
  <c r="CR75" i="64" s="1"/>
  <c r="CW75" i="64" a="1"/>
  <c r="CW75" i="64" s="1"/>
  <c r="CP1717" i="64" a="1"/>
  <c r="CP1717" i="64" s="1"/>
  <c r="CO1955" i="64" a="1"/>
  <c r="CO1955" i="64" s="1"/>
  <c r="DB1210" i="64" a="1"/>
  <c r="DB1210" i="64" s="1"/>
  <c r="DA2116" i="64" a="1"/>
  <c r="DA2116" i="64" s="1"/>
  <c r="CV1691" i="64" a="1"/>
  <c r="CV1691" i="64" s="1"/>
  <c r="CQ1693" i="64" a="1"/>
  <c r="CQ1693" i="64" s="1"/>
  <c r="CZ413" i="64" a="1"/>
  <c r="CZ413" i="64" s="1"/>
  <c r="CP1210" i="64" a="1"/>
  <c r="CP1210" i="64" s="1"/>
  <c r="DD1858" i="64" a="1"/>
  <c r="DD1858" i="64" s="1"/>
  <c r="DD1866" i="64" s="1"/>
  <c r="CQ2136" i="64" a="1"/>
  <c r="CQ2136" i="64" s="1"/>
  <c r="CO1693" i="64" a="1"/>
  <c r="CO1693" i="64" s="1"/>
  <c r="CX91" i="64" a="1"/>
  <c r="CX91" i="64" s="1"/>
  <c r="CU1210" i="64" a="1"/>
  <c r="CU1210" i="64" s="1"/>
  <c r="CR1693" i="64" a="1"/>
  <c r="CR1693" i="64" s="1"/>
  <c r="DA92" i="64" a="1"/>
  <c r="DA92" i="64" s="1"/>
  <c r="CZ90" i="64" a="1"/>
  <c r="CZ90" i="64" s="1"/>
  <c r="CS1727" i="64" a="1"/>
  <c r="CS1727" i="64" s="1"/>
  <c r="CP175" i="64" a="1"/>
  <c r="CP175" i="64" s="1"/>
  <c r="CZ89" i="64" a="1"/>
  <c r="CZ89" i="64" s="1"/>
  <c r="DC1691" i="64" a="1"/>
  <c r="DC1691" i="64" s="1"/>
  <c r="DD54" i="64" a="1"/>
  <c r="DD54" i="64" s="1"/>
  <c r="CZ1726" i="64" a="1"/>
  <c r="CZ1726" i="64" s="1"/>
  <c r="CY59" i="64" a="1"/>
  <c r="CY59" i="64" s="1"/>
  <c r="CY1735" i="64" a="1"/>
  <c r="CY1735" i="64" s="1"/>
  <c r="CZ1858" i="64" a="1"/>
  <c r="CZ1858" i="64" s="1"/>
  <c r="CZ1866" i="64" s="1"/>
  <c r="CX1212" i="64" a="1"/>
  <c r="CX1212" i="64" s="1"/>
  <c r="CS90" i="64" a="1"/>
  <c r="CS90" i="64" s="1"/>
  <c r="CR2157" i="64" a="1"/>
  <c r="CR2157" i="64" s="1"/>
  <c r="DF54" i="64" a="1"/>
  <c r="DF54" i="64" s="1"/>
  <c r="DF90" i="64" a="1"/>
  <c r="DF90" i="64" s="1"/>
  <c r="DF413" i="64" a="1"/>
  <c r="DF413" i="64" s="1"/>
  <c r="DH91" i="64" a="1"/>
  <c r="DH91" i="64" s="1"/>
  <c r="DH1735" i="64" a="1"/>
  <c r="DH1735" i="64" s="1"/>
  <c r="DE1212" i="64" a="1"/>
  <c r="DE1212" i="64" s="1"/>
  <c r="DE90" i="64" a="1"/>
  <c r="DE90" i="64" s="1"/>
  <c r="DH1858" i="64" a="1"/>
  <c r="DH1858" i="64" s="1"/>
  <c r="DH1866" i="64" s="1"/>
  <c r="DH54" i="64" a="1"/>
  <c r="DH54" i="64" s="1"/>
  <c r="DG89" i="64" a="1"/>
  <c r="DG89" i="64" s="1"/>
  <c r="DF59" i="64" a="1"/>
  <c r="DF59" i="64" s="1"/>
  <c r="CU1989" i="64" a="1"/>
  <c r="CU1989" i="64" s="1"/>
  <c r="CV1989" i="64" a="1"/>
  <c r="CV1989" i="64" s="1"/>
  <c r="CY1210" i="64" a="1"/>
  <c r="CY1210" i="64" s="1"/>
  <c r="CQ1736" i="64" a="1"/>
  <c r="CQ1736" i="64" s="1"/>
  <c r="CO1736" i="64" a="1"/>
  <c r="CO1736" i="64" s="1"/>
  <c r="CW1726" i="64" a="1"/>
  <c r="CW1726" i="64" s="1"/>
  <c r="CZ59" i="64" a="1"/>
  <c r="CZ59" i="64" s="1"/>
  <c r="CT75" i="64" a="1"/>
  <c r="CT75" i="64" s="1"/>
  <c r="CO1212" i="64" a="1"/>
  <c r="CO1212" i="64" s="1"/>
  <c r="DD1726" i="64" a="1"/>
  <c r="DD1726" i="64" s="1"/>
  <c r="CO1726" i="64" a="1"/>
  <c r="CO1726" i="64" s="1"/>
  <c r="CT1210" i="64" a="1"/>
  <c r="CT1210" i="64" s="1"/>
  <c r="CP1955" i="64" a="1"/>
  <c r="CP1955" i="64" s="1"/>
  <c r="CQ1726" i="64" a="1"/>
  <c r="CQ1726" i="64" s="1"/>
  <c r="DB1212" i="64" a="1"/>
  <c r="DB1212" i="64" s="1"/>
  <c r="DC75" i="64" a="1"/>
  <c r="DC75" i="64" s="1"/>
  <c r="CW1727" i="64" a="1"/>
  <c r="CW1727" i="64" s="1"/>
  <c r="CV1736" i="64" a="1"/>
  <c r="CV1736" i="64" s="1"/>
  <c r="CO1718" i="64" a="1"/>
  <c r="CO1718" i="64" s="1"/>
  <c r="CX413" i="64" a="1"/>
  <c r="CX413" i="64" s="1"/>
  <c r="CR1717" i="64" a="1"/>
  <c r="CR1717" i="64" s="1"/>
  <c r="DD1735" i="64" a="1"/>
  <c r="DD1735" i="64" s="1"/>
  <c r="CQ75" i="64" a="1"/>
  <c r="CQ75" i="64" s="1"/>
  <c r="CT1727" i="64" a="1"/>
  <c r="CT1727" i="64" s="1"/>
  <c r="CR1212" i="64" a="1"/>
  <c r="CR1212" i="64" s="1"/>
  <c r="CR1955" i="64" a="1"/>
  <c r="CR1955" i="64" s="1"/>
  <c r="CX1726" i="64" a="1"/>
  <c r="CX1726" i="64" s="1"/>
  <c r="DC1989" i="64" a="1"/>
  <c r="DC1989" i="64" s="1"/>
  <c r="CW1955" i="64" a="1"/>
  <c r="CW1955" i="64" s="1"/>
  <c r="CV1726" i="64" a="1"/>
  <c r="CV1726" i="64" s="1"/>
  <c r="CV91" i="64" a="1"/>
  <c r="CV91" i="64" s="1"/>
  <c r="CW413" i="64" a="1"/>
  <c r="CW413" i="64" s="1"/>
  <c r="CS91" i="64" a="1"/>
  <c r="CS91" i="64" s="1"/>
  <c r="DC92" i="64" a="1"/>
  <c r="DC92" i="64" s="1"/>
  <c r="CQ1210" i="64" a="1"/>
  <c r="CQ1210" i="64" s="1"/>
  <c r="CR1895" i="64" a="1"/>
  <c r="CR1895" i="64" s="1"/>
  <c r="CO2157" i="64" a="1"/>
  <c r="CO2157" i="64" s="1"/>
  <c r="CR92" i="64" a="1"/>
  <c r="CR92" i="64" s="1"/>
  <c r="DB1717" i="64" a="1"/>
  <c r="DB1717" i="64" s="1"/>
  <c r="DA413" i="64" a="1"/>
  <c r="DA413" i="64" s="1"/>
  <c r="CZ54" i="64" a="1"/>
  <c r="CZ54" i="64" s="1"/>
  <c r="CW1858" i="64" a="1"/>
  <c r="CW1858" i="64" s="1"/>
  <c r="CW1866" i="64" s="1"/>
  <c r="CW1691" i="64" a="1"/>
  <c r="CW1691" i="64" s="1"/>
  <c r="CX90" i="64" a="1"/>
  <c r="CX90" i="64" s="1"/>
  <c r="CW89" i="64" a="1"/>
  <c r="CW89" i="64" s="1"/>
  <c r="CT245" i="64" a="1"/>
  <c r="CT245" i="64" s="1"/>
  <c r="DL466" i="64" a="1"/>
  <c r="DL466" i="64" s="1"/>
  <c r="DL467" i="64" s="1"/>
  <c r="DB90" i="64" a="1"/>
  <c r="DB90" i="64" s="1"/>
  <c r="DA54" i="64" a="1"/>
  <c r="DA54" i="64" s="1"/>
  <c r="DB54" i="64" a="1"/>
  <c r="DB54" i="64" s="1"/>
  <c r="DA2136" i="64" a="1"/>
  <c r="DA2136" i="64" s="1"/>
  <c r="DC2116" i="64" a="1"/>
  <c r="DC2116" i="64" s="1"/>
  <c r="DD1727" i="64" a="1"/>
  <c r="DD1727" i="64" s="1"/>
  <c r="DA91" i="64" a="1"/>
  <c r="DA91" i="64" s="1"/>
  <c r="DA1693" i="64" a="1"/>
  <c r="DA1693" i="64" s="1"/>
  <c r="DC1693" i="64" a="1"/>
  <c r="DC1693" i="64" s="1"/>
  <c r="DD40" i="64" a="1"/>
  <c r="DD40" i="64" s="1"/>
  <c r="DD668" i="64" s="1"/>
  <c r="DC91" i="64" a="1"/>
  <c r="DC91" i="64" s="1"/>
  <c r="DB2116" i="64" a="1"/>
  <c r="DB2116" i="64" s="1"/>
  <c r="DC2157" i="64" a="1"/>
  <c r="DC2157" i="64" s="1"/>
  <c r="DA75" i="64" a="1"/>
  <c r="DA75" i="64" s="1"/>
  <c r="DC1735" i="64" a="1"/>
  <c r="DC1735" i="64" s="1"/>
  <c r="DB2157" i="64" a="1"/>
  <c r="DB2157" i="64" s="1"/>
  <c r="DC1726" i="64" a="1"/>
  <c r="DC1726" i="64" s="1"/>
  <c r="DD1736" i="64" a="1"/>
  <c r="DD1736" i="64" s="1"/>
  <c r="DB40" i="64" a="1"/>
  <c r="DB40" i="64" s="1"/>
  <c r="DB668" i="64" s="1"/>
  <c r="DB1736" i="64" a="1"/>
  <c r="DB1736" i="64" s="1"/>
  <c r="DB1858" i="64" a="1"/>
  <c r="DB1858" i="64" s="1"/>
  <c r="DB1866" i="64" s="1"/>
  <c r="DC175" i="64" a="1"/>
  <c r="DC175" i="64" s="1"/>
  <c r="DA1989" i="64" a="1"/>
  <c r="DA1989" i="64" s="1"/>
  <c r="DA90" i="64" a="1"/>
  <c r="DA90" i="64" s="1"/>
  <c r="DB1727" i="64" a="1"/>
  <c r="DB1727" i="64" s="1"/>
  <c r="DD2136" i="64" a="1"/>
  <c r="DD2136" i="64" s="1"/>
  <c r="DA1718" i="64" a="1"/>
  <c r="DA1718" i="64" s="1"/>
  <c r="DB1955" i="64" a="1"/>
  <c r="DB1955" i="64" s="1"/>
  <c r="DB1693" i="64" a="1"/>
  <c r="DB1693" i="64" s="1"/>
  <c r="DA2157" i="64" a="1"/>
  <c r="DA2157" i="64" s="1"/>
  <c r="CZ1693" i="64" a="1"/>
  <c r="CZ1693" i="64" s="1"/>
  <c r="CX1691" i="64" a="1"/>
  <c r="CX1691" i="64" s="1"/>
  <c r="CU75" i="64" a="1"/>
  <c r="CU75" i="64" s="1"/>
  <c r="CU1727" i="64" a="1"/>
  <c r="CU1727" i="64" s="1"/>
  <c r="CW1735" i="64" a="1"/>
  <c r="CW1735" i="64" s="1"/>
  <c r="CR1736" i="64" a="1"/>
  <c r="CR1736" i="64" s="1"/>
  <c r="DA175" i="64" a="1"/>
  <c r="DA175" i="64" s="1"/>
  <c r="DD1989" i="64" a="1"/>
  <c r="DD1989" i="64" s="1"/>
  <c r="DD89" i="64" a="1"/>
  <c r="DD89" i="64" s="1"/>
  <c r="DB89" i="64" a="1"/>
  <c r="DB89" i="64" s="1"/>
  <c r="DC1212" i="64" a="1"/>
  <c r="DC1212" i="64" s="1"/>
  <c r="DD91" i="64" a="1"/>
  <c r="DD91" i="64" s="1"/>
  <c r="CQ1717" i="64" a="1"/>
  <c r="CQ1717" i="64" s="1"/>
  <c r="CQ1691" i="64" a="1"/>
  <c r="CQ1691" i="64" s="1"/>
  <c r="CR1210" i="64" a="1"/>
  <c r="CR1210" i="64" s="1"/>
  <c r="CR2136" i="64" a="1"/>
  <c r="CR2136" i="64" s="1"/>
  <c r="CS245" i="64" a="1"/>
  <c r="CS245" i="64" s="1"/>
  <c r="CO2136" i="64" a="1"/>
  <c r="CO2136" i="64" s="1"/>
  <c r="CT413" i="64" a="1"/>
  <c r="CT413" i="64" s="1"/>
  <c r="CO1691" i="64" a="1"/>
  <c r="CO1691" i="64" s="1"/>
  <c r="CT54" i="64" a="1"/>
  <c r="CT54" i="64" s="1"/>
  <c r="CR90" i="64" a="1"/>
  <c r="CR90" i="64" s="1"/>
  <c r="CS413" i="64" a="1"/>
  <c r="CS413" i="64" s="1"/>
  <c r="DB1735" i="64" a="1"/>
  <c r="DB1735" i="64" s="1"/>
  <c r="DD413" i="64" a="1"/>
  <c r="DD413" i="64" s="1"/>
  <c r="DA1735" i="64" a="1"/>
  <c r="DA1735" i="64" s="1"/>
  <c r="DC59" i="64" a="1"/>
  <c r="DC59" i="64" s="1"/>
  <c r="DH2116" i="64" a="1"/>
  <c r="DH2116" i="64" s="1"/>
  <c r="DG2136" i="64" a="1"/>
  <c r="DG2136" i="64" s="1"/>
  <c r="DE1736" i="64" a="1"/>
  <c r="DE1736" i="64" s="1"/>
  <c r="DE2157" i="64" a="1"/>
  <c r="DE2157" i="64" s="1"/>
  <c r="DF92" i="64" a="1"/>
  <c r="DF92" i="64" s="1"/>
  <c r="DH1717" i="64" a="1"/>
  <c r="DH1717" i="64" s="1"/>
  <c r="DG54" i="64" a="1"/>
  <c r="DG54" i="64" s="1"/>
  <c r="DG92" i="64" a="1"/>
  <c r="DG92" i="64" s="1"/>
  <c r="DH75" i="64" a="1"/>
  <c r="DH75" i="64" s="1"/>
  <c r="DF1955" i="64" a="1"/>
  <c r="DF1955" i="64" s="1"/>
  <c r="DF1989" i="64" a="1"/>
  <c r="DF1989" i="64" s="1"/>
  <c r="DH1693" i="64" a="1"/>
  <c r="DH1693" i="64" s="1"/>
  <c r="DF1718" i="64" a="1"/>
  <c r="DF1718" i="64" s="1"/>
  <c r="DH175" i="64" a="1"/>
  <c r="DH175" i="64" s="1"/>
  <c r="DH1736" i="64" a="1"/>
  <c r="DH1736" i="64" s="1"/>
  <c r="DE1858" i="64" a="1"/>
  <c r="DE1858" i="64" s="1"/>
  <c r="DE1866" i="64" s="1"/>
  <c r="DH40" i="64" a="1"/>
  <c r="DH40" i="64" s="1"/>
  <c r="DH668" i="64" s="1"/>
  <c r="CT2116" i="64" a="1"/>
  <c r="CT2116" i="64" s="1"/>
  <c r="CV90" i="64" a="1"/>
  <c r="CV90" i="64" s="1"/>
  <c r="CQ1212" i="64" a="1"/>
  <c r="CQ1212" i="64" s="1"/>
  <c r="CO75" i="64" a="1"/>
  <c r="CO75" i="64" s="1"/>
  <c r="CQ1735" i="64" a="1"/>
  <c r="CQ1735" i="64" s="1"/>
  <c r="CV92" i="64" a="1"/>
  <c r="CV92" i="64" s="1"/>
  <c r="CQ2157" i="64" a="1"/>
  <c r="CQ2157" i="64" s="1"/>
  <c r="CT1691" i="64" a="1"/>
  <c r="CT1691" i="64" s="1"/>
  <c r="CZ2116" i="64" a="1"/>
  <c r="CZ2116" i="64" s="1"/>
  <c r="CS1717" i="64" a="1"/>
  <c r="CS1717" i="64" s="1"/>
  <c r="DC413" i="64" a="1"/>
  <c r="DC413" i="64" s="1"/>
  <c r="CU59" i="64" a="1"/>
  <c r="CU59" i="64" s="1"/>
  <c r="CU89" i="64" a="1"/>
  <c r="CU89" i="64" s="1"/>
  <c r="CT1693" i="64" a="1"/>
  <c r="CT1693" i="64" s="1"/>
  <c r="CT1858" i="64" a="1"/>
  <c r="CT1858" i="64" s="1"/>
  <c r="CT1866" i="64" s="1"/>
  <c r="DC245" i="64" a="1"/>
  <c r="DC245" i="64" s="1"/>
  <c r="DD1212" i="64" a="1"/>
  <c r="DD1212" i="64" s="1"/>
  <c r="CZ1989" i="64" a="1"/>
  <c r="CZ1989" i="64" s="1"/>
  <c r="CV1727" i="64" a="1"/>
  <c r="CV1727" i="64" s="1"/>
  <c r="CP1727" i="64" a="1"/>
  <c r="CP1727" i="64" s="1"/>
  <c r="CZ1210" i="64" a="1"/>
  <c r="CZ1210" i="64" s="1"/>
  <c r="CP413" i="64" a="1"/>
  <c r="CP413" i="64" s="1"/>
  <c r="DC54" i="64" a="1"/>
  <c r="DC54" i="64" s="1"/>
  <c r="CS1736" i="64" a="1"/>
  <c r="CS1736" i="64" s="1"/>
  <c r="CY1726" i="64" a="1"/>
  <c r="CY1726" i="64" s="1"/>
  <c r="CX245" i="64" a="1"/>
  <c r="CX245" i="64" s="1"/>
  <c r="CR413" i="64" a="1"/>
  <c r="CR413" i="64" s="1"/>
  <c r="CS1955" i="64" a="1"/>
  <c r="CS1955" i="64" s="1"/>
  <c r="DD175" i="64" a="1"/>
  <c r="DD175" i="64" s="1"/>
  <c r="CX1858" i="64" a="1"/>
  <c r="CX1858" i="64" s="1"/>
  <c r="CX1866" i="64" s="1"/>
  <c r="CQ413" i="64" a="1"/>
  <c r="CQ413" i="64" s="1"/>
  <c r="CV2116" i="64" a="1"/>
  <c r="CV2116" i="64" s="1"/>
  <c r="CY1858" i="64" a="1"/>
  <c r="CY1858" i="64" s="1"/>
  <c r="CY1866" i="64" s="1"/>
  <c r="DA40" i="64" a="1"/>
  <c r="DA40" i="64" s="1"/>
  <c r="DA668" i="64" s="1"/>
  <c r="DB1718" i="64" a="1"/>
  <c r="DB1718" i="64" s="1"/>
  <c r="CP90" i="64" a="1"/>
  <c r="CP90" i="64" s="1"/>
  <c r="CV1717" i="64" a="1"/>
  <c r="CV1717" i="64" s="1"/>
  <c r="CW1210" i="64" a="1"/>
  <c r="CW1210" i="64" s="1"/>
  <c r="CR1691" i="64" a="1"/>
  <c r="CR1691" i="64" s="1"/>
  <c r="DC1955" i="64" a="1"/>
  <c r="DC1955" i="64" s="1"/>
  <c r="DD1717" i="64" a="1"/>
  <c r="DD1717" i="64" s="1"/>
  <c r="CZ1735" i="64" a="1"/>
  <c r="CZ1735" i="64" s="1"/>
  <c r="CX1693" i="64" a="1"/>
  <c r="CX1693" i="64" s="1"/>
  <c r="CW1718" i="64" a="1"/>
  <c r="CW1718" i="64" s="1"/>
  <c r="CX2157" i="64" a="1"/>
  <c r="CX2157" i="64" s="1"/>
  <c r="DE1989" i="64" a="1"/>
  <c r="DE1989" i="64" s="1"/>
  <c r="CW1989" i="64" a="1"/>
  <c r="CW1989" i="64" s="1"/>
  <c r="CS1718" i="64" a="1"/>
  <c r="CS1718" i="64" s="1"/>
  <c r="DF89" i="64" a="1"/>
  <c r="DF89" i="64" s="1"/>
  <c r="DG1691" i="64" a="1"/>
  <c r="DG1691" i="64" s="1"/>
  <c r="DG245" i="64" a="1"/>
  <c r="DG245" i="64" s="1"/>
  <c r="DH1718" i="64" a="1"/>
  <c r="DH1718" i="64" s="1"/>
  <c r="DF175" i="64" a="1"/>
  <c r="DF175" i="64" s="1"/>
  <c r="DG1693" i="64" a="1"/>
  <c r="DG1693" i="64" s="1"/>
  <c r="DH1210" i="64" a="1"/>
  <c r="DH1210" i="64" s="1"/>
  <c r="DE1210" i="64" a="1"/>
  <c r="DE1210" i="64" s="1"/>
  <c r="DE59" i="64" a="1"/>
  <c r="DE59" i="64" s="1"/>
  <c r="DG1989" i="64" a="1"/>
  <c r="DG1989" i="64" s="1"/>
  <c r="DH1726" i="64" a="1"/>
  <c r="DH1726" i="64" s="1"/>
  <c r="DH413" i="64" a="1"/>
  <c r="DH413" i="64" s="1"/>
  <c r="DE1955" i="64" a="1"/>
  <c r="DE1955" i="64" s="1"/>
  <c r="DG1858" i="64" a="1"/>
  <c r="DG1858" i="64" s="1"/>
  <c r="DG1866" i="64" s="1"/>
  <c r="CU1735" i="64" a="1"/>
  <c r="CU1735" i="64" s="1"/>
  <c r="CZ1955" i="64" a="1"/>
  <c r="CZ1955" i="64" s="1"/>
  <c r="DB59" i="64" a="1"/>
  <c r="DB59" i="64" s="1"/>
  <c r="CR89" i="64" a="1"/>
  <c r="CR89" i="64" s="1"/>
  <c r="CO1895" i="64" a="1"/>
  <c r="CO1895" i="64" s="1"/>
  <c r="CY1212" i="64" a="1"/>
  <c r="CY1212" i="64" s="1"/>
  <c r="CQ1858" i="64" a="1"/>
  <c r="CQ1858" i="64" s="1"/>
  <c r="CQ1866" i="64" s="1"/>
  <c r="CV2157" i="64" a="1"/>
  <c r="CV2157" i="64" s="1"/>
  <c r="CY1693" i="64" a="1"/>
  <c r="CY1693" i="64" s="1"/>
  <c r="CQ40" i="64" a="1"/>
  <c r="CQ40" i="64" s="1"/>
  <c r="CQ668" i="64" s="1"/>
  <c r="DB75" i="64" a="1"/>
  <c r="DB75" i="64" s="1"/>
  <c r="CQ90" i="64" a="1"/>
  <c r="CQ90" i="64" s="1"/>
  <c r="CS2136" i="64" a="1"/>
  <c r="CS2136" i="64" s="1"/>
  <c r="CZ175" i="64" a="1"/>
  <c r="CZ175" i="64" s="1"/>
  <c r="CR175" i="64" a="1"/>
  <c r="CR175" i="64" s="1"/>
  <c r="DD90" i="64" a="1"/>
  <c r="DD90" i="64" s="1"/>
  <c r="DD1718" i="64" a="1"/>
  <c r="DD1718" i="64" s="1"/>
  <c r="CQ92" i="64" a="1"/>
  <c r="CQ92" i="64" s="1"/>
  <c r="CU2157" i="64" a="1"/>
  <c r="CU2157" i="64" s="1"/>
  <c r="CR1726" i="64" a="1"/>
  <c r="CR1726" i="64" s="1"/>
  <c r="CS1989" i="64" a="1"/>
  <c r="CS1989" i="64" s="1"/>
  <c r="DC89" i="64" a="1"/>
  <c r="DC89" i="64" s="1"/>
  <c r="DD59" i="64" a="1"/>
  <c r="DD59" i="64" s="1"/>
  <c r="CP54" i="64" a="1"/>
  <c r="CP54" i="64" s="1"/>
  <c r="CU1693" i="64" a="1"/>
  <c r="CU1693" i="64" s="1"/>
  <c r="CZ91" i="64" a="1"/>
  <c r="CZ91" i="64" s="1"/>
  <c r="CR2116" i="64" a="1"/>
  <c r="CR2116" i="64" s="1"/>
  <c r="CT1735" i="64" a="1"/>
  <c r="CT1735" i="64" s="1"/>
  <c r="DB1691" i="64" a="1"/>
  <c r="DB1691" i="64" s="1"/>
  <c r="CU245" i="64" a="1"/>
  <c r="CU245" i="64" s="1"/>
  <c r="CV413" i="64" a="1"/>
  <c r="CV413" i="64" s="1"/>
  <c r="CT2136" i="64" a="1"/>
  <c r="CT2136" i="64" s="1"/>
  <c r="CO91" i="64" a="1"/>
  <c r="CO91" i="64" s="1"/>
  <c r="DC1727" i="64" a="1"/>
  <c r="DC1727" i="64" s="1"/>
  <c r="DA59" i="64" a="1"/>
  <c r="DA59" i="64" s="1"/>
  <c r="CQ245" i="64" a="1"/>
  <c r="CQ245" i="64" s="1"/>
  <c r="CV1212" i="64" a="1"/>
  <c r="CV1212" i="64" s="1"/>
  <c r="CU1718" i="64" a="1"/>
  <c r="CU1718" i="64" s="1"/>
  <c r="CS59" i="64" a="1"/>
  <c r="CS59" i="64" s="1"/>
  <c r="DB1989" i="64" a="1"/>
  <c r="DB1989" i="64" s="1"/>
  <c r="DD75" i="64" a="1"/>
  <c r="DD75" i="64" s="1"/>
  <c r="CU2136" i="64" a="1"/>
  <c r="CU2136" i="64" s="1"/>
  <c r="CX1736" i="64" a="1"/>
  <c r="CX1736" i="64" s="1"/>
  <c r="CY245" i="64" a="1"/>
  <c r="CY245" i="64" s="1"/>
  <c r="CY92" i="64" a="1"/>
  <c r="CY92" i="64" s="1"/>
  <c r="CU413" i="64" a="1"/>
  <c r="CU413" i="64" s="1"/>
  <c r="CY1718" i="64" a="1"/>
  <c r="CY1718" i="64" s="1"/>
  <c r="CY1955" i="64" a="1"/>
  <c r="CY1955" i="64" s="1"/>
  <c r="DH2136" i="64" a="1"/>
  <c r="DH2136" i="64" s="1"/>
  <c r="DF1735" i="64" a="1"/>
  <c r="DF1735" i="64" s="1"/>
  <c r="DE1717" i="64" a="1"/>
  <c r="DE1717" i="64" s="1"/>
  <c r="DE1735" i="64" a="1"/>
  <c r="DE1735" i="64" s="1"/>
  <c r="DG413" i="64" a="1"/>
  <c r="DG413" i="64" s="1"/>
  <c r="DG1718" i="64" a="1"/>
  <c r="DG1718" i="64" s="1"/>
  <c r="DF1212" i="64" a="1"/>
  <c r="DF1212" i="64" s="1"/>
  <c r="DE40" i="64" a="1"/>
  <c r="DE40" i="64" s="1"/>
  <c r="DE668" i="64" s="1"/>
  <c r="DH1955" i="64" a="1"/>
  <c r="DH1955" i="64" s="1"/>
  <c r="DH90" i="64" a="1"/>
  <c r="DH90" i="64" s="1"/>
  <c r="DG1210" i="64" a="1"/>
  <c r="DG1210" i="64" s="1"/>
  <c r="DE54" i="64" a="1"/>
  <c r="DE54" i="64" s="1"/>
  <c r="CU1717" i="64" a="1"/>
  <c r="CU1717" i="64" s="1"/>
  <c r="CY1727" i="64" a="1"/>
  <c r="CY1727" i="64" s="1"/>
  <c r="CW1717" i="64" a="1"/>
  <c r="CW1717" i="64" s="1"/>
  <c r="CR91" i="64" a="1"/>
  <c r="CR91" i="64" s="1"/>
  <c r="CU90" i="64" a="1"/>
  <c r="CU90" i="64" s="1"/>
  <c r="CS2116" i="64" a="1"/>
  <c r="CS2116" i="64" s="1"/>
  <c r="CR40" i="64" a="1"/>
  <c r="CR40" i="64" s="1"/>
  <c r="CR668" i="64" s="1"/>
  <c r="CV54" i="64" a="1"/>
  <c r="CV54" i="64" s="1"/>
  <c r="CU1726" i="64" a="1"/>
  <c r="CU1726" i="64" s="1"/>
  <c r="DC1210" i="64" a="1"/>
  <c r="DC1210" i="64" s="1"/>
  <c r="CY90" i="64" a="1"/>
  <c r="CY90" i="64" s="1"/>
  <c r="CU1858" i="64" a="1"/>
  <c r="CU1858" i="64" s="1"/>
  <c r="CU1866" i="64" s="1"/>
  <c r="CV75" i="64" a="1"/>
  <c r="CV75" i="64" s="1"/>
  <c r="CV2136" i="64" a="1"/>
  <c r="CV2136" i="64" s="1"/>
  <c r="CV1735" i="64" a="1"/>
  <c r="CV1735" i="64" s="1"/>
  <c r="DB175" i="64" a="1"/>
  <c r="DB175" i="64" s="1"/>
  <c r="DD2157" i="64" a="1"/>
  <c r="DD2157" i="64" s="1"/>
  <c r="CP1691" i="64" a="1"/>
  <c r="CP1691" i="64" s="1"/>
  <c r="CO90" i="64" a="1"/>
  <c r="CO90" i="64" s="1"/>
  <c r="CP245" i="64" a="1"/>
  <c r="CP245" i="64" s="1"/>
  <c r="CR59" i="64" a="1"/>
  <c r="CR59" i="64" s="1"/>
  <c r="DA245" i="64" a="1"/>
  <c r="DA245" i="64" s="1"/>
  <c r="DD1210" i="64" a="1"/>
  <c r="DD1210" i="64" s="1"/>
  <c r="CY175" i="64" a="1"/>
  <c r="CY175" i="64" s="1"/>
  <c r="CQ91" i="64" a="1"/>
  <c r="CQ91" i="64" s="1"/>
  <c r="CR1858" i="64" a="1"/>
  <c r="CR1858" i="64" s="1"/>
  <c r="CR1866" i="64" s="1"/>
  <c r="CY54" i="64" a="1"/>
  <c r="CY54" i="64" s="1"/>
  <c r="CU175" i="64" a="1"/>
  <c r="CU175" i="64" s="1"/>
  <c r="DD1693" i="64" a="1"/>
  <c r="DD1693" i="64" s="1"/>
  <c r="CT1726" i="64" a="1"/>
  <c r="CT1726" i="64" s="1"/>
  <c r="CT175" i="64" a="1"/>
  <c r="CT175" i="64" s="1"/>
  <c r="CY1717" i="64" a="1"/>
  <c r="CY1717" i="64" s="1"/>
  <c r="CP1735" i="64" a="1"/>
  <c r="CP1735" i="64" s="1"/>
  <c r="DD92" i="64" a="1"/>
  <c r="DD92" i="64" s="1"/>
  <c r="CO1858" i="64" a="1"/>
  <c r="CO1858" i="64" s="1"/>
  <c r="CZ2136" i="64" a="1"/>
  <c r="CZ2136" i="64" s="1"/>
  <c r="CP2116" i="64" a="1"/>
  <c r="CP2116" i="64" s="1"/>
  <c r="CU2116" i="64" a="1"/>
  <c r="CU2116" i="64" s="1"/>
  <c r="CW40" i="64" a="1"/>
  <c r="CW40" i="64" s="1"/>
  <c r="CW668" i="64" s="1"/>
  <c r="DA1736" i="64" a="1"/>
  <c r="DA1736" i="64" s="1"/>
  <c r="DC2136" i="64" a="1"/>
  <c r="DC2136" i="64" s="1"/>
  <c r="CW91" i="64" a="1"/>
  <c r="CW91" i="64" s="1"/>
  <c r="CW1693" i="64" a="1"/>
  <c r="CW1693" i="64" s="1"/>
  <c r="CX1727" i="64" a="1"/>
  <c r="CX1727" i="64" s="1"/>
  <c r="CW54" i="64" a="1"/>
  <c r="CW54" i="64" s="1"/>
  <c r="CV59" i="64" a="1"/>
  <c r="CV59" i="64" s="1"/>
  <c r="CT89" i="64" a="1"/>
  <c r="CT89" i="64" s="1"/>
  <c r="CX75" i="64" a="1"/>
  <c r="CX75" i="64" s="1"/>
  <c r="DE413" i="64" a="1"/>
  <c r="DE413" i="64" s="1"/>
  <c r="DE75" i="64" a="1"/>
  <c r="DE75" i="64" s="1"/>
  <c r="DH245" i="64" a="1"/>
  <c r="DH245" i="64" s="1"/>
  <c r="DG1736" i="64" a="1"/>
  <c r="DG1736" i="64" s="1"/>
  <c r="DG1955" i="64" a="1"/>
  <c r="DG1955" i="64" s="1"/>
  <c r="DH89" i="64" a="1"/>
  <c r="DH89" i="64" s="1"/>
  <c r="DH92" i="64" a="1"/>
  <c r="DH92" i="64" s="1"/>
  <c r="DF1691" i="64" a="1"/>
  <c r="DF1691" i="64" s="1"/>
  <c r="DG91" i="64" a="1"/>
  <c r="DG91" i="64" s="1"/>
  <c r="DG40" i="64" a="1"/>
  <c r="DG40" i="64" s="1"/>
  <c r="DG668" i="64" s="1"/>
  <c r="CR245" i="64" a="1"/>
  <c r="CR245" i="64" s="1"/>
  <c r="CO1989" i="64" a="1"/>
  <c r="CO1989" i="64" s="1"/>
  <c r="CO92" i="64" a="1"/>
  <c r="CO92" i="64" s="1"/>
  <c r="CQ89" i="64" a="1"/>
  <c r="CQ89" i="64" s="1"/>
  <c r="CU1955" i="64" a="1"/>
  <c r="CU1955" i="64" s="1"/>
  <c r="CQ1895" i="64" a="1"/>
  <c r="CQ1895" i="64" s="1"/>
  <c r="CR1735" i="64" a="1"/>
  <c r="CR1735" i="64" s="1"/>
  <c r="CP1858" i="64" a="1"/>
  <c r="CP1858" i="64" s="1"/>
  <c r="CP1866" i="64" s="1"/>
  <c r="CS1212" i="64" a="1"/>
  <c r="CS1212" i="64" s="1"/>
  <c r="DB92" i="64" a="1"/>
  <c r="DB92" i="64" s="1"/>
  <c r="CT1989" i="64" a="1"/>
  <c r="CT1989" i="64" s="1"/>
  <c r="CZ40" i="64" a="1"/>
  <c r="CZ40" i="64" s="1"/>
  <c r="CZ668" i="64" s="1"/>
  <c r="CX2116" i="64" a="1"/>
  <c r="CX2116" i="64" s="1"/>
  <c r="CP1726" i="64" a="1"/>
  <c r="CP1726" i="64" s="1"/>
  <c r="CO1717" i="64" a="1"/>
  <c r="CO1717" i="64" s="1"/>
  <c r="DC1858" i="64" a="1"/>
  <c r="DC1858" i="64" s="1"/>
  <c r="DC1866" i="64" s="1"/>
  <c r="DD2116" i="64" a="1"/>
  <c r="DD2116" i="64" s="1"/>
  <c r="CS75" i="64" a="1"/>
  <c r="CS75" i="64" s="1"/>
  <c r="CP1693" i="64" a="1"/>
  <c r="CP1693" i="64" s="1"/>
  <c r="CY75" i="64" a="1"/>
  <c r="CY75" i="64" s="1"/>
  <c r="CU54" i="64" a="1"/>
  <c r="CU54" i="64" s="1"/>
  <c r="DC1718" i="64" a="1"/>
  <c r="DC1718" i="64" s="1"/>
  <c r="DB91" i="64" a="1"/>
  <c r="DB91" i="64" s="1"/>
  <c r="CY91" i="64" a="1"/>
  <c r="CY91" i="64" s="1"/>
  <c r="CX92" i="64" a="1"/>
  <c r="CX92" i="64" s="1"/>
  <c r="CQ175" i="64" a="1"/>
  <c r="CQ175" i="64" s="1"/>
  <c r="CY89" i="64" a="1"/>
  <c r="CY89" i="64" s="1"/>
  <c r="DC1736" i="64" a="1"/>
  <c r="DC1736" i="64" s="1"/>
  <c r="DB413" i="64" a="1"/>
  <c r="DB413" i="64" s="1"/>
  <c r="CP2157" i="64" a="1"/>
  <c r="CP2157" i="64" s="1"/>
  <c r="CS1726" i="64" a="1"/>
  <c r="CS1726" i="64" s="1"/>
  <c r="CO2116" i="64" a="1"/>
  <c r="CO2116" i="64" s="1"/>
  <c r="CP1989" i="64" a="1"/>
  <c r="CP1989" i="64" s="1"/>
  <c r="DD1691" i="64" a="1"/>
  <c r="DD1691" i="64" s="1"/>
  <c r="CR54" i="64" a="1"/>
  <c r="CR54" i="64" s="1"/>
  <c r="CZ92" i="64" a="1"/>
  <c r="CZ92" i="64" s="1"/>
  <c r="CX54" i="64" a="1"/>
  <c r="CX54" i="64" s="1"/>
  <c r="CS2157" i="64" a="1"/>
  <c r="CS2157" i="64" s="1"/>
  <c r="CO40" i="64" a="1"/>
  <c r="CO40" i="64" s="1"/>
  <c r="CO668" i="64" s="1"/>
  <c r="DD245" i="64" a="1"/>
  <c r="DD245" i="64" s="1"/>
  <c r="CW92" i="64" a="1"/>
  <c r="CW92" i="64" s="1"/>
  <c r="CX89" i="64" a="1"/>
  <c r="CX89" i="64" s="1"/>
  <c r="CY413" i="64" a="1"/>
  <c r="CY413" i="64" s="1"/>
  <c r="CW175" i="64" a="1"/>
  <c r="CW175" i="64" s="1"/>
  <c r="CY1989" i="64" a="1"/>
  <c r="CY1989" i="64" s="1"/>
  <c r="CX40" i="64" a="1"/>
  <c r="CX40" i="64" s="1"/>
  <c r="CX668" i="64" s="1"/>
  <c r="CV1210" i="64" a="1"/>
  <c r="CV1210" i="64" s="1"/>
  <c r="CS1735" i="64" a="1"/>
  <c r="CS1735" i="64" s="1"/>
  <c r="DJ2157" i="64" a="1"/>
  <c r="DJ2157" i="64" s="1"/>
  <c r="DJ1955" i="64" a="1"/>
  <c r="DJ1955" i="64" s="1"/>
  <c r="DJ40" i="64" a="1"/>
  <c r="DJ40" i="64" s="1"/>
  <c r="DJ668" i="64" s="1"/>
  <c r="DL54" i="64" a="1"/>
  <c r="DL54" i="64" s="1"/>
  <c r="DJ2136" i="64" a="1"/>
  <c r="DJ2136" i="64" s="1"/>
  <c r="DJ175" i="64" a="1"/>
  <c r="DJ175" i="64" s="1"/>
  <c r="DL1735" i="64" a="1"/>
  <c r="DL1735" i="64" s="1"/>
  <c r="DL2367" i="64" a="1"/>
  <c r="DL2367" i="64" s="1"/>
  <c r="DJ1212" i="64" a="1"/>
  <c r="DJ1212" i="64" s="1"/>
  <c r="DJ75" i="64" a="1"/>
  <c r="DJ75" i="64" s="1"/>
  <c r="DL1614" i="64" a="1"/>
  <c r="DL1614" i="64" s="1"/>
  <c r="DJ1736" i="64" a="1"/>
  <c r="DJ1736" i="64" s="1"/>
  <c r="DJ89" i="64" a="1"/>
  <c r="DJ89" i="64" s="1"/>
  <c r="DI1212" i="64" a="1"/>
  <c r="DI1212" i="64" s="1"/>
  <c r="DJ1210" i="64" a="1"/>
  <c r="DJ1210" i="64" s="1"/>
  <c r="DL1591" i="64" a="1"/>
  <c r="DL1591" i="64" s="1"/>
  <c r="DI59" i="64" a="1"/>
  <c r="DI59" i="64" s="1"/>
  <c r="DL1639" i="64" a="1"/>
  <c r="DL1639" i="64" s="1"/>
  <c r="DJ1735" i="64" a="1"/>
  <c r="DJ1735" i="64" s="1"/>
  <c r="DJ1718" i="64" a="1"/>
  <c r="DJ1718" i="64" s="1"/>
  <c r="DJ1691" i="64" a="1"/>
  <c r="DJ1691" i="64" s="1"/>
  <c r="DL1186" i="64" a="1"/>
  <c r="DL1186" i="64" s="1"/>
  <c r="DL1058" i="64" a="1"/>
  <c r="DL1058" i="64" s="1"/>
  <c r="DL2425" i="64" s="1"/>
  <c r="DL1367" i="64" a="1"/>
  <c r="DL1367" i="64" s="1"/>
  <c r="DI40" i="64" a="1"/>
  <c r="DI40" i="64" s="1"/>
  <c r="DI668" i="64" s="1"/>
  <c r="DI1726" i="64" a="1"/>
  <c r="DI1726" i="64" s="1"/>
  <c r="DL1955" i="64" a="1"/>
  <c r="DL1955" i="64" s="1"/>
  <c r="DL2393" i="64" a="1"/>
  <c r="DL2393" i="64" s="1"/>
  <c r="DL1585" i="64" a="1"/>
  <c r="DL1585" i="64" s="1"/>
  <c r="DL40" i="64" a="1"/>
  <c r="DL40" i="64" s="1"/>
  <c r="DL668" i="64" s="1"/>
  <c r="DL1858" i="64" a="1"/>
  <c r="DL1858" i="64" s="1"/>
  <c r="DL1866" i="64" s="1"/>
  <c r="DI89" i="64" a="1"/>
  <c r="DI89" i="64" s="1"/>
  <c r="DL645" i="64" a="1"/>
  <c r="DL645" i="64" s="1"/>
  <c r="DL1306" i="64" a="1"/>
  <c r="DL1306" i="64" s="1"/>
  <c r="DI92" i="64" a="1"/>
  <c r="DI92" i="64" s="1"/>
  <c r="DL389" i="64" a="1"/>
  <c r="DL389" i="64" s="1"/>
  <c r="DL1188" i="64" a="1"/>
  <c r="DL1188" i="64" s="1"/>
  <c r="DL1212" i="64" a="1"/>
  <c r="DL1212" i="64" s="1"/>
  <c r="DL412" i="64" a="1"/>
  <c r="DL412" i="64" s="1"/>
  <c r="DL2418" i="64" a="1"/>
  <c r="DL2418" i="64" s="1"/>
  <c r="DI245" i="64" a="1"/>
  <c r="DI245" i="64" s="1"/>
  <c r="DL472" i="64" a="1"/>
  <c r="DL472" i="64" s="1"/>
  <c r="DL568" i="64" a="1"/>
  <c r="DL568" i="64" s="1"/>
  <c r="DL1693" i="64" a="1"/>
  <c r="DL1693" i="64" s="1"/>
  <c r="DL60" i="64" a="1"/>
  <c r="DL60" i="64" s="1"/>
  <c r="DL91" i="64" a="1"/>
  <c r="DL91" i="64" s="1"/>
  <c r="DJ245" i="64" a="1"/>
  <c r="DJ245" i="64" s="1"/>
  <c r="DL2444" i="64" a="1"/>
  <c r="DL2444" i="64" s="1"/>
  <c r="DL1559" i="64" a="1"/>
  <c r="DL1559" i="64" s="1"/>
  <c r="DL1560" i="64" s="1"/>
  <c r="DL1718" i="64" a="1"/>
  <c r="DL1718" i="64" s="1"/>
  <c r="DL413" i="64" a="1"/>
  <c r="DL413" i="64" s="1"/>
  <c r="DL573" i="64" a="1"/>
  <c r="DL573" i="64" s="1"/>
  <c r="DL1479" i="64" a="1"/>
  <c r="DL1479" i="64" s="1"/>
  <c r="DL1438" i="64" a="1"/>
  <c r="DL1438" i="64" s="1"/>
  <c r="DL2157" i="64" a="1"/>
  <c r="DL2157" i="64" s="1"/>
  <c r="DL969" i="64" a="1"/>
  <c r="DL969" i="64" s="1"/>
  <c r="DL245" i="64" a="1"/>
  <c r="DL245" i="64" s="1"/>
  <c r="DI2136" i="64" a="1"/>
  <c r="DI2136" i="64" s="1"/>
  <c r="DJ1727" i="64" a="1"/>
  <c r="DJ1727" i="64" s="1"/>
  <c r="DJ1693" i="64" a="1"/>
  <c r="DJ1693" i="64" s="1"/>
  <c r="DJ1726" i="64" a="1"/>
  <c r="DJ1726" i="64" s="1"/>
  <c r="DJ54" i="64" a="1"/>
  <c r="DJ54" i="64" s="1"/>
  <c r="DJ1989" i="64" a="1"/>
  <c r="DJ1989" i="64" s="1"/>
  <c r="DL647" i="64" a="1"/>
  <c r="DL647" i="64" s="1"/>
  <c r="DL89" i="64" a="1"/>
  <c r="DL89" i="64" s="1"/>
  <c r="DL59" i="64" a="1"/>
  <c r="DL59" i="64" s="1"/>
  <c r="DL175" i="64" a="1"/>
  <c r="DL175" i="64" s="1"/>
  <c r="DI175" i="64" a="1"/>
  <c r="DI175" i="64" s="1"/>
  <c r="DL53" i="64" a="1"/>
  <c r="DL53" i="64" s="1"/>
  <c r="DL945" i="64" a="1"/>
  <c r="DL945" i="64" s="1"/>
  <c r="DL2376" i="64" s="1"/>
  <c r="DL1580" i="64" a="1"/>
  <c r="DL1580" i="64" s="1"/>
  <c r="DI1691" i="64" a="1"/>
  <c r="DI1691" i="64" s="1"/>
  <c r="DL2116" i="64" a="1"/>
  <c r="DL2116" i="64" s="1"/>
  <c r="DI54" i="64" a="1"/>
  <c r="DI54" i="64" s="1"/>
  <c r="DL55" i="64" a="1"/>
  <c r="DL55" i="64" s="1"/>
  <c r="DL1304" i="64" a="1"/>
  <c r="DL1304" i="64" s="1"/>
  <c r="DL1691" i="64" a="1"/>
  <c r="DL1691" i="64" s="1"/>
  <c r="DI413" i="64" a="1"/>
  <c r="DI413" i="64" s="1"/>
  <c r="DL1989" i="64" a="1"/>
  <c r="DL1989" i="64" s="1"/>
  <c r="DL1667" i="64" a="1"/>
  <c r="DL1667" i="64" s="1"/>
  <c r="DL2494" i="64" a="1"/>
  <c r="DL2494" i="64" s="1"/>
  <c r="DL176" i="64" a="1"/>
  <c r="DL176" i="64" s="1"/>
  <c r="DI1717" i="64" a="1"/>
  <c r="DI1717" i="64" s="1"/>
  <c r="DL598" i="64" a="1"/>
  <c r="DL598" i="64" s="1"/>
  <c r="DL1234" i="64" a="1"/>
  <c r="DL1234" i="64" s="1"/>
  <c r="DL2136" i="64" a="1"/>
  <c r="DL2136" i="64" s="1"/>
  <c r="DJ1717" i="64" a="1"/>
  <c r="DJ1717" i="64" s="1"/>
  <c r="DJ1858" i="64" a="1"/>
  <c r="DJ1858" i="64" s="1"/>
  <c r="DJ1866" i="64" s="1"/>
  <c r="DJ413" i="64" a="1"/>
  <c r="DJ413" i="64" s="1"/>
  <c r="DI91" i="64" a="1"/>
  <c r="DI91" i="64" s="1"/>
  <c r="DL2470" i="64" a="1"/>
  <c r="DL2470" i="64" s="1"/>
  <c r="DI1210" i="64" a="1"/>
  <c r="DI1210" i="64" s="1"/>
  <c r="DI1989" i="64" a="1"/>
  <c r="DI1989" i="64" s="1"/>
  <c r="DL1332" i="64" a="1"/>
  <c r="DL1332" i="64" s="1"/>
  <c r="DL1210" i="64" a="1"/>
  <c r="DL1210" i="64" s="1"/>
  <c r="DI75" i="64" a="1"/>
  <c r="DI75" i="64" s="1"/>
  <c r="DL1726" i="64" a="1"/>
  <c r="DL1726" i="64" s="1"/>
  <c r="DI1736" i="64" a="1"/>
  <c r="DI1736" i="64" s="1"/>
  <c r="DI1693" i="64" a="1"/>
  <c r="DI1693" i="64" s="1"/>
  <c r="DI90" i="64" a="1"/>
  <c r="DI90" i="64" s="1"/>
  <c r="DL92" i="64" a="1"/>
  <c r="DL92" i="64" s="1"/>
  <c r="DL1736" i="64" a="1"/>
  <c r="DL1736" i="64" s="1"/>
  <c r="DI1718" i="64" a="1"/>
  <c r="DI1718" i="64" s="1"/>
  <c r="DI1955" i="64" a="1"/>
  <c r="DI1955" i="64" s="1"/>
  <c r="DJ91" i="64" a="1"/>
  <c r="DJ91" i="64" s="1"/>
  <c r="DJ92" i="64" a="1"/>
  <c r="DJ92" i="64" s="1"/>
  <c r="DJ59" i="64" a="1"/>
  <c r="DJ59" i="64" s="1"/>
  <c r="DJ90" i="64" a="1"/>
  <c r="DJ90" i="64" s="1"/>
  <c r="DL1727" i="64" a="1"/>
  <c r="DL1727" i="64" s="1"/>
  <c r="DL1645" i="64" a="1"/>
  <c r="DL1645" i="64" s="1"/>
  <c r="DI1858" i="64" a="1"/>
  <c r="DI1858" i="64" s="1"/>
  <c r="DI1866" i="64" s="1"/>
  <c r="DL1637" i="64" a="1"/>
  <c r="DL1637" i="64" s="1"/>
  <c r="DI1727" i="64" a="1"/>
  <c r="DI1727" i="64" s="1"/>
  <c r="DL90" i="64" a="1"/>
  <c r="DL90" i="64" s="1"/>
  <c r="DI1735" i="64" a="1"/>
  <c r="DI1735" i="64" s="1"/>
  <c r="DL669" i="64" a="1"/>
  <c r="DL669" i="64" s="1"/>
  <c r="DL75" i="64" a="1"/>
  <c r="DL75" i="64" s="1"/>
  <c r="DL1717" i="64" a="1"/>
  <c r="DL1717" i="64" s="1"/>
  <c r="DL1402" i="64" a="1"/>
  <c r="DL1402" i="64" s="1"/>
  <c r="DK1717" i="64" a="1"/>
  <c r="DK1717" i="64" s="1"/>
  <c r="DK1718" i="64" a="1"/>
  <c r="DK1718" i="64" s="1"/>
  <c r="DK1726" i="64" a="1"/>
  <c r="DK1726" i="64" s="1"/>
  <c r="DK1727" i="64" a="1"/>
  <c r="DK1727" i="64" s="1"/>
  <c r="DK1735" i="64" a="1"/>
  <c r="DK1735" i="64" s="1"/>
  <c r="DK1736" i="64" a="1"/>
  <c r="DK1736" i="64" s="1"/>
  <c r="DK1858" i="64" a="1"/>
  <c r="DK1858" i="64" s="1"/>
  <c r="DK1866" i="64" s="1"/>
  <c r="DK54" i="64" a="1"/>
  <c r="DK54" i="64" s="1"/>
  <c r="DK1693" i="64" a="1"/>
  <c r="DK1693" i="64" s="1"/>
  <c r="DK175" i="64" a="1"/>
  <c r="DK175" i="64" s="1"/>
  <c r="DK40" i="64" a="1"/>
  <c r="DK40" i="64" s="1"/>
  <c r="DK668" i="64" s="1"/>
  <c r="DK1691" i="64" a="1"/>
  <c r="DK1691" i="64" s="1"/>
  <c r="DK92" i="64" a="1"/>
  <c r="DK92" i="64" s="1"/>
  <c r="DK1212" i="64" a="1"/>
  <c r="DK1212" i="64" s="1"/>
  <c r="DK91" i="64" a="1"/>
  <c r="DK91" i="64" s="1"/>
  <c r="DK1210" i="64" a="1"/>
  <c r="DK1210" i="64" s="1"/>
  <c r="DK90" i="64" a="1"/>
  <c r="DK90" i="64" s="1"/>
  <c r="DK413" i="64" a="1"/>
  <c r="DK413" i="64" s="1"/>
  <c r="DK89" i="64" a="1"/>
  <c r="DK89" i="64" s="1"/>
  <c r="DK1989" i="64" a="1"/>
  <c r="DK1989" i="64" s="1"/>
  <c r="DK245" i="64" a="1"/>
  <c r="DK245" i="64" s="1"/>
  <c r="DK75" i="64" a="1"/>
  <c r="DK75" i="64" s="1"/>
  <c r="DK1955" i="64" a="1"/>
  <c r="DK1955" i="64" s="1"/>
  <c r="DK59" i="64" a="1"/>
  <c r="DK59" i="64" s="1"/>
  <c r="DK2157" i="64" a="1"/>
  <c r="DK2157" i="64" s="1"/>
  <c r="DK2136" i="64" a="1"/>
  <c r="DK2136" i="64" s="1"/>
  <c r="DF2157" i="64" a="1"/>
  <c r="DF2157" i="64" s="1"/>
  <c r="DI2157" i="64" a="1"/>
  <c r="DI2157" i="64" s="1"/>
  <c r="DI2116" i="64" a="1"/>
  <c r="DI2116" i="64" s="1"/>
  <c r="DK2116" i="64" a="1"/>
  <c r="DK2116" i="64" s="1"/>
  <c r="DJ2116" i="64" a="1"/>
  <c r="DJ2116" i="64" s="1"/>
  <c r="DF2116" i="64" a="1"/>
  <c r="DF2116" i="64" s="1"/>
  <c r="AR1829" i="64"/>
  <c r="AQ1831" i="64"/>
  <c r="AR1808" i="64"/>
  <c r="AR1810" i="64" s="1"/>
  <c r="CP2470" i="64" a="1"/>
  <c r="CP2470" i="64" s="1"/>
  <c r="DF2470" i="64" a="1"/>
  <c r="DF2470" i="64" s="1"/>
  <c r="DA2470" i="64" a="1"/>
  <c r="DA2470" i="64" s="1"/>
  <c r="CU2470" i="64" a="1"/>
  <c r="CU2470" i="64" s="1"/>
  <c r="DC2470" i="64" a="1"/>
  <c r="DC2470" i="64" s="1"/>
  <c r="DH2470" i="64" a="1"/>
  <c r="DH2470" i="64" s="1"/>
  <c r="DE2470" i="64" a="1"/>
  <c r="DE2470" i="64" s="1"/>
  <c r="DI2470" i="64" a="1"/>
  <c r="DI2470" i="64" s="1"/>
  <c r="CV2470" i="64" a="1"/>
  <c r="CV2470" i="64" s="1"/>
  <c r="CS2470" i="64" a="1"/>
  <c r="CS2470" i="64" s="1"/>
  <c r="CR2470" i="64" a="1"/>
  <c r="CR2470" i="64" s="1"/>
  <c r="CO2470" i="64" a="1"/>
  <c r="CO2470" i="64" s="1"/>
  <c r="CX2470" i="64" a="1"/>
  <c r="CX2470" i="64" s="1"/>
  <c r="DB2470" i="64" a="1"/>
  <c r="DB2470" i="64" s="1"/>
  <c r="CY2470" i="64" a="1"/>
  <c r="CY2470" i="64" s="1"/>
  <c r="CT2470" i="64" a="1"/>
  <c r="CT2470" i="64" s="1"/>
  <c r="CZ2470" i="64" a="1"/>
  <c r="CZ2470" i="64" s="1"/>
  <c r="CW2470" i="64" a="1"/>
  <c r="CW2470" i="64" s="1"/>
  <c r="DJ2470" i="64" a="1"/>
  <c r="DJ2470" i="64" s="1"/>
  <c r="DG2470" i="64" a="1"/>
  <c r="DG2470" i="64" s="1"/>
  <c r="DK2470" i="64" a="1"/>
  <c r="DK2470" i="64" s="1"/>
  <c r="CQ2470" i="64" a="1"/>
  <c r="CQ2470" i="64" s="1"/>
  <c r="DD2470" i="64" a="1"/>
  <c r="DD2470" i="64" s="1"/>
  <c r="DJ1764" i="64"/>
  <c r="DJ1766" i="64" s="1"/>
  <c r="DI1766" i="64"/>
  <c r="V1764" i="64"/>
  <c r="R1929" i="64"/>
  <c r="R1861" i="64"/>
  <c r="R1897" i="64"/>
  <c r="DB2115" i="64" a="1"/>
  <c r="DA1723" i="64" a="1"/>
  <c r="CP2302" i="64" a="1"/>
  <c r="CX1723" i="64" a="1"/>
  <c r="DB2158" i="64" a="1"/>
  <c r="DH437" i="64" a="1"/>
  <c r="CT2158" i="64" a="1"/>
  <c r="DI2115" i="64" a="1"/>
  <c r="CZ2302" i="64" a="1"/>
  <c r="DK437" i="64" a="1"/>
  <c r="DG2115" i="64" a="1"/>
  <c r="CX437" i="64" a="1"/>
  <c r="DA2115" i="64" a="1"/>
  <c r="CR1723" i="64" a="1"/>
  <c r="DD698" i="64" a="1"/>
  <c r="DJ2158" i="64" a="1"/>
  <c r="CO2158" i="64" a="1"/>
  <c r="DK1723" i="64" a="1"/>
  <c r="CV2115" i="64" a="1"/>
  <c r="DL414" i="64" a="1"/>
  <c r="DB437" i="64" a="1"/>
  <c r="CU2158" i="64" a="1"/>
  <c r="DH2115" i="64" a="1"/>
  <c r="CQ1722" i="64" a="1"/>
  <c r="DI2158" i="64" a="1"/>
  <c r="DK698" i="64" a="1"/>
  <c r="DH1722" i="64" a="1"/>
  <c r="DA2302" i="64" a="1"/>
  <c r="CV698" i="64" a="1"/>
  <c r="CR2302" i="64" a="1"/>
  <c r="CX2158" i="64" a="1"/>
  <c r="CW1722" i="64" a="1"/>
  <c r="CX2137" i="64" a="1"/>
  <c r="DB1692" i="64" a="1"/>
  <c r="CO437" i="64" a="1"/>
  <c r="DE2302" i="64" a="1"/>
  <c r="DC1722" i="64" a="1"/>
  <c r="DL1403" i="64" a="1"/>
  <c r="DL2158" i="64" a="1"/>
  <c r="CU1723" i="64" a="1"/>
  <c r="CY1723" i="64" a="1"/>
  <c r="CY698" i="64" a="1"/>
  <c r="DE2137" i="64" a="1"/>
  <c r="CV1722" i="64" a="1"/>
  <c r="DE1722" i="64" a="1"/>
  <c r="CR2115" i="64" a="1"/>
  <c r="DL970" i="64" a="1"/>
  <c r="CS437" i="64" a="1"/>
  <c r="DG2137" i="64" a="1"/>
  <c r="DK2158" i="64" a="1"/>
  <c r="CR698" i="64" a="1"/>
  <c r="DL575" i="64" a="1"/>
  <c r="DE698" i="64" a="1"/>
  <c r="DF437" i="64" a="1"/>
  <c r="CN698" i="64" a="1"/>
  <c r="CS2115" i="64" a="1"/>
  <c r="DB2137" i="64" a="1"/>
  <c r="DD2302" i="64" a="1"/>
  <c r="CO1723" i="64" a="1"/>
  <c r="DI437" i="64" a="1"/>
  <c r="DL2137" i="64" a="1"/>
  <c r="CY2302" i="64" a="1"/>
  <c r="DE437" i="64" a="1"/>
  <c r="DL1638" i="64" a="1"/>
  <c r="DI1722" i="64" a="1"/>
  <c r="DF698" i="64" a="1"/>
  <c r="CQ2137" i="64" a="1"/>
  <c r="CS2302" i="64" a="1"/>
  <c r="CQ1723" i="64" a="1"/>
  <c r="CR2137" i="64" a="1"/>
  <c r="AX772" i="64" a="1"/>
  <c r="CX698" i="64" a="1"/>
  <c r="CS1692" i="64" a="1"/>
  <c r="DF2115" i="64" a="1"/>
  <c r="DF2158" i="64" a="1"/>
  <c r="CZ1692" i="64" a="1"/>
  <c r="CP437" i="64" a="1"/>
  <c r="CZ437" i="64" a="1"/>
  <c r="DA2158" i="64" a="1"/>
  <c r="DK1722" i="64" a="1"/>
  <c r="DL390" i="64" a="1"/>
  <c r="CO2302" i="64" a="1"/>
  <c r="CS2137" i="64" a="1"/>
  <c r="CZ2158" i="64" a="1"/>
  <c r="DF1723" i="64" a="1"/>
  <c r="DA698" i="64" a="1"/>
  <c r="CZ1722" i="64" a="1"/>
  <c r="CU1692" i="64" a="1"/>
  <c r="CP2137" i="64" a="1"/>
  <c r="DD1692" i="64" a="1"/>
  <c r="DL1584" i="64" a="1"/>
  <c r="DL1615" i="64" a="1"/>
  <c r="AX1108" i="64" a="1"/>
  <c r="DL2115" i="64" a="1"/>
  <c r="CV2158" i="64" a="1"/>
  <c r="CQ2302" i="64" a="1"/>
  <c r="CU437" i="64" a="1"/>
  <c r="CV2137" i="64" a="1"/>
  <c r="DA437" i="64" a="1"/>
  <c r="CV437" i="64" a="1"/>
  <c r="CW2115" i="64" a="1"/>
  <c r="CU1722" i="64" a="1"/>
  <c r="DI1723" i="64" a="1"/>
  <c r="DL1211" i="64" a="1"/>
  <c r="DF2302" i="64" a="1"/>
  <c r="CS1723" i="64" a="1"/>
  <c r="DF2137" i="64" a="1"/>
  <c r="DL1723" i="64" a="1"/>
  <c r="DE2115" i="64" a="1"/>
  <c r="DI1692" i="64" a="1"/>
  <c r="CP1723" i="64" a="1"/>
  <c r="DJ2115" i="64" a="1"/>
  <c r="DJ1722" i="64" a="1"/>
  <c r="CY2158" i="64" a="1"/>
  <c r="CO1722" i="64" a="1"/>
  <c r="DL1692" i="64" a="1"/>
  <c r="CW2302" i="64" a="1"/>
  <c r="CQ2115" i="64" a="1"/>
  <c r="DC1692" i="64" a="1"/>
  <c r="CZ1723" i="64" a="1"/>
  <c r="DJ1692" i="64" a="1"/>
  <c r="DC2137" i="64" a="1"/>
  <c r="DG1722" i="64" a="1"/>
  <c r="AX993" i="64" a="1"/>
  <c r="CU2115" i="64" a="1"/>
  <c r="AX732" i="64" a="1"/>
  <c r="DE2158" i="64" a="1"/>
  <c r="CT2115" i="64" a="1"/>
  <c r="DC2302" i="64" a="1"/>
  <c r="DA2137" i="64" a="1"/>
  <c r="DK2115" i="64" a="1"/>
  <c r="CT1692" i="64" a="1"/>
  <c r="DH2137" i="64" a="1"/>
  <c r="AW995" i="64" a="1"/>
  <c r="DA1692" i="64" a="1"/>
  <c r="DI2137" i="64" a="1"/>
  <c r="CW2158" i="64" a="1"/>
  <c r="DG698" i="64" a="1"/>
  <c r="CP2158" i="64" a="1"/>
  <c r="DH1692" i="64" a="1"/>
  <c r="CW437" i="64" a="1"/>
  <c r="DL437" i="64" a="1"/>
  <c r="CT2302" i="64" a="1"/>
  <c r="CT698" i="64" a="1"/>
  <c r="CZ2137" i="64" a="1"/>
  <c r="DB1722" i="64" a="1"/>
  <c r="CT437" i="64" a="1"/>
  <c r="CP2115" i="64" a="1"/>
  <c r="CX2115" i="64" a="1"/>
  <c r="DL698" i="64" a="1"/>
  <c r="DF1722" i="64" a="1"/>
  <c r="CX1722" i="64" a="1"/>
  <c r="DI2302" i="64" a="1"/>
  <c r="DC698" i="64" a="1"/>
  <c r="CX1692" i="64" a="1"/>
  <c r="DJ437" i="64" a="1"/>
  <c r="DG437" i="64" a="1"/>
  <c r="DK2302" i="64" a="1"/>
  <c r="DL2302" i="64" a="1"/>
  <c r="CT1723" i="64" a="1"/>
  <c r="DK2137" i="64" a="1"/>
  <c r="DD2158" i="64" a="1"/>
  <c r="DE1692" i="64" a="1"/>
  <c r="CO2115" i="64" a="1"/>
  <c r="CW2137" i="64" a="1"/>
  <c r="CY2137" i="64" a="1"/>
  <c r="DD2115" i="64" a="1"/>
  <c r="CR1722" i="64" a="1"/>
  <c r="CY1692" i="64" a="1"/>
  <c r="CZ2115" i="64" a="1"/>
  <c r="CR1692" i="64" a="1"/>
  <c r="DG2158" i="64" a="1"/>
  <c r="CQ437" i="64" a="1"/>
  <c r="DG2302" i="64" a="1"/>
  <c r="CW1692" i="64" a="1"/>
  <c r="CS698" i="64" a="1"/>
  <c r="CP1692" i="64" a="1"/>
  <c r="DG1692" i="64" a="1"/>
  <c r="DL1305" i="64" a="1"/>
  <c r="CS2158" i="64" a="1"/>
  <c r="DD1723" i="64" a="1"/>
  <c r="CO698" i="64" a="1"/>
  <c r="CU698" i="64" a="1"/>
  <c r="CO2137" i="64" a="1"/>
  <c r="DF1692" i="64" a="1"/>
  <c r="CY2115" i="64" a="1"/>
  <c r="DD2137" i="64" a="1"/>
  <c r="CT2137" i="64" a="1"/>
  <c r="DI698" i="64" a="1"/>
  <c r="CT1722" i="64" a="1"/>
  <c r="DB2302" i="64" a="1"/>
  <c r="CU2302" i="64" a="1"/>
  <c r="DJ1723" i="64" a="1"/>
  <c r="DC437" i="64" a="1"/>
  <c r="CQ698" i="64" a="1"/>
  <c r="DH1723" i="64" a="1"/>
  <c r="CO1692" i="64" a="1"/>
  <c r="DB1723" i="64" a="1"/>
  <c r="CX2302" i="64" a="1"/>
  <c r="DL1368" i="64" a="1"/>
  <c r="DJ2137" i="64" a="1"/>
  <c r="DL670" i="64" a="1"/>
  <c r="DH698" i="64" a="1"/>
  <c r="CW1723" i="64" a="1"/>
  <c r="CW698" i="64" a="1"/>
  <c r="DH2158" i="64" a="1"/>
  <c r="CY437" i="64" a="1"/>
  <c r="DJ698" i="64" a="1"/>
  <c r="DC2115" i="64" a="1"/>
  <c r="DL599" i="64" a="1"/>
  <c r="DC2158" i="64" a="1"/>
  <c r="DJ2302" i="64" a="1"/>
  <c r="CP1722" i="64" a="1"/>
  <c r="CQ2158" i="64" a="1"/>
  <c r="DA1722" i="64" a="1"/>
  <c r="CP698" i="64" a="1"/>
  <c r="CZ698" i="64" a="1"/>
  <c r="DL1333" i="64" a="1"/>
  <c r="CU2137" i="64" a="1"/>
  <c r="DH2302" i="64" a="1"/>
  <c r="CQ1692" i="64" a="1"/>
  <c r="CV1692" i="64" a="1"/>
  <c r="CR2158" i="64" a="1"/>
  <c r="DK1692" i="64" a="1"/>
  <c r="AX1018" i="64"/>
  <c r="DB698" i="64" a="1"/>
  <c r="DD437" i="64" a="1"/>
  <c r="DG1723" i="64" a="1"/>
  <c r="CR437" i="64" a="1"/>
  <c r="CV2302" i="64" a="1"/>
  <c r="DL1439" i="64" a="1"/>
  <c r="DL646" i="64" a="1"/>
  <c r="AV996" i="64" a="1"/>
  <c r="DE1723" i="64" a="1"/>
  <c r="DD1722" i="64" a="1"/>
  <c r="CS1722" i="64" a="1"/>
  <c r="DC1723" i="64" a="1"/>
  <c r="DL1235" i="64" a="1"/>
  <c r="DL1722" i="64" a="1"/>
  <c r="CV1723" i="64" a="1"/>
  <c r="DL1478" i="64" a="1"/>
  <c r="CY1722" i="64" a="1"/>
  <c r="DL1187" i="64" a="1"/>
  <c r="BD20" i="1170" l="1"/>
  <c r="BD43" i="1170"/>
  <c r="BD21" i="1170"/>
  <c r="BD27" i="1170"/>
  <c r="BD28" i="1170"/>
  <c r="BD30" i="1170"/>
  <c r="BD42" i="1170"/>
  <c r="BD45" i="1170"/>
  <c r="BD44" i="1170"/>
  <c r="BD41" i="1170"/>
  <c r="BD22" i="1170"/>
  <c r="BD4" i="1170"/>
  <c r="BD19" i="1170"/>
  <c r="BD29" i="1170"/>
  <c r="BD18" i="1170"/>
  <c r="BD26" i="1170"/>
  <c r="BE7" i="1170"/>
  <c r="BF2" i="1170"/>
  <c r="BE3" i="1170"/>
  <c r="BE1" i="1170"/>
  <c r="BC51" i="1170"/>
  <c r="BC36" i="1170"/>
  <c r="BC34" i="1170"/>
  <c r="BC49" i="1170"/>
  <c r="BC33" i="1170"/>
  <c r="BC23" i="1170"/>
  <c r="BC48" i="1170"/>
  <c r="BB53" i="1170"/>
  <c r="BB22" i="861" s="1"/>
  <c r="BC37" i="1170"/>
  <c r="BC52" i="1170"/>
  <c r="BB38" i="1170"/>
  <c r="BB17" i="861" s="1"/>
  <c r="BC8" i="1170"/>
  <c r="BC35" i="1170"/>
  <c r="BC50" i="1170"/>
  <c r="AZ56" i="1170"/>
  <c r="BA55" i="1170"/>
  <c r="Z512" i="64"/>
  <c r="Z516" i="64"/>
  <c r="AA508" i="64"/>
  <c r="AA510" i="64" s="1"/>
  <c r="AA500" i="64" s="1"/>
  <c r="AA502" i="64" s="1"/>
  <c r="AA503" i="64" s="1"/>
  <c r="AY509" i="64" a="1"/>
  <c r="AY509" i="64" s="1"/>
  <c r="AY498" i="64" a="1"/>
  <c r="AY498" i="64" s="1"/>
  <c r="AY1093" i="64" a="1"/>
  <c r="AY1093" i="64" s="1"/>
  <c r="AY515" i="64" a="1"/>
  <c r="AY515" i="64" s="1"/>
  <c r="AY501" i="64" a="1"/>
  <c r="AY501" i="64" s="1"/>
  <c r="AX126" i="64"/>
  <c r="AX141" i="64"/>
  <c r="AX1108"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17" i="64" a="1"/>
  <c r="AY1017"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993" i="64"/>
  <c r="AX772" i="64"/>
  <c r="AX774" i="64" s="1"/>
  <c r="AV996" i="64"/>
  <c r="AW995" i="64"/>
  <c r="AY331" i="64" a="1"/>
  <c r="AY331" i="64" s="1"/>
  <c r="AY992" i="64" a="1"/>
  <c r="AY992" i="64" s="1"/>
  <c r="AY312" i="64" a="1"/>
  <c r="AY312" i="64" s="1"/>
  <c r="AY773" i="64" a="1"/>
  <c r="AY773" i="64" s="1"/>
  <c r="AY739" i="64" a="1"/>
  <c r="AY739" i="64" s="1"/>
  <c r="AY299" i="64" a="1"/>
  <c r="AY299" i="64" s="1"/>
  <c r="AW736" i="64"/>
  <c r="AX732" i="64"/>
  <c r="AX740" i="64" s="1"/>
  <c r="AY735" i="64" a="1"/>
  <c r="AY735" i="64" s="1"/>
  <c r="AY4" i="64"/>
  <c r="AY731" i="64" a="1"/>
  <c r="AY731" i="64" s="1"/>
  <c r="DL177" i="64"/>
  <c r="DL1676" i="64" s="1"/>
  <c r="Z70" i="861"/>
  <c r="DF1692" i="64"/>
  <c r="DG1692" i="64"/>
  <c r="CQ1692" i="64"/>
  <c r="CW1692" i="64"/>
  <c r="DA1692" i="64"/>
  <c r="DL1692" i="64"/>
  <c r="DL1694" i="64" s="1"/>
  <c r="DJ1692" i="64"/>
  <c r="CS1692" i="64"/>
  <c r="CU1692" i="64"/>
  <c r="CZ1692" i="64"/>
  <c r="CT1692" i="64"/>
  <c r="CO1692" i="64"/>
  <c r="DH1692" i="64"/>
  <c r="DK1692" i="64"/>
  <c r="CR1692" i="64"/>
  <c r="DD1692" i="64"/>
  <c r="CX1692" i="64"/>
  <c r="CY1692" i="64"/>
  <c r="CV1692" i="64"/>
  <c r="DE1692" i="64"/>
  <c r="DI1692" i="64"/>
  <c r="CP1692" i="64"/>
  <c r="DC1692" i="64"/>
  <c r="DB1692" i="64"/>
  <c r="AS1786" i="64"/>
  <c r="AS1788" i="64" s="1"/>
  <c r="AZ259" i="64"/>
  <c r="AZ7" i="64"/>
  <c r="AS46" i="861"/>
  <c r="AS87" i="861" s="1"/>
  <c r="AZ1" i="64"/>
  <c r="AZ3" i="64"/>
  <c r="BA2" i="64"/>
  <c r="CY2033" i="64"/>
  <c r="CW2033" i="64"/>
  <c r="DJ2033" i="64"/>
  <c r="DL2033" i="64"/>
  <c r="DE2033" i="64"/>
  <c r="CP2033" i="64"/>
  <c r="DF2033" i="64"/>
  <c r="CU2033" i="64"/>
  <c r="DD2033" i="64"/>
  <c r="CT2033" i="64"/>
  <c r="DC2033" i="64"/>
  <c r="CV2033" i="64"/>
  <c r="CS2033" i="64"/>
  <c r="CX2033" i="64"/>
  <c r="DG2033" i="64"/>
  <c r="DK2033" i="64"/>
  <c r="CQ2033" i="64"/>
  <c r="DA2033" i="64"/>
  <c r="CR2033" i="64"/>
  <c r="DH2033" i="64"/>
  <c r="CZ2033" i="64"/>
  <c r="DI2033" i="64"/>
  <c r="DB2033" i="64"/>
  <c r="CO2033" i="64"/>
  <c r="AY24" i="864"/>
  <c r="AY94"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2" i="861"/>
  <c r="AY43" i="863"/>
  <c r="AY42" i="863"/>
  <c r="AY21" i="863"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02" i="64"/>
  <c r="CW2302" i="64"/>
  <c r="CV2302" i="64"/>
  <c r="CP2302" i="64"/>
  <c r="CZ2302" i="64"/>
  <c r="CR2302" i="64"/>
  <c r="CY2302" i="64"/>
  <c r="CU2302" i="64"/>
  <c r="DC2302" i="64"/>
  <c r="DG2302" i="64"/>
  <c r="CS2302" i="64"/>
  <c r="DF2302" i="64"/>
  <c r="CT2302" i="64"/>
  <c r="DB2302" i="64"/>
  <c r="DA2302" i="64"/>
  <c r="DH2302" i="64"/>
  <c r="DI2302" i="64"/>
  <c r="DL2302" i="64"/>
  <c r="DD2302" i="64"/>
  <c r="CX2302" i="64"/>
  <c r="CO2302" i="64"/>
  <c r="CQ2302" i="64"/>
  <c r="DE2302" i="64"/>
  <c r="DK2302" i="64"/>
  <c r="CV1723" i="64"/>
  <c r="CV1740" i="64" s="1"/>
  <c r="DG1722" i="64"/>
  <c r="DG1739" i="64" s="1"/>
  <c r="DH2158" i="64"/>
  <c r="DC1722" i="64"/>
  <c r="DC1739" i="64" s="1"/>
  <c r="CT1723" i="64"/>
  <c r="CT1731" i="64" s="1"/>
  <c r="CY2115" i="64"/>
  <c r="CW2115" i="64"/>
  <c r="CQ1723" i="64"/>
  <c r="CQ1731" i="64" s="1"/>
  <c r="CR1723" i="64"/>
  <c r="CR1731" i="64" s="1"/>
  <c r="DF1722" i="64"/>
  <c r="DF1739" i="64" s="1"/>
  <c r="DG2158" i="64"/>
  <c r="CZ1723" i="64"/>
  <c r="CZ1740" i="64" s="1"/>
  <c r="CT1722" i="64"/>
  <c r="CT1730" i="64" s="1"/>
  <c r="CU1723" i="64"/>
  <c r="CR2137" i="64"/>
  <c r="CT2158" i="64"/>
  <c r="CW2137" i="64"/>
  <c r="CO1722" i="64"/>
  <c r="DC2137" i="64"/>
  <c r="DD2158" i="64"/>
  <c r="CU1722" i="64"/>
  <c r="CS2137" i="64"/>
  <c r="DB1723" i="64"/>
  <c r="DE2158" i="64"/>
  <c r="DC2158" i="64"/>
  <c r="DC2115" i="64"/>
  <c r="CY2137" i="64"/>
  <c r="CX1723" i="64"/>
  <c r="CP2137" i="64"/>
  <c r="DG1723" i="64"/>
  <c r="DG1731" i="64" s="1"/>
  <c r="DH1723" i="64"/>
  <c r="DH1731" i="64" s="1"/>
  <c r="CO2158" i="64"/>
  <c r="CS2158" i="64"/>
  <c r="CP2158" i="64"/>
  <c r="DC1723" i="64"/>
  <c r="CY1722" i="64"/>
  <c r="CS1722" i="64"/>
  <c r="DB2115" i="64"/>
  <c r="DA2137" i="64"/>
  <c r="CO1723" i="64"/>
  <c r="CQ2137" i="64"/>
  <c r="DE1723" i="64"/>
  <c r="DE1731" i="64" s="1"/>
  <c r="DF2137" i="64"/>
  <c r="CZ2158" i="64"/>
  <c r="CQ2115" i="64"/>
  <c r="DF1723" i="64"/>
  <c r="DF1740" i="64" s="1"/>
  <c r="CR1722" i="64"/>
  <c r="CR2158" i="64"/>
  <c r="CY2158" i="64"/>
  <c r="CX2115" i="64"/>
  <c r="DE1722" i="64"/>
  <c r="DE1730" i="64" s="1"/>
  <c r="CR2115" i="64"/>
  <c r="CU2158" i="64"/>
  <c r="DD1722" i="64"/>
  <c r="CZ2115" i="64"/>
  <c r="CT2115" i="64"/>
  <c r="DG2137" i="64"/>
  <c r="CQ1722" i="64"/>
  <c r="DA1723" i="64"/>
  <c r="CP1722" i="64"/>
  <c r="DE2115" i="64"/>
  <c r="CO2115" i="64"/>
  <c r="CW1723" i="64"/>
  <c r="DA2158" i="64"/>
  <c r="DA2115" i="64"/>
  <c r="CU2115" i="64"/>
  <c r="CV2137" i="64"/>
  <c r="CS2115" i="64"/>
  <c r="CU2137" i="64"/>
  <c r="CS1723" i="64"/>
  <c r="CV2115" i="64"/>
  <c r="DH2115" i="64"/>
  <c r="DD2137" i="64"/>
  <c r="CP1723" i="64"/>
  <c r="CZ1722" i="64"/>
  <c r="DB2137" i="64"/>
  <c r="CP2115" i="64"/>
  <c r="DH2137" i="64"/>
  <c r="DD1723" i="64"/>
  <c r="CQ2158" i="64"/>
  <c r="DA1722" i="64"/>
  <c r="CX1722" i="64"/>
  <c r="CX2137" i="64"/>
  <c r="DE2137" i="64"/>
  <c r="CZ2137" i="64"/>
  <c r="CT2137" i="64"/>
  <c r="CV2158" i="64"/>
  <c r="CO2137" i="64"/>
  <c r="DB2158" i="64"/>
  <c r="DB1722" i="64"/>
  <c r="DG2115" i="64"/>
  <c r="DD2115" i="64"/>
  <c r="CW1722" i="64"/>
  <c r="CY1723" i="64"/>
  <c r="CX2158" i="64"/>
  <c r="CV1722" i="64"/>
  <c r="DH1722" i="64"/>
  <c r="DH1739" i="64" s="1"/>
  <c r="CW2158" i="64"/>
  <c r="CO1866" i="64"/>
  <c r="DL56" i="64"/>
  <c r="DL62" i="64" s="1"/>
  <c r="DJ2158" i="64"/>
  <c r="DJ1723" i="64"/>
  <c r="DJ1740" i="64" s="1"/>
  <c r="DL1187" i="64"/>
  <c r="DL1189" i="64" s="1"/>
  <c r="DL2451" i="64" s="1"/>
  <c r="DL1615" i="64"/>
  <c r="DJ2137" i="64"/>
  <c r="DI1723" i="64"/>
  <c r="DL2137" i="64"/>
  <c r="DI1722" i="64"/>
  <c r="DL1305" i="64"/>
  <c r="DL1307" i="64" s="1"/>
  <c r="DL646" i="64"/>
  <c r="DL648" i="64" s="1"/>
  <c r="DL1722" i="64"/>
  <c r="DL599" i="64"/>
  <c r="DL970" i="64"/>
  <c r="DL2400" i="64" s="1"/>
  <c r="DL1211" i="64"/>
  <c r="DL1213" i="64" s="1"/>
  <c r="DL670" i="64"/>
  <c r="DL1235" i="64"/>
  <c r="DI2137" i="64"/>
  <c r="DL390" i="64"/>
  <c r="DL1478" i="64"/>
  <c r="DL1368" i="64"/>
  <c r="DL1333" i="64"/>
  <c r="DJ1722" i="64"/>
  <c r="DJ1730" i="64" s="1"/>
  <c r="DL2115" i="64"/>
  <c r="DL2158" i="64"/>
  <c r="DL1439" i="64"/>
  <c r="DL1584" i="64"/>
  <c r="DL1586" i="64" s="1"/>
  <c r="DL1723" i="64"/>
  <c r="DL1638" i="64"/>
  <c r="DL414" i="64"/>
  <c r="DL1403" i="64"/>
  <c r="DL575" i="64"/>
  <c r="DL574" i="64" s="1"/>
  <c r="DL93" i="64"/>
  <c r="DK1723" i="64"/>
  <c r="DK1722" i="64"/>
  <c r="DI2158" i="64"/>
  <c r="DF2158" i="64"/>
  <c r="DK2137" i="64"/>
  <c r="DK2158" i="64"/>
  <c r="DI2115" i="64"/>
  <c r="DK2115" i="64"/>
  <c r="DJ2115" i="64"/>
  <c r="DF2115" i="64"/>
  <c r="AS1829" i="64"/>
  <c r="AR1831" i="64"/>
  <c r="AS1808" i="64"/>
  <c r="AS1810" i="64" s="1"/>
  <c r="DK1764" i="64"/>
  <c r="W1764" i="64"/>
  <c r="W1766" i="64" s="1"/>
  <c r="V1766" i="64"/>
  <c r="E1646" i="64"/>
  <c r="E1645" i="64"/>
  <c r="B1645" i="64" s="1"/>
  <c r="E1644" i="64"/>
  <c r="E1643" i="64"/>
  <c r="E1642" i="64"/>
  <c r="E1641" i="64"/>
  <c r="E1640" i="64"/>
  <c r="E1639" i="64"/>
  <c r="B1639" i="64" s="1"/>
  <c r="E1638" i="64"/>
  <c r="S1636" i="64"/>
  <c r="E1636" i="64"/>
  <c r="E1635" i="64"/>
  <c r="E1637" i="64"/>
  <c r="B1637" i="64" s="1"/>
  <c r="E1634" i="64"/>
  <c r="G1211" i="64"/>
  <c r="G1692" i="64"/>
  <c r="S2178" i="64" a="1"/>
  <c r="AX995" i="64" a="1"/>
  <c r="AY1108" i="64" a="1"/>
  <c r="AY1018" i="64"/>
  <c r="AY772" i="64" a="1"/>
  <c r="AY993" i="64" a="1"/>
  <c r="S2212" i="64" a="1"/>
  <c r="AY732" i="64" a="1"/>
  <c r="AW996" i="64" a="1"/>
  <c r="BC38" i="1170" l="1"/>
  <c r="BC17" i="861" s="1"/>
  <c r="BD34" i="1170"/>
  <c r="BD49" i="1170"/>
  <c r="BD37" i="1170"/>
  <c r="BD52" i="1170"/>
  <c r="BB55" i="1170"/>
  <c r="BE41" i="1170"/>
  <c r="BE26" i="1170"/>
  <c r="BE42" i="1170"/>
  <c r="BE28" i="1170"/>
  <c r="BE43" i="1170"/>
  <c r="BE19" i="1170"/>
  <c r="BE4" i="1170"/>
  <c r="BE20" i="1170"/>
  <c r="BE27" i="1170"/>
  <c r="BE30" i="1170"/>
  <c r="BE29" i="1170"/>
  <c r="BE22" i="1170"/>
  <c r="BE18" i="1170"/>
  <c r="BE21" i="1170"/>
  <c r="BE44" i="1170"/>
  <c r="BE45" i="1170"/>
  <c r="BF1" i="1170"/>
  <c r="BF3" i="1170"/>
  <c r="BF7" i="1170"/>
  <c r="BG2" i="1170"/>
  <c r="BD51" i="1170"/>
  <c r="BD36" i="1170"/>
  <c r="BD50" i="1170"/>
  <c r="BD35" i="1170"/>
  <c r="BC53" i="1170"/>
  <c r="BC22" i="861" s="1"/>
  <c r="BD33" i="1170"/>
  <c r="BD23" i="1170"/>
  <c r="BD48" i="1170"/>
  <c r="BD8" i="1170"/>
  <c r="BA56" i="1170"/>
  <c r="AA504" i="64"/>
  <c r="AB496" i="64"/>
  <c r="AB499" i="64" s="1"/>
  <c r="AA511" i="64"/>
  <c r="AZ509" i="64" a="1"/>
  <c r="AZ509" i="64" s="1"/>
  <c r="AZ498" i="64" a="1"/>
  <c r="AZ498" i="64" s="1"/>
  <c r="AZ515" i="64" a="1"/>
  <c r="AZ515" i="64" s="1"/>
  <c r="AZ501" i="64" a="1"/>
  <c r="AZ501" i="64" s="1"/>
  <c r="AY1108" i="64"/>
  <c r="AY1110" i="64" s="1"/>
  <c r="AZ111" i="64" a="1"/>
  <c r="AZ111" i="64" s="1"/>
  <c r="AZ1093" i="64" a="1"/>
  <c r="AZ1093" i="64" s="1"/>
  <c r="AX1110"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17" i="64" a="1"/>
  <c r="AZ1017"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993" i="64"/>
  <c r="AY772" i="64"/>
  <c r="AY774" i="64" s="1"/>
  <c r="AW996" i="64"/>
  <c r="AX995" i="64"/>
  <c r="AZ331" i="64" a="1"/>
  <c r="AZ331" i="64" s="1"/>
  <c r="AZ992" i="64" a="1"/>
  <c r="AZ992" i="64" s="1"/>
  <c r="AZ312" i="64" a="1"/>
  <c r="AZ312" i="64" s="1"/>
  <c r="AZ773" i="64" a="1"/>
  <c r="AZ773" i="64" s="1"/>
  <c r="AZ739" i="64" a="1"/>
  <c r="AZ739" i="64" s="1"/>
  <c r="AZ299" i="64" a="1"/>
  <c r="AZ299" i="64" s="1"/>
  <c r="AX736" i="64"/>
  <c r="AY732" i="64"/>
  <c r="AY740" i="64" s="1"/>
  <c r="AZ735" i="64" a="1"/>
  <c r="AZ735" i="64" s="1"/>
  <c r="AZ4" i="64"/>
  <c r="AZ731" i="64" a="1"/>
  <c r="AZ731" i="64" s="1"/>
  <c r="AT1786" i="64"/>
  <c r="AT1788" i="64" s="1"/>
  <c r="BA259" i="64"/>
  <c r="BA7" i="64"/>
  <c r="AZ8" i="64" s="1"/>
  <c r="AY8" i="64"/>
  <c r="AT46" i="861"/>
  <c r="AT87" i="861" s="1"/>
  <c r="BB2" i="64"/>
  <c r="BA3" i="64"/>
  <c r="BA1" i="64"/>
  <c r="CO2041" i="64"/>
  <c r="CP2041" i="64" s="1"/>
  <c r="AZ24" i="864"/>
  <c r="AZ94" i="861" s="1"/>
  <c r="AY32"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24" i="64" a="1"/>
  <c r="S2024" i="64" s="1"/>
  <c r="S2025" i="64" a="1"/>
  <c r="S2025" i="64" s="1"/>
  <c r="S2026" i="64" a="1"/>
  <c r="S2026" i="64" s="1"/>
  <c r="S2027" i="64" a="1"/>
  <c r="S2027" i="64" s="1"/>
  <c r="S2028" i="64" a="1"/>
  <c r="S2028" i="64" s="1"/>
  <c r="S2029" i="64" a="1"/>
  <c r="S2029" i="64" s="1"/>
  <c r="S2030" i="64" a="1"/>
  <c r="S2030" i="64" s="1"/>
  <c r="S2031" i="64" a="1"/>
  <c r="S2031" i="64" s="1"/>
  <c r="S2032" i="64" a="1"/>
  <c r="S2032" i="64" s="1"/>
  <c r="S435" i="64" a="1"/>
  <c r="S435" i="64" s="1"/>
  <c r="S413" i="64" a="1"/>
  <c r="S413" i="64" s="1"/>
  <c r="S436" i="64" a="1"/>
  <c r="S436" i="64" s="1"/>
  <c r="S2178" i="64"/>
  <c r="S2212" i="64"/>
  <c r="CT1732" i="64"/>
  <c r="DG1730" i="64"/>
  <c r="DG1732" i="64" s="1"/>
  <c r="CQ1740" i="64"/>
  <c r="CV1731" i="64"/>
  <c r="CT1739" i="64"/>
  <c r="CT1740" i="64"/>
  <c r="DC1730" i="64"/>
  <c r="CZ1731" i="64"/>
  <c r="CR1740" i="64"/>
  <c r="DF1730" i="64"/>
  <c r="DF1731" i="64"/>
  <c r="DE1739" i="64"/>
  <c r="DH1740" i="64"/>
  <c r="DH1741" i="64" s="1"/>
  <c r="DH1730" i="64"/>
  <c r="DH1732" i="64" s="1"/>
  <c r="DG1740" i="64"/>
  <c r="DG1741" i="64" s="1"/>
  <c r="DE1740" i="64"/>
  <c r="CW1739" i="64"/>
  <c r="CW1730" i="64"/>
  <c r="CS1739" i="64"/>
  <c r="CS1730" i="64"/>
  <c r="CU1730" i="64"/>
  <c r="CU1739" i="64"/>
  <c r="CP1739" i="64"/>
  <c r="CP1730" i="64"/>
  <c r="CY1739" i="64"/>
  <c r="CY1730" i="64"/>
  <c r="CX1731" i="64"/>
  <c r="CX1740" i="64"/>
  <c r="CZ1739" i="64"/>
  <c r="CZ1741" i="64" s="1"/>
  <c r="CZ1730" i="64"/>
  <c r="DA1740" i="64"/>
  <c r="DA1731" i="64"/>
  <c r="DC1740" i="64"/>
  <c r="DC1741" i="64" s="1"/>
  <c r="DC1731" i="64"/>
  <c r="DB1739" i="64"/>
  <c r="DB1730" i="64"/>
  <c r="CX1730" i="64"/>
  <c r="CX1739" i="64"/>
  <c r="CP1740" i="64"/>
  <c r="CP1731" i="64"/>
  <c r="CQ1730" i="64"/>
  <c r="CQ1732" i="64" s="1"/>
  <c r="CQ1739" i="64"/>
  <c r="CO1739" i="64"/>
  <c r="CO1730" i="64"/>
  <c r="DA1739" i="64"/>
  <c r="DA1730" i="64"/>
  <c r="CV1730" i="64"/>
  <c r="CV1739" i="64"/>
  <c r="CV1741" i="64" s="1"/>
  <c r="CO1740" i="64"/>
  <c r="CO1731" i="64"/>
  <c r="DD1731" i="64"/>
  <c r="DD1740" i="64"/>
  <c r="CW1731" i="64"/>
  <c r="CW1740" i="64"/>
  <c r="CR1739" i="64"/>
  <c r="CR1730" i="64"/>
  <c r="CR1732" i="64" s="1"/>
  <c r="DB1731" i="64"/>
  <c r="DB1740" i="64"/>
  <c r="CY1740" i="64"/>
  <c r="CY1731" i="64"/>
  <c r="CS1740" i="64"/>
  <c r="CS1731" i="64"/>
  <c r="DD1739" i="64"/>
  <c r="DD1730" i="64"/>
  <c r="CU1740" i="64"/>
  <c r="CU1731" i="64"/>
  <c r="DJ1731" i="64"/>
  <c r="DJ1732" i="64" s="1"/>
  <c r="DJ1739" i="64"/>
  <c r="DJ1741" i="64" s="1"/>
  <c r="DE1732" i="64"/>
  <c r="DL1740" i="64"/>
  <c r="DL1731" i="64"/>
  <c r="DL1492" i="64"/>
  <c r="DL1487" i="64"/>
  <c r="DL1730" i="64"/>
  <c r="DL1739" i="64"/>
  <c r="DF1741" i="64"/>
  <c r="DI1739" i="64"/>
  <c r="DI1730" i="64"/>
  <c r="DI1731" i="64"/>
  <c r="DI1740" i="64"/>
  <c r="DK1730" i="64"/>
  <c r="DK1739" i="64"/>
  <c r="DK1731" i="64"/>
  <c r="DK1740" i="64"/>
  <c r="DK1766" i="64"/>
  <c r="DL1764" i="64"/>
  <c r="DL1766" i="64" s="1"/>
  <c r="S2470" i="64" a="1"/>
  <c r="S2470" i="64" s="1"/>
  <c r="S2116" i="64" a="1"/>
  <c r="S2116" i="64" s="1"/>
  <c r="S2136" i="64" a="1"/>
  <c r="S2136" i="64" s="1"/>
  <c r="AS1831" i="64"/>
  <c r="AT1829" i="64"/>
  <c r="AT1808" i="64"/>
  <c r="AT1810" i="64" s="1"/>
  <c r="S1736" i="64" a="1"/>
  <c r="S1736" i="64" s="1"/>
  <c r="S1735" i="64" a="1"/>
  <c r="S1735" i="64" s="1"/>
  <c r="S1727" i="64" a="1"/>
  <c r="S1727" i="64" s="1"/>
  <c r="S1726" i="64" a="1"/>
  <c r="S1726" i="64" s="1"/>
  <c r="S1717" i="64" a="1"/>
  <c r="S1717" i="64" s="1"/>
  <c r="S1718" i="64" a="1"/>
  <c r="S1718" i="64" s="1"/>
  <c r="S2157" i="64" a="1"/>
  <c r="S2157" i="64" s="1"/>
  <c r="G88" i="64"/>
  <c r="X1764" i="64"/>
  <c r="X1766" i="64" s="1"/>
  <c r="B8" i="206"/>
  <c r="AZ772" i="64" a="1"/>
  <c r="AY995" i="64" a="1"/>
  <c r="S2137" i="64" a="1"/>
  <c r="AZ1018" i="64"/>
  <c r="S2158" i="64" a="1"/>
  <c r="S437" i="64" a="1"/>
  <c r="S2115" i="64" a="1"/>
  <c r="AX996" i="64" a="1"/>
  <c r="AZ1108" i="64" a="1"/>
  <c r="S698" i="64" a="1"/>
  <c r="AZ993" i="64" a="1"/>
  <c r="AZ732" i="64" a="1"/>
  <c r="S1723" i="64" a="1"/>
  <c r="S1722" i="64" a="1"/>
  <c r="BE8" i="1170" l="1"/>
  <c r="BH2" i="1170"/>
  <c r="BG7" i="1170"/>
  <c r="BG1" i="1170"/>
  <c r="BG3" i="1170"/>
  <c r="BD53" i="1170"/>
  <c r="BD22" i="861" s="1"/>
  <c r="BF45" i="1170"/>
  <c r="BF43" i="1170"/>
  <c r="BF44" i="1170"/>
  <c r="BF22" i="1170"/>
  <c r="BF30" i="1170"/>
  <c r="BF18" i="1170"/>
  <c r="BF28" i="1170"/>
  <c r="BF26" i="1170"/>
  <c r="BF4" i="1170"/>
  <c r="BF21" i="1170"/>
  <c r="BF29" i="1170"/>
  <c r="BF20" i="1170"/>
  <c r="BF42" i="1170"/>
  <c r="BF19" i="1170"/>
  <c r="BF27" i="1170"/>
  <c r="BF41" i="1170"/>
  <c r="BD38" i="1170"/>
  <c r="BD17" i="861" s="1"/>
  <c r="BB56" i="1170"/>
  <c r="BE36" i="1170"/>
  <c r="BE51" i="1170"/>
  <c r="BE23" i="1170"/>
  <c r="BE33" i="1170"/>
  <c r="BE48" i="1170"/>
  <c r="BE37" i="1170"/>
  <c r="BE52" i="1170"/>
  <c r="BE35" i="1170"/>
  <c r="BE50" i="1170"/>
  <c r="BC55" i="1170"/>
  <c r="BE49" i="1170"/>
  <c r="BE34" i="1170"/>
  <c r="AA516" i="64"/>
  <c r="AB507" i="64"/>
  <c r="AA512" i="64"/>
  <c r="AB508" i="64"/>
  <c r="AB510" i="64" s="1"/>
  <c r="AB500" i="64" s="1"/>
  <c r="AB502" i="64" s="1"/>
  <c r="AB503" i="64" s="1"/>
  <c r="BA509" i="64" a="1"/>
  <c r="BA509" i="64" s="1"/>
  <c r="BA498" i="64" a="1"/>
  <c r="BA498" i="64" s="1"/>
  <c r="BA501" i="64" a="1"/>
  <c r="BA501" i="64" s="1"/>
  <c r="BA515" i="64" a="1"/>
  <c r="BA515" i="64" s="1"/>
  <c r="AZ141" i="64"/>
  <c r="AZ126" i="64"/>
  <c r="AZ1108" i="64"/>
  <c r="BA111" i="64" a="1"/>
  <c r="BA111" i="64" s="1"/>
  <c r="BA1093" i="64" a="1"/>
  <c r="BA1093"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17" i="64" a="1"/>
  <c r="BA1017"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993" i="64"/>
  <c r="AZ772" i="64"/>
  <c r="AZ774" i="64" s="1"/>
  <c r="AX996" i="64"/>
  <c r="AY995" i="64"/>
  <c r="BA331" i="64" a="1"/>
  <c r="BA331" i="64" s="1"/>
  <c r="BA992" i="64" a="1"/>
  <c r="BA992" i="64" s="1"/>
  <c r="BA312" i="64" a="1"/>
  <c r="BA312" i="64" s="1"/>
  <c r="BA773" i="64" a="1"/>
  <c r="BA773" i="64" s="1"/>
  <c r="BA739" i="64" a="1"/>
  <c r="BA739" i="64" s="1"/>
  <c r="BA299" i="64" a="1"/>
  <c r="BA299" i="64" s="1"/>
  <c r="AY736" i="64"/>
  <c r="AZ732" i="64"/>
  <c r="AZ740" i="64" s="1"/>
  <c r="BA735" i="64" a="1"/>
  <c r="BA735" i="64" s="1"/>
  <c r="BA4" i="64"/>
  <c r="BA731" i="64" a="1"/>
  <c r="BA731" i="64" s="1"/>
  <c r="AU1786" i="64"/>
  <c r="AU1788" i="64" s="1"/>
  <c r="AA95" i="861"/>
  <c r="AA43" i="861"/>
  <c r="BB259" i="64"/>
  <c r="BB7" i="64"/>
  <c r="BA8" i="64" s="1"/>
  <c r="AU46" i="861"/>
  <c r="AU87" i="861" s="1"/>
  <c r="BB3" i="64"/>
  <c r="BB1" i="64"/>
  <c r="BC2" i="64"/>
  <c r="CO2043" i="64"/>
  <c r="BA24" i="864"/>
  <c r="BA94"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2" i="861"/>
  <c r="BA57" i="863"/>
  <c r="AO1" i="860"/>
  <c r="AO3" i="860"/>
  <c r="AO4" i="860" s="1"/>
  <c r="AO7" i="860"/>
  <c r="AP2" i="860"/>
  <c r="S698" i="64"/>
  <c r="S437" i="64"/>
  <c r="S2033" i="64"/>
  <c r="CP2043" i="64"/>
  <c r="CQ2041" i="64"/>
  <c r="CZ1732" i="64"/>
  <c r="CZ1743" i="64" s="1"/>
  <c r="CZ1744" i="64" s="1"/>
  <c r="CQ1741" i="64"/>
  <c r="CQ1743" i="64" s="1"/>
  <c r="CQ1744" i="64" s="1"/>
  <c r="CY1732" i="64"/>
  <c r="CW1732" i="64"/>
  <c r="CY1741" i="64"/>
  <c r="DD1741" i="64"/>
  <c r="CR1741" i="64"/>
  <c r="CR1743" i="64" s="1"/>
  <c r="CR1744" i="64" s="1"/>
  <c r="DB1741" i="64"/>
  <c r="CV1732" i="64"/>
  <c r="CV1743" i="64" s="1"/>
  <c r="CV1744" i="64" s="1"/>
  <c r="CX1741" i="64"/>
  <c r="CU1732" i="64"/>
  <c r="CP1741" i="64"/>
  <c r="DF1732" i="64"/>
  <c r="DF1743" i="64" s="1"/>
  <c r="DF1744" i="64" s="1"/>
  <c r="DA1732" i="64"/>
  <c r="CU1741" i="64"/>
  <c r="CW1741" i="64"/>
  <c r="CT1741" i="64"/>
  <c r="CT1743" i="64" s="1"/>
  <c r="CT1744" i="64" s="1"/>
  <c r="CX1732" i="64"/>
  <c r="DA1741" i="64"/>
  <c r="DD1732" i="64"/>
  <c r="CO1732" i="64"/>
  <c r="DB1732" i="64"/>
  <c r="CS1732" i="64"/>
  <c r="DE1741" i="64"/>
  <c r="DE1743" i="64" s="1"/>
  <c r="DE1744" i="64" s="1"/>
  <c r="CO1741" i="64"/>
  <c r="CS1741" i="64"/>
  <c r="DC1732" i="64"/>
  <c r="DC1743" i="64" s="1"/>
  <c r="DC1744" i="64" s="1"/>
  <c r="CP1732" i="64"/>
  <c r="DG1743" i="64"/>
  <c r="DG1744" i="64" s="1"/>
  <c r="DL1732" i="64"/>
  <c r="DI1732" i="64"/>
  <c r="DH1743" i="64"/>
  <c r="DH1744" i="64" s="1"/>
  <c r="DI1741" i="64"/>
  <c r="DL1741" i="64"/>
  <c r="DJ1743" i="64"/>
  <c r="DJ1744" i="64" s="1"/>
  <c r="DK1732" i="64"/>
  <c r="DK1741" i="64"/>
  <c r="S2137" i="64"/>
  <c r="S2115" i="64"/>
  <c r="AT1831" i="64"/>
  <c r="AU1829" i="64"/>
  <c r="AU1808" i="64"/>
  <c r="AU1810" i="64" s="1"/>
  <c r="S1723" i="64"/>
  <c r="S1722" i="64"/>
  <c r="S2158" i="64"/>
  <c r="CR2390" i="64"/>
  <c r="CS2390" i="64"/>
  <c r="CO2390" i="64"/>
  <c r="CP2390" i="64"/>
  <c r="Y1764" i="64"/>
  <c r="G1989" i="64"/>
  <c r="AZ995" i="64" a="1"/>
  <c r="AY996" i="64" a="1"/>
  <c r="BA772" i="64" a="1"/>
  <c r="BA1018" i="64"/>
  <c r="BA1108" i="64" a="1"/>
  <c r="BA732" i="64" a="1"/>
  <c r="BA993" i="64" a="1"/>
  <c r="BF23" i="1170" l="1"/>
  <c r="BF33" i="1170"/>
  <c r="BF48" i="1170"/>
  <c r="BF37" i="1170"/>
  <c r="BF52" i="1170"/>
  <c r="BC56" i="1170"/>
  <c r="BD55" i="1170"/>
  <c r="BF49" i="1170"/>
  <c r="BF34" i="1170"/>
  <c r="BG42" i="1170"/>
  <c r="BG45" i="1170"/>
  <c r="BG43" i="1170"/>
  <c r="BG18" i="1170"/>
  <c r="BG27" i="1170"/>
  <c r="BG4" i="1170"/>
  <c r="BG21" i="1170"/>
  <c r="BG30" i="1170"/>
  <c r="BG28" i="1170"/>
  <c r="BG26" i="1170"/>
  <c r="BG20" i="1170"/>
  <c r="BG29" i="1170"/>
  <c r="BG22" i="1170"/>
  <c r="BG19" i="1170"/>
  <c r="BG44" i="1170"/>
  <c r="BG41" i="1170"/>
  <c r="BF35" i="1170"/>
  <c r="BF50" i="1170"/>
  <c r="BE53" i="1170"/>
  <c r="BE22" i="861" s="1"/>
  <c r="BF8" i="1170"/>
  <c r="BE38" i="1170"/>
  <c r="BE17" i="861" s="1"/>
  <c r="BF36" i="1170"/>
  <c r="BF51" i="1170"/>
  <c r="BH7" i="1170"/>
  <c r="BH1" i="1170"/>
  <c r="BI2" i="1170"/>
  <c r="BH3" i="1170"/>
  <c r="AC496" i="64"/>
  <c r="AB504" i="64"/>
  <c r="AB511" i="64"/>
  <c r="BB509" i="64" a="1"/>
  <c r="BB509" i="64" s="1"/>
  <c r="BB498" i="64" a="1"/>
  <c r="BB498" i="64" s="1"/>
  <c r="BB501" i="64" a="1"/>
  <c r="BB501" i="64" s="1"/>
  <c r="BB515" i="64" a="1"/>
  <c r="BB515" i="64" s="1"/>
  <c r="BA126" i="64"/>
  <c r="BA141" i="64"/>
  <c r="BA1108" i="64"/>
  <c r="BA1110" i="64" s="1"/>
  <c r="BB111" i="64" a="1"/>
  <c r="BB111" i="64" s="1"/>
  <c r="BB1093" i="64" a="1"/>
  <c r="BB1093" i="64" s="1"/>
  <c r="AZ1110"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17" i="64" a="1"/>
  <c r="BB1017" i="64" s="1"/>
  <c r="S2041" i="64"/>
  <c r="S1739"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993" i="64"/>
  <c r="BA772" i="64"/>
  <c r="BA774" i="64" s="1"/>
  <c r="AY996" i="64"/>
  <c r="AZ995" i="64"/>
  <c r="BB331" i="64" a="1"/>
  <c r="BB331" i="64" s="1"/>
  <c r="BB992" i="64" a="1"/>
  <c r="BB992" i="64" s="1"/>
  <c r="BB312" i="64" a="1"/>
  <c r="BB312" i="64" s="1"/>
  <c r="BB773" i="64" a="1"/>
  <c r="BB773" i="64" s="1"/>
  <c r="BB739" i="64" a="1"/>
  <c r="BB739" i="64" s="1"/>
  <c r="BB299" i="64" a="1"/>
  <c r="BB299" i="64" s="1"/>
  <c r="AZ736" i="64"/>
  <c r="BA732" i="64"/>
  <c r="BA740" i="64" s="1"/>
  <c r="BB735" i="64" a="1"/>
  <c r="BB735" i="64" s="1"/>
  <c r="BB4" i="64"/>
  <c r="BB731" i="64" a="1"/>
  <c r="BB731" i="64" s="1"/>
  <c r="AV1786" i="64"/>
  <c r="AV1788" i="64" s="1"/>
  <c r="BC259" i="64"/>
  <c r="BC7" i="64"/>
  <c r="AV46" i="861"/>
  <c r="AV87" i="861" s="1"/>
  <c r="BC1" i="64"/>
  <c r="BC3" i="64"/>
  <c r="BD2" i="64"/>
  <c r="BB24" i="864"/>
  <c r="BB94"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2"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43" i="64"/>
  <c r="CR2041" i="64"/>
  <c r="DB1743" i="64"/>
  <c r="DB1744" i="64" s="1"/>
  <c r="CY1743" i="64"/>
  <c r="CY1744" i="64" s="1"/>
  <c r="CP1743" i="64"/>
  <c r="CP1744" i="64" s="1"/>
  <c r="DA1743" i="64"/>
  <c r="DA1744" i="64" s="1"/>
  <c r="CU1743" i="64"/>
  <c r="CU1744" i="64" s="1"/>
  <c r="CO1743" i="64"/>
  <c r="CO1744" i="64" s="1"/>
  <c r="CX1743" i="64"/>
  <c r="CX1744" i="64" s="1"/>
  <c r="CW1743" i="64"/>
  <c r="CW1744" i="64" s="1"/>
  <c r="DD1743" i="64"/>
  <c r="DD1744" i="64" s="1"/>
  <c r="CS1743" i="64"/>
  <c r="CS1744" i="64" s="1"/>
  <c r="CX2390" i="64"/>
  <c r="DL1743" i="64"/>
  <c r="DL1744" i="64" s="1"/>
  <c r="DI1743" i="64"/>
  <c r="DI1744" i="64" s="1"/>
  <c r="DK1743" i="64"/>
  <c r="DK1744" i="64" s="1"/>
  <c r="AU1831" i="64"/>
  <c r="AV1829" i="64"/>
  <c r="CQ2390" i="64"/>
  <c r="CT2390" i="64"/>
  <c r="AV1808" i="64"/>
  <c r="AV1810" i="64" s="1"/>
  <c r="CY2390" i="64"/>
  <c r="S1731" i="64"/>
  <c r="S1740" i="64"/>
  <c r="S1730" i="64"/>
  <c r="CU2390" i="64"/>
  <c r="CW2390" i="64"/>
  <c r="CV2390" i="64"/>
  <c r="CZ2390" i="64"/>
  <c r="Z1764" i="64"/>
  <c r="Y1766" i="64"/>
  <c r="BB993" i="64" a="1"/>
  <c r="BB772" i="64" a="1"/>
  <c r="BA995" i="64" a="1"/>
  <c r="BB1018" i="64"/>
  <c r="AZ996" i="64" a="1"/>
  <c r="BB732" i="64" a="1"/>
  <c r="BB1108" i="64" a="1"/>
  <c r="BG8" i="1170" l="1"/>
  <c r="BG34" i="1170"/>
  <c r="BG49" i="1170"/>
  <c r="BG37" i="1170"/>
  <c r="BG52" i="1170"/>
  <c r="BI1" i="1170"/>
  <c r="BJ2" i="1170"/>
  <c r="BI3" i="1170"/>
  <c r="BI7" i="1170"/>
  <c r="BD56" i="1170"/>
  <c r="BE55" i="1170"/>
  <c r="BH30" i="1170"/>
  <c r="BH26" i="1170"/>
  <c r="BH20" i="1170"/>
  <c r="BH22" i="1170"/>
  <c r="BH41" i="1170"/>
  <c r="BH18" i="1170"/>
  <c r="BH42" i="1170"/>
  <c r="BH44" i="1170"/>
  <c r="BH45" i="1170"/>
  <c r="BH43" i="1170"/>
  <c r="BH21" i="1170"/>
  <c r="BH4" i="1170"/>
  <c r="BH27" i="1170"/>
  <c r="BH28" i="1170"/>
  <c r="BH29" i="1170"/>
  <c r="BH19" i="1170"/>
  <c r="BG35" i="1170"/>
  <c r="BG50" i="1170"/>
  <c r="BG36" i="1170"/>
  <c r="BG51" i="1170"/>
  <c r="BF53" i="1170"/>
  <c r="BF22" i="861" s="1"/>
  <c r="BF38" i="1170"/>
  <c r="BF17" i="861" s="1"/>
  <c r="BG33" i="1170"/>
  <c r="BG23" i="1170"/>
  <c r="BG48" i="1170"/>
  <c r="AB516" i="64"/>
  <c r="AB512" i="64"/>
  <c r="AC507" i="64"/>
  <c r="AC499" i="64"/>
  <c r="BC509" i="64" a="1"/>
  <c r="BC509" i="64" s="1"/>
  <c r="BC498" i="64" a="1"/>
  <c r="BC498" i="64" s="1"/>
  <c r="BC501" i="64" a="1"/>
  <c r="BC501" i="64" s="1"/>
  <c r="BC515" i="64" a="1"/>
  <c r="BC515" i="64" s="1"/>
  <c r="BB141" i="64"/>
  <c r="BB126" i="64"/>
  <c r="BB1108" i="64"/>
  <c r="BB1110" i="64" s="1"/>
  <c r="BC111" i="64" a="1"/>
  <c r="BC111" i="64" s="1"/>
  <c r="BC1093" i="64" a="1"/>
  <c r="BC1093"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17" i="64" a="1"/>
  <c r="BC1017"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996" i="64"/>
  <c r="BB993" i="64"/>
  <c r="BB772" i="64"/>
  <c r="BB774" i="64" s="1"/>
  <c r="BA995" i="64"/>
  <c r="BC331" i="64" a="1"/>
  <c r="BC331" i="64" s="1"/>
  <c r="BC992" i="64" a="1"/>
  <c r="BC992" i="64" s="1"/>
  <c r="BC312" i="64" a="1"/>
  <c r="BC312" i="64" s="1"/>
  <c r="BC773" i="64" a="1"/>
  <c r="BC773" i="64" s="1"/>
  <c r="BC739" i="64" a="1"/>
  <c r="BC739" i="64" s="1"/>
  <c r="BC299" i="64" a="1"/>
  <c r="BC299" i="64" s="1"/>
  <c r="BA736" i="64"/>
  <c r="BB732" i="64"/>
  <c r="BB740" i="64" s="1"/>
  <c r="BC735" i="64" a="1"/>
  <c r="BC735" i="64" s="1"/>
  <c r="BC4" i="64"/>
  <c r="BC731" i="64" a="1"/>
  <c r="BC731" i="64" s="1"/>
  <c r="AW1786" i="64"/>
  <c r="AW1788" i="64" s="1"/>
  <c r="AA70" i="861"/>
  <c r="BD259" i="64"/>
  <c r="BD7" i="64"/>
  <c r="BC8" i="64" s="1"/>
  <c r="BB8" i="64"/>
  <c r="AW46" i="861"/>
  <c r="AW87" i="861" s="1"/>
  <c r="BD3" i="64"/>
  <c r="BD1" i="64"/>
  <c r="BE2" i="64"/>
  <c r="BC24" i="864"/>
  <c r="BC94" i="861" s="1"/>
  <c r="BC43" i="863"/>
  <c r="BC42" i="863"/>
  <c r="BC21" i="863" s="1"/>
  <c r="BC70" i="863" a="1"/>
  <c r="BC70" i="863" s="1"/>
  <c r="BC66" i="863" a="1"/>
  <c r="BC66" i="863" s="1"/>
  <c r="BC68" i="863" a="1"/>
  <c r="BC68" i="863" s="1"/>
  <c r="BC4" i="863"/>
  <c r="BB32"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390" i="64"/>
  <c r="CR2043" i="64"/>
  <c r="CS2041" i="64"/>
  <c r="DD2390" i="64"/>
  <c r="DA2390" i="64"/>
  <c r="DC2390" i="64"/>
  <c r="AV1831" i="64"/>
  <c r="AW1829" i="64"/>
  <c r="AW1808" i="64"/>
  <c r="AW1810" i="64" s="1"/>
  <c r="S1732" i="64"/>
  <c r="S1741" i="64"/>
  <c r="AA1764" i="64"/>
  <c r="Z1766" i="64"/>
  <c r="BC1108" i="64" a="1"/>
  <c r="BC1018" i="64"/>
  <c r="BA996" i="64" a="1"/>
  <c r="BB995" i="64" a="1"/>
  <c r="BC772" i="64" a="1"/>
  <c r="BC732" i="64" a="1"/>
  <c r="BC993" i="64" a="1"/>
  <c r="BH34" i="1170" l="1"/>
  <c r="BH49" i="1170"/>
  <c r="BE56" i="1170"/>
  <c r="BG53" i="1170"/>
  <c r="BG22" i="861" s="1"/>
  <c r="BG38" i="1170"/>
  <c r="BG17" i="861" s="1"/>
  <c r="BH36" i="1170"/>
  <c r="BH51" i="1170"/>
  <c r="BH8" i="1170"/>
  <c r="BI43" i="1170"/>
  <c r="BI27" i="1170"/>
  <c r="BI44" i="1170"/>
  <c r="BI42" i="1170"/>
  <c r="BI41" i="1170"/>
  <c r="BI45" i="1170"/>
  <c r="BI4" i="1170"/>
  <c r="BI20" i="1170"/>
  <c r="BI28" i="1170"/>
  <c r="BI26" i="1170"/>
  <c r="BI30" i="1170"/>
  <c r="BI29" i="1170"/>
  <c r="BI22" i="1170"/>
  <c r="BI18" i="1170"/>
  <c r="BI19" i="1170"/>
  <c r="BI21" i="1170"/>
  <c r="BJ1" i="1170"/>
  <c r="BJ7" i="1170"/>
  <c r="BI8" i="1170" s="1"/>
  <c r="BK2" i="1170"/>
  <c r="BJ3" i="1170"/>
  <c r="BF55" i="1170"/>
  <c r="BH23" i="1170"/>
  <c r="BH33" i="1170"/>
  <c r="BH48" i="1170"/>
  <c r="BH52" i="1170"/>
  <c r="BH37" i="1170"/>
  <c r="BH35" i="1170"/>
  <c r="BH50" i="1170"/>
  <c r="AC508" i="64"/>
  <c r="AC510" i="64" s="1"/>
  <c r="AC500" i="64" s="1"/>
  <c r="AC502" i="64" s="1"/>
  <c r="AC503" i="64" s="1"/>
  <c r="BD509" i="64" a="1"/>
  <c r="BD509" i="64" s="1"/>
  <c r="BD498" i="64" a="1"/>
  <c r="BD498" i="64" s="1"/>
  <c r="BD501" i="64" a="1"/>
  <c r="BD501" i="64" s="1"/>
  <c r="BD515" i="64" a="1"/>
  <c r="BD515" i="64" s="1"/>
  <c r="BC141" i="64"/>
  <c r="BC126" i="64"/>
  <c r="BC1108" i="64"/>
  <c r="BC1110" i="64" s="1"/>
  <c r="BD111" i="64" a="1"/>
  <c r="BD111" i="64" s="1"/>
  <c r="BD1093" i="64" a="1"/>
  <c r="BD1093"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17" i="64" a="1"/>
  <c r="BD1017"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996" i="64"/>
  <c r="BC993" i="64"/>
  <c r="BC772" i="64"/>
  <c r="BC774" i="64" s="1"/>
  <c r="BB995" i="64"/>
  <c r="BD331" i="64" a="1"/>
  <c r="BD331" i="64" s="1"/>
  <c r="BD992" i="64" a="1"/>
  <c r="BD992" i="64" s="1"/>
  <c r="BD312" i="64" a="1"/>
  <c r="BD312" i="64" s="1"/>
  <c r="BD773" i="64" a="1"/>
  <c r="BD773" i="64" s="1"/>
  <c r="BD739" i="64" a="1"/>
  <c r="BD739" i="64" s="1"/>
  <c r="BD299" i="64" a="1"/>
  <c r="BD299" i="64" s="1"/>
  <c r="BB736" i="64"/>
  <c r="BC732" i="64"/>
  <c r="BC740" i="64" s="1"/>
  <c r="BD735" i="64" a="1"/>
  <c r="BD735" i="64" s="1"/>
  <c r="BD4" i="64"/>
  <c r="BD731" i="64" a="1"/>
  <c r="BD731" i="64" s="1"/>
  <c r="AX1786" i="64"/>
  <c r="AX1788" i="64" s="1"/>
  <c r="BE259" i="64"/>
  <c r="BE7" i="64"/>
  <c r="BD8" i="64" s="1"/>
  <c r="AX46" i="861"/>
  <c r="AX87" i="861" s="1"/>
  <c r="BF2" i="64"/>
  <c r="BE3" i="64"/>
  <c r="BE1" i="64"/>
  <c r="BD24" i="864"/>
  <c r="BD94"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2"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390" i="64"/>
  <c r="CS2043" i="64"/>
  <c r="CT2041" i="64"/>
  <c r="DK2390" i="64"/>
  <c r="DG2390" i="64"/>
  <c r="DE2390" i="64"/>
  <c r="DI2390" i="64"/>
  <c r="DF2390" i="64"/>
  <c r="DJ2390" i="64"/>
  <c r="AW1831" i="64"/>
  <c r="AX1829" i="64"/>
  <c r="AX1808" i="64"/>
  <c r="AX1810" i="64" s="1"/>
  <c r="S1743" i="64"/>
  <c r="AB1764" i="64"/>
  <c r="AB1766" i="64" s="1"/>
  <c r="AA1766" i="64"/>
  <c r="BC995" i="64" a="1"/>
  <c r="BD1108" i="64" a="1"/>
  <c r="BD772" i="64" a="1"/>
  <c r="BD1018" i="64"/>
  <c r="BD732" i="64" a="1"/>
  <c r="BB996" i="64" a="1"/>
  <c r="BD993" i="64" a="1"/>
  <c r="BI51" i="1170" l="1"/>
  <c r="BI36" i="1170"/>
  <c r="BI34" i="1170"/>
  <c r="BI49" i="1170"/>
  <c r="BI23" i="1170"/>
  <c r="BI33" i="1170"/>
  <c r="BI48" i="1170"/>
  <c r="BI37" i="1170"/>
  <c r="BI52" i="1170"/>
  <c r="BH53" i="1170"/>
  <c r="BH22" i="861" s="1"/>
  <c r="BH38" i="1170"/>
  <c r="BH17" i="861" s="1"/>
  <c r="BG55" i="1170"/>
  <c r="BI50" i="1170"/>
  <c r="BI35" i="1170"/>
  <c r="BF56" i="1170"/>
  <c r="BJ26" i="1170"/>
  <c r="BJ28" i="1170"/>
  <c r="BJ41" i="1170"/>
  <c r="BJ22" i="1170"/>
  <c r="BJ30" i="1170"/>
  <c r="BJ18" i="1170"/>
  <c r="BJ19" i="1170"/>
  <c r="BJ44" i="1170"/>
  <c r="BJ42" i="1170"/>
  <c r="BJ43" i="1170"/>
  <c r="BJ29" i="1170"/>
  <c r="BJ45" i="1170"/>
  <c r="BJ4" i="1170"/>
  <c r="BJ20" i="1170"/>
  <c r="BJ27" i="1170"/>
  <c r="BJ21" i="1170"/>
  <c r="BK7" i="1170"/>
  <c r="BJ8" i="1170" s="1"/>
  <c r="BL2" i="1170"/>
  <c r="BK3" i="1170"/>
  <c r="BK1" i="1170"/>
  <c r="AC511" i="64"/>
  <c r="AC516" i="64" s="1"/>
  <c r="AC504" i="64"/>
  <c r="AD496" i="64"/>
  <c r="AD499" i="64" s="1"/>
  <c r="BE509" i="64" a="1"/>
  <c r="BE509" i="64" s="1"/>
  <c r="BE498" i="64" a="1"/>
  <c r="BE498" i="64" s="1"/>
  <c r="BE501" i="64" a="1"/>
  <c r="BE501" i="64" s="1"/>
  <c r="BE515" i="64" a="1"/>
  <c r="BE515" i="64" s="1"/>
  <c r="BD1108" i="64"/>
  <c r="BE111" i="64" a="1"/>
  <c r="BE111" i="64" s="1"/>
  <c r="BE1093" i="64" a="1"/>
  <c r="BE1093"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17" i="64" a="1"/>
  <c r="BE1017" i="64" s="1"/>
  <c r="S1744"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993" i="64"/>
  <c r="BD772" i="64"/>
  <c r="BD774" i="64" s="1"/>
  <c r="BB996" i="64"/>
  <c r="BC995" i="64"/>
  <c r="BE331" i="64" a="1"/>
  <c r="BE331" i="64" s="1"/>
  <c r="BE992" i="64" a="1"/>
  <c r="BE992" i="64" s="1"/>
  <c r="BE312" i="64" a="1"/>
  <c r="BE312" i="64" s="1"/>
  <c r="BE773" i="64" a="1"/>
  <c r="BE773" i="64" s="1"/>
  <c r="BE739" i="64" a="1"/>
  <c r="BE739" i="64" s="1"/>
  <c r="BE299" i="64" a="1"/>
  <c r="BE299" i="64" s="1"/>
  <c r="BC736" i="64"/>
  <c r="BD732" i="64"/>
  <c r="BD740" i="64" s="1"/>
  <c r="BE735" i="64" a="1"/>
  <c r="BE735" i="64" s="1"/>
  <c r="BE4" i="64"/>
  <c r="BE731" i="64" a="1"/>
  <c r="BE731" i="64" s="1"/>
  <c r="AY1786" i="64"/>
  <c r="AY1788" i="64" s="1"/>
  <c r="AB43" i="861"/>
  <c r="AB95" i="861"/>
  <c r="BF259" i="64"/>
  <c r="BF7" i="64"/>
  <c r="BE8" i="64" s="1"/>
  <c r="AY46" i="861"/>
  <c r="AY87" i="861" s="1"/>
  <c r="BF1" i="64"/>
  <c r="BG2" i="64"/>
  <c r="BF3" i="64"/>
  <c r="BE24" i="864"/>
  <c r="BE94" i="861" s="1"/>
  <c r="BF56" i="863" a="1"/>
  <c r="BF56" i="863" s="1"/>
  <c r="BF54" i="863" a="1"/>
  <c r="BF54" i="863" s="1"/>
  <c r="BF55" i="863" a="1"/>
  <c r="BF55" i="863" s="1"/>
  <c r="BF53" i="863" a="1"/>
  <c r="BF53" i="863" s="1"/>
  <c r="BF52" i="863" a="1"/>
  <c r="BF52" i="863" s="1"/>
  <c r="BF39" i="863"/>
  <c r="BF41" i="863"/>
  <c r="BF38" i="863"/>
  <c r="BF3" i="863"/>
  <c r="BF1" i="863"/>
  <c r="BG2" i="863"/>
  <c r="BG40" i="863" s="1"/>
  <c r="BD32"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43" i="64"/>
  <c r="CU2041" i="64"/>
  <c r="DL2390" i="64"/>
  <c r="AX1831" i="64"/>
  <c r="AY1829" i="64"/>
  <c r="AY1808" i="64"/>
  <c r="AY1810" i="64" s="1"/>
  <c r="AC1764" i="64"/>
  <c r="BE772" i="64" a="1"/>
  <c r="BD995" i="64" a="1"/>
  <c r="BE993" i="64" a="1"/>
  <c r="BE1108" i="64" a="1"/>
  <c r="BE1018" i="64"/>
  <c r="BE732" i="64" a="1"/>
  <c r="BC996" i="64" a="1"/>
  <c r="BJ48" i="1170" l="1"/>
  <c r="BJ23" i="1170"/>
  <c r="BJ33" i="1170"/>
  <c r="BJ34" i="1170"/>
  <c r="BJ49" i="1170"/>
  <c r="BJ52" i="1170"/>
  <c r="BJ37" i="1170"/>
  <c r="BI53" i="1170"/>
  <c r="BI22" i="861" s="1"/>
  <c r="BJ36" i="1170"/>
  <c r="BJ51" i="1170"/>
  <c r="BI38" i="1170"/>
  <c r="BI17" i="861" s="1"/>
  <c r="BJ35" i="1170"/>
  <c r="BJ50" i="1170"/>
  <c r="BL3" i="1170"/>
  <c r="BM2" i="1170"/>
  <c r="BL7" i="1170"/>
  <c r="BK8" i="1170" s="1"/>
  <c r="BL1" i="1170"/>
  <c r="BK43" i="1170"/>
  <c r="BK45" i="1170"/>
  <c r="BK26" i="1170"/>
  <c r="BK19" i="1170"/>
  <c r="BK20" i="1170"/>
  <c r="BK27" i="1170"/>
  <c r="BK42" i="1170"/>
  <c r="BK28" i="1170"/>
  <c r="BK4" i="1170"/>
  <c r="BK30" i="1170"/>
  <c r="BK29" i="1170"/>
  <c r="BK41" i="1170"/>
  <c r="BK22" i="1170"/>
  <c r="BK18" i="1170"/>
  <c r="BK44" i="1170"/>
  <c r="BK21" i="1170"/>
  <c r="BG56" i="1170"/>
  <c r="BH55" i="1170"/>
  <c r="AC512" i="64"/>
  <c r="AD507" i="64"/>
  <c r="AD508" i="64"/>
  <c r="AD510" i="64" s="1"/>
  <c r="AD500" i="64" s="1"/>
  <c r="AD502" i="64" s="1"/>
  <c r="AD503" i="64" s="1"/>
  <c r="BF509" i="64" a="1"/>
  <c r="BF509" i="64" s="1"/>
  <c r="BF498" i="64" a="1"/>
  <c r="BF498" i="64" s="1"/>
  <c r="BF501" i="64" a="1"/>
  <c r="BF501" i="64" s="1"/>
  <c r="BF515" i="64" a="1"/>
  <c r="BF515" i="64" s="1"/>
  <c r="BE126" i="64"/>
  <c r="BE141" i="64"/>
  <c r="BE1108" i="64"/>
  <c r="BE1110" i="64" s="1"/>
  <c r="BF111" i="64" a="1"/>
  <c r="BF111" i="64" s="1"/>
  <c r="BF1093" i="64" a="1"/>
  <c r="BF1093" i="64" s="1"/>
  <c r="BD1110"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17" i="64" a="1"/>
  <c r="BF1017"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993" i="64"/>
  <c r="BE772" i="64"/>
  <c r="BE774" i="64" s="1"/>
  <c r="BC996" i="64"/>
  <c r="BD995" i="64"/>
  <c r="BF331" i="64" a="1"/>
  <c r="BF331" i="64" s="1"/>
  <c r="BF992" i="64" a="1"/>
  <c r="BF992" i="64" s="1"/>
  <c r="BF312" i="64" a="1"/>
  <c r="BF312" i="64" s="1"/>
  <c r="BF773" i="64" a="1"/>
  <c r="BF773" i="64" s="1"/>
  <c r="BF739" i="64" a="1"/>
  <c r="BF739" i="64" s="1"/>
  <c r="BF299" i="64" a="1"/>
  <c r="BF299" i="64" s="1"/>
  <c r="BD736" i="64"/>
  <c r="BE732" i="64"/>
  <c r="BE740" i="64" s="1"/>
  <c r="BF735" i="64" a="1"/>
  <c r="BF735" i="64" s="1"/>
  <c r="BF4" i="64"/>
  <c r="BF731" i="64" a="1"/>
  <c r="BF731" i="64" s="1"/>
  <c r="AZ1786" i="64"/>
  <c r="AZ1788" i="64" s="1"/>
  <c r="BF4" i="864"/>
  <c r="BG259" i="64"/>
  <c r="BG7" i="64"/>
  <c r="BF8" i="64" s="1"/>
  <c r="AZ46" i="861"/>
  <c r="AZ87" i="861" s="1"/>
  <c r="BH2" i="64"/>
  <c r="BG3" i="64"/>
  <c r="BG1" i="64"/>
  <c r="BF24" i="864"/>
  <c r="BF94" i="861" s="1"/>
  <c r="BE32"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2043" i="64"/>
  <c r="CV2041" i="64"/>
  <c r="AZ1829" i="64"/>
  <c r="AY1831" i="64"/>
  <c r="AZ1808" i="64"/>
  <c r="AZ1810" i="64" s="1"/>
  <c r="AD1764" i="64"/>
  <c r="AC1766" i="64"/>
  <c r="E975" i="64"/>
  <c r="E974" i="64"/>
  <c r="E971" i="64"/>
  <c r="E970" i="64"/>
  <c r="E969" i="64"/>
  <c r="E967" i="64"/>
  <c r="E12" i="64"/>
  <c r="E11" i="64"/>
  <c r="BF732" i="64" a="1"/>
  <c r="BF772" i="64" a="1"/>
  <c r="BF993" i="64" a="1"/>
  <c r="BE995" i="64" a="1"/>
  <c r="BF1018" i="64"/>
  <c r="BF1108" i="64" a="1"/>
  <c r="BD996" i="64" a="1"/>
  <c r="BK34" i="1170" l="1"/>
  <c r="BK49" i="1170"/>
  <c r="BH56" i="1170"/>
  <c r="BK36" i="1170"/>
  <c r="BK51" i="1170"/>
  <c r="BK23" i="1170"/>
  <c r="BK48" i="1170"/>
  <c r="BK33" i="1170"/>
  <c r="BK37" i="1170"/>
  <c r="BK52" i="1170"/>
  <c r="BN2" i="1170"/>
  <c r="BM7" i="1170"/>
  <c r="BL8" i="1170" s="1"/>
  <c r="BM1" i="1170"/>
  <c r="BM3" i="1170"/>
  <c r="BL41" i="1170"/>
  <c r="BL45" i="1170"/>
  <c r="BL43" i="1170"/>
  <c r="BL19" i="1170"/>
  <c r="BL22" i="1170"/>
  <c r="BL27" i="1170"/>
  <c r="BL44" i="1170"/>
  <c r="BL42" i="1170"/>
  <c r="BL4" i="1170"/>
  <c r="BL21" i="1170"/>
  <c r="BL28" i="1170"/>
  <c r="BL26" i="1170"/>
  <c r="BL30" i="1170"/>
  <c r="BL18" i="1170"/>
  <c r="BL20" i="1170"/>
  <c r="BL29" i="1170"/>
  <c r="BJ38" i="1170"/>
  <c r="BJ17" i="861" s="1"/>
  <c r="BI55" i="1170"/>
  <c r="BJ53" i="1170"/>
  <c r="BJ22" i="861" s="1"/>
  <c r="BK35" i="1170"/>
  <c r="BK50" i="1170"/>
  <c r="AD504" i="64"/>
  <c r="AE496" i="64"/>
  <c r="AE499" i="64" s="1"/>
  <c r="AD511" i="64"/>
  <c r="BG509" i="64" a="1"/>
  <c r="BG509" i="64" s="1"/>
  <c r="BG498" i="64" a="1"/>
  <c r="BG498" i="64" s="1"/>
  <c r="BG501" i="64" a="1"/>
  <c r="BG501" i="64" s="1"/>
  <c r="BG515" i="64" a="1"/>
  <c r="BG515" i="64" s="1"/>
  <c r="BF126" i="64"/>
  <c r="BF141" i="64"/>
  <c r="BF1108" i="64"/>
  <c r="BF1110" i="64" s="1"/>
  <c r="BG111" i="64" a="1"/>
  <c r="BG111" i="64" s="1"/>
  <c r="BG1093" i="64" a="1"/>
  <c r="BG1093"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17" i="64" a="1"/>
  <c r="BG1017"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993" i="64"/>
  <c r="BF772" i="64"/>
  <c r="BF774" i="64" s="1"/>
  <c r="BD996" i="64"/>
  <c r="BE995" i="64"/>
  <c r="BG331" i="64" a="1"/>
  <c r="BG331" i="64" s="1"/>
  <c r="BG992" i="64" a="1"/>
  <c r="BG992" i="64" s="1"/>
  <c r="BG312" i="64" a="1"/>
  <c r="BG312" i="64" s="1"/>
  <c r="BG773" i="64" a="1"/>
  <c r="BG773" i="64" s="1"/>
  <c r="BG739" i="64" a="1"/>
  <c r="BG739" i="64" s="1"/>
  <c r="BG299" i="64" a="1"/>
  <c r="BG299" i="64" s="1"/>
  <c r="BE736" i="64"/>
  <c r="BF732" i="64"/>
  <c r="BF740" i="64" s="1"/>
  <c r="BG735" i="64" a="1"/>
  <c r="BG735" i="64" s="1"/>
  <c r="BG4" i="64"/>
  <c r="BG731" i="64" a="1"/>
  <c r="BG731" i="64" s="1"/>
  <c r="BA1786" i="64"/>
  <c r="BA1788" i="64" s="1"/>
  <c r="AB70" i="861"/>
  <c r="BH259" i="64"/>
  <c r="BH7" i="64"/>
  <c r="BG8" i="64" s="1"/>
  <c r="BA46" i="861"/>
  <c r="BA87" i="861"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4" i="861" s="1"/>
  <c r="BH55" i="863" a="1"/>
  <c r="BH55" i="863" s="1"/>
  <c r="BH56" i="863" a="1"/>
  <c r="BH56" i="863" s="1"/>
  <c r="BH41" i="863"/>
  <c r="BH54" i="863" a="1"/>
  <c r="BH54" i="863" s="1"/>
  <c r="BH53" i="863" a="1"/>
  <c r="BH53" i="863" s="1"/>
  <c r="BH52" i="863" a="1"/>
  <c r="BH52" i="863" s="1"/>
  <c r="BH39" i="863"/>
  <c r="BH38" i="863"/>
  <c r="BH3" i="863"/>
  <c r="BH1" i="863"/>
  <c r="BI2" i="863"/>
  <c r="BI40" i="863" s="1"/>
  <c r="BF32" i="861"/>
  <c r="AU1" i="860"/>
  <c r="AU7" i="860"/>
  <c r="AU3" i="860"/>
  <c r="AU4" i="860" s="1"/>
  <c r="AV2" i="860"/>
  <c r="CV2043" i="64"/>
  <c r="CW2041" i="64"/>
  <c r="AZ1831" i="64"/>
  <c r="BA1829" i="64"/>
  <c r="BA1808" i="64"/>
  <c r="BA1810" i="64" s="1"/>
  <c r="AE1764" i="64"/>
  <c r="AE1766" i="64" s="1"/>
  <c r="AD1766" i="64"/>
  <c r="B12" i="64"/>
  <c r="B969" i="64"/>
  <c r="S1927" i="64"/>
  <c r="BF995" i="64" a="1"/>
  <c r="BG772" i="64" a="1"/>
  <c r="BG732" i="64" a="1"/>
  <c r="BG1018" i="64"/>
  <c r="BG1108" i="64" a="1"/>
  <c r="BE996" i="64" a="1"/>
  <c r="BG993" i="64" a="1"/>
  <c r="BL37" i="1170" l="1"/>
  <c r="BL52" i="1170"/>
  <c r="BK38" i="1170"/>
  <c r="BK17" i="861" s="1"/>
  <c r="BI56" i="1170"/>
  <c r="BL34" i="1170"/>
  <c r="BL49" i="1170"/>
  <c r="BK53" i="1170"/>
  <c r="BK22" i="861" s="1"/>
  <c r="BJ55" i="1170"/>
  <c r="BL50" i="1170"/>
  <c r="BL35" i="1170"/>
  <c r="BM43" i="1170"/>
  <c r="BM18" i="1170"/>
  <c r="BM20" i="1170"/>
  <c r="BM29" i="1170"/>
  <c r="BM4" i="1170"/>
  <c r="BM28" i="1170"/>
  <c r="BM21" i="1170"/>
  <c r="BM19" i="1170"/>
  <c r="BM27" i="1170"/>
  <c r="BM26" i="1170"/>
  <c r="BM41" i="1170"/>
  <c r="BM30" i="1170"/>
  <c r="BM22" i="1170"/>
  <c r="BM42" i="1170"/>
  <c r="BM44" i="1170"/>
  <c r="BM45" i="1170"/>
  <c r="BL23" i="1170"/>
  <c r="BL33" i="1170"/>
  <c r="BL48" i="1170"/>
  <c r="BO2" i="1170"/>
  <c r="BN3" i="1170"/>
  <c r="BN7" i="1170"/>
  <c r="BN1" i="1170"/>
  <c r="BL51" i="1170"/>
  <c r="BL36" i="1170"/>
  <c r="AD516" i="64"/>
  <c r="AE507" i="64"/>
  <c r="AD512" i="64"/>
  <c r="AE508" i="64"/>
  <c r="BH509" i="64" a="1"/>
  <c r="BH509" i="64" s="1"/>
  <c r="BH498" i="64" a="1"/>
  <c r="BH498" i="64" s="1"/>
  <c r="BH501" i="64" a="1"/>
  <c r="BH501" i="64" s="1"/>
  <c r="BH515" i="64" a="1"/>
  <c r="BH515" i="64" s="1"/>
  <c r="BG141" i="64"/>
  <c r="BG126" i="64"/>
  <c r="BG1108" i="64"/>
  <c r="BH111" i="64" a="1"/>
  <c r="BH111" i="64" s="1"/>
  <c r="BH1093" i="64" a="1"/>
  <c r="BH1093"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17" i="64" a="1"/>
  <c r="BH1017"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996" i="64"/>
  <c r="BG993" i="64"/>
  <c r="BG772" i="64"/>
  <c r="BG774" i="64" s="1"/>
  <c r="BF995" i="64"/>
  <c r="BH331" i="64" a="1"/>
  <c r="BH331" i="64" s="1"/>
  <c r="BH992" i="64" a="1"/>
  <c r="BH992" i="64" s="1"/>
  <c r="BH312" i="64" a="1"/>
  <c r="BH312" i="64" s="1"/>
  <c r="BH773" i="64" a="1"/>
  <c r="BH773" i="64" s="1"/>
  <c r="BH739" i="64" a="1"/>
  <c r="BH739" i="64" s="1"/>
  <c r="BH299" i="64" a="1"/>
  <c r="BH299" i="64" s="1"/>
  <c r="BF736" i="64"/>
  <c r="BG732" i="64"/>
  <c r="BG740" i="64" s="1"/>
  <c r="BH735" i="64" a="1"/>
  <c r="BH735" i="64" s="1"/>
  <c r="BB1786" i="64"/>
  <c r="BB1788" i="64" s="1"/>
  <c r="BH4" i="64"/>
  <c r="BH731" i="64" a="1"/>
  <c r="BH731" i="64" s="1"/>
  <c r="BI259" i="64"/>
  <c r="BI7" i="64"/>
  <c r="BH8" i="64" s="1"/>
  <c r="BB46" i="861"/>
  <c r="BB87" i="861" s="1"/>
  <c r="BI3" i="64"/>
  <c r="BI1" i="64"/>
  <c r="BJ2" i="64"/>
  <c r="BH68" i="863" a="1"/>
  <c r="BH68" i="863" s="1"/>
  <c r="BH66" i="863" a="1"/>
  <c r="BH66" i="863" s="1"/>
  <c r="BH70" i="863" a="1"/>
  <c r="BH70" i="863" s="1"/>
  <c r="BH4" i="863"/>
  <c r="BH24" i="864"/>
  <c r="BH94" i="861" s="1"/>
  <c r="BH57" i="863"/>
  <c r="BH42" i="863"/>
  <c r="BH21" i="863" s="1"/>
  <c r="BH43" i="863"/>
  <c r="BJ5" i="861"/>
  <c r="BL3" i="861"/>
  <c r="BK4" i="861"/>
  <c r="BK1" i="861"/>
  <c r="BK8" i="861"/>
  <c r="BG32"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43" i="64"/>
  <c r="CX2041" i="64"/>
  <c r="BA1831" i="64"/>
  <c r="BB1829" i="64"/>
  <c r="BB1808" i="64"/>
  <c r="BB1810" i="64" s="1"/>
  <c r="AF1764" i="64"/>
  <c r="AF1766" i="64" s="1"/>
  <c r="B1" i="84" a="1"/>
  <c r="E1446" i="64"/>
  <c r="E1445" i="64"/>
  <c r="E1444" i="64"/>
  <c r="E1443" i="64"/>
  <c r="E1442" i="64"/>
  <c r="E1441" i="64"/>
  <c r="E1440" i="64"/>
  <c r="E1439" i="64"/>
  <c r="E1438" i="64"/>
  <c r="E1436" i="64"/>
  <c r="E1435" i="64"/>
  <c r="E1434" i="64"/>
  <c r="E1409" i="64"/>
  <c r="E1408" i="64"/>
  <c r="E1407" i="64"/>
  <c r="E1406" i="64"/>
  <c r="E1405" i="64"/>
  <c r="E1404" i="64"/>
  <c r="E1403" i="64"/>
  <c r="E1402" i="64"/>
  <c r="E1400" i="64"/>
  <c r="E1399" i="64"/>
  <c r="E1398" i="64"/>
  <c r="E1396" i="64"/>
  <c r="E1374" i="64"/>
  <c r="E1373" i="64"/>
  <c r="E1372" i="64"/>
  <c r="E1371" i="64"/>
  <c r="E1370" i="64"/>
  <c r="E1369" i="64"/>
  <c r="E1368" i="64"/>
  <c r="E1367" i="64"/>
  <c r="E1365" i="64"/>
  <c r="E1364" i="64"/>
  <c r="E1363" i="64"/>
  <c r="E1343" i="64"/>
  <c r="B1343" i="64" s="1"/>
  <c r="E1342" i="64"/>
  <c r="B1342" i="64" s="1"/>
  <c r="E1341" i="64"/>
  <c r="B1341" i="64" s="1"/>
  <c r="E1340" i="64"/>
  <c r="B1340" i="64" s="1"/>
  <c r="E1339" i="64"/>
  <c r="B1339" i="64" s="1"/>
  <c r="E1338" i="64"/>
  <c r="E1337" i="64"/>
  <c r="B1337" i="64" s="1"/>
  <c r="E1336" i="64"/>
  <c r="B1336" i="64" s="1"/>
  <c r="E1335" i="64"/>
  <c r="B1335" i="64" s="1"/>
  <c r="E1334" i="64"/>
  <c r="B1334" i="64" s="1"/>
  <c r="E1333" i="64"/>
  <c r="B1333" i="64" s="1"/>
  <c r="E1332" i="64"/>
  <c r="E1330" i="64"/>
  <c r="B1330" i="64" s="1"/>
  <c r="E1329" i="64"/>
  <c r="E1328" i="64"/>
  <c r="E1326" i="64"/>
  <c r="E1965" i="64"/>
  <c r="E1962" i="64"/>
  <c r="E1961" i="64"/>
  <c r="E1960" i="64"/>
  <c r="E1959" i="64"/>
  <c r="E1958" i="64"/>
  <c r="E1957" i="64"/>
  <c r="E1956" i="64"/>
  <c r="E1955" i="64"/>
  <c r="E1954" i="64"/>
  <c r="E1953" i="64"/>
  <c r="E1952" i="64"/>
  <c r="E1950" i="64"/>
  <c r="E1996" i="64"/>
  <c r="E1995" i="64"/>
  <c r="E1994" i="64"/>
  <c r="E1993" i="64"/>
  <c r="E1992" i="64"/>
  <c r="E1991" i="64"/>
  <c r="E1990" i="64"/>
  <c r="E1989" i="64"/>
  <c r="E1988" i="64"/>
  <c r="E1987" i="64"/>
  <c r="E1986" i="64"/>
  <c r="E1984" i="64"/>
  <c r="E1308" i="64"/>
  <c r="E1307" i="64"/>
  <c r="E1306" i="64"/>
  <c r="E1305" i="64"/>
  <c r="E1304" i="64"/>
  <c r="E1302" i="64"/>
  <c r="E648" i="64"/>
  <c r="E647" i="64"/>
  <c r="E646" i="64"/>
  <c r="E645" i="64"/>
  <c r="E644" i="64"/>
  <c r="E643" i="64"/>
  <c r="E1236" i="64"/>
  <c r="E1235" i="64"/>
  <c r="E1234" i="64"/>
  <c r="E1232" i="64"/>
  <c r="E1213" i="64"/>
  <c r="E1212" i="64"/>
  <c r="E1211" i="64"/>
  <c r="E1210" i="64"/>
  <c r="E1208" i="64"/>
  <c r="E1695" i="64"/>
  <c r="E1694" i="64"/>
  <c r="E1693" i="64"/>
  <c r="E1692" i="64"/>
  <c r="E1691" i="64"/>
  <c r="E1189" i="64"/>
  <c r="E1188" i="64"/>
  <c r="E1187" i="64"/>
  <c r="E1186" i="64"/>
  <c r="E1671" i="64"/>
  <c r="E1670" i="64"/>
  <c r="E1669" i="64"/>
  <c r="E1668" i="64"/>
  <c r="E1667" i="64"/>
  <c r="E1665" i="64"/>
  <c r="E1597" i="64"/>
  <c r="E1593" i="64"/>
  <c r="E1592" i="64"/>
  <c r="E1591" i="64"/>
  <c r="E1590" i="64"/>
  <c r="E1589" i="64"/>
  <c r="E1588" i="64"/>
  <c r="E1587" i="64"/>
  <c r="E1586" i="64"/>
  <c r="E1585" i="64"/>
  <c r="E1584" i="64"/>
  <c r="E1583" i="64"/>
  <c r="E1582" i="64"/>
  <c r="E1581" i="64"/>
  <c r="E1580" i="64"/>
  <c r="E1579" i="64"/>
  <c r="E473" i="64"/>
  <c r="E472" i="64"/>
  <c r="E471" i="64"/>
  <c r="E470" i="64"/>
  <c r="E469" i="64"/>
  <c r="E468" i="64"/>
  <c r="E467" i="64"/>
  <c r="E466" i="64"/>
  <c r="E465" i="64"/>
  <c r="E464" i="64"/>
  <c r="E463" i="64"/>
  <c r="E462" i="64"/>
  <c r="E461" i="64"/>
  <c r="E1066" i="64"/>
  <c r="E1065" i="64"/>
  <c r="E1061" i="64"/>
  <c r="E1060" i="64"/>
  <c r="E1059" i="64"/>
  <c r="E1058"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47" i="64"/>
  <c r="R1444" i="64"/>
  <c r="I1411" i="64"/>
  <c r="R1408" i="64"/>
  <c r="R1373" i="64"/>
  <c r="J1341" i="64"/>
  <c r="R1338" i="64"/>
  <c r="J1963" i="64"/>
  <c r="R1960" i="64"/>
  <c r="R1994" i="64"/>
  <c r="BG995" i="64" a="1"/>
  <c r="BH772" i="64" a="1"/>
  <c r="BH732" i="64" a="1"/>
  <c r="BH1018" i="64"/>
  <c r="BH1108" i="64" a="1"/>
  <c r="BH993" i="64" a="1"/>
  <c r="BF996" i="64" a="1"/>
  <c r="BM37" i="1170" l="1"/>
  <c r="BM52" i="1170"/>
  <c r="BJ56" i="1170"/>
  <c r="BN21" i="1170"/>
  <c r="BN27" i="1170"/>
  <c r="BN28" i="1170"/>
  <c r="BN29" i="1170"/>
  <c r="BN26" i="1170"/>
  <c r="BN41" i="1170"/>
  <c r="BN42" i="1170"/>
  <c r="BN44" i="1170"/>
  <c r="BN45" i="1170"/>
  <c r="BN4" i="1170"/>
  <c r="BN22" i="1170"/>
  <c r="BN43" i="1170"/>
  <c r="BN18" i="1170"/>
  <c r="BN20" i="1170"/>
  <c r="BN30" i="1170"/>
  <c r="BN19" i="1170"/>
  <c r="BP2" i="1170"/>
  <c r="BO7" i="1170"/>
  <c r="BO1" i="1170"/>
  <c r="BO3" i="1170"/>
  <c r="BM34" i="1170"/>
  <c r="BM49" i="1170"/>
  <c r="BM36" i="1170"/>
  <c r="BM51" i="1170"/>
  <c r="BM8" i="1170"/>
  <c r="BL53" i="1170"/>
  <c r="BL22" i="861" s="1"/>
  <c r="BL38" i="1170"/>
  <c r="BL17" i="861" s="1"/>
  <c r="BM35" i="1170"/>
  <c r="BM50" i="1170"/>
  <c r="BK55" i="1170"/>
  <c r="BM23" i="1170"/>
  <c r="BM48" i="1170"/>
  <c r="BM33" i="1170"/>
  <c r="AE510" i="64"/>
  <c r="AE500" i="64" s="1"/>
  <c r="AE502" i="64" s="1"/>
  <c r="AE503" i="64" s="1"/>
  <c r="BI509" i="64" a="1"/>
  <c r="BI509" i="64" s="1"/>
  <c r="BI498" i="64" a="1"/>
  <c r="BI498" i="64" s="1"/>
  <c r="BI515" i="64" a="1"/>
  <c r="BI515" i="64" s="1"/>
  <c r="BI501" i="64" a="1"/>
  <c r="BI501" i="64" s="1"/>
  <c r="BH141" i="64"/>
  <c r="BH126" i="64"/>
  <c r="BH1108" i="64"/>
  <c r="BH1110" i="64" s="1"/>
  <c r="BI111" i="64" a="1"/>
  <c r="BI111" i="64" s="1"/>
  <c r="BI1093" i="64" a="1"/>
  <c r="BI1093" i="64" s="1"/>
  <c r="BG1110"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17" i="64" a="1"/>
  <c r="BI1017"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993" i="64"/>
  <c r="BF996" i="64"/>
  <c r="BH772" i="64"/>
  <c r="BH774" i="64" s="1"/>
  <c r="BG995" i="64"/>
  <c r="BI331" i="64" a="1"/>
  <c r="BI331" i="64" s="1"/>
  <c r="BI992" i="64" a="1"/>
  <c r="BI992" i="64" s="1"/>
  <c r="BI312" i="64" a="1"/>
  <c r="BI312" i="64" s="1"/>
  <c r="BI773" i="64" a="1"/>
  <c r="BI773" i="64" s="1"/>
  <c r="BI739" i="64" a="1"/>
  <c r="BI739" i="64" s="1"/>
  <c r="BI299" i="64" a="1"/>
  <c r="BI299" i="64" s="1"/>
  <c r="BC1786" i="64"/>
  <c r="BC1788" i="64" s="1"/>
  <c r="BG736" i="64"/>
  <c r="BH732" i="64"/>
  <c r="BH740" i="64" s="1"/>
  <c r="BI735" i="64" a="1"/>
  <c r="BI735" i="64" s="1"/>
  <c r="BI4" i="64"/>
  <c r="BI731" i="64" a="1"/>
  <c r="BI731" i="64" s="1"/>
  <c r="AC43" i="861"/>
  <c r="AC95" i="861"/>
  <c r="BI4" i="864"/>
  <c r="BJ259" i="64"/>
  <c r="BJ7" i="64"/>
  <c r="BC46" i="861"/>
  <c r="BC87" i="861" s="1"/>
  <c r="BJ3" i="64"/>
  <c r="BJ1" i="64"/>
  <c r="BK2" i="64"/>
  <c r="BJ22" i="864"/>
  <c r="BJ21" i="864"/>
  <c r="BJ20" i="864"/>
  <c r="BJ3" i="864"/>
  <c r="BJ4" i="864" s="1"/>
  <c r="BJ1" i="864"/>
  <c r="BK2" i="864"/>
  <c r="BK23" i="864" s="1"/>
  <c r="BH32"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4" i="861" s="1"/>
  <c r="T278" i="64"/>
  <c r="T260" i="64"/>
  <c r="T261" i="64"/>
  <c r="T279" i="64"/>
  <c r="T280" i="64"/>
  <c r="T262" i="64"/>
  <c r="AW1" i="860"/>
  <c r="AW7" i="860"/>
  <c r="AW3" i="860"/>
  <c r="AW4" i="860" s="1"/>
  <c r="AX2" i="860"/>
  <c r="CX2043" i="64"/>
  <c r="CY2041" i="64"/>
  <c r="K42" i="206"/>
  <c r="K47" i="206"/>
  <c r="BB1831" i="64"/>
  <c r="BC1829" i="64"/>
  <c r="BC1808" i="64"/>
  <c r="BC1810" i="64" s="1"/>
  <c r="T1927" i="64"/>
  <c r="R1927" i="64"/>
  <c r="AG1764" i="64"/>
  <c r="AG1766" i="64" s="1"/>
  <c r="B176" i="64"/>
  <c r="B192" i="64"/>
  <c r="B945" i="64"/>
  <c r="B466" i="64"/>
  <c r="B1987" i="64"/>
  <c r="B1953" i="64"/>
  <c r="B1329" i="64"/>
  <c r="B1338" i="64"/>
  <c r="R1411" i="64"/>
  <c r="B669" i="64"/>
  <c r="B40" i="64"/>
  <c r="B1058" i="64"/>
  <c r="B1585" i="64"/>
  <c r="B647" i="64"/>
  <c r="B1306" i="64"/>
  <c r="B1398" i="64"/>
  <c r="B1438" i="64"/>
  <c r="B1989" i="64"/>
  <c r="B1399" i="64"/>
  <c r="B1186" i="64"/>
  <c r="B1955" i="64"/>
  <c r="B1332" i="64"/>
  <c r="B1408" i="64"/>
  <c r="J1964" i="64"/>
  <c r="J1965" i="64" s="1"/>
  <c r="B1580" i="64"/>
  <c r="B1188" i="64"/>
  <c r="B1693" i="64"/>
  <c r="B1210" i="64"/>
  <c r="B1363" i="64"/>
  <c r="B1402" i="64"/>
  <c r="B175" i="64"/>
  <c r="B190" i="64"/>
  <c r="B1667" i="64"/>
  <c r="B1364" i="64"/>
  <c r="B1373" i="64"/>
  <c r="B1691" i="64"/>
  <c r="R1447" i="64"/>
  <c r="B191" i="64"/>
  <c r="B472" i="64"/>
  <c r="B1212" i="64"/>
  <c r="B1234" i="64"/>
  <c r="B1434" i="64"/>
  <c r="J1342" i="64"/>
  <c r="B245" i="64"/>
  <c r="B1591" i="64"/>
  <c r="B645" i="64"/>
  <c r="B1304" i="64"/>
  <c r="B1986" i="64"/>
  <c r="B1994" i="64"/>
  <c r="B1952" i="64"/>
  <c r="B1960" i="64"/>
  <c r="B1328" i="64"/>
  <c r="B1367" i="64"/>
  <c r="B1435" i="64"/>
  <c r="B1444" i="64"/>
  <c r="J2036" i="64"/>
  <c r="I1412" i="64"/>
  <c r="I1413" i="64" s="1"/>
  <c r="I1448" i="64"/>
  <c r="B1" i="84"/>
  <c r="R1341" i="64"/>
  <c r="R1963" i="64"/>
  <c r="BI772" i="64" a="1"/>
  <c r="BH995" i="64" a="1"/>
  <c r="T2178" i="64" a="1"/>
  <c r="T2212" i="64" a="1"/>
  <c r="BI1108" i="64" a="1"/>
  <c r="BI1018" i="64"/>
  <c r="BI993" i="64" a="1"/>
  <c r="BI732" i="64" a="1"/>
  <c r="BG996" i="64" a="1"/>
  <c r="BM53" i="1170" l="1"/>
  <c r="BM22" i="861" s="1"/>
  <c r="BK56" i="1170"/>
  <c r="BO45" i="1170"/>
  <c r="BO4" i="1170"/>
  <c r="BO18" i="1170"/>
  <c r="BO27" i="1170"/>
  <c r="BO22" i="1170"/>
  <c r="BO19" i="1170"/>
  <c r="BO21" i="1170"/>
  <c r="BO28" i="1170"/>
  <c r="BO30" i="1170"/>
  <c r="BO20" i="1170"/>
  <c r="BO26" i="1170"/>
  <c r="BO29" i="1170"/>
  <c r="BO41" i="1170"/>
  <c r="BO43" i="1170"/>
  <c r="BO42" i="1170"/>
  <c r="BO44" i="1170"/>
  <c r="BN51" i="1170"/>
  <c r="BN36" i="1170"/>
  <c r="BL55" i="1170"/>
  <c r="BN34" i="1170"/>
  <c r="BN49" i="1170"/>
  <c r="BN8" i="1170"/>
  <c r="BN35" i="1170"/>
  <c r="BN50" i="1170"/>
  <c r="BQ2" i="1170"/>
  <c r="BP3" i="1170"/>
  <c r="BP7" i="1170"/>
  <c r="BP1" i="1170"/>
  <c r="BN33" i="1170"/>
  <c r="BN23" i="1170"/>
  <c r="BN48" i="1170"/>
  <c r="BN37" i="1170"/>
  <c r="BN52" i="1170"/>
  <c r="BM38" i="1170"/>
  <c r="BM17" i="861" s="1"/>
  <c r="AE511" i="64"/>
  <c r="AE516" i="64" s="1"/>
  <c r="AE504" i="64"/>
  <c r="AF496" i="64"/>
  <c r="AF499" i="64" s="1"/>
  <c r="BJ509" i="64" a="1"/>
  <c r="BJ509" i="64" s="1"/>
  <c r="BJ498" i="64" a="1"/>
  <c r="BJ498" i="64" s="1"/>
  <c r="BJ501" i="64" a="1"/>
  <c r="BJ501" i="64" s="1"/>
  <c r="BJ515" i="64" a="1"/>
  <c r="BJ515" i="64" s="1"/>
  <c r="BI141" i="64"/>
  <c r="BI126" i="64"/>
  <c r="BI1108" i="64"/>
  <c r="BI1110" i="64" s="1"/>
  <c r="BJ111" i="64" a="1"/>
  <c r="BJ111" i="64" s="1"/>
  <c r="BJ1093" i="64" a="1"/>
  <c r="BJ1093"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17" i="64" a="1"/>
  <c r="BJ1017"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993" i="64"/>
  <c r="BI772" i="64"/>
  <c r="BI774" i="64" s="1"/>
  <c r="BG996" i="64"/>
  <c r="BH995" i="64"/>
  <c r="BJ331" i="64" a="1"/>
  <c r="BJ331" i="64" s="1"/>
  <c r="BJ992" i="64" a="1"/>
  <c r="BJ992" i="64" s="1"/>
  <c r="BD1786" i="64"/>
  <c r="BD1788"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D46" i="861"/>
  <c r="BD87" i="861" s="1"/>
  <c r="BK1" i="64"/>
  <c r="BL2" i="64"/>
  <c r="BK3" i="64"/>
  <c r="BJ24" i="864"/>
  <c r="BJ94" i="861" s="1"/>
  <c r="BI32"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24" i="64" a="1"/>
  <c r="T2024" i="64" s="1"/>
  <c r="T2025" i="64" a="1"/>
  <c r="T2025" i="64" s="1"/>
  <c r="T2026" i="64" a="1"/>
  <c r="T2026" i="64" s="1"/>
  <c r="T2030" i="64" a="1"/>
  <c r="T2030" i="64" s="1"/>
  <c r="T2028" i="64" a="1"/>
  <c r="T2028" i="64" s="1"/>
  <c r="T2031" i="64" a="1"/>
  <c r="T2031" i="64" s="1"/>
  <c r="T2032" i="64" a="1"/>
  <c r="T2032" i="64" s="1"/>
  <c r="T2027" i="64" a="1"/>
  <c r="T2027" i="64" s="1"/>
  <c r="T2029" i="64" a="1"/>
  <c r="T2029" i="64" s="1"/>
  <c r="T435" i="64" a="1"/>
  <c r="T435" i="64" s="1"/>
  <c r="T413" i="64" a="1"/>
  <c r="T413" i="64" s="1"/>
  <c r="T436" i="64" a="1"/>
  <c r="T436" i="64" s="1"/>
  <c r="CY2043" i="64"/>
  <c r="CZ2041" i="64"/>
  <c r="T2178" i="64"/>
  <c r="T2212"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28" i="64"/>
  <c r="K37" i="206"/>
  <c r="T2470" i="64" a="1"/>
  <c r="T2470" i="64" s="1"/>
  <c r="T2116" i="64" a="1"/>
  <c r="T2116" i="64" s="1"/>
  <c r="T2136" i="64" a="1"/>
  <c r="T2136" i="64" s="1"/>
  <c r="BD1829" i="64"/>
  <c r="BC1831" i="64"/>
  <c r="BD1808" i="64"/>
  <c r="BD1810" i="64" s="1"/>
  <c r="T1735" i="64" a="1"/>
  <c r="T1735" i="64" s="1"/>
  <c r="T1736" i="64" a="1"/>
  <c r="T1736" i="64" s="1"/>
  <c r="T1727" i="64" a="1"/>
  <c r="T1727" i="64" s="1"/>
  <c r="T1726" i="64" a="1"/>
  <c r="T1726" i="64" s="1"/>
  <c r="T1717" i="64" a="1"/>
  <c r="T1717" i="64" s="1"/>
  <c r="T1718" i="64" a="1"/>
  <c r="T1718" i="64" s="1"/>
  <c r="T2157" i="64" a="1"/>
  <c r="T2157" i="64" s="1"/>
  <c r="T1928" i="64"/>
  <c r="U1927" i="64"/>
  <c r="U1928" i="64" s="1"/>
  <c r="K33" i="206"/>
  <c r="K32" i="206"/>
  <c r="K31" i="206"/>
  <c r="K30" i="206"/>
  <c r="AH1764" i="64"/>
  <c r="AH1766" i="64" s="1"/>
  <c r="S1931" i="64"/>
  <c r="R1342" i="64"/>
  <c r="R1412" i="64"/>
  <c r="R1965" i="64"/>
  <c r="R1964" i="64"/>
  <c r="R1448" i="64"/>
  <c r="I1449" i="64"/>
  <c r="T437" i="64" a="1"/>
  <c r="T1723" i="64" a="1"/>
  <c r="BJ993" i="64" a="1"/>
  <c r="T2137" i="64" a="1"/>
  <c r="T698" i="64" a="1"/>
  <c r="U2178" i="64" a="1"/>
  <c r="BJ732" i="64" a="1"/>
  <c r="BJ1018" i="64"/>
  <c r="BI995" i="64" a="1"/>
  <c r="T2158" i="64" a="1"/>
  <c r="T2115" i="64" a="1"/>
  <c r="U2212" i="64" a="1"/>
  <c r="BJ772" i="64" a="1"/>
  <c r="DL621" i="64" a="1"/>
  <c r="BH996" i="64" a="1"/>
  <c r="T1722" i="64" a="1"/>
  <c r="BJ1108" i="64" a="1"/>
  <c r="BO35" i="1170" l="1"/>
  <c r="BO50" i="1170"/>
  <c r="BO36" i="1170"/>
  <c r="BO51" i="1170"/>
  <c r="BN53" i="1170"/>
  <c r="BN22" i="861" s="1"/>
  <c r="BL56" i="1170"/>
  <c r="BO34" i="1170"/>
  <c r="BO49" i="1170"/>
  <c r="BN38" i="1170"/>
  <c r="BN17" i="861" s="1"/>
  <c r="BO37" i="1170"/>
  <c r="BO52" i="1170"/>
  <c r="BO33" i="1170"/>
  <c r="BO48" i="1170"/>
  <c r="BO23" i="1170"/>
  <c r="BO8" i="1170"/>
  <c r="BP45" i="1170"/>
  <c r="BP43" i="1170"/>
  <c r="BP41" i="1170"/>
  <c r="BP42" i="1170"/>
  <c r="BP4" i="1170"/>
  <c r="BP21" i="1170"/>
  <c r="BP19" i="1170"/>
  <c r="BP26" i="1170"/>
  <c r="BP20" i="1170"/>
  <c r="BP28" i="1170"/>
  <c r="BP30" i="1170"/>
  <c r="BP29" i="1170"/>
  <c r="BP27" i="1170"/>
  <c r="BP44" i="1170"/>
  <c r="BP18" i="1170"/>
  <c r="BP22" i="1170"/>
  <c r="BR2" i="1170"/>
  <c r="BQ3" i="1170"/>
  <c r="BQ7" i="1170"/>
  <c r="BQ1" i="1170"/>
  <c r="BM55" i="1170"/>
  <c r="AE512" i="64"/>
  <c r="AF507" i="64"/>
  <c r="AF508" i="64"/>
  <c r="BK509" i="64" a="1"/>
  <c r="BK509" i="64" s="1"/>
  <c r="BK498" i="64" a="1"/>
  <c r="BK498" i="64" s="1"/>
  <c r="BK515" i="64" a="1"/>
  <c r="BK515" i="64" s="1"/>
  <c r="BK501" i="64" a="1"/>
  <c r="BK501" i="64" s="1"/>
  <c r="BJ126" i="64"/>
  <c r="BJ141" i="64"/>
  <c r="BJ1108" i="64"/>
  <c r="BJ1110" i="64" s="1"/>
  <c r="BK111" i="64" a="1"/>
  <c r="BK111" i="64" s="1"/>
  <c r="BK1093" i="64" a="1"/>
  <c r="BK1093"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17" i="64" a="1"/>
  <c r="BK1017" i="64" s="1"/>
  <c r="S1929" i="64"/>
  <c r="T1926" i="64" s="1"/>
  <c r="T1931" i="64" s="1"/>
  <c r="BE1786" i="64"/>
  <c r="BE1788"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993" i="64"/>
  <c r="BJ772" i="64"/>
  <c r="BJ774" i="64" s="1"/>
  <c r="BH996" i="64"/>
  <c r="BI995" i="64"/>
  <c r="BK331" i="64" a="1"/>
  <c r="BK331" i="64" s="1"/>
  <c r="BK992" i="64" a="1"/>
  <c r="BK992" i="64" s="1"/>
  <c r="BK312" i="64" a="1"/>
  <c r="BK312" i="64" s="1"/>
  <c r="BK773" i="64" a="1"/>
  <c r="BK773" i="64" s="1"/>
  <c r="BK739" i="64" a="1"/>
  <c r="BK739" i="64" s="1"/>
  <c r="BK299" i="64" a="1"/>
  <c r="BK299" i="64" s="1"/>
  <c r="BI736" i="64"/>
  <c r="BJ732" i="64"/>
  <c r="BJ740" i="64" s="1"/>
  <c r="BK735" i="64" a="1"/>
  <c r="BK735" i="64" s="1"/>
  <c r="BK4" i="64"/>
  <c r="BK731" i="64" a="1"/>
  <c r="BK731" i="64" s="1"/>
  <c r="AC70" i="861"/>
  <c r="BK4" i="864"/>
  <c r="BL259" i="64"/>
  <c r="BL7" i="64"/>
  <c r="BK8" i="64" s="1"/>
  <c r="BJ8" i="64"/>
  <c r="BE46" i="861"/>
  <c r="BE87" i="861" s="1"/>
  <c r="BL1" i="64"/>
  <c r="BM2" i="64"/>
  <c r="BL3" i="64"/>
  <c r="BK24" i="864"/>
  <c r="BK94"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2" i="86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33" i="64"/>
  <c r="U2024" i="64" a="1"/>
  <c r="U2024" i="64" s="1"/>
  <c r="U2025" i="64" a="1"/>
  <c r="U2025" i="64" s="1"/>
  <c r="U2026" i="64" a="1"/>
  <c r="U2026" i="64" s="1"/>
  <c r="U2027" i="64" a="1"/>
  <c r="U2027" i="64" s="1"/>
  <c r="U2028" i="64" a="1"/>
  <c r="U2028" i="64" s="1"/>
  <c r="U2029" i="64" a="1"/>
  <c r="U2029" i="64" s="1"/>
  <c r="U2030" i="64" a="1"/>
  <c r="U2030" i="64" s="1"/>
  <c r="U2031" i="64" a="1"/>
  <c r="U2031" i="64" s="1"/>
  <c r="U2032" i="64" a="1"/>
  <c r="U2032" i="64" s="1"/>
  <c r="CZ2043" i="64"/>
  <c r="DA2041" i="64"/>
  <c r="U436" i="64" a="1"/>
  <c r="U436" i="64" s="1"/>
  <c r="U435" i="64" a="1"/>
  <c r="U435" i="64" s="1"/>
  <c r="U413" i="64" a="1"/>
  <c r="U413" i="64" s="1"/>
  <c r="U2178" i="64"/>
  <c r="U2212" i="64"/>
  <c r="CO193" i="64"/>
  <c r="CP190" i="64"/>
  <c r="DL621" i="64"/>
  <c r="T2137" i="64"/>
  <c r="T2115" i="64"/>
  <c r="U2470" i="64" a="1"/>
  <c r="U2470" i="64" s="1"/>
  <c r="U2116" i="64" a="1"/>
  <c r="U2116" i="64" s="1"/>
  <c r="U2136" i="64" a="1"/>
  <c r="U2136" i="64" s="1"/>
  <c r="BD1831" i="64"/>
  <c r="BE1829" i="64"/>
  <c r="BE1808" i="64"/>
  <c r="BE1810" i="64" s="1"/>
  <c r="U1736" i="64" a="1"/>
  <c r="U1736" i="64" s="1"/>
  <c r="U1735" i="64" a="1"/>
  <c r="U1735" i="64" s="1"/>
  <c r="U1726" i="64" a="1"/>
  <c r="U1726" i="64" s="1"/>
  <c r="U1727" i="64" a="1"/>
  <c r="U1727" i="64" s="1"/>
  <c r="T1723" i="64"/>
  <c r="T1722" i="64"/>
  <c r="U1717" i="64" a="1"/>
  <c r="U1717" i="64" s="1"/>
  <c r="U1718" i="64" a="1"/>
  <c r="U1718" i="64" s="1"/>
  <c r="T2158" i="64"/>
  <c r="U2157" i="64" a="1"/>
  <c r="U2157" i="64" s="1"/>
  <c r="V1927" i="64"/>
  <c r="V1928" i="64" s="1"/>
  <c r="AI1764" i="64"/>
  <c r="AI1766" i="64" s="1"/>
  <c r="R1449" i="64"/>
  <c r="V2178" i="64" a="1"/>
  <c r="U698" i="64" a="1"/>
  <c r="BK772" i="64" a="1"/>
  <c r="BK993" i="64" a="1"/>
  <c r="BK1018" i="64"/>
  <c r="BJ995" i="64" a="1"/>
  <c r="V2212" i="64" a="1"/>
  <c r="BK732" i="64" a="1"/>
  <c r="U2137" i="64" a="1"/>
  <c r="U2115" i="64" a="1"/>
  <c r="U2158" i="64" a="1"/>
  <c r="BI996" i="64" a="1"/>
  <c r="U437" i="64" a="1"/>
  <c r="U1722" i="64" a="1"/>
  <c r="U1723" i="64" a="1"/>
  <c r="BK1108" i="64" a="1"/>
  <c r="BP8" i="1170" l="1"/>
  <c r="BM56" i="1170"/>
  <c r="BP34" i="1170"/>
  <c r="BP49" i="1170"/>
  <c r="BN55" i="1170"/>
  <c r="BP36" i="1170"/>
  <c r="BP51" i="1170"/>
  <c r="BQ20" i="1170"/>
  <c r="BQ41" i="1170"/>
  <c r="BQ26" i="1170"/>
  <c r="BQ30" i="1170"/>
  <c r="BQ29" i="1170"/>
  <c r="BQ45" i="1170"/>
  <c r="BQ22" i="1170"/>
  <c r="BQ43" i="1170"/>
  <c r="BQ44" i="1170"/>
  <c r="BQ42" i="1170"/>
  <c r="BQ4" i="1170"/>
  <c r="BQ18" i="1170"/>
  <c r="BQ19" i="1170"/>
  <c r="BQ21" i="1170"/>
  <c r="BQ27" i="1170"/>
  <c r="BQ28" i="1170"/>
  <c r="BP37" i="1170"/>
  <c r="BP52" i="1170"/>
  <c r="BP23" i="1170"/>
  <c r="BP48" i="1170"/>
  <c r="BP33" i="1170"/>
  <c r="BS2" i="1170"/>
  <c r="BR3" i="1170"/>
  <c r="BR1" i="1170"/>
  <c r="BR7" i="1170"/>
  <c r="BO53" i="1170"/>
  <c r="BO22" i="861" s="1"/>
  <c r="BO38" i="1170"/>
  <c r="BO17" i="861" s="1"/>
  <c r="BP35" i="1170"/>
  <c r="BP50" i="1170"/>
  <c r="AF510" i="64"/>
  <c r="BL509" i="64" a="1"/>
  <c r="BL509" i="64" s="1"/>
  <c r="BL498" i="64" a="1"/>
  <c r="BL498" i="64" s="1"/>
  <c r="BL515" i="64" a="1"/>
  <c r="BL515" i="64" s="1"/>
  <c r="BL501" i="64" a="1"/>
  <c r="BL501" i="64" s="1"/>
  <c r="BK126" i="64"/>
  <c r="BK141" i="64"/>
  <c r="BK1108" i="64"/>
  <c r="BK1110" i="64" s="1"/>
  <c r="BL111" i="64" a="1"/>
  <c r="BL111" i="64" s="1"/>
  <c r="BL1093" i="64" a="1"/>
  <c r="BL1093"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17" i="64" a="1"/>
  <c r="BL1017" i="64" s="1"/>
  <c r="T2041" i="64"/>
  <c r="T1929" i="64"/>
  <c r="U1926" i="64" s="1"/>
  <c r="U1931" i="64" s="1"/>
  <c r="BF1786" i="64"/>
  <c r="BF1788"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993" i="64"/>
  <c r="BK772" i="64"/>
  <c r="BK774" i="64" s="1"/>
  <c r="BI996" i="64"/>
  <c r="BJ995" i="64"/>
  <c r="BL331" i="64" a="1"/>
  <c r="BL331" i="64" s="1"/>
  <c r="BL992" i="64" a="1"/>
  <c r="BL992"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F46" i="861"/>
  <c r="BF87" i="861" s="1"/>
  <c r="BN2" i="64"/>
  <c r="BM1" i="64"/>
  <c r="BM3" i="64"/>
  <c r="BL24" i="864"/>
  <c r="BL94"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2"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24" i="64" a="1"/>
  <c r="V2024" i="64" s="1"/>
  <c r="V2025" i="64" a="1"/>
  <c r="V2025" i="64" s="1"/>
  <c r="V2026" i="64" a="1"/>
  <c r="V2026" i="64" s="1"/>
  <c r="V2027" i="64" a="1"/>
  <c r="V2027" i="64" s="1"/>
  <c r="V2028" i="64" a="1"/>
  <c r="V2028" i="64" s="1"/>
  <c r="V2030" i="64" a="1"/>
  <c r="V2030" i="64" s="1"/>
  <c r="V2031" i="64" a="1"/>
  <c r="V2031" i="64" s="1"/>
  <c r="V2032" i="64" a="1"/>
  <c r="V2032" i="64" s="1"/>
  <c r="V2029" i="64" a="1"/>
  <c r="V2029" i="64" s="1"/>
  <c r="U2033" i="64"/>
  <c r="DA2043" i="64"/>
  <c r="DB2041" i="64"/>
  <c r="V436" i="64" a="1"/>
  <c r="V436" i="64" s="1"/>
  <c r="V435" i="64" a="1"/>
  <c r="V435" i="64" s="1"/>
  <c r="V413" i="64" a="1"/>
  <c r="V413" i="64" s="1"/>
  <c r="V2178" i="64"/>
  <c r="V2212" i="64"/>
  <c r="CQ190" i="64"/>
  <c r="CQ193" i="64" s="1"/>
  <c r="CP193" i="64"/>
  <c r="U2137" i="64"/>
  <c r="U2115" i="64"/>
  <c r="V2116" i="64" a="1"/>
  <c r="V2116" i="64" s="1"/>
  <c r="V2136" i="64" a="1"/>
  <c r="V2136" i="64" s="1"/>
  <c r="BF1829" i="64"/>
  <c r="BE1831" i="64"/>
  <c r="BF1808" i="64"/>
  <c r="BF1810" i="64" s="1"/>
  <c r="V2470" i="64" a="1"/>
  <c r="V2470" i="64" s="1"/>
  <c r="T1730" i="64"/>
  <c r="T1739" i="64"/>
  <c r="T1731" i="64"/>
  <c r="T1740" i="64"/>
  <c r="V1736" i="64" a="1"/>
  <c r="V1736" i="64" s="1"/>
  <c r="V1735" i="64" a="1"/>
  <c r="V1735" i="64" s="1"/>
  <c r="V1718" i="64" a="1"/>
  <c r="V1718" i="64" s="1"/>
  <c r="V1726" i="64" a="1"/>
  <c r="V1726" i="64" s="1"/>
  <c r="V1727" i="64" a="1"/>
  <c r="V1727" i="64" s="1"/>
  <c r="U1723" i="64"/>
  <c r="U1722" i="64"/>
  <c r="V2157" i="64" a="1"/>
  <c r="V2157" i="64" s="1"/>
  <c r="V1717" i="64" a="1"/>
  <c r="V1717" i="64" s="1"/>
  <c r="U2158" i="64"/>
  <c r="W1927" i="64"/>
  <c r="W1928" i="64" s="1"/>
  <c r="AJ1764" i="64"/>
  <c r="AJ1766" i="64" s="1"/>
  <c r="V2158" i="64" a="1"/>
  <c r="V698" i="64" a="1"/>
  <c r="V1723" i="64" a="1"/>
  <c r="V2137" i="64" a="1"/>
  <c r="W2178" i="64" a="1"/>
  <c r="BL772" i="64" a="1"/>
  <c r="BL1018" i="64"/>
  <c r="V2115" i="64" a="1"/>
  <c r="BL1108" i="64" a="1"/>
  <c r="BL993" i="64" a="1"/>
  <c r="BJ996" i="64" a="1"/>
  <c r="W2212" i="64" a="1"/>
  <c r="V437" i="64" a="1"/>
  <c r="BK995" i="64" a="1"/>
  <c r="BL732" i="64" a="1"/>
  <c r="V1722" i="64" a="1"/>
  <c r="BQ35" i="1170" l="1"/>
  <c r="BQ50" i="1170"/>
  <c r="BO55" i="1170"/>
  <c r="BQ36" i="1170"/>
  <c r="BQ51" i="1170"/>
  <c r="BQ34" i="1170"/>
  <c r="BQ49" i="1170"/>
  <c r="BQ23" i="1170"/>
  <c r="BQ33" i="1170"/>
  <c r="BQ48" i="1170"/>
  <c r="BN56" i="1170"/>
  <c r="BR44" i="1170"/>
  <c r="BR42" i="1170"/>
  <c r="BR4" i="1170"/>
  <c r="BR20" i="1170"/>
  <c r="BR22" i="1170"/>
  <c r="BR29" i="1170"/>
  <c r="BR19" i="1170"/>
  <c r="BR21" i="1170"/>
  <c r="BR26" i="1170"/>
  <c r="BR27" i="1170"/>
  <c r="BR28" i="1170"/>
  <c r="BR30" i="1170"/>
  <c r="BR18" i="1170"/>
  <c r="BR45" i="1170"/>
  <c r="BR41" i="1170"/>
  <c r="BR43" i="1170"/>
  <c r="BT2" i="1170"/>
  <c r="BS3" i="1170"/>
  <c r="BS1" i="1170"/>
  <c r="BS7" i="1170"/>
  <c r="BR8" i="1170" s="1"/>
  <c r="BP38" i="1170"/>
  <c r="BP17" i="861" s="1"/>
  <c r="BQ52" i="1170"/>
  <c r="BQ37" i="1170"/>
  <c r="BP53" i="1170"/>
  <c r="BP22" i="861" s="1"/>
  <c r="BQ8" i="1170"/>
  <c r="AF500" i="64"/>
  <c r="AF502" i="64" s="1"/>
  <c r="AF503" i="64" s="1"/>
  <c r="AF511" i="64"/>
  <c r="BM509" i="64" a="1"/>
  <c r="BM509" i="64" s="1"/>
  <c r="BM498" i="64" a="1"/>
  <c r="BM498" i="64" s="1"/>
  <c r="BM501" i="64" a="1"/>
  <c r="BM501" i="64" s="1"/>
  <c r="BM515" i="64" a="1"/>
  <c r="BM515" i="64" s="1"/>
  <c r="BL126" i="64"/>
  <c r="BL141" i="64"/>
  <c r="BL1108" i="64"/>
  <c r="BL1110" i="64" s="1"/>
  <c r="BM111" i="64" a="1"/>
  <c r="BM111" i="64" s="1"/>
  <c r="BM1093" i="64" a="1"/>
  <c r="BM1093"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786" i="64"/>
  <c r="BG1788" i="64" s="1"/>
  <c r="BM1017" i="64" a="1"/>
  <c r="BM1017" i="64" s="1"/>
  <c r="U2041" i="64"/>
  <c r="U1929" i="64"/>
  <c r="V1926" i="64" s="1"/>
  <c r="V1931"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993" i="64"/>
  <c r="BL772" i="64"/>
  <c r="BL774" i="64" s="1"/>
  <c r="BJ996" i="64"/>
  <c r="BK995" i="64"/>
  <c r="BM331" i="64" a="1"/>
  <c r="BM331" i="64" s="1"/>
  <c r="BM992" i="64" a="1"/>
  <c r="BM992" i="64" s="1"/>
  <c r="BM312" i="64" a="1"/>
  <c r="BM312" i="64" s="1"/>
  <c r="BM773" i="64" a="1"/>
  <c r="BM773" i="64" s="1"/>
  <c r="BM739" i="64" a="1"/>
  <c r="BM739" i="64" s="1"/>
  <c r="BM299" i="64" a="1"/>
  <c r="BM299" i="64" s="1"/>
  <c r="BK736" i="64"/>
  <c r="BL732" i="64"/>
  <c r="BL740" i="64" s="1"/>
  <c r="BM735" i="64" a="1"/>
  <c r="BM735" i="64" s="1"/>
  <c r="BM4" i="64"/>
  <c r="BM731" i="64" a="1"/>
  <c r="BM731" i="64" s="1"/>
  <c r="AD43" i="861"/>
  <c r="AD95" i="861"/>
  <c r="BN259" i="64"/>
  <c r="BN7" i="64"/>
  <c r="BM8" i="64" s="1"/>
  <c r="BL8" i="64"/>
  <c r="BG46" i="861"/>
  <c r="BG87" i="861" s="1"/>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4" i="861" s="1"/>
  <c r="BL32" i="861"/>
  <c r="W281" i="64"/>
  <c r="X277" i="64"/>
  <c r="X278" i="64"/>
  <c r="X260" i="64"/>
  <c r="X261" i="64"/>
  <c r="X279" i="64"/>
  <c r="X262" i="64"/>
  <c r="X280" i="64"/>
  <c r="W263" i="64"/>
  <c r="BA3" i="860"/>
  <c r="BA4" i="860" s="1"/>
  <c r="BB2" i="860"/>
  <c r="BA1" i="860"/>
  <c r="BA7" i="860"/>
  <c r="V698" i="64"/>
  <c r="V708" i="64" s="1"/>
  <c r="W702" i="64" a="1"/>
  <c r="W702" i="64" s="1"/>
  <c r="W697" i="64" a="1"/>
  <c r="W697" i="64" s="1"/>
  <c r="V437" i="64"/>
  <c r="W2024" i="64" a="1"/>
  <c r="W2024" i="64" s="1"/>
  <c r="W2025" i="64" a="1"/>
  <c r="W2025" i="64" s="1"/>
  <c r="W2026" i="64" a="1"/>
  <c r="W2026" i="64" s="1"/>
  <c r="W2028" i="64" a="1"/>
  <c r="W2028" i="64" s="1"/>
  <c r="W2030" i="64" a="1"/>
  <c r="W2030" i="64" s="1"/>
  <c r="W2031" i="64" a="1"/>
  <c r="W2031" i="64" s="1"/>
  <c r="W2032" i="64" a="1"/>
  <c r="W2032" i="64" s="1"/>
  <c r="W2027" i="64" a="1"/>
  <c r="W2027" i="64" s="1"/>
  <c r="W2029" i="64" a="1"/>
  <c r="W2029" i="64" s="1"/>
  <c r="V2033" i="64"/>
  <c r="W413" i="64" a="1"/>
  <c r="W413" i="64" s="1"/>
  <c r="W436" i="64" a="1"/>
  <c r="W436" i="64" s="1"/>
  <c r="W435" i="64" a="1"/>
  <c r="W435" i="64" s="1"/>
  <c r="DB2043" i="64"/>
  <c r="DC2041" i="64"/>
  <c r="W2178" i="64"/>
  <c r="W2212" i="64"/>
  <c r="CR190" i="64"/>
  <c r="CR193" i="64" s="1"/>
  <c r="V2115" i="64"/>
  <c r="V2137" i="64"/>
  <c r="W2116" i="64" a="1"/>
  <c r="W2116" i="64" s="1"/>
  <c r="W2136" i="64" a="1"/>
  <c r="W2136" i="64" s="1"/>
  <c r="BF1831" i="64"/>
  <c r="BG1829" i="64"/>
  <c r="W2470" i="64" a="1"/>
  <c r="W2470" i="64" s="1"/>
  <c r="BG1808" i="64"/>
  <c r="BG1810" i="64" s="1"/>
  <c r="T1732" i="64"/>
  <c r="U1731" i="64"/>
  <c r="U1740" i="64"/>
  <c r="U1730" i="64"/>
  <c r="U1739" i="64"/>
  <c r="W1736" i="64" a="1"/>
  <c r="W1736" i="64" s="1"/>
  <c r="W1735" i="64" a="1"/>
  <c r="W1735" i="64" s="1"/>
  <c r="V1723" i="64"/>
  <c r="W1726" i="64" a="1"/>
  <c r="W1726" i="64" s="1"/>
  <c r="W1727" i="64" a="1"/>
  <c r="W1727" i="64" s="1"/>
  <c r="V1722" i="64"/>
  <c r="W1717" i="64" a="1"/>
  <c r="W1717" i="64" s="1"/>
  <c r="W1718" i="64" a="1"/>
  <c r="W1718" i="64" s="1"/>
  <c r="V2158" i="64"/>
  <c r="W2157" i="64" a="1"/>
  <c r="W2157" i="64" s="1"/>
  <c r="S620" i="64" a="1"/>
  <c r="S620" i="64" s="1"/>
  <c r="X1927" i="64"/>
  <c r="X1928" i="64" s="1"/>
  <c r="AK1764" i="64"/>
  <c r="DA2393" i="64" a="1"/>
  <c r="DA2393" i="64" s="1"/>
  <c r="BK996" i="64" a="1"/>
  <c r="W437" i="64" a="1"/>
  <c r="X2178" i="64" a="1"/>
  <c r="W698" i="64" a="1"/>
  <c r="BM1018" i="64"/>
  <c r="W2115" i="64" a="1"/>
  <c r="BL995" i="64" a="1"/>
  <c r="W2158" i="64" a="1"/>
  <c r="BM993" i="64" a="1"/>
  <c r="BM772" i="64" a="1"/>
  <c r="X2212" i="64" a="1"/>
  <c r="W2137" i="64" a="1"/>
  <c r="W1723" i="64" a="1"/>
  <c r="BM732" i="64" a="1"/>
  <c r="W1722" i="64" a="1"/>
  <c r="BM1108" i="64" a="1"/>
  <c r="S621" i="64" a="1"/>
  <c r="BQ38" i="1170" l="1"/>
  <c r="BQ17" i="861" s="1"/>
  <c r="BS21" i="1170"/>
  <c r="BS27" i="1170"/>
  <c r="BS28" i="1170"/>
  <c r="BS20" i="1170"/>
  <c r="BS30" i="1170"/>
  <c r="BS29" i="1170"/>
  <c r="BS45" i="1170"/>
  <c r="BS43" i="1170"/>
  <c r="BS41" i="1170"/>
  <c r="BS44" i="1170"/>
  <c r="BS42" i="1170"/>
  <c r="BS4" i="1170"/>
  <c r="BS26" i="1170"/>
  <c r="BS18" i="1170"/>
  <c r="BS22" i="1170"/>
  <c r="BS19" i="1170"/>
  <c r="BR36" i="1170"/>
  <c r="BR51" i="1170"/>
  <c r="BP55" i="1170"/>
  <c r="BR34" i="1170"/>
  <c r="BR49" i="1170"/>
  <c r="BR37" i="1170"/>
  <c r="BR52" i="1170"/>
  <c r="BR35" i="1170"/>
  <c r="BR50" i="1170"/>
  <c r="BU2" i="1170"/>
  <c r="BT3" i="1170"/>
  <c r="BT1" i="1170"/>
  <c r="BT7" i="1170"/>
  <c r="BS8" i="1170" s="1"/>
  <c r="BO56" i="1170"/>
  <c r="BR33" i="1170"/>
  <c r="BR23" i="1170"/>
  <c r="BR48" i="1170"/>
  <c r="BQ53" i="1170"/>
  <c r="BQ22" i="861" s="1"/>
  <c r="BM141" i="64"/>
  <c r="AF516" i="64"/>
  <c r="AG507" i="64"/>
  <c r="AF512" i="64"/>
  <c r="AF504" i="64"/>
  <c r="AG496" i="64"/>
  <c r="AG499" i="64" s="1"/>
  <c r="BN509" i="64" a="1"/>
  <c r="BN509" i="64" s="1"/>
  <c r="BN498" i="64" a="1"/>
  <c r="BN498" i="64" s="1"/>
  <c r="BN501" i="64" a="1"/>
  <c r="BN501" i="64" s="1"/>
  <c r="BN515" i="64" a="1"/>
  <c r="BN515" i="64" s="1"/>
  <c r="BM126" i="64"/>
  <c r="BM1108" i="64"/>
  <c r="BM1110" i="64" s="1"/>
  <c r="BN111" i="64" a="1"/>
  <c r="BN111" i="64" s="1"/>
  <c r="BN1093" i="64" a="1"/>
  <c r="BN1093"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786" i="64"/>
  <c r="BH1788" i="64" s="1"/>
  <c r="BM112" i="64"/>
  <c r="BN346" i="64" a="1"/>
  <c r="BN346" i="64" s="1"/>
  <c r="BP347" i="64" s="1"/>
  <c r="BN110" i="64" a="1"/>
  <c r="BN110" i="64" s="1"/>
  <c r="BN109" i="64" a="1"/>
  <c r="BN109" i="64" s="1"/>
  <c r="BN108" i="64" a="1"/>
  <c r="BN108" i="64" s="1"/>
  <c r="BN107" i="64" a="1"/>
  <c r="BN107" i="64" s="1"/>
  <c r="BN1017" i="64" a="1"/>
  <c r="BN1017" i="64" s="1"/>
  <c r="V2041" i="64"/>
  <c r="V1929" i="64"/>
  <c r="W1926" i="64" s="1"/>
  <c r="W1929" i="64" s="1"/>
  <c r="X1926"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993" i="64"/>
  <c r="BM772" i="64"/>
  <c r="BM774" i="64" s="1"/>
  <c r="BK996" i="64"/>
  <c r="BL995" i="64"/>
  <c r="BN331" i="64" a="1"/>
  <c r="BN331" i="64" s="1"/>
  <c r="BN992" i="64" a="1"/>
  <c r="BN992"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H46" i="861"/>
  <c r="BH87" i="861" s="1"/>
  <c r="BO3" i="64"/>
  <c r="BP2" i="64"/>
  <c r="BO1" i="64"/>
  <c r="BN24" i="864"/>
  <c r="BN94" i="861" s="1"/>
  <c r="BN57" i="863"/>
  <c r="BN68" i="863" a="1"/>
  <c r="BN68" i="863" s="1"/>
  <c r="BN66" i="863" a="1"/>
  <c r="BN66" i="863" s="1"/>
  <c r="BN70" i="863" a="1"/>
  <c r="BN70" i="863" s="1"/>
  <c r="BN4" i="863"/>
  <c r="BM32"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30" i="64" a="1"/>
  <c r="X2030" i="64" s="1"/>
  <c r="X2024" i="64" a="1"/>
  <c r="X2024" i="64" s="1"/>
  <c r="X2025" i="64" a="1"/>
  <c r="X2025" i="64" s="1"/>
  <c r="X2028" i="64" a="1"/>
  <c r="X2028" i="64" s="1"/>
  <c r="X2026" i="64" a="1"/>
  <c r="X2026" i="64" s="1"/>
  <c r="X2031" i="64" a="1"/>
  <c r="X2031" i="64" s="1"/>
  <c r="X2032" i="64" a="1"/>
  <c r="X2032" i="64" s="1"/>
  <c r="X2027" i="64" a="1"/>
  <c r="X2027" i="64" s="1"/>
  <c r="X2029" i="64" a="1"/>
  <c r="X2029" i="64" s="1"/>
  <c r="W2033" i="64"/>
  <c r="DC2043" i="64"/>
  <c r="DD2041" i="64"/>
  <c r="X413" i="64" a="1"/>
  <c r="X413" i="64" s="1"/>
  <c r="X436" i="64" a="1"/>
  <c r="X436" i="64" s="1"/>
  <c r="X435" i="64" a="1"/>
  <c r="X435" i="64" s="1"/>
  <c r="X2212" i="64"/>
  <c r="X2178" i="64"/>
  <c r="CS190" i="64"/>
  <c r="CS193" i="64" s="1"/>
  <c r="W2137" i="64"/>
  <c r="W2115" i="64"/>
  <c r="X2116" i="64" a="1"/>
  <c r="X2116" i="64" s="1"/>
  <c r="X2136" i="64" a="1"/>
  <c r="X2136" i="64" s="1"/>
  <c r="BG1831" i="64"/>
  <c r="BH1829" i="64"/>
  <c r="BH1808" i="64"/>
  <c r="BH1810" i="64" s="1"/>
  <c r="X2470" i="64" a="1"/>
  <c r="X2470" i="64" s="1"/>
  <c r="U1732" i="64"/>
  <c r="T1741" i="64"/>
  <c r="U1741" i="64"/>
  <c r="V1730" i="64"/>
  <c r="V1739" i="64"/>
  <c r="V1731" i="64"/>
  <c r="V1740" i="64"/>
  <c r="X1735" i="64" a="1"/>
  <c r="X1735" i="64" s="1"/>
  <c r="X1736" i="64" a="1"/>
  <c r="X1736" i="64" s="1"/>
  <c r="X1727" i="64" a="1"/>
  <c r="X1727" i="64" s="1"/>
  <c r="X1726" i="64" a="1"/>
  <c r="X1726" i="64" s="1"/>
  <c r="W1723" i="64"/>
  <c r="W1722" i="64"/>
  <c r="X1717" i="64" a="1"/>
  <c r="X1717" i="64" s="1"/>
  <c r="X1718" i="64" a="1"/>
  <c r="X1718" i="64" s="1"/>
  <c r="W2158" i="64"/>
  <c r="X2157" i="64" a="1"/>
  <c r="X2157" i="64" s="1"/>
  <c r="S53" i="64" a="1"/>
  <c r="S53" i="64" s="1"/>
  <c r="CR1188" i="64" a="1"/>
  <c r="CR1188" i="64" s="1"/>
  <c r="DF60" i="64" a="1"/>
  <c r="DF60" i="64" s="1"/>
  <c r="DE60" i="64" a="1"/>
  <c r="DE60" i="64" s="1"/>
  <c r="CY1367" i="64" a="1"/>
  <c r="CY1367" i="64" s="1"/>
  <c r="CU1058" i="64" a="1"/>
  <c r="CU1058" i="64" s="1"/>
  <c r="CU2425" i="64" s="1"/>
  <c r="DE1332" i="64" a="1"/>
  <c r="DE1332" i="64" s="1"/>
  <c r="CZ1639" i="64" a="1"/>
  <c r="CZ1639" i="64" s="1"/>
  <c r="DH1591" i="64" a="1"/>
  <c r="DH1591" i="64" s="1"/>
  <c r="DG1479" i="64" a="1"/>
  <c r="DG1479" i="64" s="1"/>
  <c r="DG945" i="64" a="1"/>
  <c r="DG945" i="64" s="1"/>
  <c r="DG2376" i="64" s="1"/>
  <c r="DF1667" i="64" a="1"/>
  <c r="DF1667" i="64" s="1"/>
  <c r="DG2494" i="64" a="1"/>
  <c r="DG2494" i="64" s="1"/>
  <c r="DE2393" i="64" a="1"/>
  <c r="DE2393" i="64" s="1"/>
  <c r="CO53" i="64" a="1"/>
  <c r="CO53" i="64" s="1"/>
  <c r="CS1639" i="64" a="1"/>
  <c r="CS1639" i="64" s="1"/>
  <c r="CP2393" i="64" a="1"/>
  <c r="CP2393" i="64" s="1"/>
  <c r="CO598" i="64" a="1"/>
  <c r="CO598" i="64" s="1"/>
  <c r="DB1402" i="64" a="1"/>
  <c r="DB1402" i="64" s="1"/>
  <c r="DF2444" i="64" a="1"/>
  <c r="DF2444" i="64" s="1"/>
  <c r="DE1614" i="64" a="1"/>
  <c r="DE1614" i="64" s="1"/>
  <c r="DG466" i="64" a="1"/>
  <c r="DG466" i="64" s="1"/>
  <c r="DG467" i="64" s="1"/>
  <c r="DH389" i="64" a="1"/>
  <c r="DH389" i="64" s="1"/>
  <c r="DH2367" i="64" a="1"/>
  <c r="DH2367" i="64" s="1"/>
  <c r="DG1667" i="64" a="1"/>
  <c r="DG1667" i="64" s="1"/>
  <c r="DH647" i="64" a="1"/>
  <c r="DH647" i="64" s="1"/>
  <c r="CV598" i="64" a="1"/>
  <c r="CV598" i="64" s="1"/>
  <c r="CV60" i="64" a="1"/>
  <c r="CV60" i="64" s="1"/>
  <c r="DC1580" i="64" a="1"/>
  <c r="DC1580" i="64" s="1"/>
  <c r="DE412" i="64" a="1"/>
  <c r="DE412" i="64" s="1"/>
  <c r="DF969" i="64" a="1"/>
  <c r="DF969" i="64" s="1"/>
  <c r="DH1304" i="64" a="1"/>
  <c r="DH1304" i="64" s="1"/>
  <c r="DF1306" i="64" a="1"/>
  <c r="DF1306" i="64" s="1"/>
  <c r="DH669" i="64" a="1"/>
  <c r="DH669" i="64" s="1"/>
  <c r="CR598" i="64" a="1"/>
  <c r="CR598" i="64" s="1"/>
  <c r="CP1580" i="64" a="1"/>
  <c r="CP1580" i="64" s="1"/>
  <c r="CR2393" i="64" a="1"/>
  <c r="CR2393" i="64" s="1"/>
  <c r="DF1591" i="64" a="1"/>
  <c r="DF1591" i="64" s="1"/>
  <c r="DE2418" i="64" a="1"/>
  <c r="DE2418" i="64" s="1"/>
  <c r="DF573" i="64" a="1"/>
  <c r="DF573" i="64" s="1"/>
  <c r="DG2444" i="64" a="1"/>
  <c r="DG2444" i="64" s="1"/>
  <c r="DF176" i="64" a="1"/>
  <c r="DF176" i="64" s="1"/>
  <c r="DF177" i="64" s="1"/>
  <c r="DF1676" i="64" s="1"/>
  <c r="CT466" i="64" a="1"/>
  <c r="CT466" i="64" s="1"/>
  <c r="CT467" i="64" s="1"/>
  <c r="CX2367" i="64" a="1"/>
  <c r="CX2367" i="64" s="1"/>
  <c r="CW1637" i="64" a="1"/>
  <c r="CW1637" i="64" s="1"/>
  <c r="DC472" i="64" a="1"/>
  <c r="DC472" i="64" s="1"/>
  <c r="DE647" i="64" a="1"/>
  <c r="DE647" i="64" s="1"/>
  <c r="DG598" i="64" a="1"/>
  <c r="DG598" i="64" s="1"/>
  <c r="CS1438" i="64" a="1"/>
  <c r="CS1438" i="64" s="1"/>
  <c r="CQ1058" i="64" a="1"/>
  <c r="CQ1058" i="64" s="1"/>
  <c r="CQ2425" i="64" s="1"/>
  <c r="CR1580" i="64" a="1"/>
  <c r="CR1580" i="64" s="1"/>
  <c r="CX1304" i="64" a="1"/>
  <c r="CX1304" i="64" s="1"/>
  <c r="DH2494" i="64" a="1"/>
  <c r="DH2494" i="64" s="1"/>
  <c r="DG1402" i="64" a="1"/>
  <c r="DG1402" i="64" s="1"/>
  <c r="DH1645" i="64" a="1"/>
  <c r="DH1645" i="64" s="1"/>
  <c r="DH1585" i="64" a="1"/>
  <c r="DH1585" i="64" s="1"/>
  <c r="DH1058" i="64" a="1"/>
  <c r="DH1058" i="64" s="1"/>
  <c r="DH2425" i="64" s="1"/>
  <c r="DE1645" i="64" a="1"/>
  <c r="DE1645" i="64" s="1"/>
  <c r="DA1332" i="64" a="1"/>
  <c r="DA1332" i="64" s="1"/>
  <c r="CT1332" i="64" a="1"/>
  <c r="CT1332" i="64" s="1"/>
  <c r="CU176" i="64" a="1"/>
  <c r="CU176" i="64" s="1"/>
  <c r="CU177" i="64" s="1"/>
  <c r="CU1676" i="64" s="1"/>
  <c r="DG53" i="64" a="1"/>
  <c r="DG53" i="64" s="1"/>
  <c r="DE1559" i="64" a="1"/>
  <c r="DE1559" i="64" s="1"/>
  <c r="DE1560" i="64" s="1"/>
  <c r="DG1591" i="64" a="1"/>
  <c r="DG1591" i="64" s="1"/>
  <c r="DH598" i="64" a="1"/>
  <c r="DH598" i="64" s="1"/>
  <c r="DG669" i="64" a="1"/>
  <c r="DG669" i="64" s="1"/>
  <c r="DE1580" i="64" a="1"/>
  <c r="DE1580" i="64" s="1"/>
  <c r="CP1637" i="64" a="1"/>
  <c r="CP1637" i="64" s="1"/>
  <c r="CY55" i="64" a="1"/>
  <c r="CY55" i="64" s="1"/>
  <c r="CY60" i="64" a="1"/>
  <c r="CY60" i="64" s="1"/>
  <c r="CX55" i="64" a="1"/>
  <c r="CX55" i="64" s="1"/>
  <c r="CY1585" i="64" a="1"/>
  <c r="CY1585" i="64" s="1"/>
  <c r="DE1188" i="64" a="1"/>
  <c r="DE1188" i="64" s="1"/>
  <c r="DH2418" i="64" a="1"/>
  <c r="DH2418" i="64" s="1"/>
  <c r="DH2444" i="64" a="1"/>
  <c r="DH2444" i="64" s="1"/>
  <c r="DE1585" i="64" a="1"/>
  <c r="DE1585" i="64" s="1"/>
  <c r="DH1559" i="64" a="1"/>
  <c r="DH1559" i="64" s="1"/>
  <c r="DH1560" i="64" s="1"/>
  <c r="DF1234" i="64" a="1"/>
  <c r="DF1234" i="64" s="1"/>
  <c r="DE389" i="64" a="1"/>
  <c r="DE389" i="64" s="1"/>
  <c r="DH573" i="64" a="1"/>
  <c r="DH573" i="64" s="1"/>
  <c r="DG1304" i="64" a="1"/>
  <c r="DG1304" i="64" s="1"/>
  <c r="DH945" i="64" a="1"/>
  <c r="DH945" i="64" s="1"/>
  <c r="DH2376" i="64" s="1"/>
  <c r="DG573" i="64" a="1"/>
  <c r="DG573" i="64" s="1"/>
  <c r="DF55" i="64" a="1"/>
  <c r="DF55" i="64" s="1"/>
  <c r="DE1058" i="64" a="1"/>
  <c r="DE1058" i="64" s="1"/>
  <c r="DE2425" i="64" s="1"/>
  <c r="DF669" i="64" a="1"/>
  <c r="DF669" i="64" s="1"/>
  <c r="DG568" i="64" a="1"/>
  <c r="DG568" i="64" s="1"/>
  <c r="DH1234" i="64" a="1"/>
  <c r="DH1234" i="64" s="1"/>
  <c r="DF2494" i="64" a="1"/>
  <c r="DF2494" i="64" s="1"/>
  <c r="DG412" i="64" a="1"/>
  <c r="DG412" i="64" s="1"/>
  <c r="DH2393" i="64" a="1"/>
  <c r="DH2393" i="64" s="1"/>
  <c r="DF1304" i="64" a="1"/>
  <c r="DF1304" i="64" s="1"/>
  <c r="CS598" i="64" a="1"/>
  <c r="CS598" i="64" s="1"/>
  <c r="DA1580" i="64" a="1"/>
  <c r="DA1580" i="64" s="1"/>
  <c r="DD1306" i="64" a="1"/>
  <c r="DD1306" i="64" s="1"/>
  <c r="DD1559" i="64" a="1"/>
  <c r="DD1559" i="64" s="1"/>
  <c r="DD1560" i="64" s="1"/>
  <c r="DB1591" i="64" a="1"/>
  <c r="DB1591" i="64" s="1"/>
  <c r="CT1614" i="64" a="1"/>
  <c r="CT1614" i="64" s="1"/>
  <c r="CS945" i="64" a="1"/>
  <c r="CS945" i="64" s="1"/>
  <c r="CS2376" i="64" s="1"/>
  <c r="CR1585" i="64" a="1"/>
  <c r="CR1585" i="64" s="1"/>
  <c r="CV1667" i="64" a="1"/>
  <c r="CV1667" i="64" s="1"/>
  <c r="CT60" i="64" a="1"/>
  <c r="CT60" i="64" s="1"/>
  <c r="CU1306" i="64" a="1"/>
  <c r="CU1306" i="64" s="1"/>
  <c r="CU1614" i="64" a="1"/>
  <c r="CU1614" i="64" s="1"/>
  <c r="CZ945" i="64" a="1"/>
  <c r="CZ945" i="64" s="1"/>
  <c r="CZ2376" i="64" s="1"/>
  <c r="CZ1402" i="64" a="1"/>
  <c r="CZ1402" i="64" s="1"/>
  <c r="CS1332" i="64" a="1"/>
  <c r="CS1332" i="64" s="1"/>
  <c r="CO55" i="64" a="1"/>
  <c r="CO55" i="64" s="1"/>
  <c r="CV1614" i="64" a="1"/>
  <c r="CV1614" i="64" s="1"/>
  <c r="CP645" i="64" a="1"/>
  <c r="CP645" i="64" s="1"/>
  <c r="CW1188" i="64" a="1"/>
  <c r="CW1188" i="64" s="1"/>
  <c r="CZ1332" i="64" a="1"/>
  <c r="CZ1332" i="64" s="1"/>
  <c r="CP1058" i="64" a="1"/>
  <c r="CP1058" i="64" s="1"/>
  <c r="CP2425" i="64" s="1"/>
  <c r="CQ573" i="64" a="1"/>
  <c r="CQ573" i="64" s="1"/>
  <c r="CT1639" i="64" a="1"/>
  <c r="CT1639" i="64" s="1"/>
  <c r="CP2418" i="64" a="1"/>
  <c r="CP2418" i="64" s="1"/>
  <c r="CR2444" i="64" a="1"/>
  <c r="CR2444" i="64" s="1"/>
  <c r="CV1304" i="64" a="1"/>
  <c r="CV1304" i="64" s="1"/>
  <c r="DA1614" i="64" a="1"/>
  <c r="DA1614" i="64" s="1"/>
  <c r="CU2393" i="64" a="1"/>
  <c r="CU2393" i="64" s="1"/>
  <c r="CT1402" i="64" a="1"/>
  <c r="CT1402" i="64" s="1"/>
  <c r="DF1614" i="64" a="1"/>
  <c r="DF1614" i="64" s="1"/>
  <c r="DE1304" i="64" a="1"/>
  <c r="DE1304" i="64" s="1"/>
  <c r="DE2444" i="64" a="1"/>
  <c r="DE2444" i="64" s="1"/>
  <c r="DF568" i="64" a="1"/>
  <c r="DF568" i="64" s="1"/>
  <c r="DG1367" i="64" a="1"/>
  <c r="DG1367" i="64" s="1"/>
  <c r="DG1645" i="64" a="1"/>
  <c r="DG1645" i="64" s="1"/>
  <c r="DF2367" i="64" a="1"/>
  <c r="DF2367" i="64" s="1"/>
  <c r="DH1639" i="64" a="1"/>
  <c r="DH1639" i="64" s="1"/>
  <c r="CP1591" i="64" a="1"/>
  <c r="CP1591" i="64" s="1"/>
  <c r="CV1479" i="64" a="1"/>
  <c r="CV1479" i="64" s="1"/>
  <c r="CZ2393" i="64" a="1"/>
  <c r="CZ2393" i="64" s="1"/>
  <c r="DB1306" i="64" a="1"/>
  <c r="DB1306" i="64" s="1"/>
  <c r="DC1402" i="64" a="1"/>
  <c r="DC1402" i="64" s="1"/>
  <c r="DB1479" i="64" a="1"/>
  <c r="DB1479" i="64" s="1"/>
  <c r="DD1645" i="64" a="1"/>
  <c r="DD1645" i="64" s="1"/>
  <c r="CQ1402" i="64" a="1"/>
  <c r="CQ1402" i="64" s="1"/>
  <c r="CV1438" i="64" a="1"/>
  <c r="CV1438" i="64" s="1"/>
  <c r="CP1332" i="64" a="1"/>
  <c r="CP1332" i="64" s="1"/>
  <c r="CR945" i="64" a="1"/>
  <c r="CR945" i="64" s="1"/>
  <c r="CR2376" i="64" s="1"/>
  <c r="CP945" i="64" a="1"/>
  <c r="CP945" i="64" s="1"/>
  <c r="CP2376" i="64" s="1"/>
  <c r="CT412" i="64" a="1"/>
  <c r="CT412" i="64" s="1"/>
  <c r="CP1639" i="64" a="1"/>
  <c r="CP1639" i="64" s="1"/>
  <c r="CZ1438" i="64" a="1"/>
  <c r="CZ1438" i="64" s="1"/>
  <c r="CU1402" i="64" a="1"/>
  <c r="CU1402" i="64" s="1"/>
  <c r="CQ2367" i="64" a="1"/>
  <c r="CQ2367" i="64" s="1"/>
  <c r="CY1058" i="64" a="1"/>
  <c r="CY1058" i="64" s="1"/>
  <c r="CY2425" i="64" s="1"/>
  <c r="CW472" i="64" a="1"/>
  <c r="CW472" i="64" s="1"/>
  <c r="CQ1614" i="64" a="1"/>
  <c r="CQ1614" i="64" s="1"/>
  <c r="CV1637" i="64" a="1"/>
  <c r="CV1637" i="64" s="1"/>
  <c r="CP1304" i="64" a="1"/>
  <c r="CP1304" i="64" s="1"/>
  <c r="CP176" i="64" a="1"/>
  <c r="CP176" i="64" s="1"/>
  <c r="CP177" i="64" s="1"/>
  <c r="CP1676" i="64" s="1"/>
  <c r="CU1637" i="64" a="1"/>
  <c r="CU1637" i="64" s="1"/>
  <c r="CP1402" i="64" a="1"/>
  <c r="CP1402" i="64" s="1"/>
  <c r="CS466" i="64" a="1"/>
  <c r="CS466" i="64" s="1"/>
  <c r="CS467" i="64" s="1"/>
  <c r="CW1479" i="64" a="1"/>
  <c r="CW1479" i="64" s="1"/>
  <c r="CY1188" i="64" a="1"/>
  <c r="CY1188" i="64" s="1"/>
  <c r="CS2418" i="64" a="1"/>
  <c r="CS2418" i="64" s="1"/>
  <c r="CP647" i="64" a="1"/>
  <c r="CP647" i="64" s="1"/>
  <c r="CQ55" i="64" a="1"/>
  <c r="CQ55" i="64" s="1"/>
  <c r="CT1559" i="64" a="1"/>
  <c r="CT1559" i="64" s="1"/>
  <c r="CT1560" i="64" s="1"/>
  <c r="CR472" i="64" a="1"/>
  <c r="CR472" i="64" s="1"/>
  <c r="DE573" i="64" a="1"/>
  <c r="DE573" i="64" s="1"/>
  <c r="DG389" i="64" a="1"/>
  <c r="DG389" i="64" s="1"/>
  <c r="DH1438" i="64" a="1"/>
  <c r="DH1438" i="64" s="1"/>
  <c r="DE472" i="64" a="1"/>
  <c r="DE472" i="64" s="1"/>
  <c r="DG2367" i="64" a="1"/>
  <c r="DG2367" i="64" s="1"/>
  <c r="DE1479" i="64" a="1"/>
  <c r="DE1479" i="64" s="1"/>
  <c r="DF1639" i="64" a="1"/>
  <c r="DF1639" i="64" s="1"/>
  <c r="DG1585" i="64" a="1"/>
  <c r="DG1585" i="64" s="1"/>
  <c r="DE176" i="64" a="1"/>
  <c r="DE176" i="64" s="1"/>
  <c r="DE177" i="64" s="1"/>
  <c r="DE1676" i="64" s="1"/>
  <c r="DE55" i="64" a="1"/>
  <c r="DE55" i="64" s="1"/>
  <c r="DE1306" i="64" a="1"/>
  <c r="DE1306" i="64" s="1"/>
  <c r="DF945" i="64" a="1"/>
  <c r="DF945" i="64" s="1"/>
  <c r="DF2376" i="64" s="1"/>
  <c r="DG2393" i="64" a="1"/>
  <c r="DG2393" i="64" s="1"/>
  <c r="DH1188" i="64" a="1"/>
  <c r="DH1188" i="64" s="1"/>
  <c r="DF645" i="64" a="1"/>
  <c r="DF645" i="64" s="1"/>
  <c r="CS2444" i="64" a="1"/>
  <c r="CS2444" i="64" s="1"/>
  <c r="CU389" i="64" a="1"/>
  <c r="CU389" i="64" s="1"/>
  <c r="CO1479" i="64" a="1"/>
  <c r="CO1479" i="64" s="1"/>
  <c r="CY669" i="64" a="1"/>
  <c r="CY669" i="64" s="1"/>
  <c r="DC1438" i="64" a="1"/>
  <c r="DC1438" i="64" s="1"/>
  <c r="DC60" i="64" a="1"/>
  <c r="DC60" i="64" s="1"/>
  <c r="DA1591" i="64" a="1"/>
  <c r="DA1591" i="64" s="1"/>
  <c r="CT2444" i="64" a="1"/>
  <c r="CT2444" i="64" s="1"/>
  <c r="CR1614" i="64" a="1"/>
  <c r="CR1614" i="64" s="1"/>
  <c r="CR60" i="64" a="1"/>
  <c r="CR60" i="64" s="1"/>
  <c r="CQ1367" i="64" a="1"/>
  <c r="CQ1367" i="64" s="1"/>
  <c r="CP1645" i="64" a="1"/>
  <c r="CP1645" i="64" s="1"/>
  <c r="CZ55" i="64" a="1"/>
  <c r="CZ55" i="64" s="1"/>
  <c r="CY1580" i="64" a="1"/>
  <c r="CY1580" i="64" s="1"/>
  <c r="CQ1645" i="64" a="1"/>
  <c r="CQ1645" i="64" s="1"/>
  <c r="CR1479" i="64" a="1"/>
  <c r="CR1479" i="64" s="1"/>
  <c r="CS1559" i="64" a="1"/>
  <c r="CS1559" i="64" s="1"/>
  <c r="CS1560" i="64" s="1"/>
  <c r="CQ1637" i="64" a="1"/>
  <c r="CQ1637" i="64" s="1"/>
  <c r="CQ472" i="64" a="1"/>
  <c r="CQ472" i="64" s="1"/>
  <c r="CT1438" i="64" a="1"/>
  <c r="CT1438" i="64" s="1"/>
  <c r="CY2393" i="64" a="1"/>
  <c r="CY2393" i="64" s="1"/>
  <c r="CS1667" i="64" a="1"/>
  <c r="CS1667" i="64" s="1"/>
  <c r="CS573" i="64" a="1"/>
  <c r="CS573" i="64" s="1"/>
  <c r="CW1667" i="64" a="1"/>
  <c r="CW1667" i="64" s="1"/>
  <c r="CY1639" i="64" a="1"/>
  <c r="CY1639" i="64" s="1"/>
  <c r="CU669" i="64" a="1"/>
  <c r="CU669" i="64" s="1"/>
  <c r="CR1438" i="64" a="1"/>
  <c r="CR1438" i="64" s="1"/>
  <c r="CU1559" i="64" a="1"/>
  <c r="CU1559" i="64" s="1"/>
  <c r="CU1560" i="64" s="1"/>
  <c r="CP573" i="64" a="1"/>
  <c r="CP573" i="64" s="1"/>
  <c r="CU1186" i="64" a="1"/>
  <c r="CU1186" i="64" s="1"/>
  <c r="CQ389" i="64" a="1"/>
  <c r="CQ389" i="64" s="1"/>
  <c r="CO1234" i="64" a="1"/>
  <c r="CO1234" i="64" s="1"/>
  <c r="DE2494" i="64" a="1"/>
  <c r="DE2494" i="64" s="1"/>
  <c r="DF1580" i="64" a="1"/>
  <c r="DF1580" i="64" s="1"/>
  <c r="DG1188" i="64" a="1"/>
  <c r="DG1188" i="64" s="1"/>
  <c r="DH1637" i="64" a="1"/>
  <c r="DH1637" i="64" s="1"/>
  <c r="DF2418" i="64" a="1"/>
  <c r="DF2418" i="64" s="1"/>
  <c r="DF53" i="64" a="1"/>
  <c r="DF53" i="64" s="1"/>
  <c r="DF1058" i="64" a="1"/>
  <c r="DF1058" i="64" s="1"/>
  <c r="DF2425" i="64" s="1"/>
  <c r="DH1186" i="64" a="1"/>
  <c r="DH1186" i="64" s="1"/>
  <c r="DG1306" i="64" a="1"/>
  <c r="DG1306" i="64" s="1"/>
  <c r="DH1402" i="64" a="1"/>
  <c r="DH1402" i="64" s="1"/>
  <c r="DH1306" i="64" a="1"/>
  <c r="DH1306" i="64" s="1"/>
  <c r="DH1614" i="64" a="1"/>
  <c r="DH1614" i="64" s="1"/>
  <c r="DH55" i="64" a="1"/>
  <c r="DH55" i="64" s="1"/>
  <c r="DF466" i="64" a="1"/>
  <c r="DF466" i="64" s="1"/>
  <c r="DF467" i="64" s="1"/>
  <c r="DE1438" i="64" a="1"/>
  <c r="DE1438" i="64" s="1"/>
  <c r="DG60" i="64" a="1"/>
  <c r="DG60" i="64" s="1"/>
  <c r="DG2418" i="64" a="1"/>
  <c r="DG2418" i="64" s="1"/>
  <c r="DF1438" i="64" a="1"/>
  <c r="DF1438" i="64" s="1"/>
  <c r="DE969" i="64" a="1"/>
  <c r="DE969" i="64" s="1"/>
  <c r="DF412" i="64" a="1"/>
  <c r="DF412" i="64" s="1"/>
  <c r="DF1479" i="64" a="1"/>
  <c r="DF1479" i="64" s="1"/>
  <c r="DF1332" i="64" a="1"/>
  <c r="DF1332" i="64" s="1"/>
  <c r="DF389" i="64" a="1"/>
  <c r="DF389" i="64" s="1"/>
  <c r="DH472" i="64" a="1"/>
  <c r="DH472" i="64" s="1"/>
  <c r="CZ1186" i="64" a="1"/>
  <c r="CZ1186" i="64" s="1"/>
  <c r="CY645" i="64" a="1"/>
  <c r="CY645" i="64" s="1"/>
  <c r="CX1186" i="64" a="1"/>
  <c r="CX1186" i="64" s="1"/>
  <c r="DB1234" i="64" a="1"/>
  <c r="DB1234" i="64" s="1"/>
  <c r="DD645" i="64" a="1"/>
  <c r="DD645" i="64" s="1"/>
  <c r="DA969" i="64" a="1"/>
  <c r="DA969" i="64" s="1"/>
  <c r="CQ568" i="64" a="1"/>
  <c r="CQ568" i="64" s="1"/>
  <c r="CQ1580" i="64" a="1"/>
  <c r="CQ1580" i="64" s="1"/>
  <c r="CP1306" i="64" a="1"/>
  <c r="CP1306" i="64" s="1"/>
  <c r="CO60" i="64" a="1"/>
  <c r="CO60" i="64" s="1"/>
  <c r="CO412" i="64" a="1"/>
  <c r="CO412" i="64" s="1"/>
  <c r="CY598" i="64" a="1"/>
  <c r="CY598" i="64" s="1"/>
  <c r="CS647" i="64" a="1"/>
  <c r="CS647" i="64" s="1"/>
  <c r="CU945" i="64" a="1"/>
  <c r="CU945" i="64" s="1"/>
  <c r="CU2376" i="64" s="1"/>
  <c r="CR1234" i="64" a="1"/>
  <c r="CR1234" i="64" s="1"/>
  <c r="CW1559" i="64" a="1"/>
  <c r="CW1559" i="64" s="1"/>
  <c r="CW1560" i="64" s="1"/>
  <c r="CW176" i="64" a="1"/>
  <c r="CW176" i="64" s="1"/>
  <c r="CW177" i="64" s="1"/>
  <c r="CW1676" i="64" s="1"/>
  <c r="CW1402" i="64" a="1"/>
  <c r="CW1402" i="64" s="1"/>
  <c r="CV55" i="64" a="1"/>
  <c r="CV55" i="64" s="1"/>
  <c r="CU1591" i="64" a="1"/>
  <c r="CU1591" i="64" s="1"/>
  <c r="CZ1580" i="64" a="1"/>
  <c r="CZ1580" i="64" s="1"/>
  <c r="CP389" i="64" a="1"/>
  <c r="CP389" i="64" s="1"/>
  <c r="CT647" i="64" a="1"/>
  <c r="CT647" i="64" s="1"/>
  <c r="CP466" i="64" a="1"/>
  <c r="CP466" i="64" s="1"/>
  <c r="CP467" i="64" s="1"/>
  <c r="CU1479" i="64" a="1"/>
  <c r="CU1479" i="64" s="1"/>
  <c r="CS1234" i="64" a="1"/>
  <c r="CS1234" i="64" s="1"/>
  <c r="CT945" i="64" a="1"/>
  <c r="CT945" i="64" s="1"/>
  <c r="CT2376" i="64" s="1"/>
  <c r="CP669" i="64" a="1"/>
  <c r="CP669" i="64" s="1"/>
  <c r="CZ1234" i="64" a="1"/>
  <c r="CZ1234" i="64" s="1"/>
  <c r="DG1058" i="64" a="1"/>
  <c r="DG1058" i="64" s="1"/>
  <c r="DG2425" i="64" s="1"/>
  <c r="DF1186" i="64" a="1"/>
  <c r="DF1186" i="64" s="1"/>
  <c r="DE466" i="64" a="1"/>
  <c r="DE466" i="64" s="1"/>
  <c r="DE467" i="64" s="1"/>
  <c r="DF1559" i="64" a="1"/>
  <c r="DF1559" i="64" s="1"/>
  <c r="DF1560" i="64" s="1"/>
  <c r="DE645" i="64" a="1"/>
  <c r="DE645" i="64" s="1"/>
  <c r="DE1186" i="64" a="1"/>
  <c r="DE1186" i="64" s="1"/>
  <c r="DH645" i="64" a="1"/>
  <c r="DH645" i="64" s="1"/>
  <c r="DE1639" i="64" a="1"/>
  <c r="DE1639" i="64" s="1"/>
  <c r="DE1402" i="64" a="1"/>
  <c r="DE1402" i="64" s="1"/>
  <c r="DH1479" i="64" a="1"/>
  <c r="DH1479" i="64" s="1"/>
  <c r="DH53" i="64" a="1"/>
  <c r="DH53" i="64" s="1"/>
  <c r="DF472" i="64" a="1"/>
  <c r="DF472" i="64" s="1"/>
  <c r="DG176" i="64" a="1"/>
  <c r="DG176" i="64" s="1"/>
  <c r="DG177" i="64" s="1"/>
  <c r="DG1676" i="64" s="1"/>
  <c r="DG1186" i="64" a="1"/>
  <c r="DG1186" i="64" s="1"/>
  <c r="DG1614" i="64" a="1"/>
  <c r="DG1614" i="64" s="1"/>
  <c r="DH60" i="64" a="1"/>
  <c r="DH60" i="64" s="1"/>
  <c r="DH466" i="64" a="1"/>
  <c r="DH466" i="64" s="1"/>
  <c r="DH467" i="64" s="1"/>
  <c r="DH1332" i="64" a="1"/>
  <c r="DH1332" i="64" s="1"/>
  <c r="DF1402" i="64" a="1"/>
  <c r="DF1402" i="64" s="1"/>
  <c r="DE1637" i="64" a="1"/>
  <c r="DE1637" i="64" s="1"/>
  <c r="DG1580" i="64" a="1"/>
  <c r="DG1580" i="64" s="1"/>
  <c r="DD1614" i="64" a="1"/>
  <c r="DD1614" i="64" s="1"/>
  <c r="DD1058" i="64" a="1"/>
  <c r="DD1058" i="64" s="1"/>
  <c r="DD2425" i="64" s="1"/>
  <c r="DB466" i="64" a="1"/>
  <c r="DB466" i="64" s="1"/>
  <c r="DB467" i="64" s="1"/>
  <c r="CR53" i="64" a="1"/>
  <c r="CR53" i="64" s="1"/>
  <c r="CR647" i="64" a="1"/>
  <c r="CR647" i="64" s="1"/>
  <c r="CO1367" i="64" a="1"/>
  <c r="CO1367" i="64" s="1"/>
  <c r="CT1645" i="64" a="1"/>
  <c r="CT1645" i="64" s="1"/>
  <c r="CX1306" i="64" a="1"/>
  <c r="CX1306" i="64" s="1"/>
  <c r="CU2367" i="64" a="1"/>
  <c r="CU2367" i="64" s="1"/>
  <c r="CU1438" i="64" a="1"/>
  <c r="CU1438" i="64" s="1"/>
  <c r="CU466" i="64" a="1"/>
  <c r="CU466" i="64" s="1"/>
  <c r="CU467" i="64" s="1"/>
  <c r="CT2494" i="64" a="1"/>
  <c r="CT2494" i="64" s="1"/>
  <c r="CY2367" i="64" a="1"/>
  <c r="CY2367" i="64" s="1"/>
  <c r="CZ53" i="64" a="1"/>
  <c r="CZ53" i="64" s="1"/>
  <c r="CR1639" i="64" a="1"/>
  <c r="CR1639" i="64" s="1"/>
  <c r="CV176" i="64" a="1"/>
  <c r="CV176" i="64" s="1"/>
  <c r="CV177" i="64" s="1"/>
  <c r="CV1676" i="64" s="1"/>
  <c r="CU645" i="64" a="1"/>
  <c r="CU645" i="64" s="1"/>
  <c r="CT1188" i="64" a="1"/>
  <c r="CT1188" i="64" s="1"/>
  <c r="CO472" i="64" a="1"/>
  <c r="CO472" i="64" s="1"/>
  <c r="CX53" i="64" a="1"/>
  <c r="CX53" i="64" s="1"/>
  <c r="CZ176" i="64" a="1"/>
  <c r="CZ176" i="64" s="1"/>
  <c r="CZ177" i="64" s="1"/>
  <c r="CZ1676" i="64" s="1"/>
  <c r="DA1234" i="64" a="1"/>
  <c r="DA1234" i="64" s="1"/>
  <c r="DC1306" i="64" a="1"/>
  <c r="DC1306" i="64" s="1"/>
  <c r="CQ1667" i="64" a="1"/>
  <c r="CQ1667" i="64" s="1"/>
  <c r="V1645" i="64" a="1"/>
  <c r="V1645" i="64" s="1"/>
  <c r="DB647" i="64" a="1"/>
  <c r="DB647" i="64" s="1"/>
  <c r="DA647" i="64" a="1"/>
  <c r="DA647" i="64" s="1"/>
  <c r="CW1186" i="64" a="1"/>
  <c r="CW1186" i="64" s="1"/>
  <c r="CS1585" i="64" a="1"/>
  <c r="CS1585" i="64" s="1"/>
  <c r="CW1367" i="64" a="1"/>
  <c r="CW1367" i="64" s="1"/>
  <c r="CU2494" i="64" a="1"/>
  <c r="CU2494" i="64" s="1"/>
  <c r="CX1367" i="64" a="1"/>
  <c r="CX1367" i="64" s="1"/>
  <c r="CY1332" i="64" a="1"/>
  <c r="CY1332" i="64" s="1"/>
  <c r="CU598" i="64" a="1"/>
  <c r="CU598" i="64" s="1"/>
  <c r="CQ1332" i="64" a="1"/>
  <c r="CQ1332" i="64" s="1"/>
  <c r="CR1332" i="64" a="1"/>
  <c r="CR1332" i="64" s="1"/>
  <c r="DB1580" i="64" a="1"/>
  <c r="DB1580" i="64" s="1"/>
  <c r="DD2494" i="64" a="1"/>
  <c r="DD2494" i="64" s="1"/>
  <c r="DA60" i="64" a="1"/>
  <c r="DA60" i="64" s="1"/>
  <c r="DD1667" i="64" a="1"/>
  <c r="DD1667" i="64" s="1"/>
  <c r="CW412" i="64" a="1"/>
  <c r="CW412" i="64" s="1"/>
  <c r="DC176" i="64" a="1"/>
  <c r="DC176" i="64" s="1"/>
  <c r="DC177" i="64" s="1"/>
  <c r="DC1676" i="64" s="1"/>
  <c r="DD598" i="64" a="1"/>
  <c r="DD598" i="64" s="1"/>
  <c r="DC598" i="64" a="1"/>
  <c r="DC598" i="64" s="1"/>
  <c r="DC1058" i="64" a="1"/>
  <c r="DC1058" i="64" s="1"/>
  <c r="DC2425" i="64" s="1"/>
  <c r="DB472" i="64" a="1"/>
  <c r="DB472" i="64" s="1"/>
  <c r="CO1580" i="64" a="1"/>
  <c r="CO1580" i="64" s="1"/>
  <c r="DB55" i="64" a="1"/>
  <c r="DB55" i="64" s="1"/>
  <c r="DC1585" i="64" a="1"/>
  <c r="DC1585" i="64" s="1"/>
  <c r="CQ1306" i="64" a="1"/>
  <c r="CQ1306" i="64" s="1"/>
  <c r="CY1667" i="64" a="1"/>
  <c r="CY1667" i="64" s="1"/>
  <c r="DC2367" i="64" a="1"/>
  <c r="DC2367" i="64" s="1"/>
  <c r="CW55" i="64" a="1"/>
  <c r="CW55" i="64" s="1"/>
  <c r="CT389" i="64" a="1"/>
  <c r="CT389" i="64" s="1"/>
  <c r="CW1580" i="64" a="1"/>
  <c r="CW1580" i="64" s="1"/>
  <c r="DC1645" i="64" a="1"/>
  <c r="DC1645" i="64" s="1"/>
  <c r="DC1234" i="64" a="1"/>
  <c r="DC1234" i="64" s="1"/>
  <c r="DA472" i="64" a="1"/>
  <c r="DA472" i="64" s="1"/>
  <c r="DD60" i="64" a="1"/>
  <c r="DD60" i="64" s="1"/>
  <c r="CQ2494" i="64" a="1"/>
  <c r="CQ2494" i="64" s="1"/>
  <c r="CZ669" i="64" a="1"/>
  <c r="CZ669" i="64" s="1"/>
  <c r="DD1639" i="64" a="1"/>
  <c r="DD1639" i="64" s="1"/>
  <c r="DD573" i="64" a="1"/>
  <c r="DD573" i="64" s="1"/>
  <c r="DC55" i="64" a="1"/>
  <c r="DC55" i="64" s="1"/>
  <c r="DA1639" i="64" a="1"/>
  <c r="DA1639" i="64" s="1"/>
  <c r="DB389" i="64" a="1"/>
  <c r="DB389" i="64" s="1"/>
  <c r="CU1367" i="64" a="1"/>
  <c r="CU1367" i="64" s="1"/>
  <c r="CO2444" i="64" a="1"/>
  <c r="CO2444" i="64" s="1"/>
  <c r="CO568" i="64" a="1"/>
  <c r="CO568" i="64" s="1"/>
  <c r="CV1332" i="64" a="1"/>
  <c r="CV1332" i="64" s="1"/>
  <c r="DD53" i="64" a="1"/>
  <c r="DD53" i="64" s="1"/>
  <c r="DA53" i="64" a="1"/>
  <c r="DA53" i="64" s="1"/>
  <c r="DA1559" i="64" a="1"/>
  <c r="DA1559" i="64" s="1"/>
  <c r="DA1560" i="64" s="1"/>
  <c r="DA1186" i="64" a="1"/>
  <c r="DA1186" i="64" s="1"/>
  <c r="CU412" i="64" a="1"/>
  <c r="CU412" i="64" s="1"/>
  <c r="CS472" i="64" a="1"/>
  <c r="CS472" i="64" s="1"/>
  <c r="DB1438" i="64" a="1"/>
  <c r="DB1438" i="64" s="1"/>
  <c r="DB1188" i="64" a="1"/>
  <c r="DB1188" i="64" s="1"/>
  <c r="DD412" i="64" a="1"/>
  <c r="DD412" i="64" s="1"/>
  <c r="CR412" i="64" a="1"/>
  <c r="CR412" i="64" s="1"/>
  <c r="CQ1234" i="64" a="1"/>
  <c r="CQ1234" i="64" s="1"/>
  <c r="CV1591" i="64" a="1"/>
  <c r="CV1591" i="64" s="1"/>
  <c r="CW1304" i="64" a="1"/>
  <c r="CW1304" i="64" s="1"/>
  <c r="DD2418" i="64" a="1"/>
  <c r="DD2418" i="64" s="1"/>
  <c r="DC53" i="64" a="1"/>
  <c r="DC53" i="64" s="1"/>
  <c r="DB1058" i="64" a="1"/>
  <c r="DB1058" i="64" s="1"/>
  <c r="DB2425" i="64" s="1"/>
  <c r="CQ1438" i="64" a="1"/>
  <c r="CQ1438" i="64" s="1"/>
  <c r="CR2494" i="64" a="1"/>
  <c r="CR2494" i="64" s="1"/>
  <c r="DB1186" i="64" a="1"/>
  <c r="DB1186" i="64" s="1"/>
  <c r="DB573" i="64" a="1"/>
  <c r="DB573" i="64" s="1"/>
  <c r="DB176" i="64" a="1"/>
  <c r="DB176" i="64" s="1"/>
  <c r="DB177" i="64" s="1"/>
  <c r="DB1676" i="64" s="1"/>
  <c r="CV1639" i="64" a="1"/>
  <c r="CV1639" i="64" s="1"/>
  <c r="CO1637" i="64" a="1"/>
  <c r="CO1637" i="64" s="1"/>
  <c r="DC1614" i="64" a="1"/>
  <c r="DC1614" i="64" s="1"/>
  <c r="DB1637" i="64" a="1"/>
  <c r="DB1637" i="64" s="1"/>
  <c r="CX1438" i="64" a="1"/>
  <c r="CX1438" i="64" s="1"/>
  <c r="CQ1585" i="64" a="1"/>
  <c r="CQ1585" i="64" s="1"/>
  <c r="CX945" i="64" a="1"/>
  <c r="CX945" i="64" s="1"/>
  <c r="CX2376" i="64" s="1"/>
  <c r="CX1667" i="64" a="1"/>
  <c r="CX1667" i="64" s="1"/>
  <c r="CX1402" i="64" a="1"/>
  <c r="CX1402" i="64" s="1"/>
  <c r="CR669" i="64" a="1"/>
  <c r="CR669" i="64" s="1"/>
  <c r="CO1306" i="64" a="1"/>
  <c r="CO1306" i="64" s="1"/>
  <c r="CZ1367" i="64" a="1"/>
  <c r="CZ1367" i="64" s="1"/>
  <c r="CZ2494" i="64" a="1"/>
  <c r="CZ2494" i="64" s="1"/>
  <c r="CT472" i="64" a="1"/>
  <c r="CT472" i="64" s="1"/>
  <c r="CY472" i="64" a="1"/>
  <c r="CY472" i="64" s="1"/>
  <c r="CY1559" i="64" a="1"/>
  <c r="CY1559" i="64" s="1"/>
  <c r="CY1560" i="64" s="1"/>
  <c r="CY1234" i="64" a="1"/>
  <c r="CY1234" i="64" s="1"/>
  <c r="CW1591" i="64" a="1"/>
  <c r="CW1591" i="64" s="1"/>
  <c r="DA412" i="64" a="1"/>
  <c r="DA412" i="64" s="1"/>
  <c r="DA1402" i="64" a="1"/>
  <c r="DA1402" i="64" s="1"/>
  <c r="DB945" i="64" a="1"/>
  <c r="DB945" i="64" s="1"/>
  <c r="DB2376" i="64" s="1"/>
  <c r="CZ1304" i="64" a="1"/>
  <c r="CZ1304" i="64" s="1"/>
  <c r="CT1479" i="64" a="1"/>
  <c r="CT1479" i="64" s="1"/>
  <c r="DD1304" i="64" a="1"/>
  <c r="DD1304" i="64" s="1"/>
  <c r="DB2393" i="64" a="1"/>
  <c r="DB2393" i="64" s="1"/>
  <c r="CW1585" i="64" a="1"/>
  <c r="CW1585" i="64" s="1"/>
  <c r="CV669" i="64" a="1"/>
  <c r="CV669" i="64" s="1"/>
  <c r="CU1188" i="64" a="1"/>
  <c r="CU1188" i="64" s="1"/>
  <c r="CZ389" i="64" a="1"/>
  <c r="CZ389" i="64" s="1"/>
  <c r="DD2393" i="64" a="1"/>
  <c r="DD2393" i="64" s="1"/>
  <c r="DB1367" i="64" a="1"/>
  <c r="DB1367" i="64" s="1"/>
  <c r="CX573" i="64" a="1"/>
  <c r="CX573" i="64" s="1"/>
  <c r="CR1306" i="64" a="1"/>
  <c r="CR1306" i="64" s="1"/>
  <c r="CP412" i="64" a="1"/>
  <c r="CP412" i="64" s="1"/>
  <c r="DC647" i="64" a="1"/>
  <c r="DC647" i="64" s="1"/>
  <c r="DC412" i="64" a="1"/>
  <c r="DC412" i="64" s="1"/>
  <c r="DA1645" i="64" a="1"/>
  <c r="DA1645" i="64" s="1"/>
  <c r="CX1639" i="64" a="1"/>
  <c r="CX1639" i="64" s="1"/>
  <c r="CR573" i="64" a="1"/>
  <c r="CR573" i="64" s="1"/>
  <c r="CR1637" i="64" a="1"/>
  <c r="CR1637" i="64" s="1"/>
  <c r="DA55" i="64" a="1"/>
  <c r="DA55" i="64" s="1"/>
  <c r="DC2494" i="64" a="1"/>
  <c r="DC2494" i="64" s="1"/>
  <c r="DD669" i="64" a="1"/>
  <c r="DD669" i="64" s="1"/>
  <c r="CR1367" i="64" a="1"/>
  <c r="CR1367" i="64" s="1"/>
  <c r="CO647" i="64" a="1"/>
  <c r="CO647" i="64" s="1"/>
  <c r="CU1234" i="64" a="1"/>
  <c r="CU1234" i="64" s="1"/>
  <c r="CQ669" i="64" a="1"/>
  <c r="CQ669" i="64" s="1"/>
  <c r="DC1667" i="64" a="1"/>
  <c r="DC1667" i="64" s="1"/>
  <c r="CW2418" i="64" a="1"/>
  <c r="CW2418" i="64" s="1"/>
  <c r="CT1637" i="64" a="1"/>
  <c r="CT1637" i="64" s="1"/>
  <c r="CV1306" i="64" a="1"/>
  <c r="CV1306" i="64" s="1"/>
  <c r="CY1306" i="64" a="1"/>
  <c r="CY1306" i="64" s="1"/>
  <c r="CZ466" i="64" a="1"/>
  <c r="CZ466" i="64" s="1"/>
  <c r="CZ467" i="64" s="1"/>
  <c r="CY2444" i="64" a="1"/>
  <c r="CY2444" i="64" s="1"/>
  <c r="CP1186" i="64" a="1"/>
  <c r="CP1186" i="64" s="1"/>
  <c r="CY568" i="64" a="1"/>
  <c r="CY568" i="64" s="1"/>
  <c r="CV466" i="64" a="1"/>
  <c r="CV466" i="64" s="1"/>
  <c r="CV467" i="64" s="1"/>
  <c r="CZ1306" i="64" a="1"/>
  <c r="CZ1306" i="64" s="1"/>
  <c r="CS1580" i="64" a="1"/>
  <c r="CS1580" i="64" s="1"/>
  <c r="CW2367" i="64" a="1"/>
  <c r="CW2367" i="64" s="1"/>
  <c r="CV1367" i="64" a="1"/>
  <c r="CV1367" i="64" s="1"/>
  <c r="CS60" i="64" a="1"/>
  <c r="CS60" i="64" s="1"/>
  <c r="CU969" i="64" a="1"/>
  <c r="CU969" i="64" s="1"/>
  <c r="CV1580" i="64" a="1"/>
  <c r="CV1580" i="64" s="1"/>
  <c r="CT176" i="64" a="1"/>
  <c r="CT176" i="64" s="1"/>
  <c r="CT177" i="64" s="1"/>
  <c r="CT1676" i="64" s="1"/>
  <c r="CY1637" i="64" a="1"/>
  <c r="CY1637" i="64" s="1"/>
  <c r="CT1667" i="64" a="1"/>
  <c r="CT1667" i="64" s="1"/>
  <c r="CZ1614" i="64" a="1"/>
  <c r="CZ1614" i="64" s="1"/>
  <c r="CR1667" i="64" a="1"/>
  <c r="CR1667" i="64" s="1"/>
  <c r="CO1332" i="64" a="1"/>
  <c r="CO1332" i="64" s="1"/>
  <c r="CS969" i="64" a="1"/>
  <c r="CS969" i="64" s="1"/>
  <c r="CW598" i="64" a="1"/>
  <c r="CW598" i="64" s="1"/>
  <c r="CQ412" i="64" a="1"/>
  <c r="CQ412" i="64" s="1"/>
  <c r="CO1438" i="64" a="1"/>
  <c r="CO1438" i="64" s="1"/>
  <c r="CP1188" i="64" a="1"/>
  <c r="CP1188" i="64" s="1"/>
  <c r="CQ176" i="64" a="1"/>
  <c r="CQ176" i="64" s="1"/>
  <c r="CQ177" i="64" s="1"/>
  <c r="CQ1676" i="64" s="1"/>
  <c r="CX1580" i="64" a="1"/>
  <c r="CX1580" i="64" s="1"/>
  <c r="CY176" i="64" a="1"/>
  <c r="CY176" i="64" s="1"/>
  <c r="CY177" i="64" s="1"/>
  <c r="CY1676" i="64" s="1"/>
  <c r="DD945" i="64" a="1"/>
  <c r="DD945" i="64" s="1"/>
  <c r="DD2376" i="64" s="1"/>
  <c r="DD2444" i="64" a="1"/>
  <c r="DD2444" i="64" s="1"/>
  <c r="CW1639" i="64" a="1"/>
  <c r="CW1639" i="64" s="1"/>
  <c r="CO669" i="64" a="1"/>
  <c r="CO669" i="64" s="1"/>
  <c r="CU472" i="64" a="1"/>
  <c r="CU472" i="64" s="1"/>
  <c r="DA2444" i="64" a="1"/>
  <c r="DA2444" i="64" s="1"/>
  <c r="DB1332" i="64" a="1"/>
  <c r="DB1332" i="64" s="1"/>
  <c r="DC573" i="64" a="1"/>
  <c r="DC573" i="64" s="1"/>
  <c r="DC568" i="64" a="1"/>
  <c r="DC568" i="64" s="1"/>
  <c r="CO176" i="64" a="1"/>
  <c r="CO176" i="64" s="1"/>
  <c r="CO177" i="64" s="1"/>
  <c r="CO1676" i="64" s="1"/>
  <c r="CW2494" i="64" a="1"/>
  <c r="CW2494" i="64" s="1"/>
  <c r="DD1332" i="64" a="1"/>
  <c r="DD1332" i="64" s="1"/>
  <c r="CW1645" i="64" a="1"/>
  <c r="CW1645" i="64" s="1"/>
  <c r="CP1438" i="64" a="1"/>
  <c r="CP1438" i="64" s="1"/>
  <c r="CO945" i="64" a="1"/>
  <c r="CO945" i="64" s="1"/>
  <c r="CO2376" i="64" s="1"/>
  <c r="CV2393" i="64" a="1"/>
  <c r="CV2393" i="64" s="1"/>
  <c r="DC389" i="64" a="1"/>
  <c r="DC389" i="64" s="1"/>
  <c r="DD647" i="64" a="1"/>
  <c r="DD647" i="64" s="1"/>
  <c r="CV2494" i="64" a="1"/>
  <c r="CV2494" i="64" s="1"/>
  <c r="DB1614" i="64" a="1"/>
  <c r="DB1614" i="64" s="1"/>
  <c r="DB412" i="64" a="1"/>
  <c r="DB412" i="64" s="1"/>
  <c r="DD1367" i="64" a="1"/>
  <c r="DD1367" i="64" s="1"/>
  <c r="CZ2444" i="64" a="1"/>
  <c r="CZ2444" i="64" s="1"/>
  <c r="CP60" i="64" a="1"/>
  <c r="CP60" i="64" s="1"/>
  <c r="DC2418" i="64" a="1"/>
  <c r="DC2418" i="64" s="1"/>
  <c r="DD568" i="64" a="1"/>
  <c r="DD568" i="64" s="1"/>
  <c r="CS2393" i="64" a="1"/>
  <c r="CS2393" i="64" s="1"/>
  <c r="CW1332" i="64" a="1"/>
  <c r="CW1332" i="64" s="1"/>
  <c r="CW2393" i="64" a="1"/>
  <c r="CW2393" i="64" s="1"/>
  <c r="CW1438" i="64" a="1"/>
  <c r="CW1438" i="64" s="1"/>
  <c r="CU1645" i="64" a="1"/>
  <c r="CU1645" i="64" s="1"/>
  <c r="CS53" i="64" a="1"/>
  <c r="CS53" i="64" s="1"/>
  <c r="CU1304" i="64" a="1"/>
  <c r="CU1304" i="64" s="1"/>
  <c r="CO1585" i="64" a="1"/>
  <c r="CO1585" i="64" s="1"/>
  <c r="CW1614" i="64" a="1"/>
  <c r="CW1614" i="64" s="1"/>
  <c r="CO1188" i="64" a="1"/>
  <c r="CO1188" i="64" s="1"/>
  <c r="CO1402" i="64" a="1"/>
  <c r="CO1402" i="64" s="1"/>
  <c r="CY2418" i="64" a="1"/>
  <c r="CY2418" i="64" s="1"/>
  <c r="CU1639" i="64" a="1"/>
  <c r="CU1639" i="64" s="1"/>
  <c r="CW969" i="64" a="1"/>
  <c r="CW969" i="64" s="1"/>
  <c r="CW647" i="64" a="1"/>
  <c r="CW647" i="64" s="1"/>
  <c r="CT1591" i="64" a="1"/>
  <c r="CT1591" i="64" s="1"/>
  <c r="CP1234" i="64" a="1"/>
  <c r="CP1234" i="64" s="1"/>
  <c r="CP1614" i="64" a="1"/>
  <c r="CP1614" i="64" s="1"/>
  <c r="CS176" i="64" a="1"/>
  <c r="CS176" i="64" s="1"/>
  <c r="CS177" i="64" s="1"/>
  <c r="CS1676" i="64" s="1"/>
  <c r="CO1614" i="64" a="1"/>
  <c r="CO1614" i="64" s="1"/>
  <c r="CZ1591" i="64" a="1"/>
  <c r="CZ1591" i="64" s="1"/>
  <c r="CQ60" i="64" a="1"/>
  <c r="CQ60" i="64" s="1"/>
  <c r="CO2418" i="64" a="1"/>
  <c r="CO2418" i="64" s="1"/>
  <c r="CT2418" i="64" a="1"/>
  <c r="CT2418" i="64" s="1"/>
  <c r="CV645" i="64" a="1"/>
  <c r="CV645" i="64" s="1"/>
  <c r="CZ2367" i="64" a="1"/>
  <c r="CZ2367" i="64" s="1"/>
  <c r="CT1186" i="64" a="1"/>
  <c r="CT1186" i="64" s="1"/>
  <c r="CX1585" i="64" a="1"/>
  <c r="CX1585" i="64" s="1"/>
  <c r="CS1645" i="64" a="1"/>
  <c r="CS1645" i="64" s="1"/>
  <c r="DC945" i="64" a="1"/>
  <c r="DC945" i="64" s="1"/>
  <c r="DC2376" i="64" s="1"/>
  <c r="CX1058" i="64" a="1"/>
  <c r="CX1058" i="64" s="1"/>
  <c r="CX2425" i="64" s="1"/>
  <c r="DD1479" i="64" a="1"/>
  <c r="DD1479" i="64" s="1"/>
  <c r="DC1479" i="64" a="1"/>
  <c r="DC1479" i="64" s="1"/>
  <c r="DA2418" i="64" a="1"/>
  <c r="DA2418" i="64" s="1"/>
  <c r="CX1559" i="64" a="1"/>
  <c r="CX1559" i="64" s="1"/>
  <c r="CX1560" i="64" s="1"/>
  <c r="CQ645" i="64" a="1"/>
  <c r="CQ645" i="64" s="1"/>
  <c r="DC1332" i="64" a="1"/>
  <c r="DC1332" i="64" s="1"/>
  <c r="DB2444" i="64" a="1"/>
  <c r="DB2444" i="64" s="1"/>
  <c r="CU2418" i="64" a="1"/>
  <c r="CU2418" i="64" s="1"/>
  <c r="CX1645" i="64" a="1"/>
  <c r="CX1645" i="64" s="1"/>
  <c r="DA1304" i="64" a="1"/>
  <c r="DA1304" i="64" s="1"/>
  <c r="DB598" i="64" a="1"/>
  <c r="DB598" i="64" s="1"/>
  <c r="CT573" i="64" a="1"/>
  <c r="CT573" i="64" s="1"/>
  <c r="DA2367" i="64" a="1"/>
  <c r="DA2367" i="64" s="1"/>
  <c r="DB645" i="64" a="1"/>
  <c r="DB645" i="64" s="1"/>
  <c r="CR55" i="64" a="1"/>
  <c r="CR55" i="64" s="1"/>
  <c r="CQ598" i="64" a="1"/>
  <c r="CQ598" i="64" s="1"/>
  <c r="CO1058" i="64" a="1"/>
  <c r="CO1058" i="64" s="1"/>
  <c r="CO2425" i="64" s="1"/>
  <c r="DD1438" i="64" a="1"/>
  <c r="DD1438" i="64" s="1"/>
  <c r="DD1580" i="64" a="1"/>
  <c r="DD1580" i="64" s="1"/>
  <c r="CW945" i="64" a="1"/>
  <c r="CW945" i="64" s="1"/>
  <c r="CW2376" i="64" s="1"/>
  <c r="CP969" i="64" a="1"/>
  <c r="CP969" i="64" s="1"/>
  <c r="CU568" i="64" a="1"/>
  <c r="CU568" i="64" s="1"/>
  <c r="CY53" i="64" a="1"/>
  <c r="CY53" i="64" s="1"/>
  <c r="CZ1667" i="64" a="1"/>
  <c r="CZ1667" i="64" s="1"/>
  <c r="CX466" i="64" a="1"/>
  <c r="CX466" i="64" s="1"/>
  <c r="CX467" i="64" s="1"/>
  <c r="CW1058" i="64" a="1"/>
  <c r="CW1058" i="64" s="1"/>
  <c r="CW2425" i="64" s="1"/>
  <c r="CU53" i="64" a="1"/>
  <c r="CU53" i="64" s="1"/>
  <c r="CP1479" i="64" a="1"/>
  <c r="CP1479" i="64" s="1"/>
  <c r="CZ573" i="64" a="1"/>
  <c r="CZ573" i="64" s="1"/>
  <c r="CW645" i="64" a="1"/>
  <c r="CW645" i="64" s="1"/>
  <c r="CX472" i="64" a="1"/>
  <c r="CX472" i="64" s="1"/>
  <c r="CT1367" i="64" a="1"/>
  <c r="CT1367" i="64" s="1"/>
  <c r="CO1559" i="64" a="1"/>
  <c r="CO1559" i="64" s="1"/>
  <c r="CO1560" i="64" s="1"/>
  <c r="CR466" i="64" a="1"/>
  <c r="CR466" i="64" s="1"/>
  <c r="CR467" i="64" s="1"/>
  <c r="CQ53" i="64" a="1"/>
  <c r="CQ53" i="64" s="1"/>
  <c r="CO969" i="64" a="1"/>
  <c r="CO969" i="64" s="1"/>
  <c r="CX2444" i="64" a="1"/>
  <c r="CX2444" i="64" s="1"/>
  <c r="CS1591" i="64" a="1"/>
  <c r="CS1591" i="64" s="1"/>
  <c r="CP2494" i="64" a="1"/>
  <c r="CP2494" i="64" s="1"/>
  <c r="CT598" i="64" a="1"/>
  <c r="CT598" i="64" s="1"/>
  <c r="CZ598" i="64" a="1"/>
  <c r="CZ598" i="64" s="1"/>
  <c r="CZ412" i="64" a="1"/>
  <c r="CZ412" i="64" s="1"/>
  <c r="CP2367" i="64" a="1"/>
  <c r="CP2367" i="64" s="1"/>
  <c r="CV1645" i="64" a="1"/>
  <c r="CV1645" i="64" s="1"/>
  <c r="CX1591" i="64" a="1"/>
  <c r="CX1591" i="64" s="1"/>
  <c r="CT1304" i="64" a="1"/>
  <c r="CT1304" i="64" s="1"/>
  <c r="CV1402" i="64" a="1"/>
  <c r="CV1402" i="64" s="1"/>
  <c r="CX568" i="64" a="1"/>
  <c r="CX568" i="64" s="1"/>
  <c r="CV945" i="64" a="1"/>
  <c r="CV945" i="64" s="1"/>
  <c r="CV2376" i="64" s="1"/>
  <c r="CU647" i="64" a="1"/>
  <c r="CU647" i="64" s="1"/>
  <c r="CU1667" i="64" a="1"/>
  <c r="CU1667" i="64" s="1"/>
  <c r="CT1306" i="64" a="1"/>
  <c r="CT1306" i="64" s="1"/>
  <c r="CO1645" i="64" a="1"/>
  <c r="CO1645" i="64" s="1"/>
  <c r="CX645" i="64" a="1"/>
  <c r="CX645" i="64" s="1"/>
  <c r="DB60" i="64" a="1"/>
  <c r="DB60" i="64" s="1"/>
  <c r="DD466" i="64" a="1"/>
  <c r="DD466" i="64" s="1"/>
  <c r="DD467" i="64" s="1"/>
  <c r="CY466" i="64" a="1"/>
  <c r="CY466" i="64" s="1"/>
  <c r="CY467" i="64" s="1"/>
  <c r="CP53" i="64" a="1"/>
  <c r="CP53" i="64" s="1"/>
  <c r="CZ645" i="64" a="1"/>
  <c r="CZ645" i="64" s="1"/>
  <c r="DC1186" i="64" a="1"/>
  <c r="DC1186" i="64" s="1"/>
  <c r="DA1188" i="64" a="1"/>
  <c r="DA1188" i="64" s="1"/>
  <c r="DD1188" i="64" a="1"/>
  <c r="DD1188" i="64" s="1"/>
  <c r="CV1585" i="64" a="1"/>
  <c r="CV1585" i="64" s="1"/>
  <c r="CT1234" i="64" a="1"/>
  <c r="CT1234" i="64" s="1"/>
  <c r="CU2444" i="64" a="1"/>
  <c r="CU2444" i="64" s="1"/>
  <c r="DB2418" i="64" a="1"/>
  <c r="DB2418" i="64" s="1"/>
  <c r="DC1637" i="64" a="1"/>
  <c r="DC1637" i="64" s="1"/>
  <c r="CT969" i="64" a="1"/>
  <c r="CT969" i="64" s="1"/>
  <c r="CS2367" i="64" a="1"/>
  <c r="CS2367" i="64" s="1"/>
  <c r="DC1639" i="64" a="1"/>
  <c r="DC1639" i="64" s="1"/>
  <c r="DA645" i="64" a="1"/>
  <c r="DA645" i="64" s="1"/>
  <c r="DB2494" i="64" a="1"/>
  <c r="DB2494" i="64" s="1"/>
  <c r="DC1304" i="64" a="1"/>
  <c r="DC1304" i="64" s="1"/>
  <c r="CY1402" i="64" a="1"/>
  <c r="CY1402" i="64" s="1"/>
  <c r="CP1559" i="64" a="1"/>
  <c r="CP1559" i="64" s="1"/>
  <c r="CP1560" i="64" s="1"/>
  <c r="CY1614" i="64" a="1"/>
  <c r="CY1614" i="64" s="1"/>
  <c r="CZ472" i="64" a="1"/>
  <c r="CZ472" i="64" s="1"/>
  <c r="DD1591" i="64" a="1"/>
  <c r="DD1591" i="64" s="1"/>
  <c r="DA1667" i="64" a="1"/>
  <c r="DA1667" i="64" s="1"/>
  <c r="DB53" i="64" a="1"/>
  <c r="DB53" i="64" s="1"/>
  <c r="DA1058" i="64" a="1"/>
  <c r="DA1058" i="64" s="1"/>
  <c r="DA2425" i="64" s="1"/>
  <c r="CX1479" i="64" a="1"/>
  <c r="CX1479" i="64" s="1"/>
  <c r="CV389" i="64" a="1"/>
  <c r="CV389" i="64" s="1"/>
  <c r="CX598" i="64" a="1"/>
  <c r="CX598" i="64" s="1"/>
  <c r="DA176" i="64" a="1"/>
  <c r="DA176" i="64" s="1"/>
  <c r="DA177" i="64" s="1"/>
  <c r="DA1676" i="64" s="1"/>
  <c r="DA466" i="64" a="1"/>
  <c r="DA466" i="64" s="1"/>
  <c r="DA467" i="64" s="1"/>
  <c r="CZ1058" i="64" a="1"/>
  <c r="CZ1058" i="64" s="1"/>
  <c r="CZ2425" i="64" s="1"/>
  <c r="CO1639" i="64" a="1"/>
  <c r="CO1639" i="64" s="1"/>
  <c r="CQ647" i="64" a="1"/>
  <c r="CQ647" i="64" s="1"/>
  <c r="CV412" i="64" a="1"/>
  <c r="CV412" i="64" s="1"/>
  <c r="CR176" i="64" a="1"/>
  <c r="CR176" i="64" s="1"/>
  <c r="CR177" i="64" s="1"/>
  <c r="CR1676" i="64" s="1"/>
  <c r="CY1438" i="64" a="1"/>
  <c r="CY1438" i="64" s="1"/>
  <c r="CS2494" i="64" a="1"/>
  <c r="CS2494" i="64" s="1"/>
  <c r="CO466" i="64" a="1"/>
  <c r="CO466" i="64" s="1"/>
  <c r="CO467" i="64" s="1"/>
  <c r="CQ1559" i="64" a="1"/>
  <c r="CQ1559" i="64" s="1"/>
  <c r="CQ1560" i="64" s="1"/>
  <c r="CX1637" i="64" a="1"/>
  <c r="CX1637" i="64" s="1"/>
  <c r="CQ969" i="64" a="1"/>
  <c r="CQ969" i="64" s="1"/>
  <c r="CS1304" i="64" a="1"/>
  <c r="CS1304" i="64" s="1"/>
  <c r="CP472" i="64" a="1"/>
  <c r="CP472" i="64" s="1"/>
  <c r="CO1591" i="64" a="1"/>
  <c r="CO1591" i="64" s="1"/>
  <c r="CR568" i="64" a="1"/>
  <c r="CR568" i="64" s="1"/>
  <c r="CQ2418" i="64" a="1"/>
  <c r="CQ2418" i="64" s="1"/>
  <c r="CR1304" i="64" a="1"/>
  <c r="CR1304" i="64" s="1"/>
  <c r="DC1188" i="64" a="1"/>
  <c r="DC1188" i="64" s="1"/>
  <c r="DD1186" i="64" a="1"/>
  <c r="DD1186" i="64" s="1"/>
  <c r="CW466" i="64" a="1"/>
  <c r="CW466" i="64" s="1"/>
  <c r="CW467" i="64" s="1"/>
  <c r="CS1402" i="64" a="1"/>
  <c r="CS1402" i="64" s="1"/>
  <c r="DD389" i="64" a="1"/>
  <c r="DD389" i="64" s="1"/>
  <c r="DA1479" i="64" a="1"/>
  <c r="DA1479" i="64" s="1"/>
  <c r="DD176" i="64" a="1"/>
  <c r="DD176" i="64" s="1"/>
  <c r="DD177" i="64" s="1"/>
  <c r="DD1676" i="64" s="1"/>
  <c r="CS1367" i="64" a="1"/>
  <c r="CS1367" i="64" s="1"/>
  <c r="CR2367" i="64" a="1"/>
  <c r="CR2367" i="64" s="1"/>
  <c r="DC2444" i="64" a="1"/>
  <c r="DC2444" i="64" s="1"/>
  <c r="DD472" i="64" a="1"/>
  <c r="DD472" i="64" s="1"/>
  <c r="DD1637" i="64" a="1"/>
  <c r="DD1637" i="64" s="1"/>
  <c r="CW568" i="64" a="1"/>
  <c r="CW568" i="64" s="1"/>
  <c r="CX1188" i="64" a="1"/>
  <c r="CX1188" i="64" s="1"/>
  <c r="CZ568" i="64" a="1"/>
  <c r="CZ568" i="64" s="1"/>
  <c r="DA1306" i="64" a="1"/>
  <c r="DA1306" i="64" s="1"/>
  <c r="DA669" i="64" a="1"/>
  <c r="DA669" i="64" s="1"/>
  <c r="DD1402" i="64" a="1"/>
  <c r="DD1402" i="64" s="1"/>
  <c r="CP1367" i="64" a="1"/>
  <c r="CP1367" i="64" s="1"/>
  <c r="CP55" i="64" a="1"/>
  <c r="CP55" i="64" s="1"/>
  <c r="DB969" i="64" a="1"/>
  <c r="DB969" i="64" s="1"/>
  <c r="DB1667" i="64" a="1"/>
  <c r="DB1667" i="64" s="1"/>
  <c r="CT53" i="64" a="1"/>
  <c r="CT53" i="64" s="1"/>
  <c r="CX2494" i="64" a="1"/>
  <c r="CX2494" i="64" s="1"/>
  <c r="DA945" i="64" a="1"/>
  <c r="DA945" i="64" s="1"/>
  <c r="DA2376" i="64" s="1"/>
  <c r="DB1559" i="64" a="1"/>
  <c r="DB1559" i="64" s="1"/>
  <c r="DB1560" i="64" s="1"/>
  <c r="DD55" i="64" a="1"/>
  <c r="DD55" i="64" s="1"/>
  <c r="DC645" i="64" a="1"/>
  <c r="DC645" i="64" s="1"/>
  <c r="CS669" i="64" a="1"/>
  <c r="CS669" i="64" s="1"/>
  <c r="CS1637" i="64" a="1"/>
  <c r="CS1637" i="64" s="1"/>
  <c r="CP1667" i="64" a="1"/>
  <c r="CP1667" i="64" s="1"/>
  <c r="CZ647" i="64" a="1"/>
  <c r="CZ647" i="64" s="1"/>
  <c r="CP568" i="64" a="1"/>
  <c r="CP568" i="64" s="1"/>
  <c r="CV2418" i="64" a="1"/>
  <c r="CV2418" i="64" s="1"/>
  <c r="CX60" i="64" a="1"/>
  <c r="CX60" i="64" s="1"/>
  <c r="CW1306" i="64" a="1"/>
  <c r="CW1306" i="64" s="1"/>
  <c r="CU1580" i="64" a="1"/>
  <c r="CU1580" i="64" s="1"/>
  <c r="CQ1479" i="64" a="1"/>
  <c r="CQ1479" i="64" s="1"/>
  <c r="CZ1559" i="64" a="1"/>
  <c r="CZ1559" i="64" s="1"/>
  <c r="CZ1560" i="64" s="1"/>
  <c r="CX1614" i="64" a="1"/>
  <c r="CX1614" i="64" s="1"/>
  <c r="CS645" i="64" a="1"/>
  <c r="CS645" i="64" s="1"/>
  <c r="CQ1188" i="64" a="1"/>
  <c r="CQ1188" i="64" s="1"/>
  <c r="CQ466" i="64" a="1"/>
  <c r="CQ466" i="64" s="1"/>
  <c r="CQ467" i="64" s="1"/>
  <c r="CY1186" i="64" a="1"/>
  <c r="CY1186" i="64" s="1"/>
  <c r="CU1585" i="64" a="1"/>
  <c r="CU1585" i="64" s="1"/>
  <c r="CX1234" i="64" a="1"/>
  <c r="CX1234" i="64" s="1"/>
  <c r="CX669" i="64" a="1"/>
  <c r="CX669" i="64" s="1"/>
  <c r="DD2367" i="64" a="1"/>
  <c r="DD2367" i="64" s="1"/>
  <c r="DC2393" i="64" a="1"/>
  <c r="DC2393" i="64" s="1"/>
  <c r="DA389" i="64" a="1"/>
  <c r="DA389" i="64" s="1"/>
  <c r="CV1186" i="64" a="1"/>
  <c r="CV1186" i="64" s="1"/>
  <c r="CS1186" i="64" a="1"/>
  <c r="CS1186" i="64" s="1"/>
  <c r="CU55" i="64" a="1"/>
  <c r="CU55" i="64" s="1"/>
  <c r="DB1639" i="64" a="1"/>
  <c r="DB1639" i="64" s="1"/>
  <c r="DB2367" i="64" a="1"/>
  <c r="DB2367" i="64" s="1"/>
  <c r="DD969" i="64" a="1"/>
  <c r="DD969" i="64" s="1"/>
  <c r="CQ1639" i="64" a="1"/>
  <c r="CQ1639" i="64" s="1"/>
  <c r="CR645" i="64" a="1"/>
  <c r="CR645" i="64" s="1"/>
  <c r="CV53" i="64" a="1"/>
  <c r="CV53" i="64" s="1"/>
  <c r="DA573" i="64" a="1"/>
  <c r="DA573" i="64" s="1"/>
  <c r="DA1367" i="64" a="1"/>
  <c r="DA1367" i="64" s="1"/>
  <c r="DA2494" i="64" a="1"/>
  <c r="DA2494" i="64" s="1"/>
  <c r="DA568" i="64" a="1"/>
  <c r="DA568" i="64" s="1"/>
  <c r="DA1637" i="64" a="1"/>
  <c r="DA1637" i="64" s="1"/>
  <c r="DB669" i="64" a="1"/>
  <c r="DB669" i="64" s="1"/>
  <c r="CV1188" i="64" a="1"/>
  <c r="CV1188" i="64" s="1"/>
  <c r="DB1645" i="64" a="1"/>
  <c r="DB1645" i="64" s="1"/>
  <c r="DB1585" i="64" a="1"/>
  <c r="DB1585" i="64" s="1"/>
  <c r="DD1585" i="64" a="1"/>
  <c r="DD1585" i="64" s="1"/>
  <c r="CX412" i="64" a="1"/>
  <c r="CX412" i="64" s="1"/>
  <c r="CQ945" i="64" a="1"/>
  <c r="CQ945" i="64" s="1"/>
  <c r="CQ2376" i="64" s="1"/>
  <c r="CW53" i="64" a="1"/>
  <c r="CW53" i="64" s="1"/>
  <c r="CX389" i="64" a="1"/>
  <c r="CX389" i="64" s="1"/>
  <c r="DC1559" i="64" a="1"/>
  <c r="DC1559" i="64" s="1"/>
  <c r="DC1560" i="64" s="1"/>
  <c r="CP598" i="64" a="1"/>
  <c r="CP598" i="64" s="1"/>
  <c r="CY1591" i="64" a="1"/>
  <c r="CY1591" i="64" s="1"/>
  <c r="CY969" i="64" a="1"/>
  <c r="CY969" i="64" s="1"/>
  <c r="CW669" i="64" a="1"/>
  <c r="CW669" i="64" s="1"/>
  <c r="CX969" i="64" a="1"/>
  <c r="CX969" i="64" s="1"/>
  <c r="CT55" i="64" a="1"/>
  <c r="CT55" i="64" s="1"/>
  <c r="CR1402" i="64" a="1"/>
  <c r="CR1402" i="64" s="1"/>
  <c r="CY1304" i="64" a="1"/>
  <c r="CY1304" i="64" s="1"/>
  <c r="CX2418" i="64" a="1"/>
  <c r="CX2418" i="64" s="1"/>
  <c r="CW573" i="64" a="1"/>
  <c r="CW573" i="64" s="1"/>
  <c r="CY1479" i="64" a="1"/>
  <c r="CY1479" i="64" s="1"/>
  <c r="CO2494" i="64" a="1"/>
  <c r="CO2494" i="64" s="1"/>
  <c r="CS568" i="64" a="1"/>
  <c r="CS568" i="64" s="1"/>
  <c r="CS1188" i="64" a="1"/>
  <c r="CS1188" i="64" s="1"/>
  <c r="CW1234" i="64" a="1"/>
  <c r="CW1234" i="64" s="1"/>
  <c r="CY573" i="64" a="1"/>
  <c r="CY573" i="64" s="1"/>
  <c r="CV1058" i="64" a="1"/>
  <c r="CV1058" i="64" s="1"/>
  <c r="CV2425" i="64" s="1"/>
  <c r="CR969" i="64" a="1"/>
  <c r="CR969" i="64" s="1"/>
  <c r="CS1306" i="64" a="1"/>
  <c r="CS1306" i="64" s="1"/>
  <c r="CV1559" i="64" a="1"/>
  <c r="CV1559" i="64" s="1"/>
  <c r="CV1560" i="64" s="1"/>
  <c r="CV573" i="64" a="1"/>
  <c r="CV573" i="64" s="1"/>
  <c r="CS389" i="64" a="1"/>
  <c r="CS389" i="64" s="1"/>
  <c r="CW60" i="64" a="1"/>
  <c r="CW60" i="64" s="1"/>
  <c r="CW2444" i="64" a="1"/>
  <c r="CW2444" i="64" s="1"/>
  <c r="CO573" i="64" a="1"/>
  <c r="CO573" i="64" s="1"/>
  <c r="CV1234" i="64" a="1"/>
  <c r="CV1234" i="64" s="1"/>
  <c r="CQ1186" i="64" a="1"/>
  <c r="CQ1186" i="64" s="1"/>
  <c r="CQ2393" i="64" a="1"/>
  <c r="CQ2393" i="64" s="1"/>
  <c r="CO1667" i="64" a="1"/>
  <c r="CO1667" i="64" s="1"/>
  <c r="CV647" i="64" a="1"/>
  <c r="CV647" i="64" s="1"/>
  <c r="CY945" i="64" a="1"/>
  <c r="CY945" i="64" s="1"/>
  <c r="CY2376" i="64" s="1"/>
  <c r="CV2367" i="64" a="1"/>
  <c r="CV2367" i="64" s="1"/>
  <c r="CR1591" i="64" a="1"/>
  <c r="CR1591" i="64" s="1"/>
  <c r="CR1559" i="64" a="1"/>
  <c r="CR1559" i="64" s="1"/>
  <c r="CR1560" i="64" s="1"/>
  <c r="CO1304" i="64" a="1"/>
  <c r="CO1304" i="64" s="1"/>
  <c r="CU60" i="64" a="1"/>
  <c r="CU60" i="64" s="1"/>
  <c r="CO1186" i="64" a="1"/>
  <c r="CO1186" i="64" s="1"/>
  <c r="CQ1304" i="64" a="1"/>
  <c r="CQ1304" i="64" s="1"/>
  <c r="CY1645" i="64" a="1"/>
  <c r="CY1645" i="64" s="1"/>
  <c r="CZ1479" i="64" a="1"/>
  <c r="CZ1479" i="64" s="1"/>
  <c r="CU1332" i="64" a="1"/>
  <c r="CU1332" i="64" s="1"/>
  <c r="DG472" i="64" a="1"/>
  <c r="DG472" i="64" s="1"/>
  <c r="DG1332" i="64" a="1"/>
  <c r="DG1332" i="64" s="1"/>
  <c r="DG1639" i="64" a="1"/>
  <c r="DG1639" i="64" s="1"/>
  <c r="DG1438" i="64" a="1"/>
  <c r="DG1438" i="64" s="1"/>
  <c r="DE1234" i="64" a="1"/>
  <c r="DE1234" i="64" s="1"/>
  <c r="DE1591" i="64" a="1"/>
  <c r="DE1591" i="64" s="1"/>
  <c r="DE568" i="64" a="1"/>
  <c r="DE568" i="64" s="1"/>
  <c r="DE2367" i="64" a="1"/>
  <c r="DE2367" i="64" s="1"/>
  <c r="DF1645" i="64" a="1"/>
  <c r="DF1645" i="64" s="1"/>
  <c r="DF1585" i="64" a="1"/>
  <c r="DF1585" i="64" s="1"/>
  <c r="DE53" i="64" a="1"/>
  <c r="DE53" i="64" s="1"/>
  <c r="DE1667" i="64" a="1"/>
  <c r="DE1667" i="64" s="1"/>
  <c r="DH1667" i="64" a="1"/>
  <c r="DH1667" i="64" s="1"/>
  <c r="DH176" i="64" a="1"/>
  <c r="DH176" i="64" s="1"/>
  <c r="DH177" i="64" s="1"/>
  <c r="DH1676" i="64" s="1"/>
  <c r="DE598" i="64" a="1"/>
  <c r="DE598" i="64" s="1"/>
  <c r="DE669" i="64" a="1"/>
  <c r="DE669" i="64" s="1"/>
  <c r="DF1367" i="64" a="1"/>
  <c r="DF1367" i="64" s="1"/>
  <c r="DG1234" i="64" a="1"/>
  <c r="DG1234" i="64" s="1"/>
  <c r="DH568" i="64" a="1"/>
  <c r="DH568" i="64" s="1"/>
  <c r="DF1188" i="64" a="1"/>
  <c r="DF1188" i="64" s="1"/>
  <c r="DG55" i="64" a="1"/>
  <c r="DG55" i="64" s="1"/>
  <c r="CO2393" i="64" a="1"/>
  <c r="CO2393" i="64" s="1"/>
  <c r="CO2394" i="64" s="1"/>
  <c r="CX2393" i="64" a="1"/>
  <c r="CX2393" i="64" s="1"/>
  <c r="DC466" i="64" a="1"/>
  <c r="DC466" i="64" s="1"/>
  <c r="DC467" i="64" s="1"/>
  <c r="CO389" i="64" a="1"/>
  <c r="CO389" i="64" s="1"/>
  <c r="CT645" i="64" a="1"/>
  <c r="CT645" i="64" s="1"/>
  <c r="CP2444" i="64" a="1"/>
  <c r="CP2444" i="64" s="1"/>
  <c r="CT568" i="64" a="1"/>
  <c r="CT568" i="64" s="1"/>
  <c r="CR1645" i="64" a="1"/>
  <c r="CR1645" i="64" s="1"/>
  <c r="CT2393" i="64" a="1"/>
  <c r="CT2393" i="64" s="1"/>
  <c r="CS412" i="64" a="1"/>
  <c r="CS412" i="64" s="1"/>
  <c r="CR1186" i="64" a="1"/>
  <c r="CR1186" i="64" s="1"/>
  <c r="CT2367" i="64" a="1"/>
  <c r="CT2367" i="64" s="1"/>
  <c r="CZ1645" i="64" a="1"/>
  <c r="CZ1645" i="64" s="1"/>
  <c r="CQ1591" i="64" a="1"/>
  <c r="CQ1591" i="64" s="1"/>
  <c r="CT669" i="64" a="1"/>
  <c r="CT669" i="64" s="1"/>
  <c r="CR1058" i="64" a="1"/>
  <c r="CR1058" i="64" s="1"/>
  <c r="CR2425" i="64" s="1"/>
  <c r="CZ60" i="64" a="1"/>
  <c r="CZ60" i="64" s="1"/>
  <c r="CX176" i="64" a="1"/>
  <c r="CX176" i="64" s="1"/>
  <c r="CX177" i="64" s="1"/>
  <c r="CX1676" i="64" s="1"/>
  <c r="CT1580" i="64" a="1"/>
  <c r="CT1580" i="64" s="1"/>
  <c r="CZ1188" i="64" a="1"/>
  <c r="CZ1188" i="64" s="1"/>
  <c r="CY412" i="64" a="1"/>
  <c r="CY412" i="64" s="1"/>
  <c r="CO645" i="64" a="1"/>
  <c r="CO645" i="64" s="1"/>
  <c r="CX647" i="64" a="1"/>
  <c r="CX647" i="64" s="1"/>
  <c r="DB568" i="64" a="1"/>
  <c r="DB568" i="64" s="1"/>
  <c r="DA598" i="64" a="1"/>
  <c r="DA598" i="64" s="1"/>
  <c r="DC1367" i="64" a="1"/>
  <c r="DC1367" i="64" s="1"/>
  <c r="DG1637" i="64" a="1"/>
  <c r="DG1637" i="64" s="1"/>
  <c r="DG969" i="64" a="1"/>
  <c r="DG969" i="64" s="1"/>
  <c r="DH1580" i="64" a="1"/>
  <c r="DH1580" i="64" s="1"/>
  <c r="DH969" i="64" a="1"/>
  <c r="DH969" i="64" s="1"/>
  <c r="DH1367" i="64" a="1"/>
  <c r="DH1367" i="64" s="1"/>
  <c r="DF598" i="64" a="1"/>
  <c r="DF598" i="64" s="1"/>
  <c r="DE945" i="64" a="1"/>
  <c r="DE945" i="64" s="1"/>
  <c r="DE2376" i="64" s="1"/>
  <c r="DF2393" i="64" a="1"/>
  <c r="DF2393" i="64" s="1"/>
  <c r="DF647" i="64" a="1"/>
  <c r="DF647" i="64" s="1"/>
  <c r="DG1559" i="64" a="1"/>
  <c r="DG1559" i="64" s="1"/>
  <c r="DG1560" i="64" s="1"/>
  <c r="DG645" i="64" a="1"/>
  <c r="DG645" i="64" s="1"/>
  <c r="DF1637" i="64" a="1"/>
  <c r="DF1637" i="64" s="1"/>
  <c r="DG647" i="64" a="1"/>
  <c r="DG647" i="64" s="1"/>
  <c r="DE1367" i="64" a="1"/>
  <c r="DE1367" i="64" s="1"/>
  <c r="DH412" i="64" a="1"/>
  <c r="DH412" i="64" s="1"/>
  <c r="CU573" i="64" a="1"/>
  <c r="CU573" i="64" s="1"/>
  <c r="CO2367" i="64" a="1"/>
  <c r="CO2367" i="64" s="1"/>
  <c r="CP1585" i="64" a="1"/>
  <c r="CP1585" i="64" s="1"/>
  <c r="DC1591" i="64" a="1"/>
  <c r="DC1591" i="64" s="1"/>
  <c r="DC969" i="64" a="1"/>
  <c r="DC969" i="64" s="1"/>
  <c r="DA1585" i="64" a="1"/>
  <c r="DA1585" i="64" s="1"/>
  <c r="DC669" i="64" a="1"/>
  <c r="DC669" i="64" s="1"/>
  <c r="CT1585" i="64" a="1"/>
  <c r="CT1585" i="64" s="1"/>
  <c r="CS1479" i="64" a="1"/>
  <c r="CS1479" i="64" s="1"/>
  <c r="CV568" i="64" a="1"/>
  <c r="CV568" i="64" s="1"/>
  <c r="CY647" i="64" a="1"/>
  <c r="CY647" i="64" s="1"/>
  <c r="CZ2418" i="64" a="1"/>
  <c r="CZ2418" i="64" s="1"/>
  <c r="CR389" i="64" a="1"/>
  <c r="CR389" i="64" s="1"/>
  <c r="CY389" i="64" a="1"/>
  <c r="CY389" i="64" s="1"/>
  <c r="CR2418" i="64" a="1"/>
  <c r="CR2418" i="64" s="1"/>
  <c r="CT1058" i="64" a="1"/>
  <c r="CT1058" i="64" s="1"/>
  <c r="CT2425" i="64" s="1"/>
  <c r="CS1614" i="64" a="1"/>
  <c r="CS1614" i="64" s="1"/>
  <c r="CV472" i="64" a="1"/>
  <c r="CV472" i="64" s="1"/>
  <c r="CW389" i="64" a="1"/>
  <c r="CW389" i="64" s="1"/>
  <c r="CZ1637" i="64" a="1"/>
  <c r="CZ1637" i="64" s="1"/>
  <c r="CQ2444" i="64" a="1"/>
  <c r="CQ2444" i="64" s="1"/>
  <c r="CS55" i="64" a="1"/>
  <c r="CS55" i="64" s="1"/>
  <c r="CV2444" i="64" a="1"/>
  <c r="CV2444" i="64" s="1"/>
  <c r="CY2494" i="64" a="1"/>
  <c r="CY2494" i="64" s="1"/>
  <c r="CS1058" i="64" a="1"/>
  <c r="CS1058" i="64" s="1"/>
  <c r="CS2425" i="64" s="1"/>
  <c r="CV969" i="64" a="1"/>
  <c r="CV969" i="64" s="1"/>
  <c r="CZ1585" i="64" a="1"/>
  <c r="CZ1585" i="64" s="1"/>
  <c r="CZ969" i="64" a="1"/>
  <c r="CZ969" i="64" s="1"/>
  <c r="CX1332" i="64" a="1"/>
  <c r="CX1332" i="64" s="1"/>
  <c r="DB1304" i="64" a="1"/>
  <c r="DB1304" i="64" s="1"/>
  <c r="DA1438" i="64" a="1"/>
  <c r="DA1438" i="64" s="1"/>
  <c r="DD1234" i="64" a="1"/>
  <c r="DD1234" i="64" s="1"/>
  <c r="W412" i="64" a="1"/>
  <c r="W412" i="64" s="1"/>
  <c r="U412" i="64" a="1"/>
  <c r="U412" i="64" s="1"/>
  <c r="DK1667" i="64" a="1"/>
  <c r="DK1667" i="64" s="1"/>
  <c r="W598" i="64" a="1"/>
  <c r="W598" i="64" s="1"/>
  <c r="W969" i="64" a="1"/>
  <c r="W969" i="64" s="1"/>
  <c r="U59" i="64" a="1"/>
  <c r="U59" i="64" s="1"/>
  <c r="W55" i="64" a="1"/>
  <c r="W55" i="64" s="1"/>
  <c r="DJ1058" i="64" a="1"/>
  <c r="DJ1058" i="64" s="1"/>
  <c r="DJ2425" i="64" s="1"/>
  <c r="W389" i="64" a="1"/>
  <c r="W389" i="64" s="1"/>
  <c r="X573" i="64" a="1"/>
  <c r="X573" i="64" s="1"/>
  <c r="T2418" i="64" a="1"/>
  <c r="T2418" i="64" s="1"/>
  <c r="S621" i="64"/>
  <c r="W1186" i="64" a="1"/>
  <c r="W1186" i="64" s="1"/>
  <c r="W1559" i="64" a="1"/>
  <c r="W1559" i="64" s="1"/>
  <c r="W1560" i="64" s="1"/>
  <c r="U1895" i="64" a="1"/>
  <c r="U1895" i="64" s="1"/>
  <c r="T2444" i="64" a="1"/>
  <c r="T2444" i="64" s="1"/>
  <c r="W1637" i="64" a="1"/>
  <c r="W1637" i="64" s="1"/>
  <c r="W1614" i="64" a="1"/>
  <c r="W1614" i="64" s="1"/>
  <c r="W75" i="64" a="1"/>
  <c r="W75" i="64" s="1"/>
  <c r="DI2367" i="64" a="1"/>
  <c r="DI2367" i="64" s="1"/>
  <c r="DI1585" i="64" a="1"/>
  <c r="DI1585" i="64" s="1"/>
  <c r="DI53" i="64" a="1"/>
  <c r="DI53" i="64" s="1"/>
  <c r="U1614" i="64" a="1"/>
  <c r="U1614" i="64" s="1"/>
  <c r="DI1402" i="64" a="1"/>
  <c r="DI1402" i="64" s="1"/>
  <c r="DK2393" i="64" a="1"/>
  <c r="DK2393" i="64" s="1"/>
  <c r="DJ2444" i="64" a="1"/>
  <c r="DJ2444" i="64" s="1"/>
  <c r="DJ389" i="64" a="1"/>
  <c r="DJ389" i="64" s="1"/>
  <c r="U969" i="64" a="1"/>
  <c r="U969" i="64" s="1"/>
  <c r="DJ1591" i="64" a="1"/>
  <c r="DJ1591" i="64" s="1"/>
  <c r="W573" i="64" a="1"/>
  <c r="W573" i="64" s="1"/>
  <c r="DK573" i="64" a="1"/>
  <c r="DK573" i="64" s="1"/>
  <c r="DJ472" i="64" a="1"/>
  <c r="DJ472" i="64" s="1"/>
  <c r="DJ2494" i="64" a="1"/>
  <c r="DJ2494" i="64" s="1"/>
  <c r="S1858" i="64" a="1"/>
  <c r="S1858" i="64" s="1"/>
  <c r="DI176" i="64" a="1"/>
  <c r="DI176" i="64" s="1"/>
  <c r="DI177" i="64" s="1"/>
  <c r="DI1676" i="64" s="1"/>
  <c r="T969" i="64" a="1"/>
  <c r="T969" i="64" s="1"/>
  <c r="U75" i="64" a="1"/>
  <c r="U75" i="64" s="1"/>
  <c r="DK969" i="64" a="1"/>
  <c r="DK969" i="64" s="1"/>
  <c r="U90" i="64" a="1"/>
  <c r="U90" i="64" s="1"/>
  <c r="T2367" i="64" a="1"/>
  <c r="T2367" i="64" s="1"/>
  <c r="DK1186" i="64" a="1"/>
  <c r="DK1186" i="64" s="1"/>
  <c r="DI1645" i="64" a="1"/>
  <c r="DI1645" i="64" s="1"/>
  <c r="V969" i="64" a="1"/>
  <c r="V969" i="64" s="1"/>
  <c r="DJ1234" i="64" a="1"/>
  <c r="DJ1234" i="64" s="1"/>
  <c r="S1639" i="64" a="1"/>
  <c r="S1639" i="64" s="1"/>
  <c r="DK1591" i="64" a="1"/>
  <c r="DK1591" i="64" s="1"/>
  <c r="T54" i="64" a="1"/>
  <c r="T54" i="64" s="1"/>
  <c r="T1895" i="64" a="1"/>
  <c r="T1895" i="64" s="1"/>
  <c r="DK1367" i="64" a="1"/>
  <c r="DK1367" i="64" s="1"/>
  <c r="DK1234" i="64" a="1"/>
  <c r="DK1234" i="64" s="1"/>
  <c r="DI1304" i="64" a="1"/>
  <c r="DI1304" i="64" s="1"/>
  <c r="V1614" i="64" a="1"/>
  <c r="V1614" i="64" s="1"/>
  <c r="W54" i="64" a="1"/>
  <c r="W54" i="64" s="1"/>
  <c r="W1639" i="64" a="1"/>
  <c r="W1639" i="64" s="1"/>
  <c r="W1479" i="64" a="1"/>
  <c r="W1479" i="64" s="1"/>
  <c r="W90" i="64" a="1"/>
  <c r="W90" i="64" s="1"/>
  <c r="W2393" i="64" a="1"/>
  <c r="W2393" i="64" s="1"/>
  <c r="W53" i="64" a="1"/>
  <c r="W53" i="64" s="1"/>
  <c r="W568" i="64" a="1"/>
  <c r="W568" i="64" s="1"/>
  <c r="S59" i="64" a="1"/>
  <c r="S59" i="64" s="1"/>
  <c r="U1645" i="64" a="1"/>
  <c r="U1645" i="64" s="1"/>
  <c r="DJ176" i="64" a="1"/>
  <c r="DJ176" i="64" s="1"/>
  <c r="DJ177" i="64" s="1"/>
  <c r="DJ1676" i="64" s="1"/>
  <c r="DJ645" i="64" a="1"/>
  <c r="DJ645" i="64" s="1"/>
  <c r="DI1332" i="64" a="1"/>
  <c r="DI1332" i="64" s="1"/>
  <c r="DJ53" i="64" a="1"/>
  <c r="DJ53" i="64" s="1"/>
  <c r="T55" i="64" a="1"/>
  <c r="T55" i="64" s="1"/>
  <c r="DK1402" i="64" a="1"/>
  <c r="DK1402" i="64" s="1"/>
  <c r="T1858" i="64" a="1"/>
  <c r="T1858" i="64" s="1"/>
  <c r="T1866" i="64" s="1"/>
  <c r="DK945" i="64" a="1"/>
  <c r="DK945" i="64" s="1"/>
  <c r="DK2376" i="64" s="1"/>
  <c r="DI1306" i="64" a="1"/>
  <c r="DI1306" i="64" s="1"/>
  <c r="DJ412" i="64" a="1"/>
  <c r="DJ412" i="64" s="1"/>
  <c r="T573" i="64" a="1"/>
  <c r="T573" i="64" s="1"/>
  <c r="U2494" i="64" a="1"/>
  <c r="U2494" i="64" s="1"/>
  <c r="DK2367" i="64" a="1"/>
  <c r="DK2367" i="64" s="1"/>
  <c r="DK1304" i="64" a="1"/>
  <c r="DK1304" i="64" s="1"/>
  <c r="DK389" i="64" a="1"/>
  <c r="DK389" i="64" s="1"/>
  <c r="V60" i="64" a="1"/>
  <c r="V60" i="64" s="1"/>
  <c r="T90" i="64" a="1"/>
  <c r="T90" i="64" s="1"/>
  <c r="DJ1637" i="64" a="1"/>
  <c r="DJ1637" i="64" s="1"/>
  <c r="V2367" i="64" a="1"/>
  <c r="V2367" i="64" s="1"/>
  <c r="U1858" i="64" a="1"/>
  <c r="U1858" i="64" s="1"/>
  <c r="U1866" i="64" s="1"/>
  <c r="S91" i="64" a="1"/>
  <c r="S91" i="64" s="1"/>
  <c r="DK568" i="64" a="1"/>
  <c r="DK568" i="64" s="1"/>
  <c r="DK645" i="64" a="1"/>
  <c r="DK645" i="64" s="1"/>
  <c r="V568" i="64" a="1"/>
  <c r="V568" i="64" s="1"/>
  <c r="DJ1438" i="64" a="1"/>
  <c r="DJ1438" i="64" s="1"/>
  <c r="DI1559" i="64" a="1"/>
  <c r="DI1559" i="64" s="1"/>
  <c r="DI1560" i="64" s="1"/>
  <c r="V1479" i="64" a="1"/>
  <c r="V1479" i="64" s="1"/>
  <c r="U389" i="64" a="1"/>
  <c r="U389" i="64" s="1"/>
  <c r="DK1479" i="64" a="1"/>
  <c r="DK1479" i="64" s="1"/>
  <c r="W1645" i="64" a="1"/>
  <c r="W1645" i="64" s="1"/>
  <c r="W89" i="64" a="1"/>
  <c r="W89" i="64" s="1"/>
  <c r="W2418" i="64" a="1"/>
  <c r="W2418" i="64" s="1"/>
  <c r="DJ1479" i="64" a="1"/>
  <c r="DJ1479" i="64" s="1"/>
  <c r="U1479" i="64" a="1"/>
  <c r="U1479" i="64" s="1"/>
  <c r="DK412" i="64" a="1"/>
  <c r="DK412" i="64" s="1"/>
  <c r="T2393" i="64" a="1"/>
  <c r="T2393" i="64" s="1"/>
  <c r="S1479" i="64" a="1"/>
  <c r="S1479" i="64" s="1"/>
  <c r="DK60" i="64" a="1"/>
  <c r="DK60" i="64" s="1"/>
  <c r="DJ2393" i="64" a="1"/>
  <c r="DJ2393" i="64" s="1"/>
  <c r="V2418" i="64" a="1"/>
  <c r="V2418" i="64" s="1"/>
  <c r="DJ60" i="64" a="1"/>
  <c r="DJ60" i="64" s="1"/>
  <c r="DJ1367" i="64" a="1"/>
  <c r="DJ1367" i="64" s="1"/>
  <c r="T53" i="64" a="1"/>
  <c r="T53" i="64" s="1"/>
  <c r="S2444" i="64" a="1"/>
  <c r="S2444" i="64" s="1"/>
  <c r="V2444" i="64" a="1"/>
  <c r="V2444" i="64" s="1"/>
  <c r="U573" i="64" a="1"/>
  <c r="U573" i="64" s="1"/>
  <c r="U1186" i="64" a="1"/>
  <c r="U1186" i="64" s="1"/>
  <c r="DI2494" i="64" a="1"/>
  <c r="DI2494" i="64" s="1"/>
  <c r="DK2444" i="64" a="1"/>
  <c r="DK2444" i="64" s="1"/>
  <c r="S75" i="64" a="1"/>
  <c r="S75" i="64" s="1"/>
  <c r="DK1058" i="64" a="1"/>
  <c r="DK1058" i="64" s="1"/>
  <c r="DK2425" i="64" s="1"/>
  <c r="DK1306" i="64" a="1"/>
  <c r="DK1306" i="64" s="1"/>
  <c r="S2494" i="64" a="1"/>
  <c r="S2494" i="64" s="1"/>
  <c r="T1639" i="64" a="1"/>
  <c r="T1639" i="64" s="1"/>
  <c r="DI55" i="64" a="1"/>
  <c r="DI55" i="64" s="1"/>
  <c r="DJ598" i="64" a="1"/>
  <c r="DJ598" i="64" s="1"/>
  <c r="DK669" i="64" a="1"/>
  <c r="DK669" i="64" s="1"/>
  <c r="DI598" i="64" a="1"/>
  <c r="DI598" i="64" s="1"/>
  <c r="V53" i="64" a="1"/>
  <c r="V53" i="64" s="1"/>
  <c r="S1645" i="64" a="1"/>
  <c r="S1645" i="64" s="1"/>
  <c r="DI412" i="64" a="1"/>
  <c r="DI412" i="64" s="1"/>
  <c r="V412" i="64" a="1"/>
  <c r="V412" i="64" s="1"/>
  <c r="S2418" i="64" a="1"/>
  <c r="S2418" i="64" s="1"/>
  <c r="V1639" i="64" a="1"/>
  <c r="V1639" i="64" s="1"/>
  <c r="DK1639" i="64" a="1"/>
  <c r="DK1639" i="64" s="1"/>
  <c r="V1559" i="64" a="1"/>
  <c r="V1559" i="64" s="1"/>
  <c r="V1560" i="64" s="1"/>
  <c r="W92" i="64" a="1"/>
  <c r="W92" i="64" s="1"/>
  <c r="U2367" i="64" a="1"/>
  <c r="U2367" i="64" s="1"/>
  <c r="DI1438" i="64" a="1"/>
  <c r="DI1438" i="64" s="1"/>
  <c r="DJ1580" i="64" a="1"/>
  <c r="DJ1580" i="64" s="1"/>
  <c r="T59" i="64" a="1"/>
  <c r="T59" i="64" s="1"/>
  <c r="DJ2367" i="64" a="1"/>
  <c r="DJ2367" i="64" s="1"/>
  <c r="V598" i="64" a="1"/>
  <c r="V598" i="64" s="1"/>
  <c r="U91" i="64" a="1"/>
  <c r="U91" i="64" s="1"/>
  <c r="DI472" i="64" a="1"/>
  <c r="DI472" i="64" s="1"/>
  <c r="T598" i="64" a="1"/>
  <c r="T598" i="64" s="1"/>
  <c r="S2393" i="64" a="1"/>
  <c r="S2393" i="64" s="1"/>
  <c r="V89" i="64" a="1"/>
  <c r="V89" i="64" s="1"/>
  <c r="V573" i="64" a="1"/>
  <c r="V573" i="64" s="1"/>
  <c r="DK2418" i="64" a="1"/>
  <c r="DK2418" i="64" s="1"/>
  <c r="T620" i="64" a="1"/>
  <c r="T620" i="64" s="1"/>
  <c r="T91" i="64" a="1"/>
  <c r="T91" i="64" s="1"/>
  <c r="DK1614" i="64" a="1"/>
  <c r="DK1614" i="64" s="1"/>
  <c r="U2444" i="64" a="1"/>
  <c r="U2444" i="64" s="1"/>
  <c r="S89" i="64" a="1"/>
  <c r="S89" i="64" s="1"/>
  <c r="DK1559" i="64" a="1"/>
  <c r="DK1559" i="64" s="1"/>
  <c r="DK1560" i="64" s="1"/>
  <c r="V90" i="64" a="1"/>
  <c r="V90" i="64" s="1"/>
  <c r="DJ1402" i="64" a="1"/>
  <c r="DJ1402" i="64" s="1"/>
  <c r="W1858" i="64" a="1"/>
  <c r="W1858" i="64" s="1"/>
  <c r="W1866" i="64" s="1"/>
  <c r="W2444" i="64" a="1"/>
  <c r="W2444" i="64" s="1"/>
  <c r="W59" i="64" a="1"/>
  <c r="W59" i="64" s="1"/>
  <c r="DI568" i="64" a="1"/>
  <c r="DI568" i="64" s="1"/>
  <c r="T568" i="64" a="1"/>
  <c r="T568" i="64" s="1"/>
  <c r="T2494" i="64" a="1"/>
  <c r="T2494" i="64" s="1"/>
  <c r="Y1927" i="64"/>
  <c r="Y1928" i="64" s="1"/>
  <c r="W1895" i="64" a="1"/>
  <c r="W1895" i="64" s="1"/>
  <c r="W2494" i="64" a="1"/>
  <c r="W2494" i="64" s="1"/>
  <c r="W91" i="64" a="1"/>
  <c r="W91" i="64" s="1"/>
  <c r="W2367" i="64" a="1"/>
  <c r="W2367" i="64" s="1"/>
  <c r="W60" i="64" a="1"/>
  <c r="W60" i="64" s="1"/>
  <c r="DK466" i="64" a="1"/>
  <c r="DK466" i="64" s="1"/>
  <c r="DK467" i="64" s="1"/>
  <c r="DI60" i="64" a="1"/>
  <c r="DI60" i="64" s="1"/>
  <c r="T389" i="64" a="1"/>
  <c r="T389" i="64" s="1"/>
  <c r="U1559" i="64" a="1"/>
  <c r="U1559" i="64" s="1"/>
  <c r="U1560" i="64" s="1"/>
  <c r="T89" i="64" a="1"/>
  <c r="T89" i="64" s="1"/>
  <c r="DI1639" i="64" a="1"/>
  <c r="DI1639" i="64" s="1"/>
  <c r="V389" i="64" a="1"/>
  <c r="V389" i="64" s="1"/>
  <c r="U92" i="64" a="1"/>
  <c r="U92" i="64" s="1"/>
  <c r="DJ647" i="64" a="1"/>
  <c r="DJ647" i="64" s="1"/>
  <c r="S412" i="64" a="1"/>
  <c r="S412" i="64" s="1"/>
  <c r="DK1645" i="64" a="1"/>
  <c r="DK1645" i="64" s="1"/>
  <c r="DI1234" i="64" a="1"/>
  <c r="DI1234" i="64" s="1"/>
  <c r="U53" i="64" a="1"/>
  <c r="U53" i="64" s="1"/>
  <c r="V1895" i="64" a="1"/>
  <c r="V1895" i="64" s="1"/>
  <c r="U54" i="64" a="1"/>
  <c r="U54" i="64" s="1"/>
  <c r="DK647" i="64" a="1"/>
  <c r="DK647" i="64" s="1"/>
  <c r="S1559" i="64" a="1"/>
  <c r="S1559" i="64" s="1"/>
  <c r="S1560" i="64" s="1"/>
  <c r="DI1614" i="64" a="1"/>
  <c r="DI1614" i="64" s="1"/>
  <c r="DI1667" i="64" a="1"/>
  <c r="DI1667" i="64" s="1"/>
  <c r="DI1186" i="64" a="1"/>
  <c r="DI1186" i="64" s="1"/>
  <c r="DJ969" i="64" a="1"/>
  <c r="DJ969" i="64" s="1"/>
  <c r="S54" i="64" a="1"/>
  <c r="S54" i="64" s="1"/>
  <c r="DJ669" i="64" a="1"/>
  <c r="DJ669" i="64" s="1"/>
  <c r="DJ573" i="64" a="1"/>
  <c r="DJ573" i="64" s="1"/>
  <c r="DI466" i="64" a="1"/>
  <c r="DI466" i="64" s="1"/>
  <c r="DI467" i="64" s="1"/>
  <c r="U1637" i="64" a="1"/>
  <c r="U1637" i="64" s="1"/>
  <c r="T1479" i="64" a="1"/>
  <c r="T1479" i="64" s="1"/>
  <c r="DK1580" i="64" a="1"/>
  <c r="DK1580" i="64" s="1"/>
  <c r="DI1591" i="64" a="1"/>
  <c r="DI1591" i="64" s="1"/>
  <c r="S1895" i="64" a="1"/>
  <c r="S1895" i="64" s="1"/>
  <c r="S573" i="64" a="1"/>
  <c r="S573" i="64" s="1"/>
  <c r="DK55" i="64" a="1"/>
  <c r="DK55" i="64" s="1"/>
  <c r="DJ1332" i="64" a="1"/>
  <c r="DJ1332" i="64" s="1"/>
  <c r="DJ2418" i="64" a="1"/>
  <c r="DJ2418" i="64" s="1"/>
  <c r="V1637" i="64" a="1"/>
  <c r="V1637" i="64" s="1"/>
  <c r="DJ1559" i="64" a="1"/>
  <c r="DJ1559" i="64" s="1"/>
  <c r="DJ1560" i="64" s="1"/>
  <c r="DI647" i="64" a="1"/>
  <c r="DI647" i="64" s="1"/>
  <c r="V55" i="64" a="1"/>
  <c r="V55" i="64" s="1"/>
  <c r="DI669" i="64" a="1"/>
  <c r="DI669" i="64" s="1"/>
  <c r="DK53" i="64" a="1"/>
  <c r="DK53" i="64" s="1"/>
  <c r="DJ1614" i="64" a="1"/>
  <c r="DJ1614" i="64" s="1"/>
  <c r="S1637" i="64" a="1"/>
  <c r="S1637" i="64" s="1"/>
  <c r="S389" i="64" a="1"/>
  <c r="S389" i="64" s="1"/>
  <c r="S90" i="64" a="1"/>
  <c r="S90" i="64" s="1"/>
  <c r="DK1637" i="64" a="1"/>
  <c r="DK1637" i="64" s="1"/>
  <c r="DJ1645" i="64" a="1"/>
  <c r="DJ1645" i="64" s="1"/>
  <c r="U89" i="64" a="1"/>
  <c r="U89" i="64" s="1"/>
  <c r="DK598" i="64" a="1"/>
  <c r="DK598" i="64" s="1"/>
  <c r="U568" i="64" a="1"/>
  <c r="U568" i="64" s="1"/>
  <c r="DI945" i="64" a="1"/>
  <c r="DI945" i="64" s="1"/>
  <c r="DI2376" i="64" s="1"/>
  <c r="T1186" i="64" a="1"/>
  <c r="T1186" i="64" s="1"/>
  <c r="DJ1639" i="64" a="1"/>
  <c r="DJ1639" i="64" s="1"/>
  <c r="DI573" i="64" a="1"/>
  <c r="DI573" i="64" s="1"/>
  <c r="U598" i="64" a="1"/>
  <c r="U598" i="64" s="1"/>
  <c r="DI645" i="64" a="1"/>
  <c r="DI645" i="64" s="1"/>
  <c r="S60" i="64" a="1"/>
  <c r="S60" i="64" s="1"/>
  <c r="DK472" i="64" a="1"/>
  <c r="DK472" i="64" s="1"/>
  <c r="S969" i="64" a="1"/>
  <c r="S969" i="64" s="1"/>
  <c r="DI969" i="64" a="1"/>
  <c r="DI969" i="64" s="1"/>
  <c r="DJ1188" i="64" a="1"/>
  <c r="DJ1188" i="64" s="1"/>
  <c r="V91" i="64" a="1"/>
  <c r="V91" i="64" s="1"/>
  <c r="DJ1667" i="64" a="1"/>
  <c r="DJ1667" i="64" s="1"/>
  <c r="DI389" i="64" a="1"/>
  <c r="DI389" i="64" s="1"/>
  <c r="DI2444" i="64" a="1"/>
  <c r="DI2444" i="64" s="1"/>
  <c r="DJ568" i="64" a="1"/>
  <c r="DJ568" i="64" s="1"/>
  <c r="T92" i="64" a="1"/>
  <c r="T92" i="64" s="1"/>
  <c r="S1186" i="64" a="1"/>
  <c r="S1186" i="64" s="1"/>
  <c r="T1614" i="64" a="1"/>
  <c r="T1614" i="64" s="1"/>
  <c r="DJ1585" i="64" a="1"/>
  <c r="DJ1585" i="64" s="1"/>
  <c r="DJ1186" i="64" a="1"/>
  <c r="DJ1186" i="64" s="1"/>
  <c r="V59" i="64" a="1"/>
  <c r="V59" i="64" s="1"/>
  <c r="DJ945" i="64" a="1"/>
  <c r="DJ945" i="64" s="1"/>
  <c r="DJ2376" i="64" s="1"/>
  <c r="DK1438" i="64" a="1"/>
  <c r="DK1438" i="64" s="1"/>
  <c r="T1645" i="64" a="1"/>
  <c r="T1645" i="64" s="1"/>
  <c r="V2393" i="64" a="1"/>
  <c r="V2393" i="64" s="1"/>
  <c r="DI2393" i="64" a="1"/>
  <c r="DI2393" i="64" s="1"/>
  <c r="S55" i="64" a="1"/>
  <c r="S55" i="64" s="1"/>
  <c r="U60" i="64" a="1"/>
  <c r="U60" i="64" s="1"/>
  <c r="S92" i="64" a="1"/>
  <c r="S92" i="64" s="1"/>
  <c r="DK1332" i="64" a="1"/>
  <c r="DK1332" i="64" s="1"/>
  <c r="T75" i="64" a="1"/>
  <c r="T75" i="64" s="1"/>
  <c r="DK176" i="64" a="1"/>
  <c r="DK176" i="64" s="1"/>
  <c r="DK177" i="64" s="1"/>
  <c r="DK1676" i="64" s="1"/>
  <c r="V75" i="64" a="1"/>
  <c r="V75" i="64" s="1"/>
  <c r="DI1580" i="64" a="1"/>
  <c r="DI1580" i="64" s="1"/>
  <c r="DI1058" i="64" a="1"/>
  <c r="DI1058" i="64" s="1"/>
  <c r="DI2425" i="64" s="1"/>
  <c r="DI2418" i="64" a="1"/>
  <c r="DI2418" i="64" s="1"/>
  <c r="V1858" i="64" a="1"/>
  <c r="V1858" i="64" s="1"/>
  <c r="V1866" i="64" s="1"/>
  <c r="DI1188" i="64" a="1"/>
  <c r="DI1188" i="64" s="1"/>
  <c r="DJ466" i="64" a="1"/>
  <c r="DJ466" i="64" s="1"/>
  <c r="DJ467" i="64" s="1"/>
  <c r="T1559" i="64" a="1"/>
  <c r="T1559" i="64" s="1"/>
  <c r="T1560" i="64" s="1"/>
  <c r="V1186" i="64" a="1"/>
  <c r="V1186" i="64" s="1"/>
  <c r="DJ1306" i="64" a="1"/>
  <c r="DJ1306" i="64" s="1"/>
  <c r="U2393" i="64" a="1"/>
  <c r="U2393" i="64" s="1"/>
  <c r="DK2494" i="64" a="1"/>
  <c r="DK2494" i="64" s="1"/>
  <c r="DJ1304" i="64" a="1"/>
  <c r="DJ1304" i="64" s="1"/>
  <c r="DI1479" i="64" a="1"/>
  <c r="DI1479" i="64" s="1"/>
  <c r="S2367" i="64" a="1"/>
  <c r="S2367" i="64" s="1"/>
  <c r="DI1367" i="64" a="1"/>
  <c r="DI1367" i="64" s="1"/>
  <c r="U2418" i="64" a="1"/>
  <c r="U2418" i="64" s="1"/>
  <c r="T412" i="64" a="1"/>
  <c r="T412" i="64" s="1"/>
  <c r="DK1585" i="64" a="1"/>
  <c r="DK1585" i="64" s="1"/>
  <c r="V2494" i="64" a="1"/>
  <c r="V2494" i="64" s="1"/>
  <c r="DI1637" i="64" a="1"/>
  <c r="DI1637" i="64" s="1"/>
  <c r="U55" i="64" a="1"/>
  <c r="U55" i="64" s="1"/>
  <c r="T1637" i="64" a="1"/>
  <c r="T1637" i="64" s="1"/>
  <c r="S598" i="64" a="1"/>
  <c r="S598" i="64" s="1"/>
  <c r="DJ55" i="64" a="1"/>
  <c r="DJ55" i="64" s="1"/>
  <c r="V92" i="64" a="1"/>
  <c r="V92" i="64" s="1"/>
  <c r="DK1188" i="64" a="1"/>
  <c r="DK1188" i="64" s="1"/>
  <c r="U1639" i="64" a="1"/>
  <c r="U1639" i="64" s="1"/>
  <c r="S568" i="64" a="1"/>
  <c r="S568" i="64" s="1"/>
  <c r="S1614" i="64" a="1"/>
  <c r="S1614"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44" i="64" a="1"/>
  <c r="X2444" i="64" s="1"/>
  <c r="X2418" i="64" a="1"/>
  <c r="X2418" i="64" s="1"/>
  <c r="X2393" i="64" a="1"/>
  <c r="X2393" i="64" s="1"/>
  <c r="X2367" i="64" a="1"/>
  <c r="X2367" i="64" s="1"/>
  <c r="X1614" i="64" a="1"/>
  <c r="X1614" i="64" s="1"/>
  <c r="X90" i="64" a="1"/>
  <c r="X90" i="64" s="1"/>
  <c r="X89" i="64" a="1"/>
  <c r="X89" i="64" s="1"/>
  <c r="X91" i="64" a="1"/>
  <c r="X91" i="64" s="1"/>
  <c r="X92" i="64" a="1"/>
  <c r="X92" i="64" s="1"/>
  <c r="X1559" i="64" a="1"/>
  <c r="X1559" i="64" s="1"/>
  <c r="X1560" i="64" s="1"/>
  <c r="X389" i="64" a="1"/>
  <c r="X389" i="64" s="1"/>
  <c r="AL1764" i="64"/>
  <c r="AL1766" i="64" s="1"/>
  <c r="AK1766" i="64"/>
  <c r="X2494" i="64" a="1"/>
  <c r="X2494" i="64" s="1"/>
  <c r="X1479" i="64" a="1"/>
  <c r="X1479" i="64" s="1"/>
  <c r="X1895" i="64" a="1"/>
  <c r="X1895" i="64" s="1"/>
  <c r="X1858" i="64" a="1"/>
  <c r="X1858" i="64" s="1"/>
  <c r="X1866" i="64" s="1"/>
  <c r="X1645" i="64" a="1"/>
  <c r="X1645" i="64" s="1"/>
  <c r="X1639" i="64" a="1"/>
  <c r="X1639" i="64" s="1"/>
  <c r="X1637" i="64" a="1"/>
  <c r="X1637" i="64" s="1"/>
  <c r="X1186" i="64" a="1"/>
  <c r="X1186" i="64" s="1"/>
  <c r="X969" i="64" a="1"/>
  <c r="X969" i="64" s="1"/>
  <c r="X1187" i="64" a="1"/>
  <c r="CX1368" i="64" a="1"/>
  <c r="CP1584" i="64" a="1"/>
  <c r="DE1187" i="64" a="1"/>
  <c r="CQ1615" i="64" a="1"/>
  <c r="DB1615" i="64" a="1"/>
  <c r="CO599" i="64" a="1"/>
  <c r="DC599" i="64" a="1"/>
  <c r="CQ1187" i="64" a="1"/>
  <c r="DK1187" i="64" a="1"/>
  <c r="CW1584" i="64" a="1"/>
  <c r="CX1439" i="64" a="1"/>
  <c r="CU1305" i="64" a="1"/>
  <c r="CT1211" i="64" a="1"/>
  <c r="DA414" i="64" a="1"/>
  <c r="CZ1235" i="64" a="1"/>
  <c r="CP575" i="64" a="1"/>
  <c r="CQ670" i="64" a="1"/>
  <c r="W575" i="64" a="1"/>
  <c r="CP1305" i="64" a="1"/>
  <c r="DB1211" i="64" a="1"/>
  <c r="CU599" i="64" a="1"/>
  <c r="X575" i="64" a="1"/>
  <c r="CT1638" i="64" a="1"/>
  <c r="X698" i="64" a="1"/>
  <c r="DC1439" i="64" a="1"/>
  <c r="CW1638" i="64" a="1"/>
  <c r="CT1403" i="64" a="1"/>
  <c r="DD1584" i="64" a="1"/>
  <c r="W1478" i="64" a="1"/>
  <c r="CV1478" i="64" a="1"/>
  <c r="X390" i="64" a="1"/>
  <c r="DB1403" i="64" a="1"/>
  <c r="CX1211" i="64" a="1"/>
  <c r="DI1615" i="64" a="1"/>
  <c r="DG970" i="64" a="1"/>
  <c r="DI1187" i="64" a="1"/>
  <c r="W970" i="64" a="1"/>
  <c r="X970" i="64" a="1"/>
  <c r="DI1403" i="64" a="1"/>
  <c r="DJ1403" i="64" a="1"/>
  <c r="CS1615" i="64" a="1"/>
  <c r="CS599" i="64" a="1"/>
  <c r="DB1333" i="64" a="1"/>
  <c r="T414" i="64" a="1"/>
  <c r="DA646" i="64" a="1"/>
  <c r="DH1368" i="64" a="1"/>
  <c r="CU1187" i="64" a="1"/>
  <c r="DH1615" i="64" a="1"/>
  <c r="DB670" i="64" a="1"/>
  <c r="DB1235" i="64" a="1"/>
  <c r="DJ670" i="64" a="1"/>
  <c r="CW390" i="64" a="1"/>
  <c r="U1638" i="64" a="1"/>
  <c r="CQ1305" i="64" a="1"/>
  <c r="DG1638" i="64" a="1"/>
  <c r="CV599" i="64" a="1"/>
  <c r="CZ1368" i="64" a="1"/>
  <c r="DK970" i="64" a="1"/>
  <c r="DK599" i="64" a="1"/>
  <c r="DD599" i="64" a="1"/>
  <c r="DA1638" i="64" a="1"/>
  <c r="DJ970" i="64" a="1"/>
  <c r="CS390" i="64" a="1"/>
  <c r="DC646" i="64" a="1"/>
  <c r="DJ1235" i="64" a="1"/>
  <c r="DA1403" i="64" a="1"/>
  <c r="CT1368" i="64" a="1"/>
  <c r="DK414" i="64" a="1"/>
  <c r="CX1235" i="64" a="1"/>
  <c r="V1638" i="64" a="1"/>
  <c r="CW646" i="64" a="1"/>
  <c r="CX599" i="64" a="1"/>
  <c r="CP390" i="64" a="1"/>
  <c r="DB1305" i="64" a="1"/>
  <c r="DH1333" i="64" a="1"/>
  <c r="DE670" i="64" a="1"/>
  <c r="CS1333" i="64" a="1"/>
  <c r="DF1235" i="64" a="1"/>
  <c r="DB414" i="64" a="1"/>
  <c r="DK1615" i="64" a="1"/>
  <c r="DJ1638" i="64" a="1"/>
  <c r="CT1584" i="64" a="1"/>
  <c r="CQ1584" i="64" a="1"/>
  <c r="CO646" i="64" a="1"/>
  <c r="DF1187" i="64" a="1"/>
  <c r="DF390" i="64" a="1"/>
  <c r="CU1211" i="64" a="1"/>
  <c r="CV1584" i="64" a="1"/>
  <c r="CV1403" i="64" a="1"/>
  <c r="CU1478" i="64" a="1"/>
  <c r="CR1584" i="64" a="1"/>
  <c r="CP970" i="64" a="1"/>
  <c r="CV575" i="64" a="1"/>
  <c r="CR1615" i="64" a="1"/>
  <c r="CZ1211" i="64" a="1"/>
  <c r="W599" i="64" a="1"/>
  <c r="DH390" i="64" a="1"/>
  <c r="DI1478" i="64" a="1"/>
  <c r="CY1333" i="64" a="1"/>
  <c r="DJ1584" i="64" a="1"/>
  <c r="DJ1439" i="64" a="1"/>
  <c r="DC1403" i="64" a="1"/>
  <c r="S414" i="64" a="1"/>
  <c r="CO1615" i="64" a="1"/>
  <c r="CP1439" i="64" a="1"/>
  <c r="DG599" i="64" a="1"/>
  <c r="DK1439" i="64" a="1"/>
  <c r="X2158" i="64" a="1"/>
  <c r="CR1403" i="64" a="1"/>
  <c r="DI1235" i="64" a="1"/>
  <c r="CR1211" i="64" a="1"/>
  <c r="CT1187" i="64" a="1"/>
  <c r="DD1638" i="64" a="1"/>
  <c r="X1615" i="64" a="1"/>
  <c r="CR1305" i="64" a="1"/>
  <c r="CW1615" i="64" a="1"/>
  <c r="DB599" i="64" a="1"/>
  <c r="BN993" i="64" a="1"/>
  <c r="DJ599" i="64" a="1"/>
  <c r="CR390" i="64" a="1"/>
  <c r="CV1211" i="64" a="1"/>
  <c r="CS970" i="64" a="1"/>
  <c r="CR1638" i="64" a="1"/>
  <c r="DK1478" i="64" a="1"/>
  <c r="DE1584" i="64" a="1"/>
  <c r="CQ970" i="64" a="1"/>
  <c r="DC390" i="64" a="1"/>
  <c r="CY1615" i="64" a="1"/>
  <c r="DJ1615" i="64" a="1"/>
  <c r="V414" i="64" a="1"/>
  <c r="CV1638" i="64" a="1"/>
  <c r="CS575" i="64" a="1"/>
  <c r="CO1478" i="64" a="1"/>
  <c r="CO1638" i="64" a="1"/>
  <c r="CS646" i="64" a="1"/>
  <c r="CQ414" i="64" a="1"/>
  <c r="CP1187" i="64" a="1"/>
  <c r="CP1638" i="64" a="1"/>
  <c r="DI1439" i="64" a="1"/>
  <c r="DH1235" i="64" a="1"/>
  <c r="DD1403" i="64" a="1"/>
  <c r="CS1478" i="64" a="1"/>
  <c r="CW1305" i="64" a="1"/>
  <c r="DF970" i="64" a="1"/>
  <c r="DG1439" i="64" a="1"/>
  <c r="CQ1235" i="64" a="1"/>
  <c r="T599" i="64" a="1"/>
  <c r="CY1211" i="64" a="1"/>
  <c r="CS1187" i="64" a="1"/>
  <c r="DH670" i="64" a="1"/>
  <c r="CW599" i="64" a="1"/>
  <c r="DD1439" i="64" a="1"/>
  <c r="CT1305" i="64" a="1"/>
  <c r="CQ1403" i="64" a="1"/>
  <c r="DE390" i="64" a="1"/>
  <c r="BL996" i="64" a="1"/>
  <c r="X414" i="64" a="1"/>
  <c r="S1615" i="64" a="1"/>
  <c r="CS1403" i="64" a="1"/>
  <c r="CU1584" i="64" a="1"/>
  <c r="W390" i="64" a="1"/>
  <c r="CY1368" i="64" a="1"/>
  <c r="CY1403" i="64" a="1"/>
  <c r="CX1615" i="64" a="1"/>
  <c r="CT414" i="64" a="1"/>
  <c r="DF1368" i="64" a="1"/>
  <c r="S1638" i="64" a="1"/>
  <c r="DH646" i="64" a="1"/>
  <c r="CY1584" i="64" a="1"/>
  <c r="DB970" i="64" a="1"/>
  <c r="CU575" i="64" a="1"/>
  <c r="CP414" i="64" a="1"/>
  <c r="DJ414" i="64" a="1"/>
  <c r="DI1333" i="64" a="1"/>
  <c r="DC670" i="64" a="1"/>
  <c r="DF1439" i="64" a="1"/>
  <c r="DD646" i="64" a="1"/>
  <c r="T390" i="64" a="1"/>
  <c r="CZ670" i="64" a="1"/>
  <c r="CW1368" i="64" a="1"/>
  <c r="CQ575" i="64" a="1"/>
  <c r="T1638" i="64" a="1"/>
  <c r="CY1235" i="64" a="1"/>
  <c r="DE1638" i="64" a="1"/>
  <c r="DE1235" i="64" a="1"/>
  <c r="CV970" i="64" a="1"/>
  <c r="S599" i="64" a="1"/>
  <c r="CV1615" i="64" a="1"/>
  <c r="S1478" i="64" a="1"/>
  <c r="DI1305" i="64" a="1"/>
  <c r="X2137" i="64" a="1"/>
  <c r="U1615" i="64" a="1"/>
  <c r="CQ1368" i="64" a="1"/>
  <c r="DI1211" i="64" a="1"/>
  <c r="DE1403" i="64" a="1"/>
  <c r="CV1368" i="64" a="1"/>
  <c r="T970" i="64" a="1"/>
  <c r="DE599" i="64" a="1"/>
  <c r="CX1187" i="64" a="1"/>
  <c r="CU1638" i="64" a="1"/>
  <c r="CX646" i="64" a="1"/>
  <c r="CP599" i="64" a="1"/>
  <c r="DH1439" i="64" a="1"/>
  <c r="DC1211" i="64" a="1"/>
  <c r="DG1305" i="64" a="1"/>
  <c r="CR414" i="64" a="1"/>
  <c r="DD1235" i="64" a="1"/>
  <c r="U1478" i="64" a="1"/>
  <c r="DI599" i="64" a="1"/>
  <c r="CU1235" i="64" a="1"/>
  <c r="DA1187" i="64" a="1"/>
  <c r="DG414" i="64" a="1"/>
  <c r="CR1187" i="64" a="1"/>
  <c r="DK646" i="64" a="1"/>
  <c r="DE1305" i="64" a="1"/>
  <c r="CQ646" i="64" a="1"/>
  <c r="CU1615" i="64" a="1"/>
  <c r="BM995" i="64" a="1"/>
  <c r="V390" i="64" a="1"/>
  <c r="DJ1305" i="64" a="1"/>
  <c r="DA1478" i="64" a="1"/>
  <c r="CO575" i="64" a="1"/>
  <c r="CV646" i="64" a="1"/>
  <c r="CZ599" i="64" a="1"/>
  <c r="CY1305" i="64" a="1"/>
  <c r="CS1584" i="64" a="1"/>
  <c r="DH599" i="64" a="1"/>
  <c r="CZ390" i="64" a="1"/>
  <c r="CV1187" i="64" a="1"/>
  <c r="CZ1615" i="64" a="1"/>
  <c r="DC1615" i="64" a="1"/>
  <c r="DC575" i="64" a="1"/>
  <c r="CZ1584" i="64" a="1"/>
  <c r="CS1305" i="64" a="1"/>
  <c r="U414" i="64" a="1"/>
  <c r="DC1333" i="64" a="1"/>
  <c r="T1615" i="64" a="1"/>
  <c r="DH1584" i="64" a="1"/>
  <c r="DH1305" i="64" a="1"/>
  <c r="Y2212" i="64" a="1"/>
  <c r="DF575" i="64" a="1"/>
  <c r="DG1368" i="64" a="1"/>
  <c r="DI414" i="64" a="1"/>
  <c r="DE1368" i="64" a="1"/>
  <c r="CZ575" i="64" a="1"/>
  <c r="DC1305" i="64" a="1"/>
  <c r="DF1305" i="64" a="1"/>
  <c r="DJ1211" i="64" a="1"/>
  <c r="CY599" i="64" a="1"/>
  <c r="DJ575" i="64" a="1"/>
  <c r="CO1211" i="64" a="1"/>
  <c r="CU1368" i="64" a="1"/>
  <c r="DE646" i="64" a="1"/>
  <c r="DF599" i="64" a="1"/>
  <c r="DC1368" i="64" a="1"/>
  <c r="DG1211" i="64" a="1"/>
  <c r="CY1439" i="64" a="1"/>
  <c r="DD1211" i="64" a="1"/>
  <c r="DB1368" i="64" a="1"/>
  <c r="U390" i="64" a="1"/>
  <c r="T1187" i="64" a="1"/>
  <c r="X2115" i="64" a="1"/>
  <c r="DC1584" i="64" a="1"/>
  <c r="DK1403" i="64" a="1"/>
  <c r="CO1403" i="64" a="1"/>
  <c r="DH970" i="64" a="1"/>
  <c r="CU1333" i="64" a="1"/>
  <c r="CR1235" i="64" a="1"/>
  <c r="CW575" i="64" a="1"/>
  <c r="CR599" i="64" a="1"/>
  <c r="DC1235" i="64" a="1"/>
  <c r="CT1478" i="64" a="1"/>
  <c r="DG1235" i="64" a="1"/>
  <c r="DG1584" i="64" a="1"/>
  <c r="DA599" i="64" a="1"/>
  <c r="DB646" i="64" a="1"/>
  <c r="CQ599" i="64" a="1"/>
  <c r="CW414" i="64" a="1"/>
  <c r="CZ1478" i="64" a="1"/>
  <c r="CY390" i="64" a="1"/>
  <c r="DH414" i="64" a="1"/>
  <c r="DF1478" i="64" a="1"/>
  <c r="DA970" i="64" a="1"/>
  <c r="DK575" i="64" a="1"/>
  <c r="CU670" i="64" a="1"/>
  <c r="CS414" i="64" a="1"/>
  <c r="DE970" i="64" a="1"/>
  <c r="S1187" i="64" a="1"/>
  <c r="DA1333" i="64" a="1"/>
  <c r="DK670" i="64" a="1"/>
  <c r="CQ1638" i="64" a="1"/>
  <c r="V575" i="64" a="1"/>
  <c r="DA670" i="64" a="1"/>
  <c r="CX390" i="64" a="1"/>
  <c r="DK1638" i="64" a="1"/>
  <c r="DC1187" i="64" a="1"/>
  <c r="DI646" i="64" a="1"/>
  <c r="DA390" i="64" a="1"/>
  <c r="CW970" i="64" a="1"/>
  <c r="CY414" i="64" a="1"/>
  <c r="CZ414" i="64" a="1"/>
  <c r="CO1584" i="64" a="1"/>
  <c r="CX1638" i="64" a="1"/>
  <c r="W414" i="64" a="1"/>
  <c r="CW1403" i="64" a="1"/>
  <c r="DH1403" i="64" a="1"/>
  <c r="DE1615" i="64" a="1"/>
  <c r="DE1211" i="64" a="1"/>
  <c r="DI575" i="64" a="1"/>
  <c r="CW670" i="64" a="1"/>
  <c r="CO670" i="64" a="1"/>
  <c r="DH575" i="64" a="1"/>
  <c r="DB1439" i="64" a="1"/>
  <c r="CP1478" i="64" a="1"/>
  <c r="DF1584" i="64" a="1"/>
  <c r="DA575" i="64" a="1"/>
  <c r="CZ1305" i="64" a="1"/>
  <c r="DF1638" i="64" a="1"/>
  <c r="DA1615" i="64" a="1"/>
  <c r="X1638" i="64" a="1"/>
  <c r="T575" i="64" a="1"/>
  <c r="V1478" i="64" a="1"/>
  <c r="W1638" i="64" a="1"/>
  <c r="CP1403" i="64" a="1"/>
  <c r="CU414" i="64" a="1"/>
  <c r="CR1439" i="64" a="1"/>
  <c r="DI1584" i="64" a="1"/>
  <c r="DG1615" i="64" a="1"/>
  <c r="CZ646" i="64" a="1"/>
  <c r="W1615" i="64" a="1"/>
  <c r="V1615" i="64" a="1"/>
  <c r="CS670" i="64" a="1"/>
  <c r="DG670" i="64" a="1"/>
  <c r="CZ1187" i="64" a="1"/>
  <c r="DE414" i="64" a="1"/>
  <c r="CY575" i="64" a="1"/>
  <c r="V599" i="64" a="1"/>
  <c r="DD1305" i="64" a="1"/>
  <c r="CX670" i="64" a="1"/>
  <c r="DD414" i="64" a="1"/>
  <c r="CX414" i="64" a="1"/>
  <c r="CP1235" i="64" a="1"/>
  <c r="DG1187" i="64" a="1"/>
  <c r="DD575" i="64" a="1"/>
  <c r="DG390" i="64" a="1"/>
  <c r="CU970" i="64" a="1"/>
  <c r="CR1368" i="64" a="1"/>
  <c r="DK1235" i="64" a="1"/>
  <c r="CT1235" i="64" a="1"/>
  <c r="CQ1211" i="64" a="1"/>
  <c r="CO1305" i="64" a="1"/>
  <c r="CT575" i="64" a="1"/>
  <c r="CS1368" i="64" a="1"/>
  <c r="CQ1439" i="64" a="1"/>
  <c r="CT1333" i="64" a="1"/>
  <c r="DG1478" i="64" a="1"/>
  <c r="CQ1333" i="64" a="1"/>
  <c r="CP1368" i="64" a="1"/>
  <c r="DE1333" i="64" a="1"/>
  <c r="DG1333" i="64" a="1"/>
  <c r="DB575" i="64" a="1"/>
  <c r="CP646" i="64" a="1"/>
  <c r="DA1584" i="64" a="1"/>
  <c r="CV1305" i="64" a="1"/>
  <c r="CO1333" i="64" a="1"/>
  <c r="CU390" i="64" a="1"/>
  <c r="X1722" i="64" a="1"/>
  <c r="DB1584" i="64" a="1"/>
  <c r="CY670" i="64" a="1"/>
  <c r="CP1333" i="64" a="1"/>
  <c r="DD970" i="64" a="1"/>
  <c r="DC414" i="64" a="1"/>
  <c r="DK1584" i="64" a="1"/>
  <c r="CV1439" i="64" a="1"/>
  <c r="W1187" i="64" a="1"/>
  <c r="CS1211" i="64" a="1"/>
  <c r="CU1439" i="64" a="1"/>
  <c r="DB1478" i="64" a="1"/>
  <c r="CY1638" i="64" a="1"/>
  <c r="CT670" i="64" a="1"/>
  <c r="CO1187" i="64" a="1"/>
  <c r="DD1368" i="64" a="1"/>
  <c r="CP670" i="64" a="1"/>
  <c r="DK1305" i="64" a="1"/>
  <c r="DK1211" i="64" a="1"/>
  <c r="CQ1478" i="64" a="1"/>
  <c r="CV1235" i="64" a="1"/>
  <c r="DH1211" i="64" a="1"/>
  <c r="DJ1187" i="64" a="1"/>
  <c r="DF1403" i="64" a="1"/>
  <c r="S575" i="64" a="1"/>
  <c r="DG575" i="64" a="1"/>
  <c r="CW1211" i="64" a="1"/>
  <c r="DK1368" i="64" a="1"/>
  <c r="T621" i="64" a="1"/>
  <c r="DD1478" i="64" a="1"/>
  <c r="DJ1478" i="64" a="1"/>
  <c r="CZ1403" i="64" a="1"/>
  <c r="DB1187" i="64" a="1"/>
  <c r="DA1235" i="64" a="1"/>
  <c r="DK1333" i="64" a="1"/>
  <c r="CX1478" i="64" a="1"/>
  <c r="DI1638" i="64" a="1"/>
  <c r="DF1333" i="64" a="1"/>
  <c r="CV414" i="64" a="1"/>
  <c r="CR646" i="64" a="1"/>
  <c r="CS1235" i="64" a="1"/>
  <c r="CS1638" i="64" a="1"/>
  <c r="DA1439" i="64" a="1"/>
  <c r="DI1368" i="64" a="1"/>
  <c r="CW1235" i="64" a="1"/>
  <c r="CZ1638" i="64" a="1"/>
  <c r="DE1478" i="64" a="1"/>
  <c r="X437" i="64" a="1"/>
  <c r="CW1187" i="64" a="1"/>
  <c r="Y2178" i="64" a="1"/>
  <c r="DJ1333" i="64" a="1"/>
  <c r="CR1333" i="64" a="1"/>
  <c r="CX575" i="64" a="1"/>
  <c r="CW1439" i="64" a="1"/>
  <c r="DC1638" i="64" a="1"/>
  <c r="BN1108" i="64" a="1"/>
  <c r="DF670" i="64" a="1"/>
  <c r="CY646" i="64" a="1"/>
  <c r="X599" i="64" a="1"/>
  <c r="DA1305" i="64" a="1"/>
  <c r="X1723" i="64" a="1"/>
  <c r="DG1403" i="64" a="1"/>
  <c r="DE575" i="64" a="1"/>
  <c r="DF414" i="64" a="1"/>
  <c r="DJ1368" i="64" a="1"/>
  <c r="CT1439" i="64" a="1"/>
  <c r="CT646" i="64" a="1"/>
  <c r="S970" i="64" a="1"/>
  <c r="CW1478" i="64" a="1"/>
  <c r="DB390" i="64" a="1"/>
  <c r="DD390" i="64" a="1"/>
  <c r="DD1187" i="64" a="1"/>
  <c r="U575" i="64" a="1"/>
  <c r="CU646" i="64" a="1"/>
  <c r="CT1615" i="64" a="1"/>
  <c r="CO414" i="64" a="1"/>
  <c r="DH1187" i="64" a="1"/>
  <c r="CP1211" i="64" a="1"/>
  <c r="DI390" i="64" a="1"/>
  <c r="DC1478" i="64" a="1"/>
  <c r="CX970" i="64" a="1"/>
  <c r="DD1615" i="64" a="1"/>
  <c r="CR575" i="64" a="1"/>
  <c r="CY1478" i="64" a="1"/>
  <c r="U599" i="64" a="1"/>
  <c r="DH1638" i="64" a="1"/>
  <c r="DJ646" i="64" a="1"/>
  <c r="DF1615" i="64" a="1"/>
  <c r="DC970" i="64" a="1"/>
  <c r="BN772" i="64" a="1"/>
  <c r="CX1305" i="64" a="1"/>
  <c r="CT599" i="64" a="1"/>
  <c r="CX1333" i="64" a="1"/>
  <c r="DF1211" i="64" a="1"/>
  <c r="DB1638" i="64" a="1"/>
  <c r="DI670" i="64" a="1"/>
  <c r="CX1584" i="64" a="1"/>
  <c r="CX1403" i="64" a="1"/>
  <c r="DA1211" i="64" a="1"/>
  <c r="CZ1333" i="64" a="1"/>
  <c r="CO1235" i="64" a="1"/>
  <c r="CZ970" i="64" a="1"/>
  <c r="CT390" i="64" a="1"/>
  <c r="T1478" i="64" a="1"/>
  <c r="CS1439" i="64" a="1"/>
  <c r="U1187" i="64" a="1"/>
  <c r="CR670" i="64" a="1"/>
  <c r="V970" i="64" a="1"/>
  <c r="DF646" i="64" a="1"/>
  <c r="DD670" i="64" a="1"/>
  <c r="DA1368" i="64" a="1"/>
  <c r="U970" i="64" a="1"/>
  <c r="CV390" i="64" a="1"/>
  <c r="CV670" i="64" a="1"/>
  <c r="CO1439" i="64" a="1"/>
  <c r="DH1478" i="64" a="1"/>
  <c r="CU1403" i="64" a="1"/>
  <c r="CT970" i="64" a="1"/>
  <c r="DG646" i="64" a="1"/>
  <c r="DI970" i="64" a="1"/>
  <c r="BN1018" i="64"/>
  <c r="CZ1439" i="64" a="1"/>
  <c r="DD1333" i="64" a="1"/>
  <c r="CR1478" i="64" a="1"/>
  <c r="CO970" i="64" a="1"/>
  <c r="DK390" i="64" a="1"/>
  <c r="BN732" i="64" a="1"/>
  <c r="DE1439" i="64" a="1"/>
  <c r="CP1615" i="64" a="1"/>
  <c r="CY1187" i="64" a="1"/>
  <c r="CO390" i="64" a="1"/>
  <c r="X1478" i="64" a="1"/>
  <c r="CO1368" i="64" a="1"/>
  <c r="V1187" i="64" a="1"/>
  <c r="CQ390" i="64" a="1"/>
  <c r="CW1333" i="64" a="1"/>
  <c r="CR970" i="64" a="1"/>
  <c r="DJ390" i="64" a="1"/>
  <c r="CV1333" i="64" a="1"/>
  <c r="CY970" i="64" a="1"/>
  <c r="S390" i="64" a="1"/>
  <c r="BR53" i="1170" l="1"/>
  <c r="BR22" i="861" s="1"/>
  <c r="BR38" i="1170"/>
  <c r="BR17" i="861" s="1"/>
  <c r="BP56" i="1170"/>
  <c r="BS50" i="1170"/>
  <c r="BS35" i="1170"/>
  <c r="BT27" i="1170"/>
  <c r="BT26" i="1170"/>
  <c r="BT28" i="1170"/>
  <c r="BT29" i="1170"/>
  <c r="BT43" i="1170"/>
  <c r="BT20" i="1170"/>
  <c r="BT42" i="1170"/>
  <c r="BT45" i="1170"/>
  <c r="BT41" i="1170"/>
  <c r="BT19" i="1170"/>
  <c r="BT44" i="1170"/>
  <c r="BT22" i="1170"/>
  <c r="BT30" i="1170"/>
  <c r="BT18" i="1170"/>
  <c r="BT4" i="1170"/>
  <c r="BT21" i="1170"/>
  <c r="BU7" i="1170"/>
  <c r="BV2" i="1170"/>
  <c r="BU3" i="1170"/>
  <c r="BU1" i="1170"/>
  <c r="BS36" i="1170"/>
  <c r="BS51" i="1170"/>
  <c r="BS34" i="1170"/>
  <c r="BS49" i="1170"/>
  <c r="BS52" i="1170"/>
  <c r="BS37" i="1170"/>
  <c r="BQ55" i="1170"/>
  <c r="BS23" i="1170"/>
  <c r="BS33" i="1170"/>
  <c r="BS48" i="1170"/>
  <c r="AG508" i="64"/>
  <c r="BO509" i="64" a="1"/>
  <c r="BO509" i="64" s="1"/>
  <c r="BO498" i="64" a="1"/>
  <c r="BO498" i="64" s="1"/>
  <c r="BO501" i="64" a="1"/>
  <c r="BO501" i="64" s="1"/>
  <c r="BO515" i="64" a="1"/>
  <c r="BO515" i="64" s="1"/>
  <c r="BN126" i="64"/>
  <c r="BN141" i="64"/>
  <c r="BN1108" i="64"/>
  <c r="BN1110" i="64" s="1"/>
  <c r="BO111" i="64" a="1"/>
  <c r="BO111" i="64" s="1"/>
  <c r="BO1093" i="64" a="1"/>
  <c r="BO1093" i="64" s="1"/>
  <c r="BI1786" i="64"/>
  <c r="BI1788"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17" i="64" a="1"/>
  <c r="BO1017" i="64" s="1"/>
  <c r="W1931" i="64"/>
  <c r="T1743" i="64"/>
  <c r="T1744"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993" i="64"/>
  <c r="BN772" i="64"/>
  <c r="BN774" i="64" s="1"/>
  <c r="BL996" i="64"/>
  <c r="BM995" i="64"/>
  <c r="BO331" i="64" a="1"/>
  <c r="BO331" i="64" s="1"/>
  <c r="BO992" i="64" a="1"/>
  <c r="BO992" i="64" s="1"/>
  <c r="BO312" i="64" a="1"/>
  <c r="BO312" i="64" s="1"/>
  <c r="BO773" i="64" a="1"/>
  <c r="BO773" i="64" s="1"/>
  <c r="BO739" i="64" a="1"/>
  <c r="BO739" i="64" s="1"/>
  <c r="BO299" i="64" a="1"/>
  <c r="BO299" i="64" s="1"/>
  <c r="BM736" i="64"/>
  <c r="BN732" i="64"/>
  <c r="BN740" i="64" s="1"/>
  <c r="BO735" i="64" a="1"/>
  <c r="BO735" i="64" s="1"/>
  <c r="BO4" i="64"/>
  <c r="BO731" i="64" a="1"/>
  <c r="BO731" i="64" s="1"/>
  <c r="AD70" i="861"/>
  <c r="BP259" i="64"/>
  <c r="BP7" i="64"/>
  <c r="BO8" i="64" s="1"/>
  <c r="BI46" i="861"/>
  <c r="BI87" i="861" s="1"/>
  <c r="BP3" i="64"/>
  <c r="BP1" i="64"/>
  <c r="BQ2" i="64"/>
  <c r="BO43" i="863"/>
  <c r="BO42" i="863"/>
  <c r="BO21" i="863" s="1"/>
  <c r="BP22" i="864"/>
  <c r="BP20" i="864"/>
  <c r="BP3" i="864"/>
  <c r="BP4" i="864" s="1"/>
  <c r="BQ2" i="864"/>
  <c r="BQ23" i="864" s="1"/>
  <c r="BP21" i="864"/>
  <c r="BP1" i="864"/>
  <c r="BN32"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4"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41" i="64"/>
  <c r="Y2026" i="64" a="1"/>
  <c r="Y2026" i="64" s="1"/>
  <c r="Y2027" i="64" a="1"/>
  <c r="Y2027" i="64" s="1"/>
  <c r="Y2028" i="64" a="1"/>
  <c r="Y2028" i="64" s="1"/>
  <c r="Y2029" i="64" a="1"/>
  <c r="Y2029" i="64" s="1"/>
  <c r="Y2025" i="64" a="1"/>
  <c r="Y2025" i="64" s="1"/>
  <c r="Y2030" i="64" a="1"/>
  <c r="Y2030" i="64" s="1"/>
  <c r="Y2024" i="64" a="1"/>
  <c r="Y2024" i="64" s="1"/>
  <c r="Y2031" i="64" a="1"/>
  <c r="Y2031" i="64" s="1"/>
  <c r="Y2032" i="64" a="1"/>
  <c r="Y2032" i="64" s="1"/>
  <c r="X2033" i="64"/>
  <c r="DD2043" i="64"/>
  <c r="DE2041" i="64"/>
  <c r="Y413" i="64" a="1"/>
  <c r="Y413" i="64" s="1"/>
  <c r="Y436" i="64" a="1"/>
  <c r="Y436" i="64" s="1"/>
  <c r="Y435" i="64" a="1"/>
  <c r="Y435" i="64" s="1"/>
  <c r="V414" i="64"/>
  <c r="U414" i="64"/>
  <c r="X414" i="64"/>
  <c r="W414" i="64"/>
  <c r="T414" i="64"/>
  <c r="Y2212" i="64"/>
  <c r="Y2178" i="64"/>
  <c r="CT190" i="64"/>
  <c r="CT193" i="64" s="1"/>
  <c r="CO2396" i="64"/>
  <c r="CP2394" i="64"/>
  <c r="DF1478" i="64"/>
  <c r="DF1492" i="64" s="1"/>
  <c r="CR1478" i="64"/>
  <c r="CR1492" i="64" s="1"/>
  <c r="DI1478" i="64"/>
  <c r="DI1492" i="64" s="1"/>
  <c r="CQ1478" i="64"/>
  <c r="CQ1492" i="64" s="1"/>
  <c r="CV1478" i="64"/>
  <c r="CV1492" i="64" s="1"/>
  <c r="DJ1478" i="64"/>
  <c r="DJ1492" i="64" s="1"/>
  <c r="DA1478" i="64"/>
  <c r="DA1492" i="64" s="1"/>
  <c r="DH1478" i="64"/>
  <c r="DH1492" i="64" s="1"/>
  <c r="DE1478" i="64"/>
  <c r="DE1492" i="64" s="1"/>
  <c r="CP1478" i="64"/>
  <c r="CP1492" i="64" s="1"/>
  <c r="CT1478" i="64"/>
  <c r="CT1492" i="64" s="1"/>
  <c r="CU1478" i="64"/>
  <c r="CU1492" i="64" s="1"/>
  <c r="DG1478" i="64"/>
  <c r="DG1492" i="64" s="1"/>
  <c r="CZ1478" i="64"/>
  <c r="CZ1492" i="64" s="1"/>
  <c r="CY1478" i="64"/>
  <c r="CY1492" i="64" s="1"/>
  <c r="CX1478" i="64"/>
  <c r="CX1492" i="64" s="1"/>
  <c r="CW1478" i="64"/>
  <c r="CW1492" i="64" s="1"/>
  <c r="DB1478" i="64"/>
  <c r="DB1492" i="64" s="1"/>
  <c r="DC1478" i="64"/>
  <c r="DC1492" i="64" s="1"/>
  <c r="DK1478" i="64"/>
  <c r="DK1492" i="64" s="1"/>
  <c r="CS1478" i="64"/>
  <c r="CS1492" i="64" s="1"/>
  <c r="DD1478" i="64"/>
  <c r="DD1492" i="64" s="1"/>
  <c r="CW1439" i="64"/>
  <c r="CX1439" i="64"/>
  <c r="DI1439" i="64"/>
  <c r="CR1439" i="64"/>
  <c r="CZ1439" i="64"/>
  <c r="CS1439" i="64"/>
  <c r="DD1439" i="64"/>
  <c r="DA1439" i="64"/>
  <c r="DB1439" i="64"/>
  <c r="CT1439" i="64"/>
  <c r="DJ1439" i="64"/>
  <c r="DF1439" i="64"/>
  <c r="CY1439" i="64"/>
  <c r="CP1439" i="64"/>
  <c r="CU1439" i="64"/>
  <c r="DE1439" i="64"/>
  <c r="CV1439" i="64"/>
  <c r="DK1439" i="64"/>
  <c r="DG1439" i="64"/>
  <c r="DC1439" i="64"/>
  <c r="CQ1439" i="64"/>
  <c r="DH1439" i="64"/>
  <c r="DF1403" i="64"/>
  <c r="DJ1403" i="64"/>
  <c r="DI1403" i="64"/>
  <c r="DA1403" i="64"/>
  <c r="CU1403" i="64"/>
  <c r="CR1403" i="64"/>
  <c r="DD1403" i="64"/>
  <c r="CX1403" i="64"/>
  <c r="CQ1403" i="64"/>
  <c r="CZ1403" i="64"/>
  <c r="DK1403" i="64"/>
  <c r="CS1403" i="64"/>
  <c r="CY1403" i="64"/>
  <c r="CV1403" i="64"/>
  <c r="DE1403" i="64"/>
  <c r="CW1403" i="64"/>
  <c r="DH1403" i="64"/>
  <c r="DG1403" i="64"/>
  <c r="DC1403" i="64"/>
  <c r="CT1403" i="64"/>
  <c r="CP1403" i="64"/>
  <c r="DB1403" i="64"/>
  <c r="DG1333" i="64"/>
  <c r="CY1333" i="64"/>
  <c r="DH1333" i="64"/>
  <c r="CS1333" i="64"/>
  <c r="CU1333" i="64"/>
  <c r="CW1333" i="64"/>
  <c r="CV1333" i="64"/>
  <c r="CR1333" i="64"/>
  <c r="DK1333" i="64"/>
  <c r="CQ1333" i="64"/>
  <c r="CZ1333" i="64"/>
  <c r="DI1333" i="64"/>
  <c r="CT1333" i="64"/>
  <c r="DJ1333" i="64"/>
  <c r="DA1333" i="64"/>
  <c r="DE1333" i="64"/>
  <c r="DC1333" i="64"/>
  <c r="CX1333" i="64"/>
  <c r="DD1333" i="64"/>
  <c r="DB1333" i="64"/>
  <c r="DF1333" i="64"/>
  <c r="CP1333" i="64"/>
  <c r="X2137" i="64"/>
  <c r="X2115" i="64"/>
  <c r="Y2470" i="64" a="1"/>
  <c r="Y2470" i="64" s="1"/>
  <c r="Y2116" i="64" a="1"/>
  <c r="Y2116" i="64" s="1"/>
  <c r="Y2136" i="64" a="1"/>
  <c r="Y2136" i="64" s="1"/>
  <c r="BI1829" i="64"/>
  <c r="BH1831" i="64"/>
  <c r="BI1808" i="64"/>
  <c r="BI1810" i="64" s="1"/>
  <c r="U1743" i="64"/>
  <c r="U1744" i="64" s="1"/>
  <c r="V1732" i="64"/>
  <c r="W1730" i="64"/>
  <c r="W1739" i="64"/>
  <c r="W1731" i="64"/>
  <c r="W1740" i="64"/>
  <c r="Y1736" i="64" a="1"/>
  <c r="Y1736" i="64" s="1"/>
  <c r="Y1735" i="64" a="1"/>
  <c r="Y1735" i="64" s="1"/>
  <c r="V1741" i="64"/>
  <c r="Y1726" i="64" a="1"/>
  <c r="Y1726" i="64" s="1"/>
  <c r="Y1727" i="64" a="1"/>
  <c r="Y1727" i="64" s="1"/>
  <c r="X1723" i="64"/>
  <c r="X1722" i="64"/>
  <c r="Y1717" i="64" a="1"/>
  <c r="Y1717" i="64" s="1"/>
  <c r="Y1718" i="64" a="1"/>
  <c r="Y1718" i="64" s="1"/>
  <c r="X2158" i="64"/>
  <c r="Y2157" i="64" a="1"/>
  <c r="Y2157"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68" i="64"/>
  <c r="DG1694" i="64"/>
  <c r="DE56" i="64"/>
  <c r="DE62" i="64" s="1"/>
  <c r="CZ56" i="64"/>
  <c r="CZ62" i="64" s="1"/>
  <c r="DA56" i="64"/>
  <c r="DA62" i="64" s="1"/>
  <c r="DG670" i="64"/>
  <c r="CR1584" i="64"/>
  <c r="CR1586" i="64" s="1"/>
  <c r="DE1694" i="64"/>
  <c r="DH390" i="64"/>
  <c r="DH599" i="64"/>
  <c r="DH1305" i="64"/>
  <c r="DH1307" i="64" s="1"/>
  <c r="CV599" i="64"/>
  <c r="DF970" i="64"/>
  <c r="DF2400" i="64" s="1"/>
  <c r="DE1615" i="64"/>
  <c r="CO599" i="64"/>
  <c r="CP1584" i="64"/>
  <c r="CP1586" i="64" s="1"/>
  <c r="DH1211" i="64"/>
  <c r="DH1213" i="64" s="1"/>
  <c r="CR1694" i="64"/>
  <c r="DF1694" i="64"/>
  <c r="CP1638" i="64"/>
  <c r="DF1211" i="64"/>
  <c r="DF1213" i="64" s="1"/>
  <c r="CW1638" i="64"/>
  <c r="DE1584" i="64"/>
  <c r="DE1586" i="64" s="1"/>
  <c r="DG599" i="64"/>
  <c r="CR599" i="64"/>
  <c r="CS1694" i="64"/>
  <c r="CX1305" i="64"/>
  <c r="CX1307" i="64" s="1"/>
  <c r="DH670" i="64"/>
  <c r="DC1584" i="64"/>
  <c r="DC1586" i="64" s="1"/>
  <c r="CS56" i="64"/>
  <c r="CS62" i="64" s="1"/>
  <c r="CR390" i="64"/>
  <c r="DF1638" i="64"/>
  <c r="DC1368" i="64"/>
  <c r="CR1187" i="64"/>
  <c r="CR1189" i="64" s="1"/>
  <c r="CR2451" i="64" s="1"/>
  <c r="DE599" i="64"/>
  <c r="CO1305" i="64"/>
  <c r="CO1307" i="64" s="1"/>
  <c r="CX970" i="64"/>
  <c r="CX2400" i="64" s="1"/>
  <c r="DA1638" i="64"/>
  <c r="DA1368" i="64"/>
  <c r="CU1584" i="64"/>
  <c r="CU1586" i="64" s="1"/>
  <c r="CS670" i="64"/>
  <c r="DA1694" i="64"/>
  <c r="DD1638" i="64"/>
  <c r="DD1187" i="64"/>
  <c r="DD1189" i="64" s="1"/>
  <c r="DD2451" i="64" s="1"/>
  <c r="CS1305" i="64"/>
  <c r="CS1307" i="64" s="1"/>
  <c r="DC1211" i="64"/>
  <c r="DC1213" i="64" s="1"/>
  <c r="CX575" i="64"/>
  <c r="DB646" i="64"/>
  <c r="DB648" i="64" s="1"/>
  <c r="CV646" i="64"/>
  <c r="CV648" i="64" s="1"/>
  <c r="CO1615" i="64"/>
  <c r="CV1584" i="64"/>
  <c r="CV1586" i="64" s="1"/>
  <c r="CY575" i="64"/>
  <c r="CU1235" i="64"/>
  <c r="CR1638" i="64"/>
  <c r="CP414" i="64"/>
  <c r="CV670" i="64"/>
  <c r="CT1211" i="64"/>
  <c r="CT1213" i="64" s="1"/>
  <c r="CW1368" i="64"/>
  <c r="DE646" i="64"/>
  <c r="DE648" i="64" s="1"/>
  <c r="CZ1584" i="64"/>
  <c r="CZ1586" i="64" s="1"/>
  <c r="DD646" i="64"/>
  <c r="DD648" i="64" s="1"/>
  <c r="CU1187" i="64"/>
  <c r="CU1189" i="64" s="1"/>
  <c r="CU2451" i="64" s="1"/>
  <c r="CU670" i="64"/>
  <c r="CO1478" i="64"/>
  <c r="CT414" i="64"/>
  <c r="DE414" i="64"/>
  <c r="DH1235" i="64"/>
  <c r="CZ1638" i="64"/>
  <c r="DG646" i="64"/>
  <c r="DG648" i="64" s="1"/>
  <c r="DH1368" i="64"/>
  <c r="CO646" i="64"/>
  <c r="CO648" i="64" s="1"/>
  <c r="CS414" i="64"/>
  <c r="CY1211" i="64"/>
  <c r="CY1213" i="64" s="1"/>
  <c r="DA575" i="64"/>
  <c r="CS646" i="64"/>
  <c r="CS648" i="64" s="1"/>
  <c r="DC646" i="64"/>
  <c r="DC648" i="64" s="1"/>
  <c r="CW1694" i="64"/>
  <c r="CV414" i="64"/>
  <c r="DC1305" i="64"/>
  <c r="DC1307" i="64" s="1"/>
  <c r="DC1694" i="64"/>
  <c r="CT599" i="64"/>
  <c r="CW646" i="64"/>
  <c r="CW648" i="64" s="1"/>
  <c r="DD1584" i="64"/>
  <c r="DD1586" i="64" s="1"/>
  <c r="DB599" i="64"/>
  <c r="DB1615" i="64"/>
  <c r="DC390" i="64"/>
  <c r="CQ414" i="64"/>
  <c r="CU970" i="64"/>
  <c r="CU2400" i="64" s="1"/>
  <c r="CP1187" i="64"/>
  <c r="CP1189" i="64" s="1"/>
  <c r="CP2451" i="64" s="1"/>
  <c r="CT1638" i="64"/>
  <c r="CZ1305" i="64"/>
  <c r="CZ1307" i="64" s="1"/>
  <c r="CZ1368" i="64"/>
  <c r="DC1615" i="64"/>
  <c r="DB1187" i="64"/>
  <c r="DB1189" i="64" s="1"/>
  <c r="DB2451" i="64" s="1"/>
  <c r="CO1584" i="64"/>
  <c r="CO1586" i="64" s="1"/>
  <c r="DB1584" i="64"/>
  <c r="DB1586" i="64" s="1"/>
  <c r="CU599" i="64"/>
  <c r="DG1615" i="64"/>
  <c r="CR1235" i="64"/>
  <c r="CO414" i="64"/>
  <c r="DB1235" i="64"/>
  <c r="DH1638" i="64"/>
  <c r="CR1615" i="64"/>
  <c r="CU390" i="64"/>
  <c r="DG390" i="64"/>
  <c r="CV1305" i="64"/>
  <c r="CV1307" i="64" s="1"/>
  <c r="DG575" i="64"/>
  <c r="DG574" i="64" s="1"/>
  <c r="DB1305" i="64"/>
  <c r="DB1307" i="64" s="1"/>
  <c r="CV970" i="64"/>
  <c r="CV2400" i="64" s="1"/>
  <c r="CW390" i="64"/>
  <c r="DC670" i="64"/>
  <c r="DH414" i="64"/>
  <c r="DH970" i="64"/>
  <c r="DH2400" i="64" s="1"/>
  <c r="CV1694" i="64"/>
  <c r="CQ1305" i="64"/>
  <c r="CQ1307" i="64" s="1"/>
  <c r="CP1694" i="64"/>
  <c r="CS390" i="64"/>
  <c r="CW670" i="64"/>
  <c r="DB1694" i="64"/>
  <c r="CX670" i="64"/>
  <c r="CX1615" i="64"/>
  <c r="DA670" i="64"/>
  <c r="CQ970" i="64"/>
  <c r="CQ2400" i="64" s="1"/>
  <c r="DC1638" i="64"/>
  <c r="CU1305" i="64"/>
  <c r="CU1307" i="64" s="1"/>
  <c r="CW599" i="64"/>
  <c r="CR1368" i="64"/>
  <c r="CO1638" i="64"/>
  <c r="CW1305" i="64"/>
  <c r="CW1307" i="64" s="1"/>
  <c r="CO575" i="64"/>
  <c r="DC1235" i="64"/>
  <c r="DD1211" i="64"/>
  <c r="DD1213" i="64" s="1"/>
  <c r="CW1187" i="64"/>
  <c r="CW1189" i="64" s="1"/>
  <c r="CW2451" i="64" s="1"/>
  <c r="DA1235" i="64"/>
  <c r="DG1584" i="64"/>
  <c r="DG1586" i="64" s="1"/>
  <c r="DG1187" i="64"/>
  <c r="DG1189" i="64" s="1"/>
  <c r="DG2451" i="64" s="1"/>
  <c r="CZ1235" i="64"/>
  <c r="CS1235" i="64"/>
  <c r="CX1187" i="64"/>
  <c r="CX1189" i="64" s="1"/>
  <c r="CX2451" i="64" s="1"/>
  <c r="CY1584" i="64"/>
  <c r="CY1586" i="64" s="1"/>
  <c r="CU1638" i="64"/>
  <c r="CU1615" i="64"/>
  <c r="DA1584" i="64"/>
  <c r="DA1586" i="64" s="1"/>
  <c r="DF670" i="64"/>
  <c r="DG1305" i="64"/>
  <c r="DG1307" i="64" s="1"/>
  <c r="DH1584" i="64"/>
  <c r="DH1586" i="64" s="1"/>
  <c r="CY414" i="64"/>
  <c r="CT670" i="64"/>
  <c r="CT646" i="64"/>
  <c r="CT648" i="64" s="1"/>
  <c r="DH575" i="64"/>
  <c r="DI571" i="64" s="1"/>
  <c r="DE575" i="64"/>
  <c r="DF571" i="64" s="1"/>
  <c r="CQ1211" i="64"/>
  <c r="CQ1213" i="64" s="1"/>
  <c r="CY970" i="64"/>
  <c r="CY2400" i="64" s="1"/>
  <c r="CX1235" i="64"/>
  <c r="CX1694" i="64"/>
  <c r="DB970" i="64"/>
  <c r="DB2400" i="64" s="1"/>
  <c r="DD390" i="64"/>
  <c r="CR1305" i="64"/>
  <c r="CR1307" i="64" s="1"/>
  <c r="DA646" i="64"/>
  <c r="DA648" i="64" s="1"/>
  <c r="DC1187" i="64"/>
  <c r="DC1189" i="64" s="1"/>
  <c r="DC2451" i="64" s="1"/>
  <c r="CO970" i="64"/>
  <c r="CO2400" i="64" s="1"/>
  <c r="DA1305" i="64"/>
  <c r="DA1307" i="64" s="1"/>
  <c r="CP1615" i="64"/>
  <c r="CO1403" i="64"/>
  <c r="CO670" i="64"/>
  <c r="CV1368" i="64"/>
  <c r="DD670" i="64"/>
  <c r="DB1368" i="64"/>
  <c r="CU414" i="64"/>
  <c r="CX1368" i="64"/>
  <c r="DE1638" i="64"/>
  <c r="DF1584" i="64"/>
  <c r="DF1586" i="64" s="1"/>
  <c r="DF646" i="64"/>
  <c r="DF648" i="64" s="1"/>
  <c r="DF575" i="64"/>
  <c r="DF574" i="64" s="1"/>
  <c r="CP646" i="64"/>
  <c r="CP648" i="64" s="1"/>
  <c r="CT1615" i="64"/>
  <c r="DF1305" i="64"/>
  <c r="DF1307" i="64" s="1"/>
  <c r="CS1615" i="64"/>
  <c r="CV575" i="64"/>
  <c r="DC970" i="64"/>
  <c r="DC2400" i="64" s="1"/>
  <c r="DG970" i="64"/>
  <c r="DG2400" i="64" s="1"/>
  <c r="DA599" i="64"/>
  <c r="CT575" i="64"/>
  <c r="CO390" i="64"/>
  <c r="DG1235" i="64"/>
  <c r="CO1187" i="64"/>
  <c r="CO1189" i="64" s="1"/>
  <c r="CO2451" i="64" s="1"/>
  <c r="CQ1187" i="64"/>
  <c r="CQ1189" i="64" s="1"/>
  <c r="CQ2451" i="64" s="1"/>
  <c r="CW1235" i="64"/>
  <c r="CY1305" i="64"/>
  <c r="CY1307" i="64" s="1"/>
  <c r="CX390" i="64"/>
  <c r="CR646" i="64"/>
  <c r="CR648" i="64" s="1"/>
  <c r="CS1187" i="64"/>
  <c r="CS1189" i="64" s="1"/>
  <c r="CS2451" i="64" s="1"/>
  <c r="CP575" i="64"/>
  <c r="CZ575" i="64"/>
  <c r="CX1638" i="64"/>
  <c r="CT1305" i="64"/>
  <c r="CT1307" i="64" s="1"/>
  <c r="CQ646" i="64"/>
  <c r="CQ648" i="64" s="1"/>
  <c r="CU1211" i="64"/>
  <c r="CU1213" i="64" s="1"/>
  <c r="CP1235" i="64"/>
  <c r="CS1211" i="64"/>
  <c r="CS1213" i="64" s="1"/>
  <c r="CX1584" i="64"/>
  <c r="CX1586" i="64" s="1"/>
  <c r="CZ1615" i="64"/>
  <c r="DB1211" i="64"/>
  <c r="DB1213" i="64" s="1"/>
  <c r="CQ1235" i="64"/>
  <c r="CW1211" i="64"/>
  <c r="CW1213" i="64" s="1"/>
  <c r="CU1368" i="64"/>
  <c r="CW1584" i="64"/>
  <c r="CW1586" i="64" s="1"/>
  <c r="DC599" i="64"/>
  <c r="DD1615" i="64"/>
  <c r="CP670" i="64"/>
  <c r="CQ1584" i="64"/>
  <c r="CQ1586" i="64" s="1"/>
  <c r="CY646" i="64"/>
  <c r="CY648" i="64" s="1"/>
  <c r="DF414" i="64"/>
  <c r="DH1187" i="64"/>
  <c r="DH1189" i="64" s="1"/>
  <c r="DH2451" i="64" s="1"/>
  <c r="CZ1694" i="64"/>
  <c r="CP1305" i="64"/>
  <c r="CP1307" i="64" s="1"/>
  <c r="CV1615" i="64"/>
  <c r="CS599" i="64"/>
  <c r="DE390" i="64"/>
  <c r="DG1211" i="64"/>
  <c r="DG1213" i="64" s="1"/>
  <c r="DG1638" i="64"/>
  <c r="DB575" i="64"/>
  <c r="CT1584" i="64"/>
  <c r="CT1586" i="64" s="1"/>
  <c r="CT1694" i="64"/>
  <c r="DF1368" i="64"/>
  <c r="CV1235" i="64"/>
  <c r="CP599" i="64"/>
  <c r="CV1187" i="64"/>
  <c r="CV1189" i="64" s="1"/>
  <c r="CV2451" i="64" s="1"/>
  <c r="CY1187" i="64"/>
  <c r="CY1189" i="64" s="1"/>
  <c r="CY2451" i="64" s="1"/>
  <c r="CR575" i="64"/>
  <c r="CX599" i="64"/>
  <c r="CZ646" i="64"/>
  <c r="CZ648" i="64" s="1"/>
  <c r="CX646" i="64"/>
  <c r="CX648" i="64" s="1"/>
  <c r="CU575" i="64"/>
  <c r="CQ599" i="64"/>
  <c r="CT1187" i="64"/>
  <c r="CT1189" i="64" s="1"/>
  <c r="CT2451" i="64" s="1"/>
  <c r="DC575" i="64"/>
  <c r="CO1211" i="64"/>
  <c r="CO1213" i="64" s="1"/>
  <c r="CS1584" i="64"/>
  <c r="CS1586" i="64" s="1"/>
  <c r="DC414" i="64"/>
  <c r="DD1305" i="64"/>
  <c r="DD1307" i="64" s="1"/>
  <c r="DA414" i="64"/>
  <c r="CR670" i="64"/>
  <c r="CX1211" i="64"/>
  <c r="CX1213" i="64" s="1"/>
  <c r="CR414" i="64"/>
  <c r="DA1187" i="64"/>
  <c r="DA1189" i="64" s="1"/>
  <c r="DA2451" i="64" s="1"/>
  <c r="CT390" i="64"/>
  <c r="DD599" i="64"/>
  <c r="CP1211" i="64"/>
  <c r="CP1213" i="64" s="1"/>
  <c r="CU646" i="64"/>
  <c r="CU648" i="64" s="1"/>
  <c r="DH646" i="64"/>
  <c r="DH648" i="64" s="1"/>
  <c r="DF1187" i="64"/>
  <c r="DF1189" i="64" s="1"/>
  <c r="DF2451" i="64" s="1"/>
  <c r="CQ575" i="64"/>
  <c r="CZ1187" i="64"/>
  <c r="CZ1189" i="64" s="1"/>
  <c r="CZ2451" i="64" s="1"/>
  <c r="DE970" i="64"/>
  <c r="DE2400" i="64" s="1"/>
  <c r="CQ1694" i="64"/>
  <c r="CQ1638" i="64"/>
  <c r="CV1638" i="64"/>
  <c r="DG1368" i="64"/>
  <c r="DE1305" i="64"/>
  <c r="DE1307" i="64" s="1"/>
  <c r="DA1615" i="64"/>
  <c r="CV1211" i="64"/>
  <c r="CV1213" i="64" s="1"/>
  <c r="DE1211" i="64"/>
  <c r="DE1213" i="64" s="1"/>
  <c r="DF1235" i="64"/>
  <c r="DE1368" i="64"/>
  <c r="DE670" i="64"/>
  <c r="DE1235" i="64"/>
  <c r="CS575" i="64"/>
  <c r="DA390" i="64"/>
  <c r="CP1368" i="64"/>
  <c r="CV390" i="64"/>
  <c r="CY1615" i="64"/>
  <c r="CT1235" i="64"/>
  <c r="CZ414" i="64"/>
  <c r="CP970" i="64"/>
  <c r="CP2400" i="64" s="1"/>
  <c r="DD575" i="64"/>
  <c r="DD1368" i="64"/>
  <c r="CS970" i="64"/>
  <c r="CS2400" i="64" s="1"/>
  <c r="CY1638" i="64"/>
  <c r="CZ390" i="64"/>
  <c r="CY1694" i="64"/>
  <c r="DB1638" i="64"/>
  <c r="DD414" i="64"/>
  <c r="DB390" i="64"/>
  <c r="CZ670" i="64"/>
  <c r="DA1211" i="64"/>
  <c r="DA1213" i="64" s="1"/>
  <c r="CR1211" i="64"/>
  <c r="CR1213" i="64" s="1"/>
  <c r="CO1368" i="64"/>
  <c r="CO1376" i="64" s="1"/>
  <c r="CY599" i="64"/>
  <c r="DH1615" i="64"/>
  <c r="CO1235" i="64"/>
  <c r="CQ1615" i="64"/>
  <c r="DH1694" i="64"/>
  <c r="CZ1211" i="64"/>
  <c r="CZ1213" i="64" s="1"/>
  <c r="DG414" i="64"/>
  <c r="DD1235" i="64"/>
  <c r="CZ970" i="64"/>
  <c r="CZ2400" i="64" s="1"/>
  <c r="CY390" i="64"/>
  <c r="DF599" i="64"/>
  <c r="CR970" i="64"/>
  <c r="CR2400" i="64" s="1"/>
  <c r="CX414" i="64"/>
  <c r="DB670" i="64"/>
  <c r="DD970" i="64"/>
  <c r="DD2400" i="64" s="1"/>
  <c r="CS1638" i="64"/>
  <c r="CW575" i="64"/>
  <c r="CS1368" i="64"/>
  <c r="CO1694" i="64"/>
  <c r="CT970" i="64"/>
  <c r="CT2400" i="64" s="1"/>
  <c r="CZ599" i="64"/>
  <c r="CT1368" i="64"/>
  <c r="CU1694" i="64"/>
  <c r="CW970" i="64"/>
  <c r="CW2400" i="64" s="1"/>
  <c r="CW1615" i="64"/>
  <c r="DB414" i="64"/>
  <c r="CO1439" i="64"/>
  <c r="CO1333" i="64"/>
  <c r="CQ670" i="64"/>
  <c r="CY1235" i="64"/>
  <c r="CW414" i="64"/>
  <c r="DD1694" i="64"/>
  <c r="DE1187" i="64"/>
  <c r="DE1189" i="64" s="1"/>
  <c r="DE2451" i="64" s="1"/>
  <c r="CP390" i="64"/>
  <c r="DA970" i="64"/>
  <c r="DA2400" i="64" s="1"/>
  <c r="DF390" i="64"/>
  <c r="CQ390" i="64"/>
  <c r="CQ1368" i="64"/>
  <c r="CY670" i="64"/>
  <c r="DF1615"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896" i="64"/>
  <c r="W970" i="64"/>
  <c r="W599" i="64"/>
  <c r="W390" i="64"/>
  <c r="V56" i="64"/>
  <c r="V62" i="64" s="1"/>
  <c r="DI414" i="64"/>
  <c r="DJ599" i="64"/>
  <c r="V575" i="64"/>
  <c r="DK1368" i="64"/>
  <c r="T1187" i="64"/>
  <c r="U1638" i="64"/>
  <c r="DI1235" i="64"/>
  <c r="T390" i="64"/>
  <c r="DJ1211" i="64"/>
  <c r="DJ1213" i="64" s="1"/>
  <c r="DJ1368" i="64"/>
  <c r="DK646" i="64"/>
  <c r="DK648" i="64" s="1"/>
  <c r="DK575" i="64"/>
  <c r="DL571" i="64" s="1"/>
  <c r="DK390" i="64"/>
  <c r="DJ646" i="64"/>
  <c r="DJ648" i="64" s="1"/>
  <c r="S1615" i="64"/>
  <c r="S599" i="64"/>
  <c r="U599" i="64"/>
  <c r="DK1638" i="64"/>
  <c r="S414" i="64"/>
  <c r="DJ1694" i="64"/>
  <c r="S1478" i="64"/>
  <c r="DK1694" i="64"/>
  <c r="DK1235" i="64"/>
  <c r="DK1584" i="64"/>
  <c r="DK1586" i="64" s="1"/>
  <c r="DJ670" i="64"/>
  <c r="T621" i="64"/>
  <c r="DK1211" i="64"/>
  <c r="DK1213" i="64" s="1"/>
  <c r="U1187" i="64"/>
  <c r="U1478" i="64"/>
  <c r="DK1305" i="64"/>
  <c r="DK1307" i="64" s="1"/>
  <c r="DJ414" i="64"/>
  <c r="W1478" i="64"/>
  <c r="W1187" i="64"/>
  <c r="DI575" i="64"/>
  <c r="DI1584" i="64"/>
  <c r="DI1586" i="64" s="1"/>
  <c r="DI390" i="64"/>
  <c r="DI970" i="64"/>
  <c r="DI2400" i="64" s="1"/>
  <c r="DI670" i="64"/>
  <c r="T599" i="64"/>
  <c r="DJ1584" i="64"/>
  <c r="DJ1586" i="64" s="1"/>
  <c r="V1615" i="64"/>
  <c r="DJ1235" i="64"/>
  <c r="DK970" i="64"/>
  <c r="DK2400" i="64" s="1"/>
  <c r="DI1368" i="64"/>
  <c r="DJ1305" i="64"/>
  <c r="DJ1307" i="64" s="1"/>
  <c r="DJ1187" i="64"/>
  <c r="DJ1189" i="64" s="1"/>
  <c r="DJ2451" i="64" s="1"/>
  <c r="T1638" i="64"/>
  <c r="DI1211" i="64"/>
  <c r="DI1213" i="64" s="1"/>
  <c r="S970" i="64"/>
  <c r="S390" i="64"/>
  <c r="DI1615" i="64"/>
  <c r="V390" i="64"/>
  <c r="U390" i="64"/>
  <c r="V970" i="64"/>
  <c r="U970" i="64"/>
  <c r="U1615" i="64"/>
  <c r="W1615" i="64"/>
  <c r="S1187" i="64"/>
  <c r="U575" i="64"/>
  <c r="V1638" i="64"/>
  <c r="T1478" i="64"/>
  <c r="V599" i="64"/>
  <c r="DI599" i="64"/>
  <c r="V1478" i="64"/>
  <c r="DI1305" i="64"/>
  <c r="DI1307" i="64" s="1"/>
  <c r="DJ390" i="64"/>
  <c r="W1638" i="64"/>
  <c r="V1187" i="64"/>
  <c r="DJ1615" i="64"/>
  <c r="DI1187" i="64"/>
  <c r="DI1189" i="64" s="1"/>
  <c r="DI2451" i="64" s="1"/>
  <c r="DK1615" i="64"/>
  <c r="S575" i="64"/>
  <c r="DI1638" i="64"/>
  <c r="T1615" i="64"/>
  <c r="DJ575" i="64"/>
  <c r="DI646" i="64"/>
  <c r="DI648" i="64" s="1"/>
  <c r="DK599" i="64"/>
  <c r="S1638" i="64"/>
  <c r="DJ970" i="64"/>
  <c r="DJ2400" i="64" s="1"/>
  <c r="T575" i="64"/>
  <c r="DK670" i="64"/>
  <c r="DK414" i="64"/>
  <c r="DJ1638" i="64"/>
  <c r="W575" i="64"/>
  <c r="DK1187" i="64"/>
  <c r="DK1189" i="64" s="1"/>
  <c r="DK2451" i="64" s="1"/>
  <c r="T970" i="64"/>
  <c r="DI1694" i="64"/>
  <c r="S1866" i="64"/>
  <c r="S1863" i="64"/>
  <c r="DJ93" i="64"/>
  <c r="U620" i="64" a="1"/>
  <c r="U620" i="64" s="1"/>
  <c r="DI93" i="64"/>
  <c r="S1899" i="64"/>
  <c r="S1896" i="64"/>
  <c r="T1896" i="64"/>
  <c r="U1896" i="64"/>
  <c r="V1896" i="64"/>
  <c r="U56" i="64"/>
  <c r="U62" i="64" s="1"/>
  <c r="S56" i="64"/>
  <c r="S62" i="64" s="1"/>
  <c r="DK93" i="64"/>
  <c r="Z1927" i="64"/>
  <c r="Z1928" i="64" s="1"/>
  <c r="DJ56" i="64"/>
  <c r="DJ62" i="64" s="1"/>
  <c r="DI56" i="64"/>
  <c r="DI62" i="64" s="1"/>
  <c r="T56" i="64"/>
  <c r="T62" i="64" s="1"/>
  <c r="X1187" i="64"/>
  <c r="X1638" i="64"/>
  <c r="X1478" i="64"/>
  <c r="X1615" i="64"/>
  <c r="X970" i="64"/>
  <c r="X599" i="64"/>
  <c r="X390" i="64"/>
  <c r="X575" i="64"/>
  <c r="X1931" i="64"/>
  <c r="X1896"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67" i="64" a="1"/>
  <c r="Y2367" i="64" s="1"/>
  <c r="Y2444" i="64" a="1"/>
  <c r="Y2444" i="64" s="1"/>
  <c r="Y2418" i="64" a="1"/>
  <c r="Y2418" i="64" s="1"/>
  <c r="Y2393" i="64" a="1"/>
  <c r="Y2393" i="64" s="1"/>
  <c r="Y1614" i="64" a="1"/>
  <c r="Y1614" i="64" s="1"/>
  <c r="X93" i="64"/>
  <c r="Y90" i="64" a="1"/>
  <c r="Y90" i="64" s="1"/>
  <c r="Y91" i="64" a="1"/>
  <c r="Y91" i="64" s="1"/>
  <c r="Y92" i="64" a="1"/>
  <c r="Y92" i="64" s="1"/>
  <c r="Y89" i="64" a="1"/>
  <c r="Y89" i="64" s="1"/>
  <c r="Y1559" i="64" a="1"/>
  <c r="Y1559" i="64" s="1"/>
  <c r="Y1560" i="64" s="1"/>
  <c r="Y389" i="64" a="1"/>
  <c r="Y389" i="64" s="1"/>
  <c r="AM1764" i="64"/>
  <c r="AM1766" i="64" s="1"/>
  <c r="Y2494" i="64" a="1"/>
  <c r="Y2494" i="64" s="1"/>
  <c r="Y1479" i="64" a="1"/>
  <c r="Y1479" i="64" s="1"/>
  <c r="X1929" i="64"/>
  <c r="Y1926" i="64" s="1"/>
  <c r="Y1858" i="64" a="1"/>
  <c r="Y1858" i="64" s="1"/>
  <c r="Y1866" i="64" s="1"/>
  <c r="Y1895" i="64" a="1"/>
  <c r="Y1895" i="64" s="1"/>
  <c r="Y1639" i="64" a="1"/>
  <c r="Y1639" i="64" s="1"/>
  <c r="Y1637" i="64" a="1"/>
  <c r="Y1637" i="64" s="1"/>
  <c r="Y1645" i="64" a="1"/>
  <c r="Y1645" i="64" s="1"/>
  <c r="Y1186" i="64" a="1"/>
  <c r="Y1186" i="64" s="1"/>
  <c r="Y969" i="64" a="1"/>
  <c r="Y969" i="64" s="1"/>
  <c r="Y414" i="64" a="1"/>
  <c r="Z2212" i="64" a="1"/>
  <c r="BO1108" i="64" a="1"/>
  <c r="Y437" i="64" a="1"/>
  <c r="BO993" i="64" a="1"/>
  <c r="BN995" i="64" a="1"/>
  <c r="BM996" i="64" a="1"/>
  <c r="Y698" i="64" a="1"/>
  <c r="Y1722" i="64" a="1"/>
  <c r="Y1478" i="64" a="1"/>
  <c r="Y1723" i="64" a="1"/>
  <c r="Y2158" i="64" a="1"/>
  <c r="Y1187" i="64" a="1"/>
  <c r="Y575" i="64" a="1"/>
  <c r="BO1018" i="64"/>
  <c r="Y2115" i="64" a="1"/>
  <c r="BO772" i="64" a="1"/>
  <c r="Z2178" i="64" a="1"/>
  <c r="BO732" i="64" a="1"/>
  <c r="Y599" i="64" a="1"/>
  <c r="Y1638" i="64" a="1"/>
  <c r="Y2137" i="64" a="1"/>
  <c r="Y1615" i="64" a="1"/>
  <c r="Y970" i="64" a="1"/>
  <c r="Y390" i="64" a="1"/>
  <c r="U621" i="64" a="1"/>
  <c r="BS53" i="1170" l="1"/>
  <c r="BS22" i="861" s="1"/>
  <c r="BU29" i="1170"/>
  <c r="BU44" i="1170"/>
  <c r="BU45" i="1170"/>
  <c r="BU43" i="1170"/>
  <c r="BU41" i="1170"/>
  <c r="BU19" i="1170"/>
  <c r="BU42" i="1170"/>
  <c r="BU18" i="1170"/>
  <c r="BU26" i="1170"/>
  <c r="BU4" i="1170"/>
  <c r="BU28" i="1170"/>
  <c r="BU22" i="1170"/>
  <c r="BU27" i="1170"/>
  <c r="BU21" i="1170"/>
  <c r="BU20" i="1170"/>
  <c r="BU30" i="1170"/>
  <c r="BS38" i="1170"/>
  <c r="BS17" i="861" s="1"/>
  <c r="BV1" i="1170"/>
  <c r="BW2" i="1170"/>
  <c r="BV3" i="1170"/>
  <c r="BV7" i="1170"/>
  <c r="BQ56" i="1170"/>
  <c r="BT36" i="1170"/>
  <c r="BT51" i="1170"/>
  <c r="BT23" i="1170"/>
  <c r="BT33" i="1170"/>
  <c r="BT48" i="1170"/>
  <c r="BT37" i="1170"/>
  <c r="BT52" i="1170"/>
  <c r="BT34" i="1170"/>
  <c r="BT49" i="1170"/>
  <c r="BT8" i="1170"/>
  <c r="BR55" i="1170"/>
  <c r="BT35" i="1170"/>
  <c r="BT50" i="1170"/>
  <c r="AG510" i="64"/>
  <c r="BP509" i="64" a="1"/>
  <c r="BP509" i="64" s="1"/>
  <c r="BP498" i="64" a="1"/>
  <c r="BP498" i="64" s="1"/>
  <c r="BP501" i="64" a="1"/>
  <c r="BP501" i="64" s="1"/>
  <c r="BP515" i="64" a="1"/>
  <c r="BP515" i="64" s="1"/>
  <c r="BJ1786" i="64"/>
  <c r="BJ1788" i="64" s="1"/>
  <c r="BO126" i="64"/>
  <c r="BO141" i="64"/>
  <c r="BO1108" i="64"/>
  <c r="BO1110" i="64" s="1"/>
  <c r="BP111" i="64" a="1"/>
  <c r="BP111" i="64" s="1"/>
  <c r="BP1093" i="64" a="1"/>
  <c r="BP1093"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17" i="64" a="1"/>
  <c r="BP1017" i="64" s="1"/>
  <c r="S1897" i="64"/>
  <c r="T1894" i="64" s="1"/>
  <c r="T1899"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993" i="64"/>
  <c r="BO772" i="64"/>
  <c r="BO774" i="64" s="1"/>
  <c r="BM996" i="64"/>
  <c r="BN995" i="64"/>
  <c r="BP331" i="64" a="1"/>
  <c r="BP331" i="64" s="1"/>
  <c r="BP992" i="64" a="1"/>
  <c r="BP992"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J46" i="861"/>
  <c r="BJ87" i="861" s="1"/>
  <c r="BQ3" i="64"/>
  <c r="BR2" i="64"/>
  <c r="BQ1" i="64"/>
  <c r="BP68" i="863" a="1"/>
  <c r="BP68" i="863" s="1"/>
  <c r="BP70" i="863" a="1"/>
  <c r="BP70" i="863" s="1"/>
  <c r="BP66" i="863" a="1"/>
  <c r="BP66" i="863" s="1"/>
  <c r="BP4" i="863"/>
  <c r="BS4" i="861"/>
  <c r="BS5" i="861" s="1"/>
  <c r="BS1" i="861"/>
  <c r="BS8" i="861"/>
  <c r="BT3" i="861"/>
  <c r="BP24" i="864"/>
  <c r="BP94" i="861" s="1"/>
  <c r="BQ22" i="864"/>
  <c r="BQ21" i="864"/>
  <c r="BQ20" i="864"/>
  <c r="BR2" i="864"/>
  <c r="BR23" i="864" s="1"/>
  <c r="BQ1" i="864"/>
  <c r="BQ3" i="864"/>
  <c r="BO32"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41" i="64"/>
  <c r="Y2033" i="64"/>
  <c r="Z2024" i="64" a="1"/>
  <c r="Z2024" i="64" s="1"/>
  <c r="Z2025" i="64" a="1"/>
  <c r="Z2025" i="64" s="1"/>
  <c r="Z2026" i="64" a="1"/>
  <c r="Z2026" i="64" s="1"/>
  <c r="Z2027" i="64" a="1"/>
  <c r="Z2027" i="64" s="1"/>
  <c r="Z2028" i="64" a="1"/>
  <c r="Z2028" i="64" s="1"/>
  <c r="Z2030" i="64" a="1"/>
  <c r="Z2030" i="64" s="1"/>
  <c r="Z2029" i="64" a="1"/>
  <c r="Z2029" i="64" s="1"/>
  <c r="Z2031" i="64" a="1"/>
  <c r="Z2031" i="64" s="1"/>
  <c r="Z2032" i="64" a="1"/>
  <c r="Z2032" i="64" s="1"/>
  <c r="DE2043" i="64"/>
  <c r="DF2041" i="64"/>
  <c r="Z435" i="64" a="1"/>
  <c r="Z435" i="64" s="1"/>
  <c r="Z413" i="64" a="1"/>
  <c r="Z413" i="64" s="1"/>
  <c r="Z436" i="64" a="1"/>
  <c r="Z436" i="64" s="1"/>
  <c r="Y414" i="64"/>
  <c r="Z2178" i="64"/>
  <c r="Z2212" i="64"/>
  <c r="CU190" i="64"/>
  <c r="CU193" i="64" s="1"/>
  <c r="CP1376" i="64"/>
  <c r="CQ2394" i="64"/>
  <c r="CQ2396" i="64" s="1"/>
  <c r="CP2396" i="64"/>
  <c r="DL572" i="64"/>
  <c r="DL576" i="64" s="1"/>
  <c r="DL1371" i="64" a="1"/>
  <c r="DL1371" i="64" s="1"/>
  <c r="CO1492" i="64"/>
  <c r="DG1487" i="64"/>
  <c r="CO1447" i="64"/>
  <c r="CO1411" i="64"/>
  <c r="DJ1371" i="64" a="1"/>
  <c r="DJ1371" i="64" s="1"/>
  <c r="CP1371" i="64" a="1"/>
  <c r="CP1371" i="64" s="1"/>
  <c r="CT1371" i="64" a="1"/>
  <c r="CT1371" i="64" s="1"/>
  <c r="CX1371" i="64" a="1"/>
  <c r="CX1371" i="64" s="1"/>
  <c r="DB1371" i="64" a="1"/>
  <c r="DB1371" i="64" s="1"/>
  <c r="DF1371" i="64" a="1"/>
  <c r="DF1371" i="64" s="1"/>
  <c r="CQ1371" i="64" a="1"/>
  <c r="CQ1371" i="64" s="1"/>
  <c r="CU1371" i="64" a="1"/>
  <c r="CU1371" i="64" s="1"/>
  <c r="CY1371" i="64" a="1"/>
  <c r="CY1371" i="64" s="1"/>
  <c r="DC1371" i="64" a="1"/>
  <c r="DC1371" i="64" s="1"/>
  <c r="DG1371" i="64" a="1"/>
  <c r="DG1371" i="64" s="1"/>
  <c r="CR1371" i="64" a="1"/>
  <c r="CR1371" i="64" s="1"/>
  <c r="CV1371" i="64" a="1"/>
  <c r="CV1371" i="64" s="1"/>
  <c r="CZ1371" i="64" a="1"/>
  <c r="CZ1371" i="64" s="1"/>
  <c r="DD1371" i="64" a="1"/>
  <c r="DD1371" i="64" s="1"/>
  <c r="DH1371" i="64" a="1"/>
  <c r="DH1371" i="64" s="1"/>
  <c r="CS1371" i="64" a="1"/>
  <c r="CS1371" i="64" s="1"/>
  <c r="CW1371" i="64" a="1"/>
  <c r="CW1371" i="64" s="1"/>
  <c r="DA1371" i="64" a="1"/>
  <c r="DA1371" i="64" s="1"/>
  <c r="DE1371" i="64" a="1"/>
  <c r="DE1371" i="64" s="1"/>
  <c r="DK1371" i="64" a="1"/>
  <c r="DK1371" i="64" s="1"/>
  <c r="DI1371" i="64" a="1"/>
  <c r="DI1371" i="64" s="1"/>
  <c r="CO1371" i="64" a="1"/>
  <c r="CO1371" i="64" s="1"/>
  <c r="CO1377" i="64" s="1"/>
  <c r="CO1341" i="64"/>
  <c r="Y2137" i="64"/>
  <c r="Y2115" i="64"/>
  <c r="Z2470" i="64" a="1"/>
  <c r="Z2470" i="64" s="1"/>
  <c r="Z2116" i="64" a="1"/>
  <c r="Z2116" i="64" s="1"/>
  <c r="Z2136" i="64" a="1"/>
  <c r="Z2136" i="64" s="1"/>
  <c r="BJ1829" i="64"/>
  <c r="BI1831" i="64"/>
  <c r="BJ1808" i="64"/>
  <c r="BJ1810" i="64" s="1"/>
  <c r="W1732" i="64"/>
  <c r="V1743" i="64"/>
  <c r="W1741" i="64"/>
  <c r="X1730" i="64"/>
  <c r="X1739" i="64"/>
  <c r="X1731" i="64"/>
  <c r="X1740" i="64"/>
  <c r="Z1736" i="64" a="1"/>
  <c r="Z1736" i="64" s="1"/>
  <c r="Z1735" i="64" a="1"/>
  <c r="Z1735" i="64" s="1"/>
  <c r="Z1727" i="64" a="1"/>
  <c r="Z1727" i="64" s="1"/>
  <c r="Z1726" i="64" a="1"/>
  <c r="Z1726" i="64" s="1"/>
  <c r="Y1723" i="64"/>
  <c r="Y1722" i="64"/>
  <c r="Z1717" i="64" a="1"/>
  <c r="Z1717" i="64" s="1"/>
  <c r="Z1718" i="64" a="1"/>
  <c r="Z1718" i="64" s="1"/>
  <c r="Y2158" i="64"/>
  <c r="Z2157" i="64" a="1"/>
  <c r="Z2157" i="64" s="1"/>
  <c r="Z573" i="64" a="1"/>
  <c r="Z573" i="64" s="1"/>
  <c r="DH571" i="64"/>
  <c r="DG571" i="64"/>
  <c r="DG572" i="64" s="1"/>
  <c r="DG576" i="64" s="1"/>
  <c r="DH1487" i="64"/>
  <c r="DF1487" i="64"/>
  <c r="DE574" i="64"/>
  <c r="DH574" i="64"/>
  <c r="CQ1487" i="64"/>
  <c r="CT1487" i="64"/>
  <c r="CS574" i="64"/>
  <c r="CT571" i="64"/>
  <c r="CV571" i="64"/>
  <c r="CU574" i="64"/>
  <c r="CO574" i="64"/>
  <c r="CP571" i="64"/>
  <c r="DB1487" i="64"/>
  <c r="CW1487" i="64"/>
  <c r="CQ574" i="64"/>
  <c r="CR571" i="64"/>
  <c r="CU571" i="64"/>
  <c r="CT574" i="64"/>
  <c r="DA574" i="64"/>
  <c r="DB571" i="64"/>
  <c r="CZ1487" i="64"/>
  <c r="CP1487" i="64"/>
  <c r="CY1487" i="64"/>
  <c r="DC1487" i="64"/>
  <c r="CV1487" i="64"/>
  <c r="DE1487" i="64"/>
  <c r="CR1487" i="64"/>
  <c r="CS1487" i="64"/>
  <c r="DD1487" i="64"/>
  <c r="CY571" i="64"/>
  <c r="CX574" i="64"/>
  <c r="DC574" i="64"/>
  <c r="DD571" i="64"/>
  <c r="CR574" i="64"/>
  <c r="CS571" i="64"/>
  <c r="DA571" i="64"/>
  <c r="CZ574" i="64"/>
  <c r="CW571" i="64"/>
  <c r="CV574" i="64"/>
  <c r="CU1487" i="64"/>
  <c r="DA1487" i="64"/>
  <c r="CW574" i="64"/>
  <c r="CX571" i="64"/>
  <c r="DE571" i="64"/>
  <c r="DD574" i="64"/>
  <c r="DC571" i="64"/>
  <c r="DB574" i="64"/>
  <c r="CP574" i="64"/>
  <c r="CQ571" i="64"/>
  <c r="CO1487" i="64"/>
  <c r="CZ571" i="64"/>
  <c r="CY574" i="64"/>
  <c r="CX1487" i="64"/>
  <c r="DF572" i="64"/>
  <c r="DF576" i="64" s="1"/>
  <c r="U621" i="64"/>
  <c r="DK1487" i="64"/>
  <c r="V620" i="64" a="1"/>
  <c r="V620" i="64" s="1"/>
  <c r="DK574" i="64"/>
  <c r="S1867" i="64" a="1"/>
  <c r="S1867" i="64" s="1"/>
  <c r="S1860" i="64" s="1"/>
  <c r="DI574" i="64"/>
  <c r="DI572" i="64" s="1"/>
  <c r="DI576" i="64" s="1"/>
  <c r="DJ571" i="64"/>
  <c r="DJ574" i="64"/>
  <c r="DK571" i="64"/>
  <c r="AA1927" i="64"/>
  <c r="AA1928" i="64" s="1"/>
  <c r="CO571" i="64"/>
  <c r="DJ1487" i="64"/>
  <c r="DI1487" i="64"/>
  <c r="Y1638" i="64"/>
  <c r="Y1187" i="64"/>
  <c r="Y1478" i="64"/>
  <c r="Y1615" i="64"/>
  <c r="Y970" i="64"/>
  <c r="Y599" i="64"/>
  <c r="Y390" i="64"/>
  <c r="Y575" i="64"/>
  <c r="Y1931"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67" i="64" a="1"/>
  <c r="Z2367" i="64" s="1"/>
  <c r="Z2393" i="64" a="1"/>
  <c r="Z2393" i="64" s="1"/>
  <c r="Z2444" i="64" a="1"/>
  <c r="Z2444" i="64" s="1"/>
  <c r="Z2418" i="64" a="1"/>
  <c r="Z2418" i="64" s="1"/>
  <c r="Z1614" i="64" a="1"/>
  <c r="Z1614" i="64" s="1"/>
  <c r="Y93" i="64"/>
  <c r="Z90" i="64" a="1"/>
  <c r="Z90" i="64" s="1"/>
  <c r="Z91" i="64" a="1"/>
  <c r="Z91" i="64" s="1"/>
  <c r="Z92" i="64" a="1"/>
  <c r="Z92" i="64" s="1"/>
  <c r="Z89" i="64" a="1"/>
  <c r="Z89" i="64" s="1"/>
  <c r="Z1559" i="64" a="1"/>
  <c r="Z1559" i="64" s="1"/>
  <c r="Z1560" i="64" s="1"/>
  <c r="Z389" i="64" a="1"/>
  <c r="Z389" i="64" s="1"/>
  <c r="AN1764" i="64"/>
  <c r="AN1766" i="64" s="1"/>
  <c r="Z2494" i="64" a="1"/>
  <c r="Z2494" i="64" s="1"/>
  <c r="Z1479" i="64" a="1"/>
  <c r="Z1479" i="64" s="1"/>
  <c r="Y1929" i="64"/>
  <c r="Z1926" i="64" s="1"/>
  <c r="Z1858" i="64" a="1"/>
  <c r="Z1858" i="64" s="1"/>
  <c r="Z1866" i="64" s="1"/>
  <c r="Z1895" i="64" a="1"/>
  <c r="Z1895" i="64" s="1"/>
  <c r="Y1896" i="64"/>
  <c r="Z1637" i="64" a="1"/>
  <c r="Z1637" i="64" s="1"/>
  <c r="Z1639" i="64" a="1"/>
  <c r="Z1639" i="64" s="1"/>
  <c r="Z1645" i="64" a="1"/>
  <c r="Z1645" i="64" s="1"/>
  <c r="Z1186" i="64" a="1"/>
  <c r="Z1186" i="64" s="1"/>
  <c r="Z969" i="64" a="1"/>
  <c r="Z969" i="64" s="1"/>
  <c r="Z1615" i="64" a="1"/>
  <c r="BP1108" i="64" a="1"/>
  <c r="BP732" i="64" a="1"/>
  <c r="Z390" i="64" a="1"/>
  <c r="BO995" i="64" a="1"/>
  <c r="BP993" i="64" a="1"/>
  <c r="Z599" i="64" a="1"/>
  <c r="Z698" i="64" a="1"/>
  <c r="Z1722" i="64" a="1"/>
  <c r="Z414" i="64" a="1"/>
  <c r="BP1018" i="64"/>
  <c r="AA2212" i="64" a="1"/>
  <c r="Z2137" i="64" a="1"/>
  <c r="Z1478" i="64" a="1"/>
  <c r="Z2115" i="64" a="1"/>
  <c r="Z2158" i="64" a="1"/>
  <c r="BP772" i="64" a="1"/>
  <c r="Z1638" i="64" a="1"/>
  <c r="AA2178" i="64" a="1"/>
  <c r="Z437" i="64" a="1"/>
  <c r="Z575" i="64" a="1"/>
  <c r="BN996" i="64" a="1"/>
  <c r="V621" i="64" a="1"/>
  <c r="Z1723" i="64" a="1"/>
  <c r="Z970" i="64" a="1"/>
  <c r="Z1187" i="64" a="1"/>
  <c r="BU8" i="1170" l="1"/>
  <c r="BU52" i="1170"/>
  <c r="BU37" i="1170"/>
  <c r="BR56" i="1170"/>
  <c r="BU23" i="1170"/>
  <c r="BU33" i="1170"/>
  <c r="BU48" i="1170"/>
  <c r="BV20" i="1170"/>
  <c r="BV30" i="1170"/>
  <c r="BV44" i="1170"/>
  <c r="BV29" i="1170"/>
  <c r="BV45" i="1170"/>
  <c r="BV43" i="1170"/>
  <c r="BV41" i="1170"/>
  <c r="BV42" i="1170"/>
  <c r="BV22" i="1170"/>
  <c r="BV18" i="1170"/>
  <c r="BV28" i="1170"/>
  <c r="BV19" i="1170"/>
  <c r="BV4" i="1170"/>
  <c r="BV21" i="1170"/>
  <c r="BV27" i="1170"/>
  <c r="BV26" i="1170"/>
  <c r="BU49" i="1170"/>
  <c r="BU34" i="1170"/>
  <c r="BW7" i="1170"/>
  <c r="BW1" i="1170"/>
  <c r="BX2" i="1170"/>
  <c r="BW3" i="1170"/>
  <c r="BT53" i="1170"/>
  <c r="BT22" i="861" s="1"/>
  <c r="BS55" i="1170"/>
  <c r="BT38" i="1170"/>
  <c r="BT17" i="861" s="1"/>
  <c r="BU35" i="1170"/>
  <c r="BU50" i="1170"/>
  <c r="BU36" i="1170"/>
  <c r="BU51" i="1170"/>
  <c r="AG500" i="64"/>
  <c r="AG502" i="64" s="1"/>
  <c r="AG503" i="64" s="1"/>
  <c r="AG511" i="64"/>
  <c r="BQ509" i="64" a="1"/>
  <c r="BQ509" i="64" s="1"/>
  <c r="BQ498" i="64" a="1"/>
  <c r="BQ498" i="64" s="1"/>
  <c r="BQ501" i="64" a="1"/>
  <c r="BQ501" i="64" s="1"/>
  <c r="BQ515" i="64" a="1"/>
  <c r="BQ515" i="64" s="1"/>
  <c r="BK1786" i="64"/>
  <c r="BK1788" i="64" s="1"/>
  <c r="BP126" i="64"/>
  <c r="BP141" i="64"/>
  <c r="BP1108" i="64"/>
  <c r="BP1110" i="64" s="1"/>
  <c r="BQ111" i="64" a="1"/>
  <c r="BQ111" i="64" s="1"/>
  <c r="BQ1093" i="64" a="1"/>
  <c r="BQ1093"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17" i="64" a="1"/>
  <c r="BQ1017" i="64" s="1"/>
  <c r="S1861" i="64"/>
  <c r="T1857" i="64" s="1"/>
  <c r="T1863" i="64" s="1"/>
  <c r="T1897" i="64"/>
  <c r="U1894" i="64" s="1"/>
  <c r="U1899" i="64" s="1"/>
  <c r="T1867" i="64" a="1"/>
  <c r="T1867"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993" i="64"/>
  <c r="BP772" i="64"/>
  <c r="BP774" i="64" s="1"/>
  <c r="BN996" i="64"/>
  <c r="BO995" i="64"/>
  <c r="BQ331" i="64" a="1"/>
  <c r="BQ331" i="64" s="1"/>
  <c r="BQ992" i="64" a="1"/>
  <c r="BQ992"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K46" i="861"/>
  <c r="BK87" i="861"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4" i="861" s="1"/>
  <c r="BQ42" i="863"/>
  <c r="BQ21" i="863" s="1"/>
  <c r="BQ43" i="863"/>
  <c r="BP32" i="861"/>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41" i="64"/>
  <c r="AA2024" i="64" a="1"/>
  <c r="AA2024" i="64" s="1"/>
  <c r="AA2025" i="64" a="1"/>
  <c r="AA2025" i="64" s="1"/>
  <c r="AA2026" i="64" a="1"/>
  <c r="AA2026" i="64" s="1"/>
  <c r="AA2027" i="64" a="1"/>
  <c r="AA2027" i="64" s="1"/>
  <c r="AA2028" i="64" a="1"/>
  <c r="AA2028" i="64" s="1"/>
  <c r="AA2029" i="64" a="1"/>
  <c r="AA2029" i="64" s="1"/>
  <c r="AA2031" i="64" a="1"/>
  <c r="AA2031" i="64" s="1"/>
  <c r="AA2032" i="64" a="1"/>
  <c r="AA2032" i="64" s="1"/>
  <c r="AA2030" i="64" a="1"/>
  <c r="AA2030" i="64" s="1"/>
  <c r="Z2033" i="64"/>
  <c r="DF2043" i="64"/>
  <c r="DG2041" i="64"/>
  <c r="AA435" i="64" a="1"/>
  <c r="AA435" i="64" s="1"/>
  <c r="AA413" i="64" a="1"/>
  <c r="AA413" i="64" s="1"/>
  <c r="AA436" i="64" a="1"/>
  <c r="AA436" i="64" s="1"/>
  <c r="Z414" i="64"/>
  <c r="AA2212" i="64"/>
  <c r="AA2178" i="64"/>
  <c r="CV190" i="64"/>
  <c r="CV193" i="64" s="1"/>
  <c r="CP1377" i="64"/>
  <c r="CQ1377" i="64" s="1"/>
  <c r="CR1377" i="64" s="1"/>
  <c r="CO1378" i="64"/>
  <c r="CQ1376" i="64"/>
  <c r="CR2394" i="64"/>
  <c r="CR2396" i="64" s="1"/>
  <c r="CO1449" i="64"/>
  <c r="CO1413" i="64"/>
  <c r="CO1343" i="64"/>
  <c r="Z2137" i="64"/>
  <c r="Z2115" i="64"/>
  <c r="AA2470" i="64" a="1"/>
  <c r="AA2470" i="64" s="1"/>
  <c r="AA2116" i="64" a="1"/>
  <c r="AA2116" i="64" s="1"/>
  <c r="AA2136" i="64" a="1"/>
  <c r="AA2136" i="64" s="1"/>
  <c r="BJ1831" i="64"/>
  <c r="BK1829" i="64"/>
  <c r="BK1808" i="64"/>
  <c r="BK1810" i="64" s="1"/>
  <c r="W1743" i="64"/>
  <c r="W1744" i="64" s="1"/>
  <c r="V1744" i="64"/>
  <c r="X1732" i="64"/>
  <c r="Y1730" i="64"/>
  <c r="Y1739" i="64"/>
  <c r="Y1731" i="64"/>
  <c r="Y1740" i="64"/>
  <c r="AA1736" i="64" a="1"/>
  <c r="AA1736" i="64" s="1"/>
  <c r="AA1735" i="64" a="1"/>
  <c r="AA1735" i="64" s="1"/>
  <c r="AA1727" i="64" a="1"/>
  <c r="AA1727" i="64" s="1"/>
  <c r="AA1726" i="64" a="1"/>
  <c r="AA1726" i="64" s="1"/>
  <c r="Z1723" i="64"/>
  <c r="Z1722" i="64"/>
  <c r="AA1717" i="64" a="1"/>
  <c r="AA1717" i="64" s="1"/>
  <c r="AA1718" i="64" a="1"/>
  <c r="AA1718" i="64" s="1"/>
  <c r="Z2158" i="64"/>
  <c r="AA2157" i="64" a="1"/>
  <c r="AA2157"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27" i="64"/>
  <c r="AB1928" i="64" s="1"/>
  <c r="CO572" i="64"/>
  <c r="CO576" i="64" s="1"/>
  <c r="W620" i="64" a="1"/>
  <c r="W620" i="64" s="1"/>
  <c r="Z1187" i="64"/>
  <c r="Z1638" i="64"/>
  <c r="Z1478" i="64"/>
  <c r="Z1615" i="64"/>
  <c r="Z970" i="64"/>
  <c r="Z390" i="64"/>
  <c r="Z599" i="64"/>
  <c r="Z575" i="64"/>
  <c r="Z1896" i="64"/>
  <c r="Z1931"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67" i="64" a="1"/>
  <c r="AA2367" i="64" s="1"/>
  <c r="AA2393" i="64" a="1"/>
  <c r="AA2393" i="64" s="1"/>
  <c r="AA2444" i="64" a="1"/>
  <c r="AA2444" i="64" s="1"/>
  <c r="AA2418" i="64" a="1"/>
  <c r="AA2418" i="64" s="1"/>
  <c r="AA1614" i="64" a="1"/>
  <c r="AA1614" i="64" s="1"/>
  <c r="Z93" i="64"/>
  <c r="AA90" i="64" a="1"/>
  <c r="AA90" i="64" s="1"/>
  <c r="AA91" i="64" a="1"/>
  <c r="AA91" i="64" s="1"/>
  <c r="AA92" i="64" a="1"/>
  <c r="AA92" i="64" s="1"/>
  <c r="AA89" i="64" a="1"/>
  <c r="AA89" i="64" s="1"/>
  <c r="AA1559" i="64" a="1"/>
  <c r="AA1559" i="64" s="1"/>
  <c r="AA1560" i="64" s="1"/>
  <c r="AA389" i="64" a="1"/>
  <c r="AA389" i="64" s="1"/>
  <c r="AO1764" i="64"/>
  <c r="AO1766" i="64" s="1"/>
  <c r="AA2494" i="64" a="1"/>
  <c r="AA2494" i="64" s="1"/>
  <c r="AA1479" i="64" a="1"/>
  <c r="AA1479" i="64" s="1"/>
  <c r="Z1929" i="64"/>
  <c r="AA1926" i="64" s="1"/>
  <c r="AA1858" i="64" a="1"/>
  <c r="AA1858" i="64" s="1"/>
  <c r="AA1866" i="64" s="1"/>
  <c r="AA1895" i="64" a="1"/>
  <c r="AA1895" i="64" s="1"/>
  <c r="AA1637" i="64" a="1"/>
  <c r="AA1637" i="64" s="1"/>
  <c r="AA1645" i="64" a="1"/>
  <c r="AA1645" i="64" s="1"/>
  <c r="AA1639" i="64" a="1"/>
  <c r="AA1639" i="64" s="1"/>
  <c r="AA1186" i="64" a="1"/>
  <c r="AA1186" i="64" s="1"/>
  <c r="AA969" i="64" a="1"/>
  <c r="AA969" i="64" s="1"/>
  <c r="AB2178" i="64" a="1"/>
  <c r="AA1723" i="64" a="1"/>
  <c r="AA414" i="64" a="1"/>
  <c r="BQ993" i="64" a="1"/>
  <c r="AA698" i="64" a="1"/>
  <c r="BQ772" i="64" a="1"/>
  <c r="AA599" i="64" a="1"/>
  <c r="AB2212" i="64" a="1"/>
  <c r="AA2115" i="64" a="1"/>
  <c r="AA437" i="64" a="1"/>
  <c r="AA2137" i="64" a="1"/>
  <c r="AA970" i="64" a="1"/>
  <c r="AA1478" i="64" a="1"/>
  <c r="AA1722" i="64" a="1"/>
  <c r="AA1638" i="64" a="1"/>
  <c r="BQ732" i="64" a="1"/>
  <c r="BP995" i="64" a="1"/>
  <c r="AA2158" i="64" a="1"/>
  <c r="BO996" i="64" a="1"/>
  <c r="W621" i="64" a="1"/>
  <c r="AA575" i="64" a="1"/>
  <c r="BQ1018" i="64"/>
  <c r="AA1615" i="64" a="1"/>
  <c r="AA390" i="64" a="1"/>
  <c r="AA1187" i="64" a="1"/>
  <c r="BQ1108" i="64" a="1"/>
  <c r="BV8" i="1170" l="1"/>
  <c r="BV35" i="1170"/>
  <c r="BV50" i="1170"/>
  <c r="BU53" i="1170"/>
  <c r="BU22" i="861" s="1"/>
  <c r="BT55" i="1170"/>
  <c r="BV36" i="1170"/>
  <c r="BV51" i="1170"/>
  <c r="BU38" i="1170"/>
  <c r="BU17" i="861" s="1"/>
  <c r="BS56" i="1170"/>
  <c r="BV34" i="1170"/>
  <c r="BV49" i="1170"/>
  <c r="BV23" i="1170"/>
  <c r="BV33" i="1170"/>
  <c r="BV48" i="1170"/>
  <c r="BV52" i="1170"/>
  <c r="BV37" i="1170"/>
  <c r="BW44" i="1170"/>
  <c r="BW18" i="1170"/>
  <c r="BW27" i="1170"/>
  <c r="BW4" i="1170"/>
  <c r="BW19" i="1170"/>
  <c r="BW22" i="1170"/>
  <c r="BW21" i="1170"/>
  <c r="BW28" i="1170"/>
  <c r="BW26" i="1170"/>
  <c r="BW20" i="1170"/>
  <c r="BW30" i="1170"/>
  <c r="BW29" i="1170"/>
  <c r="BW42" i="1170"/>
  <c r="BW45" i="1170"/>
  <c r="BW43" i="1170"/>
  <c r="BW41" i="1170"/>
  <c r="BX7" i="1170"/>
  <c r="BX1" i="1170"/>
  <c r="BY2" i="1170"/>
  <c r="BX3" i="1170"/>
  <c r="BQ141" i="64"/>
  <c r="AH507" i="64"/>
  <c r="AG512" i="64"/>
  <c r="AG516" i="64"/>
  <c r="AG504" i="64"/>
  <c r="AH496" i="64"/>
  <c r="AH499" i="64" s="1"/>
  <c r="BR509" i="64" a="1"/>
  <c r="BR509" i="64" s="1"/>
  <c r="BR498" i="64" a="1"/>
  <c r="BR498" i="64" s="1"/>
  <c r="BR501" i="64" a="1"/>
  <c r="BR501" i="64" s="1"/>
  <c r="BR515" i="64" a="1"/>
  <c r="BR515" i="64" s="1"/>
  <c r="BL1786" i="64"/>
  <c r="BL1788" i="64" s="1"/>
  <c r="BQ126" i="64"/>
  <c r="BQ1108" i="64"/>
  <c r="BQ1110" i="64" s="1"/>
  <c r="BR111" i="64" a="1"/>
  <c r="BR111" i="64" s="1"/>
  <c r="BR1093" i="64" a="1"/>
  <c r="BR1093"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17" i="64" a="1"/>
  <c r="BR1017" i="64" s="1"/>
  <c r="U1897" i="64"/>
  <c r="V1894" i="64" s="1"/>
  <c r="V1897" i="64" s="1"/>
  <c r="W1894" i="64" s="1"/>
  <c r="T1860" i="64"/>
  <c r="U1867" i="64" a="1"/>
  <c r="U1867"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995" i="64"/>
  <c r="BQ993" i="64"/>
  <c r="BQ772" i="64"/>
  <c r="BQ774" i="64" s="1"/>
  <c r="BO996" i="64"/>
  <c r="BR331" i="64" a="1"/>
  <c r="BR331" i="64" s="1"/>
  <c r="BR992" i="64" a="1"/>
  <c r="BR992"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M46" i="861"/>
  <c r="BM87" i="861" s="1"/>
  <c r="BL46" i="861"/>
  <c r="BL87" i="861" s="1"/>
  <c r="BS1" i="64"/>
  <c r="BT2" i="64"/>
  <c r="BS3" i="64"/>
  <c r="BR24" i="864"/>
  <c r="BR94" i="861" s="1"/>
  <c r="BV3" i="861"/>
  <c r="BU4" i="861"/>
  <c r="BU5" i="861" s="1"/>
  <c r="BU1" i="861"/>
  <c r="BU8" i="861"/>
  <c r="BR70" i="863" a="1"/>
  <c r="BR70" i="863" s="1"/>
  <c r="BR68" i="863" a="1"/>
  <c r="BR68" i="863" s="1"/>
  <c r="BR66" i="863" a="1"/>
  <c r="BR66" i="863" s="1"/>
  <c r="BR4" i="863"/>
  <c r="BR57" i="863"/>
  <c r="BQ32"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41" i="64"/>
  <c r="AA437" i="64"/>
  <c r="AB2024" i="64" a="1"/>
  <c r="AB2024" i="64" s="1"/>
  <c r="AB2025" i="64" a="1"/>
  <c r="AB2025" i="64" s="1"/>
  <c r="AB2026" i="64" a="1"/>
  <c r="AB2026" i="64" s="1"/>
  <c r="AB2030" i="64" a="1"/>
  <c r="AB2030" i="64" s="1"/>
  <c r="AB2029" i="64" a="1"/>
  <c r="AB2029" i="64" s="1"/>
  <c r="AB2031" i="64" a="1"/>
  <c r="AB2031" i="64" s="1"/>
  <c r="AB2032" i="64" a="1"/>
  <c r="AB2032" i="64" s="1"/>
  <c r="AB2028" i="64" a="1"/>
  <c r="AB2028" i="64" s="1"/>
  <c r="AB2027" i="64" a="1"/>
  <c r="AB2027" i="64" s="1"/>
  <c r="AA2033" i="64"/>
  <c r="AB435" i="64" a="1"/>
  <c r="AB435" i="64" s="1"/>
  <c r="AB413" i="64" a="1"/>
  <c r="AB413" i="64" s="1"/>
  <c r="AB436" i="64" a="1"/>
  <c r="AB436" i="64" s="1"/>
  <c r="DG2043" i="64"/>
  <c r="DH2041" i="64"/>
  <c r="AA414" i="64"/>
  <c r="AB2178" i="64"/>
  <c r="AB2212" i="64"/>
  <c r="CW190" i="64"/>
  <c r="CW193" i="64" s="1"/>
  <c r="CP1378" i="64"/>
  <c r="CQ1378" i="64"/>
  <c r="CR1376" i="64"/>
  <c r="CS1377" i="64"/>
  <c r="CT1377" i="64" s="1"/>
  <c r="CU1377" i="64" s="1"/>
  <c r="CV1377" i="64" s="1"/>
  <c r="CS2394" i="64"/>
  <c r="CS2396" i="64" s="1"/>
  <c r="AA2137" i="64"/>
  <c r="AA2115" i="64"/>
  <c r="AB2470" i="64" a="1"/>
  <c r="AB2470" i="64" s="1"/>
  <c r="AB2116" i="64" a="1"/>
  <c r="AB2116" i="64" s="1"/>
  <c r="AB2136" i="64" a="1"/>
  <c r="AB2136" i="64" s="1"/>
  <c r="BL1829" i="64"/>
  <c r="BK1831" i="64"/>
  <c r="BL1808" i="64"/>
  <c r="BL1810" i="64" s="1"/>
  <c r="X1741" i="64"/>
  <c r="X1743" i="64" s="1"/>
  <c r="Y1732" i="64"/>
  <c r="Z1731" i="64"/>
  <c r="Z1740" i="64"/>
  <c r="Z1730" i="64"/>
  <c r="Z1739" i="64"/>
  <c r="AB1735" i="64" a="1"/>
  <c r="AB1735" i="64" s="1"/>
  <c r="AB1736" i="64" a="1"/>
  <c r="AB1736" i="64" s="1"/>
  <c r="AB1726" i="64" a="1"/>
  <c r="AB1726" i="64" s="1"/>
  <c r="AB1727" i="64" a="1"/>
  <c r="AB1727" i="64" s="1"/>
  <c r="AA1723" i="64"/>
  <c r="AA1722" i="64"/>
  <c r="AB1717" i="64" a="1"/>
  <c r="AB1717" i="64" s="1"/>
  <c r="AB1718" i="64" a="1"/>
  <c r="AB1718" i="64" s="1"/>
  <c r="AA2158" i="64"/>
  <c r="AB2157" i="64" a="1"/>
  <c r="AB2157" i="64" s="1"/>
  <c r="AB573" i="64" a="1"/>
  <c r="AB573" i="64" s="1"/>
  <c r="W621" i="64"/>
  <c r="AC1927" i="64"/>
  <c r="AC1928" i="64" s="1"/>
  <c r="X620" i="64" a="1"/>
  <c r="X620" i="64" s="1"/>
  <c r="AA1187" i="64"/>
  <c r="AA1478" i="64"/>
  <c r="AA1638" i="64"/>
  <c r="AA1615" i="64"/>
  <c r="AA970" i="64"/>
  <c r="AA390" i="64"/>
  <c r="AA599" i="64"/>
  <c r="AA575" i="64"/>
  <c r="AA1896" i="64"/>
  <c r="AA1931"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44" i="64" a="1"/>
  <c r="AB2444" i="64" s="1"/>
  <c r="AB2418" i="64" a="1"/>
  <c r="AB2418" i="64" s="1"/>
  <c r="AB2393" i="64" a="1"/>
  <c r="AB2393" i="64" s="1"/>
  <c r="AB2367" i="64" a="1"/>
  <c r="AB2367" i="64" s="1"/>
  <c r="AB1614" i="64" a="1"/>
  <c r="AB1614" i="64" s="1"/>
  <c r="AB90" i="64" a="1"/>
  <c r="AB90" i="64" s="1"/>
  <c r="AB89" i="64" a="1"/>
  <c r="AB89" i="64" s="1"/>
  <c r="AB91" i="64" a="1"/>
  <c r="AB91" i="64" s="1"/>
  <c r="AB92" i="64" a="1"/>
  <c r="AB92" i="64" s="1"/>
  <c r="AA93" i="64"/>
  <c r="AB1559" i="64" a="1"/>
  <c r="AB1559" i="64" s="1"/>
  <c r="AB1560" i="64" s="1"/>
  <c r="AB389" i="64" a="1"/>
  <c r="AB389" i="64" s="1"/>
  <c r="AP1764" i="64"/>
  <c r="AP1766" i="64" s="1"/>
  <c r="AB2494" i="64" a="1"/>
  <c r="AB2494" i="64" s="1"/>
  <c r="AB1479" i="64" a="1"/>
  <c r="AB1479" i="64" s="1"/>
  <c r="AA1929" i="64"/>
  <c r="AB1926" i="64" s="1"/>
  <c r="AB1858" i="64" a="1"/>
  <c r="AB1858" i="64" s="1"/>
  <c r="AB1866" i="64" s="1"/>
  <c r="AB1895" i="64" a="1"/>
  <c r="AB1895" i="64" s="1"/>
  <c r="AB1645" i="64" a="1"/>
  <c r="AB1645" i="64" s="1"/>
  <c r="AB1639" i="64" a="1"/>
  <c r="AB1639" i="64" s="1"/>
  <c r="AB1637" i="64" a="1"/>
  <c r="AB1637" i="64" s="1"/>
  <c r="AB1186" i="64" a="1"/>
  <c r="AB1186" i="64" s="1"/>
  <c r="AB969" i="64" a="1"/>
  <c r="AB969" i="64" s="1"/>
  <c r="AC2212" i="64" a="1"/>
  <c r="AB437" i="64" a="1"/>
  <c r="BR1108" i="64" a="1"/>
  <c r="AB414" i="64" a="1"/>
  <c r="X621" i="64" a="1"/>
  <c r="AC2178" i="64" a="1"/>
  <c r="AB390" i="64" a="1"/>
  <c r="AB599" i="64" a="1"/>
  <c r="AB1723" i="64" a="1"/>
  <c r="AB2137" i="64" a="1"/>
  <c r="AB2115" i="64" a="1"/>
  <c r="BR732" i="64" a="1"/>
  <c r="AB2158" i="64" a="1"/>
  <c r="BR993" i="64" a="1"/>
  <c r="AB698" i="64" a="1"/>
  <c r="AB1638" i="64" a="1"/>
  <c r="BP996" i="64" a="1"/>
  <c r="AB1722" i="64" a="1"/>
  <c r="BQ995" i="64" a="1"/>
  <c r="BR772" i="64" a="1"/>
  <c r="AB575" i="64" a="1"/>
  <c r="AB1615" i="64" a="1"/>
  <c r="AB970" i="64" a="1"/>
  <c r="AB1478" i="64" a="1"/>
  <c r="AB1187" i="64" a="1"/>
  <c r="BR1018" i="64"/>
  <c r="BW33" i="1170" l="1"/>
  <c r="BW23" i="1170"/>
  <c r="BW48" i="1170"/>
  <c r="BY1" i="1170"/>
  <c r="BZ2" i="1170"/>
  <c r="BY3" i="1170"/>
  <c r="BY7" i="1170"/>
  <c r="BT56" i="1170"/>
  <c r="BV53" i="1170"/>
  <c r="BV22" i="861" s="1"/>
  <c r="BU55" i="1170"/>
  <c r="BV38" i="1170"/>
  <c r="BV17" i="861" s="1"/>
  <c r="BW35" i="1170"/>
  <c r="BW50" i="1170"/>
  <c r="BW36" i="1170"/>
  <c r="BW51" i="1170"/>
  <c r="BW8" i="1170"/>
  <c r="BW37" i="1170"/>
  <c r="BW52" i="1170"/>
  <c r="BX44" i="1170"/>
  <c r="BX21" i="1170"/>
  <c r="BX4" i="1170"/>
  <c r="BX28" i="1170"/>
  <c r="BX27" i="1170"/>
  <c r="BX29" i="1170"/>
  <c r="BX18" i="1170"/>
  <c r="BX22" i="1170"/>
  <c r="BX19" i="1170"/>
  <c r="BX42" i="1170"/>
  <c r="BX26" i="1170"/>
  <c r="BX20" i="1170"/>
  <c r="BX30" i="1170"/>
  <c r="BX45" i="1170"/>
  <c r="BX43" i="1170"/>
  <c r="BX41" i="1170"/>
  <c r="BW34" i="1170"/>
  <c r="BW49" i="1170"/>
  <c r="AH508" i="64"/>
  <c r="BS509" i="64" a="1"/>
  <c r="BS509" i="64" s="1"/>
  <c r="BS498" i="64" a="1"/>
  <c r="BS498" i="64" s="1"/>
  <c r="BS515" i="64" a="1"/>
  <c r="BS515" i="64" s="1"/>
  <c r="BS501" i="64" a="1"/>
  <c r="BS501" i="64" s="1"/>
  <c r="BM1786" i="64"/>
  <c r="BM1788" i="64" s="1"/>
  <c r="BR126" i="64"/>
  <c r="BR141" i="64"/>
  <c r="BR1108" i="64"/>
  <c r="BR1110" i="64" s="1"/>
  <c r="BS111" i="64" a="1"/>
  <c r="BS111" i="64" s="1"/>
  <c r="BS1093" i="64" a="1"/>
  <c r="BS1093"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17" i="64" a="1"/>
  <c r="BS1017" i="64" s="1"/>
  <c r="V1899" i="64"/>
  <c r="T1861" i="64"/>
  <c r="U1857" i="64" s="1"/>
  <c r="U1863" i="64" s="1"/>
  <c r="U1860" i="64" s="1"/>
  <c r="U1861"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996" i="64"/>
  <c r="BR993" i="64"/>
  <c r="BR772" i="64"/>
  <c r="BR774" i="64" s="1"/>
  <c r="BQ995" i="64"/>
  <c r="BS331" i="64" a="1"/>
  <c r="BS331" i="64" s="1"/>
  <c r="BS992" i="64" a="1"/>
  <c r="BS992"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2" i="861"/>
  <c r="BS43" i="863"/>
  <c r="BS42" i="863"/>
  <c r="BS21" i="863" s="1"/>
  <c r="BS24" i="864"/>
  <c r="BS94"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41" i="64"/>
  <c r="AC2024" i="64" a="1"/>
  <c r="AC2024" i="64" s="1"/>
  <c r="AC2025" i="64" a="1"/>
  <c r="AC2025" i="64" s="1"/>
  <c r="AC2026" i="64" a="1"/>
  <c r="AC2026" i="64" s="1"/>
  <c r="AC2027" i="64" a="1"/>
  <c r="AC2027" i="64" s="1"/>
  <c r="AC2028" i="64" a="1"/>
  <c r="AC2028" i="64" s="1"/>
  <c r="AC2029" i="64" a="1"/>
  <c r="AC2029" i="64" s="1"/>
  <c r="AC2031" i="64" a="1"/>
  <c r="AC2031" i="64" s="1"/>
  <c r="AC2032" i="64" a="1"/>
  <c r="AC2032" i="64" s="1"/>
  <c r="AC2030" i="64" a="1"/>
  <c r="AC2030" i="64" s="1"/>
  <c r="AB2033" i="64"/>
  <c r="DH2043" i="64"/>
  <c r="DI2041" i="64"/>
  <c r="AC413" i="64" a="1"/>
  <c r="AC413" i="64" s="1"/>
  <c r="AC436" i="64" a="1"/>
  <c r="AC436" i="64" s="1"/>
  <c r="AC435" i="64" a="1"/>
  <c r="AC435" i="64" s="1"/>
  <c r="AB414" i="64"/>
  <c r="AC2212" i="64"/>
  <c r="AC2178" i="64"/>
  <c r="CX190" i="64"/>
  <c r="CX193" i="64" s="1"/>
  <c r="CW1377" i="64"/>
  <c r="CX1377" i="64" s="1"/>
  <c r="CY1377" i="64" s="1"/>
  <c r="CZ1377" i="64" s="1"/>
  <c r="CR1378" i="64"/>
  <c r="CS1376" i="64"/>
  <c r="CT2394" i="64"/>
  <c r="CT2396" i="64" s="1"/>
  <c r="AB2137" i="64"/>
  <c r="AB2115" i="64"/>
  <c r="AC2470" i="64" a="1"/>
  <c r="AC2470" i="64" s="1"/>
  <c r="AC2116" i="64" a="1"/>
  <c r="AC2116" i="64" s="1"/>
  <c r="AC2136" i="64" a="1"/>
  <c r="AC2136" i="64" s="1"/>
  <c r="BL1831" i="64"/>
  <c r="BM1829" i="64"/>
  <c r="BM1808" i="64"/>
  <c r="BM1810" i="64" s="1"/>
  <c r="Z1732" i="64"/>
  <c r="X1744" i="64"/>
  <c r="Y1741" i="64"/>
  <c r="Y1743" i="64" s="1"/>
  <c r="Y1744" i="64" s="1"/>
  <c r="Z1741" i="64"/>
  <c r="AA1730" i="64"/>
  <c r="AA1739" i="64"/>
  <c r="AA1731" i="64"/>
  <c r="AA1740" i="64"/>
  <c r="AC1736" i="64" a="1"/>
  <c r="AC1736" i="64" s="1"/>
  <c r="AC1735" i="64" a="1"/>
  <c r="AC1735" i="64" s="1"/>
  <c r="AC1726" i="64" a="1"/>
  <c r="AC1726" i="64" s="1"/>
  <c r="AC1727" i="64" a="1"/>
  <c r="AC1727" i="64" s="1"/>
  <c r="AB1723" i="64"/>
  <c r="AB1722" i="64"/>
  <c r="AC1717" i="64" a="1"/>
  <c r="AC1717" i="64" s="1"/>
  <c r="AC1718" i="64" a="1"/>
  <c r="AC1718" i="64" s="1"/>
  <c r="AB2158" i="64"/>
  <c r="AC2157" i="64" a="1"/>
  <c r="AC2157" i="64" s="1"/>
  <c r="AC573" i="64" a="1"/>
  <c r="AC573" i="64" s="1"/>
  <c r="X621" i="64"/>
  <c r="AD1927" i="64"/>
  <c r="AD1928" i="64" s="1"/>
  <c r="Y620" i="64" a="1"/>
  <c r="Y620" i="64" s="1"/>
  <c r="W1897" i="64"/>
  <c r="X1894" i="64" s="1"/>
  <c r="W1899" i="64"/>
  <c r="AB1187" i="64"/>
  <c r="AB1478" i="64"/>
  <c r="AB1638" i="64"/>
  <c r="AB1615" i="64"/>
  <c r="AB970" i="64"/>
  <c r="AB390" i="64"/>
  <c r="AB599" i="64"/>
  <c r="AB575" i="64"/>
  <c r="AB1931" i="64"/>
  <c r="AB1896"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67" i="64" a="1"/>
  <c r="AC2367" i="64" s="1"/>
  <c r="AC2444" i="64" a="1"/>
  <c r="AC2444" i="64" s="1"/>
  <c r="AC2418" i="64" a="1"/>
  <c r="AC2418" i="64" s="1"/>
  <c r="AC2393" i="64" a="1"/>
  <c r="AC2393" i="64" s="1"/>
  <c r="AC1614" i="64" a="1"/>
  <c r="AC1614" i="64" s="1"/>
  <c r="AB93" i="64"/>
  <c r="AC89" i="64" a="1"/>
  <c r="AC89" i="64" s="1"/>
  <c r="AC90" i="64" a="1"/>
  <c r="AC90" i="64" s="1"/>
  <c r="AC91" i="64" a="1"/>
  <c r="AC91" i="64" s="1"/>
  <c r="AC92" i="64" a="1"/>
  <c r="AC92" i="64" s="1"/>
  <c r="AC1559" i="64" a="1"/>
  <c r="AC1559" i="64" s="1"/>
  <c r="AC1560" i="64" s="1"/>
  <c r="AC389" i="64" a="1"/>
  <c r="AC389" i="64" s="1"/>
  <c r="AQ1764" i="64"/>
  <c r="AQ1766" i="64" s="1"/>
  <c r="AC2494" i="64" a="1"/>
  <c r="AC2494" i="64" s="1"/>
  <c r="AC1479" i="64" a="1"/>
  <c r="AC1479" i="64" s="1"/>
  <c r="AB1929" i="64"/>
  <c r="AC1926" i="64" s="1"/>
  <c r="AC1858" i="64" a="1"/>
  <c r="AC1858" i="64" s="1"/>
  <c r="AC1866" i="64" s="1"/>
  <c r="AC1895" i="64" a="1"/>
  <c r="AC1895" i="64" s="1"/>
  <c r="AC1645" i="64" a="1"/>
  <c r="AC1645" i="64" s="1"/>
  <c r="AC1639" i="64" a="1"/>
  <c r="AC1639" i="64" s="1"/>
  <c r="AC1637" i="64" a="1"/>
  <c r="AC1637" i="64" s="1"/>
  <c r="AC1186" i="64" a="1"/>
  <c r="AC1186" i="64" s="1"/>
  <c r="AC969" i="64" a="1"/>
  <c r="AC969" i="64" s="1"/>
  <c r="AC698" i="64" a="1"/>
  <c r="BS772" i="64" a="1"/>
  <c r="AC575" i="64" a="1"/>
  <c r="AC1638" i="64" a="1"/>
  <c r="BR995" i="64" a="1"/>
  <c r="BS993" i="64" a="1"/>
  <c r="AD2212" i="64" a="1"/>
  <c r="AC2158" i="64" a="1"/>
  <c r="BS1018" i="64"/>
  <c r="AC1615" i="64" a="1"/>
  <c r="BS732" i="64" a="1"/>
  <c r="AC437" i="64" a="1"/>
  <c r="AC1722" i="64" a="1"/>
  <c r="AC1187" i="64" a="1"/>
  <c r="AC2115" i="64" a="1"/>
  <c r="AC599" i="64" a="1"/>
  <c r="AC414" i="64" a="1"/>
  <c r="AC2137" i="64" a="1"/>
  <c r="BS1108" i="64" a="1"/>
  <c r="AD2178" i="64" a="1"/>
  <c r="BQ996" i="64" a="1"/>
  <c r="AC970" i="64" a="1"/>
  <c r="AC390" i="64" a="1"/>
  <c r="Y621" i="64" a="1"/>
  <c r="AC1723" i="64" a="1"/>
  <c r="AC1478" i="64" a="1"/>
  <c r="BX51" i="1170" l="1"/>
  <c r="BX36" i="1170"/>
  <c r="BU56" i="1170"/>
  <c r="BX8" i="1170"/>
  <c r="BX50" i="1170"/>
  <c r="BX35" i="1170"/>
  <c r="BY22" i="1170"/>
  <c r="BY19" i="1170"/>
  <c r="BY21" i="1170"/>
  <c r="BY27" i="1170"/>
  <c r="BY26" i="1170"/>
  <c r="BY28" i="1170"/>
  <c r="BY43" i="1170"/>
  <c r="BY41" i="1170"/>
  <c r="BY20" i="1170"/>
  <c r="BY44" i="1170"/>
  <c r="BY42" i="1170"/>
  <c r="BY45" i="1170"/>
  <c r="BY4" i="1170"/>
  <c r="BY30" i="1170"/>
  <c r="BY29" i="1170"/>
  <c r="BY18" i="1170"/>
  <c r="BZ1" i="1170"/>
  <c r="BZ7" i="1170"/>
  <c r="CA2" i="1170"/>
  <c r="BZ3" i="1170"/>
  <c r="BX34" i="1170"/>
  <c r="BX49" i="1170"/>
  <c r="BX52" i="1170"/>
  <c r="BX37" i="1170"/>
  <c r="BW53" i="1170"/>
  <c r="BW22" i="861" s="1"/>
  <c r="BX23" i="1170"/>
  <c r="BX33" i="1170"/>
  <c r="BX48" i="1170"/>
  <c r="BW38" i="1170"/>
  <c r="BW17" i="861" s="1"/>
  <c r="BV55" i="1170"/>
  <c r="AH510" i="64"/>
  <c r="BT509" i="64" a="1"/>
  <c r="BT509" i="64" s="1"/>
  <c r="BT498" i="64" a="1"/>
  <c r="BT498" i="64" s="1"/>
  <c r="BT515" i="64" a="1"/>
  <c r="BT515" i="64" s="1"/>
  <c r="BT501" i="64" a="1"/>
  <c r="BT501" i="64" s="1"/>
  <c r="BN1786" i="64"/>
  <c r="BN1788" i="64" s="1"/>
  <c r="BS126" i="64"/>
  <c r="BS141" i="64"/>
  <c r="BS1108" i="64"/>
  <c r="BS1110" i="64" s="1"/>
  <c r="BT111" i="64" a="1"/>
  <c r="BT111" i="64" s="1"/>
  <c r="BT1093" i="64" a="1"/>
  <c r="BT1093"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17" i="64" a="1"/>
  <c r="BT1017" i="64" s="1"/>
  <c r="V1857" i="64"/>
  <c r="V1863" i="64" s="1"/>
  <c r="V1867" i="64" a="1"/>
  <c r="V1867"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993" i="64"/>
  <c r="BQ996" i="64"/>
  <c r="BS772" i="64"/>
  <c r="BS774" i="64" s="1"/>
  <c r="BR995" i="64"/>
  <c r="BT331" i="64" a="1"/>
  <c r="BT331" i="64" s="1"/>
  <c r="BT992" i="64" a="1"/>
  <c r="BT992"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N46" i="861"/>
  <c r="BN87" i="861" s="1"/>
  <c r="BV2" i="64"/>
  <c r="BU1" i="64"/>
  <c r="BU3" i="64"/>
  <c r="BT24" i="864"/>
  <c r="BT94" i="861" s="1"/>
  <c r="BW8" i="861"/>
  <c r="BX3" i="861"/>
  <c r="BW4" i="861"/>
  <c r="BW5" i="861" s="1"/>
  <c r="BW1" i="861"/>
  <c r="BU22" i="864"/>
  <c r="BU21" i="864"/>
  <c r="BU20" i="864"/>
  <c r="BU1" i="864"/>
  <c r="BU3" i="864"/>
  <c r="BU4" i="864" s="1"/>
  <c r="BV2" i="864"/>
  <c r="BV23" i="864" s="1"/>
  <c r="BS32"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41" i="64"/>
  <c r="AC437" i="64"/>
  <c r="AD2024" i="64" a="1"/>
  <c r="AD2024" i="64" s="1"/>
  <c r="AD2025" i="64" a="1"/>
  <c r="AD2025" i="64" s="1"/>
  <c r="AD2026" i="64" a="1"/>
  <c r="AD2026" i="64" s="1"/>
  <c r="AD2027" i="64" a="1"/>
  <c r="AD2027" i="64" s="1"/>
  <c r="AD2028" i="64" a="1"/>
  <c r="AD2028" i="64" s="1"/>
  <c r="AD2029" i="64" a="1"/>
  <c r="AD2029" i="64" s="1"/>
  <c r="AD2031" i="64" a="1"/>
  <c r="AD2031" i="64" s="1"/>
  <c r="AD2032" i="64" a="1"/>
  <c r="AD2032" i="64" s="1"/>
  <c r="AD2030" i="64" a="1"/>
  <c r="AD2030" i="64" s="1"/>
  <c r="AC2033" i="64"/>
  <c r="AD413" i="64" a="1"/>
  <c r="AD413" i="64" s="1"/>
  <c r="AD435" i="64" a="1"/>
  <c r="AD435" i="64" s="1"/>
  <c r="AD436" i="64" a="1"/>
  <c r="AD436" i="64" s="1"/>
  <c r="DI2043" i="64"/>
  <c r="DJ2041" i="64"/>
  <c r="AC414" i="64"/>
  <c r="AD2212" i="64"/>
  <c r="AD2178" i="64"/>
  <c r="CY190" i="64"/>
  <c r="CY193" i="64" s="1"/>
  <c r="DA1377" i="64"/>
  <c r="DB1377" i="64" s="1"/>
  <c r="DC1377" i="64" s="1"/>
  <c r="DD1377" i="64" s="1"/>
  <c r="CS1378" i="64"/>
  <c r="CT1376" i="64"/>
  <c r="CU2394" i="64"/>
  <c r="CU2396" i="64" s="1"/>
  <c r="AC2137" i="64"/>
  <c r="AC2115" i="64"/>
  <c r="AD2470" i="64" a="1"/>
  <c r="AD2470" i="64" s="1"/>
  <c r="AD2116" i="64" a="1"/>
  <c r="AD2116" i="64" s="1"/>
  <c r="AD2136" i="64" a="1"/>
  <c r="AD2136" i="64" s="1"/>
  <c r="BN1829" i="64"/>
  <c r="BM1831" i="64"/>
  <c r="BN1808" i="64"/>
  <c r="BN1810" i="64" s="1"/>
  <c r="AA1732" i="64"/>
  <c r="Z1743" i="64"/>
  <c r="Z1744" i="64" s="1"/>
  <c r="AB1730" i="64"/>
  <c r="AB1739" i="64"/>
  <c r="AB1731" i="64"/>
  <c r="AB1740" i="64"/>
  <c r="AA1741" i="64"/>
  <c r="AD1736" i="64" a="1"/>
  <c r="AD1736" i="64" s="1"/>
  <c r="AD1735" i="64" a="1"/>
  <c r="AD1735" i="64" s="1"/>
  <c r="AD1726" i="64" a="1"/>
  <c r="AD1726" i="64" s="1"/>
  <c r="AD1727" i="64" a="1"/>
  <c r="AD1727" i="64" s="1"/>
  <c r="AC1723" i="64"/>
  <c r="AC1722" i="64"/>
  <c r="AD1717" i="64" a="1"/>
  <c r="AD1717" i="64" s="1"/>
  <c r="AD1718" i="64" a="1"/>
  <c r="AD1718" i="64" s="1"/>
  <c r="AC2158" i="64"/>
  <c r="AD2157" i="64" a="1"/>
  <c r="AD2157" i="64" s="1"/>
  <c r="AD573" i="64" a="1"/>
  <c r="AD573" i="64" s="1"/>
  <c r="Y621" i="64"/>
  <c r="Z620" i="64" a="1"/>
  <c r="Z620" i="64" s="1"/>
  <c r="AE1927" i="64"/>
  <c r="X1897" i="64"/>
  <c r="Y1894" i="64" s="1"/>
  <c r="X1899" i="64"/>
  <c r="AC1187" i="64"/>
  <c r="AC1638" i="64"/>
  <c r="AC1478" i="64"/>
  <c r="AC1615" i="64"/>
  <c r="AC970" i="64"/>
  <c r="AC390" i="64"/>
  <c r="AC575" i="64"/>
  <c r="AC599" i="64"/>
  <c r="AC1896" i="64"/>
  <c r="AC1931"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67" i="64" a="1"/>
  <c r="AD2367" i="64" s="1"/>
  <c r="AD2444" i="64" a="1"/>
  <c r="AD2444" i="64" s="1"/>
  <c r="AD2418" i="64" a="1"/>
  <c r="AD2418" i="64" s="1"/>
  <c r="AD2393" i="64" a="1"/>
  <c r="AD2393" i="64" s="1"/>
  <c r="AD1614" i="64" a="1"/>
  <c r="AD1614" i="64" s="1"/>
  <c r="AD91" i="64" a="1"/>
  <c r="AD91" i="64" s="1"/>
  <c r="AD92" i="64" a="1"/>
  <c r="AD92" i="64" s="1"/>
  <c r="AD89" i="64" a="1"/>
  <c r="AD89" i="64" s="1"/>
  <c r="AD90" i="64" a="1"/>
  <c r="AD90" i="64" s="1"/>
  <c r="AC93" i="64"/>
  <c r="AD1559" i="64" a="1"/>
  <c r="AD1559" i="64" s="1"/>
  <c r="AD1560" i="64" s="1"/>
  <c r="AD389" i="64" a="1"/>
  <c r="AD389" i="64" s="1"/>
  <c r="AR1764" i="64"/>
  <c r="AR1766" i="64" s="1"/>
  <c r="AD2494" i="64" a="1"/>
  <c r="AD2494" i="64" s="1"/>
  <c r="AD1479" i="64" a="1"/>
  <c r="AD1479" i="64" s="1"/>
  <c r="AC1929" i="64"/>
  <c r="AD1926" i="64" s="1"/>
  <c r="AD1858" i="64" a="1"/>
  <c r="AD1858" i="64" s="1"/>
  <c r="AD1866" i="64" s="1"/>
  <c r="AD1895" i="64" a="1"/>
  <c r="AD1895" i="64" s="1"/>
  <c r="AD1645" i="64" a="1"/>
  <c r="AD1645" i="64" s="1"/>
  <c r="AD1639" i="64" a="1"/>
  <c r="AD1639" i="64" s="1"/>
  <c r="AD1637" i="64" a="1"/>
  <c r="AD1637" i="64" s="1"/>
  <c r="AD1186" i="64" a="1"/>
  <c r="AD1186" i="64" s="1"/>
  <c r="AD969" i="64" a="1"/>
  <c r="AD969" i="64" s="1"/>
  <c r="AD575" i="64" a="1"/>
  <c r="AD437" i="64" a="1"/>
  <c r="AD970" i="64" a="1"/>
  <c r="BT732" i="64" a="1"/>
  <c r="BT772" i="64" a="1"/>
  <c r="BT1108" i="64" a="1"/>
  <c r="AD2158" i="64" a="1"/>
  <c r="AD1615" i="64" a="1"/>
  <c r="AD1638" i="64" a="1"/>
  <c r="AD698" i="64" a="1"/>
  <c r="AD1187" i="64" a="1"/>
  <c r="BS995" i="64" a="1"/>
  <c r="AE2178" i="64" a="1"/>
  <c r="BT993" i="64" a="1"/>
  <c r="AD599" i="64" a="1"/>
  <c r="BT1018" i="64"/>
  <c r="AD2115" i="64" a="1"/>
  <c r="AD414" i="64" a="1"/>
  <c r="AD2137" i="64" a="1"/>
  <c r="BR996" i="64" a="1"/>
  <c r="AE2212" i="64" a="1"/>
  <c r="AD390" i="64" a="1"/>
  <c r="Z621" i="64" a="1"/>
  <c r="AD1478" i="64" a="1"/>
  <c r="AD1723" i="64" a="1"/>
  <c r="AD1722" i="64" a="1"/>
  <c r="BY8" i="1170" l="1"/>
  <c r="BV56" i="1170"/>
  <c r="CB2" i="1170"/>
  <c r="CA3" i="1170"/>
  <c r="CA1" i="1170"/>
  <c r="CA7" i="1170"/>
  <c r="BY51" i="1170"/>
  <c r="BY36" i="1170"/>
  <c r="BY49" i="1170"/>
  <c r="BY34" i="1170"/>
  <c r="BX53" i="1170"/>
  <c r="BX22" i="861" s="1"/>
  <c r="BY37" i="1170"/>
  <c r="BY52" i="1170"/>
  <c r="BY33" i="1170"/>
  <c r="BY48" i="1170"/>
  <c r="BY23" i="1170"/>
  <c r="BX38" i="1170"/>
  <c r="BX17" i="861" s="1"/>
  <c r="BW55" i="1170"/>
  <c r="BY35" i="1170"/>
  <c r="BY50" i="1170"/>
  <c r="BZ43" i="1170"/>
  <c r="BZ45" i="1170"/>
  <c r="BZ4" i="1170"/>
  <c r="BZ20" i="1170"/>
  <c r="BZ21" i="1170"/>
  <c r="BZ27" i="1170"/>
  <c r="BZ29" i="1170"/>
  <c r="BZ28" i="1170"/>
  <c r="BZ26" i="1170"/>
  <c r="BZ22" i="1170"/>
  <c r="BZ19" i="1170"/>
  <c r="BZ30" i="1170"/>
  <c r="BZ18" i="1170"/>
  <c r="BZ41" i="1170"/>
  <c r="BZ44" i="1170"/>
  <c r="BZ42" i="1170"/>
  <c r="AH500" i="64"/>
  <c r="AH502" i="64" s="1"/>
  <c r="AH503" i="64" s="1"/>
  <c r="AH511" i="64"/>
  <c r="BU509" i="64" a="1"/>
  <c r="BU509" i="64" s="1"/>
  <c r="BU498" i="64" a="1"/>
  <c r="BU498" i="64" s="1"/>
  <c r="BU515" i="64" a="1"/>
  <c r="BU515" i="64" s="1"/>
  <c r="BU501" i="64" a="1"/>
  <c r="BU501" i="64" s="1"/>
  <c r="BO1786" i="64"/>
  <c r="BO1788" i="64" s="1"/>
  <c r="BT126" i="64"/>
  <c r="BT141" i="64"/>
  <c r="BT1108" i="64"/>
  <c r="BT1110" i="64" s="1"/>
  <c r="BU111" i="64" a="1"/>
  <c r="BU111" i="64" s="1"/>
  <c r="BU1093" i="64" a="1"/>
  <c r="BU1093"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17" i="64" a="1"/>
  <c r="BU1017" i="64" s="1"/>
  <c r="AE1928" i="64"/>
  <c r="V1860"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993" i="64"/>
  <c r="BT772" i="64"/>
  <c r="BT774" i="64" s="1"/>
  <c r="BR996" i="64"/>
  <c r="BS995" i="64"/>
  <c r="BU331" i="64" a="1"/>
  <c r="BU331" i="64" s="1"/>
  <c r="BU992" i="64" a="1"/>
  <c r="BU992"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O46" i="861"/>
  <c r="BO87" i="861" s="1"/>
  <c r="BV1" i="64"/>
  <c r="BW2" i="64"/>
  <c r="BV3" i="64"/>
  <c r="BU24" i="864"/>
  <c r="BU94"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2" i="86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41" i="64"/>
  <c r="AE702" i="64" a="1"/>
  <c r="AE702" i="64" s="1"/>
  <c r="AE697" i="64" a="1"/>
  <c r="AE697" i="64" s="1"/>
  <c r="AD437" i="64"/>
  <c r="AE2024" i="64" a="1"/>
  <c r="AE2024" i="64" s="1"/>
  <c r="AE2025" i="64" a="1"/>
  <c r="AE2025" i="64" s="1"/>
  <c r="AE2026" i="64" a="1"/>
  <c r="AE2026" i="64" s="1"/>
  <c r="AE2027" i="64" a="1"/>
  <c r="AE2027" i="64" s="1"/>
  <c r="AE2030" i="64" a="1"/>
  <c r="AE2030" i="64" s="1"/>
  <c r="AE2029" i="64" a="1"/>
  <c r="AE2029" i="64" s="1"/>
  <c r="AE2028" i="64" a="1"/>
  <c r="AE2028" i="64" s="1"/>
  <c r="AE2031" i="64" a="1"/>
  <c r="AE2031" i="64" s="1"/>
  <c r="AE2032" i="64" a="1"/>
  <c r="AE2032" i="64" s="1"/>
  <c r="AD2033" i="64"/>
  <c r="AE413" i="64" a="1"/>
  <c r="AE413" i="64" s="1"/>
  <c r="AE436" i="64" a="1"/>
  <c r="AE436" i="64" s="1"/>
  <c r="AE435" i="64" a="1"/>
  <c r="AE435" i="64" s="1"/>
  <c r="DJ2043" i="64"/>
  <c r="DK2041" i="64"/>
  <c r="AD414" i="64"/>
  <c r="AE2178" i="64"/>
  <c r="AE2212" i="64"/>
  <c r="CZ190" i="64"/>
  <c r="CZ193" i="64" s="1"/>
  <c r="DE1377" i="64"/>
  <c r="DF1377" i="64" s="1"/>
  <c r="DG1377" i="64" s="1"/>
  <c r="DH1377" i="64" s="1"/>
  <c r="CT1378" i="64"/>
  <c r="CU1376" i="64"/>
  <c r="CV2394" i="64"/>
  <c r="CV2396" i="64" s="1"/>
  <c r="AD2137" i="64"/>
  <c r="AD2115" i="64"/>
  <c r="AE2470" i="64" a="1"/>
  <c r="AE2470" i="64" s="1"/>
  <c r="AE2116" i="64" a="1"/>
  <c r="AE2116" i="64" s="1"/>
  <c r="AE2136" i="64" a="1"/>
  <c r="AE2136" i="64" s="1"/>
  <c r="BN1831" i="64"/>
  <c r="BO1829" i="64"/>
  <c r="BO1808" i="64"/>
  <c r="BO1810" i="64" s="1"/>
  <c r="AA1743" i="64"/>
  <c r="AA1744" i="64" s="1"/>
  <c r="AB1732" i="64"/>
  <c r="AC1731" i="64"/>
  <c r="AC1740" i="64"/>
  <c r="AB1741" i="64"/>
  <c r="AC1730" i="64"/>
  <c r="AC1739" i="64"/>
  <c r="AE1736" i="64" a="1"/>
  <c r="AE1736" i="64" s="1"/>
  <c r="AE1735" i="64" a="1"/>
  <c r="AE1735" i="64" s="1"/>
  <c r="AE1727" i="64" a="1"/>
  <c r="AE1727" i="64" s="1"/>
  <c r="AE1726" i="64" a="1"/>
  <c r="AE1726" i="64" s="1"/>
  <c r="AD1723" i="64"/>
  <c r="AD1722" i="64"/>
  <c r="AE1717" i="64" a="1"/>
  <c r="AE1717" i="64" s="1"/>
  <c r="AE1718" i="64" a="1"/>
  <c r="AE1718" i="64" s="1"/>
  <c r="AD2158" i="64"/>
  <c r="AE2157" i="64" a="1"/>
  <c r="AE2157" i="64" s="1"/>
  <c r="AE573" i="64" a="1"/>
  <c r="AE573" i="64" s="1"/>
  <c r="Z621" i="64"/>
  <c r="AF1927" i="64"/>
  <c r="AF1928" i="64" s="1"/>
  <c r="Y1899" i="64"/>
  <c r="Y1897" i="64"/>
  <c r="Z1894" i="64" s="1"/>
  <c r="AA620" i="64" a="1"/>
  <c r="AA620" i="64" s="1"/>
  <c r="AD1638" i="64"/>
  <c r="AD1478" i="64"/>
  <c r="AD1187" i="64"/>
  <c r="AD1615" i="64"/>
  <c r="AD970" i="64"/>
  <c r="AD390" i="64"/>
  <c r="AD599" i="64"/>
  <c r="AD575" i="64"/>
  <c r="AD1931" i="64"/>
  <c r="AD1896"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67" i="64" a="1"/>
  <c r="AE2367" i="64" s="1"/>
  <c r="AE2444" i="64" a="1"/>
  <c r="AE2444" i="64" s="1"/>
  <c r="AE2418" i="64" a="1"/>
  <c r="AE2418" i="64" s="1"/>
  <c r="AE2393" i="64" a="1"/>
  <c r="AE2393" i="64" s="1"/>
  <c r="AE1614" i="64" a="1"/>
  <c r="AE1614" i="64" s="1"/>
  <c r="AD93" i="64"/>
  <c r="AE91" i="64" a="1"/>
  <c r="AE91" i="64" s="1"/>
  <c r="AE92" i="64" a="1"/>
  <c r="AE92" i="64" s="1"/>
  <c r="AE89" i="64" a="1"/>
  <c r="AE89" i="64" s="1"/>
  <c r="AE90" i="64" a="1"/>
  <c r="AE90" i="64" s="1"/>
  <c r="AE1559" i="64" a="1"/>
  <c r="AE1559" i="64" s="1"/>
  <c r="AE1560" i="64" s="1"/>
  <c r="AE389" i="64" a="1"/>
  <c r="AE389" i="64" s="1"/>
  <c r="AS1764" i="64"/>
  <c r="AS1766" i="64" s="1"/>
  <c r="AE2494" i="64" a="1"/>
  <c r="AE2494" i="64" s="1"/>
  <c r="AE1479" i="64" a="1"/>
  <c r="AE1479" i="64" s="1"/>
  <c r="AE1858" i="64" a="1"/>
  <c r="AE1858" i="64" s="1"/>
  <c r="AE1866" i="64" s="1"/>
  <c r="AD1929" i="64"/>
  <c r="AE1639" i="64" a="1"/>
  <c r="AE1639" i="64" s="1"/>
  <c r="AE1637" i="64" a="1"/>
  <c r="AE1637" i="64" s="1"/>
  <c r="AE1645" i="64" a="1"/>
  <c r="AE1645" i="64" s="1"/>
  <c r="AE1186" i="64" a="1"/>
  <c r="AE1186" i="64" s="1"/>
  <c r="AE969" i="64" a="1"/>
  <c r="AE969" i="64" s="1"/>
  <c r="AE698" i="64" a="1"/>
  <c r="BU1018" i="64"/>
  <c r="AE575" i="64" a="1"/>
  <c r="BS996" i="64" a="1"/>
  <c r="AE970" i="64" a="1"/>
  <c r="AE2115" i="64" a="1"/>
  <c r="BU732" i="64" a="1"/>
  <c r="AE437" i="64" a="1"/>
  <c r="AE2158" i="64" a="1"/>
  <c r="AE1478" i="64" a="1"/>
  <c r="AE599" i="64" a="1"/>
  <c r="AF2178" i="64" a="1"/>
  <c r="BU993" i="64" a="1"/>
  <c r="BU772" i="64" a="1"/>
  <c r="AE2137" i="64" a="1"/>
  <c r="AE1187" i="64" a="1"/>
  <c r="AE1638" i="64" a="1"/>
  <c r="AF2212" i="64" a="1"/>
  <c r="BT995" i="64" a="1"/>
  <c r="AE414" i="64" a="1"/>
  <c r="AE1615" i="64" a="1"/>
  <c r="AA621" i="64" a="1"/>
  <c r="AE390" i="64" a="1"/>
  <c r="BU1108" i="64" a="1"/>
  <c r="AE1722" i="64" a="1"/>
  <c r="AE1723" i="64" a="1"/>
  <c r="BZ23" i="1170" l="1"/>
  <c r="BZ33" i="1170"/>
  <c r="BZ48" i="1170"/>
  <c r="BZ34" i="1170"/>
  <c r="BZ49" i="1170"/>
  <c r="BW56" i="1170"/>
  <c r="BZ52" i="1170"/>
  <c r="BZ37" i="1170"/>
  <c r="BX55" i="1170"/>
  <c r="BZ8" i="1170"/>
  <c r="BY53" i="1170"/>
  <c r="BY22" i="861" s="1"/>
  <c r="CA22" i="1170"/>
  <c r="CA29" i="1170"/>
  <c r="CA4" i="1170"/>
  <c r="CA19" i="1170"/>
  <c r="CA21" i="1170"/>
  <c r="CA27" i="1170"/>
  <c r="CA41" i="1170"/>
  <c r="CA44" i="1170"/>
  <c r="CA42" i="1170"/>
  <c r="CA43" i="1170"/>
  <c r="CA45" i="1170"/>
  <c r="CA26" i="1170"/>
  <c r="CA30" i="1170"/>
  <c r="CA20" i="1170"/>
  <c r="CA18" i="1170"/>
  <c r="CA28" i="1170"/>
  <c r="BY38" i="1170"/>
  <c r="BY17" i="861" s="1"/>
  <c r="CB7" i="1170"/>
  <c r="CB1" i="1170"/>
  <c r="CC2" i="1170"/>
  <c r="CB3" i="1170"/>
  <c r="BZ36" i="1170"/>
  <c r="BZ51" i="1170"/>
  <c r="BZ50" i="1170"/>
  <c r="BZ35" i="1170"/>
  <c r="AI507" i="64"/>
  <c r="AH516" i="64"/>
  <c r="AH512" i="64"/>
  <c r="AH504" i="64"/>
  <c r="AI496" i="64"/>
  <c r="AI499" i="64" s="1"/>
  <c r="BV509" i="64" a="1"/>
  <c r="BV509" i="64" s="1"/>
  <c r="BV498" i="64" a="1"/>
  <c r="BV498" i="64" s="1"/>
  <c r="BV515" i="64" a="1"/>
  <c r="BV515" i="64" s="1"/>
  <c r="BV501" i="64" a="1"/>
  <c r="BV501" i="64" s="1"/>
  <c r="BP1786" i="64"/>
  <c r="BP1788" i="64" s="1"/>
  <c r="BU141" i="64"/>
  <c r="BU126" i="64"/>
  <c r="BU1108" i="64"/>
  <c r="BV111" i="64" a="1"/>
  <c r="BV111" i="64" s="1"/>
  <c r="BV1093" i="64" a="1"/>
  <c r="BV1093"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17" i="64" a="1"/>
  <c r="BV1017" i="64" s="1"/>
  <c r="V1861" i="64"/>
  <c r="W1857" i="64" s="1"/>
  <c r="W1863" i="64" s="1"/>
  <c r="W1867" i="64" a="1"/>
  <c r="W1867"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993" i="64"/>
  <c r="BU772" i="64"/>
  <c r="BU774" i="64" s="1"/>
  <c r="BS996" i="64"/>
  <c r="BT995" i="64"/>
  <c r="BV331" i="64" a="1"/>
  <c r="BV331" i="64" s="1"/>
  <c r="BV992" i="64" a="1"/>
  <c r="BV992"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P46" i="861"/>
  <c r="BP87" i="861" s="1"/>
  <c r="BW1" i="64"/>
  <c r="BX2" i="64"/>
  <c r="BW3" i="64"/>
  <c r="BV57" i="863"/>
  <c r="BU32"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4" i="861" s="1"/>
  <c r="AG277" i="64"/>
  <c r="AG260" i="64"/>
  <c r="AG278" i="64"/>
  <c r="AG261" i="64"/>
  <c r="AG279" i="64"/>
  <c r="AG280" i="64"/>
  <c r="AG262" i="64"/>
  <c r="AF263" i="64"/>
  <c r="AF281" i="64"/>
  <c r="BJ7" i="860"/>
  <c r="BJ3" i="860"/>
  <c r="BJ4" i="860" s="1"/>
  <c r="BK2" i="860"/>
  <c r="BJ1" i="860"/>
  <c r="AE698" i="64"/>
  <c r="AD2041" i="64"/>
  <c r="AF702" i="64" a="1"/>
  <c r="AF702" i="64" s="1"/>
  <c r="AF697" i="64" a="1"/>
  <c r="AF697" i="64" s="1"/>
  <c r="AE437" i="64"/>
  <c r="AF2030" i="64" a="1"/>
  <c r="AF2030" i="64" s="1"/>
  <c r="AF2024" i="64" a="1"/>
  <c r="AF2024" i="64" s="1"/>
  <c r="AF2025" i="64" a="1"/>
  <c r="AF2025" i="64" s="1"/>
  <c r="AF2027" i="64" a="1"/>
  <c r="AF2027" i="64" s="1"/>
  <c r="AF2029" i="64" a="1"/>
  <c r="AF2029" i="64" s="1"/>
  <c r="AF2028" i="64" a="1"/>
  <c r="AF2028" i="64" s="1"/>
  <c r="AF2031" i="64" a="1"/>
  <c r="AF2031" i="64" s="1"/>
  <c r="AF2032" i="64" a="1"/>
  <c r="AF2032" i="64" s="1"/>
  <c r="AF2026" i="64" a="1"/>
  <c r="AF2026" i="64" s="1"/>
  <c r="AE2033" i="64"/>
  <c r="DK2043" i="64"/>
  <c r="DL2041" i="64"/>
  <c r="DL2043" i="64" s="1"/>
  <c r="AF413" i="64" a="1"/>
  <c r="AF413" i="64" s="1"/>
  <c r="AF436" i="64" a="1"/>
  <c r="AF436" i="64" s="1"/>
  <c r="AF435" i="64" a="1"/>
  <c r="AF435" i="64" s="1"/>
  <c r="AE414" i="64"/>
  <c r="AF2178" i="64"/>
  <c r="AF2212" i="64"/>
  <c r="DA190" i="64"/>
  <c r="DA193" i="64" s="1"/>
  <c r="CU1378" i="64"/>
  <c r="CV1376" i="64"/>
  <c r="DI1377" i="64"/>
  <c r="DJ1377" i="64" s="1"/>
  <c r="DK1377" i="64" s="1"/>
  <c r="DL1377" i="64" s="1"/>
  <c r="CW2394" i="64"/>
  <c r="CW2396" i="64" s="1"/>
  <c r="AE2137" i="64"/>
  <c r="AE2115" i="64"/>
  <c r="AF2470" i="64" a="1"/>
  <c r="AF2470" i="64" s="1"/>
  <c r="AF2116" i="64" a="1"/>
  <c r="AF2116" i="64" s="1"/>
  <c r="AF2136" i="64" a="1"/>
  <c r="AF2136" i="64" s="1"/>
  <c r="BO1831" i="64"/>
  <c r="BP1829" i="64"/>
  <c r="BP1808" i="64"/>
  <c r="BP1810" i="64" s="1"/>
  <c r="AB1743" i="64"/>
  <c r="AB1744" i="64" s="1"/>
  <c r="AC1732" i="64"/>
  <c r="AD1730" i="64"/>
  <c r="AD1739" i="64"/>
  <c r="AD1731" i="64"/>
  <c r="AD1740" i="64"/>
  <c r="AF1735" i="64" a="1"/>
  <c r="AF1735" i="64" s="1"/>
  <c r="AF1736" i="64" a="1"/>
  <c r="AF1736" i="64" s="1"/>
  <c r="AF1727" i="64" a="1"/>
  <c r="AF1727" i="64" s="1"/>
  <c r="AF1726" i="64" a="1"/>
  <c r="AF1726" i="64" s="1"/>
  <c r="AE1723" i="64"/>
  <c r="AE1722" i="64"/>
  <c r="AF1717" i="64" a="1"/>
  <c r="AF1717" i="64" s="1"/>
  <c r="AF1718" i="64" a="1"/>
  <c r="AF1718" i="64" s="1"/>
  <c r="AE2158" i="64"/>
  <c r="AF2157" i="64" a="1"/>
  <c r="AF2157" i="64" s="1"/>
  <c r="AF573" i="64" a="1"/>
  <c r="AF573" i="64" s="1"/>
  <c r="AA621" i="64"/>
  <c r="Z1897" i="64"/>
  <c r="AA1894" i="64" s="1"/>
  <c r="Z1899" i="64"/>
  <c r="AB620" i="64" a="1"/>
  <c r="AB620" i="64" s="1"/>
  <c r="AG1927" i="64"/>
  <c r="AE1926" i="64"/>
  <c r="AE1931" i="64" s="1"/>
  <c r="AE1638" i="64"/>
  <c r="AE1478" i="64"/>
  <c r="AE1187" i="64"/>
  <c r="AE1615" i="64"/>
  <c r="AE970"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67" i="64" a="1"/>
  <c r="AF2367" i="64" s="1"/>
  <c r="AF2444" i="64" a="1"/>
  <c r="AF2444" i="64" s="1"/>
  <c r="AF2418" i="64" a="1"/>
  <c r="AF2418" i="64" s="1"/>
  <c r="AF2393" i="64" a="1"/>
  <c r="AF2393" i="64" s="1"/>
  <c r="AF1614" i="64" a="1"/>
  <c r="AF1614" i="64" s="1"/>
  <c r="AE93" i="64"/>
  <c r="AF90" i="64" a="1"/>
  <c r="AF90" i="64" s="1"/>
  <c r="AF89" i="64" a="1"/>
  <c r="AF89" i="64" s="1"/>
  <c r="AF91" i="64" a="1"/>
  <c r="AF91" i="64" s="1"/>
  <c r="AF92" i="64" a="1"/>
  <c r="AF92" i="64" s="1"/>
  <c r="AF1559" i="64" a="1"/>
  <c r="AF1559" i="64" s="1"/>
  <c r="AF1560" i="64" s="1"/>
  <c r="AF389" i="64" a="1"/>
  <c r="AF389" i="64" s="1"/>
  <c r="AT1764" i="64"/>
  <c r="AT1766" i="64" s="1"/>
  <c r="AF2494" i="64" a="1"/>
  <c r="AF2494" i="64" s="1"/>
  <c r="AF1479" i="64" a="1"/>
  <c r="AF1479" i="64" s="1"/>
  <c r="AF1858" i="64" a="1"/>
  <c r="AF1858" i="64" s="1"/>
  <c r="AF1866" i="64" s="1"/>
  <c r="AF1639" i="64" a="1"/>
  <c r="AF1639" i="64" s="1"/>
  <c r="AF1637" i="64" a="1"/>
  <c r="AF1637" i="64" s="1"/>
  <c r="AF1645" i="64" a="1"/>
  <c r="AF1645" i="64" s="1"/>
  <c r="AF1186" i="64" a="1"/>
  <c r="AF1186" i="64" s="1"/>
  <c r="AF969" i="64" a="1"/>
  <c r="AF969" i="64" s="1"/>
  <c r="BV993" i="64" a="1"/>
  <c r="BV772" i="64" a="1"/>
  <c r="AF599" i="64" a="1"/>
  <c r="AF698" i="64" a="1"/>
  <c r="AF437" i="64" a="1"/>
  <c r="AF1722" i="64" a="1"/>
  <c r="AF2115" i="64" a="1"/>
  <c r="AF2137" i="64" a="1"/>
  <c r="AF1478" i="64" a="1"/>
  <c r="BU995" i="64" a="1"/>
  <c r="AG2212" i="64" a="1"/>
  <c r="AG2178" i="64" a="1"/>
  <c r="AF414" i="64" a="1"/>
  <c r="AF970" i="64" a="1"/>
  <c r="AB621" i="64" a="1"/>
  <c r="BT996" i="64" a="1"/>
  <c r="AF2158" i="64" a="1"/>
  <c r="AF575" i="64" a="1"/>
  <c r="AF1638" i="64" a="1"/>
  <c r="BV1108" i="64" a="1"/>
  <c r="AF1615" i="64" a="1"/>
  <c r="AF1723" i="64" a="1"/>
  <c r="AF1187" i="64" a="1"/>
  <c r="AF390" i="64" a="1"/>
  <c r="BV732" i="64" a="1"/>
  <c r="BV1018" i="64"/>
  <c r="BX56" i="1170" l="1"/>
  <c r="CB28" i="1170"/>
  <c r="CB44" i="1170"/>
  <c r="CB42" i="1170"/>
  <c r="CB43" i="1170"/>
  <c r="CB4" i="1170"/>
  <c r="CB19" i="1170"/>
  <c r="CB21" i="1170"/>
  <c r="CB45" i="1170"/>
  <c r="CB27" i="1170"/>
  <c r="CB18" i="1170"/>
  <c r="CB26" i="1170"/>
  <c r="CB20" i="1170"/>
  <c r="CB30" i="1170"/>
  <c r="CB29" i="1170"/>
  <c r="CB22" i="1170"/>
  <c r="CB41" i="1170"/>
  <c r="CD2" i="1170"/>
  <c r="CC7" i="1170"/>
  <c r="CB8" i="1170" s="1"/>
  <c r="CC1" i="1170"/>
  <c r="CC3" i="1170"/>
  <c r="CA36" i="1170"/>
  <c r="CA51" i="1170"/>
  <c r="CA34" i="1170"/>
  <c r="CA49" i="1170"/>
  <c r="BY55" i="1170"/>
  <c r="CA37" i="1170"/>
  <c r="CA52" i="1170"/>
  <c r="BZ53" i="1170"/>
  <c r="BZ22" i="861" s="1"/>
  <c r="CA33" i="1170"/>
  <c r="CA23" i="1170"/>
  <c r="CA48" i="1170"/>
  <c r="BZ38" i="1170"/>
  <c r="BZ17" i="861" s="1"/>
  <c r="CA50" i="1170"/>
  <c r="CA35" i="1170"/>
  <c r="CA8" i="1170"/>
  <c r="AI508" i="64"/>
  <c r="BW509" i="64" a="1"/>
  <c r="BW509" i="64" s="1"/>
  <c r="BW498" i="64" a="1"/>
  <c r="BW498" i="64" s="1"/>
  <c r="BW515" i="64" a="1"/>
  <c r="BW515" i="64" s="1"/>
  <c r="BW501" i="64" a="1"/>
  <c r="BW501" i="64" s="1"/>
  <c r="BQ1786" i="64"/>
  <c r="BQ1788" i="64" s="1"/>
  <c r="BV141" i="64"/>
  <c r="BV126" i="64"/>
  <c r="BV1108" i="64"/>
  <c r="BV1110" i="64" s="1"/>
  <c r="BW111" i="64" a="1"/>
  <c r="BW111" i="64" s="1"/>
  <c r="BW1093" i="64" a="1"/>
  <c r="BW1093" i="64" s="1"/>
  <c r="BU1110"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17" i="64" a="1"/>
  <c r="BW1017" i="64" s="1"/>
  <c r="AG1928" i="64"/>
  <c r="W1860" i="64"/>
  <c r="W1861" i="64" s="1"/>
  <c r="X1857" i="64" s="1"/>
  <c r="X1863"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993" i="64"/>
  <c r="BV772" i="64"/>
  <c r="BV774" i="64" s="1"/>
  <c r="BT996" i="64"/>
  <c r="BU995" i="64"/>
  <c r="BW331" i="64" a="1"/>
  <c r="BW331" i="64" s="1"/>
  <c r="BW992" i="64" a="1"/>
  <c r="BW992"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Q46" i="861"/>
  <c r="BQ87" i="861" s="1"/>
  <c r="BX1" i="64"/>
  <c r="BY2" i="64"/>
  <c r="BX3" i="64"/>
  <c r="CA3" i="861"/>
  <c r="BZ4" i="861"/>
  <c r="BZ5" i="861" s="1"/>
  <c r="BZ1" i="861"/>
  <c r="BZ8" i="861"/>
  <c r="BW43" i="863"/>
  <c r="BW42" i="863"/>
  <c r="BW21" i="863" s="1"/>
  <c r="BW24" i="864"/>
  <c r="BW94" i="861" s="1"/>
  <c r="BW57" i="863"/>
  <c r="BV32"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41" i="64"/>
  <c r="AG702" i="64" a="1"/>
  <c r="AG702" i="64" s="1"/>
  <c r="AG697" i="64" a="1"/>
  <c r="AG697" i="64" s="1"/>
  <c r="AF437" i="64"/>
  <c r="AF2033" i="64"/>
  <c r="AG2026" i="64" a="1"/>
  <c r="AG2026" i="64" s="1"/>
  <c r="AG2027" i="64" a="1"/>
  <c r="AG2027" i="64" s="1"/>
  <c r="AG2028" i="64" a="1"/>
  <c r="AG2028" i="64" s="1"/>
  <c r="AG2029" i="64" a="1"/>
  <c r="AG2029" i="64" s="1"/>
  <c r="AG2030" i="64" a="1"/>
  <c r="AG2030" i="64" s="1"/>
  <c r="AG2025" i="64" a="1"/>
  <c r="AG2025" i="64" s="1"/>
  <c r="AG2024" i="64" a="1"/>
  <c r="AG2024" i="64" s="1"/>
  <c r="AG2031" i="64" a="1"/>
  <c r="AG2031" i="64" s="1"/>
  <c r="AG2032" i="64" a="1"/>
  <c r="AG2032" i="64" s="1"/>
  <c r="AG413" i="64" a="1"/>
  <c r="AG413" i="64" s="1"/>
  <c r="AG436" i="64" a="1"/>
  <c r="AG436" i="64" s="1"/>
  <c r="AG435" i="64" a="1"/>
  <c r="AG435" i="64" s="1"/>
  <c r="AF414" i="64"/>
  <c r="AG2212" i="64"/>
  <c r="AG2178" i="64"/>
  <c r="DB190" i="64"/>
  <c r="DB193" i="64" s="1"/>
  <c r="CY2467" i="64"/>
  <c r="CY2441" i="64"/>
  <c r="CY2364" i="64"/>
  <c r="CV1378" i="64"/>
  <c r="CW1376" i="64"/>
  <c r="CX2394" i="64"/>
  <c r="CX2396" i="64" s="1"/>
  <c r="AF2137" i="64"/>
  <c r="AF2115" i="64"/>
  <c r="AG2470" i="64" a="1"/>
  <c r="AG2470" i="64" s="1"/>
  <c r="AG2116" i="64" a="1"/>
  <c r="AG2116" i="64" s="1"/>
  <c r="AG2136" i="64" a="1"/>
  <c r="AG2136" i="64" s="1"/>
  <c r="BQ1829" i="64"/>
  <c r="BP1831" i="64"/>
  <c r="BQ1808" i="64"/>
  <c r="BQ1810" i="64" s="1"/>
  <c r="AC1741" i="64"/>
  <c r="AC1743" i="64" s="1"/>
  <c r="AC1744" i="64" s="1"/>
  <c r="AD1732" i="64"/>
  <c r="AE1730" i="64"/>
  <c r="AE1739" i="64"/>
  <c r="AE1731" i="64"/>
  <c r="AE1740" i="64"/>
  <c r="AG1736" i="64" a="1"/>
  <c r="AG1736" i="64" s="1"/>
  <c r="AG1735" i="64" a="1"/>
  <c r="AG1735" i="64" s="1"/>
  <c r="AG1727" i="64" a="1"/>
  <c r="AG1727" i="64" s="1"/>
  <c r="AG1726" i="64" a="1"/>
  <c r="AG1726" i="64" s="1"/>
  <c r="AF1723" i="64"/>
  <c r="AF1722" i="64"/>
  <c r="AG1717" i="64" a="1"/>
  <c r="AG1717" i="64" s="1"/>
  <c r="AG1718" i="64" a="1"/>
  <c r="AG1718" i="64" s="1"/>
  <c r="AF2158" i="64"/>
  <c r="AG2157" i="64" a="1"/>
  <c r="AG2157" i="64" s="1"/>
  <c r="AG573" i="64" a="1"/>
  <c r="AG573" i="64" s="1"/>
  <c r="AB621" i="64"/>
  <c r="AH1927" i="64"/>
  <c r="AH1928" i="64" s="1"/>
  <c r="AC620" i="64" a="1"/>
  <c r="AC620" i="64" s="1"/>
  <c r="AA1897" i="64"/>
  <c r="AB1894" i="64" s="1"/>
  <c r="AA1899" i="64"/>
  <c r="AF1478" i="64"/>
  <c r="AF1187" i="64"/>
  <c r="AF1638" i="64"/>
  <c r="AF1615" i="64"/>
  <c r="AF970"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67" i="64" a="1"/>
  <c r="AG2367" i="64" s="1"/>
  <c r="AG2444" i="64" a="1"/>
  <c r="AG2444" i="64" s="1"/>
  <c r="AG2418" i="64" a="1"/>
  <c r="AG2418" i="64" s="1"/>
  <c r="AG2393" i="64" a="1"/>
  <c r="AG2393" i="64" s="1"/>
  <c r="AG1614" i="64" a="1"/>
  <c r="AG1614" i="64" s="1"/>
  <c r="AF93" i="64"/>
  <c r="AG89" i="64" a="1"/>
  <c r="AG89" i="64" s="1"/>
  <c r="AG90" i="64" a="1"/>
  <c r="AG90" i="64" s="1"/>
  <c r="AG91" i="64" a="1"/>
  <c r="AG91" i="64" s="1"/>
  <c r="AG92" i="64" a="1"/>
  <c r="AG92" i="64" s="1"/>
  <c r="AG1559" i="64" a="1"/>
  <c r="AG1559" i="64" s="1"/>
  <c r="AG1560" i="64" s="1"/>
  <c r="AG389" i="64" a="1"/>
  <c r="AG389" i="64" s="1"/>
  <c r="AU1764" i="64"/>
  <c r="AU1766" i="64" s="1"/>
  <c r="AG2494" i="64" a="1"/>
  <c r="AG2494" i="64" s="1"/>
  <c r="AG1479" i="64" a="1"/>
  <c r="AG1479" i="64" s="1"/>
  <c r="AG1858" i="64" a="1"/>
  <c r="AG1858" i="64" s="1"/>
  <c r="AG1866" i="64" s="1"/>
  <c r="AG1637" i="64" a="1"/>
  <c r="AG1637" i="64" s="1"/>
  <c r="AG1639" i="64" a="1"/>
  <c r="AG1639" i="64" s="1"/>
  <c r="AG1645" i="64" a="1"/>
  <c r="AG1645" i="64" s="1"/>
  <c r="AG1186" i="64" a="1"/>
  <c r="AG1186" i="64" s="1"/>
  <c r="AG969" i="64" a="1"/>
  <c r="AG969" i="64" s="1"/>
  <c r="AG414" i="64" a="1"/>
  <c r="AG575" i="64" a="1"/>
  <c r="AG970" i="64" a="1"/>
  <c r="AG2158" i="64" a="1"/>
  <c r="AG1478" i="64" a="1"/>
  <c r="BW772" i="64" a="1"/>
  <c r="AG2115" i="64" a="1"/>
  <c r="BW1018" i="64"/>
  <c r="BW732" i="64" a="1"/>
  <c r="AG1723" i="64" a="1"/>
  <c r="BU996" i="64" a="1"/>
  <c r="AG437" i="64" a="1"/>
  <c r="AG698" i="64" a="1"/>
  <c r="BV995" i="64" a="1"/>
  <c r="AG599" i="64" a="1"/>
  <c r="AG1638" i="64" a="1"/>
  <c r="AC621" i="64" a="1"/>
  <c r="AH2212" i="64" a="1"/>
  <c r="AG1615" i="64" a="1"/>
  <c r="BW1108" i="64" a="1"/>
  <c r="BW993" i="64" a="1"/>
  <c r="AG2137" i="64" a="1"/>
  <c r="AH2178" i="64" a="1"/>
  <c r="AG390" i="64" a="1"/>
  <c r="AG1187" i="64" a="1"/>
  <c r="AG1722" i="64" a="1"/>
  <c r="CB35" i="1170" l="1"/>
  <c r="CB50" i="1170"/>
  <c r="BZ55" i="1170"/>
  <c r="CB23" i="1170"/>
  <c r="CB33" i="1170"/>
  <c r="CB48" i="1170"/>
  <c r="CA53" i="1170"/>
  <c r="CA22" i="861" s="1"/>
  <c r="CB36" i="1170"/>
  <c r="CB51" i="1170"/>
  <c r="CA38" i="1170"/>
  <c r="CA17" i="861" s="1"/>
  <c r="CB34" i="1170"/>
  <c r="CB49" i="1170"/>
  <c r="CC27" i="1170"/>
  <c r="CC44" i="1170"/>
  <c r="CC26" i="1170"/>
  <c r="CC28" i="1170"/>
  <c r="CC42" i="1170"/>
  <c r="CC41" i="1170"/>
  <c r="CC45" i="1170"/>
  <c r="CC43" i="1170"/>
  <c r="CC20" i="1170"/>
  <c r="CC30" i="1170"/>
  <c r="CC29" i="1170"/>
  <c r="CC18" i="1170"/>
  <c r="CC22" i="1170"/>
  <c r="CC4" i="1170"/>
  <c r="CC19" i="1170"/>
  <c r="CC21" i="1170"/>
  <c r="CE2" i="1170"/>
  <c r="CD3" i="1170"/>
  <c r="CD7" i="1170"/>
  <c r="CC8" i="1170" s="1"/>
  <c r="CD1" i="1170"/>
  <c r="BY56" i="1170"/>
  <c r="CB37" i="1170"/>
  <c r="CB52" i="1170"/>
  <c r="AI510" i="64"/>
  <c r="BX509" i="64" a="1"/>
  <c r="BX509" i="64" s="1"/>
  <c r="BX498" i="64" a="1"/>
  <c r="BX498" i="64" s="1"/>
  <c r="BX515" i="64" a="1"/>
  <c r="BX515" i="64" s="1"/>
  <c r="BX501" i="64" a="1"/>
  <c r="BX501" i="64" s="1"/>
  <c r="BR1786" i="64"/>
  <c r="BR1788" i="64" s="1"/>
  <c r="BW1108" i="64"/>
  <c r="BW1110" i="64" s="1"/>
  <c r="BX111" i="64" a="1"/>
  <c r="BX111" i="64" s="1"/>
  <c r="BX1093" i="64" a="1"/>
  <c r="BX1093"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17" i="64" a="1"/>
  <c r="BX1017" i="64" s="1"/>
  <c r="X1867" i="64" a="1"/>
  <c r="X1867" i="64" s="1"/>
  <c r="X1860"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993" i="64"/>
  <c r="BW772" i="64"/>
  <c r="BW774" i="64" s="1"/>
  <c r="BU996" i="64"/>
  <c r="BV995" i="64"/>
  <c r="BX331" i="64" a="1"/>
  <c r="BX331" i="64" s="1"/>
  <c r="BX992" i="64" a="1"/>
  <c r="BX992"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R46" i="861"/>
  <c r="BR87" i="861"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2" i="861"/>
  <c r="BX68" i="863" a="1"/>
  <c r="BX68" i="863" s="1"/>
  <c r="BX70" i="863" a="1"/>
  <c r="BX70" i="863" s="1"/>
  <c r="BX66" i="863" a="1"/>
  <c r="BX66" i="863" s="1"/>
  <c r="BX4" i="863"/>
  <c r="BX24" i="864"/>
  <c r="BX94" i="861" s="1"/>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41" i="64"/>
  <c r="AH702" i="64" a="1"/>
  <c r="AH702" i="64" s="1"/>
  <c r="AH697" i="64" a="1"/>
  <c r="AH697" i="64" s="1"/>
  <c r="AG437" i="64"/>
  <c r="AG2033" i="64"/>
  <c r="AH2024" i="64" a="1"/>
  <c r="AH2024" i="64" s="1"/>
  <c r="AH2025" i="64" a="1"/>
  <c r="AH2025" i="64" s="1"/>
  <c r="AH2026" i="64" a="1"/>
  <c r="AH2026" i="64" s="1"/>
  <c r="AH2027" i="64" a="1"/>
  <c r="AH2027" i="64" s="1"/>
  <c r="AH2028" i="64" a="1"/>
  <c r="AH2028" i="64" s="1"/>
  <c r="AH2030" i="64" a="1"/>
  <c r="AH2030" i="64" s="1"/>
  <c r="AH2029" i="64" a="1"/>
  <c r="AH2029" i="64" s="1"/>
  <c r="AH2031" i="64" a="1"/>
  <c r="AH2031" i="64" s="1"/>
  <c r="AH2032" i="64" a="1"/>
  <c r="AH2032" i="64" s="1"/>
  <c r="AH435" i="64" a="1"/>
  <c r="AH435" i="64" s="1"/>
  <c r="AH413" i="64" a="1"/>
  <c r="AH413" i="64" s="1"/>
  <c r="AH436" i="64" a="1"/>
  <c r="AH436" i="64" s="1"/>
  <c r="AG414" i="64"/>
  <c r="AH2178" i="64"/>
  <c r="AH2212" i="64"/>
  <c r="DC190" i="64"/>
  <c r="DC193" i="64" s="1"/>
  <c r="CW1378" i="64"/>
  <c r="CX1376" i="64"/>
  <c r="CY2394" i="64"/>
  <c r="CY2396" i="64" s="1"/>
  <c r="AG2137" i="64"/>
  <c r="AG2115" i="64"/>
  <c r="AH2470" i="64" a="1"/>
  <c r="AH2470" i="64" s="1"/>
  <c r="AH2116" i="64" a="1"/>
  <c r="AH2116" i="64" s="1"/>
  <c r="AH2136" i="64" a="1"/>
  <c r="AH2136" i="64" s="1"/>
  <c r="BQ1831" i="64"/>
  <c r="BR1829" i="64"/>
  <c r="BR1808" i="64"/>
  <c r="BR1810" i="64" s="1"/>
  <c r="AD1741" i="64"/>
  <c r="AD1743" i="64" s="1"/>
  <c r="AD1744" i="64" s="1"/>
  <c r="AE1732" i="64"/>
  <c r="AE1741" i="64"/>
  <c r="AF1731" i="64"/>
  <c r="AF1740" i="64"/>
  <c r="AF1730" i="64"/>
  <c r="AF1739" i="64"/>
  <c r="AH1736" i="64" a="1"/>
  <c r="AH1736" i="64" s="1"/>
  <c r="AH1735" i="64" a="1"/>
  <c r="AH1735" i="64" s="1"/>
  <c r="AH1727" i="64" a="1"/>
  <c r="AH1727" i="64" s="1"/>
  <c r="AH1726" i="64" a="1"/>
  <c r="AH1726" i="64" s="1"/>
  <c r="AG1723" i="64"/>
  <c r="AG1722" i="64"/>
  <c r="AH1717" i="64" a="1"/>
  <c r="AH1717" i="64" s="1"/>
  <c r="AH1718" i="64" a="1"/>
  <c r="AH1718" i="64" s="1"/>
  <c r="AG2158" i="64"/>
  <c r="AH2157" i="64" a="1"/>
  <c r="AH2157" i="64" s="1"/>
  <c r="AH573" i="64" a="1"/>
  <c r="AH573" i="64" s="1"/>
  <c r="AC621" i="64"/>
  <c r="AB1899" i="64"/>
  <c r="AB1897" i="64"/>
  <c r="AC1894" i="64" s="1"/>
  <c r="AD620" i="64" a="1"/>
  <c r="AD620" i="64" s="1"/>
  <c r="AI1927" i="64"/>
  <c r="AI1928" i="64" s="1"/>
  <c r="AG1187" i="64"/>
  <c r="AG1478" i="64"/>
  <c r="AG1638" i="64"/>
  <c r="AG1615" i="64"/>
  <c r="AG970"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67" i="64" a="1"/>
  <c r="AH2367" i="64" s="1"/>
  <c r="AH2393" i="64" a="1"/>
  <c r="AH2393" i="64" s="1"/>
  <c r="AH2444" i="64" a="1"/>
  <c r="AH2444" i="64" s="1"/>
  <c r="AH2418" i="64" a="1"/>
  <c r="AH2418" i="64" s="1"/>
  <c r="AH1614" i="64" a="1"/>
  <c r="AH1614" i="64" s="1"/>
  <c r="AH90" i="64" a="1"/>
  <c r="AH90" i="64" s="1"/>
  <c r="AH91" i="64" a="1"/>
  <c r="AH91" i="64" s="1"/>
  <c r="AH92" i="64" a="1"/>
  <c r="AH92" i="64" s="1"/>
  <c r="AH89" i="64" a="1"/>
  <c r="AH89" i="64" s="1"/>
  <c r="AG93" i="64"/>
  <c r="AH1559" i="64" a="1"/>
  <c r="AH1559" i="64" s="1"/>
  <c r="AH1560" i="64" s="1"/>
  <c r="AH389" i="64" a="1"/>
  <c r="AH389" i="64" s="1"/>
  <c r="AV1764" i="64"/>
  <c r="AV1766" i="64" s="1"/>
  <c r="AH2494" i="64" a="1"/>
  <c r="AH2494" i="64" s="1"/>
  <c r="AH1479" i="64" a="1"/>
  <c r="AH1479" i="64" s="1"/>
  <c r="AH1858" i="64" a="1"/>
  <c r="AH1858" i="64" s="1"/>
  <c r="AH1866" i="64" s="1"/>
  <c r="AH1637" i="64" a="1"/>
  <c r="AH1637" i="64" s="1"/>
  <c r="AH1645" i="64" a="1"/>
  <c r="AH1645" i="64" s="1"/>
  <c r="AH1639" i="64" a="1"/>
  <c r="AH1639" i="64" s="1"/>
  <c r="AH1186" i="64" a="1"/>
  <c r="AH1186" i="64" s="1"/>
  <c r="AH969" i="64" a="1"/>
  <c r="AH969" i="64" s="1"/>
  <c r="AI2178" i="64" a="1"/>
  <c r="BX772" i="64" a="1"/>
  <c r="BX1018" i="64"/>
  <c r="AH437" i="64" a="1"/>
  <c r="BX732" i="64" a="1"/>
  <c r="AH1638" i="64" a="1"/>
  <c r="BX993" i="64" a="1"/>
  <c r="AD621" i="64" a="1"/>
  <c r="AH2158" i="64" a="1"/>
  <c r="AH2137" i="64" a="1"/>
  <c r="AH698" i="64" a="1"/>
  <c r="AH1615" i="64" a="1"/>
  <c r="AH414" i="64" a="1"/>
  <c r="BW995" i="64" a="1"/>
  <c r="AH2115" i="64" a="1"/>
  <c r="AI2212" i="64" a="1"/>
  <c r="AH575" i="64" a="1"/>
  <c r="AH1723" i="64" a="1"/>
  <c r="AH599" i="64" a="1"/>
  <c r="BV996" i="64" a="1"/>
  <c r="AH970" i="64" a="1"/>
  <c r="AH1478" i="64" a="1"/>
  <c r="AH1722" i="64" a="1"/>
  <c r="AH1187" i="64" a="1"/>
  <c r="AH390" i="64" a="1"/>
  <c r="BX1108" i="64" a="1"/>
  <c r="CC33" i="1170" l="1"/>
  <c r="CC23" i="1170"/>
  <c r="CC48" i="1170"/>
  <c r="CA55" i="1170"/>
  <c r="CC35" i="1170"/>
  <c r="CC50" i="1170"/>
  <c r="CD43" i="1170"/>
  <c r="CD4" i="1170"/>
  <c r="CD18" i="1170"/>
  <c r="CD22" i="1170"/>
  <c r="CD30" i="1170"/>
  <c r="CD27" i="1170"/>
  <c r="CD29" i="1170"/>
  <c r="CD26" i="1170"/>
  <c r="CD28" i="1170"/>
  <c r="CD20" i="1170"/>
  <c r="CD19" i="1170"/>
  <c r="CD21" i="1170"/>
  <c r="CD41" i="1170"/>
  <c r="CD42" i="1170"/>
  <c r="CD44" i="1170"/>
  <c r="CD45" i="1170"/>
  <c r="CB53" i="1170"/>
  <c r="CB22" i="861" s="1"/>
  <c r="CF2" i="1170"/>
  <c r="CE7" i="1170"/>
  <c r="CE1" i="1170"/>
  <c r="CE3" i="1170"/>
  <c r="CB38" i="1170"/>
  <c r="CB17" i="861" s="1"/>
  <c r="BZ56" i="1170"/>
  <c r="CC51" i="1170"/>
  <c r="CC36" i="1170"/>
  <c r="CC34" i="1170"/>
  <c r="CC49" i="1170"/>
  <c r="CC52" i="1170"/>
  <c r="CC37" i="1170"/>
  <c r="AI500" i="64"/>
  <c r="AI502" i="64" s="1"/>
  <c r="AI503" i="64" s="1"/>
  <c r="AI511" i="64"/>
  <c r="BY509" i="64" a="1"/>
  <c r="BY509" i="64" s="1"/>
  <c r="BY498" i="64" a="1"/>
  <c r="BY498" i="64" s="1"/>
  <c r="BY515" i="64" a="1"/>
  <c r="BY515" i="64" s="1"/>
  <c r="BY501" i="64" a="1"/>
  <c r="BY501" i="64" s="1"/>
  <c r="BS1786" i="64"/>
  <c r="BS1788" i="64" s="1"/>
  <c r="BX126" i="64"/>
  <c r="BX141" i="64"/>
  <c r="BX1108" i="64"/>
  <c r="BX1110" i="64" s="1"/>
  <c r="BY111" i="64" a="1"/>
  <c r="BY111" i="64" s="1"/>
  <c r="BY1093" i="64" a="1"/>
  <c r="BY1093"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17" i="64" a="1"/>
  <c r="BY1017" i="64" s="1"/>
  <c r="X1861" i="64"/>
  <c r="Y1857" i="64" s="1"/>
  <c r="Y1863"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993" i="64"/>
  <c r="BX772" i="64"/>
  <c r="BX774" i="64" s="1"/>
  <c r="BV996" i="64"/>
  <c r="BW995" i="64"/>
  <c r="BY331" i="64" a="1"/>
  <c r="BY331" i="64" s="1"/>
  <c r="BY992" i="64" a="1"/>
  <c r="BY992"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BS46" i="861"/>
  <c r="BS87" i="861" s="1"/>
  <c r="CA2" i="64"/>
  <c r="BZ1" i="64"/>
  <c r="BZ3" i="64"/>
  <c r="BY57" i="863"/>
  <c r="BY24" i="864"/>
  <c r="BY94" i="861" s="1"/>
  <c r="BY70" i="863" a="1"/>
  <c r="BY70" i="863" s="1"/>
  <c r="BY68" i="863" a="1"/>
  <c r="BY68" i="863" s="1"/>
  <c r="BY66" i="863" a="1"/>
  <c r="BY66" i="863" s="1"/>
  <c r="BY4" i="863"/>
  <c r="CC3" i="861"/>
  <c r="CB4" i="861"/>
  <c r="CB5" i="861" s="1"/>
  <c r="CB1" i="861"/>
  <c r="CB8" i="861"/>
  <c r="BX32"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41" i="64"/>
  <c r="AI2024" i="64" a="1"/>
  <c r="AI2024" i="64" s="1"/>
  <c r="AI2025" i="64" a="1"/>
  <c r="AI2025" i="64" s="1"/>
  <c r="AI2026" i="64" a="1"/>
  <c r="AI2026" i="64" s="1"/>
  <c r="AI2027" i="64" a="1"/>
  <c r="AI2027" i="64" s="1"/>
  <c r="AI2028" i="64" a="1"/>
  <c r="AI2028" i="64" s="1"/>
  <c r="AI2029" i="64" a="1"/>
  <c r="AI2029" i="64" s="1"/>
  <c r="AI2031" i="64" a="1"/>
  <c r="AI2031" i="64" s="1"/>
  <c r="AI2032" i="64" a="1"/>
  <c r="AI2032" i="64" s="1"/>
  <c r="AI2030" i="64" a="1"/>
  <c r="AI2030" i="64" s="1"/>
  <c r="AH2033" i="64"/>
  <c r="AI435" i="64" a="1"/>
  <c r="AI435" i="64" s="1"/>
  <c r="AI413" i="64" a="1"/>
  <c r="AI413" i="64" s="1"/>
  <c r="AI436" i="64" a="1"/>
  <c r="AI436" i="64" s="1"/>
  <c r="AH414" i="64"/>
  <c r="AI2178" i="64"/>
  <c r="AI2212" i="64"/>
  <c r="DD190" i="64"/>
  <c r="DD193" i="64" s="1"/>
  <c r="CZ2441" i="64"/>
  <c r="CZ2364" i="64"/>
  <c r="CZ2467" i="64"/>
  <c r="CX1378" i="64"/>
  <c r="CY1376" i="64"/>
  <c r="CZ2394" i="64"/>
  <c r="CZ2396" i="64" s="1"/>
  <c r="AH2137" i="64"/>
  <c r="AH2115" i="64"/>
  <c r="AI2470" i="64" a="1"/>
  <c r="AI2470" i="64" s="1"/>
  <c r="AI2116" i="64" a="1"/>
  <c r="AI2116" i="64" s="1"/>
  <c r="AI2136" i="64" a="1"/>
  <c r="AI2136" i="64" s="1"/>
  <c r="BR1831" i="64"/>
  <c r="BS1829" i="64"/>
  <c r="BS1808" i="64"/>
  <c r="BS1810" i="64" s="1"/>
  <c r="AE1743" i="64"/>
  <c r="AF1732" i="64"/>
  <c r="AG1730" i="64"/>
  <c r="AG1739" i="64"/>
  <c r="AG1731" i="64"/>
  <c r="AG1740" i="64"/>
  <c r="AI1736" i="64" a="1"/>
  <c r="AI1736" i="64" s="1"/>
  <c r="AI1735" i="64" a="1"/>
  <c r="AI1735" i="64" s="1"/>
  <c r="AI1726" i="64" a="1"/>
  <c r="AI1726" i="64" s="1"/>
  <c r="AI1727" i="64" a="1"/>
  <c r="AI1727" i="64" s="1"/>
  <c r="AH1723" i="64"/>
  <c r="AH1722" i="64"/>
  <c r="AI1717" i="64" a="1"/>
  <c r="AI1717" i="64" s="1"/>
  <c r="AI1718" i="64" a="1"/>
  <c r="AI1718" i="64" s="1"/>
  <c r="AH2158" i="64"/>
  <c r="AI2157" i="64" a="1"/>
  <c r="AI2157" i="64" s="1"/>
  <c r="AI573" i="64" a="1"/>
  <c r="AI573" i="64" s="1"/>
  <c r="AD621" i="64"/>
  <c r="AE620" i="64" a="1"/>
  <c r="AE620" i="64" s="1"/>
  <c r="AC1899" i="64"/>
  <c r="AC1897" i="64"/>
  <c r="AD1894" i="64" s="1"/>
  <c r="AJ1927" i="64"/>
  <c r="AJ1928" i="64" s="1"/>
  <c r="AH1638" i="64"/>
  <c r="AH1187" i="64"/>
  <c r="AH1478" i="64"/>
  <c r="AH1615" i="64"/>
  <c r="AH970"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67" i="64" a="1"/>
  <c r="AI2367" i="64" s="1"/>
  <c r="AI2393" i="64" a="1"/>
  <c r="AI2393" i="64" s="1"/>
  <c r="AI2444" i="64" a="1"/>
  <c r="AI2444" i="64" s="1"/>
  <c r="AI2418" i="64" a="1"/>
  <c r="AI2418" i="64" s="1"/>
  <c r="AI1614" i="64" a="1"/>
  <c r="AI1614" i="64" s="1"/>
  <c r="AH93" i="64"/>
  <c r="AI90" i="64" a="1"/>
  <c r="AI90" i="64" s="1"/>
  <c r="AI91" i="64" a="1"/>
  <c r="AI91" i="64" s="1"/>
  <c r="AI92" i="64" a="1"/>
  <c r="AI92" i="64" s="1"/>
  <c r="AI89" i="64" a="1"/>
  <c r="AI89" i="64" s="1"/>
  <c r="AI1559" i="64" a="1"/>
  <c r="AI1559" i="64" s="1"/>
  <c r="AI1560" i="64" s="1"/>
  <c r="AI389" i="64" a="1"/>
  <c r="AI389" i="64" s="1"/>
  <c r="AW1764" i="64"/>
  <c r="AW1766" i="64" s="1"/>
  <c r="AI2494" i="64" a="1"/>
  <c r="AI2494" i="64" s="1"/>
  <c r="AI1479" i="64" a="1"/>
  <c r="AI1479" i="64" s="1"/>
  <c r="AI1858" i="64" a="1"/>
  <c r="AI1858" i="64" s="1"/>
  <c r="AI1866" i="64" s="1"/>
  <c r="AI1637" i="64" a="1"/>
  <c r="AI1637" i="64" s="1"/>
  <c r="AI1645" i="64" a="1"/>
  <c r="AI1645" i="64" s="1"/>
  <c r="AI1639" i="64" a="1"/>
  <c r="AI1639" i="64" s="1"/>
  <c r="AI1186" i="64" a="1"/>
  <c r="AI1186" i="64" s="1"/>
  <c r="AI969" i="64" a="1"/>
  <c r="AI969" i="64" s="1"/>
  <c r="BW996" i="64" a="1"/>
  <c r="AI1722" i="64" a="1"/>
  <c r="BY772" i="64" a="1"/>
  <c r="BX995" i="64" a="1"/>
  <c r="AI698" i="64" a="1"/>
  <c r="AI1638" i="64" a="1"/>
  <c r="AI1187" i="64" a="1"/>
  <c r="AI390" i="64" a="1"/>
  <c r="BY732" i="64" a="1"/>
  <c r="AI2137" i="64" a="1"/>
  <c r="AI2115" i="64" a="1"/>
  <c r="AI437" i="64" a="1"/>
  <c r="AI414" i="64" a="1"/>
  <c r="BY1018" i="64"/>
  <c r="AJ2212" i="64" a="1"/>
  <c r="AI599" i="64" a="1"/>
  <c r="BY1108" i="64" a="1"/>
  <c r="AE621" i="64" a="1"/>
  <c r="AI2158" i="64" a="1"/>
  <c r="AI575" i="64" a="1"/>
  <c r="AJ2178" i="64" a="1"/>
  <c r="AI1723" i="64" a="1"/>
  <c r="AI970" i="64" a="1"/>
  <c r="AI1478" i="64" a="1"/>
  <c r="AI1615" i="64" a="1"/>
  <c r="BY993" i="64" a="1"/>
  <c r="CD8" i="1170" l="1"/>
  <c r="CF1" i="1170"/>
  <c r="CG2" i="1170"/>
  <c r="CF3" i="1170"/>
  <c r="CF7" i="1170"/>
  <c r="CD52" i="1170"/>
  <c r="CD37" i="1170"/>
  <c r="CD33" i="1170"/>
  <c r="CD48" i="1170"/>
  <c r="CD23" i="1170"/>
  <c r="CD36" i="1170"/>
  <c r="CD51" i="1170"/>
  <c r="CD34" i="1170"/>
  <c r="CD49" i="1170"/>
  <c r="CD35" i="1170"/>
  <c r="CD50" i="1170"/>
  <c r="CA56" i="1170"/>
  <c r="CB55" i="1170"/>
  <c r="CC53" i="1170"/>
  <c r="CC22" i="861" s="1"/>
  <c r="CE30" i="1170"/>
  <c r="CE29" i="1170"/>
  <c r="CE22" i="1170"/>
  <c r="CE19" i="1170"/>
  <c r="CE41" i="1170"/>
  <c r="CE27" i="1170"/>
  <c r="CE42" i="1170"/>
  <c r="CE44" i="1170"/>
  <c r="CE45" i="1170"/>
  <c r="CE43" i="1170"/>
  <c r="CE4" i="1170"/>
  <c r="CE18" i="1170"/>
  <c r="CE20" i="1170"/>
  <c r="CE21" i="1170"/>
  <c r="CE26" i="1170"/>
  <c r="CE28" i="1170"/>
  <c r="CC38" i="1170"/>
  <c r="CC17" i="861" s="1"/>
  <c r="AI516" i="64"/>
  <c r="AJ507" i="64"/>
  <c r="AI512" i="64"/>
  <c r="AI504" i="64"/>
  <c r="AJ496" i="64"/>
  <c r="AJ499" i="64" s="1"/>
  <c r="BZ509" i="64" a="1"/>
  <c r="BZ509" i="64" s="1"/>
  <c r="BZ498" i="64" a="1"/>
  <c r="BZ498" i="64" s="1"/>
  <c r="BT1786" i="64"/>
  <c r="BT1788" i="64" s="1"/>
  <c r="BZ515" i="64" a="1"/>
  <c r="BZ515" i="64" s="1"/>
  <c r="BZ501" i="64" a="1"/>
  <c r="BZ501" i="64" s="1"/>
  <c r="BY126" i="64"/>
  <c r="BY141" i="64"/>
  <c r="BY1108" i="64"/>
  <c r="BY1110" i="64" s="1"/>
  <c r="BZ111" i="64" a="1"/>
  <c r="BZ111" i="64" s="1"/>
  <c r="BZ1093" i="64" a="1"/>
  <c r="BZ1093"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17" i="64" a="1"/>
  <c r="BZ1017" i="64" s="1"/>
  <c r="Y1867" i="64" a="1"/>
  <c r="Y1867" i="64" s="1"/>
  <c r="Y1860" i="64" s="1"/>
  <c r="Y1861"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993" i="64"/>
  <c r="BY772" i="64"/>
  <c r="BY774" i="64" s="1"/>
  <c r="BW996" i="64"/>
  <c r="BX995" i="64"/>
  <c r="BZ331" i="64" a="1"/>
  <c r="BZ331" i="64" s="1"/>
  <c r="BZ992" i="64" a="1"/>
  <c r="BZ992"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BT46" i="861"/>
  <c r="BT87" i="861" s="1"/>
  <c r="CA1" i="64"/>
  <c r="CB2" i="64"/>
  <c r="CA3" i="64"/>
  <c r="BZ24" i="864"/>
  <c r="BZ94" i="861" s="1"/>
  <c r="BY32"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41" i="64"/>
  <c r="AJ2024" i="64" a="1"/>
  <c r="AJ2024" i="64" s="1"/>
  <c r="AJ2025" i="64" a="1"/>
  <c r="AJ2025" i="64" s="1"/>
  <c r="AJ2026" i="64" a="1"/>
  <c r="AJ2026" i="64" s="1"/>
  <c r="AJ2030" i="64" a="1"/>
  <c r="AJ2030" i="64" s="1"/>
  <c r="AJ2031" i="64" a="1"/>
  <c r="AJ2031" i="64" s="1"/>
  <c r="AJ2032" i="64" a="1"/>
  <c r="AJ2032" i="64" s="1"/>
  <c r="AJ2027" i="64" a="1"/>
  <c r="AJ2027" i="64" s="1"/>
  <c r="AJ2028" i="64" a="1"/>
  <c r="AJ2028" i="64" s="1"/>
  <c r="AJ2029" i="64" a="1"/>
  <c r="AJ2029" i="64" s="1"/>
  <c r="AI2033" i="64"/>
  <c r="AJ435" i="64" a="1"/>
  <c r="AJ435" i="64" s="1"/>
  <c r="AJ413" i="64" a="1"/>
  <c r="AJ413" i="64" s="1"/>
  <c r="AJ436" i="64" a="1"/>
  <c r="AJ436" i="64" s="1"/>
  <c r="AI414" i="64"/>
  <c r="AJ2178" i="64"/>
  <c r="AJ2212" i="64"/>
  <c r="DE190" i="64"/>
  <c r="DE193" i="64" s="1"/>
  <c r="CY2415" i="64"/>
  <c r="CY1378" i="64"/>
  <c r="CZ1376" i="64"/>
  <c r="DA2394" i="64"/>
  <c r="DA2396" i="64" s="1"/>
  <c r="AI2137" i="64"/>
  <c r="AI2115" i="64"/>
  <c r="AJ2470" i="64" a="1"/>
  <c r="AJ2470" i="64" s="1"/>
  <c r="AJ2116" i="64" a="1"/>
  <c r="AJ2116" i="64" s="1"/>
  <c r="AJ2136" i="64" a="1"/>
  <c r="AJ2136" i="64" s="1"/>
  <c r="BS1831" i="64"/>
  <c r="BT1829" i="64"/>
  <c r="BT1808" i="64"/>
  <c r="BT1810" i="64" s="1"/>
  <c r="AE1744" i="64"/>
  <c r="AF1741" i="64"/>
  <c r="AG1732" i="64"/>
  <c r="AH1730" i="64"/>
  <c r="AH1739" i="64"/>
  <c r="AH1731" i="64"/>
  <c r="AH1740" i="64"/>
  <c r="AJ1735" i="64" a="1"/>
  <c r="AJ1735" i="64" s="1"/>
  <c r="AJ1736" i="64" a="1"/>
  <c r="AJ1736" i="64" s="1"/>
  <c r="AJ1726" i="64" a="1"/>
  <c r="AJ1726" i="64" s="1"/>
  <c r="AJ1727" i="64" a="1"/>
  <c r="AJ1727" i="64" s="1"/>
  <c r="AI1723" i="64"/>
  <c r="AI1722" i="64"/>
  <c r="AJ1717" i="64" a="1"/>
  <c r="AJ1717" i="64" s="1"/>
  <c r="AJ1718" i="64" a="1"/>
  <c r="AJ1718" i="64" s="1"/>
  <c r="AI2158" i="64"/>
  <c r="AJ2157" i="64" a="1"/>
  <c r="AJ2157" i="64" s="1"/>
  <c r="AJ573" i="64" a="1"/>
  <c r="AJ573" i="64" s="1"/>
  <c r="AE621" i="64"/>
  <c r="AD1897" i="64"/>
  <c r="AD1899" i="64"/>
  <c r="AF620" i="64" a="1"/>
  <c r="AF620" i="64" s="1"/>
  <c r="AK1927" i="64"/>
  <c r="AK1928" i="64" s="1"/>
  <c r="AI1478" i="64"/>
  <c r="AI1638" i="64"/>
  <c r="AI1187" i="64"/>
  <c r="AI1615" i="64"/>
  <c r="AI970"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67" i="64" a="1"/>
  <c r="AJ2367" i="64" s="1"/>
  <c r="AJ2444" i="64" a="1"/>
  <c r="AJ2444" i="64" s="1"/>
  <c r="AJ2418" i="64" a="1"/>
  <c r="AJ2418" i="64" s="1"/>
  <c r="AJ2393" i="64" a="1"/>
  <c r="AJ2393" i="64" s="1"/>
  <c r="AJ1614" i="64" a="1"/>
  <c r="AJ1614" i="64" s="1"/>
  <c r="AJ90" i="64" a="1"/>
  <c r="AJ90" i="64" s="1"/>
  <c r="AJ89" i="64" a="1"/>
  <c r="AJ89" i="64" s="1"/>
  <c r="AJ91" i="64" a="1"/>
  <c r="AJ91" i="64" s="1"/>
  <c r="AJ92" i="64" a="1"/>
  <c r="AJ92" i="64" s="1"/>
  <c r="AI93" i="64"/>
  <c r="AJ1559" i="64" a="1"/>
  <c r="AJ1559" i="64" s="1"/>
  <c r="AJ1560" i="64" s="1"/>
  <c r="AJ389" i="64" a="1"/>
  <c r="AJ389" i="64" s="1"/>
  <c r="AX1764" i="64"/>
  <c r="AX1766" i="64" s="1"/>
  <c r="AJ2494" i="64" a="1"/>
  <c r="AJ2494" i="64" s="1"/>
  <c r="AJ1479" i="64" a="1"/>
  <c r="AJ1479" i="64" s="1"/>
  <c r="AJ1858" i="64" a="1"/>
  <c r="AJ1858" i="64" s="1"/>
  <c r="AJ1866" i="64" s="1"/>
  <c r="AJ1645" i="64" a="1"/>
  <c r="AJ1645" i="64" s="1"/>
  <c r="AJ1639" i="64" a="1"/>
  <c r="AJ1639" i="64" s="1"/>
  <c r="AJ1637" i="64" a="1"/>
  <c r="AJ1637" i="64" s="1"/>
  <c r="AJ1186" i="64" a="1"/>
  <c r="AJ1186" i="64" s="1"/>
  <c r="AJ969" i="64" a="1"/>
  <c r="AJ969" i="64" s="1"/>
  <c r="AK2212" i="64" a="1"/>
  <c r="BZ1108" i="64" a="1"/>
  <c r="AJ2137" i="64" a="1"/>
  <c r="AJ2158" i="64" a="1"/>
  <c r="AK2178" i="64" a="1"/>
  <c r="AJ599" i="64" a="1"/>
  <c r="AJ414" i="64" a="1"/>
  <c r="AJ575" i="64" a="1"/>
  <c r="AJ1615" i="64" a="1"/>
  <c r="AJ970" i="64" a="1"/>
  <c r="BX996" i="64" a="1"/>
  <c r="AJ698" i="64" a="1"/>
  <c r="BZ732" i="64" a="1"/>
  <c r="BZ1018" i="64"/>
  <c r="AJ437" i="64" a="1"/>
  <c r="AJ1723" i="64" a="1"/>
  <c r="BY995" i="64" a="1"/>
  <c r="AJ1638" i="64" a="1"/>
  <c r="AJ2115" i="64" a="1"/>
  <c r="BZ772" i="64" a="1"/>
  <c r="AJ1478" i="64" a="1"/>
  <c r="BZ993" i="64" a="1"/>
  <c r="AJ390" i="64" a="1"/>
  <c r="AF621" i="64" a="1"/>
  <c r="AJ1722" i="64" a="1"/>
  <c r="AJ1187" i="64" a="1"/>
  <c r="CE49" i="1170" l="1"/>
  <c r="CE34" i="1170"/>
  <c r="CE37" i="1170"/>
  <c r="CE52" i="1170"/>
  <c r="CC55" i="1170"/>
  <c r="CD53" i="1170"/>
  <c r="CD22" i="861" s="1"/>
  <c r="CE36" i="1170"/>
  <c r="CE51" i="1170"/>
  <c r="CD38" i="1170"/>
  <c r="CD17" i="861" s="1"/>
  <c r="CE35" i="1170"/>
  <c r="CE50" i="1170"/>
  <c r="CE23" i="1170"/>
  <c r="CE33" i="1170"/>
  <c r="CE48" i="1170"/>
  <c r="CB56" i="1170"/>
  <c r="CE8" i="1170"/>
  <c r="CF27" i="1170"/>
  <c r="CF41" i="1170"/>
  <c r="CF45" i="1170"/>
  <c r="CF42" i="1170"/>
  <c r="CF43" i="1170"/>
  <c r="CF4" i="1170"/>
  <c r="CF21" i="1170"/>
  <c r="CF20" i="1170"/>
  <c r="CF19" i="1170"/>
  <c r="CF28" i="1170"/>
  <c r="CF26" i="1170"/>
  <c r="CF30" i="1170"/>
  <c r="CF18" i="1170"/>
  <c r="CF44" i="1170"/>
  <c r="CF29" i="1170"/>
  <c r="CF22" i="1170"/>
  <c r="CH2" i="1170"/>
  <c r="CG3" i="1170"/>
  <c r="CG7" i="1170"/>
  <c r="CG1" i="1170"/>
  <c r="AJ508" i="64"/>
  <c r="AJ510" i="64" s="1"/>
  <c r="AJ500" i="64" s="1"/>
  <c r="AJ502" i="64" s="1"/>
  <c r="AJ503" i="64" s="1"/>
  <c r="BU1786" i="64"/>
  <c r="BU1788" i="64" s="1"/>
  <c r="CA509" i="64" a="1"/>
  <c r="CA509" i="64" s="1"/>
  <c r="CA498" i="64" a="1"/>
  <c r="CA498" i="64" s="1"/>
  <c r="CA501" i="64" a="1"/>
  <c r="CA501" i="64" s="1"/>
  <c r="CA515" i="64" a="1"/>
  <c r="CA515" i="64" s="1"/>
  <c r="BZ141" i="64"/>
  <c r="BZ126" i="64"/>
  <c r="BZ1108" i="64"/>
  <c r="BZ1110" i="64" s="1"/>
  <c r="CA111" i="64" a="1"/>
  <c r="CA111" i="64" s="1"/>
  <c r="CA1093" i="64" a="1"/>
  <c r="CA1093"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17" i="64" a="1"/>
  <c r="CA1017" i="64" s="1"/>
  <c r="AF1743" i="64"/>
  <c r="AE1894"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993" i="64"/>
  <c r="BZ772" i="64"/>
  <c r="BZ774" i="64" s="1"/>
  <c r="BX996" i="64"/>
  <c r="BY995" i="64"/>
  <c r="CA331" i="64" a="1"/>
  <c r="CA331" i="64" s="1"/>
  <c r="CA992" i="64" a="1"/>
  <c r="CA992"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BU46" i="861"/>
  <c r="BU87" i="861"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2" i="861"/>
  <c r="CA24" i="864"/>
  <c r="CA94"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41" i="64"/>
  <c r="AK2024" i="64" a="1"/>
  <c r="AK2024" i="64" s="1"/>
  <c r="AK2025" i="64" a="1"/>
  <c r="AK2025" i="64" s="1"/>
  <c r="AK2026" i="64" a="1"/>
  <c r="AK2026" i="64" s="1"/>
  <c r="AK2027" i="64" a="1"/>
  <c r="AK2027" i="64" s="1"/>
  <c r="AK2028" i="64" a="1"/>
  <c r="AK2028" i="64" s="1"/>
  <c r="AK2029" i="64" a="1"/>
  <c r="AK2029" i="64" s="1"/>
  <c r="AK2031" i="64" a="1"/>
  <c r="AK2031" i="64" s="1"/>
  <c r="AK2032" i="64" a="1"/>
  <c r="AK2032" i="64" s="1"/>
  <c r="AK2030" i="64" a="1"/>
  <c r="AK2030" i="64" s="1"/>
  <c r="AJ2033" i="64"/>
  <c r="AK435" i="64" a="1"/>
  <c r="AK435" i="64" s="1"/>
  <c r="AK413" i="64" a="1"/>
  <c r="AK413" i="64" s="1"/>
  <c r="AK436" i="64" a="1"/>
  <c r="AK436" i="64" s="1"/>
  <c r="AJ414" i="64"/>
  <c r="AK2212" i="64"/>
  <c r="AK2178" i="64"/>
  <c r="DF190" i="64"/>
  <c r="DF193" i="64" s="1"/>
  <c r="DA2467" i="64"/>
  <c r="DA2441" i="64"/>
  <c r="DA2364" i="64"/>
  <c r="CZ1378" i="64"/>
  <c r="DA1376" i="64"/>
  <c r="DB2394" i="64"/>
  <c r="DB2396" i="64" s="1"/>
  <c r="AJ2137" i="64"/>
  <c r="AJ2115" i="64"/>
  <c r="AK2470" i="64" a="1"/>
  <c r="AK2470" i="64" s="1"/>
  <c r="AK2116" i="64" a="1"/>
  <c r="AK2116" i="64" s="1"/>
  <c r="AK2136" i="64" a="1"/>
  <c r="AK2136" i="64" s="1"/>
  <c r="BT1831" i="64"/>
  <c r="BU1829" i="64"/>
  <c r="BU1808" i="64"/>
  <c r="BU1810" i="64" s="1"/>
  <c r="BV1786" i="64"/>
  <c r="BV1788" i="64" s="1"/>
  <c r="AG1741" i="64"/>
  <c r="AG1743" i="64" s="1"/>
  <c r="AH1732" i="64"/>
  <c r="AH1741" i="64"/>
  <c r="AI1731" i="64"/>
  <c r="AI1740" i="64"/>
  <c r="AI1730" i="64"/>
  <c r="AI1739" i="64"/>
  <c r="AK1736" i="64" a="1"/>
  <c r="AK1736" i="64" s="1"/>
  <c r="AK1735" i="64" a="1"/>
  <c r="AK1735" i="64" s="1"/>
  <c r="AK1726" i="64" a="1"/>
  <c r="AK1726" i="64" s="1"/>
  <c r="AK1727" i="64" a="1"/>
  <c r="AK1727" i="64" s="1"/>
  <c r="AJ1723" i="64"/>
  <c r="AJ1722" i="64"/>
  <c r="AK1717" i="64" a="1"/>
  <c r="AK1717" i="64" s="1"/>
  <c r="AK1718" i="64" a="1"/>
  <c r="AK1718" i="64" s="1"/>
  <c r="AJ2158" i="64"/>
  <c r="AK2157" i="64" a="1"/>
  <c r="AK2157" i="64" s="1"/>
  <c r="AK573" i="64" a="1"/>
  <c r="AK573" i="64" s="1"/>
  <c r="AF621" i="64"/>
  <c r="AG620" i="64" a="1"/>
  <c r="AG620" i="64" s="1"/>
  <c r="AL1927" i="64"/>
  <c r="AL1928" i="64" s="1"/>
  <c r="AJ1187" i="64"/>
  <c r="AJ1638" i="64"/>
  <c r="AJ1478" i="64"/>
  <c r="AJ1615" i="64"/>
  <c r="AJ970" i="64"/>
  <c r="AJ575" i="64"/>
  <c r="AJ390" i="64"/>
  <c r="AJ599" i="64"/>
  <c r="Z1857" i="64"/>
  <c r="Z1863"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67" i="64" a="1"/>
  <c r="AK2367" i="64" s="1"/>
  <c r="AK2444" i="64" a="1"/>
  <c r="AK2444" i="64" s="1"/>
  <c r="AK2418" i="64" a="1"/>
  <c r="AK2418" i="64" s="1"/>
  <c r="AK2393" i="64" a="1"/>
  <c r="AK2393" i="64" s="1"/>
  <c r="AK1614" i="64" a="1"/>
  <c r="AK1614" i="64" s="1"/>
  <c r="AK89" i="64" a="1"/>
  <c r="AK89" i="64" s="1"/>
  <c r="AK90" i="64" a="1"/>
  <c r="AK90" i="64" s="1"/>
  <c r="AK91" i="64" a="1"/>
  <c r="AK91" i="64" s="1"/>
  <c r="AK92" i="64" a="1"/>
  <c r="AK92" i="64" s="1"/>
  <c r="AJ93" i="64"/>
  <c r="AK1559" i="64" a="1"/>
  <c r="AK1559" i="64" s="1"/>
  <c r="AK1560" i="64" s="1"/>
  <c r="AK389" i="64" a="1"/>
  <c r="AK389" i="64" s="1"/>
  <c r="AY1764" i="64"/>
  <c r="AY1766" i="64" s="1"/>
  <c r="AK2494" i="64" a="1"/>
  <c r="AK2494" i="64" s="1"/>
  <c r="AK1479" i="64" a="1"/>
  <c r="AK1479" i="64" s="1"/>
  <c r="AK1858" i="64" a="1"/>
  <c r="AK1858" i="64" s="1"/>
  <c r="AK1866" i="64" s="1"/>
  <c r="AK1645" i="64" a="1"/>
  <c r="AK1645" i="64" s="1"/>
  <c r="AK1639" i="64" a="1"/>
  <c r="AK1639" i="64" s="1"/>
  <c r="AK1637" i="64" a="1"/>
  <c r="AK1637" i="64" s="1"/>
  <c r="AK1186" i="64" a="1"/>
  <c r="AK1186" i="64" s="1"/>
  <c r="AK969" i="64" a="1"/>
  <c r="AK969" i="64" s="1"/>
  <c r="CA732" i="64" a="1"/>
  <c r="AK2115" i="64" a="1"/>
  <c r="CA993" i="64" a="1"/>
  <c r="CA1018" i="64"/>
  <c r="AK1638" i="64" a="1"/>
  <c r="AK599" i="64" a="1"/>
  <c r="AK575" i="64" a="1"/>
  <c r="AK698" i="64" a="1"/>
  <c r="AK437" i="64" a="1"/>
  <c r="AK1722" i="64" a="1"/>
  <c r="CA1108" i="64" a="1"/>
  <c r="AG621" i="64" a="1"/>
  <c r="AL2178" i="64" a="1"/>
  <c r="BZ995" i="64" a="1"/>
  <c r="AL2212" i="64" a="1"/>
  <c r="AK2158" i="64" a="1"/>
  <c r="AK1723" i="64" a="1"/>
  <c r="BY996" i="64" a="1"/>
  <c r="AK970" i="64" a="1"/>
  <c r="CA772" i="64" a="1"/>
  <c r="AK1615" i="64" a="1"/>
  <c r="AK2137" i="64" a="1"/>
  <c r="AK390" i="64" a="1"/>
  <c r="AK414" i="64" a="1"/>
  <c r="AK1478" i="64" a="1"/>
  <c r="AK1187" i="64" a="1"/>
  <c r="CG19" i="1170" l="1"/>
  <c r="CG27" i="1170"/>
  <c r="CG41" i="1170"/>
  <c r="CG45" i="1170"/>
  <c r="CG43" i="1170"/>
  <c r="CG44" i="1170"/>
  <c r="CG42" i="1170"/>
  <c r="CG4" i="1170"/>
  <c r="CG21" i="1170"/>
  <c r="CG26" i="1170"/>
  <c r="CG28" i="1170"/>
  <c r="CG20" i="1170"/>
  <c r="CG30" i="1170"/>
  <c r="CG29" i="1170"/>
  <c r="CG18" i="1170"/>
  <c r="CG22" i="1170"/>
  <c r="CI2" i="1170"/>
  <c r="CH3" i="1170"/>
  <c r="CH1" i="1170"/>
  <c r="CH7" i="1170"/>
  <c r="CF37" i="1170"/>
  <c r="CF52" i="1170"/>
  <c r="CF8" i="1170"/>
  <c r="CD55" i="1170"/>
  <c r="CF23" i="1170"/>
  <c r="CF33" i="1170"/>
  <c r="CF48" i="1170"/>
  <c r="CC56" i="1170"/>
  <c r="CE53" i="1170"/>
  <c r="CE22" i="861" s="1"/>
  <c r="CF34" i="1170"/>
  <c r="CF49" i="1170"/>
  <c r="CE38" i="1170"/>
  <c r="CE17" i="861" s="1"/>
  <c r="CF50" i="1170"/>
  <c r="CF35" i="1170"/>
  <c r="CF51" i="1170"/>
  <c r="CF36" i="1170"/>
  <c r="AJ504" i="64"/>
  <c r="AK496" i="64"/>
  <c r="AJ511" i="64"/>
  <c r="CB509" i="64" a="1"/>
  <c r="CB509" i="64" s="1"/>
  <c r="CB498" i="64" a="1"/>
  <c r="CB498" i="64" s="1"/>
  <c r="CB501" i="64" a="1"/>
  <c r="CB501" i="64" s="1"/>
  <c r="CB515" i="64" a="1"/>
  <c r="CB515" i="64" s="1"/>
  <c r="CA126" i="64"/>
  <c r="CA141" i="64"/>
  <c r="CA1108" i="64"/>
  <c r="CA1110" i="64" s="1"/>
  <c r="CB111" i="64" a="1"/>
  <c r="CB111" i="64" s="1"/>
  <c r="CB1093" i="64" a="1"/>
  <c r="CB1093"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17" i="64" a="1"/>
  <c r="CB1017" i="64" s="1"/>
  <c r="AF1744" i="64"/>
  <c r="Z1867" i="64" a="1"/>
  <c r="Z1867" i="64" s="1"/>
  <c r="Z1860" i="64" s="1"/>
  <c r="Z1861"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993" i="64"/>
  <c r="CA772" i="64"/>
  <c r="CA774" i="64" s="1"/>
  <c r="BY996" i="64"/>
  <c r="BZ995" i="64"/>
  <c r="CB331" i="64" a="1"/>
  <c r="CB331" i="64" s="1"/>
  <c r="CB992" i="64" a="1"/>
  <c r="CB992"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BV46" i="861"/>
  <c r="BV87" i="861" s="1"/>
  <c r="CC1" i="64"/>
  <c r="CD2" i="64"/>
  <c r="CC3" i="64"/>
  <c r="CB24" i="864"/>
  <c r="CB94" i="861" s="1"/>
  <c r="CC55" i="863" a="1"/>
  <c r="CC55" i="863" s="1"/>
  <c r="CC53" i="863" a="1"/>
  <c r="CC53" i="863" s="1"/>
  <c r="CC52" i="863" a="1"/>
  <c r="CC52" i="863" s="1"/>
  <c r="CC56" i="863" a="1"/>
  <c r="CC56" i="863" s="1"/>
  <c r="CC54" i="863" a="1"/>
  <c r="CC54" i="863" s="1"/>
  <c r="CC41" i="863"/>
  <c r="CC38" i="863"/>
  <c r="CC39" i="863"/>
  <c r="CD2" i="863"/>
  <c r="CD40" i="863" s="1"/>
  <c r="CC1" i="863"/>
  <c r="CC3" i="863"/>
  <c r="CA32"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41" i="64"/>
  <c r="AL2024" i="64" a="1"/>
  <c r="AL2024" i="64" s="1"/>
  <c r="AL2025" i="64" a="1"/>
  <c r="AL2025" i="64" s="1"/>
  <c r="AL2026" i="64" a="1"/>
  <c r="AL2026" i="64" s="1"/>
  <c r="AL2027" i="64" a="1"/>
  <c r="AL2027" i="64" s="1"/>
  <c r="AL2031" i="64" a="1"/>
  <c r="AL2031" i="64" s="1"/>
  <c r="AL2032" i="64" a="1"/>
  <c r="AL2032" i="64" s="1"/>
  <c r="AL2030" i="64" a="1"/>
  <c r="AL2030" i="64" s="1"/>
  <c r="AL2028" i="64" a="1"/>
  <c r="AL2028" i="64" s="1"/>
  <c r="AL2029" i="64" a="1"/>
  <c r="AL2029" i="64" s="1"/>
  <c r="AK2033" i="64"/>
  <c r="AL435" i="64" a="1"/>
  <c r="AL435" i="64" s="1"/>
  <c r="AL413" i="64" a="1"/>
  <c r="AL413" i="64" s="1"/>
  <c r="AL436" i="64" a="1"/>
  <c r="AL436" i="64" s="1"/>
  <c r="AK414" i="64"/>
  <c r="AL2178" i="64"/>
  <c r="AL2212" i="64"/>
  <c r="DG190" i="64"/>
  <c r="DG193" i="64" s="1"/>
  <c r="CZ2415" i="64"/>
  <c r="DA1378" i="64"/>
  <c r="DB1376" i="64"/>
  <c r="DC2394" i="64"/>
  <c r="DC2396" i="64" s="1"/>
  <c r="AK2137" i="64"/>
  <c r="AK2115" i="64"/>
  <c r="AL2470" i="64" a="1"/>
  <c r="AL2470" i="64" s="1"/>
  <c r="AL2116" i="64" a="1"/>
  <c r="AL2116" i="64" s="1"/>
  <c r="AL2136" i="64" a="1"/>
  <c r="AL2136" i="64" s="1"/>
  <c r="BV1829" i="64"/>
  <c r="BU1831" i="64"/>
  <c r="BV1808" i="64"/>
  <c r="BV1810" i="64" s="1"/>
  <c r="BW1786" i="64"/>
  <c r="BW1788" i="64" s="1"/>
  <c r="AG1744" i="64"/>
  <c r="AI1732" i="64"/>
  <c r="AH1743" i="64"/>
  <c r="AH1744" i="64" s="1"/>
  <c r="AI1741" i="64"/>
  <c r="AJ1730" i="64"/>
  <c r="AJ1739" i="64"/>
  <c r="AJ1731" i="64"/>
  <c r="AJ1740" i="64"/>
  <c r="AL1736" i="64" a="1"/>
  <c r="AL1736" i="64" s="1"/>
  <c r="AL1735" i="64" a="1"/>
  <c r="AL1735" i="64" s="1"/>
  <c r="AL1726" i="64" a="1"/>
  <c r="AL1726" i="64" s="1"/>
  <c r="AL1727" i="64" a="1"/>
  <c r="AL1727" i="64" s="1"/>
  <c r="AK1723" i="64"/>
  <c r="AK1722" i="64"/>
  <c r="AL1717" i="64" a="1"/>
  <c r="AL1717" i="64" s="1"/>
  <c r="AL1718" i="64" a="1"/>
  <c r="AL1718" i="64" s="1"/>
  <c r="AK2158" i="64"/>
  <c r="AL2157" i="64" a="1"/>
  <c r="AL2157" i="64" s="1"/>
  <c r="AL573" i="64" a="1"/>
  <c r="AL573" i="64" s="1"/>
  <c r="AG621" i="64"/>
  <c r="AM1927" i="64"/>
  <c r="AM1928" i="64" s="1"/>
  <c r="AH620" i="64" a="1"/>
  <c r="AH620" i="64" s="1"/>
  <c r="AK1187" i="64"/>
  <c r="AK1478" i="64"/>
  <c r="AK1638" i="64"/>
  <c r="AK1615" i="64"/>
  <c r="AK970"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67" i="64" a="1"/>
  <c r="AL2367" i="64" s="1"/>
  <c r="AL2444" i="64" a="1"/>
  <c r="AL2444" i="64" s="1"/>
  <c r="AL2418" i="64" a="1"/>
  <c r="AL2418" i="64" s="1"/>
  <c r="AL2393" i="64" a="1"/>
  <c r="AL2393" i="64" s="1"/>
  <c r="AL1614" i="64" a="1"/>
  <c r="AL1614" i="64" s="1"/>
  <c r="AL89" i="64" a="1"/>
  <c r="AL89" i="64" s="1"/>
  <c r="AL91" i="64" a="1"/>
  <c r="AL91" i="64" s="1"/>
  <c r="AL90" i="64" a="1"/>
  <c r="AL90" i="64" s="1"/>
  <c r="AL92" i="64" a="1"/>
  <c r="AL92" i="64" s="1"/>
  <c r="AK93" i="64"/>
  <c r="AL1559" i="64" a="1"/>
  <c r="AL1559" i="64" s="1"/>
  <c r="AL1560" i="64" s="1"/>
  <c r="AL389" i="64" a="1"/>
  <c r="AL389" i="64" s="1"/>
  <c r="AZ1764" i="64"/>
  <c r="AZ1766" i="64" s="1"/>
  <c r="AL2494" i="64" a="1"/>
  <c r="AL2494" i="64" s="1"/>
  <c r="AL1479" i="64" a="1"/>
  <c r="AL1479" i="64" s="1"/>
  <c r="AL1858" i="64" a="1"/>
  <c r="AL1858" i="64" s="1"/>
  <c r="AL1866" i="64" s="1"/>
  <c r="AL1639" i="64" a="1"/>
  <c r="AL1639" i="64" s="1"/>
  <c r="AL1637" i="64" a="1"/>
  <c r="AL1637" i="64" s="1"/>
  <c r="AL1645" i="64" a="1"/>
  <c r="AL1645" i="64" s="1"/>
  <c r="AL1186" i="64" a="1"/>
  <c r="AL1186" i="64" s="1"/>
  <c r="AL969" i="64" a="1"/>
  <c r="AL969" i="64" s="1"/>
  <c r="AL698" i="64" a="1"/>
  <c r="AL599" i="64" a="1"/>
  <c r="CB732" i="64" a="1"/>
  <c r="AL1722" i="64" a="1"/>
  <c r="AL414" i="64" a="1"/>
  <c r="BZ996" i="64" a="1"/>
  <c r="CB993" i="64" a="1"/>
  <c r="AL1615" i="64" a="1"/>
  <c r="CB1018" i="64"/>
  <c r="AL970" i="64" a="1"/>
  <c r="CB772" i="64" a="1"/>
  <c r="AL1638" i="64" a="1"/>
  <c r="AL2158" i="64" a="1"/>
  <c r="AL1187" i="64" a="1"/>
  <c r="AL575" i="64" a="1"/>
  <c r="CA995" i="64" a="1"/>
  <c r="AM2212" i="64" a="1"/>
  <c r="AL2137" i="64" a="1"/>
  <c r="AL2115" i="64" a="1"/>
  <c r="CB1108" i="64" a="1"/>
  <c r="AL437" i="64" a="1"/>
  <c r="AM2178" i="64" a="1"/>
  <c r="AL390" i="64" a="1"/>
  <c r="AL1478" i="64" a="1"/>
  <c r="AH621" i="64" a="1"/>
  <c r="AL1723" i="64" a="1"/>
  <c r="CG35" i="1170" l="1"/>
  <c r="CG50" i="1170"/>
  <c r="CD56" i="1170"/>
  <c r="CG36" i="1170"/>
  <c r="CG51" i="1170"/>
  <c r="CE55" i="1170"/>
  <c r="CH27" i="1170"/>
  <c r="CH43" i="1170"/>
  <c r="CH41" i="1170"/>
  <c r="CH44" i="1170"/>
  <c r="CH42" i="1170"/>
  <c r="CH45" i="1170"/>
  <c r="CH4" i="1170"/>
  <c r="CH26" i="1170"/>
  <c r="CH20" i="1170"/>
  <c r="CH29" i="1170"/>
  <c r="CH28" i="1170"/>
  <c r="CH22" i="1170"/>
  <c r="CH30" i="1170"/>
  <c r="CH18" i="1170"/>
  <c r="CH21" i="1170"/>
  <c r="CH19" i="1170"/>
  <c r="CI1" i="1170"/>
  <c r="CJ2" i="1170"/>
  <c r="CI3" i="1170"/>
  <c r="CI7" i="1170"/>
  <c r="CH8" i="1170" s="1"/>
  <c r="CG49" i="1170"/>
  <c r="CG34" i="1170"/>
  <c r="CG37" i="1170"/>
  <c r="CG52" i="1170"/>
  <c r="CF53" i="1170"/>
  <c r="CF22" i="861" s="1"/>
  <c r="CG23" i="1170"/>
  <c r="CG33" i="1170"/>
  <c r="CG48" i="1170"/>
  <c r="CG8" i="1170"/>
  <c r="CF38" i="1170"/>
  <c r="CF17" i="861" s="1"/>
  <c r="AK507" i="64"/>
  <c r="AJ516" i="64"/>
  <c r="AJ512" i="64"/>
  <c r="AK499" i="64"/>
  <c r="CC509" i="64" a="1"/>
  <c r="CC509" i="64" s="1"/>
  <c r="CC498" i="64" a="1"/>
  <c r="CC498" i="64" s="1"/>
  <c r="CC515" i="64" a="1"/>
  <c r="CC515" i="64" s="1"/>
  <c r="CC501" i="64" a="1"/>
  <c r="CC501" i="64" s="1"/>
  <c r="CB126" i="64"/>
  <c r="CB141" i="64"/>
  <c r="CB1108" i="64"/>
  <c r="CB1110" i="64" s="1"/>
  <c r="CC111" i="64" a="1"/>
  <c r="CC111" i="64" s="1"/>
  <c r="CC1093" i="64" a="1"/>
  <c r="CC1093"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17" i="64" a="1"/>
  <c r="CC1017"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993" i="64"/>
  <c r="CB772" i="64"/>
  <c r="CB774" i="64" s="1"/>
  <c r="BZ996" i="64"/>
  <c r="CA995" i="64"/>
  <c r="CC331" i="64" a="1"/>
  <c r="CC331" i="64" s="1"/>
  <c r="CC992" i="64" a="1"/>
  <c r="CC992"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BW46" i="861"/>
  <c r="BW87" i="861" s="1"/>
  <c r="CD1" i="64"/>
  <c r="CE2" i="64"/>
  <c r="CD3" i="64"/>
  <c r="CC24" i="864"/>
  <c r="CC94"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2" i="86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41" i="64"/>
  <c r="AM2024" i="64" a="1"/>
  <c r="AM2024" i="64" s="1"/>
  <c r="AM2025" i="64" a="1"/>
  <c r="AM2025" i="64" s="1"/>
  <c r="AM2028" i="64" a="1"/>
  <c r="AM2028" i="64" s="1"/>
  <c r="AM2029" i="64" a="1"/>
  <c r="AM2029" i="64" s="1"/>
  <c r="AM2027" i="64" a="1"/>
  <c r="AM2027" i="64" s="1"/>
  <c r="AM2031" i="64" a="1"/>
  <c r="AM2031" i="64" s="1"/>
  <c r="AM2032" i="64" a="1"/>
  <c r="AM2032" i="64" s="1"/>
  <c r="AM2030" i="64" a="1"/>
  <c r="AM2030" i="64" s="1"/>
  <c r="AM2026" i="64" a="1"/>
  <c r="AM2026" i="64" s="1"/>
  <c r="AL2033" i="64"/>
  <c r="AM413" i="64" a="1"/>
  <c r="AM413" i="64" s="1"/>
  <c r="AM436" i="64" a="1"/>
  <c r="AM436" i="64" s="1"/>
  <c r="AM435" i="64" a="1"/>
  <c r="AM435" i="64" s="1"/>
  <c r="AL414" i="64"/>
  <c r="AM2212" i="64"/>
  <c r="AM2178" i="64"/>
  <c r="DH190" i="64"/>
  <c r="DH193" i="64" s="1"/>
  <c r="DB2364" i="64"/>
  <c r="DB2441" i="64"/>
  <c r="DB2467" i="64"/>
  <c r="DB1378" i="64"/>
  <c r="DC1376" i="64"/>
  <c r="DD2394" i="64"/>
  <c r="DD2396" i="64" s="1"/>
  <c r="AL2137" i="64"/>
  <c r="AL2115" i="64"/>
  <c r="AM2470" i="64" a="1"/>
  <c r="AM2470" i="64" s="1"/>
  <c r="AM2116" i="64" a="1"/>
  <c r="AM2116" i="64" s="1"/>
  <c r="AM2136" i="64" a="1"/>
  <c r="AM2136" i="64" s="1"/>
  <c r="BV1831" i="64"/>
  <c r="BW1829" i="64"/>
  <c r="BW1808" i="64"/>
  <c r="BW1810" i="64" s="1"/>
  <c r="BX1786" i="64"/>
  <c r="BX1788" i="64" s="1"/>
  <c r="AI1743" i="64"/>
  <c r="AJ1732" i="64"/>
  <c r="AK1731" i="64"/>
  <c r="AK1740" i="64"/>
  <c r="AK1730" i="64"/>
  <c r="AK1739" i="64"/>
  <c r="AM1736" i="64" a="1"/>
  <c r="AM1736" i="64" s="1"/>
  <c r="AM1735" i="64" a="1"/>
  <c r="AM1735" i="64" s="1"/>
  <c r="AM1727" i="64" a="1"/>
  <c r="AM1727" i="64" s="1"/>
  <c r="AM1726" i="64" a="1"/>
  <c r="AM1726" i="64" s="1"/>
  <c r="AL1723" i="64"/>
  <c r="AL1722" i="64"/>
  <c r="AM1717" i="64" a="1"/>
  <c r="AM1717" i="64" s="1"/>
  <c r="AM1718" i="64" a="1"/>
  <c r="AM1718" i="64" s="1"/>
  <c r="AL2158" i="64"/>
  <c r="AM2157" i="64" a="1"/>
  <c r="AM2157" i="64" s="1"/>
  <c r="AM573" i="64" a="1"/>
  <c r="AM573" i="64" s="1"/>
  <c r="AH621" i="64"/>
  <c r="AN1927" i="64"/>
  <c r="AN1928" i="64" s="1"/>
  <c r="AI620" i="64" a="1"/>
  <c r="AI620" i="64" s="1"/>
  <c r="AL1638" i="64"/>
  <c r="AL1187" i="64"/>
  <c r="AL1478" i="64"/>
  <c r="AL1615" i="64"/>
  <c r="AL970" i="64"/>
  <c r="AL575" i="64"/>
  <c r="AL599" i="64"/>
  <c r="AL390" i="64"/>
  <c r="AA1857" i="64"/>
  <c r="AA1863"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67" i="64" a="1"/>
  <c r="AM2367" i="64" s="1"/>
  <c r="AM2444" i="64" a="1"/>
  <c r="AM2444" i="64" s="1"/>
  <c r="AM2418" i="64" a="1"/>
  <c r="AM2418" i="64" s="1"/>
  <c r="AM2393" i="64" a="1"/>
  <c r="AM2393" i="64" s="1"/>
  <c r="AM1614" i="64" a="1"/>
  <c r="AM1614" i="64" s="1"/>
  <c r="AM91" i="64" a="1"/>
  <c r="AM91" i="64" s="1"/>
  <c r="AM92" i="64" a="1"/>
  <c r="AM92" i="64" s="1"/>
  <c r="AM89" i="64" a="1"/>
  <c r="AM89" i="64" s="1"/>
  <c r="AM90" i="64" a="1"/>
  <c r="AM90" i="64" s="1"/>
  <c r="AL93" i="64"/>
  <c r="AM1559" i="64" a="1"/>
  <c r="AM1559" i="64" s="1"/>
  <c r="AM1560" i="64" s="1"/>
  <c r="AM389" i="64" a="1"/>
  <c r="AM389" i="64" s="1"/>
  <c r="BA1764" i="64"/>
  <c r="BA1766" i="64" s="1"/>
  <c r="AM2494" i="64" a="1"/>
  <c r="AM2494" i="64" s="1"/>
  <c r="AM1479" i="64" a="1"/>
  <c r="AM1479" i="64" s="1"/>
  <c r="AM1858" i="64" a="1"/>
  <c r="AM1858" i="64" s="1"/>
  <c r="AM1866" i="64" s="1"/>
  <c r="AM1639" i="64" a="1"/>
  <c r="AM1639" i="64" s="1"/>
  <c r="AM1637" i="64" a="1"/>
  <c r="AM1637" i="64" s="1"/>
  <c r="AM1645" i="64" a="1"/>
  <c r="AM1645" i="64" s="1"/>
  <c r="AM1186" i="64" a="1"/>
  <c r="AM1186" i="64" s="1"/>
  <c r="AM969" i="64" a="1"/>
  <c r="AM969" i="64" s="1"/>
  <c r="AM2158" i="64" a="1"/>
  <c r="AM599" i="64" a="1"/>
  <c r="CC772" i="64" a="1"/>
  <c r="AM698" i="64" a="1"/>
  <c r="AM414" i="64" a="1"/>
  <c r="AM2137" i="64" a="1"/>
  <c r="AM437" i="64" a="1"/>
  <c r="AM1723" i="64" a="1"/>
  <c r="AM1615" i="64" a="1"/>
  <c r="CC732" i="64" a="1"/>
  <c r="AN2212" i="64" a="1"/>
  <c r="CA996" i="64" a="1"/>
  <c r="AN2178" i="64" a="1"/>
  <c r="CC1108" i="64" a="1"/>
  <c r="AM2115" i="64" a="1"/>
  <c r="AM1638" i="64" a="1"/>
  <c r="CC993" i="64" a="1"/>
  <c r="AM575" i="64" a="1"/>
  <c r="CC1018" i="64"/>
  <c r="CB995" i="64" a="1"/>
  <c r="AM390" i="64" a="1"/>
  <c r="AM1187" i="64" a="1"/>
  <c r="AI621" i="64" a="1"/>
  <c r="AM1478" i="64" a="1"/>
  <c r="AM1722" i="64" a="1"/>
  <c r="AM970" i="64" a="1"/>
  <c r="CG53" i="1170" l="1"/>
  <c r="CG22" i="861" s="1"/>
  <c r="CG38" i="1170"/>
  <c r="CG17" i="861" s="1"/>
  <c r="CH49" i="1170"/>
  <c r="CH34" i="1170"/>
  <c r="CK2" i="1170"/>
  <c r="CJ3" i="1170"/>
  <c r="CJ1" i="1170"/>
  <c r="CJ7" i="1170"/>
  <c r="CI8" i="1170" s="1"/>
  <c r="CH51" i="1170"/>
  <c r="CH36" i="1170"/>
  <c r="CH33" i="1170"/>
  <c r="CH23" i="1170"/>
  <c r="CH48" i="1170"/>
  <c r="CE56" i="1170"/>
  <c r="CH37" i="1170"/>
  <c r="CH52" i="1170"/>
  <c r="CH35" i="1170"/>
  <c r="CH50" i="1170"/>
  <c r="CF55" i="1170"/>
  <c r="CI29" i="1170"/>
  <c r="CI27" i="1170"/>
  <c r="CI21" i="1170"/>
  <c r="CI45" i="1170"/>
  <c r="CI43" i="1170"/>
  <c r="CI41" i="1170"/>
  <c r="CI44" i="1170"/>
  <c r="CI42" i="1170"/>
  <c r="CI4" i="1170"/>
  <c r="CI26" i="1170"/>
  <c r="CI18" i="1170"/>
  <c r="CI19" i="1170"/>
  <c r="CI20" i="1170"/>
  <c r="CI22" i="1170"/>
  <c r="CI28" i="1170"/>
  <c r="CI30" i="1170"/>
  <c r="AK508" i="64"/>
  <c r="AK510" i="64" s="1"/>
  <c r="AK500" i="64" s="1"/>
  <c r="AK502" i="64" s="1"/>
  <c r="AK503" i="64" s="1"/>
  <c r="CD509" i="64" a="1"/>
  <c r="CD509" i="64" s="1"/>
  <c r="CD498" i="64" a="1"/>
  <c r="CD498" i="64" s="1"/>
  <c r="CD515" i="64" a="1"/>
  <c r="CD515" i="64" s="1"/>
  <c r="CD501" i="64" a="1"/>
  <c r="CD501" i="64" s="1"/>
  <c r="CC126" i="64"/>
  <c r="CC141" i="64"/>
  <c r="CC1108" i="64"/>
  <c r="CD111" i="64" a="1"/>
  <c r="CD111" i="64" s="1"/>
  <c r="CD1093" i="64" a="1"/>
  <c r="CD1093"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17" i="64" a="1"/>
  <c r="CD1017" i="64" s="1"/>
  <c r="AA1867" i="64" a="1"/>
  <c r="AA1867" i="64" s="1"/>
  <c r="AA1860" i="64" s="1"/>
  <c r="AA1861"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993" i="64"/>
  <c r="CC772" i="64"/>
  <c r="CC774" i="64" s="1"/>
  <c r="CA996" i="64"/>
  <c r="CB995" i="64"/>
  <c r="CD331" i="64" a="1"/>
  <c r="CD331" i="64" s="1"/>
  <c r="CD992" i="64" a="1"/>
  <c r="CD992"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BX46" i="861"/>
  <c r="BX87" i="861" s="1"/>
  <c r="CF2" i="64"/>
  <c r="CE3" i="64"/>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4" i="861" s="1"/>
  <c r="CD70" i="863" a="1"/>
  <c r="CD70" i="863" s="1"/>
  <c r="CD68" i="863" a="1"/>
  <c r="CD68" i="863" s="1"/>
  <c r="CD66" i="863" a="1"/>
  <c r="CD66" i="863" s="1"/>
  <c r="CD4" i="863"/>
  <c r="CC32" i="861"/>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41" i="64"/>
  <c r="AN2030" i="64" a="1"/>
  <c r="AN2030" i="64" s="1"/>
  <c r="AN2024" i="64" a="1"/>
  <c r="AN2024" i="64" s="1"/>
  <c r="AN2026" i="64" a="1"/>
  <c r="AN2026" i="64" s="1"/>
  <c r="AN2028" i="64" a="1"/>
  <c r="AN2028" i="64" s="1"/>
  <c r="AN2029" i="64" a="1"/>
  <c r="AN2029" i="64" s="1"/>
  <c r="AN2025" i="64" a="1"/>
  <c r="AN2025" i="64" s="1"/>
  <c r="AN2027" i="64" a="1"/>
  <c r="AN2027" i="64" s="1"/>
  <c r="AN2031" i="64" a="1"/>
  <c r="AN2031" i="64" s="1"/>
  <c r="AN2032" i="64" a="1"/>
  <c r="AN2032" i="64" s="1"/>
  <c r="AM2033" i="64"/>
  <c r="AN413" i="64" a="1"/>
  <c r="AN413" i="64" s="1"/>
  <c r="AN436" i="64" a="1"/>
  <c r="AN436" i="64" s="1"/>
  <c r="AN435" i="64" a="1"/>
  <c r="AN435" i="64" s="1"/>
  <c r="AM414" i="64"/>
  <c r="AN2212" i="64"/>
  <c r="AN2178" i="64"/>
  <c r="DI190" i="64"/>
  <c r="DI193" i="64" s="1"/>
  <c r="DA2415" i="64"/>
  <c r="DC1378" i="64"/>
  <c r="DD1376" i="64"/>
  <c r="DE2394" i="64"/>
  <c r="DE2396" i="64" s="1"/>
  <c r="AM2137" i="64"/>
  <c r="AM2115" i="64"/>
  <c r="AN2470" i="64" a="1"/>
  <c r="AN2470" i="64" s="1"/>
  <c r="AN2116" i="64" a="1"/>
  <c r="AN2116" i="64" s="1"/>
  <c r="AN2136" i="64" a="1"/>
  <c r="AN2136" i="64" s="1"/>
  <c r="BW1831" i="64"/>
  <c r="BX1829" i="64"/>
  <c r="BX1808" i="64"/>
  <c r="BX1810" i="64" s="1"/>
  <c r="BY1786" i="64"/>
  <c r="BY1788" i="64" s="1"/>
  <c r="AI1744" i="64"/>
  <c r="AK1732" i="64"/>
  <c r="AJ1741" i="64"/>
  <c r="AJ1743" i="64" s="1"/>
  <c r="AK1741" i="64"/>
  <c r="AL1730" i="64"/>
  <c r="AL1739" i="64"/>
  <c r="AL1731" i="64"/>
  <c r="AL1740" i="64"/>
  <c r="AN1735" i="64" a="1"/>
  <c r="AN1735" i="64" s="1"/>
  <c r="AN1736" i="64" a="1"/>
  <c r="AN1736" i="64" s="1"/>
  <c r="AN1727" i="64" a="1"/>
  <c r="AN1727" i="64" s="1"/>
  <c r="AN1726" i="64" a="1"/>
  <c r="AN1726" i="64" s="1"/>
  <c r="AM1723" i="64"/>
  <c r="AM1722" i="64"/>
  <c r="AN1717" i="64" a="1"/>
  <c r="AN1717" i="64" s="1"/>
  <c r="AN1718" i="64" a="1"/>
  <c r="AN1718" i="64" s="1"/>
  <c r="AM2158" i="64"/>
  <c r="AN2157" i="64" a="1"/>
  <c r="AN2157" i="64" s="1"/>
  <c r="AN573" i="64" a="1"/>
  <c r="AN573" i="64" s="1"/>
  <c r="AI621" i="64"/>
  <c r="AO1927" i="64"/>
  <c r="AO1928" i="64" s="1"/>
  <c r="AJ620" i="64" a="1"/>
  <c r="AJ620" i="64" s="1"/>
  <c r="AM1187" i="64"/>
  <c r="AM1638" i="64"/>
  <c r="AM1478" i="64"/>
  <c r="AM1615" i="64"/>
  <c r="AM970"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67" i="64" a="1"/>
  <c r="AN2367" i="64" s="1"/>
  <c r="AN2444" i="64" a="1"/>
  <c r="AN2444" i="64" s="1"/>
  <c r="AN2418" i="64" a="1"/>
  <c r="AN2418" i="64" s="1"/>
  <c r="AN2393" i="64" a="1"/>
  <c r="AN2393" i="64" s="1"/>
  <c r="AN1614" i="64" a="1"/>
  <c r="AN1614" i="64" s="1"/>
  <c r="AN90" i="64" a="1"/>
  <c r="AN90" i="64" s="1"/>
  <c r="AN89" i="64" a="1"/>
  <c r="AN89" i="64" s="1"/>
  <c r="AN91" i="64" a="1"/>
  <c r="AN91" i="64" s="1"/>
  <c r="AN92" i="64" a="1"/>
  <c r="AN92" i="64" s="1"/>
  <c r="AM93" i="64"/>
  <c r="AN1559" i="64" a="1"/>
  <c r="AN1559" i="64" s="1"/>
  <c r="AN1560" i="64" s="1"/>
  <c r="AN389" i="64" a="1"/>
  <c r="AN389" i="64" s="1"/>
  <c r="BB1764" i="64"/>
  <c r="BB1766" i="64" s="1"/>
  <c r="AN2494" i="64" a="1"/>
  <c r="AN2494" i="64" s="1"/>
  <c r="AN1479" i="64" a="1"/>
  <c r="AN1479" i="64" s="1"/>
  <c r="AN1858" i="64" a="1"/>
  <c r="AN1858" i="64" s="1"/>
  <c r="AN1866" i="64" s="1"/>
  <c r="AN1637" i="64" a="1"/>
  <c r="AN1637" i="64" s="1"/>
  <c r="AN1645" i="64" a="1"/>
  <c r="AN1645" i="64" s="1"/>
  <c r="AN1639" i="64" a="1"/>
  <c r="AN1639" i="64" s="1"/>
  <c r="AN1186" i="64" a="1"/>
  <c r="AN1186" i="64" s="1"/>
  <c r="AN969" i="64" a="1"/>
  <c r="AN969" i="64" s="1"/>
  <c r="AN2137" i="64" a="1"/>
  <c r="AN1723" i="64" a="1"/>
  <c r="AN2158" i="64" a="1"/>
  <c r="CD772" i="64" a="1"/>
  <c r="AN599" i="64" a="1"/>
  <c r="CD732" i="64" a="1"/>
  <c r="AN2115" i="64" a="1"/>
  <c r="AO2212" i="64" a="1"/>
  <c r="AN698" i="64" a="1"/>
  <c r="AN437" i="64" a="1"/>
  <c r="AN414" i="64" a="1"/>
  <c r="AN575" i="64" a="1"/>
  <c r="AN1187" i="64" a="1"/>
  <c r="AN390" i="64" a="1"/>
  <c r="CD1108" i="64" a="1"/>
  <c r="CD993" i="64" a="1"/>
  <c r="CC995" i="64" a="1"/>
  <c r="AN1638" i="64" a="1"/>
  <c r="AO2178" i="64" a="1"/>
  <c r="CD1018" i="64"/>
  <c r="CB996" i="64" a="1"/>
  <c r="AN1478" i="64" a="1"/>
  <c r="AJ621" i="64" a="1"/>
  <c r="AN970" i="64" a="1"/>
  <c r="AN1722" i="64" a="1"/>
  <c r="AN1615" i="64" a="1"/>
  <c r="CI37" i="1170" l="1"/>
  <c r="CI52" i="1170"/>
  <c r="CI35" i="1170"/>
  <c r="CI50" i="1170"/>
  <c r="CI34" i="1170"/>
  <c r="CI49" i="1170"/>
  <c r="CI33" i="1170"/>
  <c r="CI23" i="1170"/>
  <c r="CI48" i="1170"/>
  <c r="CJ27" i="1170"/>
  <c r="CJ45" i="1170"/>
  <c r="CJ41" i="1170"/>
  <c r="CJ20" i="1170"/>
  <c r="CJ44" i="1170"/>
  <c r="CJ42" i="1170"/>
  <c r="CJ19" i="1170"/>
  <c r="CJ4" i="1170"/>
  <c r="CJ22" i="1170"/>
  <c r="CJ29" i="1170"/>
  <c r="CJ18" i="1170"/>
  <c r="CJ26" i="1170"/>
  <c r="CJ28" i="1170"/>
  <c r="CJ30" i="1170"/>
  <c r="CJ43" i="1170"/>
  <c r="CJ21" i="1170"/>
  <c r="CK3" i="1170"/>
  <c r="CL2" i="1170"/>
  <c r="CK7" i="1170"/>
  <c r="CJ8" i="1170" s="1"/>
  <c r="CK1" i="1170"/>
  <c r="CI51" i="1170"/>
  <c r="CI36" i="1170"/>
  <c r="CH53" i="1170"/>
  <c r="CH22" i="861" s="1"/>
  <c r="CG55" i="1170"/>
  <c r="CH38" i="1170"/>
  <c r="CH17" i="861" s="1"/>
  <c r="CF56" i="1170"/>
  <c r="AK511" i="64"/>
  <c r="AK516" i="64" s="1"/>
  <c r="AK504" i="64"/>
  <c r="AL496" i="64"/>
  <c r="CE509" i="64" a="1"/>
  <c r="CE509" i="64" s="1"/>
  <c r="CE498" i="64" a="1"/>
  <c r="CE498" i="64" s="1"/>
  <c r="CE515" i="64" a="1"/>
  <c r="CE515" i="64" s="1"/>
  <c r="CE501" i="64" a="1"/>
  <c r="CE501" i="64" s="1"/>
  <c r="CD126" i="64"/>
  <c r="CD141" i="64"/>
  <c r="CD1108" i="64"/>
  <c r="CD1110" i="64" s="1"/>
  <c r="CE111" i="64" a="1"/>
  <c r="CE111" i="64" s="1"/>
  <c r="CE1093" i="64" a="1"/>
  <c r="CE1093" i="64" s="1"/>
  <c r="CC1110"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17" i="64" a="1"/>
  <c r="CE1017"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993" i="64"/>
  <c r="CD772" i="64"/>
  <c r="CD774" i="64" s="1"/>
  <c r="CB996" i="64"/>
  <c r="CC995" i="64"/>
  <c r="CE331" i="64" a="1"/>
  <c r="CE331" i="64" s="1"/>
  <c r="CE992" i="64" a="1"/>
  <c r="CE992"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BY46" i="861"/>
  <c r="BY87" i="861" s="1"/>
  <c r="CF1" i="64"/>
  <c r="CF3" i="64"/>
  <c r="CG2" i="64"/>
  <c r="CE43" i="863"/>
  <c r="CE42" i="863"/>
  <c r="CE21" i="863" s="1"/>
  <c r="CE24" i="864"/>
  <c r="CE94" i="861" s="1"/>
  <c r="CD32"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41" i="64"/>
  <c r="AO2025" i="64" a="1"/>
  <c r="AO2025" i="64" s="1"/>
  <c r="AO2026" i="64" a="1"/>
  <c r="AO2026" i="64" s="1"/>
  <c r="AO2027" i="64" a="1"/>
  <c r="AO2027" i="64" s="1"/>
  <c r="AO2028" i="64" a="1"/>
  <c r="AO2028" i="64" s="1"/>
  <c r="AO2029" i="64" a="1"/>
  <c r="AO2029" i="64" s="1"/>
  <c r="AO2030" i="64" a="1"/>
  <c r="AO2030" i="64" s="1"/>
  <c r="AO2031" i="64" a="1"/>
  <c r="AO2031" i="64" s="1"/>
  <c r="AO2032" i="64" a="1"/>
  <c r="AO2032" i="64" s="1"/>
  <c r="AO2024" i="64" a="1"/>
  <c r="AO2024" i="64" s="1"/>
  <c r="AN2033" i="64"/>
  <c r="AO413" i="64" a="1"/>
  <c r="AO413" i="64" s="1"/>
  <c r="AO436" i="64" a="1"/>
  <c r="AO436" i="64" s="1"/>
  <c r="AO435" i="64" a="1"/>
  <c r="AO435" i="64" s="1"/>
  <c r="AN414" i="64"/>
  <c r="AO2212" i="64"/>
  <c r="AO2178" i="64"/>
  <c r="DJ190" i="64"/>
  <c r="DJ193" i="64" s="1"/>
  <c r="DC2441" i="64"/>
  <c r="DC2364" i="64"/>
  <c r="DC2467" i="64"/>
  <c r="DD1378" i="64"/>
  <c r="DE1376" i="64"/>
  <c r="DF2394" i="64"/>
  <c r="DF2396" i="64" s="1"/>
  <c r="AN2137" i="64"/>
  <c r="AN2115" i="64"/>
  <c r="AO2470" i="64" a="1"/>
  <c r="AO2470" i="64" s="1"/>
  <c r="AO2116" i="64" a="1"/>
  <c r="AO2116" i="64" s="1"/>
  <c r="AO2136" i="64" a="1"/>
  <c r="AO2136" i="64" s="1"/>
  <c r="BX1831" i="64"/>
  <c r="BY1829" i="64"/>
  <c r="BY1808" i="64"/>
  <c r="BY1810" i="64" s="1"/>
  <c r="BZ1786" i="64"/>
  <c r="BZ1788" i="64" s="1"/>
  <c r="AJ1744" i="64"/>
  <c r="AK1743" i="64"/>
  <c r="AK1744" i="64" s="1"/>
  <c r="AL1732" i="64"/>
  <c r="AM1730" i="64"/>
  <c r="AM1739" i="64"/>
  <c r="AM1731" i="64"/>
  <c r="AM1740" i="64"/>
  <c r="AO1736" i="64" a="1"/>
  <c r="AO1736" i="64" s="1"/>
  <c r="AO1735" i="64" a="1"/>
  <c r="AO1735" i="64" s="1"/>
  <c r="AO1727" i="64" a="1"/>
  <c r="AO1727" i="64" s="1"/>
  <c r="AO1726" i="64" a="1"/>
  <c r="AO1726" i="64" s="1"/>
  <c r="AN1723" i="64"/>
  <c r="AN1722" i="64"/>
  <c r="AO1717" i="64" a="1"/>
  <c r="AO1717" i="64" s="1"/>
  <c r="AO1718" i="64" a="1"/>
  <c r="AO1718" i="64" s="1"/>
  <c r="AN2158" i="64"/>
  <c r="AO2157" i="64" a="1"/>
  <c r="AO2157" i="64" s="1"/>
  <c r="AO573" i="64" a="1"/>
  <c r="AO573" i="64" s="1"/>
  <c r="AJ621" i="64"/>
  <c r="AP1927" i="64"/>
  <c r="AP1928" i="64" s="1"/>
  <c r="AK620" i="64" a="1"/>
  <c r="AK620" i="64" s="1"/>
  <c r="AN1638" i="64"/>
  <c r="AN1478" i="64"/>
  <c r="AN1187" i="64"/>
  <c r="AN1615" i="64"/>
  <c r="AN970" i="64"/>
  <c r="AN390" i="64"/>
  <c r="AN599" i="64"/>
  <c r="AN575" i="64"/>
  <c r="AB1857" i="64"/>
  <c r="AB1863"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67" i="64" a="1"/>
  <c r="AO2367" i="64" s="1"/>
  <c r="AO2444" i="64" a="1"/>
  <c r="AO2444" i="64" s="1"/>
  <c r="AO2418" i="64" a="1"/>
  <c r="AO2418" i="64" s="1"/>
  <c r="AO2393" i="64" a="1"/>
  <c r="AO2393" i="64" s="1"/>
  <c r="AO1614" i="64" a="1"/>
  <c r="AO1614" i="64" s="1"/>
  <c r="AO90" i="64" a="1"/>
  <c r="AO90" i="64" s="1"/>
  <c r="AO91" i="64" a="1"/>
  <c r="AO91" i="64" s="1"/>
  <c r="AO92" i="64" a="1"/>
  <c r="AO92" i="64" s="1"/>
  <c r="AO89" i="64" a="1"/>
  <c r="AO89" i="64" s="1"/>
  <c r="AN93" i="64"/>
  <c r="AO1559" i="64" a="1"/>
  <c r="AO1559" i="64" s="1"/>
  <c r="AO1560" i="64" s="1"/>
  <c r="AO389" i="64" a="1"/>
  <c r="AO389" i="64" s="1"/>
  <c r="BC1764" i="64"/>
  <c r="BC1766" i="64" s="1"/>
  <c r="AO2494" i="64" a="1"/>
  <c r="AO2494" i="64" s="1"/>
  <c r="AO1479" i="64" a="1"/>
  <c r="AO1479" i="64" s="1"/>
  <c r="AO1858" i="64" a="1"/>
  <c r="AO1858" i="64" s="1"/>
  <c r="AO1866" i="64" s="1"/>
  <c r="AO1637" i="64" a="1"/>
  <c r="AO1637" i="64" s="1"/>
  <c r="AO1645" i="64" a="1"/>
  <c r="AO1645" i="64" s="1"/>
  <c r="AO1639" i="64" a="1"/>
  <c r="AO1639" i="64" s="1"/>
  <c r="AO1186" i="64" a="1"/>
  <c r="AO1186" i="64" s="1"/>
  <c r="AO969" i="64" a="1"/>
  <c r="AO969" i="64" s="1"/>
  <c r="CE732" i="64" a="1"/>
  <c r="AO1638" i="64" a="1"/>
  <c r="AP2212" i="64" a="1"/>
  <c r="CE1108" i="64" a="1"/>
  <c r="AO698" i="64" a="1"/>
  <c r="AO1722" i="64" a="1"/>
  <c r="AO575" i="64" a="1"/>
  <c r="CD995" i="64" a="1"/>
  <c r="AK621" i="64" a="1"/>
  <c r="CE993" i="64" a="1"/>
  <c r="AO2115" i="64" a="1"/>
  <c r="AO599" i="64" a="1"/>
  <c r="CE1018" i="64"/>
  <c r="AO414" i="64" a="1"/>
  <c r="CE772" i="64" a="1"/>
  <c r="AO1723" i="64" a="1"/>
  <c r="AO2137" i="64" a="1"/>
  <c r="CC996" i="64" a="1"/>
  <c r="AP2178" i="64" a="1"/>
  <c r="AO2158" i="64" a="1"/>
  <c r="AO437" i="64" a="1"/>
  <c r="AO390" i="64" a="1"/>
  <c r="AO970" i="64" a="1"/>
  <c r="AO1615" i="64" a="1"/>
  <c r="AO1478" i="64" a="1"/>
  <c r="AO1187" i="64" a="1"/>
  <c r="CI53" i="1170" l="1"/>
  <c r="CI22" i="861" s="1"/>
  <c r="CJ23" i="1170"/>
  <c r="CJ48" i="1170"/>
  <c r="CJ33" i="1170"/>
  <c r="CI38" i="1170"/>
  <c r="CI17" i="861" s="1"/>
  <c r="O51" i="1170"/>
  <c r="CJ52" i="1170"/>
  <c r="CJ37" i="1170"/>
  <c r="CL1" i="1170"/>
  <c r="CL3" i="1170"/>
  <c r="K48" i="1170" s="1"/>
  <c r="CL7" i="1170"/>
  <c r="N49" i="1170"/>
  <c r="N37" i="1170"/>
  <c r="CJ49" i="1170"/>
  <c r="CJ34" i="1170"/>
  <c r="CK30" i="1170"/>
  <c r="CK41" i="1170"/>
  <c r="CK22" i="1170"/>
  <c r="CK21" i="1170"/>
  <c r="CK44" i="1170"/>
  <c r="CK45" i="1170"/>
  <c r="CK43" i="1170"/>
  <c r="CK19" i="1170"/>
  <c r="CK18" i="1170"/>
  <c r="CK26" i="1170"/>
  <c r="CK4" i="1170"/>
  <c r="CK27" i="1170"/>
  <c r="CK42" i="1170"/>
  <c r="CK20" i="1170"/>
  <c r="CK28" i="1170"/>
  <c r="CK29" i="1170"/>
  <c r="L49" i="1170"/>
  <c r="M33" i="1170"/>
  <c r="L23" i="1170"/>
  <c r="K53" i="1170"/>
  <c r="K22" i="861" s="1"/>
  <c r="L50" i="1170"/>
  <c r="L55" i="1170"/>
  <c r="CJ35" i="1170"/>
  <c r="CJ50" i="1170"/>
  <c r="O34" i="1170"/>
  <c r="K37" i="1170"/>
  <c r="K50" i="1170"/>
  <c r="CH55" i="1170"/>
  <c r="K49" i="1170"/>
  <c r="L37" i="1170"/>
  <c r="K34" i="1170"/>
  <c r="L34" i="1170"/>
  <c r="CG56" i="1170"/>
  <c r="N51" i="1170"/>
  <c r="O23" i="1170"/>
  <c r="CJ51" i="1170"/>
  <c r="CJ36" i="1170"/>
  <c r="M38" i="1170"/>
  <c r="M17" i="861" s="1"/>
  <c r="M53" i="1170"/>
  <c r="M22" i="861" s="1"/>
  <c r="AK512" i="64"/>
  <c r="AL507" i="64"/>
  <c r="AL499" i="64"/>
  <c r="CF509" i="64" a="1"/>
  <c r="CF509" i="64" s="1"/>
  <c r="CF498" i="64" a="1"/>
  <c r="CF498" i="64" s="1"/>
  <c r="CF501" i="64" a="1"/>
  <c r="CF501" i="64" s="1"/>
  <c r="CF515" i="64" a="1"/>
  <c r="CF515" i="64" s="1"/>
  <c r="CE126" i="64"/>
  <c r="CE141" i="64"/>
  <c r="CE1108" i="64"/>
  <c r="CE1110" i="64" s="1"/>
  <c r="CF111" i="64" a="1"/>
  <c r="CF111" i="64" s="1"/>
  <c r="CF1093" i="64" a="1"/>
  <c r="CF1093"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17" i="64" a="1"/>
  <c r="CF1017" i="64" s="1"/>
  <c r="AB1867" i="64" a="1"/>
  <c r="AB1867" i="64" s="1"/>
  <c r="AB1860" i="64" s="1"/>
  <c r="AB1861"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993" i="64"/>
  <c r="CE772" i="64"/>
  <c r="CE774" i="64" s="1"/>
  <c r="CC996" i="64"/>
  <c r="CD995" i="64"/>
  <c r="CF331" i="64" a="1"/>
  <c r="CF331" i="64" s="1"/>
  <c r="CF992" i="64" a="1"/>
  <c r="CF992"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BZ46" i="861"/>
  <c r="BZ87" i="861" s="1"/>
  <c r="CG1" i="64"/>
  <c r="CH2" i="64"/>
  <c r="CG3" i="64"/>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2" i="861"/>
  <c r="CF43" i="863"/>
  <c r="CF42" i="863"/>
  <c r="CF21" i="863" s="1"/>
  <c r="CF57" i="863"/>
  <c r="CF24" i="864"/>
  <c r="CF94"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41" i="64"/>
  <c r="AP2024" i="64" a="1"/>
  <c r="AP2024" i="64" s="1"/>
  <c r="AP2025" i="64" a="1"/>
  <c r="AP2025" i="64" s="1"/>
  <c r="AP2026" i="64" a="1"/>
  <c r="AP2026" i="64" s="1"/>
  <c r="AP2027" i="64" a="1"/>
  <c r="AP2027" i="64" s="1"/>
  <c r="AP2028" i="64" a="1"/>
  <c r="AP2028" i="64" s="1"/>
  <c r="AP2030" i="64" a="1"/>
  <c r="AP2030" i="64" s="1"/>
  <c r="AP2029" i="64" a="1"/>
  <c r="AP2029" i="64" s="1"/>
  <c r="AP2031" i="64" a="1"/>
  <c r="AP2031" i="64" s="1"/>
  <c r="AP2032" i="64" a="1"/>
  <c r="AP2032" i="64" s="1"/>
  <c r="AO2033" i="64"/>
  <c r="AP435" i="64" a="1"/>
  <c r="AP435" i="64" s="1"/>
  <c r="AP413" i="64" a="1"/>
  <c r="AP413" i="64" s="1"/>
  <c r="AP436" i="64" a="1"/>
  <c r="AP436" i="64" s="1"/>
  <c r="AO414" i="64"/>
  <c r="AP2212" i="64"/>
  <c r="AP2178" i="64"/>
  <c r="DK190" i="64"/>
  <c r="DK193" i="64" s="1"/>
  <c r="DB2415" i="64"/>
  <c r="DE1378" i="64"/>
  <c r="DF1376" i="64"/>
  <c r="DG2394" i="64"/>
  <c r="DG2396" i="64" s="1"/>
  <c r="AO2137" i="64"/>
  <c r="AO2115" i="64"/>
  <c r="AP2470" i="64" a="1"/>
  <c r="AP2470" i="64" s="1"/>
  <c r="AP2116" i="64" a="1"/>
  <c r="AP2116" i="64" s="1"/>
  <c r="AP2136" i="64" a="1"/>
  <c r="AP2136" i="64" s="1"/>
  <c r="BY1831" i="64"/>
  <c r="BZ1829" i="64"/>
  <c r="BZ1808" i="64"/>
  <c r="BZ1810" i="64" s="1"/>
  <c r="CA1786" i="64"/>
  <c r="CA1788" i="64" s="1"/>
  <c r="AL1741" i="64"/>
  <c r="AL1743" i="64" s="1"/>
  <c r="AL1744" i="64" s="1"/>
  <c r="AM1732" i="64"/>
  <c r="AN1730" i="64"/>
  <c r="AN1739" i="64"/>
  <c r="AN1731" i="64"/>
  <c r="AN1740" i="64"/>
  <c r="AP1736" i="64" a="1"/>
  <c r="AP1736" i="64" s="1"/>
  <c r="AP1735" i="64" a="1"/>
  <c r="AP1735" i="64" s="1"/>
  <c r="AP1727" i="64" a="1"/>
  <c r="AP1727" i="64" s="1"/>
  <c r="AP1726" i="64" a="1"/>
  <c r="AP1726" i="64" s="1"/>
  <c r="AO1723" i="64"/>
  <c r="AO1722" i="64"/>
  <c r="AP1717" i="64" a="1"/>
  <c r="AP1717" i="64" s="1"/>
  <c r="AP1718" i="64" a="1"/>
  <c r="AP1718" i="64" s="1"/>
  <c r="AO2158" i="64"/>
  <c r="AP2157" i="64" a="1"/>
  <c r="AP2157" i="64" s="1"/>
  <c r="AP573" i="64" a="1"/>
  <c r="AP573" i="64" s="1"/>
  <c r="AK621" i="64"/>
  <c r="AL620" i="64" a="1"/>
  <c r="AL620" i="64" s="1"/>
  <c r="AQ1927" i="64"/>
  <c r="AO1478" i="64"/>
  <c r="AO1187" i="64"/>
  <c r="AO1638" i="64"/>
  <c r="AO1615" i="64"/>
  <c r="AO970"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67" i="64" a="1"/>
  <c r="AP2367" i="64" s="1"/>
  <c r="AP2393" i="64" a="1"/>
  <c r="AP2393" i="64" s="1"/>
  <c r="AP2444" i="64" a="1"/>
  <c r="AP2444" i="64" s="1"/>
  <c r="AP2418" i="64" a="1"/>
  <c r="AP2418" i="64" s="1"/>
  <c r="AP1614" i="64" a="1"/>
  <c r="AP1614" i="64" s="1"/>
  <c r="AO93" i="64"/>
  <c r="AP90" i="64" a="1"/>
  <c r="AP90" i="64" s="1"/>
  <c r="AP91" i="64" a="1"/>
  <c r="AP91" i="64" s="1"/>
  <c r="AP92" i="64" a="1"/>
  <c r="AP92" i="64" s="1"/>
  <c r="AP89" i="64" a="1"/>
  <c r="AP89" i="64" s="1"/>
  <c r="AP1559" i="64" a="1"/>
  <c r="AP1559" i="64" s="1"/>
  <c r="AP1560" i="64" s="1"/>
  <c r="AP389" i="64" a="1"/>
  <c r="AP389" i="64" s="1"/>
  <c r="BD1764" i="64"/>
  <c r="BD1766" i="64" s="1"/>
  <c r="AP2494" i="64" a="1"/>
  <c r="AP2494" i="64" s="1"/>
  <c r="AP1479" i="64" a="1"/>
  <c r="AP1479" i="64" s="1"/>
  <c r="AP1858" i="64" a="1"/>
  <c r="AP1858" i="64" s="1"/>
  <c r="AP1866" i="64" s="1"/>
  <c r="AP1637" i="64" a="1"/>
  <c r="AP1637" i="64" s="1"/>
  <c r="AP1645" i="64" a="1"/>
  <c r="AP1645" i="64" s="1"/>
  <c r="AP1639" i="64" a="1"/>
  <c r="AP1639" i="64" s="1"/>
  <c r="AP1186" i="64" a="1"/>
  <c r="AP1186" i="64" s="1"/>
  <c r="AP969" i="64" a="1"/>
  <c r="AP969" i="64" s="1"/>
  <c r="AL621" i="64" a="1"/>
  <c r="CE995" i="64" a="1"/>
  <c r="AP1723" i="64" a="1"/>
  <c r="CF993" i="64" a="1"/>
  <c r="CF1018" i="64"/>
  <c r="AP575" i="64" a="1"/>
  <c r="CD996" i="64" a="1"/>
  <c r="AP2115" i="64" a="1"/>
  <c r="AP414" i="64" a="1"/>
  <c r="AP1638" i="64" a="1"/>
  <c r="CF1108" i="64" a="1"/>
  <c r="AP698" i="64" a="1"/>
  <c r="CF772" i="64" a="1"/>
  <c r="AP1722" i="64" a="1"/>
  <c r="AP1187" i="64" a="1"/>
  <c r="AP970" i="64" a="1"/>
  <c r="AP437" i="64" a="1"/>
  <c r="AP1615" i="64" a="1"/>
  <c r="AP2158" i="64" a="1"/>
  <c r="AP2137" i="64" a="1"/>
  <c r="CF732" i="64" a="1"/>
  <c r="AP599" i="64" a="1"/>
  <c r="AP390" i="64" a="1"/>
  <c r="AQ2212" i="64" a="1"/>
  <c r="AQ2178" i="64" a="1"/>
  <c r="AP1478" i="64" a="1"/>
  <c r="L38" i="1170" l="1"/>
  <c r="L17" i="861" s="1"/>
  <c r="L35" i="1170"/>
  <c r="N53" i="1170"/>
  <c r="N22" i="861" s="1"/>
  <c r="K51" i="1170"/>
  <c r="N33" i="1170"/>
  <c r="O52" i="1170"/>
  <c r="O53" i="1170"/>
  <c r="O22" i="861" s="1"/>
  <c r="O37" i="1170"/>
  <c r="N55" i="1170"/>
  <c r="O35" i="1170"/>
  <c r="N35" i="1170"/>
  <c r="O50" i="1170"/>
  <c r="O49" i="1170"/>
  <c r="N34" i="1170"/>
  <c r="L53" i="1170"/>
  <c r="L22" i="861" s="1"/>
  <c r="O48" i="1170"/>
  <c r="L48" i="1170"/>
  <c r="N23" i="1170"/>
  <c r="CK35" i="1170"/>
  <c r="CK50" i="1170"/>
  <c r="O55" i="1170"/>
  <c r="N36" i="1170"/>
  <c r="CL8" i="1170"/>
  <c r="CI55" i="1170"/>
  <c r="CK23" i="1170"/>
  <c r="CK33" i="1170"/>
  <c r="CK48" i="1170"/>
  <c r="CL45" i="1170"/>
  <c r="CL41" i="1170"/>
  <c r="CL44" i="1170"/>
  <c r="CL42" i="1170"/>
  <c r="CL22" i="1170"/>
  <c r="CL18" i="1170"/>
  <c r="CL28" i="1170"/>
  <c r="CL19" i="1170"/>
  <c r="CL21" i="1170"/>
  <c r="CL4" i="1170"/>
  <c r="CL43" i="1170"/>
  <c r="CL30" i="1170"/>
  <c r="CL27" i="1170"/>
  <c r="CL29" i="1170"/>
  <c r="CL26" i="1170"/>
  <c r="CL20" i="1170"/>
  <c r="M48" i="1170"/>
  <c r="M50" i="1170"/>
  <c r="L52" i="1170"/>
  <c r="K55" i="1170"/>
  <c r="M35" i="1170"/>
  <c r="K23" i="1170"/>
  <c r="CK49" i="1170"/>
  <c r="CK34" i="1170"/>
  <c r="CJ38" i="1170"/>
  <c r="CJ17" i="861" s="1"/>
  <c r="K52" i="1170"/>
  <c r="CJ53" i="1170"/>
  <c r="CJ22" i="861" s="1"/>
  <c r="M37" i="1170"/>
  <c r="O33" i="1170"/>
  <c r="L51" i="1170"/>
  <c r="CH56" i="1170"/>
  <c r="CK8" i="1170"/>
  <c r="L33" i="1170"/>
  <c r="CK36" i="1170"/>
  <c r="CK51" i="1170"/>
  <c r="N48" i="1170"/>
  <c r="O36" i="1170"/>
  <c r="CK52" i="1170"/>
  <c r="CK37" i="1170"/>
  <c r="N50" i="1170"/>
  <c r="L36" i="1170"/>
  <c r="K35" i="1170"/>
  <c r="N52" i="1170"/>
  <c r="M52" i="1170"/>
  <c r="K36" i="1170"/>
  <c r="K38" i="1170"/>
  <c r="K17" i="861" s="1"/>
  <c r="N38" i="1170"/>
  <c r="N17" i="861" s="1"/>
  <c r="O38" i="1170"/>
  <c r="O17" i="861" s="1"/>
  <c r="M55" i="1170"/>
  <c r="AL508" i="64"/>
  <c r="CG509" i="64" a="1"/>
  <c r="CG509" i="64" s="1"/>
  <c r="CG498" i="64" a="1"/>
  <c r="CG498" i="64" s="1"/>
  <c r="CG501" i="64" a="1"/>
  <c r="CG501" i="64" s="1"/>
  <c r="CG515" i="64" a="1"/>
  <c r="CG515" i="64" s="1"/>
  <c r="CF141" i="64"/>
  <c r="CF126" i="64"/>
  <c r="CF1108" i="64"/>
  <c r="CF1110" i="64" s="1"/>
  <c r="CG111" i="64" a="1"/>
  <c r="CG111" i="64" s="1"/>
  <c r="CG1093" i="64" a="1"/>
  <c r="CG1093"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17" i="64" a="1"/>
  <c r="CG1017" i="64" s="1"/>
  <c r="AQ1928"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993" i="64"/>
  <c r="CF772" i="64"/>
  <c r="CF774" i="64" s="1"/>
  <c r="CD996" i="64"/>
  <c r="CE995" i="64"/>
  <c r="CG331" i="64" a="1"/>
  <c r="CG331" i="64" s="1"/>
  <c r="CG992" i="64" a="1"/>
  <c r="CG992"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A46" i="861"/>
  <c r="CA87" i="861" s="1"/>
  <c r="CH3" i="64"/>
  <c r="CH1" i="64"/>
  <c r="CI2" i="64"/>
  <c r="CG24" i="864"/>
  <c r="CG94" i="861" s="1"/>
  <c r="CF32"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41" i="64"/>
  <c r="AQ2024" i="64" a="1"/>
  <c r="AQ2024" i="64" s="1"/>
  <c r="AQ2025" i="64" a="1"/>
  <c r="AQ2025" i="64" s="1"/>
  <c r="AQ2026" i="64" a="1"/>
  <c r="AQ2026" i="64" s="1"/>
  <c r="AQ2027" i="64" a="1"/>
  <c r="AQ2027" i="64" s="1"/>
  <c r="AQ2028" i="64" a="1"/>
  <c r="AQ2028" i="64" s="1"/>
  <c r="AQ2029" i="64" a="1"/>
  <c r="AQ2029" i="64" s="1"/>
  <c r="AQ2031" i="64" a="1"/>
  <c r="AQ2031" i="64" s="1"/>
  <c r="AQ2032" i="64" a="1"/>
  <c r="AQ2032" i="64" s="1"/>
  <c r="AQ2030" i="64" a="1"/>
  <c r="AQ2030" i="64" s="1"/>
  <c r="AP2033" i="64"/>
  <c r="AQ435" i="64" a="1"/>
  <c r="AQ435" i="64" s="1"/>
  <c r="AQ413" i="64" a="1"/>
  <c r="AQ413" i="64" s="1"/>
  <c r="AQ436" i="64" a="1"/>
  <c r="AQ436" i="64" s="1"/>
  <c r="AP414" i="64"/>
  <c r="AQ2178" i="64"/>
  <c r="AQ2212" i="64"/>
  <c r="DL190" i="64"/>
  <c r="DL193" i="64" s="1"/>
  <c r="DD2441" i="64"/>
  <c r="DD2364" i="64"/>
  <c r="DD2467" i="64"/>
  <c r="DF1378" i="64"/>
  <c r="DG1376" i="64"/>
  <c r="DH2394" i="64"/>
  <c r="DH2396" i="64" s="1"/>
  <c r="AP2137" i="64"/>
  <c r="AP2115" i="64"/>
  <c r="AQ2470" i="64" a="1"/>
  <c r="AQ2470" i="64" s="1"/>
  <c r="AQ2116" i="64" a="1"/>
  <c r="AQ2116" i="64" s="1"/>
  <c r="AQ2136" i="64" a="1"/>
  <c r="AQ2136" i="64" s="1"/>
  <c r="BZ1831" i="64"/>
  <c r="CA1829" i="64"/>
  <c r="CA1808" i="64"/>
  <c r="CA1810" i="64" s="1"/>
  <c r="CB1786" i="64"/>
  <c r="CB1788" i="64" s="1"/>
  <c r="AM1741" i="64"/>
  <c r="AM1743" i="64" s="1"/>
  <c r="AM1744" i="64" s="1"/>
  <c r="AN1732" i="64"/>
  <c r="AO1730" i="64"/>
  <c r="AO1739" i="64"/>
  <c r="AO1731" i="64"/>
  <c r="AO1740" i="64"/>
  <c r="AQ1736" i="64" a="1"/>
  <c r="AQ1736" i="64" s="1"/>
  <c r="AQ1735" i="64" a="1"/>
  <c r="AQ1735" i="64" s="1"/>
  <c r="AQ1726" i="64" a="1"/>
  <c r="AQ1726" i="64" s="1"/>
  <c r="AQ1727" i="64" a="1"/>
  <c r="AQ1727" i="64" s="1"/>
  <c r="AP1723" i="64"/>
  <c r="AP1722" i="64"/>
  <c r="AQ1717" i="64" a="1"/>
  <c r="AQ1717" i="64" s="1"/>
  <c r="AQ1718" i="64" a="1"/>
  <c r="AQ1718" i="64" s="1"/>
  <c r="AP2158" i="64"/>
  <c r="AQ2157" i="64" a="1"/>
  <c r="AQ2157" i="64" s="1"/>
  <c r="AQ573" i="64" a="1"/>
  <c r="AQ573" i="64" s="1"/>
  <c r="AL621" i="64"/>
  <c r="AM620" i="64" a="1"/>
  <c r="AM620" i="64" s="1"/>
  <c r="AR1927" i="64"/>
  <c r="AR1928" i="64" s="1"/>
  <c r="AP1478" i="64"/>
  <c r="AP1187" i="64"/>
  <c r="AP1638" i="64"/>
  <c r="AP1615" i="64"/>
  <c r="AP970" i="64"/>
  <c r="AP390" i="64"/>
  <c r="AP599" i="64"/>
  <c r="AP575" i="64"/>
  <c r="AC1857" i="64"/>
  <c r="AC1863"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67" i="64" a="1"/>
  <c r="AQ2367" i="64" s="1"/>
  <c r="AQ2393" i="64" a="1"/>
  <c r="AQ2393" i="64" s="1"/>
  <c r="AQ2444" i="64" a="1"/>
  <c r="AQ2444" i="64" s="1"/>
  <c r="AQ2418" i="64" a="1"/>
  <c r="AQ2418" i="64" s="1"/>
  <c r="AQ1614" i="64" a="1"/>
  <c r="AQ1614" i="64" s="1"/>
  <c r="AP93" i="64"/>
  <c r="AQ90" i="64" a="1"/>
  <c r="AQ90" i="64" s="1"/>
  <c r="AQ91" i="64" a="1"/>
  <c r="AQ91" i="64" s="1"/>
  <c r="AQ92" i="64" a="1"/>
  <c r="AQ92" i="64" s="1"/>
  <c r="AQ89" i="64" a="1"/>
  <c r="AQ89" i="64" s="1"/>
  <c r="AQ1559" i="64" a="1"/>
  <c r="AQ1559" i="64" s="1"/>
  <c r="AQ1560" i="64" s="1"/>
  <c r="AQ389" i="64" a="1"/>
  <c r="AQ389" i="64" s="1"/>
  <c r="BE1764" i="64"/>
  <c r="BE1766" i="64" s="1"/>
  <c r="AQ2494" i="64" a="1"/>
  <c r="AQ2494" i="64" s="1"/>
  <c r="AQ1479" i="64" a="1"/>
  <c r="AQ1479" i="64" s="1"/>
  <c r="AQ1858" i="64" a="1"/>
  <c r="AQ1858" i="64" s="1"/>
  <c r="AQ1866" i="64" s="1"/>
  <c r="AQ1645" i="64" a="1"/>
  <c r="AQ1645" i="64" s="1"/>
  <c r="AQ1637" i="64" a="1"/>
  <c r="AQ1637" i="64" s="1"/>
  <c r="AQ1639" i="64" a="1"/>
  <c r="AQ1639" i="64" s="1"/>
  <c r="AQ1186" i="64" a="1"/>
  <c r="AQ1186" i="64" s="1"/>
  <c r="AQ969" i="64" a="1"/>
  <c r="AQ969" i="64" s="1"/>
  <c r="CG993" i="64" a="1"/>
  <c r="CE996" i="64" a="1"/>
  <c r="CG732" i="64" a="1"/>
  <c r="AQ2158" i="64" a="1"/>
  <c r="CF995" i="64" a="1"/>
  <c r="AQ1638" i="64" a="1"/>
  <c r="AQ1723" i="64" a="1"/>
  <c r="AQ599" i="64" a="1"/>
  <c r="AQ575" i="64" a="1"/>
  <c r="CG1108" i="64" a="1"/>
  <c r="AQ437" i="64" a="1"/>
  <c r="CG772" i="64" a="1"/>
  <c r="AQ698" i="64" a="1"/>
  <c r="AR2212" i="64" a="1"/>
  <c r="AQ2137" i="64" a="1"/>
  <c r="AQ414" i="64" a="1"/>
  <c r="AQ2115" i="64" a="1"/>
  <c r="AQ390" i="64" a="1"/>
  <c r="CG1018" i="64"/>
  <c r="AM621" i="64" a="1"/>
  <c r="AR2178" i="64" a="1"/>
  <c r="AQ1478" i="64" a="1"/>
  <c r="AQ1187" i="64" a="1"/>
  <c r="AQ970" i="64" a="1"/>
  <c r="AQ1615" i="64" a="1"/>
  <c r="AQ1722" i="64" a="1"/>
  <c r="L56" i="1170" l="1"/>
  <c r="CL48" i="1170"/>
  <c r="CL23" i="1170"/>
  <c r="CL33" i="1170"/>
  <c r="CL37" i="1170"/>
  <c r="CL52" i="1170"/>
  <c r="K56" i="1170"/>
  <c r="O56" i="1170"/>
  <c r="M56" i="1170"/>
  <c r="CL35" i="1170"/>
  <c r="CL50" i="1170"/>
  <c r="CK53" i="1170"/>
  <c r="CK22" i="861" s="1"/>
  <c r="P48" i="1170"/>
  <c r="CK38" i="1170"/>
  <c r="CK17" i="861" s="1"/>
  <c r="CJ55" i="1170"/>
  <c r="CI56" i="1170"/>
  <c r="N56" i="1170"/>
  <c r="CL51" i="1170"/>
  <c r="CL36" i="1170"/>
  <c r="CL34" i="1170"/>
  <c r="P34" i="1170" s="1"/>
  <c r="CL49" i="1170"/>
  <c r="AL510" i="64"/>
  <c r="AL500" i="64" s="1"/>
  <c r="AL502" i="64" s="1"/>
  <c r="AL503" i="64" s="1"/>
  <c r="CH509" i="64" a="1"/>
  <c r="CH509" i="64" s="1"/>
  <c r="CH498" i="64" a="1"/>
  <c r="CH498" i="64" s="1"/>
  <c r="CH501" i="64" a="1"/>
  <c r="CH501" i="64" s="1"/>
  <c r="CH515" i="64" a="1"/>
  <c r="CH515" i="64" s="1"/>
  <c r="CG126" i="64"/>
  <c r="CG141" i="64"/>
  <c r="CG1108" i="64"/>
  <c r="CG1110" i="64" s="1"/>
  <c r="CH111" i="64" a="1"/>
  <c r="CH111" i="64" s="1"/>
  <c r="CH1093" i="64" a="1"/>
  <c r="CH1093"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O18" i="861"/>
  <c r="CH1017" i="64" a="1"/>
  <c r="CH1017" i="64" s="1"/>
  <c r="AC1867" i="64" a="1"/>
  <c r="AC1867" i="64" s="1"/>
  <c r="AC1860" i="64" s="1"/>
  <c r="AC1861"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993" i="64"/>
  <c r="CG772" i="64"/>
  <c r="CG774" i="64" s="1"/>
  <c r="CE996" i="64"/>
  <c r="CF995" i="64"/>
  <c r="CH331" i="64" a="1"/>
  <c r="CH331" i="64" s="1"/>
  <c r="CH992" i="64" a="1"/>
  <c r="CH992"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B46" i="861"/>
  <c r="CB87" i="861" s="1"/>
  <c r="CI3" i="64"/>
  <c r="CI1" i="64"/>
  <c r="CJ2" i="64"/>
  <c r="CH24" i="864"/>
  <c r="CH94"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2" i="86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41" i="64"/>
  <c r="AQ437" i="64"/>
  <c r="AR2024" i="64" a="1"/>
  <c r="AR2024" i="64" s="1"/>
  <c r="AR2025" i="64" a="1"/>
  <c r="AR2025" i="64" s="1"/>
  <c r="AR2030" i="64" a="1"/>
  <c r="AR2030" i="64" s="1"/>
  <c r="AR2026" i="64" a="1"/>
  <c r="AR2026" i="64" s="1"/>
  <c r="AR2031" i="64" a="1"/>
  <c r="AR2031" i="64" s="1"/>
  <c r="AR2032" i="64" a="1"/>
  <c r="AR2032" i="64" s="1"/>
  <c r="AR2028" i="64" a="1"/>
  <c r="AR2028" i="64" s="1"/>
  <c r="AR2029" i="64" a="1"/>
  <c r="AR2029" i="64" s="1"/>
  <c r="AR2027" i="64" a="1"/>
  <c r="AR2027" i="64" s="1"/>
  <c r="AQ2033" i="64"/>
  <c r="AR435" i="64" a="1"/>
  <c r="AR435" i="64" s="1"/>
  <c r="AR413" i="64" a="1"/>
  <c r="AR413" i="64" s="1"/>
  <c r="AR436" i="64" a="1"/>
  <c r="AR436" i="64" s="1"/>
  <c r="AQ414" i="64"/>
  <c r="AR2212" i="64"/>
  <c r="AR2178" i="64"/>
  <c r="DC2415" i="64"/>
  <c r="DG1378" i="64"/>
  <c r="DH1376" i="64"/>
  <c r="DI2394" i="64"/>
  <c r="DI2396" i="64" s="1"/>
  <c r="AQ2137" i="64"/>
  <c r="AQ2115" i="64"/>
  <c r="AR2470" i="64" a="1"/>
  <c r="AR2470" i="64" s="1"/>
  <c r="AR2116" i="64" a="1"/>
  <c r="AR2116" i="64" s="1"/>
  <c r="AR2136" i="64" a="1"/>
  <c r="AR2136" i="64" s="1"/>
  <c r="CA1831" i="64"/>
  <c r="CB1829" i="64"/>
  <c r="CB1808" i="64"/>
  <c r="CB1810" i="64" s="1"/>
  <c r="CC1786" i="64"/>
  <c r="CC1788" i="64" s="1"/>
  <c r="AN1741" i="64"/>
  <c r="AN1743" i="64" s="1"/>
  <c r="AN1744" i="64" s="1"/>
  <c r="AO1732" i="64"/>
  <c r="AP1730" i="64"/>
  <c r="AP1739" i="64"/>
  <c r="AP1731" i="64"/>
  <c r="AP1740" i="64"/>
  <c r="AR1735" i="64" a="1"/>
  <c r="AR1735" i="64" s="1"/>
  <c r="AR1736" i="64" a="1"/>
  <c r="AR1736" i="64" s="1"/>
  <c r="AR1726" i="64" a="1"/>
  <c r="AR1726" i="64" s="1"/>
  <c r="AR1727" i="64" a="1"/>
  <c r="AR1727" i="64" s="1"/>
  <c r="AQ1723" i="64"/>
  <c r="AQ1722" i="64"/>
  <c r="AR1717" i="64" a="1"/>
  <c r="AR1717" i="64" s="1"/>
  <c r="AR1718" i="64" a="1"/>
  <c r="AR1718" i="64" s="1"/>
  <c r="AQ2158" i="64"/>
  <c r="AR2157" i="64" a="1"/>
  <c r="AR2157" i="64" s="1"/>
  <c r="AR573" i="64" a="1"/>
  <c r="AR573" i="64" s="1"/>
  <c r="AM621" i="64"/>
  <c r="AN620" i="64" a="1"/>
  <c r="AN620" i="64" s="1"/>
  <c r="AS1927" i="64"/>
  <c r="AS1928" i="64" s="1"/>
  <c r="AQ1478" i="64"/>
  <c r="AQ1187" i="64"/>
  <c r="AQ1638" i="64"/>
  <c r="AQ1615" i="64"/>
  <c r="AQ970"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67" i="64" a="1"/>
  <c r="AR2367" i="64" s="1"/>
  <c r="AR2444" i="64" a="1"/>
  <c r="AR2444" i="64" s="1"/>
  <c r="AR2418" i="64" a="1"/>
  <c r="AR2418" i="64" s="1"/>
  <c r="AR2393" i="64" a="1"/>
  <c r="AR2393" i="64" s="1"/>
  <c r="AR1614" i="64" a="1"/>
  <c r="AR1614" i="64" s="1"/>
  <c r="AR89" i="64" a="1"/>
  <c r="AR89" i="64" s="1"/>
  <c r="AR90" i="64" a="1"/>
  <c r="AR90" i="64" s="1"/>
  <c r="AR91" i="64" a="1"/>
  <c r="AR91" i="64" s="1"/>
  <c r="AR92" i="64" a="1"/>
  <c r="AR92" i="64" s="1"/>
  <c r="AQ93" i="64"/>
  <c r="AR1559" i="64" a="1"/>
  <c r="AR1559" i="64" s="1"/>
  <c r="AR1560" i="64" s="1"/>
  <c r="AR389" i="64" a="1"/>
  <c r="AR389" i="64" s="1"/>
  <c r="BF1764" i="64"/>
  <c r="BF1766" i="64" s="1"/>
  <c r="AR2494" i="64" a="1"/>
  <c r="AR2494" i="64" s="1"/>
  <c r="AR1479" i="64" a="1"/>
  <c r="AR1479" i="64" s="1"/>
  <c r="AR1858" i="64" a="1"/>
  <c r="AR1858" i="64" s="1"/>
  <c r="AR1866" i="64" s="1"/>
  <c r="AR1645" i="64" a="1"/>
  <c r="AR1645" i="64" s="1"/>
  <c r="AR1639" i="64" a="1"/>
  <c r="AR1639" i="64" s="1"/>
  <c r="AR1637" i="64" a="1"/>
  <c r="AR1637" i="64" s="1"/>
  <c r="AR1186" i="64" a="1"/>
  <c r="AR1186" i="64" s="1"/>
  <c r="AR969" i="64" a="1"/>
  <c r="AR969" i="64" s="1"/>
  <c r="CH1018" i="64"/>
  <c r="AR1638" i="64" a="1"/>
  <c r="AS2212" i="64" a="1"/>
  <c r="AN621" i="64" a="1"/>
  <c r="AR414" i="64" a="1"/>
  <c r="CG995" i="64" a="1"/>
  <c r="AR575" i="64" a="1"/>
  <c r="AS2178" i="64" a="1"/>
  <c r="AR437" i="64" a="1"/>
  <c r="CH993" i="64" a="1"/>
  <c r="AR599" i="64" a="1"/>
  <c r="AR390" i="64" a="1"/>
  <c r="AR2115" i="64" a="1"/>
  <c r="CF996" i="64" a="1"/>
  <c r="AR2137" i="64" a="1"/>
  <c r="CH1108" i="64" a="1"/>
  <c r="AR2158" i="64" a="1"/>
  <c r="CH772" i="64" a="1"/>
  <c r="AR698" i="64" a="1"/>
  <c r="AR1723" i="64" a="1"/>
  <c r="AR1478" i="64" a="1"/>
  <c r="AR1615" i="64" a="1"/>
  <c r="AR970" i="64" a="1"/>
  <c r="AR1187" i="64" a="1"/>
  <c r="CH732" i="64" a="1"/>
  <c r="AR1722" i="64" a="1"/>
  <c r="M51" i="1170" l="1"/>
  <c r="P51" i="1170"/>
  <c r="P35" i="1170"/>
  <c r="CK55" i="1170"/>
  <c r="P52" i="1170"/>
  <c r="P37" i="1170"/>
  <c r="M49" i="1170"/>
  <c r="P49" i="1170"/>
  <c r="M34" i="1170"/>
  <c r="CL38" i="1170"/>
  <c r="CL17" i="861" s="1"/>
  <c r="P33" i="1170"/>
  <c r="M23" i="1170"/>
  <c r="P23" i="1170"/>
  <c r="CJ56" i="1170"/>
  <c r="P50" i="1170"/>
  <c r="CL53" i="1170"/>
  <c r="CL22" i="861" s="1"/>
  <c r="M36" i="1170"/>
  <c r="P36" i="1170"/>
  <c r="AL511" i="64"/>
  <c r="AL516" i="64" s="1"/>
  <c r="AL504" i="64"/>
  <c r="AM496" i="64"/>
  <c r="AM499" i="64" s="1"/>
  <c r="CI509" i="64" a="1"/>
  <c r="CI509" i="64" s="1"/>
  <c r="CI498" i="64" a="1"/>
  <c r="CI498" i="64" s="1"/>
  <c r="CI501" i="64" a="1"/>
  <c r="CI501" i="64" s="1"/>
  <c r="CI515" i="64" a="1"/>
  <c r="CI515" i="64" s="1"/>
  <c r="CH141" i="64"/>
  <c r="CH126" i="64"/>
  <c r="CH1108" i="64"/>
  <c r="CH1110" i="64" s="1"/>
  <c r="CI111" i="64" a="1"/>
  <c r="CI111" i="64" s="1"/>
  <c r="CI1093" i="64" a="1"/>
  <c r="CI1093"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O28" i="861"/>
  <c r="CO29" i="861" s="1"/>
  <c r="CI1017" i="64" a="1"/>
  <c r="CI1017"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993" i="64"/>
  <c r="CH772" i="64"/>
  <c r="CH774" i="64" s="1"/>
  <c r="CF996" i="64"/>
  <c r="CG995" i="64"/>
  <c r="CI331" i="64" a="1"/>
  <c r="CI331" i="64" s="1"/>
  <c r="CI992" i="64" a="1"/>
  <c r="CI992"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C46" i="861"/>
  <c r="CC87" i="861" s="1"/>
  <c r="CJ1" i="64"/>
  <c r="CK2" i="64"/>
  <c r="CJ3" i="64"/>
  <c r="CI70" i="863" a="1"/>
  <c r="CI70" i="863" s="1"/>
  <c r="CI66" i="863" a="1"/>
  <c r="CI66" i="863" s="1"/>
  <c r="CI68" i="863" a="1"/>
  <c r="CI68" i="863" s="1"/>
  <c r="CI4" i="863"/>
  <c r="CJ22" i="864"/>
  <c r="CJ21" i="864"/>
  <c r="CJ3" i="864"/>
  <c r="CJ4" i="864" s="1"/>
  <c r="CJ1" i="864"/>
  <c r="CJ20" i="864"/>
  <c r="CK2" i="864"/>
  <c r="CK23" i="864" s="1"/>
  <c r="CI24" i="864"/>
  <c r="CI94" i="861" s="1"/>
  <c r="CL1" i="861"/>
  <c r="CL8" i="861"/>
  <c r="CL4" i="861"/>
  <c r="CI57" i="863"/>
  <c r="CH32"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41" i="64"/>
  <c r="AR437" i="64"/>
  <c r="AS2024" i="64" a="1"/>
  <c r="AS2024" i="64" s="1"/>
  <c r="AS2025" i="64" a="1"/>
  <c r="AS2025" i="64" s="1"/>
  <c r="AS2026" i="64" a="1"/>
  <c r="AS2026" i="64" s="1"/>
  <c r="AS2027" i="64" a="1"/>
  <c r="AS2027" i="64" s="1"/>
  <c r="AS2028" i="64" a="1"/>
  <c r="AS2028" i="64" s="1"/>
  <c r="AS2029" i="64" a="1"/>
  <c r="AS2029" i="64" s="1"/>
  <c r="AS2030" i="64" a="1"/>
  <c r="AS2030" i="64" s="1"/>
  <c r="AS2031" i="64" a="1"/>
  <c r="AS2031" i="64" s="1"/>
  <c r="AS2032" i="64" a="1"/>
  <c r="AS2032" i="64" s="1"/>
  <c r="AR2033" i="64"/>
  <c r="AS413" i="64" a="1"/>
  <c r="AS413" i="64" s="1"/>
  <c r="AS436" i="64" a="1"/>
  <c r="AS436" i="64" s="1"/>
  <c r="AS435" i="64" a="1"/>
  <c r="AS435" i="64" s="1"/>
  <c r="AR414" i="64"/>
  <c r="AS2212" i="64"/>
  <c r="AS2178" i="64"/>
  <c r="DE2364" i="64"/>
  <c r="DE2441" i="64"/>
  <c r="DE2467" i="64"/>
  <c r="DH1378" i="64"/>
  <c r="DI1376" i="64"/>
  <c r="DJ2394" i="64"/>
  <c r="DJ2396" i="64" s="1"/>
  <c r="AR2137" i="64"/>
  <c r="AR2115" i="64"/>
  <c r="AS2470" i="64" a="1"/>
  <c r="AS2470" i="64" s="1"/>
  <c r="AS2136" i="64" a="1"/>
  <c r="AS2136" i="64" s="1"/>
  <c r="AS2116" i="64" a="1"/>
  <c r="AS2116" i="64" s="1"/>
  <c r="CB1831" i="64"/>
  <c r="CC1829" i="64"/>
  <c r="CC1808" i="64"/>
  <c r="CC1810" i="64" s="1"/>
  <c r="CD1786" i="64"/>
  <c r="CD1788" i="64" s="1"/>
  <c r="AO1741" i="64"/>
  <c r="AO1743" i="64" s="1"/>
  <c r="AO1744" i="64" s="1"/>
  <c r="AP1732" i="64"/>
  <c r="AQ1730" i="64"/>
  <c r="AQ1739" i="64"/>
  <c r="AQ1731" i="64"/>
  <c r="AQ1740" i="64"/>
  <c r="AS1736" i="64" a="1"/>
  <c r="AS1736" i="64" s="1"/>
  <c r="AS1735" i="64" a="1"/>
  <c r="AS1735" i="64" s="1"/>
  <c r="AS1727" i="64" a="1"/>
  <c r="AS1727" i="64" s="1"/>
  <c r="AS1726" i="64" a="1"/>
  <c r="AS1726" i="64" s="1"/>
  <c r="AR1723" i="64"/>
  <c r="AR1722" i="64"/>
  <c r="AS1717" i="64" a="1"/>
  <c r="AS1717" i="64" s="1"/>
  <c r="AS1718" i="64" a="1"/>
  <c r="AS1718" i="64" s="1"/>
  <c r="AR2158" i="64"/>
  <c r="AS2157" i="64" a="1"/>
  <c r="AS2157" i="64" s="1"/>
  <c r="AS573" i="64" a="1"/>
  <c r="AS573" i="64" s="1"/>
  <c r="AN621" i="64"/>
  <c r="AO620" i="64" a="1"/>
  <c r="AO620" i="64" s="1"/>
  <c r="AT1927" i="64"/>
  <c r="AT1928" i="64" s="1"/>
  <c r="AR1187" i="64"/>
  <c r="AR1638" i="64"/>
  <c r="AR1478" i="64"/>
  <c r="AR1615" i="64"/>
  <c r="AR970" i="64"/>
  <c r="AR575" i="64"/>
  <c r="AR390" i="64"/>
  <c r="AR599" i="64"/>
  <c r="AD1857" i="64"/>
  <c r="AD1863"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67" i="64" a="1"/>
  <c r="AS2367" i="64" s="1"/>
  <c r="AS2444" i="64" a="1"/>
  <c r="AS2444" i="64" s="1"/>
  <c r="AS2418" i="64" a="1"/>
  <c r="AS2418" i="64" s="1"/>
  <c r="AS2393" i="64" a="1"/>
  <c r="AS2393" i="64" s="1"/>
  <c r="AS1614" i="64" a="1"/>
  <c r="AS1614" i="64" s="1"/>
  <c r="AS89" i="64" a="1"/>
  <c r="AS89" i="64" s="1"/>
  <c r="AS90" i="64" a="1"/>
  <c r="AS90" i="64" s="1"/>
  <c r="AS91" i="64" a="1"/>
  <c r="AS91" i="64" s="1"/>
  <c r="AS92" i="64" a="1"/>
  <c r="AS92" i="64" s="1"/>
  <c r="AR93" i="64"/>
  <c r="AS1559" i="64" a="1"/>
  <c r="AS1559" i="64" s="1"/>
  <c r="AS1560" i="64" s="1"/>
  <c r="AS389" i="64" a="1"/>
  <c r="AS389" i="64" s="1"/>
  <c r="BG1764" i="64"/>
  <c r="BG1766" i="64" s="1"/>
  <c r="AS2494" i="64" a="1"/>
  <c r="AS2494" i="64" s="1"/>
  <c r="AS1479" i="64" a="1"/>
  <c r="AS1479" i="64" s="1"/>
  <c r="AS1858" i="64" a="1"/>
  <c r="AS1858" i="64" s="1"/>
  <c r="AS1866" i="64" s="1"/>
  <c r="AS1639" i="64" a="1"/>
  <c r="AS1639" i="64" s="1"/>
  <c r="AS1645" i="64" a="1"/>
  <c r="AS1645" i="64" s="1"/>
  <c r="AS1637" i="64" a="1"/>
  <c r="AS1637" i="64" s="1"/>
  <c r="AS1186" i="64" a="1"/>
  <c r="AS1186" i="64" s="1"/>
  <c r="AS969" i="64" a="1"/>
  <c r="AS969" i="64" s="1"/>
  <c r="AT2212" i="64" a="1"/>
  <c r="AT2178" i="64" a="1"/>
  <c r="AS698" i="64" a="1"/>
  <c r="AS1722" i="64" a="1"/>
  <c r="AS1478" i="64" a="1"/>
  <c r="AS390" i="64" a="1"/>
  <c r="AO621" i="64" a="1"/>
  <c r="CG996" i="64" a="1"/>
  <c r="CI993" i="64" a="1"/>
  <c r="AS1187" i="64" a="1"/>
  <c r="AS970" i="64" a="1"/>
  <c r="AS599" i="64" a="1"/>
  <c r="AS2158" i="64" a="1"/>
  <c r="CI1018" i="64"/>
  <c r="AS2115" i="64" a="1"/>
  <c r="CH995" i="64" a="1"/>
  <c r="AS1638" i="64" a="1"/>
  <c r="CI1108" i="64" a="1"/>
  <c r="AS437" i="64" a="1"/>
  <c r="CI772" i="64" a="1"/>
  <c r="AS2137" i="64" a="1"/>
  <c r="AS575" i="64" a="1"/>
  <c r="CI732" i="64" a="1"/>
  <c r="AS414" i="64" a="1"/>
  <c r="AS1615" i="64" a="1"/>
  <c r="AS1723" i="64" a="1"/>
  <c r="P53" i="1170" l="1"/>
  <c r="P22" i="861" s="1"/>
  <c r="CK56" i="1170"/>
  <c r="CL55" i="1170"/>
  <c r="P38" i="1170"/>
  <c r="P17" i="861" s="1"/>
  <c r="AM507" i="64"/>
  <c r="AL512" i="64"/>
  <c r="AM508" i="64"/>
  <c r="AM510" i="64" s="1"/>
  <c r="AM500" i="64" s="1"/>
  <c r="AM502" i="64" s="1"/>
  <c r="AM503" i="64" s="1"/>
  <c r="CJ509" i="64" a="1"/>
  <c r="CJ509" i="64" s="1"/>
  <c r="CJ498" i="64" a="1"/>
  <c r="CJ498" i="64" s="1"/>
  <c r="CJ501" i="64" a="1"/>
  <c r="CJ501" i="64" s="1"/>
  <c r="CJ515" i="64" a="1"/>
  <c r="CJ515" i="64" s="1"/>
  <c r="CI126" i="64"/>
  <c r="CI141" i="64"/>
  <c r="CI1108" i="64"/>
  <c r="CI1110" i="64" s="1"/>
  <c r="CJ111" i="64" a="1"/>
  <c r="CJ111" i="64" s="1"/>
  <c r="CJ1093" i="64" a="1"/>
  <c r="CJ1093"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17" i="64" a="1"/>
  <c r="CJ1017" i="64" s="1"/>
  <c r="AD1867" i="64" a="1"/>
  <c r="AD1867" i="64" s="1"/>
  <c r="AD1860" i="64" s="1"/>
  <c r="AD1861"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993" i="64"/>
  <c r="CI772" i="64"/>
  <c r="CI774" i="64" s="1"/>
  <c r="CG996" i="64"/>
  <c r="CH995" i="64"/>
  <c r="CJ331" i="64" a="1"/>
  <c r="CJ331" i="64" s="1"/>
  <c r="CJ992" i="64" a="1"/>
  <c r="CJ992"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D46" i="861"/>
  <c r="CD87" i="861" s="1"/>
  <c r="CK1" i="64"/>
  <c r="CL2" i="64"/>
  <c r="CK3" i="64"/>
  <c r="CI32" i="861"/>
  <c r="CL5" i="861"/>
  <c r="M49" i="861"/>
  <c r="M46" i="861"/>
  <c r="M87" i="861" s="1"/>
  <c r="K49" i="861"/>
  <c r="K26" i="861"/>
  <c r="P26" i="861"/>
  <c r="O46" i="861"/>
  <c r="O87" i="861" s="1"/>
  <c r="M26" i="861"/>
  <c r="N49" i="861"/>
  <c r="L46" i="861"/>
  <c r="L87" i="861" s="1"/>
  <c r="L32" i="861"/>
  <c r="L26" i="861"/>
  <c r="K46" i="861"/>
  <c r="K87" i="861" s="1"/>
  <c r="N32" i="861"/>
  <c r="P49" i="861"/>
  <c r="N46" i="861"/>
  <c r="N87" i="861" s="1"/>
  <c r="O32" i="861"/>
  <c r="K43" i="861"/>
  <c r="N26" i="861"/>
  <c r="K32" i="861"/>
  <c r="O49" i="861"/>
  <c r="K95" i="861"/>
  <c r="L49"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4"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41" i="64"/>
  <c r="AS437" i="64"/>
  <c r="AT2024" i="64" a="1"/>
  <c r="AT2024" i="64" s="1"/>
  <c r="AT2025" i="64" a="1"/>
  <c r="AT2025" i="64" s="1"/>
  <c r="AT2026" i="64" a="1"/>
  <c r="AT2026" i="64" s="1"/>
  <c r="AT2027" i="64" a="1"/>
  <c r="AT2027" i="64" s="1"/>
  <c r="AT2030" i="64" a="1"/>
  <c r="AT2030" i="64" s="1"/>
  <c r="AT2028" i="64" a="1"/>
  <c r="AT2028" i="64" s="1"/>
  <c r="AT2031" i="64" a="1"/>
  <c r="AT2031" i="64" s="1"/>
  <c r="AT2032" i="64" a="1"/>
  <c r="AT2032" i="64" s="1"/>
  <c r="AT2029" i="64" a="1"/>
  <c r="AT2029" i="64" s="1"/>
  <c r="AS2033" i="64"/>
  <c r="AT436" i="64" a="1"/>
  <c r="AT436" i="64" s="1"/>
  <c r="AT413" i="64" a="1"/>
  <c r="AT413" i="64" s="1"/>
  <c r="AT435" i="64" a="1"/>
  <c r="AT435" i="64" s="1"/>
  <c r="AS414" i="64"/>
  <c r="AT2212" i="64"/>
  <c r="AT2178" i="64"/>
  <c r="DD2415" i="64"/>
  <c r="DI1378" i="64"/>
  <c r="DJ1376" i="64"/>
  <c r="DK2394" i="64"/>
  <c r="DK2396" i="64" s="1"/>
  <c r="AS2115" i="64"/>
  <c r="AS2137" i="64"/>
  <c r="AT2470" i="64" a="1"/>
  <c r="AT2470" i="64" s="1"/>
  <c r="AT2116" i="64" a="1"/>
  <c r="AT2116" i="64" s="1"/>
  <c r="AT2136" i="64" a="1"/>
  <c r="AT2136" i="64" s="1"/>
  <c r="CC1831" i="64"/>
  <c r="CD1829" i="64"/>
  <c r="CD1808" i="64"/>
  <c r="CD1810" i="64" s="1"/>
  <c r="CE1786" i="64"/>
  <c r="CE1788" i="64" s="1"/>
  <c r="AP1741" i="64"/>
  <c r="AP1743" i="64" s="1"/>
  <c r="AP1744" i="64" s="1"/>
  <c r="AQ1732" i="64"/>
  <c r="AR1730" i="64"/>
  <c r="AR1739" i="64"/>
  <c r="AR1731" i="64"/>
  <c r="AR1740" i="64"/>
  <c r="AT1736" i="64" a="1"/>
  <c r="AT1736" i="64" s="1"/>
  <c r="AT1735" i="64" a="1"/>
  <c r="AT1735" i="64" s="1"/>
  <c r="AT1726" i="64" a="1"/>
  <c r="AT1726" i="64" s="1"/>
  <c r="AT1727" i="64" a="1"/>
  <c r="AT1727" i="64" s="1"/>
  <c r="AS1723" i="64"/>
  <c r="AS1722" i="64"/>
  <c r="AT1717" i="64" a="1"/>
  <c r="AT1717" i="64" s="1"/>
  <c r="AT1718" i="64" a="1"/>
  <c r="AT1718" i="64" s="1"/>
  <c r="AS2158" i="64"/>
  <c r="AT2157" i="64" a="1"/>
  <c r="AT2157" i="64" s="1"/>
  <c r="AT573" i="64" a="1"/>
  <c r="AT573" i="64" s="1"/>
  <c r="AO621" i="64"/>
  <c r="AU1927" i="64"/>
  <c r="AU1928" i="64" s="1"/>
  <c r="AP620" i="64" a="1"/>
  <c r="AP620" i="64" s="1"/>
  <c r="AS1638" i="64"/>
  <c r="AS1478" i="64"/>
  <c r="AS1187" i="64"/>
  <c r="AS1615" i="64"/>
  <c r="AS970"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67" i="64" a="1"/>
  <c r="AT2367" i="64" s="1"/>
  <c r="AT2444" i="64" a="1"/>
  <c r="AT2444" i="64" s="1"/>
  <c r="AT2418" i="64" a="1"/>
  <c r="AT2418" i="64" s="1"/>
  <c r="AT2393" i="64" a="1"/>
  <c r="AT2393" i="64" s="1"/>
  <c r="AT1614" i="64" a="1"/>
  <c r="AT1614" i="64" s="1"/>
  <c r="AT91" i="64" a="1"/>
  <c r="AT91" i="64" s="1"/>
  <c r="AT89" i="64" a="1"/>
  <c r="AT89" i="64" s="1"/>
  <c r="AT90" i="64" a="1"/>
  <c r="AT90" i="64" s="1"/>
  <c r="AT92" i="64" a="1"/>
  <c r="AT92" i="64" s="1"/>
  <c r="AS93" i="64"/>
  <c r="AT1559" i="64" a="1"/>
  <c r="AT1559" i="64" s="1"/>
  <c r="AT1560" i="64" s="1"/>
  <c r="AT389" i="64" a="1"/>
  <c r="AT389" i="64" s="1"/>
  <c r="BH1764" i="64"/>
  <c r="BH1766" i="64" s="1"/>
  <c r="AT2494" i="64" a="1"/>
  <c r="AT2494" i="64" s="1"/>
  <c r="AT1479" i="64" a="1"/>
  <c r="AT1479" i="64" s="1"/>
  <c r="AT1858" i="64" a="1"/>
  <c r="AT1858" i="64" s="1"/>
  <c r="AT1866" i="64" s="1"/>
  <c r="AT1639" i="64" a="1"/>
  <c r="AT1639" i="64" s="1"/>
  <c r="AT1645" i="64" a="1"/>
  <c r="AT1645" i="64" s="1"/>
  <c r="AT1637" i="64" a="1"/>
  <c r="AT1637" i="64" s="1"/>
  <c r="AT1186" i="64" a="1"/>
  <c r="AT1186" i="64" s="1"/>
  <c r="AT969" i="64" a="1"/>
  <c r="AT969" i="64" s="1"/>
  <c r="AT599" i="64" a="1"/>
  <c r="AP621" i="64" a="1"/>
  <c r="AT2115" i="64" a="1"/>
  <c r="AT2137" i="64" a="1"/>
  <c r="AT1722" i="64" a="1"/>
  <c r="AT1187" i="64" a="1"/>
  <c r="AT575" i="64" a="1"/>
  <c r="AU2178" i="64" a="1"/>
  <c r="CH996" i="64" a="1"/>
  <c r="AT437" i="64" a="1"/>
  <c r="AT2158" i="64" a="1"/>
  <c r="CJ1018" i="64"/>
  <c r="CI995" i="64" a="1"/>
  <c r="AT1615" i="64" a="1"/>
  <c r="CJ772" i="64" a="1"/>
  <c r="CJ993" i="64" a="1"/>
  <c r="CJ732" i="64" a="1"/>
  <c r="AU2212" i="64" a="1"/>
  <c r="AT698" i="64" a="1"/>
  <c r="CJ1108" i="64" a="1"/>
  <c r="AT970" i="64" a="1"/>
  <c r="AT1723" i="64" a="1"/>
  <c r="AT414" i="64" a="1"/>
  <c r="AT1638" i="64" a="1"/>
  <c r="AT1478" i="64" a="1"/>
  <c r="AT390" i="64" a="1"/>
  <c r="CL56" i="1170" l="1"/>
  <c r="P55" i="1170"/>
  <c r="AM511" i="64"/>
  <c r="AM516" i="64" s="1"/>
  <c r="AN496" i="64"/>
  <c r="AN499" i="64" s="1"/>
  <c r="AM504" i="64"/>
  <c r="CK509" i="64" a="1"/>
  <c r="CK509" i="64" s="1"/>
  <c r="CK498" i="64" a="1"/>
  <c r="CK498" i="64" s="1"/>
  <c r="CK515" i="64" a="1"/>
  <c r="CK515" i="64" s="1"/>
  <c r="CK501" i="64" a="1"/>
  <c r="CK501" i="64" s="1"/>
  <c r="CJ126" i="64"/>
  <c r="CJ141" i="64"/>
  <c r="CJ1108" i="64"/>
  <c r="CJ1110" i="64" s="1"/>
  <c r="CK111" i="64" a="1"/>
  <c r="CK111" i="64" s="1"/>
  <c r="CK1093" i="64" a="1"/>
  <c r="CK1093"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72" i="863"/>
  <c r="CK1017" i="64" a="1"/>
  <c r="CK1017"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993" i="64"/>
  <c r="CJ772" i="64"/>
  <c r="CJ774" i="64" s="1"/>
  <c r="CH996" i="64"/>
  <c r="CI995" i="64"/>
  <c r="CK331" i="64" a="1"/>
  <c r="CK331" i="64" s="1"/>
  <c r="CK992" i="64" a="1"/>
  <c r="CK992"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E46" i="861"/>
  <c r="CE87" i="861" s="1"/>
  <c r="CL1" i="64"/>
  <c r="CL3" i="64"/>
  <c r="CK24" i="864"/>
  <c r="CK94" i="861" s="1"/>
  <c r="CL56" i="863" a="1"/>
  <c r="CL56" i="863" s="1"/>
  <c r="CL54" i="863" a="1"/>
  <c r="CL54" i="863" s="1"/>
  <c r="CL55" i="863" a="1"/>
  <c r="CL55" i="863" s="1"/>
  <c r="CL38" i="863"/>
  <c r="CL53" i="863" a="1"/>
  <c r="CL53" i="863" s="1"/>
  <c r="CL52" i="863" a="1"/>
  <c r="CL52" i="863" s="1"/>
  <c r="CL39" i="863"/>
  <c r="CL41" i="863"/>
  <c r="CL3" i="863"/>
  <c r="CL1" i="863"/>
  <c r="K70" i="861"/>
  <c r="CK42" i="863"/>
  <c r="CK21" i="863" s="1"/>
  <c r="CK43" i="863"/>
  <c r="CJ32" i="861"/>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24" i="64" a="1"/>
  <c r="AU2024" i="64" s="1"/>
  <c r="AU2025" i="64" a="1"/>
  <c r="AU2025" i="64" s="1"/>
  <c r="AU2026" i="64" a="1"/>
  <c r="AU2026" i="64" s="1"/>
  <c r="AU2030" i="64" a="1"/>
  <c r="AU2030" i="64" s="1"/>
  <c r="AU2028" i="64" a="1"/>
  <c r="AU2028" i="64" s="1"/>
  <c r="AU2031" i="64" a="1"/>
  <c r="AU2031" i="64" s="1"/>
  <c r="AU2032" i="64" a="1"/>
  <c r="AU2032" i="64" s="1"/>
  <c r="AU2029" i="64" a="1"/>
  <c r="AU2029" i="64" s="1"/>
  <c r="AU2027" i="64" a="1"/>
  <c r="AU2027" i="64" s="1"/>
  <c r="AS2041" i="64"/>
  <c r="AT2033" i="64"/>
  <c r="AU413" i="64" a="1"/>
  <c r="AU413" i="64" s="1"/>
  <c r="AU436" i="64" a="1"/>
  <c r="AU436" i="64" s="1"/>
  <c r="AU435" i="64" a="1"/>
  <c r="AU435" i="64" s="1"/>
  <c r="AT414" i="64"/>
  <c r="AU2178" i="64"/>
  <c r="AU2212" i="64"/>
  <c r="DF2441" i="64"/>
  <c r="DF2467" i="64"/>
  <c r="DF2364" i="64"/>
  <c r="DJ1378" i="64"/>
  <c r="DK1376" i="64"/>
  <c r="DL2394" i="64"/>
  <c r="DL2396" i="64" s="1"/>
  <c r="AT2137" i="64"/>
  <c r="AT2115" i="64"/>
  <c r="AU2470" i="64" a="1"/>
  <c r="AU2470" i="64" s="1"/>
  <c r="AU2116" i="64" a="1"/>
  <c r="AU2116" i="64" s="1"/>
  <c r="AU2136" i="64" a="1"/>
  <c r="AU2136" i="64" s="1"/>
  <c r="CE1829" i="64"/>
  <c r="CD1831" i="64"/>
  <c r="CE1808" i="64"/>
  <c r="CE1810" i="64" s="1"/>
  <c r="CF1786" i="64"/>
  <c r="CF1788" i="64" s="1"/>
  <c r="AR1732" i="64"/>
  <c r="AQ1741" i="64"/>
  <c r="AR1741" i="64"/>
  <c r="AS1731" i="64"/>
  <c r="AS1740" i="64"/>
  <c r="AS1730" i="64"/>
  <c r="AS1739" i="64"/>
  <c r="AU1736" i="64" a="1"/>
  <c r="AU1736" i="64" s="1"/>
  <c r="AU1735" i="64" a="1"/>
  <c r="AU1735" i="64" s="1"/>
  <c r="AU1727" i="64" a="1"/>
  <c r="AU1727" i="64" s="1"/>
  <c r="AU1726" i="64" a="1"/>
  <c r="AU1726" i="64" s="1"/>
  <c r="AT1723" i="64"/>
  <c r="AT1722" i="64"/>
  <c r="AU1717" i="64" a="1"/>
  <c r="AU1717" i="64" s="1"/>
  <c r="AU1718" i="64" a="1"/>
  <c r="AU1718" i="64" s="1"/>
  <c r="AT2158" i="64"/>
  <c r="AU2157" i="64" a="1"/>
  <c r="AU2157" i="64" s="1"/>
  <c r="AU573" i="64" a="1"/>
  <c r="AU573" i="64" s="1"/>
  <c r="AP621" i="64"/>
  <c r="AQ620" i="64" a="1"/>
  <c r="AQ620" i="64" s="1"/>
  <c r="AV1927" i="64"/>
  <c r="AV1928" i="64" s="1"/>
  <c r="AT1478" i="64"/>
  <c r="AT1187" i="64"/>
  <c r="AT1638" i="64"/>
  <c r="AT1615" i="64"/>
  <c r="AT970" i="64"/>
  <c r="AT390" i="64"/>
  <c r="AT599" i="64"/>
  <c r="AT575" i="64"/>
  <c r="AE1857" i="64"/>
  <c r="AE1863"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67" i="64" a="1"/>
  <c r="AU2367" i="64" s="1"/>
  <c r="AU2444" i="64" a="1"/>
  <c r="AU2444" i="64" s="1"/>
  <c r="AU2418" i="64" a="1"/>
  <c r="AU2418" i="64" s="1"/>
  <c r="AU2393" i="64" a="1"/>
  <c r="AU2393" i="64" s="1"/>
  <c r="AU1614" i="64" a="1"/>
  <c r="AU1614" i="64" s="1"/>
  <c r="AT93" i="64"/>
  <c r="AU90" i="64" a="1"/>
  <c r="AU90" i="64" s="1"/>
  <c r="AU91" i="64" a="1"/>
  <c r="AU91" i="64" s="1"/>
  <c r="AU92" i="64" a="1"/>
  <c r="AU92" i="64" s="1"/>
  <c r="AU89" i="64" a="1"/>
  <c r="AU89" i="64" s="1"/>
  <c r="AU1559" i="64" a="1"/>
  <c r="AU1559" i="64" s="1"/>
  <c r="AU1560" i="64" s="1"/>
  <c r="AU389" i="64" a="1"/>
  <c r="AU389" i="64" s="1"/>
  <c r="BI1764" i="64"/>
  <c r="BI1766" i="64" s="1"/>
  <c r="AU2494" i="64" a="1"/>
  <c r="AU2494" i="64" s="1"/>
  <c r="AU1479" i="64" a="1"/>
  <c r="AU1479" i="64" s="1"/>
  <c r="AU1858" i="64" a="1"/>
  <c r="AU1858" i="64" s="1"/>
  <c r="AU1866" i="64" s="1"/>
  <c r="AU1639" i="64" a="1"/>
  <c r="AU1639" i="64" s="1"/>
  <c r="AU1645" i="64" a="1"/>
  <c r="AU1645" i="64" s="1"/>
  <c r="AU1637" i="64" a="1"/>
  <c r="AU1637" i="64" s="1"/>
  <c r="AU1186" i="64" a="1"/>
  <c r="AU1186" i="64" s="1"/>
  <c r="AU969" i="64" a="1"/>
  <c r="AU969" i="64" s="1"/>
  <c r="CK772" i="64" a="1"/>
  <c r="AU970" i="64" a="1"/>
  <c r="AU414" i="64" a="1"/>
  <c r="AU1478" i="64" a="1"/>
  <c r="AU2158" i="64" a="1"/>
  <c r="CK1018" i="64"/>
  <c r="CK1108" i="64" a="1"/>
  <c r="AU437" i="64" a="1"/>
  <c r="AU698" i="64" a="1"/>
  <c r="CJ995" i="64" a="1"/>
  <c r="AU1615" i="64" a="1"/>
  <c r="AU1187" i="64" a="1"/>
  <c r="AU390" i="64" a="1"/>
  <c r="AV2212" i="64" a="1"/>
  <c r="AU1638" i="64" a="1"/>
  <c r="AU599" i="64" a="1"/>
  <c r="CI996" i="64" a="1"/>
  <c r="AU575" i="64" a="1"/>
  <c r="AU2115" i="64" a="1"/>
  <c r="CK993" i="64" a="1"/>
  <c r="AU2137" i="64" a="1"/>
  <c r="AU1723" i="64" a="1"/>
  <c r="AV2178" i="64" a="1"/>
  <c r="AU1722" i="64" a="1"/>
  <c r="AQ621" i="64" a="1"/>
  <c r="CK732" i="64" a="1"/>
  <c r="P56" i="1170" l="1"/>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08" i="64"/>
  <c r="CK1110" i="64" s="1"/>
  <c r="CL1093" i="64" a="1"/>
  <c r="CL1093" i="64" s="1"/>
  <c r="K1110" i="64"/>
  <c r="L1110" i="64"/>
  <c r="O1110" i="64"/>
  <c r="N1110" i="64"/>
  <c r="M1110"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33" i="861"/>
  <c r="CO37" i="861" s="1"/>
  <c r="CO39" i="861" s="1"/>
  <c r="CO40" i="861" s="1"/>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788" i="64"/>
  <c r="L1523" i="64"/>
  <c r="O1523" i="64"/>
  <c r="L1766" i="64"/>
  <c r="L1532" i="64"/>
  <c r="N1859" i="64"/>
  <c r="L1859" i="64"/>
  <c r="N1831" i="64"/>
  <c r="O1831" i="64"/>
  <c r="M1536" i="64"/>
  <c r="O1859" i="64"/>
  <c r="K1766" i="64"/>
  <c r="O1488" i="64"/>
  <c r="O1810" i="64"/>
  <c r="K1488" i="64"/>
  <c r="K1831" i="64"/>
  <c r="M1523" i="64"/>
  <c r="P1488" i="64"/>
  <c r="N1523" i="64"/>
  <c r="P1859" i="64"/>
  <c r="N1788" i="64"/>
  <c r="O1524" i="64"/>
  <c r="M1810" i="64"/>
  <c r="O1532" i="64"/>
  <c r="P1536" i="64"/>
  <c r="K1859" i="64"/>
  <c r="K1810" i="64"/>
  <c r="K1524" i="64"/>
  <c r="N1532" i="64"/>
  <c r="L1488" i="64"/>
  <c r="M1788" i="64"/>
  <c r="M1488" i="64"/>
  <c r="K1788" i="64"/>
  <c r="L1788" i="64"/>
  <c r="L1536" i="64"/>
  <c r="P1523" i="64"/>
  <c r="L1810" i="64"/>
  <c r="M1831" i="64"/>
  <c r="M1532" i="64"/>
  <c r="M1766" i="64"/>
  <c r="P1524" i="64"/>
  <c r="L1524" i="64"/>
  <c r="K1532" i="64"/>
  <c r="M1524" i="64"/>
  <c r="N1524" i="64"/>
  <c r="L1831" i="64"/>
  <c r="M1859" i="64"/>
  <c r="O1536" i="64"/>
  <c r="N1810" i="64"/>
  <c r="N1488" i="64"/>
  <c r="N1536" i="64"/>
  <c r="K1523" i="64"/>
  <c r="P1532" i="64"/>
  <c r="K1536" i="64"/>
  <c r="AQ1743" i="64"/>
  <c r="AQ1744" i="64" s="1"/>
  <c r="K995" i="64"/>
  <c r="K993" i="64"/>
  <c r="K1018" i="64"/>
  <c r="K996" i="64"/>
  <c r="L995" i="64"/>
  <c r="L993" i="64"/>
  <c r="L1018" i="64"/>
  <c r="L996" i="64"/>
  <c r="CL1017" i="64" a="1"/>
  <c r="CL1017" i="64" s="1"/>
  <c r="AE1867" i="64" a="1"/>
  <c r="AE1867" i="64" s="1"/>
  <c r="AE1860"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993" i="64"/>
  <c r="CK772" i="64"/>
  <c r="CK774" i="64" s="1"/>
  <c r="CI996" i="64"/>
  <c r="CJ995" i="64"/>
  <c r="CL331" i="64" a="1"/>
  <c r="CL331" i="64" s="1"/>
  <c r="CL992" i="64" a="1"/>
  <c r="CL992"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F46" i="861"/>
  <c r="CF87" i="861" s="1"/>
  <c r="CL4" i="64"/>
  <c r="K511" i="64" s="1"/>
  <c r="L507" i="64" s="1"/>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2" i="861"/>
  <c r="CL57" i="863"/>
  <c r="P57" i="863" s="1"/>
  <c r="CL24" i="864"/>
  <c r="CL4" i="864"/>
  <c r="O22" i="864"/>
  <c r="N24" i="864"/>
  <c r="N94" i="861" s="1"/>
  <c r="M21" i="864"/>
  <c r="L20" i="864"/>
  <c r="M20" i="864"/>
  <c r="K24" i="864"/>
  <c r="K94" i="861" s="1"/>
  <c r="L22" i="864"/>
  <c r="P22" i="864"/>
  <c r="N22" i="864"/>
  <c r="P20" i="864"/>
  <c r="L24" i="864"/>
  <c r="L94" i="861" s="1"/>
  <c r="N20" i="864"/>
  <c r="O21" i="864"/>
  <c r="M22" i="864"/>
  <c r="K22" i="864"/>
  <c r="N21" i="864"/>
  <c r="L21" i="864"/>
  <c r="K20" i="864"/>
  <c r="P21" i="864"/>
  <c r="K21" i="864"/>
  <c r="O20" i="864"/>
  <c r="O24" i="864"/>
  <c r="O94"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41" i="64"/>
  <c r="AU437" i="64"/>
  <c r="AV2030" i="64" a="1"/>
  <c r="AV2030" i="64" s="1"/>
  <c r="AV2024" i="64" a="1"/>
  <c r="AV2024" i="64" s="1"/>
  <c r="AV2026" i="64" a="1"/>
  <c r="AV2026" i="64" s="1"/>
  <c r="AV2025" i="64" a="1"/>
  <c r="AV2025" i="64" s="1"/>
  <c r="AV2028" i="64" a="1"/>
  <c r="AV2028" i="64" s="1"/>
  <c r="AV2031" i="64" a="1"/>
  <c r="AV2031" i="64" s="1"/>
  <c r="AV2032" i="64" a="1"/>
  <c r="AV2032" i="64" s="1"/>
  <c r="AV2029" i="64" a="1"/>
  <c r="AV2029" i="64" s="1"/>
  <c r="AV2027" i="64" a="1"/>
  <c r="AV2027" i="64" s="1"/>
  <c r="AU2033" i="64"/>
  <c r="AV413" i="64" a="1"/>
  <c r="AV413" i="64" s="1"/>
  <c r="AV436" i="64" a="1"/>
  <c r="AV436" i="64" s="1"/>
  <c r="AV435" i="64" a="1"/>
  <c r="AV435" i="64" s="1"/>
  <c r="AU414" i="64"/>
  <c r="AV2178" i="64"/>
  <c r="AV2212" i="64"/>
  <c r="DE2415" i="64"/>
  <c r="DK1378" i="64"/>
  <c r="DL1376" i="64"/>
  <c r="AU2137" i="64"/>
  <c r="AU2115" i="64"/>
  <c r="AV2470" i="64" a="1"/>
  <c r="AV2470" i="64" s="1"/>
  <c r="AV2116" i="64" a="1"/>
  <c r="AV2116" i="64" s="1"/>
  <c r="AV2136" i="64" a="1"/>
  <c r="AV2136" i="64" s="1"/>
  <c r="CE1831" i="64"/>
  <c r="CF1829" i="64"/>
  <c r="CF1808" i="64"/>
  <c r="CF1810" i="64" s="1"/>
  <c r="CG1786" i="64"/>
  <c r="CG1788" i="64" s="1"/>
  <c r="AS1732" i="64"/>
  <c r="AR1743" i="64"/>
  <c r="AR1744" i="64" s="1"/>
  <c r="AS1741" i="64"/>
  <c r="AT1730" i="64"/>
  <c r="AT1739" i="64"/>
  <c r="AT1731" i="64"/>
  <c r="AT1740" i="64"/>
  <c r="AV1735" i="64" a="1"/>
  <c r="AV1735" i="64" s="1"/>
  <c r="AV1736" i="64" a="1"/>
  <c r="AV1736" i="64" s="1"/>
  <c r="AV1727" i="64" a="1"/>
  <c r="AV1727" i="64" s="1"/>
  <c r="AV1726" i="64" a="1"/>
  <c r="AV1726" i="64" s="1"/>
  <c r="AU1723" i="64"/>
  <c r="AU1722" i="64"/>
  <c r="AV1717" i="64" a="1"/>
  <c r="AV1717" i="64" s="1"/>
  <c r="AV1718" i="64" a="1"/>
  <c r="AV1718" i="64" s="1"/>
  <c r="AU2158" i="64"/>
  <c r="AV2157" i="64" a="1"/>
  <c r="AV2157" i="64" s="1"/>
  <c r="AV573" i="64" a="1"/>
  <c r="AV573" i="64" s="1"/>
  <c r="AQ621" i="64"/>
  <c r="AW1927" i="64"/>
  <c r="AW1928" i="64" s="1"/>
  <c r="AR620" i="64" a="1"/>
  <c r="AR620" i="64" s="1"/>
  <c r="AU1187" i="64"/>
  <c r="AU1638" i="64"/>
  <c r="AU1478" i="64"/>
  <c r="AU1615" i="64"/>
  <c r="AU970"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67" i="64" a="1"/>
  <c r="AV2367" i="64" s="1"/>
  <c r="AV2444" i="64" a="1"/>
  <c r="AV2444" i="64" s="1"/>
  <c r="AV2418" i="64" a="1"/>
  <c r="AV2418" i="64" s="1"/>
  <c r="AV2393" i="64" a="1"/>
  <c r="AV2393" i="64" s="1"/>
  <c r="AV1614" i="64" a="1"/>
  <c r="AV1614" i="64" s="1"/>
  <c r="AU93" i="64"/>
  <c r="AV89" i="64" a="1"/>
  <c r="AV89" i="64" s="1"/>
  <c r="AV90" i="64" a="1"/>
  <c r="AV90" i="64" s="1"/>
  <c r="AV91" i="64" a="1"/>
  <c r="AV91" i="64" s="1"/>
  <c r="AV92" i="64" a="1"/>
  <c r="AV92" i="64" s="1"/>
  <c r="AV1559" i="64" a="1"/>
  <c r="AV1559" i="64" s="1"/>
  <c r="AV1560" i="64" s="1"/>
  <c r="AV389" i="64" a="1"/>
  <c r="AV389" i="64" s="1"/>
  <c r="BJ1764" i="64"/>
  <c r="BJ1766" i="64" s="1"/>
  <c r="AV2494" i="64" a="1"/>
  <c r="AV2494" i="64" s="1"/>
  <c r="AV1479" i="64" a="1"/>
  <c r="AV1479" i="64" s="1"/>
  <c r="AV1858" i="64" a="1"/>
  <c r="AV1858" i="64" s="1"/>
  <c r="AV1866" i="64" s="1"/>
  <c r="AV1645" i="64" a="1"/>
  <c r="AV1645" i="64" s="1"/>
  <c r="AV1637" i="64" a="1"/>
  <c r="AV1637" i="64" s="1"/>
  <c r="AV1639" i="64" a="1"/>
  <c r="AV1639" i="64" s="1"/>
  <c r="AV1186" i="64" a="1"/>
  <c r="AV1186" i="64" s="1"/>
  <c r="AV969" i="64" a="1"/>
  <c r="AV969" i="64" s="1"/>
  <c r="CL732" i="64" a="1"/>
  <c r="AW2212" i="64" a="1"/>
  <c r="CL1108" i="64" a="1"/>
  <c r="AV599" i="64" a="1"/>
  <c r="AV1615" i="64" a="1"/>
  <c r="AV414" i="64" a="1"/>
  <c r="CL993" i="64" a="1"/>
  <c r="CL772" i="64" a="1"/>
  <c r="AV575" i="64" a="1"/>
  <c r="AV1638" i="64" a="1"/>
  <c r="CJ996" i="64" a="1"/>
  <c r="AV698" i="64" a="1"/>
  <c r="AV2115" i="64" a="1"/>
  <c r="AV2137" i="64" a="1"/>
  <c r="AW2178" i="64" a="1"/>
  <c r="AV2158" i="64" a="1"/>
  <c r="AR621" i="64" a="1"/>
  <c r="CL1018" i="64"/>
  <c r="AV437" i="64" a="1"/>
  <c r="CK995" i="64" a="1"/>
  <c r="AV1478" i="64" a="1"/>
  <c r="AV390" i="64" a="1"/>
  <c r="AV1723" i="64" a="1"/>
  <c r="AV1722" i="64" a="1"/>
  <c r="AV970" i="64" a="1"/>
  <c r="AV1187" i="64" a="1"/>
  <c r="AN503" i="64" l="1"/>
  <c r="AN511" i="64"/>
  <c r="K507" i="64"/>
  <c r="K496" i="64"/>
  <c r="K503" i="64"/>
  <c r="CL1108" i="64"/>
  <c r="P1108" i="64" s="1"/>
  <c r="K1108" i="64"/>
  <c r="L1108" i="64"/>
  <c r="M1108" i="64"/>
  <c r="N1108" i="64"/>
  <c r="O1108"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480" i="64"/>
  <c r="N1808" i="64"/>
  <c r="O2302" i="64"/>
  <c r="N1829" i="64"/>
  <c r="K1786" i="64"/>
  <c r="O1867" i="64"/>
  <c r="M1829" i="64"/>
  <c r="L1764" i="64"/>
  <c r="K1808" i="64"/>
  <c r="M1786" i="64"/>
  <c r="M1764" i="64"/>
  <c r="O1480" i="64"/>
  <c r="L1808" i="64"/>
  <c r="O1808" i="64"/>
  <c r="N1786" i="64"/>
  <c r="L1829" i="64"/>
  <c r="O1829" i="64"/>
  <c r="K2302" i="64"/>
  <c r="L2302" i="64"/>
  <c r="L1867" i="64"/>
  <c r="M1808" i="64"/>
  <c r="P1480" i="64"/>
  <c r="M1867" i="64"/>
  <c r="K1764" i="64"/>
  <c r="M2302" i="64"/>
  <c r="P2302" i="64"/>
  <c r="L1786" i="64"/>
  <c r="K1829" i="64"/>
  <c r="L1480" i="64"/>
  <c r="N1867" i="64"/>
  <c r="P1867" i="64"/>
  <c r="N1480" i="64"/>
  <c r="N2302" i="64"/>
  <c r="K1480" i="64"/>
  <c r="O1786" i="64"/>
  <c r="K1867" i="64"/>
  <c r="K2041" i="64"/>
  <c r="K1929" i="64"/>
  <c r="K1478" i="64"/>
  <c r="K1897" i="64"/>
  <c r="K1861" i="64"/>
  <c r="L1478" i="64"/>
  <c r="L2041" i="64"/>
  <c r="M1018" i="64"/>
  <c r="N1018" i="64"/>
  <c r="O1018" i="64"/>
  <c r="P1018"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993" i="64"/>
  <c r="CL772" i="64"/>
  <c r="CL774" i="64" s="1"/>
  <c r="CJ996" i="64"/>
  <c r="CK995" i="64"/>
  <c r="CK736" i="64"/>
  <c r="CL732" i="64"/>
  <c r="CL740" i="64" s="1"/>
  <c r="M740" i="64"/>
  <c r="N740" i="64"/>
  <c r="O740" i="64"/>
  <c r="M732" i="64"/>
  <c r="N732" i="64"/>
  <c r="O732" i="64"/>
  <c r="M736" i="64"/>
  <c r="M24" i="864"/>
  <c r="M94" i="861" s="1"/>
  <c r="CL94" i="861"/>
  <c r="CG46" i="861"/>
  <c r="CG87" i="861" s="1"/>
  <c r="P24" i="864"/>
  <c r="P94" i="861" s="1"/>
  <c r="L57" i="863"/>
  <c r="M57" i="863"/>
  <c r="CL21" i="863"/>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41" i="64"/>
  <c r="AV437" i="64"/>
  <c r="AV2033" i="64"/>
  <c r="AW2025" i="64" a="1"/>
  <c r="AW2025" i="64" s="1"/>
  <c r="AW2026" i="64" a="1"/>
  <c r="AW2026" i="64" s="1"/>
  <c r="AW2027" i="64" a="1"/>
  <c r="AW2027" i="64" s="1"/>
  <c r="AW2028" i="64" a="1"/>
  <c r="AW2028" i="64" s="1"/>
  <c r="AW2029" i="64" a="1"/>
  <c r="AW2029" i="64" s="1"/>
  <c r="AW2024" i="64" a="1"/>
  <c r="AW2024" i="64" s="1"/>
  <c r="AW2030" i="64" a="1"/>
  <c r="AW2030" i="64" s="1"/>
  <c r="AW2031" i="64" a="1"/>
  <c r="AW2031" i="64" s="1"/>
  <c r="AW2032" i="64" a="1"/>
  <c r="AW2032" i="64" s="1"/>
  <c r="AW413" i="64" a="1"/>
  <c r="AW413" i="64" s="1"/>
  <c r="AW436" i="64" a="1"/>
  <c r="AW436" i="64" s="1"/>
  <c r="AW435" i="64" a="1"/>
  <c r="AW435" i="64" s="1"/>
  <c r="AV414" i="64"/>
  <c r="AW2212" i="64"/>
  <c r="AW2178" i="64"/>
  <c r="DG2467" i="64"/>
  <c r="DG2364" i="64"/>
  <c r="DG2441" i="64"/>
  <c r="DL1378" i="64"/>
  <c r="AV2137" i="64"/>
  <c r="AV2115" i="64"/>
  <c r="AW2470" i="64" a="1"/>
  <c r="AW2470" i="64" s="1"/>
  <c r="AW2116" i="64" a="1"/>
  <c r="AW2116" i="64" s="1"/>
  <c r="AW2136" i="64" a="1"/>
  <c r="AW2136" i="64" s="1"/>
  <c r="CF1831" i="64"/>
  <c r="CG1829" i="64"/>
  <c r="CG1808" i="64"/>
  <c r="CG1810" i="64" s="1"/>
  <c r="CH1786" i="64"/>
  <c r="CH1788" i="64" s="1"/>
  <c r="AS1743" i="64"/>
  <c r="AS1744" i="64" s="1"/>
  <c r="AT1732" i="64"/>
  <c r="AU1730" i="64"/>
  <c r="AU1739" i="64"/>
  <c r="AU1731" i="64"/>
  <c r="AU1740" i="64"/>
  <c r="AW1736" i="64" a="1"/>
  <c r="AW1736" i="64" s="1"/>
  <c r="AW1735" i="64" a="1"/>
  <c r="AW1735" i="64" s="1"/>
  <c r="AW1727" i="64" a="1"/>
  <c r="AW1727" i="64" s="1"/>
  <c r="AW1726" i="64" a="1"/>
  <c r="AW1726" i="64" s="1"/>
  <c r="AV1723" i="64"/>
  <c r="AV1722" i="64"/>
  <c r="AW1717" i="64" a="1"/>
  <c r="AW1717" i="64" s="1"/>
  <c r="AW1718" i="64" a="1"/>
  <c r="AW1718" i="64" s="1"/>
  <c r="AV2158" i="64"/>
  <c r="AW2157" i="64" a="1"/>
  <c r="AW2157" i="64" s="1"/>
  <c r="AW573" i="64" a="1"/>
  <c r="AW573" i="64" s="1"/>
  <c r="AR621" i="64"/>
  <c r="AS620" i="64" a="1"/>
  <c r="AS620" i="64" s="1"/>
  <c r="AX1927" i="64"/>
  <c r="AX1928" i="64" s="1"/>
  <c r="AE1861" i="64"/>
  <c r="AF1857" i="64" s="1"/>
  <c r="AF1863" i="64" s="1"/>
  <c r="AV1187" i="64"/>
  <c r="AV1478" i="64"/>
  <c r="AV1638" i="64"/>
  <c r="AV1615" i="64"/>
  <c r="AV970"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67" i="64" a="1"/>
  <c r="AW2367" i="64" s="1"/>
  <c r="AW2444" i="64" a="1"/>
  <c r="AW2444" i="64" s="1"/>
  <c r="AW2418" i="64" a="1"/>
  <c r="AW2418" i="64" s="1"/>
  <c r="AW2393" i="64" a="1"/>
  <c r="AW2393" i="64" s="1"/>
  <c r="AW1614" i="64" a="1"/>
  <c r="AW1614" i="64" s="1"/>
  <c r="AW90" i="64" a="1"/>
  <c r="AW90" i="64" s="1"/>
  <c r="AW91" i="64" a="1"/>
  <c r="AW91" i="64" s="1"/>
  <c r="AW92" i="64" a="1"/>
  <c r="AW92" i="64" s="1"/>
  <c r="AW89" i="64" a="1"/>
  <c r="AW89" i="64" s="1"/>
  <c r="AV93" i="64"/>
  <c r="AW1559" i="64" a="1"/>
  <c r="AW1559" i="64" s="1"/>
  <c r="AW1560" i="64" s="1"/>
  <c r="AW389" i="64" a="1"/>
  <c r="AW389" i="64" s="1"/>
  <c r="BK1764" i="64"/>
  <c r="BK1766" i="64" s="1"/>
  <c r="AW2494" i="64" a="1"/>
  <c r="AW2494" i="64" s="1"/>
  <c r="AW1479" i="64" a="1"/>
  <c r="AW1479" i="64" s="1"/>
  <c r="AW1858" i="64" a="1"/>
  <c r="AW1858" i="64" s="1"/>
  <c r="AW1866" i="64" s="1"/>
  <c r="AW1645" i="64" a="1"/>
  <c r="AW1645" i="64" s="1"/>
  <c r="AW1637" i="64" a="1"/>
  <c r="AW1637" i="64" s="1"/>
  <c r="AW1639" i="64" a="1"/>
  <c r="AW1639" i="64" s="1"/>
  <c r="AW1186" i="64" a="1"/>
  <c r="AW1186" i="64" s="1"/>
  <c r="AW969" i="64" a="1"/>
  <c r="AW969" i="64" s="1"/>
  <c r="AW698" i="64" a="1"/>
  <c r="AW1638" i="64" a="1"/>
  <c r="AW437" i="64" a="1"/>
  <c r="AW2137" i="64" a="1"/>
  <c r="AS621" i="64" a="1"/>
  <c r="AX2178" i="64" a="1"/>
  <c r="AW2158" i="64" a="1"/>
  <c r="AW599" i="64" a="1"/>
  <c r="AW414" i="64" a="1"/>
  <c r="AW1722" i="64" a="1"/>
  <c r="AW575" i="64" a="1"/>
  <c r="CL995" i="64" a="1"/>
  <c r="CK996" i="64" a="1"/>
  <c r="AX2212" i="64" a="1"/>
  <c r="AW2115" i="64" a="1"/>
  <c r="AW1615" i="64" a="1"/>
  <c r="AW970" i="64" a="1"/>
  <c r="AW1723" i="64" a="1"/>
  <c r="AW390" i="64" a="1"/>
  <c r="AW1478" i="64" a="1"/>
  <c r="AW1187" i="64" a="1"/>
  <c r="K504" i="64" l="1"/>
  <c r="AN512" i="64"/>
  <c r="AN516" i="64"/>
  <c r="AO507" i="64"/>
  <c r="AO496" i="64"/>
  <c r="AO499" i="64" s="1"/>
  <c r="AN504" i="64"/>
  <c r="L496" i="64"/>
  <c r="CL1110" i="64"/>
  <c r="P1110" i="64" s="1"/>
  <c r="M137" i="64"/>
  <c r="N137" i="64"/>
  <c r="O137" i="64"/>
  <c r="P137" i="64"/>
  <c r="M123" i="64"/>
  <c r="N123" i="64"/>
  <c r="O123" i="64"/>
  <c r="P123" i="64"/>
  <c r="CL127" i="64"/>
  <c r="P122" i="64"/>
  <c r="M125" i="64"/>
  <c r="N125" i="64"/>
  <c r="O125" i="64"/>
  <c r="P125" i="64"/>
  <c r="M112" i="64"/>
  <c r="N112" i="64"/>
  <c r="O112" i="64"/>
  <c r="P112" i="64"/>
  <c r="CI144" i="64"/>
  <c r="CI145" i="64" s="1"/>
  <c r="CJ142" i="64"/>
  <c r="M993" i="64"/>
  <c r="N993" i="64"/>
  <c r="O993" i="64"/>
  <c r="P993" i="64"/>
  <c r="AF1867" i="64" a="1"/>
  <c r="AF1867" i="64" s="1"/>
  <c r="AF1860"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996" i="64"/>
  <c r="CL995" i="64"/>
  <c r="M774" i="64"/>
  <c r="N774" i="64"/>
  <c r="P774" i="64"/>
  <c r="CL736" i="64"/>
  <c r="P736" i="64" s="1"/>
  <c r="P732" i="64"/>
  <c r="CH46" i="861"/>
  <c r="CH87" i="861" s="1"/>
  <c r="CL32" i="861"/>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41" i="64"/>
  <c r="AW437" i="64"/>
  <c r="AW2033" i="64"/>
  <c r="AX2024" i="64" a="1"/>
  <c r="AX2024" i="64" s="1"/>
  <c r="AX2025" i="64" a="1"/>
  <c r="AX2025" i="64" s="1"/>
  <c r="AX2026" i="64" a="1"/>
  <c r="AX2026" i="64" s="1"/>
  <c r="AX2027" i="64" a="1"/>
  <c r="AX2027" i="64" s="1"/>
  <c r="AX2028" i="64" a="1"/>
  <c r="AX2028" i="64" s="1"/>
  <c r="AX2030" i="64" a="1"/>
  <c r="AX2030" i="64" s="1"/>
  <c r="AX2029" i="64" a="1"/>
  <c r="AX2029" i="64" s="1"/>
  <c r="AX2031" i="64" a="1"/>
  <c r="AX2031" i="64" s="1"/>
  <c r="AX2032" i="64" a="1"/>
  <c r="AX2032" i="64" s="1"/>
  <c r="AX435" i="64" a="1"/>
  <c r="AX435" i="64" s="1"/>
  <c r="AX413" i="64" a="1"/>
  <c r="AX413" i="64" s="1"/>
  <c r="AX436" i="64" a="1"/>
  <c r="AX436" i="64" s="1"/>
  <c r="AW414" i="64"/>
  <c r="AX2178" i="64"/>
  <c r="AX2212" i="64"/>
  <c r="DF2415" i="64"/>
  <c r="AW2137" i="64"/>
  <c r="AW2115" i="64"/>
  <c r="AX2470" i="64" a="1"/>
  <c r="AX2470" i="64" s="1"/>
  <c r="AX2116" i="64" a="1"/>
  <c r="AX2116" i="64" s="1"/>
  <c r="AX2136" i="64" a="1"/>
  <c r="AX2136" i="64" s="1"/>
  <c r="CG1831" i="64"/>
  <c r="CH1829" i="64"/>
  <c r="CH1808" i="64"/>
  <c r="CH1810" i="64" s="1"/>
  <c r="CI1786" i="64"/>
  <c r="CI1788" i="64" s="1"/>
  <c r="AT1741" i="64"/>
  <c r="AU1732" i="64"/>
  <c r="AV1730" i="64"/>
  <c r="AV1739" i="64"/>
  <c r="AV1731" i="64"/>
  <c r="AV1740" i="64"/>
  <c r="AX1736" i="64" a="1"/>
  <c r="AX1736" i="64" s="1"/>
  <c r="AX1735" i="64" a="1"/>
  <c r="AX1735" i="64" s="1"/>
  <c r="AX1726" i="64" a="1"/>
  <c r="AX1726" i="64" s="1"/>
  <c r="AX1727" i="64" a="1"/>
  <c r="AX1727" i="64" s="1"/>
  <c r="AW1723" i="64"/>
  <c r="AW1722" i="64"/>
  <c r="AX1717" i="64" a="1"/>
  <c r="AX1717" i="64" s="1"/>
  <c r="AX1718" i="64" a="1"/>
  <c r="AX1718" i="64" s="1"/>
  <c r="AW2158" i="64"/>
  <c r="AX2157" i="64" a="1"/>
  <c r="AX2157" i="64" s="1"/>
  <c r="AX573" i="64" a="1"/>
  <c r="AX573" i="64" s="1"/>
  <c r="AS621" i="64"/>
  <c r="AY1927" i="64"/>
  <c r="AY1928" i="64" s="1"/>
  <c r="AT620" i="64" a="1"/>
  <c r="AT620" i="64" s="1"/>
  <c r="AW1478" i="64"/>
  <c r="AW1187" i="64"/>
  <c r="AW1638" i="64"/>
  <c r="AW1615" i="64"/>
  <c r="AW970"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67" i="64" a="1"/>
  <c r="AX2367" i="64" s="1"/>
  <c r="AX2393" i="64" a="1"/>
  <c r="AX2393" i="64" s="1"/>
  <c r="AX2418" i="64" a="1"/>
  <c r="AX2418" i="64" s="1"/>
  <c r="AX2444" i="64" a="1"/>
  <c r="AX2444" i="64" s="1"/>
  <c r="AX1614" i="64" a="1"/>
  <c r="AX1614" i="64" s="1"/>
  <c r="AW93" i="64"/>
  <c r="AX90" i="64" a="1"/>
  <c r="AX90" i="64" s="1"/>
  <c r="AX91" i="64" a="1"/>
  <c r="AX91" i="64" s="1"/>
  <c r="AX92" i="64" a="1"/>
  <c r="AX92" i="64" s="1"/>
  <c r="AX89" i="64" a="1"/>
  <c r="AX89" i="64" s="1"/>
  <c r="AX1559" i="64" a="1"/>
  <c r="AX1559" i="64" s="1"/>
  <c r="AX1560" i="64" s="1"/>
  <c r="AX389" i="64" a="1"/>
  <c r="AX389" i="64" s="1"/>
  <c r="BL1764" i="64"/>
  <c r="BL1766" i="64" s="1"/>
  <c r="AX2494" i="64" a="1"/>
  <c r="AX2494" i="64" s="1"/>
  <c r="AX1479" i="64" a="1"/>
  <c r="AX1479" i="64" s="1"/>
  <c r="AX1858" i="64" a="1"/>
  <c r="AX1858" i="64" s="1"/>
  <c r="AX1866" i="64" s="1"/>
  <c r="AX1637" i="64" a="1"/>
  <c r="AX1637" i="64" s="1"/>
  <c r="AX1645" i="64" a="1"/>
  <c r="AX1645" i="64" s="1"/>
  <c r="AX1639" i="64" a="1"/>
  <c r="AX1639" i="64" s="1"/>
  <c r="AX1186" i="64" a="1"/>
  <c r="AX1186" i="64" s="1"/>
  <c r="AX969" i="64" a="1"/>
  <c r="AX969" i="64" s="1"/>
  <c r="AX698" i="64" a="1"/>
  <c r="AX1638" i="64" a="1"/>
  <c r="AX599" i="64" a="1"/>
  <c r="CL996" i="64" a="1"/>
  <c r="AY2212" i="64" a="1"/>
  <c r="AX2158" i="64" a="1"/>
  <c r="AX2137" i="64" a="1"/>
  <c r="AY2178" i="64" a="1"/>
  <c r="AX1723" i="64" a="1"/>
  <c r="AX437" i="64" a="1"/>
  <c r="AX414" i="64" a="1"/>
  <c r="AX575" i="64" a="1"/>
  <c r="AX2115" i="64" a="1"/>
  <c r="AT621" i="64" a="1"/>
  <c r="AX390" i="64" a="1"/>
  <c r="AX970" i="64" a="1"/>
  <c r="AX1187" i="64" a="1"/>
  <c r="AX1722" i="64" a="1"/>
  <c r="AX1478" i="64" a="1"/>
  <c r="AX1615" i="64" a="1"/>
  <c r="AO508" i="64" l="1"/>
  <c r="AO510" i="64" s="1"/>
  <c r="AO500" i="64" s="1"/>
  <c r="AO502" i="64" s="1"/>
  <c r="L127" i="64"/>
  <c r="L145" i="64" s="1"/>
  <c r="M127" i="64"/>
  <c r="N127" i="64"/>
  <c r="N145" i="64" s="1"/>
  <c r="P127" i="64"/>
  <c r="CK142" i="64"/>
  <c r="CJ144" i="64"/>
  <c r="CJ145" i="64" s="1"/>
  <c r="AT1743" i="64"/>
  <c r="AT1744" i="64" s="1"/>
  <c r="M995" i="64"/>
  <c r="N995" i="64"/>
  <c r="O995" i="64"/>
  <c r="P995" i="64"/>
  <c r="P822" i="64"/>
  <c r="CL842" i="64"/>
  <c r="CL843" i="64" s="1"/>
  <c r="M842" i="64"/>
  <c r="N842" i="64"/>
  <c r="N843" i="64" s="1"/>
  <c r="O842" i="64"/>
  <c r="O843" i="64" s="1"/>
  <c r="M840" i="64"/>
  <c r="N840" i="64"/>
  <c r="O840" i="64"/>
  <c r="P840" i="64"/>
  <c r="M825" i="64"/>
  <c r="P825" i="64"/>
  <c r="M212" i="64"/>
  <c r="N212" i="64"/>
  <c r="O212" i="64"/>
  <c r="P212" i="64"/>
  <c r="CL996" i="64"/>
  <c r="P740" i="64"/>
  <c r="CI46" i="861"/>
  <c r="CI87" i="861" s="1"/>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41" i="64"/>
  <c r="AX2033" i="64"/>
  <c r="AY2024" i="64" a="1"/>
  <c r="AY2024" i="64" s="1"/>
  <c r="AY2025" i="64" a="1"/>
  <c r="AY2025" i="64" s="1"/>
  <c r="AY2026" i="64" a="1"/>
  <c r="AY2026" i="64" s="1"/>
  <c r="AY2027" i="64" a="1"/>
  <c r="AY2027" i="64" s="1"/>
  <c r="AY2028" i="64" a="1"/>
  <c r="AY2028" i="64" s="1"/>
  <c r="AY2029" i="64" a="1"/>
  <c r="AY2029" i="64" s="1"/>
  <c r="AY2031" i="64" a="1"/>
  <c r="AY2031" i="64" s="1"/>
  <c r="AY2032" i="64" a="1"/>
  <c r="AY2032" i="64" s="1"/>
  <c r="AY2030" i="64" a="1"/>
  <c r="AY2030" i="64" s="1"/>
  <c r="AY435" i="64" a="1"/>
  <c r="AY435" i="64" s="1"/>
  <c r="AY413" i="64" a="1"/>
  <c r="AY413" i="64" s="1"/>
  <c r="AY436" i="64" a="1"/>
  <c r="AY436" i="64" s="1"/>
  <c r="AX414" i="64"/>
  <c r="AY2212" i="64"/>
  <c r="AY2178" i="64"/>
  <c r="DH2467" i="64"/>
  <c r="DH2364" i="64"/>
  <c r="DH2441" i="64"/>
  <c r="AX2137" i="64"/>
  <c r="AX2115" i="64"/>
  <c r="AY2470" i="64" a="1"/>
  <c r="AY2470" i="64" s="1"/>
  <c r="AY2116" i="64" a="1"/>
  <c r="AY2116" i="64" s="1"/>
  <c r="AY2136" i="64" a="1"/>
  <c r="AY2136" i="64" s="1"/>
  <c r="CI1829" i="64"/>
  <c r="CH1831" i="64"/>
  <c r="CI1808" i="64"/>
  <c r="CI1810" i="64" s="1"/>
  <c r="CJ1786" i="64"/>
  <c r="CJ1788" i="64" s="1"/>
  <c r="AU1741" i="64"/>
  <c r="AU1743" i="64" s="1"/>
  <c r="AU1744" i="64" s="1"/>
  <c r="AV1732" i="64"/>
  <c r="AW1730" i="64"/>
  <c r="AW1739" i="64"/>
  <c r="AW1731" i="64"/>
  <c r="AW1740" i="64"/>
  <c r="AY1736" i="64" a="1"/>
  <c r="AY1736" i="64" s="1"/>
  <c r="AY1735" i="64" a="1"/>
  <c r="AY1735" i="64" s="1"/>
  <c r="AY1727" i="64" a="1"/>
  <c r="AY1727" i="64" s="1"/>
  <c r="AY1726" i="64" a="1"/>
  <c r="AY1726" i="64" s="1"/>
  <c r="AX1723" i="64"/>
  <c r="AX1722" i="64"/>
  <c r="AY1717" i="64" a="1"/>
  <c r="AY1717" i="64" s="1"/>
  <c r="AY1718" i="64" a="1"/>
  <c r="AY1718" i="64" s="1"/>
  <c r="AX2158" i="64"/>
  <c r="AY2157" i="64" a="1"/>
  <c r="AY2157" i="64" s="1"/>
  <c r="AY573" i="64" a="1"/>
  <c r="AY573" i="64" s="1"/>
  <c r="AT621" i="64"/>
  <c r="AU620" i="64" a="1"/>
  <c r="AU620" i="64" s="1"/>
  <c r="AZ1927" i="64"/>
  <c r="AZ1928" i="64" s="1"/>
  <c r="AF1861" i="64"/>
  <c r="AG1857" i="64" s="1"/>
  <c r="AG1863" i="64" s="1"/>
  <c r="AX1478" i="64"/>
  <c r="AX1187" i="64"/>
  <c r="AX1638" i="64"/>
  <c r="AX1615" i="64"/>
  <c r="AX970"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67" i="64" a="1"/>
  <c r="AY2367" i="64" s="1"/>
  <c r="AY2393" i="64" a="1"/>
  <c r="AY2393" i="64" s="1"/>
  <c r="AY2444" i="64" a="1"/>
  <c r="AY2444" i="64" s="1"/>
  <c r="AY2418" i="64" a="1"/>
  <c r="AY2418" i="64" s="1"/>
  <c r="AY1614" i="64" a="1"/>
  <c r="AY1614" i="64" s="1"/>
  <c r="AX93" i="64"/>
  <c r="AY90" i="64" a="1"/>
  <c r="AY90" i="64" s="1"/>
  <c r="AY91" i="64" a="1"/>
  <c r="AY91" i="64" s="1"/>
  <c r="AY92" i="64" a="1"/>
  <c r="AY92" i="64" s="1"/>
  <c r="AY89" i="64" a="1"/>
  <c r="AY89" i="64" s="1"/>
  <c r="AY1559" i="64" a="1"/>
  <c r="AY1559" i="64" s="1"/>
  <c r="AY1560" i="64" s="1"/>
  <c r="AY389" i="64" a="1"/>
  <c r="AY389" i="64" s="1"/>
  <c r="BM1764" i="64"/>
  <c r="BM1766" i="64" s="1"/>
  <c r="AY2494" i="64" a="1"/>
  <c r="AY2494" i="64" s="1"/>
  <c r="AY1479" i="64" a="1"/>
  <c r="AY1479" i="64" s="1"/>
  <c r="AY1858" i="64" a="1"/>
  <c r="AY1858" i="64" s="1"/>
  <c r="AY1866" i="64" s="1"/>
  <c r="AY1639" i="64" a="1"/>
  <c r="AY1639" i="64" s="1"/>
  <c r="AY1637" i="64" a="1"/>
  <c r="AY1637" i="64" s="1"/>
  <c r="AY1645" i="64" a="1"/>
  <c r="AY1645" i="64" s="1"/>
  <c r="AY1186" i="64" a="1"/>
  <c r="AY1186" i="64" s="1"/>
  <c r="AY969" i="64" a="1"/>
  <c r="AY969" i="64" s="1"/>
  <c r="AY1723" i="64" a="1"/>
  <c r="AY2115" i="64" a="1"/>
  <c r="AY414" i="64" a="1"/>
  <c r="AZ2212" i="64" a="1"/>
  <c r="AY575" i="64" a="1"/>
  <c r="AY2158" i="64" a="1"/>
  <c r="AZ2178" i="64" a="1"/>
  <c r="AY390" i="64" a="1"/>
  <c r="AY599" i="64" a="1"/>
  <c r="AY2137" i="64" a="1"/>
  <c r="AY1638" i="64" a="1"/>
  <c r="AY1478" i="64" a="1"/>
  <c r="AU621" i="64" a="1"/>
  <c r="AY437" i="64" a="1"/>
  <c r="AY698" i="64" a="1"/>
  <c r="AY1187" i="64" a="1"/>
  <c r="AY1615" i="64" a="1"/>
  <c r="AY970" i="64" a="1"/>
  <c r="AY1722" i="64" a="1"/>
  <c r="AO511" i="64" l="1"/>
  <c r="AO516" i="64" s="1"/>
  <c r="AO503" i="64"/>
  <c r="CK144" i="64"/>
  <c r="CK145" i="64" s="1"/>
  <c r="CL142" i="64"/>
  <c r="M996" i="64"/>
  <c r="N996" i="64"/>
  <c r="O996" i="64"/>
  <c r="P996" i="64"/>
  <c r="AG1867" i="64" a="1"/>
  <c r="AG1867" i="64" s="1"/>
  <c r="AG1860" i="64" s="1"/>
  <c r="P842" i="64"/>
  <c r="P843" i="64" s="1"/>
  <c r="M843" i="64"/>
  <c r="CP91" i="861"/>
  <c r="CO62" i="861"/>
  <c r="CJ46" i="861"/>
  <c r="CJ87" i="861" s="1"/>
  <c r="CO86" i="861"/>
  <c r="CP18" i="861"/>
  <c r="CP28" i="861" s="1"/>
  <c r="CP29" i="861" s="1"/>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41" i="64"/>
  <c r="AY437" i="64"/>
  <c r="AY2033" i="64"/>
  <c r="AZ2024" i="64" a="1"/>
  <c r="AZ2024" i="64" s="1"/>
  <c r="AZ2025" i="64" a="1"/>
  <c r="AZ2025" i="64" s="1"/>
  <c r="AZ2030" i="64" a="1"/>
  <c r="AZ2030" i="64" s="1"/>
  <c r="AZ2027" i="64" a="1"/>
  <c r="AZ2027" i="64" s="1"/>
  <c r="AZ2029" i="64" a="1"/>
  <c r="AZ2029" i="64" s="1"/>
  <c r="AZ2031" i="64" a="1"/>
  <c r="AZ2031" i="64" s="1"/>
  <c r="AZ2032" i="64" a="1"/>
  <c r="AZ2032" i="64" s="1"/>
  <c r="AZ2026" i="64" a="1"/>
  <c r="AZ2026" i="64" s="1"/>
  <c r="AZ2028" i="64" a="1"/>
  <c r="AZ2028" i="64" s="1"/>
  <c r="AZ435" i="64" a="1"/>
  <c r="AZ435" i="64" s="1"/>
  <c r="AZ413" i="64" a="1"/>
  <c r="AZ413" i="64" s="1"/>
  <c r="AZ436" i="64" a="1"/>
  <c r="AZ436" i="64" s="1"/>
  <c r="AY414" i="64"/>
  <c r="AZ2178" i="64"/>
  <c r="AZ2212" i="64"/>
  <c r="DG2415" i="64"/>
  <c r="AY2137" i="64"/>
  <c r="AY2115" i="64"/>
  <c r="AZ2470" i="64" a="1"/>
  <c r="AZ2470" i="64" s="1"/>
  <c r="AZ2116" i="64" a="1"/>
  <c r="AZ2116" i="64" s="1"/>
  <c r="AZ2136" i="64" a="1"/>
  <c r="AZ2136" i="64" s="1"/>
  <c r="CI1831" i="64"/>
  <c r="CJ1829" i="64"/>
  <c r="CJ1808" i="64"/>
  <c r="CJ1810" i="64" s="1"/>
  <c r="CK1786" i="64"/>
  <c r="CK1788" i="64" s="1"/>
  <c r="AV1741" i="64"/>
  <c r="AV1743" i="64" s="1"/>
  <c r="AW1732" i="64"/>
  <c r="AX1731" i="64"/>
  <c r="AX1740" i="64"/>
  <c r="AX1730" i="64"/>
  <c r="AX1739" i="64"/>
  <c r="AZ1735" i="64" a="1"/>
  <c r="AZ1735" i="64" s="1"/>
  <c r="AZ1736" i="64" a="1"/>
  <c r="AZ1736" i="64" s="1"/>
  <c r="AZ1727" i="64" a="1"/>
  <c r="AZ1727" i="64" s="1"/>
  <c r="AZ1726" i="64" a="1"/>
  <c r="AZ1726" i="64" s="1"/>
  <c r="AY1723" i="64"/>
  <c r="AY1722" i="64"/>
  <c r="AZ1717" i="64" a="1"/>
  <c r="AZ1717" i="64" s="1"/>
  <c r="AZ1718" i="64" a="1"/>
  <c r="AZ1718" i="64" s="1"/>
  <c r="AY2158" i="64"/>
  <c r="AZ2157" i="64" a="1"/>
  <c r="AZ2157" i="64" s="1"/>
  <c r="AZ573" i="64" a="1"/>
  <c r="AZ573" i="64" s="1"/>
  <c r="AU621" i="64"/>
  <c r="BA1927" i="64"/>
  <c r="BA1928" i="64" s="1"/>
  <c r="AV620" i="64" a="1"/>
  <c r="AV620" i="64" s="1"/>
  <c r="AY1638" i="64"/>
  <c r="AY1478" i="64"/>
  <c r="AY1187" i="64"/>
  <c r="AY1615" i="64"/>
  <c r="AY970"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67" i="64" a="1"/>
  <c r="AZ2367" i="64" s="1"/>
  <c r="AZ2444" i="64" a="1"/>
  <c r="AZ2444" i="64" s="1"/>
  <c r="AZ2418" i="64" a="1"/>
  <c r="AZ2418" i="64" s="1"/>
  <c r="AZ2393" i="64" a="1"/>
  <c r="AZ2393" i="64" s="1"/>
  <c r="AZ1614" i="64" a="1"/>
  <c r="AZ1614" i="64" s="1"/>
  <c r="AY93" i="64"/>
  <c r="AZ89" i="64" a="1"/>
  <c r="AZ89" i="64" s="1"/>
  <c r="AZ90" i="64" a="1"/>
  <c r="AZ90" i="64" s="1"/>
  <c r="AZ91" i="64" a="1"/>
  <c r="AZ91" i="64" s="1"/>
  <c r="AZ92" i="64" a="1"/>
  <c r="AZ92" i="64" s="1"/>
  <c r="AZ1559" i="64" a="1"/>
  <c r="AZ1559" i="64" s="1"/>
  <c r="AZ1560" i="64" s="1"/>
  <c r="AZ389" i="64" a="1"/>
  <c r="AZ389" i="64" s="1"/>
  <c r="BN1764" i="64"/>
  <c r="AZ2494" i="64" a="1"/>
  <c r="AZ2494" i="64" s="1"/>
  <c r="AZ1479" i="64" a="1"/>
  <c r="AZ1479" i="64" s="1"/>
  <c r="AZ1858" i="64" a="1"/>
  <c r="AZ1858" i="64" s="1"/>
  <c r="AZ1866" i="64" s="1"/>
  <c r="AZ1639" i="64" a="1"/>
  <c r="AZ1639" i="64" s="1"/>
  <c r="AZ1645" i="64" a="1"/>
  <c r="AZ1645" i="64" s="1"/>
  <c r="AZ1637" i="64" a="1"/>
  <c r="AZ1637" i="64" s="1"/>
  <c r="AZ1186" i="64" a="1"/>
  <c r="AZ1186" i="64" s="1"/>
  <c r="AZ969" i="64" a="1"/>
  <c r="AZ969" i="64" s="1"/>
  <c r="BA2212" i="64" a="1"/>
  <c r="AZ599" i="64" a="1"/>
  <c r="AZ414" i="64" a="1"/>
  <c r="AZ1638" i="64" a="1"/>
  <c r="AZ437" i="64" a="1"/>
  <c r="AZ575" i="64" a="1"/>
  <c r="AZ2115" i="64" a="1"/>
  <c r="AZ2137" i="64" a="1"/>
  <c r="AZ1723" i="64" a="1"/>
  <c r="AZ698" i="64" a="1"/>
  <c r="AZ1722" i="64" a="1"/>
  <c r="AZ2158" i="64" a="1"/>
  <c r="BA2178" i="64" a="1"/>
  <c r="AV621" i="64" a="1"/>
  <c r="AZ1478" i="64" a="1"/>
  <c r="AZ1615" i="64" a="1"/>
  <c r="AZ970" i="64" a="1"/>
  <c r="AZ1187" i="64" a="1"/>
  <c r="AZ390" i="64" a="1"/>
  <c r="AO512" i="64" l="1"/>
  <c r="AP507" i="64"/>
  <c r="AO504" i="64"/>
  <c r="AP496" i="64"/>
  <c r="M142" i="64"/>
  <c r="N142" i="64"/>
  <c r="O142" i="64"/>
  <c r="P142" i="64"/>
  <c r="CL144" i="64"/>
  <c r="BN1766" i="64"/>
  <c r="N1764" i="64"/>
  <c r="CO91" i="861"/>
  <c r="CP86" i="861"/>
  <c r="CK46" i="861"/>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41" i="64"/>
  <c r="BA2024" i="64" a="1"/>
  <c r="BA2024" i="64" s="1"/>
  <c r="BA2025" i="64" a="1"/>
  <c r="BA2025" i="64" s="1"/>
  <c r="BA2026" i="64" a="1"/>
  <c r="BA2026" i="64" s="1"/>
  <c r="BA2027" i="64" a="1"/>
  <c r="BA2027" i="64" s="1"/>
  <c r="BA2028" i="64" a="1"/>
  <c r="BA2028" i="64" s="1"/>
  <c r="BA2029" i="64" a="1"/>
  <c r="BA2029" i="64" s="1"/>
  <c r="BA2031" i="64" a="1"/>
  <c r="BA2031" i="64" s="1"/>
  <c r="BA2032" i="64" a="1"/>
  <c r="BA2032" i="64" s="1"/>
  <c r="BA2030" i="64" a="1"/>
  <c r="BA2030" i="64" s="1"/>
  <c r="AZ2033" i="64"/>
  <c r="BA436" i="64" a="1"/>
  <c r="BA436" i="64" s="1"/>
  <c r="BA435" i="64" a="1"/>
  <c r="BA435" i="64" s="1"/>
  <c r="BA413" i="64" a="1"/>
  <c r="BA413" i="64" s="1"/>
  <c r="AZ414" i="64"/>
  <c r="BA2212" i="64"/>
  <c r="BA2178" i="64"/>
  <c r="DI2467" i="64"/>
  <c r="DI2441" i="64"/>
  <c r="DI2364" i="64"/>
  <c r="AZ2137" i="64"/>
  <c r="AZ2115" i="64"/>
  <c r="BA2470" i="64" a="1"/>
  <c r="BA2470" i="64" s="1"/>
  <c r="BA2116" i="64" a="1"/>
  <c r="BA2116" i="64" s="1"/>
  <c r="BA2136" i="64" a="1"/>
  <c r="BA2136" i="64" s="1"/>
  <c r="CJ1831" i="64"/>
  <c r="CK1829" i="64"/>
  <c r="CK1808" i="64"/>
  <c r="CK1810" i="64" s="1"/>
  <c r="CL1786" i="64"/>
  <c r="AV1744" i="64"/>
  <c r="AW1741" i="64"/>
  <c r="AW1743" i="64" s="1"/>
  <c r="AX1732" i="64"/>
  <c r="AY1730" i="64"/>
  <c r="AY1739" i="64"/>
  <c r="AY1731" i="64"/>
  <c r="AY1740" i="64"/>
  <c r="BA1736" i="64" a="1"/>
  <c r="BA1736" i="64" s="1"/>
  <c r="BA1735" i="64" a="1"/>
  <c r="BA1735" i="64" s="1"/>
  <c r="BA1726" i="64" a="1"/>
  <c r="BA1726" i="64" s="1"/>
  <c r="BA1727" i="64" a="1"/>
  <c r="BA1727" i="64" s="1"/>
  <c r="AZ1723" i="64"/>
  <c r="AZ1722" i="64"/>
  <c r="BA1717" i="64" a="1"/>
  <c r="BA1717" i="64" s="1"/>
  <c r="BA1718" i="64" a="1"/>
  <c r="BA1718" i="64" s="1"/>
  <c r="AZ2158" i="64"/>
  <c r="BA2157" i="64" a="1"/>
  <c r="BA2157" i="64" s="1"/>
  <c r="BA573" i="64" a="1"/>
  <c r="BA573" i="64" s="1"/>
  <c r="AV621" i="64"/>
  <c r="AW620" i="64" a="1"/>
  <c r="AW620" i="64" s="1"/>
  <c r="BB1927" i="64"/>
  <c r="BB1928" i="64" s="1"/>
  <c r="AG1861" i="64"/>
  <c r="AH1857" i="64" s="1"/>
  <c r="AH1863" i="64" s="1"/>
  <c r="AZ1478" i="64"/>
  <c r="AZ1187" i="64"/>
  <c r="AZ1638" i="64"/>
  <c r="AZ1615" i="64"/>
  <c r="AZ970"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67" i="64" a="1"/>
  <c r="BA2367" i="64" s="1"/>
  <c r="BA2444" i="64" a="1"/>
  <c r="BA2444" i="64" s="1"/>
  <c r="BA2418" i="64" a="1"/>
  <c r="BA2418" i="64" s="1"/>
  <c r="BA2393" i="64" a="1"/>
  <c r="BA2393" i="64" s="1"/>
  <c r="BA1614" i="64" a="1"/>
  <c r="BA1614" i="64" s="1"/>
  <c r="BA89" i="64" a="1"/>
  <c r="BA89" i="64" s="1"/>
  <c r="BA90" i="64" a="1"/>
  <c r="BA90" i="64" s="1"/>
  <c r="BA91" i="64" a="1"/>
  <c r="BA91" i="64" s="1"/>
  <c r="BA92" i="64" a="1"/>
  <c r="BA92" i="64" s="1"/>
  <c r="AZ93" i="64"/>
  <c r="BA1559" i="64" a="1"/>
  <c r="BA1559" i="64" s="1"/>
  <c r="BA1560" i="64" s="1"/>
  <c r="BA389" i="64" a="1"/>
  <c r="BA389" i="64" s="1"/>
  <c r="BO1764" i="64"/>
  <c r="BO1766" i="64" s="1"/>
  <c r="BA2494" i="64" a="1"/>
  <c r="BA2494" i="64" s="1"/>
  <c r="BA1479" i="64" a="1"/>
  <c r="BA1479" i="64" s="1"/>
  <c r="BA1858" i="64" a="1"/>
  <c r="BA1858" i="64" s="1"/>
  <c r="BA1866" i="64" s="1"/>
  <c r="BA1639" i="64" a="1"/>
  <c r="BA1639" i="64" s="1"/>
  <c r="BA1645" i="64" a="1"/>
  <c r="BA1645" i="64" s="1"/>
  <c r="BA1637" i="64" a="1"/>
  <c r="BA1637" i="64" s="1"/>
  <c r="BA1186" i="64" a="1"/>
  <c r="BA1186" i="64" s="1"/>
  <c r="BA969" i="64" a="1"/>
  <c r="BA969" i="64" s="1"/>
  <c r="BA698" i="64" a="1"/>
  <c r="BB2178" i="64" a="1"/>
  <c r="BA2158" i="64" a="1"/>
  <c r="BA1638" i="64" a="1"/>
  <c r="BB2212" i="64" a="1"/>
  <c r="BA970" i="64" a="1"/>
  <c r="BA2115" i="64" a="1"/>
  <c r="BA599" i="64" a="1"/>
  <c r="BA1615" i="64" a="1"/>
  <c r="BA414" i="64" a="1"/>
  <c r="BA2137" i="64" a="1"/>
  <c r="BA437" i="64" a="1"/>
  <c r="BA1722" i="64" a="1"/>
  <c r="AW621" i="64" a="1"/>
  <c r="BA575" i="64" a="1"/>
  <c r="BA1187" i="64" a="1"/>
  <c r="BA390" i="64" a="1"/>
  <c r="BA1478" i="64" a="1"/>
  <c r="BA1723" i="64" a="1"/>
  <c r="AP499" i="64" l="1"/>
  <c r="CL145" i="64"/>
  <c r="M144" i="64"/>
  <c r="M145" i="64" s="1"/>
  <c r="P144" i="64"/>
  <c r="P145" i="64" s="1"/>
  <c r="CL1788" i="64"/>
  <c r="P1788" i="64" s="1"/>
  <c r="P1786" i="64"/>
  <c r="AH1867" i="64" a="1"/>
  <c r="AH1867" i="64" s="1"/>
  <c r="AH1860" i="64" s="1"/>
  <c r="CL46" i="861"/>
  <c r="CL87" i="861" s="1"/>
  <c r="CK87" i="861"/>
  <c r="CQ91" i="861"/>
  <c r="CP71" i="863"/>
  <c r="CP69" i="863"/>
  <c r="CP23" i="863" s="1"/>
  <c r="CP34" i="861" s="1"/>
  <c r="CQ18" i="861"/>
  <c r="CQ28" i="861" s="1"/>
  <c r="CQ29" i="861" s="1"/>
  <c r="CP22" i="863"/>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41" i="64"/>
  <c r="BA2033" i="64"/>
  <c r="BB2024" i="64" a="1"/>
  <c r="BB2024" i="64" s="1"/>
  <c r="BB2025" i="64" a="1"/>
  <c r="BB2025" i="64" s="1"/>
  <c r="BB2026" i="64" a="1"/>
  <c r="BB2026" i="64" s="1"/>
  <c r="BB2027" i="64" a="1"/>
  <c r="BB2027" i="64" s="1"/>
  <c r="BB2029" i="64" a="1"/>
  <c r="BB2029" i="64" s="1"/>
  <c r="BB2031" i="64" a="1"/>
  <c r="BB2031" i="64" s="1"/>
  <c r="BB2032" i="64" a="1"/>
  <c r="BB2032" i="64" s="1"/>
  <c r="BB2030" i="64" a="1"/>
  <c r="BB2030" i="64" s="1"/>
  <c r="BB2028" i="64" a="1"/>
  <c r="BB2028" i="64" s="1"/>
  <c r="BB436" i="64" a="1"/>
  <c r="BB436" i="64" s="1"/>
  <c r="BB435" i="64" a="1"/>
  <c r="BB435" i="64" s="1"/>
  <c r="BB413" i="64" a="1"/>
  <c r="BB413" i="64" s="1"/>
  <c r="BA414" i="64"/>
  <c r="BB2212" i="64"/>
  <c r="BB2178" i="64"/>
  <c r="DH2415" i="64"/>
  <c r="BA2137" i="64"/>
  <c r="BA2115" i="64"/>
  <c r="BB2470" i="64" a="1"/>
  <c r="BB2470" i="64" s="1"/>
  <c r="BB2116" i="64" a="1"/>
  <c r="BB2116" i="64" s="1"/>
  <c r="BB2136" i="64" a="1"/>
  <c r="BB2136" i="64" s="1"/>
  <c r="CK1831" i="64"/>
  <c r="CL1829" i="64"/>
  <c r="CL1808" i="64"/>
  <c r="P1808" i="64" s="1"/>
  <c r="AW1744" i="64"/>
  <c r="AX1741" i="64"/>
  <c r="AX1743" i="64" s="1"/>
  <c r="AX1744" i="64" s="1"/>
  <c r="AY1732" i="64"/>
  <c r="AZ1730" i="64"/>
  <c r="AZ1739" i="64"/>
  <c r="AZ1731" i="64"/>
  <c r="AZ1740" i="64"/>
  <c r="BB1736" i="64" a="1"/>
  <c r="BB1736" i="64" s="1"/>
  <c r="BB1735" i="64" a="1"/>
  <c r="BB1735" i="64" s="1"/>
  <c r="BB1726" i="64" a="1"/>
  <c r="BB1726" i="64" s="1"/>
  <c r="BB1727" i="64" a="1"/>
  <c r="BB1727" i="64" s="1"/>
  <c r="BA1723" i="64"/>
  <c r="BA1722" i="64"/>
  <c r="BB1717" i="64" a="1"/>
  <c r="BB1717" i="64" s="1"/>
  <c r="BB1718" i="64" a="1"/>
  <c r="BB1718" i="64" s="1"/>
  <c r="BA2158" i="64"/>
  <c r="BB2157" i="64" a="1"/>
  <c r="BB2157" i="64" s="1"/>
  <c r="BB573" i="64" a="1"/>
  <c r="BB573" i="64" s="1"/>
  <c r="AW621" i="64"/>
  <c r="BC1927" i="64"/>
  <c r="AX620" i="64" a="1"/>
  <c r="AX620" i="64" s="1"/>
  <c r="BA1478" i="64"/>
  <c r="BA1187" i="64"/>
  <c r="BA1638" i="64"/>
  <c r="BA1615" i="64"/>
  <c r="BA970"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67" i="64" a="1"/>
  <c r="BB2367" i="64" s="1"/>
  <c r="BB2444" i="64" a="1"/>
  <c r="BB2444" i="64" s="1"/>
  <c r="BB2418" i="64" a="1"/>
  <c r="BB2418" i="64" s="1"/>
  <c r="BB2393" i="64" a="1"/>
  <c r="BB2393" i="64" s="1"/>
  <c r="BB1614" i="64" a="1"/>
  <c r="BB1614" i="64" s="1"/>
  <c r="BB90" i="64" a="1"/>
  <c r="BB90" i="64" s="1"/>
  <c r="BB89" i="64" a="1"/>
  <c r="BB89" i="64" s="1"/>
  <c r="BB91" i="64" a="1"/>
  <c r="BB91" i="64" s="1"/>
  <c r="BB92" i="64" a="1"/>
  <c r="BB92" i="64" s="1"/>
  <c r="BA93" i="64"/>
  <c r="BB1559" i="64" a="1"/>
  <c r="BB1559" i="64" s="1"/>
  <c r="BB1560" i="64" s="1"/>
  <c r="BB389" i="64" a="1"/>
  <c r="BB389" i="64" s="1"/>
  <c r="BP1764" i="64"/>
  <c r="BP1766" i="64" s="1"/>
  <c r="BB2494" i="64" a="1"/>
  <c r="BB2494" i="64" s="1"/>
  <c r="BB1479" i="64" a="1"/>
  <c r="BB1479" i="64" s="1"/>
  <c r="BB1858" i="64" a="1"/>
  <c r="BB1858" i="64" s="1"/>
  <c r="BB1866" i="64" s="1"/>
  <c r="BB1645" i="64" a="1"/>
  <c r="BB1645" i="64" s="1"/>
  <c r="BB1637" i="64" a="1"/>
  <c r="BB1637" i="64" s="1"/>
  <c r="BB1639" i="64" a="1"/>
  <c r="BB1639" i="64" s="1"/>
  <c r="BB1186" i="64" a="1"/>
  <c r="BB1186" i="64" s="1"/>
  <c r="BB969" i="64" a="1"/>
  <c r="BB969" i="64" s="1"/>
  <c r="BB2115" i="64" a="1"/>
  <c r="BB1187" i="64" a="1"/>
  <c r="BB1638" i="64" a="1"/>
  <c r="BB970" i="64" a="1"/>
  <c r="BB437" i="64" a="1"/>
  <c r="BB2158" i="64" a="1"/>
  <c r="BB1722" i="64" a="1"/>
  <c r="BB698" i="64" a="1"/>
  <c r="BB2137" i="64" a="1"/>
  <c r="BB414" i="64" a="1"/>
  <c r="BC2178" i="64" a="1"/>
  <c r="BB599" i="64" a="1"/>
  <c r="BC2212" i="64" a="1"/>
  <c r="BB575" i="64" a="1"/>
  <c r="BB1615" i="64" a="1"/>
  <c r="BB390" i="64" a="1"/>
  <c r="BB1723" i="64" a="1"/>
  <c r="BB1478" i="64" a="1"/>
  <c r="AX621" i="64" a="1"/>
  <c r="AP508" i="64" l="1"/>
  <c r="L499" i="64"/>
  <c r="CL1831" i="64"/>
  <c r="P1831" i="64" s="1"/>
  <c r="P1829" i="64"/>
  <c r="BC1928" i="64"/>
  <c r="CP25" i="863"/>
  <c r="CP36" i="861" s="1"/>
  <c r="CP62" i="861"/>
  <c r="CR91" i="861"/>
  <c r="P46" i="861"/>
  <c r="P87" i="861" s="1"/>
  <c r="CP72" i="863"/>
  <c r="CQ12" i="863"/>
  <c r="CQ71" i="863" s="1"/>
  <c r="CP33" i="861"/>
  <c r="CP37" i="861" s="1"/>
  <c r="CP39" i="861" s="1"/>
  <c r="CP26" i="863"/>
  <c r="BC263" i="64"/>
  <c r="BD277" i="64"/>
  <c r="BD260" i="64"/>
  <c r="BD278" i="64"/>
  <c r="BD261" i="64"/>
  <c r="BD279" i="64"/>
  <c r="BD262" i="64"/>
  <c r="BD280" i="64"/>
  <c r="BC281" i="64"/>
  <c r="CG7" i="860"/>
  <c r="CG3" i="860"/>
  <c r="CG4" i="860" s="1"/>
  <c r="CH2" i="860"/>
  <c r="CG1" i="860"/>
  <c r="CO2467" i="64"/>
  <c r="CO2364" i="64"/>
  <c r="CO2368" i="64" s="1"/>
  <c r="CO2441" i="64"/>
  <c r="BB698" i="64"/>
  <c r="BB708" i="64" s="1"/>
  <c r="BC702" i="64" a="1"/>
  <c r="BC702" i="64" s="1"/>
  <c r="BC697" i="64" a="1"/>
  <c r="BC697" i="64" s="1"/>
  <c r="BB437" i="64"/>
  <c r="BA2041" i="64"/>
  <c r="BC2024" i="64" a="1"/>
  <c r="BC2024" i="64" s="1"/>
  <c r="BC2025" i="64" a="1"/>
  <c r="BC2025" i="64" s="1"/>
  <c r="BC2028" i="64" a="1"/>
  <c r="BC2028" i="64" s="1"/>
  <c r="BC2027" i="64" a="1"/>
  <c r="BC2027" i="64" s="1"/>
  <c r="BC2029" i="64" a="1"/>
  <c r="BC2029" i="64" s="1"/>
  <c r="BC2031" i="64" a="1"/>
  <c r="BC2031" i="64" s="1"/>
  <c r="BC2032" i="64" a="1"/>
  <c r="BC2032" i="64" s="1"/>
  <c r="BC2026" i="64" a="1"/>
  <c r="BC2026" i="64" s="1"/>
  <c r="BC2030" i="64" a="1"/>
  <c r="BC2030" i="64" s="1"/>
  <c r="BB2033" i="64"/>
  <c r="BC413" i="64" a="1"/>
  <c r="BC413" i="64" s="1"/>
  <c r="BC436" i="64" a="1"/>
  <c r="BC436" i="64" s="1"/>
  <c r="BC435" i="64" a="1"/>
  <c r="BC435" i="64" s="1"/>
  <c r="BB414" i="64"/>
  <c r="BC2212" i="64"/>
  <c r="BC2178" i="64"/>
  <c r="DJ2467" i="64"/>
  <c r="DJ2441" i="64"/>
  <c r="DJ2364" i="64"/>
  <c r="BB2115" i="64"/>
  <c r="BB2137" i="64"/>
  <c r="BC2116" i="64" a="1"/>
  <c r="BC2116" i="64" s="1"/>
  <c r="BC2136" i="64" a="1"/>
  <c r="BC2136" i="64" s="1"/>
  <c r="CL1810" i="64"/>
  <c r="P1810" i="64" s="1"/>
  <c r="BC2470" i="64" a="1"/>
  <c r="BC2470" i="64" s="1"/>
  <c r="AZ1732" i="64"/>
  <c r="AY1741" i="64"/>
  <c r="AY1743" i="64" s="1"/>
  <c r="AZ1741" i="64"/>
  <c r="BA1730" i="64"/>
  <c r="BA1739" i="64"/>
  <c r="BA1731" i="64"/>
  <c r="BA1740" i="64"/>
  <c r="BC1736" i="64" a="1"/>
  <c r="BC1736" i="64" s="1"/>
  <c r="BC1735" i="64" a="1"/>
  <c r="BC1735" i="64" s="1"/>
  <c r="BC1726" i="64" a="1"/>
  <c r="BC1726" i="64" s="1"/>
  <c r="BC1727" i="64" a="1"/>
  <c r="BC1727" i="64" s="1"/>
  <c r="BB1723" i="64"/>
  <c r="BB1722" i="64"/>
  <c r="BC1717" i="64" a="1"/>
  <c r="BC1717" i="64" s="1"/>
  <c r="BC1718" i="64" a="1"/>
  <c r="BC1718" i="64" s="1"/>
  <c r="BB2158" i="64"/>
  <c r="BC2157" i="64" a="1"/>
  <c r="BC2157" i="64" s="1"/>
  <c r="BC573" i="64" a="1"/>
  <c r="BC573" i="64" s="1"/>
  <c r="AX621" i="64"/>
  <c r="AY620" i="64" a="1"/>
  <c r="AY620" i="64" s="1"/>
  <c r="BD1927" i="64"/>
  <c r="BD1928" i="64" s="1"/>
  <c r="AH1861" i="64"/>
  <c r="AI1857" i="64" s="1"/>
  <c r="AI1863" i="64" s="1"/>
  <c r="BB1187" i="64"/>
  <c r="BB1638" i="64"/>
  <c r="BB1478" i="64"/>
  <c r="M1478" i="64" s="1"/>
  <c r="BB1615" i="64"/>
  <c r="BB970"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67" i="64" a="1"/>
  <c r="BC2367" i="64" s="1"/>
  <c r="BC2444" i="64" a="1"/>
  <c r="BC2444" i="64" s="1"/>
  <c r="BC2418" i="64" a="1"/>
  <c r="BC2418" i="64" s="1"/>
  <c r="BC2393" i="64" a="1"/>
  <c r="BC2393" i="64" s="1"/>
  <c r="BC1614" i="64" a="1"/>
  <c r="BC1614" i="64" s="1"/>
  <c r="BC90" i="64" a="1"/>
  <c r="BC90" i="64" s="1"/>
  <c r="BC91" i="64" a="1"/>
  <c r="BC91" i="64" s="1"/>
  <c r="BC92" i="64" a="1"/>
  <c r="BC92" i="64" s="1"/>
  <c r="BC89" i="64" a="1"/>
  <c r="BC89" i="64" s="1"/>
  <c r="BB93" i="64"/>
  <c r="BC1559" i="64" a="1"/>
  <c r="BC1559" i="64" s="1"/>
  <c r="BC1560" i="64" s="1"/>
  <c r="BC389" i="64" a="1"/>
  <c r="BC389" i="64" s="1"/>
  <c r="BQ1764" i="64"/>
  <c r="BQ1766" i="64" s="1"/>
  <c r="BC2494" i="64" a="1"/>
  <c r="BC2494" i="64" s="1"/>
  <c r="BC1479" i="64" a="1"/>
  <c r="BC1479" i="64" s="1"/>
  <c r="BC1858" i="64" a="1"/>
  <c r="BC1858" i="64" s="1"/>
  <c r="BC1866" i="64" s="1"/>
  <c r="BC1645" i="64" a="1"/>
  <c r="BC1645" i="64" s="1"/>
  <c r="BC1637" i="64" a="1"/>
  <c r="BC1637" i="64" s="1"/>
  <c r="BC1639" i="64" a="1"/>
  <c r="BC1639" i="64" s="1"/>
  <c r="BC1186" i="64" a="1"/>
  <c r="BC1186" i="64" s="1"/>
  <c r="BC969" i="64" a="1"/>
  <c r="BC969" i="64" s="1"/>
  <c r="BC2158" i="64" a="1"/>
  <c r="BC2115" i="64" a="1"/>
  <c r="BC437" i="64" a="1"/>
  <c r="BC2137" i="64" a="1"/>
  <c r="BC1638" i="64" a="1"/>
  <c r="BD2178" i="64" a="1"/>
  <c r="AY621" i="64" a="1"/>
  <c r="BC414" i="64" a="1"/>
  <c r="BC1187" i="64" a="1"/>
  <c r="BC1615" i="64" a="1"/>
  <c r="BC698" i="64" a="1"/>
  <c r="BD2212" i="64" a="1"/>
  <c r="BC599" i="64" a="1"/>
  <c r="BC575" i="64" a="1"/>
  <c r="BC1478" i="64" a="1"/>
  <c r="BC1722" i="64" a="1"/>
  <c r="BC1723" i="64" a="1"/>
  <c r="BC970" i="64" a="1"/>
  <c r="BC390" i="64" a="1"/>
  <c r="AP510" i="64" l="1"/>
  <c r="AP500" i="64" s="1"/>
  <c r="AP502" i="64" s="1"/>
  <c r="AI1867" i="64" a="1"/>
  <c r="AI1867" i="64" s="1"/>
  <c r="AI1860" i="64" s="1"/>
  <c r="CQ25" i="863"/>
  <c r="CQ36" i="861" s="1"/>
  <c r="CQ62" i="861"/>
  <c r="CQ86" i="861"/>
  <c r="CQ67" i="863"/>
  <c r="CQ22" i="863" s="1"/>
  <c r="CQ69" i="863"/>
  <c r="CQ23" i="863" s="1"/>
  <c r="CQ34" i="861" s="1"/>
  <c r="CR18" i="861"/>
  <c r="CR12" i="863" s="1"/>
  <c r="CP40" i="861"/>
  <c r="BD263" i="64"/>
  <c r="BD281" i="64"/>
  <c r="BE277" i="64"/>
  <c r="BE260" i="64"/>
  <c r="BE278" i="64"/>
  <c r="BE279" i="64"/>
  <c r="BE261" i="64"/>
  <c r="BE280" i="64"/>
  <c r="BE262" i="64"/>
  <c r="CH7" i="860"/>
  <c r="CH3" i="860"/>
  <c r="CH4" i="860" s="1"/>
  <c r="CI2" i="860"/>
  <c r="CH1" i="860"/>
  <c r="CO2370" i="64"/>
  <c r="CP2441" i="64"/>
  <c r="CP2364" i="64"/>
  <c r="CP2368" i="64" s="1"/>
  <c r="CP2370" i="64" s="1"/>
  <c r="CP2467" i="64"/>
  <c r="BC698" i="64"/>
  <c r="BD702" i="64" a="1"/>
  <c r="BD702" i="64" s="1"/>
  <c r="BD697" i="64" a="1"/>
  <c r="BD697" i="64" s="1"/>
  <c r="BB2041" i="64"/>
  <c r="M2041" i="64" s="1"/>
  <c r="BC437" i="64"/>
  <c r="BD2030" i="64" a="1"/>
  <c r="BD2030" i="64" s="1"/>
  <c r="BD2024" i="64" a="1"/>
  <c r="BD2024" i="64" s="1"/>
  <c r="BD2028" i="64" a="1"/>
  <c r="BD2028" i="64" s="1"/>
  <c r="BD2027" i="64" a="1"/>
  <c r="BD2027" i="64" s="1"/>
  <c r="BD2029" i="64" a="1"/>
  <c r="BD2029" i="64" s="1"/>
  <c r="BD2025" i="64" a="1"/>
  <c r="BD2025" i="64" s="1"/>
  <c r="BD2031" i="64" a="1"/>
  <c r="BD2031" i="64" s="1"/>
  <c r="BD2032" i="64" a="1"/>
  <c r="BD2032" i="64" s="1"/>
  <c r="BD2026" i="64" a="1"/>
  <c r="BD2026" i="64" s="1"/>
  <c r="BC2033" i="64"/>
  <c r="BD413" i="64" a="1"/>
  <c r="BD413" i="64" s="1"/>
  <c r="BD436" i="64" a="1"/>
  <c r="BD436" i="64" s="1"/>
  <c r="BD435" i="64" a="1"/>
  <c r="BD435" i="64" s="1"/>
  <c r="BC414" i="64"/>
  <c r="BD2178" i="64"/>
  <c r="BD2212" i="64"/>
  <c r="DI2415" i="64"/>
  <c r="BC2137" i="64"/>
  <c r="BC2115" i="64"/>
  <c r="BD2116" i="64" a="1"/>
  <c r="BD2116" i="64" s="1"/>
  <c r="BD2136" i="64" a="1"/>
  <c r="BD2136" i="64" s="1"/>
  <c r="BD2470" i="64" a="1"/>
  <c r="BD2470" i="64" s="1"/>
  <c r="AZ1743" i="64"/>
  <c r="AZ1744" i="64" s="1"/>
  <c r="AY1744" i="64"/>
  <c r="BA1732" i="64"/>
  <c r="BB1730" i="64"/>
  <c r="BB1739" i="64"/>
  <c r="BB1731" i="64"/>
  <c r="BB1740" i="64"/>
  <c r="BD1735" i="64" a="1"/>
  <c r="BD1735" i="64" s="1"/>
  <c r="BD1736" i="64" a="1"/>
  <c r="BD1736" i="64" s="1"/>
  <c r="BD1727" i="64" a="1"/>
  <c r="BD1727" i="64" s="1"/>
  <c r="BD1726" i="64" a="1"/>
  <c r="BD1726" i="64" s="1"/>
  <c r="BC1723" i="64"/>
  <c r="BC1722" i="64"/>
  <c r="BD1717" i="64" a="1"/>
  <c r="BD1717" i="64" s="1"/>
  <c r="BD1718" i="64" a="1"/>
  <c r="BD1718" i="64" s="1"/>
  <c r="BC2158" i="64"/>
  <c r="BD2157" i="64" a="1"/>
  <c r="BD2157" i="64" s="1"/>
  <c r="BD573" i="64" a="1"/>
  <c r="BD573" i="64" s="1"/>
  <c r="AY621" i="64"/>
  <c r="BE1927" i="64"/>
  <c r="AZ620" i="64" a="1"/>
  <c r="AZ620" i="64" s="1"/>
  <c r="BC1638" i="64"/>
  <c r="BC1478" i="64"/>
  <c r="BC1187" i="64"/>
  <c r="BC1615" i="64"/>
  <c r="BC970"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67" i="64" a="1"/>
  <c r="BD2367" i="64" s="1"/>
  <c r="BD2444" i="64" a="1"/>
  <c r="BD2444" i="64" s="1"/>
  <c r="BD2418" i="64" a="1"/>
  <c r="BD2418" i="64" s="1"/>
  <c r="BD2393" i="64" a="1"/>
  <c r="BD2393" i="64" s="1"/>
  <c r="BD1614" i="64" a="1"/>
  <c r="BD1614" i="64" s="1"/>
  <c r="BC93" i="64"/>
  <c r="BD89" i="64" a="1"/>
  <c r="BD89" i="64" s="1"/>
  <c r="BD90" i="64" a="1"/>
  <c r="BD90" i="64" s="1"/>
  <c r="BD91" i="64" a="1"/>
  <c r="BD91" i="64" s="1"/>
  <c r="BD92" i="64" a="1"/>
  <c r="BD92" i="64" s="1"/>
  <c r="BD1559" i="64" a="1"/>
  <c r="BD1559" i="64" s="1"/>
  <c r="BD1560" i="64" s="1"/>
  <c r="BD389" i="64" a="1"/>
  <c r="BD389" i="64" s="1"/>
  <c r="BR1764" i="64"/>
  <c r="BR1766" i="64" s="1"/>
  <c r="BD2494" i="64" a="1"/>
  <c r="BD2494" i="64" s="1"/>
  <c r="BD1479" i="64" a="1"/>
  <c r="BD1479" i="64" s="1"/>
  <c r="BD1858" i="64" a="1"/>
  <c r="BD1858" i="64" s="1"/>
  <c r="BD1866" i="64" s="1"/>
  <c r="BD1645" i="64" a="1"/>
  <c r="BD1645" i="64" s="1"/>
  <c r="BD1637" i="64" a="1"/>
  <c r="BD1637" i="64" s="1"/>
  <c r="BD1639" i="64" a="1"/>
  <c r="BD1639" i="64" s="1"/>
  <c r="BD1186" i="64" a="1"/>
  <c r="BD1186" i="64" s="1"/>
  <c r="BD969" i="64" a="1"/>
  <c r="BD969" i="64" s="1"/>
  <c r="BD2137" i="64" a="1"/>
  <c r="BD599" i="64" a="1"/>
  <c r="BD1722" i="64" a="1"/>
  <c r="BD437" i="64" a="1"/>
  <c r="BD1638" i="64" a="1"/>
  <c r="BD2115" i="64" a="1"/>
  <c r="BD698" i="64" a="1"/>
  <c r="BD2158" i="64" a="1"/>
  <c r="BD390" i="64" a="1"/>
  <c r="BD1615" i="64" a="1"/>
  <c r="BD414" i="64" a="1"/>
  <c r="BE2178" i="64" a="1"/>
  <c r="BD575" i="64" a="1"/>
  <c r="BD1187" i="64" a="1"/>
  <c r="BE2212" i="64" a="1"/>
  <c r="BD970" i="64" a="1"/>
  <c r="AZ621" i="64" a="1"/>
  <c r="BD1723" i="64" a="1"/>
  <c r="BD1478" i="64" a="1"/>
  <c r="AP511" i="64" l="1"/>
  <c r="AQ507" i="64" s="1"/>
  <c r="L502" i="64"/>
  <c r="AP503" i="64"/>
  <c r="BE1928" i="64"/>
  <c r="CR86" i="861"/>
  <c r="CQ72" i="863"/>
  <c r="CR28" i="861"/>
  <c r="CR29" i="861" s="1"/>
  <c r="CQ33" i="861"/>
  <c r="CQ37" i="861" s="1"/>
  <c r="CQ39" i="861" s="1"/>
  <c r="CQ26" i="863"/>
  <c r="CR71" i="863"/>
  <c r="CR69" i="863"/>
  <c r="CR23" i="863" s="1"/>
  <c r="CR34" i="861" s="1"/>
  <c r="CR67" i="863"/>
  <c r="BE263" i="64"/>
  <c r="BE281" i="64"/>
  <c r="BF278" i="64"/>
  <c r="BF277" i="64"/>
  <c r="BF260" i="64"/>
  <c r="BF279" i="64"/>
  <c r="BF261" i="64"/>
  <c r="BF280" i="64"/>
  <c r="BF262" i="64"/>
  <c r="CI3" i="860"/>
  <c r="CI4" i="860" s="1"/>
  <c r="CJ2" i="860"/>
  <c r="CI1" i="860"/>
  <c r="CI7" i="860"/>
  <c r="CQ2467" i="64"/>
  <c r="CQ2441" i="64"/>
  <c r="CQ2364" i="64"/>
  <c r="CQ2368" i="64" s="1"/>
  <c r="CQ2370" i="64" s="1"/>
  <c r="BD698" i="64"/>
  <c r="BD708" i="64" s="1"/>
  <c r="BC708" i="64"/>
  <c r="BE702" i="64" a="1"/>
  <c r="BE702" i="64" s="1"/>
  <c r="BE697" i="64" a="1"/>
  <c r="BE697" i="64" s="1"/>
  <c r="BD437" i="64"/>
  <c r="BC2041" i="64"/>
  <c r="BE2025" i="64" a="1"/>
  <c r="BE2025" i="64" s="1"/>
  <c r="BE2026" i="64" a="1"/>
  <c r="BE2026" i="64" s="1"/>
  <c r="BE2027" i="64" a="1"/>
  <c r="BE2027" i="64" s="1"/>
  <c r="BE2028" i="64" a="1"/>
  <c r="BE2028" i="64" s="1"/>
  <c r="BE2029" i="64" a="1"/>
  <c r="BE2029" i="64" s="1"/>
  <c r="BE2030" i="64" a="1"/>
  <c r="BE2030" i="64" s="1"/>
  <c r="BE2024" i="64" a="1"/>
  <c r="BE2024" i="64" s="1"/>
  <c r="BE2031" i="64" a="1"/>
  <c r="BE2031" i="64" s="1"/>
  <c r="BE2032" i="64" a="1"/>
  <c r="BE2032" i="64" s="1"/>
  <c r="BD2033" i="64"/>
  <c r="BE413" i="64" a="1"/>
  <c r="BE413" i="64" s="1"/>
  <c r="BE436" i="64" a="1"/>
  <c r="BE436" i="64" s="1"/>
  <c r="BE435" i="64" a="1"/>
  <c r="BE435" i="64" s="1"/>
  <c r="BD414" i="64"/>
  <c r="BE2212" i="64"/>
  <c r="BE2178" i="64"/>
  <c r="DK2467" i="64"/>
  <c r="DK2441" i="64"/>
  <c r="DK2364" i="64"/>
  <c r="BD2137" i="64"/>
  <c r="BD2115" i="64"/>
  <c r="BE2116" i="64" a="1"/>
  <c r="BE2116" i="64" s="1"/>
  <c r="BE2136" i="64" a="1"/>
  <c r="BE2136" i="64" s="1"/>
  <c r="BE2470" i="64" a="1"/>
  <c r="BE2470" i="64" s="1"/>
  <c r="BB1732" i="64"/>
  <c r="BA1741" i="64"/>
  <c r="BA1743" i="64" s="1"/>
  <c r="BA1744" i="64" s="1"/>
  <c r="BC1731" i="64"/>
  <c r="BC1740" i="64"/>
  <c r="BB1741" i="64"/>
  <c r="BC1730" i="64"/>
  <c r="BC1739" i="64"/>
  <c r="BE1736" i="64" a="1"/>
  <c r="BE1736" i="64" s="1"/>
  <c r="BE1735" i="64" a="1"/>
  <c r="BE1735" i="64" s="1"/>
  <c r="BE1726" i="64" a="1"/>
  <c r="BE1726" i="64" s="1"/>
  <c r="BE1727" i="64" a="1"/>
  <c r="BE1727" i="64" s="1"/>
  <c r="BD1723" i="64"/>
  <c r="BD1722" i="64"/>
  <c r="BE1717" i="64" a="1"/>
  <c r="BE1717" i="64" s="1"/>
  <c r="BE1718" i="64" a="1"/>
  <c r="BE1718" i="64" s="1"/>
  <c r="BD2158" i="64"/>
  <c r="BE2157" i="64" a="1"/>
  <c r="BE2157" i="64" s="1"/>
  <c r="BE573" i="64" a="1"/>
  <c r="BE573" i="64" s="1"/>
  <c r="AZ621" i="64"/>
  <c r="BA620" i="64" a="1"/>
  <c r="BA620" i="64" s="1"/>
  <c r="BF1927" i="64"/>
  <c r="BF1928" i="64" s="1"/>
  <c r="AI1861" i="64"/>
  <c r="AJ1857" i="64" s="1"/>
  <c r="AJ1863" i="64" s="1"/>
  <c r="BD1187" i="64"/>
  <c r="BD1638" i="64"/>
  <c r="BD1478" i="64"/>
  <c r="BD1615" i="64"/>
  <c r="BD970"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67" i="64" a="1"/>
  <c r="BE2367" i="64" s="1"/>
  <c r="BE2444" i="64" a="1"/>
  <c r="BE2444" i="64" s="1"/>
  <c r="BE2418" i="64" a="1"/>
  <c r="BE2418" i="64" s="1"/>
  <c r="BE2393" i="64" a="1"/>
  <c r="BE2393" i="64" s="1"/>
  <c r="BE1614" i="64" a="1"/>
  <c r="BE1614" i="64" s="1"/>
  <c r="BE89" i="64" a="1"/>
  <c r="BE89" i="64" s="1"/>
  <c r="BE90" i="64" a="1"/>
  <c r="BE90" i="64" s="1"/>
  <c r="BE91" i="64" a="1"/>
  <c r="BE91" i="64" s="1"/>
  <c r="BE92" i="64" a="1"/>
  <c r="BE92" i="64" s="1"/>
  <c r="BD93" i="64"/>
  <c r="BE1559" i="64" a="1"/>
  <c r="BE1559" i="64" s="1"/>
  <c r="BE1560" i="64" s="1"/>
  <c r="BE389" i="64" a="1"/>
  <c r="BE389" i="64" s="1"/>
  <c r="BS1764" i="64"/>
  <c r="BS1766" i="64" s="1"/>
  <c r="BE2494" i="64" a="1"/>
  <c r="BE2494" i="64" s="1"/>
  <c r="BE1479" i="64" a="1"/>
  <c r="BE1479" i="64" s="1"/>
  <c r="BE1858" i="64" a="1"/>
  <c r="BE1858" i="64" s="1"/>
  <c r="BE1866" i="64" s="1"/>
  <c r="BE1637" i="64" a="1"/>
  <c r="BE1637" i="64" s="1"/>
  <c r="BE1639" i="64" a="1"/>
  <c r="BE1639" i="64" s="1"/>
  <c r="BE1645" i="64" a="1"/>
  <c r="BE1645" i="64" s="1"/>
  <c r="BE1186" i="64" a="1"/>
  <c r="BE1186" i="64" s="1"/>
  <c r="BE969" i="64" a="1"/>
  <c r="BE969" i="64" s="1"/>
  <c r="BF2212" i="64" a="1"/>
  <c r="BE698" i="64" a="1"/>
  <c r="BE1615" i="64" a="1"/>
  <c r="BE2137" i="64" a="1"/>
  <c r="BE1478" i="64" a="1"/>
  <c r="BE2115" i="64" a="1"/>
  <c r="BE1638" i="64" a="1"/>
  <c r="BE437" i="64" a="1"/>
  <c r="BF2178" i="64" a="1"/>
  <c r="BE1187" i="64" a="1"/>
  <c r="BE575" i="64" a="1"/>
  <c r="BE599" i="64" a="1"/>
  <c r="BE2158" i="64" a="1"/>
  <c r="BE414" i="64" a="1"/>
  <c r="BE1723" i="64" a="1"/>
  <c r="BE970" i="64" a="1"/>
  <c r="BE1722" i="64" a="1"/>
  <c r="BE390" i="64" a="1"/>
  <c r="BA621" i="64" a="1"/>
  <c r="L511" i="64" l="1"/>
  <c r="M507" i="64" s="1"/>
  <c r="AP512" i="64"/>
  <c r="AP516" i="64"/>
  <c r="L516" i="64" s="1"/>
  <c r="AQ496" i="64"/>
  <c r="AQ499" i="64" s="1"/>
  <c r="AP504" i="64"/>
  <c r="L503" i="64"/>
  <c r="AJ1867" i="64" a="1"/>
  <c r="AJ1867" i="64" s="1"/>
  <c r="AJ1860" i="64" s="1"/>
  <c r="AJ1861" i="64" s="1"/>
  <c r="CR25" i="863"/>
  <c r="CR36" i="861" s="1"/>
  <c r="CR62" i="861"/>
  <c r="CS91" i="861"/>
  <c r="CS18" i="861"/>
  <c r="CS12" i="863" s="1"/>
  <c r="CQ40" i="861"/>
  <c r="CR22" i="863"/>
  <c r="CR72" i="863"/>
  <c r="BF281" i="64"/>
  <c r="BG277" i="64"/>
  <c r="BG278" i="64"/>
  <c r="BG260" i="64"/>
  <c r="BG261" i="64"/>
  <c r="BG279" i="64"/>
  <c r="BG280" i="64"/>
  <c r="BG262" i="64"/>
  <c r="BF263" i="64"/>
  <c r="CJ3" i="860"/>
  <c r="CJ4" i="860" s="1"/>
  <c r="CK2" i="860"/>
  <c r="CJ1" i="860"/>
  <c r="CJ7" i="860"/>
  <c r="CR2441" i="64"/>
  <c r="CR2364" i="64"/>
  <c r="CR2368" i="64" s="1"/>
  <c r="CR2370" i="64" s="1"/>
  <c r="CR2467" i="64"/>
  <c r="BE698" i="64"/>
  <c r="BF702" i="64" a="1"/>
  <c r="BF702" i="64" s="1"/>
  <c r="BF697" i="64" a="1"/>
  <c r="BF697" i="64" s="1"/>
  <c r="BE437" i="64"/>
  <c r="BD2041" i="64"/>
  <c r="BE2033" i="64"/>
  <c r="BF2024" i="64" a="1"/>
  <c r="BF2024" i="64" s="1"/>
  <c r="BF2025" i="64" a="1"/>
  <c r="BF2025" i="64" s="1"/>
  <c r="BF2026" i="64" a="1"/>
  <c r="BF2026" i="64" s="1"/>
  <c r="BF2027" i="64" a="1"/>
  <c r="BF2027" i="64" s="1"/>
  <c r="BF2028" i="64" a="1"/>
  <c r="BF2028" i="64" s="1"/>
  <c r="BF2030" i="64" a="1"/>
  <c r="BF2030" i="64" s="1"/>
  <c r="BF2029" i="64" a="1"/>
  <c r="BF2029" i="64" s="1"/>
  <c r="BF2031" i="64" a="1"/>
  <c r="BF2031" i="64" s="1"/>
  <c r="BF2032" i="64" a="1"/>
  <c r="BF2032" i="64" s="1"/>
  <c r="BF435" i="64" a="1"/>
  <c r="BF435" i="64" s="1"/>
  <c r="BF413" i="64" a="1"/>
  <c r="BF413" i="64" s="1"/>
  <c r="BF436" i="64" a="1"/>
  <c r="BF436" i="64" s="1"/>
  <c r="BE414" i="64"/>
  <c r="BF2212" i="64"/>
  <c r="BF2178" i="64"/>
  <c r="DJ2415" i="64"/>
  <c r="BE2137" i="64"/>
  <c r="BE2115" i="64"/>
  <c r="BF2116" i="64" a="1"/>
  <c r="BF2116" i="64" s="1"/>
  <c r="BF2136" i="64" a="1"/>
  <c r="BF2136" i="64" s="1"/>
  <c r="BF2470" i="64" a="1"/>
  <c r="BF2470" i="64" s="1"/>
  <c r="BB1743" i="64"/>
  <c r="BB1744" i="64" s="1"/>
  <c r="BC1732" i="64"/>
  <c r="BD1730" i="64"/>
  <c r="BD1739" i="64"/>
  <c r="BD1731" i="64"/>
  <c r="BD1740" i="64"/>
  <c r="BF1736" i="64" a="1"/>
  <c r="BF1736" i="64" s="1"/>
  <c r="BF1735" i="64" a="1"/>
  <c r="BF1735" i="64" s="1"/>
  <c r="BF1727" i="64" a="1"/>
  <c r="BF1727" i="64" s="1"/>
  <c r="BF1726" i="64" a="1"/>
  <c r="BF1726" i="64" s="1"/>
  <c r="BE1723" i="64"/>
  <c r="BE1722" i="64"/>
  <c r="BF1717" i="64" a="1"/>
  <c r="BF1717" i="64" s="1"/>
  <c r="BF1718" i="64" a="1"/>
  <c r="BF1718" i="64" s="1"/>
  <c r="BE2158" i="64"/>
  <c r="BF2157" i="64" a="1"/>
  <c r="BF2157" i="64" s="1"/>
  <c r="BF573" i="64" a="1"/>
  <c r="BF573" i="64" s="1"/>
  <c r="BA621" i="64"/>
  <c r="BG1927" i="64"/>
  <c r="BB620" i="64" a="1"/>
  <c r="BB620" i="64" s="1"/>
  <c r="BE1187" i="64"/>
  <c r="BE1638" i="64"/>
  <c r="BE1478" i="64"/>
  <c r="BE1615" i="64"/>
  <c r="BE970"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67" i="64" a="1"/>
  <c r="BF2367" i="64" s="1"/>
  <c r="BF2393" i="64" a="1"/>
  <c r="BF2393" i="64" s="1"/>
  <c r="BF2444" i="64" a="1"/>
  <c r="BF2444" i="64" s="1"/>
  <c r="BF2418" i="64" a="1"/>
  <c r="BF2418" i="64" s="1"/>
  <c r="BF1614" i="64" a="1"/>
  <c r="BF1614" i="64" s="1"/>
  <c r="BF90" i="64" a="1"/>
  <c r="BF90" i="64" s="1"/>
  <c r="BF91" i="64" a="1"/>
  <c r="BF91" i="64" s="1"/>
  <c r="BF92" i="64" a="1"/>
  <c r="BF92" i="64" s="1"/>
  <c r="BF89" i="64" a="1"/>
  <c r="BF89" i="64" s="1"/>
  <c r="BE93" i="64"/>
  <c r="BF1559" i="64" a="1"/>
  <c r="BF1559" i="64" s="1"/>
  <c r="BF1560" i="64" s="1"/>
  <c r="BF389" i="64" a="1"/>
  <c r="BF389" i="64" s="1"/>
  <c r="BT1764" i="64"/>
  <c r="BT1766" i="64" s="1"/>
  <c r="BF2494" i="64" a="1"/>
  <c r="BF2494" i="64" s="1"/>
  <c r="BF1479" i="64" a="1"/>
  <c r="BF1479" i="64" s="1"/>
  <c r="BF1858" i="64" a="1"/>
  <c r="BF1858" i="64" s="1"/>
  <c r="BF1866" i="64" s="1"/>
  <c r="BF1637" i="64" a="1"/>
  <c r="BF1637" i="64" s="1"/>
  <c r="BF1639" i="64" a="1"/>
  <c r="BF1639" i="64" s="1"/>
  <c r="BF1645" i="64" a="1"/>
  <c r="BF1645" i="64" s="1"/>
  <c r="BF1186" i="64" a="1"/>
  <c r="BF1186" i="64" s="1"/>
  <c r="BF969" i="64" a="1"/>
  <c r="BF969" i="64" s="1"/>
  <c r="BG2178" i="64" a="1"/>
  <c r="BF2115" i="64" a="1"/>
  <c r="BF698" i="64" a="1"/>
  <c r="BF437" i="64" a="1"/>
  <c r="BF2158" i="64" a="1"/>
  <c r="BF1615" i="64" a="1"/>
  <c r="BG2212" i="64" a="1"/>
  <c r="BF1638" i="64" a="1"/>
  <c r="BF1722" i="64" a="1"/>
  <c r="BF414" i="64" a="1"/>
  <c r="BF970" i="64" a="1"/>
  <c r="BF575" i="64" a="1"/>
  <c r="BF2137" i="64" a="1"/>
  <c r="BF1187" i="64" a="1"/>
  <c r="BF599" i="64" a="1"/>
  <c r="BF1723" i="64" a="1"/>
  <c r="BF1478" i="64" a="1"/>
  <c r="BB621" i="64" a="1"/>
  <c r="BF390" i="64" a="1"/>
  <c r="M496" i="64" l="1"/>
  <c r="L504" i="64"/>
  <c r="AQ508" i="64"/>
  <c r="BG1928" i="64"/>
  <c r="CS86" i="861"/>
  <c r="CS28" i="861"/>
  <c r="CS29" i="861" s="1"/>
  <c r="CR33" i="861"/>
  <c r="CR37" i="861" s="1"/>
  <c r="CR39" i="861" s="1"/>
  <c r="CR26" i="863"/>
  <c r="CS67" i="863"/>
  <c r="CS71" i="863"/>
  <c r="CS69" i="863"/>
  <c r="CS23" i="863" s="1"/>
  <c r="CS34" i="861" s="1"/>
  <c r="BG263" i="64"/>
  <c r="BG281" i="64"/>
  <c r="BH277" i="64"/>
  <c r="BH260" i="64"/>
  <c r="BH278" i="64"/>
  <c r="BH279" i="64"/>
  <c r="BH261" i="64"/>
  <c r="BH280" i="64"/>
  <c r="BH262" i="64"/>
  <c r="CK1" i="860"/>
  <c r="CK7" i="860"/>
  <c r="CK3" i="860"/>
  <c r="CK4" i="860" s="1"/>
  <c r="CS2364" i="64"/>
  <c r="CS2368" i="64" s="1"/>
  <c r="CS2370" i="64" s="1"/>
  <c r="CS2467" i="64"/>
  <c r="CS2441" i="64"/>
  <c r="CO2415" i="64"/>
  <c r="CO2419" i="64" s="1"/>
  <c r="CO2421" i="64" s="1"/>
  <c r="BF698" i="64"/>
  <c r="BF708" i="64" s="1"/>
  <c r="BE708" i="64"/>
  <c r="BG702" i="64" a="1"/>
  <c r="BG702" i="64" s="1"/>
  <c r="BG697" i="64" a="1"/>
  <c r="BG697" i="64" s="1"/>
  <c r="BF437" i="64"/>
  <c r="BE2041" i="64"/>
  <c r="BG2024" i="64" a="1"/>
  <c r="BG2024" i="64" s="1"/>
  <c r="BG2025" i="64" a="1"/>
  <c r="BG2025" i="64" s="1"/>
  <c r="BG2026" i="64" a="1"/>
  <c r="BG2026" i="64" s="1"/>
  <c r="BG2027" i="64" a="1"/>
  <c r="BG2027" i="64" s="1"/>
  <c r="BG2028" i="64" a="1"/>
  <c r="BG2028" i="64" s="1"/>
  <c r="BG2029" i="64" a="1"/>
  <c r="BG2029" i="64" s="1"/>
  <c r="BG2031" i="64" a="1"/>
  <c r="BG2031" i="64" s="1"/>
  <c r="BG2032" i="64" a="1"/>
  <c r="BG2032" i="64" s="1"/>
  <c r="BG2030" i="64" a="1"/>
  <c r="BG2030" i="64" s="1"/>
  <c r="BF2033" i="64"/>
  <c r="BG435" i="64" a="1"/>
  <c r="BG435" i="64" s="1"/>
  <c r="BG413" i="64" a="1"/>
  <c r="BG413" i="64" s="1"/>
  <c r="BG436" i="64" a="1"/>
  <c r="BG436" i="64" s="1"/>
  <c r="BF414" i="64"/>
  <c r="BG2178" i="64"/>
  <c r="BG2212" i="64"/>
  <c r="DL2441" i="64"/>
  <c r="DL2364" i="64"/>
  <c r="DL2467" i="64"/>
  <c r="BF2137" i="64"/>
  <c r="BF2115" i="64"/>
  <c r="BG2116" i="64" a="1"/>
  <c r="BG2116" i="64" s="1"/>
  <c r="BG2136" i="64" a="1"/>
  <c r="BG2136" i="64" s="1"/>
  <c r="BG2470" i="64" a="1"/>
  <c r="BG2470" i="64" s="1"/>
  <c r="BC1741" i="64"/>
  <c r="BD1732" i="64"/>
  <c r="BE1731" i="64"/>
  <c r="BE1740" i="64"/>
  <c r="BE1730" i="64"/>
  <c r="BE1739" i="64"/>
  <c r="BG1736" i="64" a="1"/>
  <c r="BG1736" i="64" s="1"/>
  <c r="BG1735" i="64" a="1"/>
  <c r="BG1735" i="64" s="1"/>
  <c r="BG1727" i="64" a="1"/>
  <c r="BG1727" i="64" s="1"/>
  <c r="BG1726" i="64" a="1"/>
  <c r="BG1726" i="64" s="1"/>
  <c r="BF1723" i="64"/>
  <c r="BF1722" i="64"/>
  <c r="BG1717" i="64" a="1"/>
  <c r="BG1717" i="64" s="1"/>
  <c r="BG1718" i="64" a="1"/>
  <c r="BG1718" i="64" s="1"/>
  <c r="BF2158" i="64"/>
  <c r="BG2157" i="64" a="1"/>
  <c r="BG2157" i="64" s="1"/>
  <c r="BG573" i="64" a="1"/>
  <c r="BG573" i="64" s="1"/>
  <c r="BB621" i="64"/>
  <c r="BC620" i="64" a="1"/>
  <c r="BC620" i="64" s="1"/>
  <c r="BH1927" i="64"/>
  <c r="BH1928" i="64" s="1"/>
  <c r="BF1638" i="64"/>
  <c r="BF1478" i="64"/>
  <c r="BF1187" i="64"/>
  <c r="BF1615" i="64"/>
  <c r="BF970" i="64"/>
  <c r="BF575" i="64"/>
  <c r="BF390" i="64"/>
  <c r="BF599" i="64"/>
  <c r="AK1857" i="64"/>
  <c r="AK1863"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67" i="64" a="1"/>
  <c r="BG2367" i="64" s="1"/>
  <c r="BG2444" i="64" a="1"/>
  <c r="BG2444" i="64" s="1"/>
  <c r="BG2418" i="64" a="1"/>
  <c r="BG2418" i="64" s="1"/>
  <c r="BG2393" i="64" a="1"/>
  <c r="BG2393" i="64" s="1"/>
  <c r="BG1614" i="64" a="1"/>
  <c r="BG1614" i="64" s="1"/>
  <c r="BF93" i="64"/>
  <c r="BG90" i="64" a="1"/>
  <c r="BG90" i="64" s="1"/>
  <c r="BG91" i="64" a="1"/>
  <c r="BG91" i="64" s="1"/>
  <c r="BG92" i="64" a="1"/>
  <c r="BG92" i="64" s="1"/>
  <c r="BG89" i="64" a="1"/>
  <c r="BG89" i="64" s="1"/>
  <c r="BG1559" i="64" a="1"/>
  <c r="BG1559" i="64" s="1"/>
  <c r="BG1560" i="64" s="1"/>
  <c r="BG389" i="64" a="1"/>
  <c r="BG389" i="64" s="1"/>
  <c r="BU1764" i="64"/>
  <c r="BU1766" i="64" s="1"/>
  <c r="BG2494" i="64" a="1"/>
  <c r="BG2494" i="64" s="1"/>
  <c r="BG1479" i="64" a="1"/>
  <c r="BG1479" i="64" s="1"/>
  <c r="BG1858" i="64" a="1"/>
  <c r="BG1858" i="64" s="1"/>
  <c r="BG1866" i="64" s="1"/>
  <c r="BG1639" i="64" a="1"/>
  <c r="BG1639" i="64" s="1"/>
  <c r="BG1645" i="64" a="1"/>
  <c r="BG1645" i="64" s="1"/>
  <c r="BG1637" i="64" a="1"/>
  <c r="BG1637" i="64" s="1"/>
  <c r="BG1186" i="64" a="1"/>
  <c r="BG1186" i="64" s="1"/>
  <c r="BG969" i="64" a="1"/>
  <c r="BG969" i="64" s="1"/>
  <c r="BG1638" i="64" a="1"/>
  <c r="BG575" i="64" a="1"/>
  <c r="BG1723" i="64" a="1"/>
  <c r="BH2212" i="64" a="1"/>
  <c r="BC621" i="64" a="1"/>
  <c r="BG698" i="64" a="1"/>
  <c r="BH2178" i="64" a="1"/>
  <c r="BG437" i="64" a="1"/>
  <c r="BG2115" i="64" a="1"/>
  <c r="BG414" i="64" a="1"/>
  <c r="BG2158" i="64" a="1"/>
  <c r="BG2137" i="64" a="1"/>
  <c r="BG599" i="64" a="1"/>
  <c r="BG1722" i="64" a="1"/>
  <c r="BG1187" i="64" a="1"/>
  <c r="BG1478" i="64" a="1"/>
  <c r="BG1615" i="64" a="1"/>
  <c r="BG390" i="64" a="1"/>
  <c r="BG970" i="64" a="1"/>
  <c r="AQ510" i="64" l="1"/>
  <c r="AQ500" i="64" s="1"/>
  <c r="AQ502" i="64" s="1"/>
  <c r="AQ503" i="64" s="1"/>
  <c r="BC1743" i="64"/>
  <c r="BC1744" i="64" s="1"/>
  <c r="AK1867" i="64" a="1"/>
  <c r="AK1867" i="64" s="1"/>
  <c r="AK1860" i="64" s="1"/>
  <c r="AK1861" i="64" s="1"/>
  <c r="CS25" i="863"/>
  <c r="CS36" i="861" s="1"/>
  <c r="CS62" i="861"/>
  <c r="CT91" i="861"/>
  <c r="CT18" i="861"/>
  <c r="CT28" i="861" s="1"/>
  <c r="CT29" i="861" s="1"/>
  <c r="CS22" i="863"/>
  <c r="CS72" i="863"/>
  <c r="CR40" i="861"/>
  <c r="BH263" i="64"/>
  <c r="BI277" i="64"/>
  <c r="BI278" i="64"/>
  <c r="BI260" i="64"/>
  <c r="BI279" i="64"/>
  <c r="BI261" i="64"/>
  <c r="BI262" i="64"/>
  <c r="BI280" i="64"/>
  <c r="BH281" i="64"/>
  <c r="CT2364" i="64"/>
  <c r="CT2368" i="64" s="1"/>
  <c r="CT2370" i="64" s="1"/>
  <c r="CT2441" i="64"/>
  <c r="CT2467" i="64"/>
  <c r="CP2415" i="64"/>
  <c r="CP2419" i="64" s="1"/>
  <c r="CP2421" i="64" s="1"/>
  <c r="CQ2415" i="64"/>
  <c r="BG698" i="64"/>
  <c r="BH702" i="64" a="1"/>
  <c r="BH702" i="64" s="1"/>
  <c r="BH697" i="64" a="1"/>
  <c r="BH697" i="64" s="1"/>
  <c r="BF2041" i="64"/>
  <c r="BG437" i="64"/>
  <c r="BH2024" i="64" a="1"/>
  <c r="BH2024" i="64" s="1"/>
  <c r="BH2025" i="64" a="1"/>
  <c r="BH2025" i="64" s="1"/>
  <c r="BH2030" i="64" a="1"/>
  <c r="BH2030" i="64" s="1"/>
  <c r="BH2031" i="64" a="1"/>
  <c r="BH2031" i="64" s="1"/>
  <c r="BH2032" i="64" a="1"/>
  <c r="BH2032" i="64" s="1"/>
  <c r="BH2028" i="64" a="1"/>
  <c r="BH2028" i="64" s="1"/>
  <c r="BH2027" i="64" a="1"/>
  <c r="BH2027" i="64" s="1"/>
  <c r="BH2029" i="64" a="1"/>
  <c r="BH2029" i="64" s="1"/>
  <c r="BH2026" i="64" a="1"/>
  <c r="BH2026" i="64" s="1"/>
  <c r="BG2033" i="64"/>
  <c r="BH435" i="64" a="1"/>
  <c r="BH435" i="64" s="1"/>
  <c r="BH413" i="64" a="1"/>
  <c r="BH413" i="64" s="1"/>
  <c r="BH436" i="64" a="1"/>
  <c r="BH436" i="64" s="1"/>
  <c r="BG414" i="64"/>
  <c r="BH2212" i="64"/>
  <c r="BH2178" i="64"/>
  <c r="DK2415" i="64"/>
  <c r="BG2137" i="64"/>
  <c r="BG2115" i="64"/>
  <c r="BH2116" i="64" a="1"/>
  <c r="BH2116" i="64" s="1"/>
  <c r="BH2136" i="64" a="1"/>
  <c r="BH2136" i="64" s="1"/>
  <c r="BH2470" i="64" a="1"/>
  <c r="BH2470" i="64" s="1"/>
  <c r="BE1732" i="64"/>
  <c r="BE1741" i="64"/>
  <c r="BD1741" i="64"/>
  <c r="BD1743" i="64" s="1"/>
  <c r="BD1744" i="64" s="1"/>
  <c r="BF1730" i="64"/>
  <c r="BF1739" i="64"/>
  <c r="BF1731" i="64"/>
  <c r="BF1740" i="64"/>
  <c r="BH1735" i="64" a="1"/>
  <c r="BH1735" i="64" s="1"/>
  <c r="BH1736" i="64" a="1"/>
  <c r="BH1736" i="64" s="1"/>
  <c r="BH1726" i="64" a="1"/>
  <c r="BH1726" i="64" s="1"/>
  <c r="BH1727" i="64" a="1"/>
  <c r="BH1727" i="64" s="1"/>
  <c r="BG1723" i="64"/>
  <c r="BG1722" i="64"/>
  <c r="BH1717" i="64" a="1"/>
  <c r="BH1717" i="64" s="1"/>
  <c r="BH1718" i="64" a="1"/>
  <c r="BH1718" i="64" s="1"/>
  <c r="BG2158" i="64"/>
  <c r="BH2157" i="64" a="1"/>
  <c r="BH2157" i="64" s="1"/>
  <c r="BH573" i="64" a="1"/>
  <c r="BH573" i="64" s="1"/>
  <c r="BC621" i="64"/>
  <c r="BD620" i="64" a="1"/>
  <c r="BD620" i="64" s="1"/>
  <c r="BI1927" i="64"/>
  <c r="BG1187" i="64"/>
  <c r="BG1638" i="64"/>
  <c r="BG1478" i="64"/>
  <c r="BG1615" i="64"/>
  <c r="BG970"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67" i="64" a="1"/>
  <c r="BH2367" i="64" s="1"/>
  <c r="BH2444" i="64" a="1"/>
  <c r="BH2444" i="64" s="1"/>
  <c r="BH2418" i="64" a="1"/>
  <c r="BH2418" i="64" s="1"/>
  <c r="BH2393" i="64" a="1"/>
  <c r="BH2393" i="64" s="1"/>
  <c r="BH1614" i="64" a="1"/>
  <c r="BH1614" i="64" s="1"/>
  <c r="BH89" i="64" a="1"/>
  <c r="BH89" i="64" s="1"/>
  <c r="BH90" i="64" a="1"/>
  <c r="BH90" i="64" s="1"/>
  <c r="BH91" i="64" a="1"/>
  <c r="BH91" i="64" s="1"/>
  <c r="BH92" i="64" a="1"/>
  <c r="BH92" i="64" s="1"/>
  <c r="BG93" i="64"/>
  <c r="BH1559" i="64" a="1"/>
  <c r="BH1559" i="64" s="1"/>
  <c r="BH1560" i="64" s="1"/>
  <c r="BH389" i="64" a="1"/>
  <c r="BH389" i="64" s="1"/>
  <c r="BV1764" i="64"/>
  <c r="BV1766" i="64" s="1"/>
  <c r="BH2494" i="64" a="1"/>
  <c r="BH2494" i="64" s="1"/>
  <c r="BH1479" i="64" a="1"/>
  <c r="BH1479" i="64" s="1"/>
  <c r="BH1858" i="64" a="1"/>
  <c r="BH1858" i="64" s="1"/>
  <c r="BH1866" i="64" s="1"/>
  <c r="BH1639" i="64" a="1"/>
  <c r="BH1639" i="64" s="1"/>
  <c r="BH1645" i="64" a="1"/>
  <c r="BH1645" i="64" s="1"/>
  <c r="BH1637" i="64" a="1"/>
  <c r="BH1637" i="64" s="1"/>
  <c r="BH1186" i="64" a="1"/>
  <c r="BH1186" i="64" s="1"/>
  <c r="BH969" i="64" a="1"/>
  <c r="BH969" i="64" s="1"/>
  <c r="BH1638" i="64" a="1"/>
  <c r="BH2158" i="64" a="1"/>
  <c r="BH414" i="64" a="1"/>
  <c r="BH599" i="64" a="1"/>
  <c r="BH1723" i="64" a="1"/>
  <c r="BH2115" i="64" a="1"/>
  <c r="BI2212" i="64" a="1"/>
  <c r="BH1722" i="64" a="1"/>
  <c r="BH698" i="64" a="1"/>
  <c r="BI2178" i="64" a="1"/>
  <c r="BH437" i="64" a="1"/>
  <c r="BH2137" i="64" a="1"/>
  <c r="BH575" i="64" a="1"/>
  <c r="BH390" i="64" a="1"/>
  <c r="BH1478" i="64" a="1"/>
  <c r="BD621" i="64" a="1"/>
  <c r="BH970" i="64" a="1"/>
  <c r="BH1615" i="64" a="1"/>
  <c r="BH1187" i="64" a="1"/>
  <c r="AQ511" i="64" l="1"/>
  <c r="AQ516" i="64" s="1"/>
  <c r="AQ504" i="64"/>
  <c r="AR496" i="64"/>
  <c r="BI1928" i="64"/>
  <c r="CT86" i="861"/>
  <c r="CU91" i="861"/>
  <c r="CT12" i="863"/>
  <c r="CT71" i="863" s="1"/>
  <c r="CS26" i="863"/>
  <c r="CS33" i="861"/>
  <c r="CS37" i="861" s="1"/>
  <c r="CS39" i="861" s="1"/>
  <c r="BI263" i="64"/>
  <c r="BJ277" i="64"/>
  <c r="BJ260" i="64"/>
  <c r="BJ278" i="64"/>
  <c r="BJ261" i="64"/>
  <c r="BJ279" i="64"/>
  <c r="BJ262" i="64"/>
  <c r="BJ280" i="64"/>
  <c r="BI281" i="64"/>
  <c r="CU2467" i="64"/>
  <c r="CU2441" i="64"/>
  <c r="CU2364" i="64"/>
  <c r="CU2368" i="64" s="1"/>
  <c r="CU2370" i="64" s="1"/>
  <c r="CR2415" i="64"/>
  <c r="CQ2419" i="64"/>
  <c r="CQ2421" i="64" s="1"/>
  <c r="BH698" i="64"/>
  <c r="BH708" i="64" s="1"/>
  <c r="BG708" i="64"/>
  <c r="BI702" i="64" a="1"/>
  <c r="BI702" i="64" s="1"/>
  <c r="BI697" i="64" a="1"/>
  <c r="BI697" i="64" s="1"/>
  <c r="BG2041" i="64"/>
  <c r="BH437" i="64"/>
  <c r="BI2024" i="64" a="1"/>
  <c r="BI2024" i="64" s="1"/>
  <c r="BI2025" i="64" a="1"/>
  <c r="BI2025" i="64" s="1"/>
  <c r="BI2026" i="64" a="1"/>
  <c r="BI2026" i="64" s="1"/>
  <c r="BI2027" i="64" a="1"/>
  <c r="BI2027" i="64" s="1"/>
  <c r="BI2028" i="64" a="1"/>
  <c r="BI2028" i="64" s="1"/>
  <c r="BI2029" i="64" a="1"/>
  <c r="BI2029" i="64" s="1"/>
  <c r="BI2031" i="64" a="1"/>
  <c r="BI2031" i="64" s="1"/>
  <c r="BI2032" i="64" a="1"/>
  <c r="BI2032" i="64" s="1"/>
  <c r="BI2030" i="64" a="1"/>
  <c r="BI2030" i="64" s="1"/>
  <c r="BH2033" i="64"/>
  <c r="BI413" i="64" a="1"/>
  <c r="BI413" i="64" s="1"/>
  <c r="BI436" i="64" a="1"/>
  <c r="BI436" i="64" s="1"/>
  <c r="BI435" i="64" a="1"/>
  <c r="BI435" i="64" s="1"/>
  <c r="BH414" i="64"/>
  <c r="BI2212" i="64"/>
  <c r="BI2178" i="64"/>
  <c r="BH2137" i="64"/>
  <c r="BH2115" i="64"/>
  <c r="BI2470" i="64" a="1"/>
  <c r="BI2470" i="64" s="1"/>
  <c r="BI2116" i="64" a="1"/>
  <c r="BI2116" i="64" s="1"/>
  <c r="BI2136" i="64" a="1"/>
  <c r="BI2136" i="64" s="1"/>
  <c r="BE1743" i="64"/>
  <c r="BF1732" i="64"/>
  <c r="BG1730" i="64"/>
  <c r="BG1739" i="64"/>
  <c r="BG1731" i="64"/>
  <c r="BG1740" i="64"/>
  <c r="BI1736" i="64" a="1"/>
  <c r="BI1736" i="64" s="1"/>
  <c r="BI1735" i="64" a="1"/>
  <c r="BI1735" i="64" s="1"/>
  <c r="BI1726" i="64" a="1"/>
  <c r="BI1726" i="64" s="1"/>
  <c r="BI1727" i="64" a="1"/>
  <c r="BI1727" i="64" s="1"/>
  <c r="BH1723" i="64"/>
  <c r="BH1722" i="64"/>
  <c r="BI1717" i="64" a="1"/>
  <c r="BI1717" i="64" s="1"/>
  <c r="BI1718" i="64" a="1"/>
  <c r="BI1718" i="64" s="1"/>
  <c r="BH2158" i="64"/>
  <c r="BI2157" i="64" a="1"/>
  <c r="BI2157" i="64" s="1"/>
  <c r="BI573" i="64" a="1"/>
  <c r="BI573" i="64" s="1"/>
  <c r="BD621" i="64"/>
  <c r="BJ1927" i="64"/>
  <c r="BJ1928" i="64" s="1"/>
  <c r="BE620" i="64" a="1"/>
  <c r="BE620" i="64" s="1"/>
  <c r="BH1478" i="64"/>
  <c r="BH1187" i="64"/>
  <c r="BH1638" i="64"/>
  <c r="BH1615" i="64"/>
  <c r="BH970" i="64"/>
  <c r="BH599" i="64"/>
  <c r="BH575" i="64"/>
  <c r="BH390" i="64"/>
  <c r="AL1857" i="64"/>
  <c r="AL1863"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67" i="64" a="1"/>
  <c r="BI2367" i="64" s="1"/>
  <c r="BI2444" i="64" a="1"/>
  <c r="BI2444" i="64" s="1"/>
  <c r="BI2418" i="64" a="1"/>
  <c r="BI2418" i="64" s="1"/>
  <c r="BI2393" i="64" a="1"/>
  <c r="BI2393" i="64" s="1"/>
  <c r="BI1614" i="64" a="1"/>
  <c r="BI1614" i="64" s="1"/>
  <c r="BI92" i="64" a="1"/>
  <c r="BI92" i="64" s="1"/>
  <c r="BI89" i="64" a="1"/>
  <c r="BI89" i="64" s="1"/>
  <c r="BI90" i="64" a="1"/>
  <c r="BI90" i="64" s="1"/>
  <c r="BI91" i="64" a="1"/>
  <c r="BI91" i="64" s="1"/>
  <c r="BH93" i="64"/>
  <c r="BI1559" i="64" a="1"/>
  <c r="BI1559" i="64" s="1"/>
  <c r="BI1560" i="64" s="1"/>
  <c r="BI389" i="64" a="1"/>
  <c r="BI389" i="64" s="1"/>
  <c r="BW1764" i="64"/>
  <c r="BW1766" i="64" s="1"/>
  <c r="BI2494" i="64" a="1"/>
  <c r="BI2494" i="64" s="1"/>
  <c r="BI1479" i="64" a="1"/>
  <c r="BI1479" i="64" s="1"/>
  <c r="BI1858" i="64" a="1"/>
  <c r="BI1858" i="64" s="1"/>
  <c r="BI1866" i="64" s="1"/>
  <c r="BI1639" i="64" a="1"/>
  <c r="BI1639" i="64" s="1"/>
  <c r="BI1645" i="64" a="1"/>
  <c r="BI1645" i="64" s="1"/>
  <c r="BI1637" i="64" a="1"/>
  <c r="BI1637" i="64" s="1"/>
  <c r="BI1186" i="64" a="1"/>
  <c r="BI1186" i="64" s="1"/>
  <c r="BI969" i="64" a="1"/>
  <c r="BI969" i="64" s="1"/>
  <c r="BJ2212" i="64" a="1"/>
  <c r="BJ2178" i="64" a="1"/>
  <c r="BI437" i="64" a="1"/>
  <c r="BI2137" i="64" a="1"/>
  <c r="BI698" i="64" a="1"/>
  <c r="BI2158" i="64" a="1"/>
  <c r="BI599" i="64" a="1"/>
  <c r="BI575" i="64" a="1"/>
  <c r="BI1638" i="64" a="1"/>
  <c r="BI1722" i="64" a="1"/>
  <c r="BI2115" i="64" a="1"/>
  <c r="BI414" i="64" a="1"/>
  <c r="BI1723" i="64" a="1"/>
  <c r="BI390" i="64" a="1"/>
  <c r="BE621" i="64" a="1"/>
  <c r="BI1478" i="64" a="1"/>
  <c r="BI1615" i="64" a="1"/>
  <c r="BI970" i="64" a="1"/>
  <c r="BI1187" i="64" a="1"/>
  <c r="AR507" i="64" l="1"/>
  <c r="AQ512" i="64"/>
  <c r="AR499" i="64"/>
  <c r="AL1867" i="64" a="1"/>
  <c r="AL1867" i="64" s="1"/>
  <c r="AL1860" i="64" s="1"/>
  <c r="AL1861" i="64" s="1"/>
  <c r="CT25" i="863"/>
  <c r="CT36" i="861" s="1"/>
  <c r="CT62" i="861"/>
  <c r="CT67" i="863"/>
  <c r="CT22" i="863" s="1"/>
  <c r="CT69" i="863"/>
  <c r="CT23" i="863" s="1"/>
  <c r="CT34" i="861" s="1"/>
  <c r="CU18" i="861"/>
  <c r="CU28" i="861" s="1"/>
  <c r="CU29" i="861" s="1"/>
  <c r="CS40" i="861"/>
  <c r="BK277" i="64"/>
  <c r="BK278" i="64"/>
  <c r="BK260" i="64"/>
  <c r="BK261" i="64"/>
  <c r="BK279" i="64"/>
  <c r="BK262" i="64"/>
  <c r="BK280" i="64"/>
  <c r="BJ281" i="64"/>
  <c r="BJ263" i="64"/>
  <c r="CR2419" i="64"/>
  <c r="CR2421" i="64" s="1"/>
  <c r="CS2415" i="64"/>
  <c r="CV2364" i="64"/>
  <c r="CV2368" i="64" s="1"/>
  <c r="CV2370" i="64" s="1"/>
  <c r="CV2467" i="64"/>
  <c r="CV2441" i="64"/>
  <c r="BI698" i="64"/>
  <c r="BJ702" i="64" a="1"/>
  <c r="BJ702" i="64" s="1"/>
  <c r="BJ697" i="64" a="1"/>
  <c r="BJ697" i="64" s="1"/>
  <c r="BH2041" i="64"/>
  <c r="BI437" i="64"/>
  <c r="BJ2024" i="64" a="1"/>
  <c r="BJ2024" i="64" s="1"/>
  <c r="BJ2025" i="64" a="1"/>
  <c r="BJ2025" i="64" s="1"/>
  <c r="BJ2026" i="64" a="1"/>
  <c r="BJ2026" i="64" s="1"/>
  <c r="BJ2027" i="64" a="1"/>
  <c r="BJ2027" i="64" s="1"/>
  <c r="BJ2028" i="64" a="1"/>
  <c r="BJ2028" i="64" s="1"/>
  <c r="BJ2031" i="64" a="1"/>
  <c r="BJ2031" i="64" s="1"/>
  <c r="BJ2032" i="64" a="1"/>
  <c r="BJ2032" i="64" s="1"/>
  <c r="BJ2030" i="64" a="1"/>
  <c r="BJ2030" i="64" s="1"/>
  <c r="BJ2029" i="64" a="1"/>
  <c r="BJ2029" i="64" s="1"/>
  <c r="BI2033" i="64"/>
  <c r="BJ413" i="64" a="1"/>
  <c r="BJ413" i="64" s="1"/>
  <c r="BJ435" i="64" a="1"/>
  <c r="BJ435" i="64" s="1"/>
  <c r="BJ436" i="64" a="1"/>
  <c r="BJ436" i="64" s="1"/>
  <c r="BI414" i="64"/>
  <c r="BJ2178" i="64"/>
  <c r="BJ2212" i="64"/>
  <c r="DL2415" i="64"/>
  <c r="BI2137" i="64"/>
  <c r="BI2115" i="64"/>
  <c r="BJ2470" i="64" a="1"/>
  <c r="BJ2470" i="64" s="1"/>
  <c r="BJ2116" i="64" a="1"/>
  <c r="BJ2116" i="64" s="1"/>
  <c r="BJ2136" i="64" a="1"/>
  <c r="BJ2136" i="64" s="1"/>
  <c r="BE1744" i="64"/>
  <c r="BF1741" i="64"/>
  <c r="BG1732" i="64"/>
  <c r="BH1730" i="64"/>
  <c r="BH1739" i="64"/>
  <c r="BH1731" i="64"/>
  <c r="BH1740" i="64"/>
  <c r="BJ1736" i="64" a="1"/>
  <c r="BJ1736" i="64" s="1"/>
  <c r="BJ1735" i="64" a="1"/>
  <c r="BJ1735" i="64" s="1"/>
  <c r="BJ1726" i="64" a="1"/>
  <c r="BJ1726" i="64" s="1"/>
  <c r="BJ1727" i="64" a="1"/>
  <c r="BJ1727" i="64" s="1"/>
  <c r="BI1723" i="64"/>
  <c r="BI1722" i="64"/>
  <c r="BJ1717" i="64" a="1"/>
  <c r="BJ1717" i="64" s="1"/>
  <c r="BJ1718" i="64" a="1"/>
  <c r="BJ1718" i="64" s="1"/>
  <c r="BI2158" i="64"/>
  <c r="BJ2157" i="64" a="1"/>
  <c r="BJ2157" i="64" s="1"/>
  <c r="BJ573" i="64" a="1"/>
  <c r="BJ573" i="64" s="1"/>
  <c r="BE621" i="64"/>
  <c r="BK1927" i="64"/>
  <c r="BK1928" i="64" s="1"/>
  <c r="BF620" i="64" a="1"/>
  <c r="BF620" i="64" s="1"/>
  <c r="BI1187" i="64"/>
  <c r="BI1638" i="64"/>
  <c r="BI1478" i="64"/>
  <c r="BI1615" i="64"/>
  <c r="BI970"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67" i="64" a="1"/>
  <c r="BJ2367" i="64" s="1"/>
  <c r="BJ2444" i="64" a="1"/>
  <c r="BJ2444" i="64" s="1"/>
  <c r="BJ2418" i="64" a="1"/>
  <c r="BJ2418" i="64" s="1"/>
  <c r="BJ2393" i="64" a="1"/>
  <c r="BJ2393" i="64" s="1"/>
  <c r="BJ1614" i="64" a="1"/>
  <c r="BJ1614" i="64" s="1"/>
  <c r="BI93" i="64"/>
  <c r="BJ92" i="64" a="1"/>
  <c r="BJ92" i="64" s="1"/>
  <c r="BJ91" i="64" a="1"/>
  <c r="BJ91" i="64" s="1"/>
  <c r="BJ89" i="64" a="1"/>
  <c r="BJ89" i="64" s="1"/>
  <c r="BJ90" i="64" a="1"/>
  <c r="BJ90" i="64" s="1"/>
  <c r="BJ1559" i="64" a="1"/>
  <c r="BJ1559" i="64" s="1"/>
  <c r="BJ1560" i="64" s="1"/>
  <c r="BJ389" i="64" a="1"/>
  <c r="BJ389" i="64" s="1"/>
  <c r="BX1764" i="64"/>
  <c r="BX1766" i="64" s="1"/>
  <c r="BJ2494" i="64" a="1"/>
  <c r="BJ2494" i="64" s="1"/>
  <c r="BJ1479" i="64" a="1"/>
  <c r="BJ1479" i="64" s="1"/>
  <c r="BJ1858" i="64" a="1"/>
  <c r="BJ1858" i="64" s="1"/>
  <c r="BJ1866" i="64" s="1"/>
  <c r="BJ1645" i="64" a="1"/>
  <c r="BJ1645" i="64" s="1"/>
  <c r="BJ1637" i="64" a="1"/>
  <c r="BJ1637" i="64" s="1"/>
  <c r="BJ1639" i="64" a="1"/>
  <c r="BJ1639" i="64" s="1"/>
  <c r="BJ1186" i="64" a="1"/>
  <c r="BJ1186" i="64" s="1"/>
  <c r="BJ969" i="64" a="1"/>
  <c r="BJ969" i="64" s="1"/>
  <c r="BJ698" i="64" a="1"/>
  <c r="BJ599" i="64" a="1"/>
  <c r="BJ1478" i="64" a="1"/>
  <c r="BJ414" i="64" a="1"/>
  <c r="BJ437" i="64" a="1"/>
  <c r="BJ2137" i="64" a="1"/>
  <c r="BJ1723" i="64" a="1"/>
  <c r="BJ575" i="64" a="1"/>
  <c r="BJ2115" i="64" a="1"/>
  <c r="BJ2158" i="64" a="1"/>
  <c r="BK2212" i="64" a="1"/>
  <c r="BJ1638" i="64" a="1"/>
  <c r="BK2178" i="64" a="1"/>
  <c r="BJ1722" i="64" a="1"/>
  <c r="BJ970" i="64" a="1"/>
  <c r="BF621" i="64" a="1"/>
  <c r="BJ1615" i="64" a="1"/>
  <c r="BJ390" i="64" a="1"/>
  <c r="BJ1187" i="64" a="1"/>
  <c r="AR508" i="64" l="1"/>
  <c r="BF1743" i="64"/>
  <c r="CU86" i="861"/>
  <c r="CV91" i="861"/>
  <c r="CT72" i="863"/>
  <c r="CU12" i="863"/>
  <c r="CU71" i="863" s="1"/>
  <c r="CT33" i="861"/>
  <c r="CT37" i="861" s="1"/>
  <c r="CT39" i="861" s="1"/>
  <c r="CT26" i="863"/>
  <c r="BL277" i="64"/>
  <c r="BL260" i="64"/>
  <c r="BL278" i="64"/>
  <c r="BL279" i="64"/>
  <c r="BL261" i="64"/>
  <c r="BL280" i="64"/>
  <c r="BL262" i="64"/>
  <c r="BK281" i="64"/>
  <c r="BK263" i="64"/>
  <c r="CS2419" i="64"/>
  <c r="CS2421" i="64" s="1"/>
  <c r="CW2441" i="64"/>
  <c r="CW2364" i="64"/>
  <c r="CW2368" i="64" s="1"/>
  <c r="CW2370" i="64" s="1"/>
  <c r="CW2467" i="64"/>
  <c r="CT2415" i="64"/>
  <c r="BJ698" i="64"/>
  <c r="BJ708" i="64" s="1"/>
  <c r="BI708" i="64"/>
  <c r="BK702" i="64" a="1"/>
  <c r="BK702" i="64" s="1"/>
  <c r="BK697" i="64" a="1"/>
  <c r="BK697" i="64" s="1"/>
  <c r="BI2041" i="64"/>
  <c r="BJ437" i="64"/>
  <c r="BK2024" i="64" a="1"/>
  <c r="BK2024" i="64" s="1"/>
  <c r="BK2025" i="64" a="1"/>
  <c r="BK2025" i="64" s="1"/>
  <c r="BK2026" i="64" a="1"/>
  <c r="BK2026" i="64" s="1"/>
  <c r="BK2027" i="64" a="1"/>
  <c r="BK2027" i="64" s="1"/>
  <c r="BK2028" i="64" a="1"/>
  <c r="BK2028" i="64" s="1"/>
  <c r="BK2031" i="64" a="1"/>
  <c r="BK2031" i="64" s="1"/>
  <c r="BK2032" i="64" a="1"/>
  <c r="BK2032" i="64" s="1"/>
  <c r="BK2030" i="64" a="1"/>
  <c r="BK2030" i="64" s="1"/>
  <c r="BK2029" i="64" a="1"/>
  <c r="BK2029" i="64" s="1"/>
  <c r="BJ2033" i="64"/>
  <c r="BK413" i="64" a="1"/>
  <c r="BK413" i="64" s="1"/>
  <c r="BK436" i="64" a="1"/>
  <c r="BK436" i="64" s="1"/>
  <c r="BK435" i="64" a="1"/>
  <c r="BK435" i="64" s="1"/>
  <c r="BJ414" i="64"/>
  <c r="BK2212" i="64"/>
  <c r="BK2178" i="64"/>
  <c r="BJ2137" i="64"/>
  <c r="BJ2115" i="64"/>
  <c r="BK2470" i="64" a="1"/>
  <c r="BK2470" i="64" s="1"/>
  <c r="BK2116" i="64" a="1"/>
  <c r="BK2116" i="64" s="1"/>
  <c r="BK2136" i="64" a="1"/>
  <c r="BK2136" i="64" s="1"/>
  <c r="BH1732" i="64"/>
  <c r="BH1741" i="64"/>
  <c r="BG1741" i="64"/>
  <c r="BG1743" i="64" s="1"/>
  <c r="BI1730" i="64"/>
  <c r="BI1739" i="64"/>
  <c r="BI1731" i="64"/>
  <c r="BI1740" i="64"/>
  <c r="BK1736" i="64" a="1"/>
  <c r="BK1736" i="64" s="1"/>
  <c r="BK1735" i="64" a="1"/>
  <c r="BK1735" i="64" s="1"/>
  <c r="BK1727" i="64" a="1"/>
  <c r="BK1727" i="64" s="1"/>
  <c r="BK1726" i="64" a="1"/>
  <c r="BK1726" i="64" s="1"/>
  <c r="BJ1723" i="64"/>
  <c r="BJ1722" i="64"/>
  <c r="BK1717" i="64" a="1"/>
  <c r="BK1717" i="64" s="1"/>
  <c r="BK1718" i="64" a="1"/>
  <c r="BK1718" i="64" s="1"/>
  <c r="BJ2158" i="64"/>
  <c r="BK2157" i="64" a="1"/>
  <c r="BK2157" i="64" s="1"/>
  <c r="BK573" i="64" a="1"/>
  <c r="BK573" i="64" s="1"/>
  <c r="BF621" i="64"/>
  <c r="BG620" i="64" a="1"/>
  <c r="BG620" i="64" s="1"/>
  <c r="BL1927" i="64"/>
  <c r="BL1928" i="64" s="1"/>
  <c r="BJ1638" i="64"/>
  <c r="BJ1478" i="64"/>
  <c r="BJ1187" i="64"/>
  <c r="BJ1615" i="64"/>
  <c r="BJ970" i="64"/>
  <c r="BJ390" i="64"/>
  <c r="BJ599" i="64"/>
  <c r="BJ575" i="64"/>
  <c r="AM1857" i="64"/>
  <c r="AM1863"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67" i="64" a="1"/>
  <c r="BK2367" i="64" s="1"/>
  <c r="BK2444" i="64" a="1"/>
  <c r="BK2444" i="64" s="1"/>
  <c r="BK2418" i="64" a="1"/>
  <c r="BK2418" i="64" s="1"/>
  <c r="BK2393" i="64" a="1"/>
  <c r="BK2393" i="64" s="1"/>
  <c r="BK1614" i="64" a="1"/>
  <c r="BK1614" i="64" s="1"/>
  <c r="BJ93" i="64"/>
  <c r="BK90" i="64" a="1"/>
  <c r="BK90" i="64" s="1"/>
  <c r="BK91" i="64" a="1"/>
  <c r="BK91" i="64" s="1"/>
  <c r="BK92" i="64" a="1"/>
  <c r="BK92" i="64" s="1"/>
  <c r="BK89" i="64" a="1"/>
  <c r="BK89" i="64" s="1"/>
  <c r="BK1559" i="64" a="1"/>
  <c r="BK1559" i="64" s="1"/>
  <c r="BK1560" i="64" s="1"/>
  <c r="BK389" i="64" a="1"/>
  <c r="BK389" i="64" s="1"/>
  <c r="BY1764" i="64"/>
  <c r="BY1766" i="64" s="1"/>
  <c r="BK2494" i="64" a="1"/>
  <c r="BK2494" i="64" s="1"/>
  <c r="BK1479" i="64" a="1"/>
  <c r="BK1479" i="64" s="1"/>
  <c r="BK1858" i="64" a="1"/>
  <c r="BK1858" i="64" s="1"/>
  <c r="BK1866" i="64" s="1"/>
  <c r="BK1637" i="64" a="1"/>
  <c r="BK1637" i="64" s="1"/>
  <c r="BK1645" i="64" a="1"/>
  <c r="BK1645" i="64" s="1"/>
  <c r="BK1639" i="64" a="1"/>
  <c r="BK1639" i="64" s="1"/>
  <c r="BK1186" i="64" a="1"/>
  <c r="BK1186" i="64" s="1"/>
  <c r="BK969" i="64" a="1"/>
  <c r="BK969" i="64" s="1"/>
  <c r="BK1638" i="64" a="1"/>
  <c r="BL2178" i="64" a="1"/>
  <c r="BK390" i="64" a="1"/>
  <c r="BK2115" i="64" a="1"/>
  <c r="BK1723" i="64" a="1"/>
  <c r="BL2212" i="64" a="1"/>
  <c r="BK1187" i="64" a="1"/>
  <c r="BK599" i="64" a="1"/>
  <c r="BK2158" i="64" a="1"/>
  <c r="BK698" i="64" a="1"/>
  <c r="BK437" i="64" a="1"/>
  <c r="BG621" i="64" a="1"/>
  <c r="BK414" i="64" a="1"/>
  <c r="BK575" i="64" a="1"/>
  <c r="BK1478" i="64" a="1"/>
  <c r="BK2137" i="64" a="1"/>
  <c r="BK1722" i="64" a="1"/>
  <c r="BK1615" i="64" a="1"/>
  <c r="BK970" i="64" a="1"/>
  <c r="AR510" i="64" l="1"/>
  <c r="AR500" i="64" s="1"/>
  <c r="AR502" i="64" s="1"/>
  <c r="BF1744" i="64"/>
  <c r="AM1867" i="64" a="1"/>
  <c r="AM1867" i="64" s="1"/>
  <c r="AM1860" i="64" s="1"/>
  <c r="AM1861" i="64" s="1"/>
  <c r="CU25" i="863"/>
  <c r="CU36" i="861" s="1"/>
  <c r="CU62" i="861"/>
  <c r="CV18" i="861"/>
  <c r="CV28" i="861" s="1"/>
  <c r="CV29" i="861" s="1"/>
  <c r="CU67" i="863"/>
  <c r="CU22" i="863" s="1"/>
  <c r="CU69" i="863"/>
  <c r="CU23" i="863" s="1"/>
  <c r="CU34" i="861" s="1"/>
  <c r="CT40" i="861"/>
  <c r="BL263" i="64"/>
  <c r="BL281" i="64"/>
  <c r="BM277" i="64"/>
  <c r="BM278" i="64"/>
  <c r="BM260" i="64"/>
  <c r="BM279" i="64"/>
  <c r="BM261" i="64"/>
  <c r="BM262" i="64"/>
  <c r="BM280" i="64"/>
  <c r="CX2364" i="64"/>
  <c r="CX2368" i="64" s="1"/>
  <c r="CT2419" i="64"/>
  <c r="CT2421" i="64" s="1"/>
  <c r="CX2467" i="64"/>
  <c r="CX2441" i="64"/>
  <c r="CU2415" i="64"/>
  <c r="BK698" i="64"/>
  <c r="BL702" i="64" a="1"/>
  <c r="BL702" i="64" s="1"/>
  <c r="BL697" i="64" a="1"/>
  <c r="BL697" i="64" s="1"/>
  <c r="BJ2041" i="64"/>
  <c r="BK437" i="64"/>
  <c r="BL2030" i="64" a="1"/>
  <c r="BL2030" i="64" s="1"/>
  <c r="BL2024" i="64" a="1"/>
  <c r="BL2024" i="64" s="1"/>
  <c r="BL2029" i="64" a="1"/>
  <c r="BL2029" i="64" s="1"/>
  <c r="BL2026" i="64" a="1"/>
  <c r="BL2026" i="64" s="1"/>
  <c r="BL2027" i="64" a="1"/>
  <c r="BL2027" i="64" s="1"/>
  <c r="BL2028" i="64" a="1"/>
  <c r="BL2028" i="64" s="1"/>
  <c r="BL2031" i="64" a="1"/>
  <c r="BL2031" i="64" s="1"/>
  <c r="BL2032" i="64" a="1"/>
  <c r="BL2032" i="64" s="1"/>
  <c r="BL2025" i="64" a="1"/>
  <c r="BL2025" i="64" s="1"/>
  <c r="BK2033" i="64"/>
  <c r="BL413" i="64" a="1"/>
  <c r="BL413" i="64" s="1"/>
  <c r="BL436" i="64" a="1"/>
  <c r="BL436" i="64" s="1"/>
  <c r="BL435" i="64" a="1"/>
  <c r="BL435" i="64" s="1"/>
  <c r="BK414" i="64"/>
  <c r="BL2212" i="64"/>
  <c r="BL2178" i="64"/>
  <c r="BK2137" i="64"/>
  <c r="BK2115" i="64"/>
  <c r="BL2116" i="64" a="1"/>
  <c r="BL2116" i="64" s="1"/>
  <c r="BL2136" i="64" a="1"/>
  <c r="BL2136" i="64" s="1"/>
  <c r="BL2470" i="64" a="1"/>
  <c r="BL2470" i="64" s="1"/>
  <c r="BH1743" i="64"/>
  <c r="BH1744" i="64" s="1"/>
  <c r="BG1744" i="64"/>
  <c r="BI1732" i="64"/>
  <c r="BJ1730" i="64"/>
  <c r="BJ1739" i="64"/>
  <c r="BJ1731" i="64"/>
  <c r="BJ1740" i="64"/>
  <c r="BL1735" i="64" a="1"/>
  <c r="BL1735" i="64" s="1"/>
  <c r="BL1736" i="64" a="1"/>
  <c r="BL1736" i="64" s="1"/>
  <c r="BL1727" i="64" a="1"/>
  <c r="BL1727" i="64" s="1"/>
  <c r="BL1726" i="64" a="1"/>
  <c r="BL1726" i="64" s="1"/>
  <c r="BK1723" i="64"/>
  <c r="BK1722" i="64"/>
  <c r="BL1717" i="64" a="1"/>
  <c r="BL1717" i="64" s="1"/>
  <c r="BL1718" i="64" a="1"/>
  <c r="BL1718" i="64" s="1"/>
  <c r="BK2158" i="64"/>
  <c r="BL2157" i="64" a="1"/>
  <c r="BL2157" i="64" s="1"/>
  <c r="BL573" i="64" a="1"/>
  <c r="BL573" i="64" s="1"/>
  <c r="BG621" i="64"/>
  <c r="BM1927" i="64"/>
  <c r="BM1928" i="64" s="1"/>
  <c r="BH620" i="64" a="1"/>
  <c r="BH620" i="64" s="1"/>
  <c r="BK1638" i="64"/>
  <c r="BK1478" i="64"/>
  <c r="BK1187" i="64"/>
  <c r="BK1615" i="64"/>
  <c r="BK970"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67" i="64" a="1"/>
  <c r="BL2367" i="64" s="1"/>
  <c r="BL2444" i="64" a="1"/>
  <c r="BL2444" i="64" s="1"/>
  <c r="BL2418" i="64" a="1"/>
  <c r="BL2418" i="64" s="1"/>
  <c r="BL2393" i="64" a="1"/>
  <c r="BL2393" i="64" s="1"/>
  <c r="BL1614" i="64" a="1"/>
  <c r="BL1614" i="64" s="1"/>
  <c r="BK93" i="64"/>
  <c r="BL89" i="64" a="1"/>
  <c r="BL89" i="64" s="1"/>
  <c r="BL90" i="64" a="1"/>
  <c r="BL90" i="64" s="1"/>
  <c r="BL91" i="64" a="1"/>
  <c r="BL91" i="64" s="1"/>
  <c r="BL92" i="64" a="1"/>
  <c r="BL92" i="64" s="1"/>
  <c r="BL1559" i="64" a="1"/>
  <c r="BL1559" i="64" s="1"/>
  <c r="BL1560" i="64" s="1"/>
  <c r="BL389" i="64" a="1"/>
  <c r="BL389" i="64" s="1"/>
  <c r="BZ1764" i="64"/>
  <c r="BL2494" i="64" a="1"/>
  <c r="BL2494" i="64" s="1"/>
  <c r="BL1479" i="64" a="1"/>
  <c r="BL1479" i="64" s="1"/>
  <c r="BL1858" i="64" a="1"/>
  <c r="BL1858" i="64" s="1"/>
  <c r="BL1866" i="64" s="1"/>
  <c r="BL1637" i="64" a="1"/>
  <c r="BL1637" i="64" s="1"/>
  <c r="BL1639" i="64" a="1"/>
  <c r="BL1639" i="64" s="1"/>
  <c r="BL1645" i="64" a="1"/>
  <c r="BL1645" i="64" s="1"/>
  <c r="BL1186" i="64" a="1"/>
  <c r="BL1186" i="64" s="1"/>
  <c r="BL969" i="64" a="1"/>
  <c r="BL969" i="64" s="1"/>
  <c r="BL2137" i="64" a="1"/>
  <c r="BL414" i="64" a="1"/>
  <c r="BL575" i="64" a="1"/>
  <c r="BL1722" i="64" a="1"/>
  <c r="BM2212" i="64" a="1"/>
  <c r="BL2158" i="64" a="1"/>
  <c r="BL437" i="64" a="1"/>
  <c r="BL698" i="64" a="1"/>
  <c r="BL599" i="64" a="1"/>
  <c r="BH621" i="64" a="1"/>
  <c r="BL2115" i="64" a="1"/>
  <c r="BL1638" i="64" a="1"/>
  <c r="BM2178" i="64" a="1"/>
  <c r="BL390" i="64" a="1"/>
  <c r="BL1723" i="64" a="1"/>
  <c r="BL1478" i="64" a="1"/>
  <c r="BL1187" i="64" a="1"/>
  <c r="BL1615" i="64" a="1"/>
  <c r="BL970" i="64" a="1"/>
  <c r="AR511" i="64" l="1"/>
  <c r="AR516" i="64" s="1"/>
  <c r="AR503" i="64"/>
  <c r="BZ1766" i="64"/>
  <c r="O1764" i="64"/>
  <c r="CV86" i="861"/>
  <c r="CW91" i="861"/>
  <c r="CU72" i="863"/>
  <c r="CV12" i="863"/>
  <c r="CV71" i="863" s="1"/>
  <c r="CU26" i="863"/>
  <c r="CU33" i="861"/>
  <c r="CU37" i="861" s="1"/>
  <c r="CU39" i="861" s="1"/>
  <c r="BM281" i="64"/>
  <c r="BN278" i="64"/>
  <c r="BN277" i="64"/>
  <c r="BN260" i="64"/>
  <c r="BN261" i="64"/>
  <c r="BN279" i="64"/>
  <c r="BN262" i="64"/>
  <c r="BN280" i="64"/>
  <c r="BM263" i="64"/>
  <c r="CU2419" i="64"/>
  <c r="CU2421" i="64" s="1"/>
  <c r="CX2370" i="64"/>
  <c r="CY2368" i="64"/>
  <c r="BL698" i="64"/>
  <c r="BL708" i="64" s="1"/>
  <c r="BK708" i="64"/>
  <c r="BM702" i="64" a="1"/>
  <c r="BM702" i="64" s="1"/>
  <c r="BM697" i="64" a="1"/>
  <c r="BM697" i="64" s="1"/>
  <c r="BK2041" i="64"/>
  <c r="BL437" i="64"/>
  <c r="BM2025" i="64" a="1"/>
  <c r="BM2025" i="64" s="1"/>
  <c r="BM2026" i="64" a="1"/>
  <c r="BM2026" i="64" s="1"/>
  <c r="BM2027" i="64" a="1"/>
  <c r="BM2027" i="64" s="1"/>
  <c r="BM2028" i="64" a="1"/>
  <c r="BM2028" i="64" s="1"/>
  <c r="BM2029" i="64" a="1"/>
  <c r="BM2029" i="64" s="1"/>
  <c r="BM2024" i="64" a="1"/>
  <c r="BM2024" i="64" s="1"/>
  <c r="BM2030" i="64" a="1"/>
  <c r="BM2030" i="64" s="1"/>
  <c r="BM2031" i="64" a="1"/>
  <c r="BM2031" i="64" s="1"/>
  <c r="BM2032" i="64" a="1"/>
  <c r="BM2032" i="64" s="1"/>
  <c r="BL2033" i="64"/>
  <c r="BM413" i="64" a="1"/>
  <c r="BM413" i="64" s="1"/>
  <c r="BM436" i="64" a="1"/>
  <c r="BM436" i="64" s="1"/>
  <c r="BM435" i="64" a="1"/>
  <c r="BM435" i="64" s="1"/>
  <c r="BL414" i="64"/>
  <c r="BM2212" i="64"/>
  <c r="BM2178" i="64"/>
  <c r="BL2137" i="64"/>
  <c r="BL2115" i="64"/>
  <c r="BM2470" i="64" a="1"/>
  <c r="BM2470" i="64" s="1"/>
  <c r="BM2116" i="64" a="1"/>
  <c r="BM2116" i="64" s="1"/>
  <c r="BM2136" i="64" a="1"/>
  <c r="BM2136" i="64" s="1"/>
  <c r="BI1741" i="64"/>
  <c r="BJ1732" i="64"/>
  <c r="BK1730" i="64"/>
  <c r="BK1739" i="64"/>
  <c r="BK1731" i="64"/>
  <c r="BK1740" i="64"/>
  <c r="BM1736" i="64" a="1"/>
  <c r="BM1736" i="64" s="1"/>
  <c r="BM1735" i="64" a="1"/>
  <c r="BM1735" i="64" s="1"/>
  <c r="BM1727" i="64" a="1"/>
  <c r="BM1727" i="64" s="1"/>
  <c r="BM1726" i="64" a="1"/>
  <c r="BM1726" i="64" s="1"/>
  <c r="BL1723" i="64"/>
  <c r="BL1722" i="64"/>
  <c r="BM1717" i="64" a="1"/>
  <c r="BM1717" i="64" s="1"/>
  <c r="BM1718" i="64" a="1"/>
  <c r="BM1718" i="64" s="1"/>
  <c r="BL2158" i="64"/>
  <c r="BM2157" i="64" a="1"/>
  <c r="BM2157" i="64" s="1"/>
  <c r="BM573" i="64" a="1"/>
  <c r="BM573" i="64" s="1"/>
  <c r="BH621" i="64"/>
  <c r="BI620" i="64" a="1"/>
  <c r="BI620" i="64" s="1"/>
  <c r="BN1927" i="64"/>
  <c r="BN1928" i="64" s="1"/>
  <c r="BL1187" i="64"/>
  <c r="BL1638" i="64"/>
  <c r="BL1478" i="64"/>
  <c r="BL1615" i="64"/>
  <c r="BL970" i="64"/>
  <c r="BL599" i="64"/>
  <c r="BL575" i="64"/>
  <c r="BL390" i="64"/>
  <c r="AN1857" i="64"/>
  <c r="AN1863"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67" i="64" a="1"/>
  <c r="BM2367" i="64" s="1"/>
  <c r="BM2444" i="64" a="1"/>
  <c r="BM2444" i="64" s="1"/>
  <c r="BM2418" i="64" a="1"/>
  <c r="BM2418" i="64" s="1"/>
  <c r="BM2393" i="64" a="1"/>
  <c r="BM2393" i="64" s="1"/>
  <c r="BM1614" i="64" a="1"/>
  <c r="BM1614" i="64" s="1"/>
  <c r="BL93" i="64"/>
  <c r="BM90" i="64" a="1"/>
  <c r="BM90" i="64" s="1"/>
  <c r="BM91" i="64" a="1"/>
  <c r="BM91" i="64" s="1"/>
  <c r="BM92" i="64" a="1"/>
  <c r="BM92" i="64" s="1"/>
  <c r="BM89" i="64" a="1"/>
  <c r="BM89" i="64" s="1"/>
  <c r="BM1559" i="64" a="1"/>
  <c r="BM1559" i="64" s="1"/>
  <c r="BM1560" i="64" s="1"/>
  <c r="BM389" i="64" a="1"/>
  <c r="BM389" i="64" s="1"/>
  <c r="CA1764" i="64"/>
  <c r="CA1766" i="64" s="1"/>
  <c r="BM2494" i="64" a="1"/>
  <c r="BM2494" i="64" s="1"/>
  <c r="BM1479" i="64" a="1"/>
  <c r="BM1479" i="64" s="1"/>
  <c r="BM1858" i="64" a="1"/>
  <c r="BM1858" i="64" s="1"/>
  <c r="BM1866" i="64" s="1"/>
  <c r="BM1637" i="64" a="1"/>
  <c r="BM1637" i="64" s="1"/>
  <c r="BM1639" i="64" a="1"/>
  <c r="BM1639" i="64" s="1"/>
  <c r="BM1645" i="64" a="1"/>
  <c r="BM1645" i="64" s="1"/>
  <c r="BM1186" i="64" a="1"/>
  <c r="BM1186" i="64" s="1"/>
  <c r="BM969" i="64" a="1"/>
  <c r="BM969" i="64" s="1"/>
  <c r="BM1638" i="64" a="1"/>
  <c r="BM437" i="64" a="1"/>
  <c r="BM414" i="64" a="1"/>
  <c r="BM390" i="64" a="1"/>
  <c r="BI621" i="64" a="1"/>
  <c r="BM698" i="64" a="1"/>
  <c r="BM575" i="64" a="1"/>
  <c r="BM2137" i="64" a="1"/>
  <c r="BN2212" i="64" a="1"/>
  <c r="BM1723" i="64" a="1"/>
  <c r="BM599" i="64" a="1"/>
  <c r="BM1615" i="64" a="1"/>
  <c r="BN2178" i="64" a="1"/>
  <c r="BM2158" i="64" a="1"/>
  <c r="BM1187" i="64" a="1"/>
  <c r="BM2115" i="64" a="1"/>
  <c r="BM1478" i="64" a="1"/>
  <c r="BM1722" i="64" a="1"/>
  <c r="BM970" i="64" a="1"/>
  <c r="AS507" i="64" l="1"/>
  <c r="AR512" i="64"/>
  <c r="AR504" i="64"/>
  <c r="AS496" i="64"/>
  <c r="BI1743" i="64"/>
  <c r="BI1744" i="64" s="1"/>
  <c r="AN1867" i="64" a="1"/>
  <c r="AN1867" i="64" s="1"/>
  <c r="AN1860" i="64" s="1"/>
  <c r="AN1861" i="64" s="1"/>
  <c r="CV25" i="863"/>
  <c r="CV36" i="861" s="1"/>
  <c r="CV62" i="861"/>
  <c r="CV69" i="863"/>
  <c r="CV23" i="863" s="1"/>
  <c r="CV34" i="861" s="1"/>
  <c r="CV67" i="863"/>
  <c r="CV22" i="863" s="1"/>
  <c r="CW18" i="861"/>
  <c r="CW12" i="863" s="1"/>
  <c r="CU40" i="861"/>
  <c r="BN263" i="64"/>
  <c r="BN281" i="64"/>
  <c r="BO277" i="64"/>
  <c r="BO278" i="64"/>
  <c r="BO260" i="64"/>
  <c r="BO261" i="64"/>
  <c r="BO279" i="64"/>
  <c r="BO262" i="64"/>
  <c r="BO280" i="64"/>
  <c r="CY2370" i="64"/>
  <c r="CZ2368" i="64"/>
  <c r="CV2415" i="64"/>
  <c r="CV2419" i="64" s="1"/>
  <c r="CV2421" i="64" s="1"/>
  <c r="BM698" i="64"/>
  <c r="BM708" i="64" s="1"/>
  <c r="BN702" i="64" a="1"/>
  <c r="BN702" i="64" s="1"/>
  <c r="BN697" i="64" a="1"/>
  <c r="BN697" i="64" s="1"/>
  <c r="BM437" i="64"/>
  <c r="BL2041" i="64"/>
  <c r="BN2024" i="64" a="1"/>
  <c r="BN2024" i="64" s="1"/>
  <c r="BN2025" i="64" a="1"/>
  <c r="BN2025" i="64" s="1"/>
  <c r="BN2026" i="64" a="1"/>
  <c r="BN2026" i="64" s="1"/>
  <c r="BN2027" i="64" a="1"/>
  <c r="BN2027" i="64" s="1"/>
  <c r="BN2028" i="64" a="1"/>
  <c r="BN2028" i="64" s="1"/>
  <c r="BN2029" i="64" a="1"/>
  <c r="BN2029" i="64" s="1"/>
  <c r="BN2030" i="64" a="1"/>
  <c r="BN2030" i="64" s="1"/>
  <c r="BN2031" i="64" a="1"/>
  <c r="BN2031" i="64" s="1"/>
  <c r="BN2032" i="64" a="1"/>
  <c r="BN2032" i="64" s="1"/>
  <c r="BM2033" i="64"/>
  <c r="BN435" i="64" a="1"/>
  <c r="BN435" i="64" s="1"/>
  <c r="BN413" i="64" a="1"/>
  <c r="BN413" i="64" s="1"/>
  <c r="BN436" i="64" a="1"/>
  <c r="BN436" i="64" s="1"/>
  <c r="BM414" i="64"/>
  <c r="BN2212" i="64"/>
  <c r="BN2178" i="64"/>
  <c r="BM2137" i="64"/>
  <c r="BM2115" i="64"/>
  <c r="BN2470" i="64" a="1"/>
  <c r="BN2470" i="64" s="1"/>
  <c r="BN2116" i="64" a="1"/>
  <c r="BN2116" i="64" s="1"/>
  <c r="BN2136" i="64" a="1"/>
  <c r="BN2136" i="64" s="1"/>
  <c r="BJ1741" i="64"/>
  <c r="BJ1743" i="64" s="1"/>
  <c r="BK1732" i="64"/>
  <c r="BL1730" i="64"/>
  <c r="BL1739" i="64"/>
  <c r="BL1731" i="64"/>
  <c r="BL1740" i="64"/>
  <c r="BN1736" i="64" a="1"/>
  <c r="BN1736" i="64" s="1"/>
  <c r="BN1735" i="64" a="1"/>
  <c r="BN1735" i="64" s="1"/>
  <c r="BN1727" i="64" a="1"/>
  <c r="BN1727" i="64" s="1"/>
  <c r="BN1726" i="64" a="1"/>
  <c r="BN1726" i="64" s="1"/>
  <c r="BM1723" i="64"/>
  <c r="BM1722" i="64"/>
  <c r="BN1717" i="64" a="1"/>
  <c r="BN1717" i="64" s="1"/>
  <c r="BN1718" i="64" a="1"/>
  <c r="BN1718" i="64" s="1"/>
  <c r="BM2158" i="64"/>
  <c r="BN2157" i="64" a="1"/>
  <c r="BN2157" i="64" s="1"/>
  <c r="BN573" i="64" a="1"/>
  <c r="BN573" i="64" s="1"/>
  <c r="BI621" i="64"/>
  <c r="BO1927" i="64"/>
  <c r="BJ620" i="64" a="1"/>
  <c r="BJ620" i="64" s="1"/>
  <c r="BM1187" i="64"/>
  <c r="BM1638" i="64"/>
  <c r="BM1478" i="64"/>
  <c r="BM1615" i="64"/>
  <c r="BM970"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67" i="64" a="1"/>
  <c r="BN2367" i="64" s="1"/>
  <c r="BN2393" i="64" a="1"/>
  <c r="BN2393" i="64" s="1"/>
  <c r="BN2444" i="64" a="1"/>
  <c r="BN2444" i="64" s="1"/>
  <c r="BN2418" i="64" a="1"/>
  <c r="BN2418" i="64" s="1"/>
  <c r="BN1614" i="64" a="1"/>
  <c r="BN1614" i="64" s="1"/>
  <c r="BM93" i="64"/>
  <c r="BN90" i="64" a="1"/>
  <c r="BN90" i="64" s="1"/>
  <c r="BN91" i="64" a="1"/>
  <c r="BN91" i="64" s="1"/>
  <c r="BN92" i="64" a="1"/>
  <c r="BN92" i="64" s="1"/>
  <c r="BN89" i="64" a="1"/>
  <c r="BN89" i="64" s="1"/>
  <c r="BN1559" i="64" a="1"/>
  <c r="BN1559" i="64" s="1"/>
  <c r="BN1560" i="64" s="1"/>
  <c r="BN389" i="64" a="1"/>
  <c r="BN389" i="64" s="1"/>
  <c r="CB1764" i="64"/>
  <c r="CB1766" i="64" s="1"/>
  <c r="BN2494" i="64" a="1"/>
  <c r="BN2494" i="64" s="1"/>
  <c r="BN1479" i="64" a="1"/>
  <c r="BN1479" i="64" s="1"/>
  <c r="BN1858" i="64" a="1"/>
  <c r="BN1858" i="64" s="1"/>
  <c r="BN1866" i="64" s="1"/>
  <c r="BN1637" i="64" a="1"/>
  <c r="BN1637" i="64" s="1"/>
  <c r="BN1639" i="64" a="1"/>
  <c r="BN1639" i="64" s="1"/>
  <c r="BN1645" i="64" a="1"/>
  <c r="BN1645" i="64" s="1"/>
  <c r="BN1186" i="64" a="1"/>
  <c r="BN1186" i="64" s="1"/>
  <c r="BN969" i="64" a="1"/>
  <c r="BN969" i="64" s="1"/>
  <c r="BN437" i="64" a="1"/>
  <c r="BO2178" i="64" a="1"/>
  <c r="BN2137" i="64" a="1"/>
  <c r="BN599" i="64" a="1"/>
  <c r="BN2158" i="64" a="1"/>
  <c r="BN1638" i="64" a="1"/>
  <c r="BN390" i="64" a="1"/>
  <c r="BN575" i="64" a="1"/>
  <c r="BN414" i="64" a="1"/>
  <c r="BO2212" i="64" a="1"/>
  <c r="BN1615" i="64" a="1"/>
  <c r="BN1187" i="64" a="1"/>
  <c r="BJ621" i="64" a="1"/>
  <c r="BN1722" i="64" a="1"/>
  <c r="BN698" i="64" a="1"/>
  <c r="BN2115" i="64" a="1"/>
  <c r="BN1478" i="64" a="1"/>
  <c r="BN970" i="64" a="1"/>
  <c r="BN1723" i="64" a="1"/>
  <c r="AS499" i="64" l="1"/>
  <c r="BO1928" i="64"/>
  <c r="CW86" i="861"/>
  <c r="CX91" i="861"/>
  <c r="CV72" i="863"/>
  <c r="CW28" i="861"/>
  <c r="CW29" i="861" s="1"/>
  <c r="CV26" i="863"/>
  <c r="CV33" i="861"/>
  <c r="CV37" i="861" s="1"/>
  <c r="CV39" i="861" s="1"/>
  <c r="CW69" i="863"/>
  <c r="CW23" i="863" s="1"/>
  <c r="CW34" i="861" s="1"/>
  <c r="CW71" i="863"/>
  <c r="CW67" i="863"/>
  <c r="BO281" i="64"/>
  <c r="BO263" i="64"/>
  <c r="BP277" i="64"/>
  <c r="BP260" i="64"/>
  <c r="BP278" i="64"/>
  <c r="BP279" i="64"/>
  <c r="BP261" i="64"/>
  <c r="BP280" i="64"/>
  <c r="BP262" i="64"/>
  <c r="CX2415" i="64"/>
  <c r="CZ2370" i="64"/>
  <c r="DA2368" i="64"/>
  <c r="CW2415" i="64"/>
  <c r="CW2419" i="64" s="1"/>
  <c r="CW2421" i="64" s="1"/>
  <c r="BN698" i="64"/>
  <c r="BN708" i="64" s="1"/>
  <c r="BO702" i="64" a="1"/>
  <c r="BO702" i="64" s="1"/>
  <c r="BO697" i="64" a="1"/>
  <c r="BO697" i="64" s="1"/>
  <c r="BN437" i="64"/>
  <c r="BM2041" i="64"/>
  <c r="BO2024" i="64" a="1"/>
  <c r="BO2024" i="64" s="1"/>
  <c r="BO2025" i="64" a="1"/>
  <c r="BO2025" i="64" s="1"/>
  <c r="BO2026" i="64" a="1"/>
  <c r="BO2026" i="64" s="1"/>
  <c r="BO2027" i="64" a="1"/>
  <c r="BO2027" i="64" s="1"/>
  <c r="BO2028" i="64" a="1"/>
  <c r="BO2028" i="64" s="1"/>
  <c r="BO2029" i="64" a="1"/>
  <c r="BO2029" i="64" s="1"/>
  <c r="BO2030" i="64" a="1"/>
  <c r="BO2030" i="64" s="1"/>
  <c r="BO2031" i="64" a="1"/>
  <c r="BO2031" i="64" s="1"/>
  <c r="BO2032" i="64" a="1"/>
  <c r="BO2032" i="64" s="1"/>
  <c r="BN2033" i="64"/>
  <c r="BO435" i="64" a="1"/>
  <c r="BO435" i="64" s="1"/>
  <c r="BO413" i="64" a="1"/>
  <c r="BO413" i="64" s="1"/>
  <c r="BO436" i="64" a="1"/>
  <c r="BO436" i="64" s="1"/>
  <c r="BN414" i="64"/>
  <c r="BO2212" i="64"/>
  <c r="BO2178" i="64"/>
  <c r="BN2137" i="64"/>
  <c r="BN2115" i="64"/>
  <c r="BO2470" i="64" a="1"/>
  <c r="BO2470" i="64" s="1"/>
  <c r="BO2116" i="64" a="1"/>
  <c r="BO2116" i="64" s="1"/>
  <c r="BO2136" i="64" a="1"/>
  <c r="BO2136" i="64" s="1"/>
  <c r="BJ1744" i="64"/>
  <c r="BK1741" i="64"/>
  <c r="BK1743" i="64" s="1"/>
  <c r="BK1744" i="64" s="1"/>
  <c r="BL1732" i="64"/>
  <c r="BM1731" i="64"/>
  <c r="BM1740" i="64"/>
  <c r="BM1730" i="64"/>
  <c r="BM1739" i="64"/>
  <c r="BO1736" i="64" a="1"/>
  <c r="BO1736" i="64" s="1"/>
  <c r="BO1735" i="64" a="1"/>
  <c r="BO1735" i="64" s="1"/>
  <c r="BO1726" i="64" a="1"/>
  <c r="BO1726" i="64" s="1"/>
  <c r="BO1727" i="64" a="1"/>
  <c r="BO1727" i="64" s="1"/>
  <c r="BN1723" i="64"/>
  <c r="BN1722" i="64"/>
  <c r="BO1717" i="64" a="1"/>
  <c r="BO1717" i="64" s="1"/>
  <c r="BO1718" i="64" a="1"/>
  <c r="BO1718" i="64" s="1"/>
  <c r="BN2158" i="64"/>
  <c r="BO2157" i="64" a="1"/>
  <c r="BO2157" i="64" s="1"/>
  <c r="BO573" i="64" a="1"/>
  <c r="BO573" i="64" s="1"/>
  <c r="BJ621" i="64"/>
  <c r="BP1927" i="64"/>
  <c r="BP1928" i="64" s="1"/>
  <c r="BK620" i="64" a="1"/>
  <c r="BK620" i="64" s="1"/>
  <c r="BN1187" i="64"/>
  <c r="BN1638" i="64"/>
  <c r="BN1478" i="64"/>
  <c r="N1478" i="64" s="1"/>
  <c r="BN1615" i="64"/>
  <c r="BN970" i="64"/>
  <c r="BN390" i="64"/>
  <c r="BN599" i="64"/>
  <c r="BN575" i="64"/>
  <c r="AO1857" i="64"/>
  <c r="AO1863"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67" i="64" a="1"/>
  <c r="BO2367" i="64" s="1"/>
  <c r="BO2393" i="64" a="1"/>
  <c r="BO2393" i="64" s="1"/>
  <c r="BO2444" i="64" a="1"/>
  <c r="BO2444" i="64" s="1"/>
  <c r="BO2418" i="64" a="1"/>
  <c r="BO2418" i="64" s="1"/>
  <c r="BO1614" i="64" a="1"/>
  <c r="BO1614" i="64" s="1"/>
  <c r="BN93" i="64"/>
  <c r="BO90" i="64" a="1"/>
  <c r="BO90" i="64" s="1"/>
  <c r="BO91" i="64" a="1"/>
  <c r="BO91" i="64" s="1"/>
  <c r="BO92" i="64" a="1"/>
  <c r="BO92" i="64" s="1"/>
  <c r="BO89" i="64" a="1"/>
  <c r="BO89" i="64" s="1"/>
  <c r="BO1559" i="64" a="1"/>
  <c r="BO1559" i="64" s="1"/>
  <c r="BO1560" i="64" s="1"/>
  <c r="BO389" i="64" a="1"/>
  <c r="BO389" i="64" s="1"/>
  <c r="CC1764" i="64"/>
  <c r="CC1766" i="64" s="1"/>
  <c r="BO2494" i="64" a="1"/>
  <c r="BO2494" i="64" s="1"/>
  <c r="BO1479" i="64" a="1"/>
  <c r="BO1479" i="64" s="1"/>
  <c r="BO1858" i="64" a="1"/>
  <c r="BO1858" i="64" s="1"/>
  <c r="BO1866" i="64" s="1"/>
  <c r="BO1639" i="64" a="1"/>
  <c r="BO1639" i="64" s="1"/>
  <c r="BO1637" i="64" a="1"/>
  <c r="BO1637" i="64" s="1"/>
  <c r="BO1645" i="64" a="1"/>
  <c r="BO1645" i="64" s="1"/>
  <c r="BO1186" i="64" a="1"/>
  <c r="BO1186" i="64" s="1"/>
  <c r="BO969" i="64" a="1"/>
  <c r="BO969" i="64" s="1"/>
  <c r="BO2158" i="64" a="1"/>
  <c r="BO414" i="64" a="1"/>
  <c r="BO2137" i="64" a="1"/>
  <c r="BO437" i="64" a="1"/>
  <c r="BO575" i="64" a="1"/>
  <c r="BO1638" i="64" a="1"/>
  <c r="BO1187" i="64" a="1"/>
  <c r="BO599" i="64" a="1"/>
  <c r="BO2115" i="64" a="1"/>
  <c r="BO698" i="64" a="1"/>
  <c r="BP2212" i="64" a="1"/>
  <c r="BP2178" i="64" a="1"/>
  <c r="BK621" i="64" a="1"/>
  <c r="BO1723" i="64" a="1"/>
  <c r="BO1478" i="64" a="1"/>
  <c r="BO390" i="64" a="1"/>
  <c r="BO970" i="64" a="1"/>
  <c r="BO1722" i="64" a="1"/>
  <c r="BO1615" i="64" a="1"/>
  <c r="AS508" i="64" l="1"/>
  <c r="AO1867" i="64" a="1"/>
  <c r="AO1867" i="64" s="1"/>
  <c r="AO1860" i="64" s="1"/>
  <c r="AO1861" i="64" s="1"/>
  <c r="CW25" i="863"/>
  <c r="CW36" i="861" s="1"/>
  <c r="CW62" i="861"/>
  <c r="CX18" i="861"/>
  <c r="CX28" i="861" s="1"/>
  <c r="CX29" i="861" s="1"/>
  <c r="CW72" i="863"/>
  <c r="CW22" i="863"/>
  <c r="CV40" i="861"/>
  <c r="BP281" i="64"/>
  <c r="BP263" i="64"/>
  <c r="BQ277" i="64"/>
  <c r="BQ278" i="64"/>
  <c r="BQ260" i="64"/>
  <c r="BQ261" i="64"/>
  <c r="BQ279" i="64"/>
  <c r="BQ262" i="64"/>
  <c r="BQ280" i="64"/>
  <c r="DA2370" i="64"/>
  <c r="DB2368" i="64"/>
  <c r="CX2419" i="64"/>
  <c r="BO698" i="64"/>
  <c r="BP702" i="64" a="1"/>
  <c r="BP702" i="64" s="1"/>
  <c r="BP697" i="64" a="1"/>
  <c r="BP697" i="64" s="1"/>
  <c r="BO437" i="64"/>
  <c r="BN2041" i="64"/>
  <c r="N2041" i="64" s="1"/>
  <c r="BP2024" i="64" a="1"/>
  <c r="BP2024" i="64" s="1"/>
  <c r="BP2025" i="64" a="1"/>
  <c r="BP2025" i="64" s="1"/>
  <c r="BP2030" i="64" a="1"/>
  <c r="BP2030" i="64" s="1"/>
  <c r="BP2031" i="64" a="1"/>
  <c r="BP2031" i="64" s="1"/>
  <c r="BP2032" i="64" a="1"/>
  <c r="BP2032" i="64" s="1"/>
  <c r="BP2026" i="64" a="1"/>
  <c r="BP2026" i="64" s="1"/>
  <c r="BP2029" i="64" a="1"/>
  <c r="BP2029" i="64" s="1"/>
  <c r="BP2027" i="64" a="1"/>
  <c r="BP2027" i="64" s="1"/>
  <c r="BP2028" i="64" a="1"/>
  <c r="BP2028" i="64" s="1"/>
  <c r="BO2033" i="64"/>
  <c r="BP435" i="64" a="1"/>
  <c r="BP435" i="64" s="1"/>
  <c r="BP413" i="64" a="1"/>
  <c r="BP413" i="64" s="1"/>
  <c r="BP436" i="64" a="1"/>
  <c r="BP436" i="64" s="1"/>
  <c r="BO414" i="64"/>
  <c r="BP2212" i="64"/>
  <c r="BP2178" i="64"/>
  <c r="BO2115" i="64"/>
  <c r="BO2137" i="64"/>
  <c r="BP2470" i="64" a="1"/>
  <c r="BP2470" i="64" s="1"/>
  <c r="BP2116" i="64" a="1"/>
  <c r="BP2116" i="64" s="1"/>
  <c r="BP2136" i="64" a="1"/>
  <c r="BP2136" i="64" s="1"/>
  <c r="BL1741" i="64"/>
  <c r="BL1743" i="64" s="1"/>
  <c r="BL1744" i="64" s="1"/>
  <c r="BM1732" i="64"/>
  <c r="BN1731" i="64"/>
  <c r="BN1740" i="64"/>
  <c r="BN1730" i="64"/>
  <c r="BN1739" i="64"/>
  <c r="BP1735" i="64" a="1"/>
  <c r="BP1735" i="64" s="1"/>
  <c r="BP1736" i="64" a="1"/>
  <c r="BP1736" i="64" s="1"/>
  <c r="BP1726" i="64" a="1"/>
  <c r="BP1726" i="64" s="1"/>
  <c r="BP1727" i="64" a="1"/>
  <c r="BP1727" i="64" s="1"/>
  <c r="BO1723" i="64"/>
  <c r="BO1722" i="64"/>
  <c r="BP1717" i="64" a="1"/>
  <c r="BP1717" i="64" s="1"/>
  <c r="BP1718" i="64" a="1"/>
  <c r="BP1718" i="64" s="1"/>
  <c r="BO2158" i="64"/>
  <c r="BP2157" i="64" a="1"/>
  <c r="BP2157" i="64" s="1"/>
  <c r="BP573" i="64" a="1"/>
  <c r="BP573" i="64" s="1"/>
  <c r="BK621" i="64"/>
  <c r="BL620" i="64" a="1"/>
  <c r="BL620" i="64" s="1"/>
  <c r="BQ1927" i="64"/>
  <c r="BQ1928" i="64" s="1"/>
  <c r="BO1187" i="64"/>
  <c r="BO1638" i="64"/>
  <c r="BO1478" i="64"/>
  <c r="BO1615" i="64"/>
  <c r="BO970"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67" i="64" a="1"/>
  <c r="BP2367" i="64" s="1"/>
  <c r="BP2444" i="64" a="1"/>
  <c r="BP2444" i="64" s="1"/>
  <c r="BP2418" i="64" a="1"/>
  <c r="BP2418" i="64" s="1"/>
  <c r="BP2393" i="64" a="1"/>
  <c r="BP2393" i="64" s="1"/>
  <c r="BP1614" i="64" a="1"/>
  <c r="BP1614" i="64" s="1"/>
  <c r="BO93" i="64"/>
  <c r="BP89" i="64" a="1"/>
  <c r="BP89" i="64" s="1"/>
  <c r="BP90" i="64" a="1"/>
  <c r="BP90" i="64" s="1"/>
  <c r="BP91" i="64" a="1"/>
  <c r="BP91" i="64" s="1"/>
  <c r="BP92" i="64" a="1"/>
  <c r="BP92" i="64" s="1"/>
  <c r="BP1559" i="64" a="1"/>
  <c r="BP1559" i="64" s="1"/>
  <c r="BP1560" i="64" s="1"/>
  <c r="BP389" i="64" a="1"/>
  <c r="BP389" i="64" s="1"/>
  <c r="CD1764" i="64"/>
  <c r="CD1766" i="64" s="1"/>
  <c r="BP2494" i="64" a="1"/>
  <c r="BP2494" i="64" s="1"/>
  <c r="BP1479" i="64" a="1"/>
  <c r="BP1479" i="64" s="1"/>
  <c r="BP1858" i="64" a="1"/>
  <c r="BP1858" i="64" s="1"/>
  <c r="BP1866" i="64" s="1"/>
  <c r="BP1639" i="64" a="1"/>
  <c r="BP1639" i="64" s="1"/>
  <c r="BP1645" i="64" a="1"/>
  <c r="BP1645" i="64" s="1"/>
  <c r="BP1637" i="64" a="1"/>
  <c r="BP1637" i="64" s="1"/>
  <c r="BP1186" i="64" a="1"/>
  <c r="BP1186" i="64" s="1"/>
  <c r="BP969" i="64" a="1"/>
  <c r="BP969" i="64" s="1"/>
  <c r="BP414" i="64" a="1"/>
  <c r="BQ2178" i="64" a="1"/>
  <c r="BP2158" i="64" a="1"/>
  <c r="BP2137" i="64" a="1"/>
  <c r="BP698" i="64" a="1"/>
  <c r="BP1615" i="64" a="1"/>
  <c r="BL621" i="64" a="1"/>
  <c r="BP2115" i="64" a="1"/>
  <c r="BP1722" i="64" a="1"/>
  <c r="BP390" i="64" a="1"/>
  <c r="BP1638" i="64" a="1"/>
  <c r="BP599" i="64" a="1"/>
  <c r="BP437" i="64" a="1"/>
  <c r="BP1478" i="64" a="1"/>
  <c r="BQ2212" i="64" a="1"/>
  <c r="BP1723" i="64" a="1"/>
  <c r="BP970" i="64" a="1"/>
  <c r="BP575" i="64" a="1"/>
  <c r="BP1187" i="64" a="1"/>
  <c r="AS510" i="64" l="1"/>
  <c r="AS500" i="64" s="1"/>
  <c r="AS502" i="64" s="1"/>
  <c r="CX86" i="861"/>
  <c r="CY91" i="861"/>
  <c r="CX12" i="863"/>
  <c r="CX69" i="863" s="1"/>
  <c r="CX23" i="863" s="1"/>
  <c r="CX34" i="861" s="1"/>
  <c r="CW33" i="861"/>
  <c r="CW37" i="861" s="1"/>
  <c r="CW39" i="861" s="1"/>
  <c r="CW26" i="863"/>
  <c r="BQ263" i="64"/>
  <c r="BR277" i="64"/>
  <c r="BR260" i="64"/>
  <c r="BR278" i="64"/>
  <c r="BR261" i="64"/>
  <c r="BR279" i="64"/>
  <c r="BR280" i="64"/>
  <c r="BR262" i="64"/>
  <c r="BQ281" i="64"/>
  <c r="DB2370" i="64"/>
  <c r="DC2368" i="64"/>
  <c r="CX2421" i="64"/>
  <c r="CY2419" i="64"/>
  <c r="BP698" i="64"/>
  <c r="BP708" i="64" s="1"/>
  <c r="BO708" i="64"/>
  <c r="BQ702" i="64" a="1"/>
  <c r="BQ702" i="64" s="1"/>
  <c r="BQ697" i="64" a="1"/>
  <c r="BQ697" i="64" s="1"/>
  <c r="BP437" i="64"/>
  <c r="BO2041" i="64"/>
  <c r="BQ2024" i="64" a="1"/>
  <c r="BQ2024" i="64" s="1"/>
  <c r="BQ2025" i="64" a="1"/>
  <c r="BQ2025" i="64" s="1"/>
  <c r="BQ2026" i="64" a="1"/>
  <c r="BQ2026" i="64" s="1"/>
  <c r="BQ2027" i="64" a="1"/>
  <c r="BQ2027" i="64" s="1"/>
  <c r="BQ2028" i="64" a="1"/>
  <c r="BQ2028" i="64" s="1"/>
  <c r="BQ2029" i="64" a="1"/>
  <c r="BQ2029" i="64" s="1"/>
  <c r="BQ2030" i="64" a="1"/>
  <c r="BQ2030" i="64" s="1"/>
  <c r="BQ2031" i="64" a="1"/>
  <c r="BQ2031" i="64" s="1"/>
  <c r="BQ2032" i="64" a="1"/>
  <c r="BQ2032" i="64" s="1"/>
  <c r="BP2033" i="64"/>
  <c r="BQ435" i="64" a="1"/>
  <c r="BQ435" i="64" s="1"/>
  <c r="BQ413" i="64" a="1"/>
  <c r="BQ413" i="64" s="1"/>
  <c r="BQ436" i="64" a="1"/>
  <c r="BQ436" i="64" s="1"/>
  <c r="BP414" i="64"/>
  <c r="BQ2212" i="64"/>
  <c r="BQ2178" i="64"/>
  <c r="BP2137" i="64"/>
  <c r="BP2115" i="64"/>
  <c r="BQ2470" i="64" a="1"/>
  <c r="BQ2470" i="64" s="1"/>
  <c r="BQ2116" i="64" a="1"/>
  <c r="BQ2116" i="64" s="1"/>
  <c r="BQ2136" i="64" a="1"/>
  <c r="BQ2136" i="64" s="1"/>
  <c r="BN1732" i="64"/>
  <c r="BN1741" i="64"/>
  <c r="BM1741" i="64"/>
  <c r="BM1743" i="64" s="1"/>
  <c r="BM1744" i="64" s="1"/>
  <c r="BO1730" i="64"/>
  <c r="BO1739" i="64"/>
  <c r="BO1731" i="64"/>
  <c r="BO1740" i="64"/>
  <c r="BQ1736" i="64" a="1"/>
  <c r="BQ1736" i="64" s="1"/>
  <c r="BQ1735" i="64" a="1"/>
  <c r="BQ1735" i="64" s="1"/>
  <c r="BQ1726" i="64" a="1"/>
  <c r="BQ1726" i="64" s="1"/>
  <c r="BQ1727" i="64" a="1"/>
  <c r="BQ1727" i="64" s="1"/>
  <c r="BP1723" i="64"/>
  <c r="BP1722" i="64"/>
  <c r="BQ1717" i="64" a="1"/>
  <c r="BQ1717" i="64" s="1"/>
  <c r="BQ1718" i="64" a="1"/>
  <c r="BQ1718" i="64" s="1"/>
  <c r="BP2158" i="64"/>
  <c r="BQ2157" i="64" a="1"/>
  <c r="BQ2157" i="64" s="1"/>
  <c r="BQ573" i="64" a="1"/>
  <c r="BQ573" i="64" s="1"/>
  <c r="BL621" i="64"/>
  <c r="BR1927" i="64"/>
  <c r="BR1928" i="64" s="1"/>
  <c r="BM620" i="64" a="1"/>
  <c r="BM620" i="64" s="1"/>
  <c r="BP1638" i="64"/>
  <c r="BP1187" i="64"/>
  <c r="BP1478" i="64"/>
  <c r="BP1615" i="64"/>
  <c r="BP970" i="64"/>
  <c r="BP390" i="64"/>
  <c r="BP599" i="64"/>
  <c r="BP575" i="64"/>
  <c r="AP1857"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67" i="64" a="1"/>
  <c r="BQ2367" i="64" s="1"/>
  <c r="BQ2444" i="64" a="1"/>
  <c r="BQ2444" i="64" s="1"/>
  <c r="BQ2418" i="64" a="1"/>
  <c r="BQ2418" i="64" s="1"/>
  <c r="BQ2393" i="64" a="1"/>
  <c r="BQ2393" i="64" s="1"/>
  <c r="BQ1614" i="64" a="1"/>
  <c r="BQ1614" i="64" s="1"/>
  <c r="BQ89" i="64" a="1"/>
  <c r="BQ89" i="64" s="1"/>
  <c r="BQ92" i="64" a="1"/>
  <c r="BQ92" i="64" s="1"/>
  <c r="BQ90" i="64" a="1"/>
  <c r="BQ90" i="64" s="1"/>
  <c r="BQ91" i="64" a="1"/>
  <c r="BQ91" i="64" s="1"/>
  <c r="BP93" i="64"/>
  <c r="BQ1559" i="64" a="1"/>
  <c r="BQ1559" i="64" s="1"/>
  <c r="BQ1560" i="64" s="1"/>
  <c r="BQ389" i="64" a="1"/>
  <c r="BQ389" i="64" s="1"/>
  <c r="CE1764" i="64"/>
  <c r="CE1766" i="64" s="1"/>
  <c r="BQ2494" i="64" a="1"/>
  <c r="BQ2494" i="64" s="1"/>
  <c r="BQ1479" i="64" a="1"/>
  <c r="BQ1479" i="64" s="1"/>
  <c r="BQ1858" i="64" a="1"/>
  <c r="BQ1858" i="64" s="1"/>
  <c r="BQ1866" i="64" s="1"/>
  <c r="BQ1645" i="64" a="1"/>
  <c r="BQ1645" i="64" s="1"/>
  <c r="BQ1637" i="64" a="1"/>
  <c r="BQ1637" i="64" s="1"/>
  <c r="BQ1639" i="64" a="1"/>
  <c r="BQ1639" i="64" s="1"/>
  <c r="BQ1186" i="64" a="1"/>
  <c r="BQ1186" i="64" s="1"/>
  <c r="BQ969" i="64" a="1"/>
  <c r="BQ969" i="64" s="1"/>
  <c r="BQ437" i="64" a="1"/>
  <c r="BQ599" i="64" a="1"/>
  <c r="BQ1187" i="64" a="1"/>
  <c r="BQ698" i="64" a="1"/>
  <c r="BQ1723" i="64" a="1"/>
  <c r="BM621" i="64" a="1"/>
  <c r="BQ970" i="64" a="1"/>
  <c r="BQ2158" i="64" a="1"/>
  <c r="BQ1722" i="64" a="1"/>
  <c r="BR2212" i="64" a="1"/>
  <c r="BQ2115" i="64" a="1"/>
  <c r="BQ575" i="64" a="1"/>
  <c r="BQ1615" i="64" a="1"/>
  <c r="BQ1478" i="64" a="1"/>
  <c r="BQ414" i="64" a="1"/>
  <c r="BQ1638" i="64" a="1"/>
  <c r="BR2178" i="64" a="1"/>
  <c r="BQ2137" i="64" a="1"/>
  <c r="BQ390" i="64" a="1"/>
  <c r="AS511" i="64" l="1"/>
  <c r="AS512" i="64" s="1"/>
  <c r="AS503" i="64"/>
  <c r="CX62" i="861"/>
  <c r="CX71" i="863"/>
  <c r="CX67" i="863"/>
  <c r="CX22" i="863" s="1"/>
  <c r="CY18" i="861"/>
  <c r="CY12" i="863" s="1"/>
  <c r="CW40" i="861"/>
  <c r="BR263" i="64"/>
  <c r="BR281" i="64"/>
  <c r="BS277" i="64"/>
  <c r="BS260" i="64"/>
  <c r="BS278" i="64"/>
  <c r="BS279" i="64"/>
  <c r="BS261" i="64"/>
  <c r="BS262" i="64"/>
  <c r="BS280" i="64"/>
  <c r="CY2421" i="64"/>
  <c r="CZ2419" i="64"/>
  <c r="DC2370" i="64"/>
  <c r="DD2368" i="64"/>
  <c r="BQ698" i="64"/>
  <c r="BR702" i="64" a="1"/>
  <c r="BR702" i="64" s="1"/>
  <c r="BR697" i="64" a="1"/>
  <c r="BR697" i="64" s="1"/>
  <c r="BQ437" i="64"/>
  <c r="BP2041" i="64"/>
  <c r="BR2024" i="64" a="1"/>
  <c r="BR2024" i="64" s="1"/>
  <c r="BR2025" i="64" a="1"/>
  <c r="BR2025" i="64" s="1"/>
  <c r="BR2026" i="64" a="1"/>
  <c r="BR2026" i="64" s="1"/>
  <c r="BR2027" i="64" a="1"/>
  <c r="BR2027" i="64" s="1"/>
  <c r="BR2030" i="64" a="1"/>
  <c r="BR2030" i="64" s="1"/>
  <c r="BR2029" i="64" a="1"/>
  <c r="BR2029" i="64" s="1"/>
  <c r="BR2031" i="64" a="1"/>
  <c r="BR2031" i="64" s="1"/>
  <c r="BR2032" i="64" a="1"/>
  <c r="BR2032" i="64" s="1"/>
  <c r="BR2028" i="64" a="1"/>
  <c r="BR2028" i="64" s="1"/>
  <c r="BQ2033" i="64"/>
  <c r="BR435" i="64" a="1"/>
  <c r="BR435" i="64" s="1"/>
  <c r="BR413" i="64" a="1"/>
  <c r="BR413" i="64" s="1"/>
  <c r="BR436" i="64" a="1"/>
  <c r="BR436" i="64" s="1"/>
  <c r="BQ414" i="64"/>
  <c r="BR2178" i="64"/>
  <c r="BR2212" i="64"/>
  <c r="BQ2137" i="64"/>
  <c r="BQ2115" i="64"/>
  <c r="BR2470" i="64" a="1"/>
  <c r="BR2470" i="64" s="1"/>
  <c r="BR2116" i="64" a="1"/>
  <c r="BR2116" i="64" s="1"/>
  <c r="BR2136" i="64" a="1"/>
  <c r="BR2136" i="64" s="1"/>
  <c r="BN1743" i="64"/>
  <c r="BN1744" i="64" s="1"/>
  <c r="BO1732" i="64"/>
  <c r="BP1730" i="64"/>
  <c r="BP1739" i="64"/>
  <c r="BP1731" i="64"/>
  <c r="BP1740" i="64"/>
  <c r="BR1736" i="64" a="1"/>
  <c r="BR1736" i="64" s="1"/>
  <c r="BR1735" i="64" a="1"/>
  <c r="BR1735" i="64" s="1"/>
  <c r="BR1726" i="64" a="1"/>
  <c r="BR1726" i="64" s="1"/>
  <c r="BR1727" i="64" a="1"/>
  <c r="BR1727" i="64" s="1"/>
  <c r="BQ1723" i="64"/>
  <c r="BQ1722" i="64"/>
  <c r="BR1717" i="64" a="1"/>
  <c r="BR1717" i="64" s="1"/>
  <c r="BR1718" i="64" a="1"/>
  <c r="BR1718" i="64" s="1"/>
  <c r="BQ2158" i="64"/>
  <c r="BR2157" i="64" a="1"/>
  <c r="BR2157" i="64" s="1"/>
  <c r="BR573" i="64" a="1"/>
  <c r="BR573" i="64" s="1"/>
  <c r="BM621" i="64"/>
  <c r="BS1927" i="64"/>
  <c r="BS1928" i="64" s="1"/>
  <c r="BN620" i="64" a="1"/>
  <c r="BN620" i="64" s="1"/>
  <c r="AP1863" i="64"/>
  <c r="BQ1478" i="64"/>
  <c r="BQ1638" i="64"/>
  <c r="BQ1187" i="64"/>
  <c r="BQ1615" i="64"/>
  <c r="BQ970"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67" i="64" a="1"/>
  <c r="BR2367" i="64" s="1"/>
  <c r="BR2444" i="64" a="1"/>
  <c r="BR2444" i="64" s="1"/>
  <c r="BR2418" i="64" a="1"/>
  <c r="BR2418" i="64" s="1"/>
  <c r="BR2393" i="64" a="1"/>
  <c r="BR2393" i="64" s="1"/>
  <c r="BR1614" i="64" a="1"/>
  <c r="BR1614" i="64" s="1"/>
  <c r="BR92" i="64" a="1"/>
  <c r="BR92" i="64" s="1"/>
  <c r="BR89" i="64" a="1"/>
  <c r="BR89" i="64" s="1"/>
  <c r="BR91" i="64" a="1"/>
  <c r="BR91" i="64" s="1"/>
  <c r="BR90" i="64" a="1"/>
  <c r="BR90" i="64" s="1"/>
  <c r="BQ93" i="64"/>
  <c r="BR1559" i="64" a="1"/>
  <c r="BR1559" i="64" s="1"/>
  <c r="BR1560" i="64" s="1"/>
  <c r="BR389" i="64" a="1"/>
  <c r="BR389" i="64" s="1"/>
  <c r="CF1764" i="64"/>
  <c r="CF1766" i="64" s="1"/>
  <c r="BR2494" i="64" a="1"/>
  <c r="BR2494" i="64" s="1"/>
  <c r="BR1479" i="64" a="1"/>
  <c r="BR1479" i="64" s="1"/>
  <c r="BR1858" i="64" a="1"/>
  <c r="BR1858" i="64" s="1"/>
  <c r="BR1866" i="64" s="1"/>
  <c r="BR1637" i="64" a="1"/>
  <c r="BR1637" i="64" s="1"/>
  <c r="BR1639" i="64" a="1"/>
  <c r="BR1639" i="64" s="1"/>
  <c r="BR1645" i="64" a="1"/>
  <c r="BR1645" i="64" s="1"/>
  <c r="BR1186" i="64" a="1"/>
  <c r="BR1186" i="64" s="1"/>
  <c r="BR969" i="64" a="1"/>
  <c r="BR969" i="64" s="1"/>
  <c r="BR2137" i="64" a="1"/>
  <c r="BR437" i="64" a="1"/>
  <c r="BR1723" i="64" a="1"/>
  <c r="BR599" i="64" a="1"/>
  <c r="BR698" i="64" a="1"/>
  <c r="BR1638" i="64" a="1"/>
  <c r="BR2158" i="64" a="1"/>
  <c r="BS2212" i="64" a="1"/>
  <c r="BS2178" i="64" a="1"/>
  <c r="BR1722" i="64" a="1"/>
  <c r="BR390" i="64" a="1"/>
  <c r="BR575" i="64" a="1"/>
  <c r="BN621" i="64" a="1"/>
  <c r="BR414" i="64" a="1"/>
  <c r="BR1187" i="64" a="1"/>
  <c r="BR1615" i="64" a="1"/>
  <c r="BR1478" i="64" a="1"/>
  <c r="BR2115" i="64" a="1"/>
  <c r="BR970" i="64" a="1"/>
  <c r="AT507" i="64" l="1"/>
  <c r="AS516" i="64"/>
  <c r="AS504" i="64"/>
  <c r="AT496" i="64"/>
  <c r="AT499" i="64" s="1"/>
  <c r="AP1867" i="64" a="1"/>
  <c r="AP1867" i="64" s="1"/>
  <c r="AP1860" i="64" s="1"/>
  <c r="AP1861" i="64" s="1"/>
  <c r="CX25" i="863"/>
  <c r="CX36" i="861" s="1"/>
  <c r="CY86" i="861"/>
  <c r="CZ91" i="861"/>
  <c r="CX72" i="863"/>
  <c r="CY28" i="861"/>
  <c r="CY29" i="861" s="1"/>
  <c r="CY71" i="863"/>
  <c r="CY67" i="863"/>
  <c r="CY69" i="863"/>
  <c r="CY23" i="863" s="1"/>
  <c r="CY34" i="861" s="1"/>
  <c r="CX26" i="863"/>
  <c r="CX33" i="861"/>
  <c r="CX37" i="861" s="1"/>
  <c r="CX39" i="861" s="1"/>
  <c r="BT277" i="64"/>
  <c r="BT278" i="64"/>
  <c r="BT260" i="64"/>
  <c r="BT261" i="64"/>
  <c r="BT279" i="64"/>
  <c r="BT280" i="64"/>
  <c r="BT262" i="64"/>
  <c r="BS281" i="64"/>
  <c r="BS263" i="64"/>
  <c r="DD2370" i="64"/>
  <c r="DE2368" i="64"/>
  <c r="CZ2421" i="64"/>
  <c r="DA2419" i="64"/>
  <c r="BR698" i="64"/>
  <c r="BR708" i="64" s="1"/>
  <c r="BQ708" i="64"/>
  <c r="BS702" i="64" a="1"/>
  <c r="BS702" i="64" s="1"/>
  <c r="BS697" i="64" a="1"/>
  <c r="BS697" i="64" s="1"/>
  <c r="BR437" i="64"/>
  <c r="BQ2041" i="64"/>
  <c r="BS2024" i="64" a="1"/>
  <c r="BS2024" i="64" s="1"/>
  <c r="BS2025" i="64" a="1"/>
  <c r="BS2025" i="64" s="1"/>
  <c r="BS2028" i="64" a="1"/>
  <c r="BS2028" i="64" s="1"/>
  <c r="BS2026" i="64" a="1"/>
  <c r="BS2026" i="64" s="1"/>
  <c r="BS2030" i="64" a="1"/>
  <c r="BS2030" i="64" s="1"/>
  <c r="BS2029" i="64" a="1"/>
  <c r="BS2029" i="64" s="1"/>
  <c r="BS2031" i="64" a="1"/>
  <c r="BS2031" i="64" s="1"/>
  <c r="BS2032" i="64" a="1"/>
  <c r="BS2032" i="64" s="1"/>
  <c r="BS2027" i="64" a="1"/>
  <c r="BS2027" i="64" s="1"/>
  <c r="BR2033" i="64"/>
  <c r="BS413" i="64" a="1"/>
  <c r="BS413" i="64" s="1"/>
  <c r="BS436" i="64" a="1"/>
  <c r="BS436" i="64" s="1"/>
  <c r="BS435" i="64" a="1"/>
  <c r="BS435" i="64" s="1"/>
  <c r="BR414" i="64"/>
  <c r="BS2212" i="64"/>
  <c r="BS2178" i="64"/>
  <c r="BR2115" i="64"/>
  <c r="BR2137" i="64"/>
  <c r="BS2470" i="64" a="1"/>
  <c r="BS2470" i="64" s="1"/>
  <c r="BS2116" i="64" a="1"/>
  <c r="BS2116" i="64" s="1"/>
  <c r="BS2136" i="64" a="1"/>
  <c r="BS2136" i="64" s="1"/>
  <c r="BP1732" i="64"/>
  <c r="BP1741" i="64"/>
  <c r="BO1741" i="64"/>
  <c r="BQ1730" i="64"/>
  <c r="BQ1739" i="64"/>
  <c r="BQ1731" i="64"/>
  <c r="BQ1740" i="64"/>
  <c r="BS1736" i="64" a="1"/>
  <c r="BS1736" i="64" s="1"/>
  <c r="BS1735" i="64" a="1"/>
  <c r="BS1735" i="64" s="1"/>
  <c r="BS1727" i="64" a="1"/>
  <c r="BS1727" i="64" s="1"/>
  <c r="BS1726" i="64" a="1"/>
  <c r="BS1726" i="64" s="1"/>
  <c r="BR1723" i="64"/>
  <c r="BR1722" i="64"/>
  <c r="BS1717" i="64" a="1"/>
  <c r="BS1717" i="64" s="1"/>
  <c r="BS1718" i="64" a="1"/>
  <c r="BS1718" i="64" s="1"/>
  <c r="BR2158" i="64"/>
  <c r="BS2157" i="64" a="1"/>
  <c r="BS2157" i="64" s="1"/>
  <c r="BS573" i="64" a="1"/>
  <c r="BS573" i="64" s="1"/>
  <c r="BN621" i="64"/>
  <c r="BT1927" i="64"/>
  <c r="BT1928" i="64" s="1"/>
  <c r="BO620" i="64" a="1"/>
  <c r="BO620" i="64" s="1"/>
  <c r="BR1638" i="64"/>
  <c r="BR1187" i="64"/>
  <c r="BR1478" i="64"/>
  <c r="BR1615" i="64"/>
  <c r="BR970"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67" i="64" a="1"/>
  <c r="BS2367" i="64" s="1"/>
  <c r="BS2444" i="64" a="1"/>
  <c r="BS2444" i="64" s="1"/>
  <c r="BS2418" i="64" a="1"/>
  <c r="BS2418" i="64" s="1"/>
  <c r="BS2393" i="64" a="1"/>
  <c r="BS2393" i="64" s="1"/>
  <c r="BS1614" i="64" a="1"/>
  <c r="BS1614" i="64" s="1"/>
  <c r="BR93" i="64"/>
  <c r="BS90" i="64" a="1"/>
  <c r="BS90" i="64" s="1"/>
  <c r="BS91" i="64" a="1"/>
  <c r="BS91" i="64" s="1"/>
  <c r="BS92" i="64" a="1"/>
  <c r="BS92" i="64" s="1"/>
  <c r="BS89" i="64" a="1"/>
  <c r="BS89" i="64" s="1"/>
  <c r="BS1559" i="64" a="1"/>
  <c r="BS1559" i="64" s="1"/>
  <c r="BS1560" i="64" s="1"/>
  <c r="BS389" i="64" a="1"/>
  <c r="BS389" i="64" s="1"/>
  <c r="CG1764" i="64"/>
  <c r="CG1766" i="64" s="1"/>
  <c r="BS2494" i="64" a="1"/>
  <c r="BS2494" i="64" s="1"/>
  <c r="BS1479" i="64" a="1"/>
  <c r="BS1479" i="64" s="1"/>
  <c r="BS1858" i="64" a="1"/>
  <c r="BS1858" i="64" s="1"/>
  <c r="BS1866" i="64" s="1"/>
  <c r="BS1637" i="64" a="1"/>
  <c r="BS1637" i="64" s="1"/>
  <c r="BS1639" i="64" a="1"/>
  <c r="BS1639" i="64" s="1"/>
  <c r="BS1645" i="64" a="1"/>
  <c r="BS1645" i="64" s="1"/>
  <c r="BS1186" i="64" a="1"/>
  <c r="BS1186" i="64" s="1"/>
  <c r="BS969" i="64" a="1"/>
  <c r="BS969" i="64" s="1"/>
  <c r="BS698" i="64" a="1"/>
  <c r="BS414" i="64" a="1"/>
  <c r="BS2137" i="64" a="1"/>
  <c r="BS599" i="64" a="1"/>
  <c r="BS970" i="64" a="1"/>
  <c r="BT2212" i="64" a="1"/>
  <c r="BS2158" i="64" a="1"/>
  <c r="BS575" i="64" a="1"/>
  <c r="BT2178" i="64" a="1"/>
  <c r="BS1615" i="64" a="1"/>
  <c r="BS1187" i="64" a="1"/>
  <c r="BS1638" i="64" a="1"/>
  <c r="BS2115" i="64" a="1"/>
  <c r="BS437" i="64" a="1"/>
  <c r="BS1722" i="64" a="1"/>
  <c r="BS1723" i="64" a="1"/>
  <c r="BS390" i="64" a="1"/>
  <c r="BS1478" i="64" a="1"/>
  <c r="BO621" i="64" a="1"/>
  <c r="AT508" i="64" l="1"/>
  <c r="BO1743" i="64"/>
  <c r="BO1744" i="64" s="1"/>
  <c r="AQ1857" i="64"/>
  <c r="AQ1863" i="64" s="1"/>
  <c r="L1861" i="64"/>
  <c r="AQ1867" i="64" a="1"/>
  <c r="AQ1867" i="64" s="1"/>
  <c r="CY25" i="863"/>
  <c r="CY36" i="861" s="1"/>
  <c r="CY62" i="861"/>
  <c r="CZ18" i="861"/>
  <c r="CZ12" i="863" s="1"/>
  <c r="CX40" i="861"/>
  <c r="CY72" i="863"/>
  <c r="CY22" i="863"/>
  <c r="BT263" i="64"/>
  <c r="BU277" i="64"/>
  <c r="BU278" i="64"/>
  <c r="BU260" i="64"/>
  <c r="BU261" i="64"/>
  <c r="BU279" i="64"/>
  <c r="BU262" i="64"/>
  <c r="BU280" i="64"/>
  <c r="BT281" i="64"/>
  <c r="DA2421" i="64"/>
  <c r="DB2419" i="64"/>
  <c r="DE2370" i="64"/>
  <c r="DF2368" i="64"/>
  <c r="BS698" i="64"/>
  <c r="BT702" i="64" a="1"/>
  <c r="BT702" i="64" s="1"/>
  <c r="BT697" i="64" a="1"/>
  <c r="BT697" i="64" s="1"/>
  <c r="BS437" i="64"/>
  <c r="BR2041" i="64"/>
  <c r="BT2030" i="64" a="1"/>
  <c r="BT2030" i="64" s="1"/>
  <c r="BT2024" i="64" a="1"/>
  <c r="BT2024" i="64" s="1"/>
  <c r="BT2027" i="64" a="1"/>
  <c r="BT2027" i="64" s="1"/>
  <c r="BT2028" i="64" a="1"/>
  <c r="BT2028" i="64" s="1"/>
  <c r="BT2026" i="64" a="1"/>
  <c r="BT2026" i="64" s="1"/>
  <c r="BT2029" i="64" a="1"/>
  <c r="BT2029" i="64" s="1"/>
  <c r="BT2031" i="64" a="1"/>
  <c r="BT2031" i="64" s="1"/>
  <c r="BT2032" i="64" a="1"/>
  <c r="BT2032" i="64" s="1"/>
  <c r="BT2025" i="64" a="1"/>
  <c r="BT2025" i="64" s="1"/>
  <c r="BS2033" i="64"/>
  <c r="BT413" i="64" a="1"/>
  <c r="BT413" i="64" s="1"/>
  <c r="BT436" i="64" a="1"/>
  <c r="BT436" i="64" s="1"/>
  <c r="BT435" i="64" a="1"/>
  <c r="BT435" i="64" s="1"/>
  <c r="BS414" i="64"/>
  <c r="BT2212" i="64"/>
  <c r="BT2178" i="64"/>
  <c r="BS2137" i="64"/>
  <c r="BS2115" i="64"/>
  <c r="BT2470" i="64" a="1"/>
  <c r="BT2470" i="64" s="1"/>
  <c r="BT2116" i="64" a="1"/>
  <c r="BT2116" i="64" s="1"/>
  <c r="BT2136" i="64" a="1"/>
  <c r="BT2136" i="64" s="1"/>
  <c r="BP1743" i="64"/>
  <c r="BP1744" i="64" s="1"/>
  <c r="BQ1732" i="64"/>
  <c r="BR1731" i="64"/>
  <c r="BR1740" i="64"/>
  <c r="BR1730" i="64"/>
  <c r="BR1739" i="64"/>
  <c r="BT1735" i="64" a="1"/>
  <c r="BT1735" i="64" s="1"/>
  <c r="BT1736" i="64" a="1"/>
  <c r="BT1736" i="64" s="1"/>
  <c r="BT1727" i="64" a="1"/>
  <c r="BT1727" i="64" s="1"/>
  <c r="BT1726" i="64" a="1"/>
  <c r="BT1726" i="64" s="1"/>
  <c r="BS1723" i="64"/>
  <c r="BS1722" i="64"/>
  <c r="BT1717" i="64" a="1"/>
  <c r="BT1717" i="64" s="1"/>
  <c r="BT1718" i="64" a="1"/>
  <c r="BT1718" i="64" s="1"/>
  <c r="BS2158" i="64"/>
  <c r="BT2157" i="64" a="1"/>
  <c r="BT2157" i="64" s="1"/>
  <c r="BT573" i="64" a="1"/>
  <c r="BT573" i="64" s="1"/>
  <c r="BO621" i="64"/>
  <c r="BP620" i="64" a="1"/>
  <c r="BP620" i="64" s="1"/>
  <c r="BU1927" i="64"/>
  <c r="BU1928" i="64" s="1"/>
  <c r="BS1187" i="64"/>
  <c r="BS1638" i="64"/>
  <c r="BS1478" i="64"/>
  <c r="BS1615" i="64"/>
  <c r="BS970"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67" i="64" a="1"/>
  <c r="BT2367" i="64" s="1"/>
  <c r="BT2444" i="64" a="1"/>
  <c r="BT2444" i="64" s="1"/>
  <c r="BT2418" i="64" a="1"/>
  <c r="BT2418" i="64" s="1"/>
  <c r="BT2393" i="64" a="1"/>
  <c r="BT2393" i="64" s="1"/>
  <c r="BT1614" i="64" a="1"/>
  <c r="BT1614" i="64" s="1"/>
  <c r="BS93" i="64"/>
  <c r="BT89" i="64" a="1"/>
  <c r="BT89" i="64" s="1"/>
  <c r="BT90" i="64" a="1"/>
  <c r="BT90" i="64" s="1"/>
  <c r="BT91" i="64" a="1"/>
  <c r="BT91" i="64" s="1"/>
  <c r="BT92" i="64" a="1"/>
  <c r="BT92" i="64" s="1"/>
  <c r="BT1559" i="64" a="1"/>
  <c r="BT1559" i="64" s="1"/>
  <c r="BT1560" i="64" s="1"/>
  <c r="BT389" i="64" a="1"/>
  <c r="BT389" i="64" s="1"/>
  <c r="CH1764" i="64"/>
  <c r="CH1766" i="64" s="1"/>
  <c r="BT2494" i="64" a="1"/>
  <c r="BT2494" i="64" s="1"/>
  <c r="BT1479" i="64" a="1"/>
  <c r="BT1479" i="64" s="1"/>
  <c r="BT1858" i="64" a="1"/>
  <c r="BT1858" i="64" s="1"/>
  <c r="BT1866" i="64" s="1"/>
  <c r="BT1637" i="64" a="1"/>
  <c r="BT1637" i="64" s="1"/>
  <c r="BT1639" i="64" a="1"/>
  <c r="BT1639" i="64" s="1"/>
  <c r="BT1645" i="64" a="1"/>
  <c r="BT1645" i="64" s="1"/>
  <c r="BT1186" i="64" a="1"/>
  <c r="BT1186" i="64" s="1"/>
  <c r="BT969" i="64" a="1"/>
  <c r="BT969" i="64" s="1"/>
  <c r="BT437" i="64" a="1"/>
  <c r="BU2212" i="64" a="1"/>
  <c r="BT2158" i="64" a="1"/>
  <c r="BT2115" i="64" a="1"/>
  <c r="BT2137" i="64" a="1"/>
  <c r="BT414" i="64" a="1"/>
  <c r="BT1638" i="64" a="1"/>
  <c r="BT575" i="64" a="1"/>
  <c r="BT698" i="64" a="1"/>
  <c r="BT1722" i="64" a="1"/>
  <c r="BT1187" i="64" a="1"/>
  <c r="BT390" i="64" a="1"/>
  <c r="BT1615" i="64" a="1"/>
  <c r="BU2178" i="64" a="1"/>
  <c r="BT599" i="64" a="1"/>
  <c r="BT970" i="64" a="1"/>
  <c r="BT1478" i="64" a="1"/>
  <c r="BP621" i="64" a="1"/>
  <c r="BT1723" i="64" a="1"/>
  <c r="AT510" i="64" l="1"/>
  <c r="AT500" i="64" s="1"/>
  <c r="AT502" i="64" s="1"/>
  <c r="AQ1860" i="64"/>
  <c r="CZ86" i="861"/>
  <c r="DA91" i="861"/>
  <c r="CZ28" i="861"/>
  <c r="CZ29" i="861" s="1"/>
  <c r="CZ69" i="863"/>
  <c r="CZ23" i="863" s="1"/>
  <c r="CZ34" i="861" s="1"/>
  <c r="CZ67" i="863"/>
  <c r="CZ71" i="863"/>
  <c r="CY33" i="861"/>
  <c r="CY37" i="861" s="1"/>
  <c r="CY39" i="861" s="1"/>
  <c r="CY26" i="863"/>
  <c r="BV277" i="64"/>
  <c r="BV278" i="64"/>
  <c r="BV260" i="64"/>
  <c r="BV261" i="64"/>
  <c r="BV279" i="64"/>
  <c r="BV262" i="64"/>
  <c r="BV280" i="64"/>
  <c r="BU263" i="64"/>
  <c r="BU281" i="64"/>
  <c r="DF2370" i="64"/>
  <c r="DG2368" i="64"/>
  <c r="DB2421" i="64"/>
  <c r="DC2419" i="64"/>
  <c r="BT698" i="64"/>
  <c r="BT708" i="64" s="1"/>
  <c r="BS708" i="64"/>
  <c r="BU702" i="64" a="1"/>
  <c r="BU702" i="64" s="1"/>
  <c r="BU697" i="64" a="1"/>
  <c r="BU697" i="64" s="1"/>
  <c r="BS2041" i="64"/>
  <c r="BT437" i="64"/>
  <c r="BU2025" i="64" a="1"/>
  <c r="BU2025" i="64" s="1"/>
  <c r="BU2026" i="64" a="1"/>
  <c r="BU2026" i="64" s="1"/>
  <c r="BU2027" i="64" a="1"/>
  <c r="BU2027" i="64" s="1"/>
  <c r="BU2028" i="64" a="1"/>
  <c r="BU2028" i="64" s="1"/>
  <c r="BU2029" i="64" a="1"/>
  <c r="BU2029" i="64" s="1"/>
  <c r="BU2024" i="64" a="1"/>
  <c r="BU2024" i="64" s="1"/>
  <c r="BU2030" i="64" a="1"/>
  <c r="BU2030" i="64" s="1"/>
  <c r="BU2031" i="64" a="1"/>
  <c r="BU2031" i="64" s="1"/>
  <c r="BU2032" i="64" a="1"/>
  <c r="BU2032" i="64" s="1"/>
  <c r="BT2033" i="64"/>
  <c r="BU413" i="64" a="1"/>
  <c r="BU413" i="64" s="1"/>
  <c r="BU436" i="64" a="1"/>
  <c r="BU436" i="64" s="1"/>
  <c r="BU435" i="64" a="1"/>
  <c r="BU435" i="64" s="1"/>
  <c r="BT414" i="64"/>
  <c r="BU2212" i="64"/>
  <c r="BU2178" i="64"/>
  <c r="BT2137" i="64"/>
  <c r="BT2115" i="64"/>
  <c r="BU2470" i="64" a="1"/>
  <c r="BU2470" i="64" s="1"/>
  <c r="BU2116" i="64" a="1"/>
  <c r="BU2116" i="64" s="1"/>
  <c r="BU2136" i="64" a="1"/>
  <c r="BU2136" i="64" s="1"/>
  <c r="BR1732" i="64"/>
  <c r="BQ1741" i="64"/>
  <c r="BR1741" i="64"/>
  <c r="BS1730" i="64"/>
  <c r="BS1739" i="64"/>
  <c r="BS1731" i="64"/>
  <c r="BS1740" i="64"/>
  <c r="BU1736" i="64" a="1"/>
  <c r="BU1736" i="64" s="1"/>
  <c r="BU1735" i="64" a="1"/>
  <c r="BU1735" i="64" s="1"/>
  <c r="BU1727" i="64" a="1"/>
  <c r="BU1727" i="64" s="1"/>
  <c r="BU1726" i="64" a="1"/>
  <c r="BU1726" i="64" s="1"/>
  <c r="BT1723" i="64"/>
  <c r="BT1722" i="64"/>
  <c r="BU1717" i="64" a="1"/>
  <c r="BU1717" i="64" s="1"/>
  <c r="BU1718" i="64" a="1"/>
  <c r="BU1718" i="64" s="1"/>
  <c r="BT2158" i="64"/>
  <c r="BU2157" i="64" a="1"/>
  <c r="BU2157" i="64" s="1"/>
  <c r="BU573" i="64" a="1"/>
  <c r="BU573" i="64" s="1"/>
  <c r="BP621" i="64"/>
  <c r="BV1927" i="64"/>
  <c r="BV1928" i="64" s="1"/>
  <c r="BQ620" i="64" a="1"/>
  <c r="BQ620" i="64" s="1"/>
  <c r="BT1187" i="64"/>
  <c r="BT1478" i="64"/>
  <c r="BT1638" i="64"/>
  <c r="BT1615" i="64"/>
  <c r="BT970"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67" i="64" a="1"/>
  <c r="BU2367" i="64" s="1"/>
  <c r="BU2444" i="64" a="1"/>
  <c r="BU2444" i="64" s="1"/>
  <c r="BU2418" i="64" a="1"/>
  <c r="BU2418" i="64" s="1"/>
  <c r="BU2393" i="64" a="1"/>
  <c r="BU2393" i="64" s="1"/>
  <c r="BU1614" i="64" a="1"/>
  <c r="BU1614" i="64" s="1"/>
  <c r="BU90" i="64" a="1"/>
  <c r="BU90" i="64" s="1"/>
  <c r="BU91" i="64" a="1"/>
  <c r="BU91" i="64" s="1"/>
  <c r="BU92" i="64" a="1"/>
  <c r="BU92" i="64" s="1"/>
  <c r="BU89" i="64" a="1"/>
  <c r="BU89" i="64" s="1"/>
  <c r="BT93" i="64"/>
  <c r="BU1559" i="64" a="1"/>
  <c r="BU1559" i="64" s="1"/>
  <c r="BU1560" i="64" s="1"/>
  <c r="BU389" i="64" a="1"/>
  <c r="BU389" i="64" s="1"/>
  <c r="CI1764" i="64"/>
  <c r="CI1766" i="64" s="1"/>
  <c r="BU2494" i="64" a="1"/>
  <c r="BU2494" i="64" s="1"/>
  <c r="BU1479" i="64" a="1"/>
  <c r="BU1479" i="64" s="1"/>
  <c r="BU1858" i="64" a="1"/>
  <c r="BU1858" i="64" s="1"/>
  <c r="BU1866" i="64" s="1"/>
  <c r="BU1637" i="64" a="1"/>
  <c r="BU1637" i="64" s="1"/>
  <c r="BU1645" i="64" a="1"/>
  <c r="BU1645" i="64" s="1"/>
  <c r="BU1639" i="64" a="1"/>
  <c r="BU1639" i="64" s="1"/>
  <c r="BU1186" i="64" a="1"/>
  <c r="BU1186" i="64" s="1"/>
  <c r="BU969" i="64" a="1"/>
  <c r="BU969" i="64" s="1"/>
  <c r="BU1723" i="64" a="1"/>
  <c r="BU437" i="64" a="1"/>
  <c r="BU2158" i="64" a="1"/>
  <c r="BQ621" i="64" a="1"/>
  <c r="BV2178" i="64" a="1"/>
  <c r="BU2115" i="64" a="1"/>
  <c r="BU698" i="64" a="1"/>
  <c r="BU1638" i="64" a="1"/>
  <c r="BU414" i="64" a="1"/>
  <c r="BU599" i="64" a="1"/>
  <c r="BU575" i="64" a="1"/>
  <c r="BU2137" i="64" a="1"/>
  <c r="BU390" i="64" a="1"/>
  <c r="BV2212" i="64" a="1"/>
  <c r="BU1615" i="64" a="1"/>
  <c r="BU1478" i="64" a="1"/>
  <c r="BU1187" i="64" a="1"/>
  <c r="BU970" i="64" a="1"/>
  <c r="BU1722" i="64" a="1"/>
  <c r="AT511" i="64" l="1"/>
  <c r="AT512" i="64" s="1"/>
  <c r="AT503" i="64"/>
  <c r="AQ1861" i="64"/>
  <c r="AR1857" i="64" s="1"/>
  <c r="AR1863" i="64" s="1"/>
  <c r="BQ1743" i="64"/>
  <c r="BQ1744" i="64" s="1"/>
  <c r="AR1867" i="64" a="1"/>
  <c r="AR1867" i="64" s="1"/>
  <c r="CZ25" i="863"/>
  <c r="CZ36" i="861" s="1"/>
  <c r="CZ62" i="861"/>
  <c r="DA18" i="861"/>
  <c r="DA28" i="861" s="1"/>
  <c r="DA29" i="861" s="1"/>
  <c r="CY40" i="861"/>
  <c r="CZ72" i="863"/>
  <c r="CZ22" i="863"/>
  <c r="BV281" i="64"/>
  <c r="BV263" i="64"/>
  <c r="BW277" i="64"/>
  <c r="BW278" i="64"/>
  <c r="BW260" i="64"/>
  <c r="BW261" i="64"/>
  <c r="BW279" i="64"/>
  <c r="BW262" i="64"/>
  <c r="BW280" i="64"/>
  <c r="DC2421" i="64"/>
  <c r="DD2419" i="64"/>
  <c r="DG2370" i="64"/>
  <c r="DH2368" i="64"/>
  <c r="BU698" i="64"/>
  <c r="BV702" i="64" a="1"/>
  <c r="BV702" i="64" s="1"/>
  <c r="BV697" i="64" a="1"/>
  <c r="BV697" i="64" s="1"/>
  <c r="BU437" i="64"/>
  <c r="BT2041" i="64"/>
  <c r="BU2033" i="64"/>
  <c r="BV2024" i="64" a="1"/>
  <c r="BV2024" i="64" s="1"/>
  <c r="BV2025" i="64" a="1"/>
  <c r="BV2025" i="64" s="1"/>
  <c r="BV2026" i="64" a="1"/>
  <c r="BV2026" i="64" s="1"/>
  <c r="BV2027" i="64" a="1"/>
  <c r="BV2027" i="64" s="1"/>
  <c r="BV2028" i="64" a="1"/>
  <c r="BV2028" i="64" s="1"/>
  <c r="BV2030" i="64" a="1"/>
  <c r="BV2030" i="64" s="1"/>
  <c r="BV2029" i="64" a="1"/>
  <c r="BV2029" i="64" s="1"/>
  <c r="BV2031" i="64" a="1"/>
  <c r="BV2031" i="64" s="1"/>
  <c r="BV2032" i="64" a="1"/>
  <c r="BV2032" i="64" s="1"/>
  <c r="BV435" i="64" a="1"/>
  <c r="BV435" i="64" s="1"/>
  <c r="BV413" i="64" a="1"/>
  <c r="BV413" i="64" s="1"/>
  <c r="BV436" i="64" a="1"/>
  <c r="BV436" i="64" s="1"/>
  <c r="BU414" i="64"/>
  <c r="BV2178" i="64"/>
  <c r="BV2212" i="64"/>
  <c r="BU2137" i="64"/>
  <c r="BU2115" i="64"/>
  <c r="BV2470" i="64" a="1"/>
  <c r="BV2470" i="64" s="1"/>
  <c r="BV2116" i="64" a="1"/>
  <c r="BV2116" i="64" s="1"/>
  <c r="BV2136" i="64" a="1"/>
  <c r="BV2136" i="64" s="1"/>
  <c r="BR1743" i="64"/>
  <c r="BR1744" i="64" s="1"/>
  <c r="BS1732" i="64"/>
  <c r="BT1730" i="64"/>
  <c r="BT1739" i="64"/>
  <c r="BT1731" i="64"/>
  <c r="BT1740" i="64"/>
  <c r="BV1736" i="64" a="1"/>
  <c r="BV1736" i="64" s="1"/>
  <c r="BV1735" i="64" a="1"/>
  <c r="BV1735" i="64" s="1"/>
  <c r="BV1727" i="64" a="1"/>
  <c r="BV1727" i="64" s="1"/>
  <c r="BV1726" i="64" a="1"/>
  <c r="BV1726" i="64" s="1"/>
  <c r="BU1723" i="64"/>
  <c r="BU1722" i="64"/>
  <c r="BV1717" i="64" a="1"/>
  <c r="BV1717" i="64" s="1"/>
  <c r="BV1718" i="64" a="1"/>
  <c r="BV1718" i="64" s="1"/>
  <c r="BU2158" i="64"/>
  <c r="BV2157" i="64" a="1"/>
  <c r="BV2157" i="64" s="1"/>
  <c r="BV573" i="64" a="1"/>
  <c r="BV573" i="64" s="1"/>
  <c r="BQ621" i="64"/>
  <c r="BW1927" i="64"/>
  <c r="BW1928" i="64" s="1"/>
  <c r="BR620" i="64" a="1"/>
  <c r="BR620" i="64" s="1"/>
  <c r="BU1638" i="64"/>
  <c r="BU1478" i="64"/>
  <c r="BU1187" i="64"/>
  <c r="BU1615" i="64"/>
  <c r="BU970"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67" i="64" a="1"/>
  <c r="BV2367" i="64" s="1"/>
  <c r="BV2393" i="64" a="1"/>
  <c r="BV2393" i="64" s="1"/>
  <c r="BV2418" i="64" a="1"/>
  <c r="BV2418" i="64" s="1"/>
  <c r="BV2444" i="64" a="1"/>
  <c r="BV2444" i="64" s="1"/>
  <c r="BV1614" i="64" a="1"/>
  <c r="BV1614" i="64" s="1"/>
  <c r="BU93" i="64"/>
  <c r="BV90" i="64" a="1"/>
  <c r="BV90" i="64" s="1"/>
  <c r="BV91" i="64" a="1"/>
  <c r="BV91" i="64" s="1"/>
  <c r="BV92" i="64" a="1"/>
  <c r="BV92" i="64" s="1"/>
  <c r="BV89" i="64" a="1"/>
  <c r="BV89" i="64" s="1"/>
  <c r="BV1559" i="64" a="1"/>
  <c r="BV1559" i="64" s="1"/>
  <c r="BV1560" i="64" s="1"/>
  <c r="BV389" i="64" a="1"/>
  <c r="BV389" i="64" s="1"/>
  <c r="CJ1764" i="64"/>
  <c r="CJ1766" i="64" s="1"/>
  <c r="BV2494" i="64" a="1"/>
  <c r="BV2494" i="64" s="1"/>
  <c r="BV1479" i="64" a="1"/>
  <c r="BV1479" i="64" s="1"/>
  <c r="BV1858" i="64" a="1"/>
  <c r="BV1858" i="64" s="1"/>
  <c r="BV1866" i="64" s="1"/>
  <c r="BV1639" i="64" a="1"/>
  <c r="BV1639" i="64" s="1"/>
  <c r="BV1637" i="64" a="1"/>
  <c r="BV1637" i="64" s="1"/>
  <c r="BV1645" i="64" a="1"/>
  <c r="BV1645" i="64" s="1"/>
  <c r="BV1186" i="64" a="1"/>
  <c r="BV1186" i="64" s="1"/>
  <c r="BV969" i="64" a="1"/>
  <c r="BV969" i="64" s="1"/>
  <c r="BV599" i="64" a="1"/>
  <c r="BV698" i="64" a="1"/>
  <c r="BV575" i="64" a="1"/>
  <c r="BV1638" i="64" a="1"/>
  <c r="BV414" i="64" a="1"/>
  <c r="BV2158" i="64" a="1"/>
  <c r="BV437" i="64" a="1"/>
  <c r="BV970" i="64" a="1"/>
  <c r="BV2137" i="64" a="1"/>
  <c r="BV1615" i="64" a="1"/>
  <c r="BW2212" i="64" a="1"/>
  <c r="BV390" i="64" a="1"/>
  <c r="BW2178" i="64" a="1"/>
  <c r="BV2115" i="64" a="1"/>
  <c r="BV1478" i="64" a="1"/>
  <c r="BV1722" i="64" a="1"/>
  <c r="BR621" i="64" a="1"/>
  <c r="BV1187" i="64" a="1"/>
  <c r="BV1723" i="64" a="1"/>
  <c r="AT516" i="64" l="1"/>
  <c r="AU507" i="64"/>
  <c r="AT504" i="64"/>
  <c r="AU496" i="64"/>
  <c r="AU499" i="64" s="1"/>
  <c r="AR1860" i="64"/>
  <c r="AR1861" i="64" s="1"/>
  <c r="AS1857" i="64" s="1"/>
  <c r="AS1863" i="64" s="1"/>
  <c r="DB91" i="861"/>
  <c r="DA12" i="863"/>
  <c r="DA71" i="863" s="1"/>
  <c r="CZ26" i="863"/>
  <c r="CZ33" i="861"/>
  <c r="CZ37" i="861" s="1"/>
  <c r="CZ39" i="861" s="1"/>
  <c r="BX277" i="64"/>
  <c r="BX278" i="64"/>
  <c r="BX260" i="64"/>
  <c r="BX279" i="64"/>
  <c r="BX261" i="64"/>
  <c r="BX280" i="64"/>
  <c r="BX262" i="64"/>
  <c r="BW281" i="64"/>
  <c r="BW263" i="64"/>
  <c r="DH2370" i="64"/>
  <c r="DI2368" i="64"/>
  <c r="DD2421" i="64"/>
  <c r="DE2419" i="64"/>
  <c r="BV698" i="64"/>
  <c r="BV708" i="64" s="1"/>
  <c r="BU708" i="64"/>
  <c r="BW702" i="64" a="1"/>
  <c r="BW702" i="64" s="1"/>
  <c r="BW697" i="64" a="1"/>
  <c r="BW697" i="64" s="1"/>
  <c r="BV437" i="64"/>
  <c r="BU2041" i="64"/>
  <c r="BW2024" i="64" a="1"/>
  <c r="BW2024" i="64" s="1"/>
  <c r="BW2025" i="64" a="1"/>
  <c r="BW2025" i="64" s="1"/>
  <c r="BW2026" i="64" a="1"/>
  <c r="BW2026" i="64" s="1"/>
  <c r="BW2027" i="64" a="1"/>
  <c r="BW2027" i="64" s="1"/>
  <c r="BW2028" i="64" a="1"/>
  <c r="BW2028" i="64" s="1"/>
  <c r="BW2029" i="64" a="1"/>
  <c r="BW2029" i="64" s="1"/>
  <c r="BW2031" i="64" a="1"/>
  <c r="BW2031" i="64" s="1"/>
  <c r="BW2032" i="64" a="1"/>
  <c r="BW2032" i="64" s="1"/>
  <c r="BW2030" i="64" a="1"/>
  <c r="BW2030" i="64" s="1"/>
  <c r="BV2033" i="64"/>
  <c r="BW435" i="64" a="1"/>
  <c r="BW435" i="64" s="1"/>
  <c r="BW413" i="64" a="1"/>
  <c r="BW413" i="64" s="1"/>
  <c r="BW436" i="64" a="1"/>
  <c r="BW436" i="64" s="1"/>
  <c r="BV414" i="64"/>
  <c r="BW2212" i="64"/>
  <c r="BW2178" i="64"/>
  <c r="BV2137" i="64"/>
  <c r="BV2115" i="64"/>
  <c r="BW2470" i="64" a="1"/>
  <c r="BW2470" i="64" s="1"/>
  <c r="BW2116" i="64" a="1"/>
  <c r="BW2116" i="64" s="1"/>
  <c r="BW2136" i="64" a="1"/>
  <c r="BW2136" i="64" s="1"/>
  <c r="BT1732" i="64"/>
  <c r="BT1741" i="64"/>
  <c r="BS1741" i="64"/>
  <c r="BU1730" i="64"/>
  <c r="BU1739" i="64"/>
  <c r="BU1731" i="64"/>
  <c r="BU1740" i="64"/>
  <c r="BW1736" i="64" a="1"/>
  <c r="BW1736" i="64" s="1"/>
  <c r="BW1735" i="64" a="1"/>
  <c r="BW1735" i="64" s="1"/>
  <c r="BW1726" i="64" a="1"/>
  <c r="BW1726" i="64" s="1"/>
  <c r="BW1727" i="64" a="1"/>
  <c r="BW1727" i="64" s="1"/>
  <c r="BV1723" i="64"/>
  <c r="BV1722" i="64"/>
  <c r="BW1717" i="64" a="1"/>
  <c r="BW1717" i="64" s="1"/>
  <c r="BW1718" i="64" a="1"/>
  <c r="BW1718" i="64" s="1"/>
  <c r="BV2158" i="64"/>
  <c r="BW2157" i="64" a="1"/>
  <c r="BW2157" i="64" s="1"/>
  <c r="BW573" i="64" a="1"/>
  <c r="BW573" i="64" s="1"/>
  <c r="BR621" i="64"/>
  <c r="BX1927" i="64"/>
  <c r="BX1928" i="64" s="1"/>
  <c r="BS620" i="64" a="1"/>
  <c r="BS620" i="64" s="1"/>
  <c r="BV1638" i="64"/>
  <c r="BV1478" i="64"/>
  <c r="BV1187" i="64"/>
  <c r="BV1615" i="64"/>
  <c r="BV970"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67" i="64" a="1"/>
  <c r="BW2367" i="64" s="1"/>
  <c r="BW2393" i="64" a="1"/>
  <c r="BW2393" i="64" s="1"/>
  <c r="BW2444" i="64" a="1"/>
  <c r="BW2444" i="64" s="1"/>
  <c r="BW2418" i="64" a="1"/>
  <c r="BW2418" i="64" s="1"/>
  <c r="BW1614" i="64" a="1"/>
  <c r="BW1614" i="64" s="1"/>
  <c r="BV93" i="64"/>
  <c r="BW90" i="64" a="1"/>
  <c r="BW90" i="64" s="1"/>
  <c r="BW91" i="64" a="1"/>
  <c r="BW91" i="64" s="1"/>
  <c r="BW92" i="64" a="1"/>
  <c r="BW92" i="64" s="1"/>
  <c r="BW89" i="64" a="1"/>
  <c r="BW89" i="64" s="1"/>
  <c r="BW1559" i="64" a="1"/>
  <c r="BW1559" i="64" s="1"/>
  <c r="BW1560" i="64" s="1"/>
  <c r="BW389" i="64" a="1"/>
  <c r="BW389" i="64" s="1"/>
  <c r="CK1764" i="64"/>
  <c r="CK1766" i="64" s="1"/>
  <c r="BW2494" i="64" a="1"/>
  <c r="BW2494" i="64" s="1"/>
  <c r="BW1479" i="64" a="1"/>
  <c r="BW1479" i="64" s="1"/>
  <c r="BW1858" i="64" a="1"/>
  <c r="BW1858" i="64" s="1"/>
  <c r="BW1866" i="64" s="1"/>
  <c r="BW1645" i="64" a="1"/>
  <c r="BW1645" i="64" s="1"/>
  <c r="BW1637" i="64" a="1"/>
  <c r="BW1637" i="64" s="1"/>
  <c r="BW1639" i="64" a="1"/>
  <c r="BW1639" i="64" s="1"/>
  <c r="BW1186" i="64" a="1"/>
  <c r="BW1186" i="64" s="1"/>
  <c r="BW969" i="64" a="1"/>
  <c r="BW969" i="64" s="1"/>
  <c r="BX2212" i="64" a="1"/>
  <c r="BW2158" i="64" a="1"/>
  <c r="BW2115" i="64" a="1"/>
  <c r="BX2178" i="64" a="1"/>
  <c r="BW414" i="64" a="1"/>
  <c r="BW575" i="64" a="1"/>
  <c r="BW2137" i="64" a="1"/>
  <c r="BW437" i="64" a="1"/>
  <c r="BW698" i="64" a="1"/>
  <c r="BW1478" i="64" a="1"/>
  <c r="BS621" i="64" a="1"/>
  <c r="BW1638" i="64" a="1"/>
  <c r="BW599" i="64" a="1"/>
  <c r="BW1615" i="64" a="1"/>
  <c r="BW390" i="64" a="1"/>
  <c r="BW970" i="64" a="1"/>
  <c r="BW1187" i="64" a="1"/>
  <c r="BW1723" i="64" a="1"/>
  <c r="BW1722" i="64" a="1"/>
  <c r="AU508" i="64" l="1"/>
  <c r="BS1743" i="64"/>
  <c r="BS1744" i="64" s="1"/>
  <c r="AS1867" i="64" a="1"/>
  <c r="AS1867" i="64" s="1"/>
  <c r="AS1860" i="64" s="1"/>
  <c r="DA25" i="863"/>
  <c r="DA36" i="861" s="1"/>
  <c r="DA62" i="861"/>
  <c r="DA86" i="861"/>
  <c r="DA67" i="863"/>
  <c r="DA22" i="863" s="1"/>
  <c r="DA69" i="863"/>
  <c r="DA23" i="863" s="1"/>
  <c r="DA34" i="861" s="1"/>
  <c r="DB18" i="861"/>
  <c r="DB12" i="863" s="1"/>
  <c r="CZ40" i="861"/>
  <c r="BX281" i="64"/>
  <c r="BY277" i="64"/>
  <c r="BY278" i="64"/>
  <c r="BY260" i="64"/>
  <c r="BY261" i="64"/>
  <c r="BY279" i="64"/>
  <c r="BY262" i="64"/>
  <c r="BY280" i="64"/>
  <c r="BX263" i="64"/>
  <c r="DE2421" i="64"/>
  <c r="DF2419" i="64"/>
  <c r="DI2370" i="64"/>
  <c r="DJ2368" i="64"/>
  <c r="BW698" i="64"/>
  <c r="BX702" i="64" a="1"/>
  <c r="BX702" i="64" s="1"/>
  <c r="BX697" i="64" a="1"/>
  <c r="BX697" i="64" s="1"/>
  <c r="BW437" i="64"/>
  <c r="BV2041" i="64"/>
  <c r="BX2024" i="64" a="1"/>
  <c r="BX2024" i="64" s="1"/>
  <c r="BX2025" i="64" a="1"/>
  <c r="BX2025" i="64" s="1"/>
  <c r="BX2030" i="64" a="1"/>
  <c r="BX2030" i="64" s="1"/>
  <c r="BX2027" i="64" a="1"/>
  <c r="BX2027" i="64" s="1"/>
  <c r="BX2031" i="64" a="1"/>
  <c r="BX2031" i="64" s="1"/>
  <c r="BX2032" i="64" a="1"/>
  <c r="BX2032" i="64" s="1"/>
  <c r="BX2028" i="64" a="1"/>
  <c r="BX2028" i="64" s="1"/>
  <c r="BX2026" i="64" a="1"/>
  <c r="BX2026" i="64" s="1"/>
  <c r="BX2029" i="64" a="1"/>
  <c r="BX2029" i="64" s="1"/>
  <c r="BW2033" i="64"/>
  <c r="BX435" i="64" a="1"/>
  <c r="BX435" i="64" s="1"/>
  <c r="BX413" i="64" a="1"/>
  <c r="BX413" i="64" s="1"/>
  <c r="BX436" i="64" a="1"/>
  <c r="BX436" i="64" s="1"/>
  <c r="BW414" i="64"/>
  <c r="BX2212" i="64"/>
  <c r="BX2178" i="64"/>
  <c r="BW2137" i="64"/>
  <c r="BW2115" i="64"/>
  <c r="BX2470" i="64" a="1"/>
  <c r="BX2470" i="64" s="1"/>
  <c r="BX2116" i="64" a="1"/>
  <c r="BX2116" i="64" s="1"/>
  <c r="BX2136" i="64" a="1"/>
  <c r="BX2136" i="64" s="1"/>
  <c r="BT1743" i="64"/>
  <c r="BT1744" i="64" s="1"/>
  <c r="BU1732" i="64"/>
  <c r="BV1730" i="64"/>
  <c r="BV1739" i="64"/>
  <c r="BV1731" i="64"/>
  <c r="BV1740" i="64"/>
  <c r="BX1735" i="64" a="1"/>
  <c r="BX1735" i="64" s="1"/>
  <c r="BX1736" i="64" a="1"/>
  <c r="BX1736" i="64" s="1"/>
  <c r="BX1726" i="64" a="1"/>
  <c r="BX1726" i="64" s="1"/>
  <c r="BX1727" i="64" a="1"/>
  <c r="BX1727" i="64" s="1"/>
  <c r="BW1723" i="64"/>
  <c r="BW1722" i="64"/>
  <c r="BX1717" i="64" a="1"/>
  <c r="BX1717" i="64" s="1"/>
  <c r="BX1718" i="64" a="1"/>
  <c r="BX1718" i="64" s="1"/>
  <c r="BW2158" i="64"/>
  <c r="BX2157" i="64" a="1"/>
  <c r="BX2157" i="64" s="1"/>
  <c r="BX573" i="64" a="1"/>
  <c r="BX573" i="64" s="1"/>
  <c r="BS621" i="64"/>
  <c r="BT620" i="64" a="1"/>
  <c r="BT620" i="64" s="1"/>
  <c r="BY1927" i="64"/>
  <c r="BY1928" i="64" s="1"/>
  <c r="BW1638" i="64"/>
  <c r="BW1478" i="64"/>
  <c r="BW1187" i="64"/>
  <c r="BW1615" i="64"/>
  <c r="BW970"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67" i="64" a="1"/>
  <c r="BX2367" i="64" s="1"/>
  <c r="BX2444" i="64" a="1"/>
  <c r="BX2444" i="64" s="1"/>
  <c r="BX2418" i="64" a="1"/>
  <c r="BX2418" i="64" s="1"/>
  <c r="BX2393" i="64" a="1"/>
  <c r="BX2393" i="64" s="1"/>
  <c r="BX1614" i="64" a="1"/>
  <c r="BX1614" i="64" s="1"/>
  <c r="BW93" i="64"/>
  <c r="BX89" i="64" a="1"/>
  <c r="BX89" i="64" s="1"/>
  <c r="BX90" i="64" a="1"/>
  <c r="BX90" i="64" s="1"/>
  <c r="BX91" i="64" a="1"/>
  <c r="BX91" i="64" s="1"/>
  <c r="BX92" i="64" a="1"/>
  <c r="BX92" i="64" s="1"/>
  <c r="BX1559" i="64" a="1"/>
  <c r="BX1559" i="64" s="1"/>
  <c r="BX1560" i="64" s="1"/>
  <c r="BX389" i="64" a="1"/>
  <c r="BX389" i="64" s="1"/>
  <c r="CL1764" i="64"/>
  <c r="BX2494" i="64" a="1"/>
  <c r="BX2494" i="64" s="1"/>
  <c r="BX1479" i="64" a="1"/>
  <c r="BX1479" i="64" s="1"/>
  <c r="BX1858" i="64" a="1"/>
  <c r="BX1858" i="64" s="1"/>
  <c r="BX1866" i="64" s="1"/>
  <c r="BX1645" i="64" a="1"/>
  <c r="BX1645" i="64" s="1"/>
  <c r="BX1639" i="64" a="1"/>
  <c r="BX1639" i="64" s="1"/>
  <c r="BX1637" i="64" a="1"/>
  <c r="BX1637" i="64" s="1"/>
  <c r="BX1186" i="64" a="1"/>
  <c r="BX1186" i="64" s="1"/>
  <c r="BX969" i="64" a="1"/>
  <c r="BX969" i="64" s="1"/>
  <c r="BY2212" i="64" a="1"/>
  <c r="BX1638" i="64" a="1"/>
  <c r="BX575" i="64" a="1"/>
  <c r="BX2115" i="64" a="1"/>
  <c r="BX414" i="64" a="1"/>
  <c r="BX599" i="64" a="1"/>
  <c r="BX437" i="64" a="1"/>
  <c r="BX1187" i="64" a="1"/>
  <c r="BX698" i="64" a="1"/>
  <c r="BX390" i="64" a="1"/>
  <c r="BX970" i="64" a="1"/>
  <c r="BT621" i="64" a="1"/>
  <c r="BX1723" i="64" a="1"/>
  <c r="BX2137" i="64" a="1"/>
  <c r="BY2178" i="64" a="1"/>
  <c r="BX1615" i="64" a="1"/>
  <c r="BX2158" i="64" a="1"/>
  <c r="BX1478" i="64" a="1"/>
  <c r="BX1722" i="64" a="1"/>
  <c r="AU510" i="64" l="1"/>
  <c r="AU500" i="64" s="1"/>
  <c r="AU502" i="64" s="1"/>
  <c r="CL1766" i="64"/>
  <c r="P1764" i="64"/>
  <c r="DB86" i="861"/>
  <c r="DA72" i="863"/>
  <c r="DB28" i="861"/>
  <c r="DB29" i="861" s="1"/>
  <c r="DA33" i="861"/>
  <c r="DA37" i="861" s="1"/>
  <c r="DA39" i="861" s="1"/>
  <c r="DA26" i="863"/>
  <c r="DB69" i="863"/>
  <c r="DB23" i="863" s="1"/>
  <c r="DB34" i="861" s="1"/>
  <c r="DB71" i="863"/>
  <c r="DB67" i="863"/>
  <c r="DC91" i="861"/>
  <c r="BY263" i="64"/>
  <c r="BY281" i="64"/>
  <c r="BZ277" i="64"/>
  <c r="BZ260" i="64"/>
  <c r="BZ278" i="64"/>
  <c r="BZ261" i="64"/>
  <c r="BZ279" i="64"/>
  <c r="BZ280" i="64"/>
  <c r="BZ262" i="64"/>
  <c r="DJ2370" i="64"/>
  <c r="DK2368" i="64"/>
  <c r="DF2421" i="64"/>
  <c r="DG2419" i="64"/>
  <c r="BX698" i="64"/>
  <c r="BX708" i="64" s="1"/>
  <c r="BW708" i="64"/>
  <c r="BY702" i="64" a="1"/>
  <c r="BY702" i="64" s="1"/>
  <c r="BY697" i="64" a="1"/>
  <c r="BY697" i="64" s="1"/>
  <c r="BX437" i="64"/>
  <c r="BW2041" i="64"/>
  <c r="BY2024" i="64" a="1"/>
  <c r="BY2024" i="64" s="1"/>
  <c r="BY2025" i="64" a="1"/>
  <c r="BY2025" i="64" s="1"/>
  <c r="BY2026" i="64" a="1"/>
  <c r="BY2026" i="64" s="1"/>
  <c r="BY2027" i="64" a="1"/>
  <c r="BY2027" i="64" s="1"/>
  <c r="BY2028" i="64" a="1"/>
  <c r="BY2028" i="64" s="1"/>
  <c r="BY2029" i="64" a="1"/>
  <c r="BY2029" i="64" s="1"/>
  <c r="BY2031" i="64" a="1"/>
  <c r="BY2031" i="64" s="1"/>
  <c r="BY2032" i="64" a="1"/>
  <c r="BY2032" i="64" s="1"/>
  <c r="BY2030" i="64" a="1"/>
  <c r="BY2030" i="64" s="1"/>
  <c r="BX2033" i="64"/>
  <c r="BY413" i="64" a="1"/>
  <c r="BY413" i="64" s="1"/>
  <c r="BY435" i="64" a="1"/>
  <c r="BY435" i="64" s="1"/>
  <c r="BY436" i="64" a="1"/>
  <c r="BY436" i="64" s="1"/>
  <c r="BX414" i="64"/>
  <c r="BY2212" i="64"/>
  <c r="BY2178" i="64"/>
  <c r="BX2137" i="64"/>
  <c r="BX2115" i="64"/>
  <c r="BY2470" i="64" a="1"/>
  <c r="BY2470" i="64" s="1"/>
  <c r="BY2136" i="64" a="1"/>
  <c r="BY2136" i="64" s="1"/>
  <c r="BY2116" i="64" a="1"/>
  <c r="BY2116" i="64" s="1"/>
  <c r="BU1741" i="64"/>
  <c r="BV1732" i="64"/>
  <c r="BW1730" i="64"/>
  <c r="BW1739" i="64"/>
  <c r="BW1731" i="64"/>
  <c r="BW1740" i="64"/>
  <c r="BY1736" i="64" a="1"/>
  <c r="BY1736" i="64" s="1"/>
  <c r="BY1735" i="64" a="1"/>
  <c r="BY1735" i="64" s="1"/>
  <c r="BY1727" i="64" a="1"/>
  <c r="BY1727" i="64" s="1"/>
  <c r="BY1726" i="64" a="1"/>
  <c r="BY1726" i="64" s="1"/>
  <c r="BX1723" i="64"/>
  <c r="BX1722" i="64"/>
  <c r="BY1717" i="64" a="1"/>
  <c r="BY1717" i="64" s="1"/>
  <c r="BY1718" i="64" a="1"/>
  <c r="BY1718" i="64" s="1"/>
  <c r="BX2158" i="64"/>
  <c r="BY2157" i="64" a="1"/>
  <c r="BY2157" i="64" s="1"/>
  <c r="BY573" i="64" a="1"/>
  <c r="BY573" i="64" s="1"/>
  <c r="BT621" i="64"/>
  <c r="BZ1927" i="64"/>
  <c r="BZ1928" i="64" s="1"/>
  <c r="BU620" i="64" a="1"/>
  <c r="BU620" i="64" s="1"/>
  <c r="AS1861" i="64"/>
  <c r="AT1857" i="64" s="1"/>
  <c r="AT1863" i="64" s="1"/>
  <c r="BX1478" i="64"/>
  <c r="BX1187" i="64"/>
  <c r="BX1638" i="64"/>
  <c r="BX1615" i="64"/>
  <c r="BX970"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67" i="64" a="1"/>
  <c r="BY2367" i="64" s="1"/>
  <c r="BY2444" i="64" a="1"/>
  <c r="BY2444" i="64" s="1"/>
  <c r="BY2418" i="64" a="1"/>
  <c r="BY2418" i="64" s="1"/>
  <c r="BY2393" i="64" a="1"/>
  <c r="BY2393" i="64" s="1"/>
  <c r="BY1614" i="64" a="1"/>
  <c r="BY1614" i="64" s="1"/>
  <c r="BY92" i="64" a="1"/>
  <c r="BY92" i="64" s="1"/>
  <c r="BY89" i="64" a="1"/>
  <c r="BY89" i="64" s="1"/>
  <c r="BY90" i="64" a="1"/>
  <c r="BY90" i="64" s="1"/>
  <c r="BY91" i="64" a="1"/>
  <c r="BY91" i="64" s="1"/>
  <c r="BX93" i="64"/>
  <c r="BY1559" i="64" a="1"/>
  <c r="BY1559" i="64" s="1"/>
  <c r="BY1560" i="64" s="1"/>
  <c r="BY389" i="64" a="1"/>
  <c r="BY389" i="64" s="1"/>
  <c r="BY2494" i="64" a="1"/>
  <c r="BY2494" i="64" s="1"/>
  <c r="BY1479" i="64" a="1"/>
  <c r="BY1479" i="64" s="1"/>
  <c r="BY1858" i="64" a="1"/>
  <c r="BY1858" i="64" s="1"/>
  <c r="BY1866" i="64" s="1"/>
  <c r="BY1645" i="64" a="1"/>
  <c r="BY1645" i="64" s="1"/>
  <c r="BY1639" i="64" a="1"/>
  <c r="BY1639" i="64" s="1"/>
  <c r="BY1637" i="64" a="1"/>
  <c r="BY1637" i="64" s="1"/>
  <c r="BY1186" i="64" a="1"/>
  <c r="BY1186" i="64" s="1"/>
  <c r="BY969" i="64" a="1"/>
  <c r="BY969" i="64" s="1"/>
  <c r="S464" i="64"/>
  <c r="BY414" i="64" a="1"/>
  <c r="BZ2212" i="64" a="1"/>
  <c r="BY575" i="64" a="1"/>
  <c r="BY599" i="64" a="1"/>
  <c r="BY437" i="64" a="1"/>
  <c r="BY1615" i="64" a="1"/>
  <c r="BZ2178" i="64" a="1"/>
  <c r="BY698" i="64" a="1"/>
  <c r="BY1723" i="64" a="1"/>
  <c r="BY2158" i="64" a="1"/>
  <c r="BY1638" i="64" a="1"/>
  <c r="BY2137" i="64" a="1"/>
  <c r="BY2115" i="64" a="1"/>
  <c r="BY1722" i="64" a="1"/>
  <c r="BU621" i="64" a="1"/>
  <c r="BY390" i="64" a="1"/>
  <c r="BY970" i="64" a="1"/>
  <c r="BY1187" i="64" a="1"/>
  <c r="BY1478" i="64" a="1"/>
  <c r="AU511" i="64" l="1"/>
  <c r="AV507" i="64" s="1"/>
  <c r="AU503" i="64"/>
  <c r="N1766" i="64"/>
  <c r="O1766" i="64"/>
  <c r="P1766" i="64"/>
  <c r="BU1743" i="64"/>
  <c r="BU1744" i="64" s="1"/>
  <c r="AT1867" i="64" a="1"/>
  <c r="AT1867" i="64" s="1"/>
  <c r="AT1860" i="64" s="1"/>
  <c r="DB25" i="863"/>
  <c r="DB36" i="861" s="1"/>
  <c r="DB62" i="861"/>
  <c r="DC18" i="861"/>
  <c r="DC28" i="861" s="1"/>
  <c r="DC29" i="861" s="1"/>
  <c r="DB22" i="863"/>
  <c r="DB72" i="863"/>
  <c r="DA40" i="861"/>
  <c r="BZ281" i="64"/>
  <c r="CA277" i="64"/>
  <c r="CA260" i="64"/>
  <c r="CA278" i="64"/>
  <c r="CA279" i="64"/>
  <c r="CA261" i="64"/>
  <c r="CA262" i="64"/>
  <c r="CA280" i="64"/>
  <c r="BZ263" i="64"/>
  <c r="DG2421" i="64"/>
  <c r="DH2419" i="64"/>
  <c r="DK2370" i="64"/>
  <c r="DL2368" i="64"/>
  <c r="DL2370" i="64" s="1"/>
  <c r="BY698" i="64"/>
  <c r="BY708" i="64" s="1"/>
  <c r="BZ702" i="64" a="1"/>
  <c r="BZ702" i="64" s="1"/>
  <c r="BZ697" i="64" a="1"/>
  <c r="BZ697" i="64" s="1"/>
  <c r="BY437" i="64"/>
  <c r="BX2041" i="64"/>
  <c r="BZ2024" i="64" a="1"/>
  <c r="BZ2024" i="64" s="1"/>
  <c r="BZ2025" i="64" a="1"/>
  <c r="BZ2025" i="64" s="1"/>
  <c r="BZ2026" i="64" a="1"/>
  <c r="BZ2026" i="64" s="1"/>
  <c r="BZ2027" i="64" a="1"/>
  <c r="BZ2027" i="64" s="1"/>
  <c r="BZ2030" i="64" a="1"/>
  <c r="BZ2030" i="64" s="1"/>
  <c r="BZ2029" i="64" a="1"/>
  <c r="BZ2029" i="64" s="1"/>
  <c r="BZ2031" i="64" a="1"/>
  <c r="BZ2031" i="64" s="1"/>
  <c r="BZ2032" i="64" a="1"/>
  <c r="BZ2032" i="64" s="1"/>
  <c r="BZ2028" i="64" a="1"/>
  <c r="BZ2028" i="64" s="1"/>
  <c r="BY2033" i="64"/>
  <c r="BZ413" i="64" a="1"/>
  <c r="BZ413" i="64" s="1"/>
  <c r="BZ435" i="64" a="1"/>
  <c r="BZ435" i="64" s="1"/>
  <c r="BZ436" i="64" a="1"/>
  <c r="BZ436" i="64" s="1"/>
  <c r="BY414" i="64"/>
  <c r="BZ2212" i="64"/>
  <c r="BZ2178" i="64"/>
  <c r="BY2115" i="64"/>
  <c r="BY2137" i="64"/>
  <c r="BZ2470" i="64" a="1"/>
  <c r="BZ2470" i="64" s="1"/>
  <c r="BZ2116" i="64" a="1"/>
  <c r="BZ2116" i="64" s="1"/>
  <c r="BZ2136" i="64" a="1"/>
  <c r="BZ2136" i="64" s="1"/>
  <c r="BV1741" i="64"/>
  <c r="BV1743" i="64" s="1"/>
  <c r="BV1744" i="64" s="1"/>
  <c r="BW1732" i="64"/>
  <c r="BX1730" i="64"/>
  <c r="BX1739" i="64"/>
  <c r="BX1731" i="64"/>
  <c r="BX1740" i="64"/>
  <c r="BZ1736" i="64" a="1"/>
  <c r="BZ1736" i="64" s="1"/>
  <c r="BZ1735" i="64" a="1"/>
  <c r="BZ1735" i="64" s="1"/>
  <c r="BZ1726" i="64" a="1"/>
  <c r="BZ1726" i="64" s="1"/>
  <c r="BZ1727" i="64" a="1"/>
  <c r="BZ1727" i="64" s="1"/>
  <c r="BY1723" i="64"/>
  <c r="BY1722" i="64"/>
  <c r="BZ1717" i="64" a="1"/>
  <c r="BZ1717" i="64" s="1"/>
  <c r="BZ1718" i="64" a="1"/>
  <c r="BZ1718" i="64" s="1"/>
  <c r="BY2158" i="64"/>
  <c r="BZ2157" i="64" a="1"/>
  <c r="BZ2157" i="64" s="1"/>
  <c r="BZ573" i="64" a="1"/>
  <c r="BZ573" i="64" s="1"/>
  <c r="BU621" i="64"/>
  <c r="CA1927" i="64"/>
  <c r="BV620" i="64" a="1"/>
  <c r="BV620" i="64" s="1"/>
  <c r="BY1478" i="64"/>
  <c r="BY1187" i="64"/>
  <c r="BY1638" i="64"/>
  <c r="BY1615" i="64"/>
  <c r="BY970"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67" i="64" a="1"/>
  <c r="BZ2367" i="64" s="1"/>
  <c r="BZ2444" i="64" a="1"/>
  <c r="BZ2444" i="64" s="1"/>
  <c r="BZ2418" i="64" a="1"/>
  <c r="BZ2418" i="64" s="1"/>
  <c r="BZ2393" i="64" a="1"/>
  <c r="BZ2393" i="64" s="1"/>
  <c r="BZ1614" i="64" a="1"/>
  <c r="BZ1614" i="64" s="1"/>
  <c r="BZ92" i="64" a="1"/>
  <c r="BZ92" i="64" s="1"/>
  <c r="BZ90" i="64" a="1"/>
  <c r="BZ90" i="64" s="1"/>
  <c r="BZ89" i="64" a="1"/>
  <c r="BZ89" i="64" s="1"/>
  <c r="BZ91" i="64" a="1"/>
  <c r="BZ91" i="64" s="1"/>
  <c r="BY93" i="64"/>
  <c r="BZ1559" i="64" a="1"/>
  <c r="BZ1559" i="64" s="1"/>
  <c r="BZ1560" i="64" s="1"/>
  <c r="BZ389" i="64" a="1"/>
  <c r="BZ389" i="64" s="1"/>
  <c r="BZ2494" i="64" a="1"/>
  <c r="BZ2494" i="64" s="1"/>
  <c r="BZ1479" i="64" a="1"/>
  <c r="BZ1479" i="64" s="1"/>
  <c r="BZ1858" i="64" a="1"/>
  <c r="BZ1858" i="64" s="1"/>
  <c r="BZ1866" i="64" s="1"/>
  <c r="BZ1639" i="64" a="1"/>
  <c r="BZ1639" i="64" s="1"/>
  <c r="BZ1645" i="64" a="1"/>
  <c r="BZ1645" i="64" s="1"/>
  <c r="BZ1637" i="64" a="1"/>
  <c r="BZ1637" i="64" s="1"/>
  <c r="BZ1186" i="64" a="1"/>
  <c r="BZ1186" i="64" s="1"/>
  <c r="BZ969" i="64" a="1"/>
  <c r="BZ969" i="64" s="1"/>
  <c r="BZ1723" i="64" a="1"/>
  <c r="BZ1638" i="64" a="1"/>
  <c r="BZ437" i="64" a="1"/>
  <c r="BZ2158" i="64" a="1"/>
  <c r="BZ1722" i="64" a="1"/>
  <c r="BZ2115" i="64" a="1"/>
  <c r="BV621" i="64" a="1"/>
  <c r="CA2178" i="64" a="1"/>
  <c r="BZ575" i="64" a="1"/>
  <c r="BZ2137" i="64" a="1"/>
  <c r="BZ698" i="64" a="1"/>
  <c r="BZ1615" i="64" a="1"/>
  <c r="BZ414" i="64" a="1"/>
  <c r="CA2212" i="64" a="1"/>
  <c r="BZ390" i="64" a="1"/>
  <c r="BZ599" i="64" a="1"/>
  <c r="BZ1478" i="64" a="1"/>
  <c r="BZ970" i="64" a="1"/>
  <c r="BZ1187" i="64" a="1"/>
  <c r="AU516" i="64" l="1"/>
  <c r="AU512" i="64"/>
  <c r="AU504" i="64"/>
  <c r="AV496" i="64"/>
  <c r="CA1928" i="64"/>
  <c r="DC12" i="863"/>
  <c r="DC71" i="863" s="1"/>
  <c r="DB33" i="861"/>
  <c r="DB37" i="861" s="1"/>
  <c r="DB39" i="861" s="1"/>
  <c r="DB26" i="863"/>
  <c r="DD91" i="861"/>
  <c r="CB277" i="64"/>
  <c r="CB278" i="64"/>
  <c r="CB260" i="64"/>
  <c r="CB261" i="64"/>
  <c r="CB279" i="64"/>
  <c r="CB262" i="64"/>
  <c r="CB280" i="64"/>
  <c r="CA263" i="64"/>
  <c r="CA281" i="64"/>
  <c r="DH2421" i="64"/>
  <c r="DI2419" i="64"/>
  <c r="BZ698" i="64"/>
  <c r="BZ708" i="64" s="1"/>
  <c r="CA702" i="64" a="1"/>
  <c r="CA702" i="64" s="1"/>
  <c r="CA697" i="64" a="1"/>
  <c r="CA697" i="64" s="1"/>
  <c r="BZ437" i="64"/>
  <c r="BY2041" i="64"/>
  <c r="CA2024" i="64" a="1"/>
  <c r="CA2024" i="64" s="1"/>
  <c r="CA2025" i="64" a="1"/>
  <c r="CA2025" i="64" s="1"/>
  <c r="CA2030" i="64" a="1"/>
  <c r="CA2030" i="64" s="1"/>
  <c r="CA2027" i="64" a="1"/>
  <c r="CA2027" i="64" s="1"/>
  <c r="CA2029" i="64" a="1"/>
  <c r="CA2029" i="64" s="1"/>
  <c r="CA2031" i="64" a="1"/>
  <c r="CA2031" i="64" s="1"/>
  <c r="CA2032" i="64" a="1"/>
  <c r="CA2032" i="64" s="1"/>
  <c r="CA2028" i="64" a="1"/>
  <c r="CA2028" i="64" s="1"/>
  <c r="CA2026" i="64" a="1"/>
  <c r="CA2026" i="64" s="1"/>
  <c r="BZ2033" i="64"/>
  <c r="CA413" i="64" a="1"/>
  <c r="CA413" i="64" s="1"/>
  <c r="CA436" i="64" a="1"/>
  <c r="CA436" i="64" s="1"/>
  <c r="CA435" i="64" a="1"/>
  <c r="CA435" i="64" s="1"/>
  <c r="BZ414" i="64"/>
  <c r="CA2178" i="64"/>
  <c r="CA2212" i="64"/>
  <c r="BZ2137" i="64"/>
  <c r="BZ2115" i="64"/>
  <c r="CA2470" i="64" a="1"/>
  <c r="CA2470" i="64" s="1"/>
  <c r="CA2116" i="64" a="1"/>
  <c r="CA2116" i="64" s="1"/>
  <c r="CA2136" i="64" a="1"/>
  <c r="CA2136" i="64" s="1"/>
  <c r="BW1741" i="64"/>
  <c r="BW1743" i="64" s="1"/>
  <c r="BX1732" i="64"/>
  <c r="BY1730" i="64"/>
  <c r="BY1739" i="64"/>
  <c r="BY1731" i="64"/>
  <c r="BY1740" i="64"/>
  <c r="CA1736" i="64" a="1"/>
  <c r="CA1736" i="64" s="1"/>
  <c r="CA1735" i="64" a="1"/>
  <c r="CA1735" i="64" s="1"/>
  <c r="CA1727" i="64" a="1"/>
  <c r="CA1727" i="64" s="1"/>
  <c r="CA1726" i="64" a="1"/>
  <c r="CA1726" i="64" s="1"/>
  <c r="BZ1723" i="64"/>
  <c r="BZ1722" i="64"/>
  <c r="CA1717" i="64" a="1"/>
  <c r="CA1717" i="64" s="1"/>
  <c r="CA1718" i="64" a="1"/>
  <c r="CA1718" i="64" s="1"/>
  <c r="BZ2158" i="64"/>
  <c r="CA2157" i="64" a="1"/>
  <c r="CA2157" i="64" s="1"/>
  <c r="CA573" i="64" a="1"/>
  <c r="CA573" i="64" s="1"/>
  <c r="BV621" i="64"/>
  <c r="CB1927" i="64"/>
  <c r="CB1928" i="64" s="1"/>
  <c r="BW620" i="64" a="1"/>
  <c r="BW620" i="64" s="1"/>
  <c r="AT1861" i="64"/>
  <c r="AU1857" i="64" s="1"/>
  <c r="AU1863" i="64" s="1"/>
  <c r="BZ1638" i="64"/>
  <c r="BZ1478" i="64"/>
  <c r="O1478" i="64" s="1"/>
  <c r="BZ1187" i="64"/>
  <c r="BZ1615" i="64"/>
  <c r="BZ970"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67" i="64" a="1"/>
  <c r="CA2367" i="64" s="1"/>
  <c r="CA2444" i="64" a="1"/>
  <c r="CA2444" i="64" s="1"/>
  <c r="CA2418" i="64" a="1"/>
  <c r="CA2418" i="64" s="1"/>
  <c r="CA2393" i="64" a="1"/>
  <c r="CA2393" i="64" s="1"/>
  <c r="CA1614" i="64" a="1"/>
  <c r="CA1614" i="64" s="1"/>
  <c r="CA90" i="64" a="1"/>
  <c r="CA90" i="64" s="1"/>
  <c r="CA91" i="64" a="1"/>
  <c r="CA91" i="64" s="1"/>
  <c r="CA92" i="64" a="1"/>
  <c r="CA92" i="64" s="1"/>
  <c r="CA89" i="64" a="1"/>
  <c r="CA89" i="64" s="1"/>
  <c r="BZ93" i="64"/>
  <c r="CA1559" i="64" a="1"/>
  <c r="CA1559" i="64" s="1"/>
  <c r="CA1560" i="64" s="1"/>
  <c r="CA389" i="64" a="1"/>
  <c r="CA389" i="64" s="1"/>
  <c r="CA2494" i="64" a="1"/>
  <c r="CA2494" i="64" s="1"/>
  <c r="CA1479" i="64" a="1"/>
  <c r="CA1479" i="64" s="1"/>
  <c r="CA1858" i="64" a="1"/>
  <c r="CA1858" i="64" s="1"/>
  <c r="CA1866" i="64" s="1"/>
  <c r="CA1639" i="64" a="1"/>
  <c r="CA1639" i="64" s="1"/>
  <c r="CA1645" i="64" a="1"/>
  <c r="CA1645" i="64" s="1"/>
  <c r="CA1637" i="64" a="1"/>
  <c r="CA1637" i="64" s="1"/>
  <c r="CA1186" i="64" a="1"/>
  <c r="CA1186" i="64" s="1"/>
  <c r="CA969" i="64" a="1"/>
  <c r="CA969" i="64" s="1"/>
  <c r="CB2212" i="64" a="1"/>
  <c r="CA2115" i="64" a="1"/>
  <c r="CA599" i="64" a="1"/>
  <c r="BW621" i="64" a="1"/>
  <c r="CA2137" i="64" a="1"/>
  <c r="CA1478" i="64" a="1"/>
  <c r="CA970" i="64" a="1"/>
  <c r="CA1615" i="64" a="1"/>
  <c r="CA414" i="64" a="1"/>
  <c r="CA437" i="64" a="1"/>
  <c r="CA390" i="64" a="1"/>
  <c r="CA698" i="64" a="1"/>
  <c r="CA575" i="64" a="1"/>
  <c r="CA1722" i="64" a="1"/>
  <c r="CA1723" i="64" a="1"/>
  <c r="CA1638" i="64" a="1"/>
  <c r="CB2178" i="64" a="1"/>
  <c r="CA2158" i="64" a="1"/>
  <c r="CA1187" i="64" a="1"/>
  <c r="AV499" i="64" l="1"/>
  <c r="AU1867" i="64" a="1"/>
  <c r="AU1867" i="64" s="1"/>
  <c r="AU1860" i="64" s="1"/>
  <c r="DC25" i="863"/>
  <c r="DC36" i="861" s="1"/>
  <c r="DC62" i="861"/>
  <c r="DC86" i="861"/>
  <c r="DC69" i="863"/>
  <c r="DC23" i="863" s="1"/>
  <c r="DC34" i="861" s="1"/>
  <c r="DC67" i="863"/>
  <c r="DC22" i="863" s="1"/>
  <c r="DD18" i="861"/>
  <c r="DD12" i="863" s="1"/>
  <c r="DB40" i="861"/>
  <c r="CB263" i="64"/>
  <c r="CC277" i="64"/>
  <c r="CC278" i="64"/>
  <c r="CC260" i="64"/>
  <c r="CC261" i="64"/>
  <c r="CC279" i="64"/>
  <c r="CC262" i="64"/>
  <c r="CC280" i="64"/>
  <c r="CB281" i="64"/>
  <c r="DI2421" i="64"/>
  <c r="DJ2419" i="64"/>
  <c r="CA698" i="64"/>
  <c r="CB702" i="64" a="1"/>
  <c r="CB702" i="64" s="1"/>
  <c r="CB697" i="64" a="1"/>
  <c r="CB697" i="64" s="1"/>
  <c r="CA437" i="64"/>
  <c r="BZ2041" i="64"/>
  <c r="O2041" i="64" s="1"/>
  <c r="CB2029" i="64" a="1"/>
  <c r="CB2029" i="64" s="1"/>
  <c r="CB2030" i="64" a="1"/>
  <c r="CB2030" i="64" s="1"/>
  <c r="CB2024" i="64" a="1"/>
  <c r="CB2024" i="64" s="1"/>
  <c r="CB2025" i="64" a="1"/>
  <c r="CB2025" i="64" s="1"/>
  <c r="CB2027" i="64" a="1"/>
  <c r="CB2027" i="64" s="1"/>
  <c r="CB2031" i="64" a="1"/>
  <c r="CB2031" i="64" s="1"/>
  <c r="CB2032" i="64" a="1"/>
  <c r="CB2032" i="64" s="1"/>
  <c r="CB2028" i="64" a="1"/>
  <c r="CB2028" i="64" s="1"/>
  <c r="CB2026" i="64" a="1"/>
  <c r="CB2026" i="64" s="1"/>
  <c r="CA2033" i="64"/>
  <c r="CB413" i="64" a="1"/>
  <c r="CB413" i="64" s="1"/>
  <c r="CB436" i="64" a="1"/>
  <c r="CB436" i="64" s="1"/>
  <c r="CB435" i="64" a="1"/>
  <c r="CB435" i="64" s="1"/>
  <c r="CA414" i="64"/>
  <c r="CB2212" i="64"/>
  <c r="CB2178" i="64"/>
  <c r="CA2137" i="64"/>
  <c r="CA2115" i="64"/>
  <c r="CB2470" i="64" a="1"/>
  <c r="CB2470" i="64" s="1"/>
  <c r="CB2116" i="64" a="1"/>
  <c r="CB2116" i="64" s="1"/>
  <c r="CB2136" i="64" a="1"/>
  <c r="CB2136" i="64" s="1"/>
  <c r="BW1744" i="64"/>
  <c r="BX1741" i="64"/>
  <c r="BX1743" i="64" s="1"/>
  <c r="BX1744" i="64" s="1"/>
  <c r="BY1732" i="64"/>
  <c r="BZ1730" i="64"/>
  <c r="BZ1739" i="64"/>
  <c r="BZ1731" i="64"/>
  <c r="BZ1740" i="64"/>
  <c r="CB1735" i="64" a="1"/>
  <c r="CB1735" i="64" s="1"/>
  <c r="CB1736" i="64" a="1"/>
  <c r="CB1736" i="64" s="1"/>
  <c r="CB1727" i="64" a="1"/>
  <c r="CB1727" i="64" s="1"/>
  <c r="CB1726" i="64" a="1"/>
  <c r="CB1726" i="64" s="1"/>
  <c r="CA1723" i="64"/>
  <c r="CA1722" i="64"/>
  <c r="CB1717" i="64" a="1"/>
  <c r="CB1717" i="64" s="1"/>
  <c r="CB1718" i="64" a="1"/>
  <c r="CB1718" i="64" s="1"/>
  <c r="CA2158" i="64"/>
  <c r="CB2157" i="64" a="1"/>
  <c r="CB2157" i="64" s="1"/>
  <c r="CB573" i="64" a="1"/>
  <c r="CB573" i="64" s="1"/>
  <c r="BW621" i="64"/>
  <c r="CC1927" i="64"/>
  <c r="CC1928" i="64" s="1"/>
  <c r="BX620" i="64" a="1"/>
  <c r="BX620" i="64" s="1"/>
  <c r="CA1478" i="64"/>
  <c r="CA1187" i="64"/>
  <c r="CA1638" i="64"/>
  <c r="CA1615" i="64"/>
  <c r="CA970"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67" i="64" a="1"/>
  <c r="CB2367" i="64" s="1"/>
  <c r="CB2444" i="64" a="1"/>
  <c r="CB2444" i="64" s="1"/>
  <c r="CB2418" i="64" a="1"/>
  <c r="CB2418" i="64" s="1"/>
  <c r="CB2393" i="64" a="1"/>
  <c r="CB2393" i="64" s="1"/>
  <c r="CB1614" i="64" a="1"/>
  <c r="CB1614" i="64" s="1"/>
  <c r="CA93" i="64"/>
  <c r="CB89" i="64" a="1"/>
  <c r="CB89" i="64" s="1"/>
  <c r="CB90" i="64" a="1"/>
  <c r="CB90" i="64" s="1"/>
  <c r="CB91" i="64" a="1"/>
  <c r="CB91" i="64" s="1"/>
  <c r="CB92" i="64" a="1"/>
  <c r="CB92" i="64" s="1"/>
  <c r="CB1559" i="64" a="1"/>
  <c r="CB1559" i="64" s="1"/>
  <c r="CB1560" i="64" s="1"/>
  <c r="CB389" i="64" a="1"/>
  <c r="CB389" i="64" s="1"/>
  <c r="CB2494" i="64" a="1"/>
  <c r="CB2494" i="64" s="1"/>
  <c r="CB1479" i="64" a="1"/>
  <c r="CB1479" i="64" s="1"/>
  <c r="CB1858" i="64" a="1"/>
  <c r="CB1858" i="64" s="1"/>
  <c r="CB1866" i="64" s="1"/>
  <c r="CB1639" i="64" a="1"/>
  <c r="CB1639" i="64" s="1"/>
  <c r="CB1645" i="64" a="1"/>
  <c r="CB1645" i="64" s="1"/>
  <c r="CB1637" i="64" a="1"/>
  <c r="CB1637" i="64" s="1"/>
  <c r="CB1186" i="64" a="1"/>
  <c r="CB1186" i="64" s="1"/>
  <c r="CB969" i="64" a="1"/>
  <c r="CB969" i="64" s="1"/>
  <c r="CC2178" i="64" a="1"/>
  <c r="CB1638" i="64" a="1"/>
  <c r="CB2158" i="64" a="1"/>
  <c r="CB2137" i="64" a="1"/>
  <c r="CB437" i="64" a="1"/>
  <c r="CB390" i="64" a="1"/>
  <c r="CB1722" i="64" a="1"/>
  <c r="CB1723" i="64" a="1"/>
  <c r="CB599" i="64" a="1"/>
  <c r="CC2212" i="64" a="1"/>
  <c r="CB698" i="64" a="1"/>
  <c r="CB575" i="64" a="1"/>
  <c r="CB414" i="64" a="1"/>
  <c r="CB2115" i="64" a="1"/>
  <c r="CB1615" i="64" a="1"/>
  <c r="BX621" i="64" a="1"/>
  <c r="CB970" i="64" a="1"/>
  <c r="CB1478" i="64" a="1"/>
  <c r="CB1187" i="64" a="1"/>
  <c r="AV508" i="64" l="1"/>
  <c r="DD86" i="861"/>
  <c r="DE91" i="861"/>
  <c r="DC72" i="863"/>
  <c r="DD28" i="861"/>
  <c r="DD29" i="861" s="1"/>
  <c r="DD69" i="863"/>
  <c r="DD23" i="863" s="1"/>
  <c r="DD34" i="861" s="1"/>
  <c r="DD67" i="863"/>
  <c r="DD71" i="863"/>
  <c r="DC26" i="863"/>
  <c r="DC33" i="861"/>
  <c r="DC37" i="861" s="1"/>
  <c r="DC39" i="861" s="1"/>
  <c r="CC263" i="64"/>
  <c r="CD277" i="64"/>
  <c r="CD278" i="64"/>
  <c r="CD260" i="64"/>
  <c r="CD261" i="64"/>
  <c r="CD279" i="64"/>
  <c r="CD280" i="64"/>
  <c r="CD262" i="64"/>
  <c r="CC281" i="64"/>
  <c r="DJ2421" i="64"/>
  <c r="DK2419" i="64"/>
  <c r="CB698" i="64"/>
  <c r="CB708" i="64" s="1"/>
  <c r="CA708" i="64"/>
  <c r="CC702" i="64" a="1"/>
  <c r="CC702" i="64" s="1"/>
  <c r="CC697" i="64" a="1"/>
  <c r="CC697" i="64" s="1"/>
  <c r="CB437" i="64"/>
  <c r="CA2041" i="64"/>
  <c r="CC2025" i="64" a="1"/>
  <c r="CC2025" i="64" s="1"/>
  <c r="CC2026" i="64" a="1"/>
  <c r="CC2026" i="64" s="1"/>
  <c r="CC2027" i="64" a="1"/>
  <c r="CC2027" i="64" s="1"/>
  <c r="CC2028" i="64" a="1"/>
  <c r="CC2028" i="64" s="1"/>
  <c r="CC2030" i="64" a="1"/>
  <c r="CC2030" i="64" s="1"/>
  <c r="CC2029" i="64" a="1"/>
  <c r="CC2029" i="64" s="1"/>
  <c r="CC2024" i="64" a="1"/>
  <c r="CC2024" i="64" s="1"/>
  <c r="CC2031" i="64" a="1"/>
  <c r="CC2031" i="64" s="1"/>
  <c r="CC2032" i="64" a="1"/>
  <c r="CC2032" i="64" s="1"/>
  <c r="CB2033" i="64"/>
  <c r="CC413" i="64" a="1"/>
  <c r="CC413" i="64" s="1"/>
  <c r="CC436" i="64" a="1"/>
  <c r="CC436" i="64" s="1"/>
  <c r="CC435" i="64" a="1"/>
  <c r="CC435" i="64" s="1"/>
  <c r="CB414" i="64"/>
  <c r="CC2212" i="64"/>
  <c r="CC2178" i="64"/>
  <c r="CB2137" i="64"/>
  <c r="CB2115" i="64"/>
  <c r="CC2470" i="64" a="1"/>
  <c r="CC2470" i="64" s="1"/>
  <c r="CC2116" i="64" a="1"/>
  <c r="CC2116" i="64" s="1"/>
  <c r="CC2136" i="64" a="1"/>
  <c r="CC2136" i="64" s="1"/>
  <c r="BY1741" i="64"/>
  <c r="BY1743" i="64" s="1"/>
  <c r="BY1744" i="64" s="1"/>
  <c r="BZ1732" i="64"/>
  <c r="CA1730" i="64"/>
  <c r="CA1739" i="64"/>
  <c r="CA1731" i="64"/>
  <c r="CA1740" i="64"/>
  <c r="CC1736" i="64" a="1"/>
  <c r="CC1736" i="64" s="1"/>
  <c r="CC1735" i="64" a="1"/>
  <c r="CC1735" i="64" s="1"/>
  <c r="CC1727" i="64" a="1"/>
  <c r="CC1727" i="64" s="1"/>
  <c r="CC1726" i="64" a="1"/>
  <c r="CC1726" i="64" s="1"/>
  <c r="CB1723" i="64"/>
  <c r="CB1722" i="64"/>
  <c r="CC1717" i="64" a="1"/>
  <c r="CC1717" i="64" s="1"/>
  <c r="CC1718" i="64" a="1"/>
  <c r="CC1718" i="64" s="1"/>
  <c r="CB2158" i="64"/>
  <c r="CC2157" i="64" a="1"/>
  <c r="CC2157" i="64" s="1"/>
  <c r="CC573" i="64" a="1"/>
  <c r="CC573" i="64" s="1"/>
  <c r="BX621" i="64"/>
  <c r="BY620" i="64" a="1"/>
  <c r="BY620" i="64" s="1"/>
  <c r="CD1927" i="64"/>
  <c r="CD1928" i="64" s="1"/>
  <c r="AU1861" i="64"/>
  <c r="AV1857" i="64" s="1"/>
  <c r="AV1863" i="64" s="1"/>
  <c r="CB1478" i="64"/>
  <c r="CB1638" i="64"/>
  <c r="CB1187" i="64"/>
  <c r="CB1615" i="64"/>
  <c r="CB970"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67" i="64" a="1"/>
  <c r="CC2367" i="64" s="1"/>
  <c r="CC2444" i="64" a="1"/>
  <c r="CC2444" i="64" s="1"/>
  <c r="CC2418" i="64" a="1"/>
  <c r="CC2418" i="64" s="1"/>
  <c r="CC2393" i="64" a="1"/>
  <c r="CC2393" i="64" s="1"/>
  <c r="CC1614" i="64" a="1"/>
  <c r="CC1614" i="64" s="1"/>
  <c r="CC89" i="64" a="1"/>
  <c r="CC89" i="64" s="1"/>
  <c r="CC90" i="64" a="1"/>
  <c r="CC90" i="64" s="1"/>
  <c r="CC91" i="64" a="1"/>
  <c r="CC91" i="64" s="1"/>
  <c r="CC92" i="64" a="1"/>
  <c r="CC92" i="64" s="1"/>
  <c r="CB93" i="64"/>
  <c r="CC1559" i="64" a="1"/>
  <c r="CC1559" i="64" s="1"/>
  <c r="CC1560" i="64" s="1"/>
  <c r="CC389" i="64" a="1"/>
  <c r="CC389" i="64" s="1"/>
  <c r="CC2494" i="64" a="1"/>
  <c r="CC2494" i="64" s="1"/>
  <c r="CC1479" i="64" a="1"/>
  <c r="CC1479" i="64" s="1"/>
  <c r="CC1858" i="64" a="1"/>
  <c r="CC1858" i="64" s="1"/>
  <c r="CC1866" i="64" s="1"/>
  <c r="CC1645" i="64" a="1"/>
  <c r="CC1645" i="64" s="1"/>
  <c r="CC1639" i="64" a="1"/>
  <c r="CC1639" i="64" s="1"/>
  <c r="CC1637" i="64" a="1"/>
  <c r="CC1637" i="64" s="1"/>
  <c r="CC1186" i="64" a="1"/>
  <c r="CC1186" i="64" s="1"/>
  <c r="CC969" i="64" a="1"/>
  <c r="CC969" i="64" s="1"/>
  <c r="CC1638" i="64" a="1"/>
  <c r="CD2212" i="64" a="1"/>
  <c r="CC414" i="64" a="1"/>
  <c r="CC1187" i="64" a="1"/>
  <c r="CC970" i="64" a="1"/>
  <c r="CD2178" i="64" a="1"/>
  <c r="CC1615" i="64" a="1"/>
  <c r="CC1478" i="64" a="1"/>
  <c r="CC1722" i="64" a="1"/>
  <c r="CC2115" i="64" a="1"/>
  <c r="CC575" i="64" a="1"/>
  <c r="CC2158" i="64" a="1"/>
  <c r="CC599" i="64" a="1"/>
  <c r="CC437" i="64" a="1"/>
  <c r="CC2137" i="64" a="1"/>
  <c r="BY621" i="64" a="1"/>
  <c r="CC698" i="64" a="1"/>
  <c r="CC390" i="64" a="1"/>
  <c r="CC1723" i="64" a="1"/>
  <c r="AV510" i="64" l="1"/>
  <c r="AV500" i="64" s="1"/>
  <c r="AV502" i="64" s="1"/>
  <c r="AV1867" i="64" a="1"/>
  <c r="AV1867" i="64" s="1"/>
  <c r="AV1860" i="64" s="1"/>
  <c r="AV1861" i="64" s="1"/>
  <c r="DD25" i="863"/>
  <c r="DD36" i="861" s="1"/>
  <c r="DD62" i="861"/>
  <c r="DE18" i="861"/>
  <c r="DE12" i="863" s="1"/>
  <c r="DD72" i="863"/>
  <c r="DD22" i="863"/>
  <c r="DC40" i="861"/>
  <c r="CD281" i="64"/>
  <c r="CE277" i="64"/>
  <c r="CE260" i="64"/>
  <c r="CE278" i="64"/>
  <c r="CE261" i="64"/>
  <c r="CE279" i="64"/>
  <c r="CE262" i="64"/>
  <c r="CE280" i="64"/>
  <c r="CD263" i="64"/>
  <c r="DK2421" i="64"/>
  <c r="DL2419" i="64"/>
  <c r="DL2421" i="64" s="1"/>
  <c r="CC698" i="64"/>
  <c r="CD702" i="64" a="1"/>
  <c r="CD702" i="64" s="1"/>
  <c r="CD697" i="64" a="1"/>
  <c r="CD697" i="64" s="1"/>
  <c r="CC437" i="64"/>
  <c r="CB2041" i="64"/>
  <c r="CC2033" i="64"/>
  <c r="CD2024" i="64" a="1"/>
  <c r="CD2024" i="64" s="1"/>
  <c r="CD2025" i="64" a="1"/>
  <c r="CD2025" i="64" s="1"/>
  <c r="CD2026" i="64" a="1"/>
  <c r="CD2026" i="64" s="1"/>
  <c r="CD2027" i="64" a="1"/>
  <c r="CD2027" i="64" s="1"/>
  <c r="CD2029" i="64" a="1"/>
  <c r="CD2029" i="64" s="1"/>
  <c r="CD2030" i="64" a="1"/>
  <c r="CD2030" i="64" s="1"/>
  <c r="CD2028" i="64" a="1"/>
  <c r="CD2028" i="64" s="1"/>
  <c r="CD2031" i="64" a="1"/>
  <c r="CD2031" i="64" s="1"/>
  <c r="CD2032" i="64" a="1"/>
  <c r="CD2032" i="64" s="1"/>
  <c r="CD435" i="64" a="1"/>
  <c r="CD435" i="64" s="1"/>
  <c r="CD413" i="64" a="1"/>
  <c r="CD413" i="64" s="1"/>
  <c r="CD436" i="64" a="1"/>
  <c r="CD436" i="64" s="1"/>
  <c r="CC414" i="64"/>
  <c r="CD2212" i="64"/>
  <c r="CD2178" i="64"/>
  <c r="CC2137" i="64"/>
  <c r="CC2115" i="64"/>
  <c r="CD2470" i="64" a="1"/>
  <c r="CD2470" i="64" s="1"/>
  <c r="CD2116" i="64" a="1"/>
  <c r="CD2116" i="64" s="1"/>
  <c r="CD2136" i="64" a="1"/>
  <c r="CD2136" i="64" s="1"/>
  <c r="CA1732" i="64"/>
  <c r="BZ1741" i="64"/>
  <c r="BZ1743" i="64" s="1"/>
  <c r="BZ1744" i="64" s="1"/>
  <c r="CA1741" i="64"/>
  <c r="CB1730" i="64"/>
  <c r="CB1739" i="64"/>
  <c r="CB1731" i="64"/>
  <c r="CB1740" i="64"/>
  <c r="CD1736" i="64" a="1"/>
  <c r="CD1736" i="64" s="1"/>
  <c r="CD1735" i="64" a="1"/>
  <c r="CD1735" i="64" s="1"/>
  <c r="CD1726" i="64" a="1"/>
  <c r="CD1726" i="64" s="1"/>
  <c r="CD1727" i="64" a="1"/>
  <c r="CD1727" i="64" s="1"/>
  <c r="CC1723" i="64"/>
  <c r="CC1722" i="64"/>
  <c r="CD1717" i="64" a="1"/>
  <c r="CD1717" i="64" s="1"/>
  <c r="CD1718" i="64" a="1"/>
  <c r="CD1718" i="64" s="1"/>
  <c r="CC2158" i="64"/>
  <c r="CD2157" i="64" a="1"/>
  <c r="CD2157" i="64" s="1"/>
  <c r="CD573" i="64" a="1"/>
  <c r="CD573" i="64" s="1"/>
  <c r="BY621" i="64"/>
  <c r="CE1927" i="64"/>
  <c r="CE1928" i="64" s="1"/>
  <c r="BZ620" i="64" a="1"/>
  <c r="BZ620" i="64" s="1"/>
  <c r="CC1478" i="64"/>
  <c r="CC1638" i="64"/>
  <c r="CC1187" i="64"/>
  <c r="CC1615" i="64"/>
  <c r="CC970"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67" i="64" a="1"/>
  <c r="CD2367" i="64" s="1"/>
  <c r="CD2393" i="64" a="1"/>
  <c r="CD2393" i="64" s="1"/>
  <c r="CD2444" i="64" a="1"/>
  <c r="CD2444" i="64" s="1"/>
  <c r="CD2418" i="64" a="1"/>
  <c r="CD2418" i="64" s="1"/>
  <c r="CD1614" i="64" a="1"/>
  <c r="CD1614" i="64" s="1"/>
  <c r="CD90" i="64" a="1"/>
  <c r="CD90" i="64" s="1"/>
  <c r="CD91" i="64" a="1"/>
  <c r="CD91" i="64" s="1"/>
  <c r="CD92" i="64" a="1"/>
  <c r="CD92" i="64" s="1"/>
  <c r="CD89" i="64" a="1"/>
  <c r="CD89" i="64" s="1"/>
  <c r="CC93" i="64"/>
  <c r="CD1559" i="64" a="1"/>
  <c r="CD1559" i="64" s="1"/>
  <c r="CD1560" i="64" s="1"/>
  <c r="CD389" i="64" a="1"/>
  <c r="CD389" i="64" s="1"/>
  <c r="CD2494" i="64" a="1"/>
  <c r="CD2494" i="64" s="1"/>
  <c r="CD1479" i="64" a="1"/>
  <c r="CD1479" i="64" s="1"/>
  <c r="CD1858" i="64" a="1"/>
  <c r="CD1858" i="64" s="1"/>
  <c r="CD1866" i="64" s="1"/>
  <c r="CD1637" i="64" a="1"/>
  <c r="CD1637" i="64" s="1"/>
  <c r="CD1639" i="64" a="1"/>
  <c r="CD1639" i="64" s="1"/>
  <c r="CD1645" i="64" a="1"/>
  <c r="CD1645" i="64" s="1"/>
  <c r="CD1186" i="64" a="1"/>
  <c r="CD1186" i="64" s="1"/>
  <c r="CD969" i="64" a="1"/>
  <c r="CD969" i="64" s="1"/>
  <c r="CD1638" i="64" a="1"/>
  <c r="CD2137" i="64" a="1"/>
  <c r="CD575" i="64" a="1"/>
  <c r="CD414" i="64" a="1"/>
  <c r="CD390" i="64" a="1"/>
  <c r="BZ621" i="64" a="1"/>
  <c r="CD1722" i="64" a="1"/>
  <c r="CD437" i="64" a="1"/>
  <c r="CD599" i="64" a="1"/>
  <c r="CE2178" i="64" a="1"/>
  <c r="CD970" i="64" a="1"/>
  <c r="CD2115" i="64" a="1"/>
  <c r="CD698" i="64" a="1"/>
  <c r="CD2158" i="64" a="1"/>
  <c r="CD1615" i="64" a="1"/>
  <c r="CD1723" i="64" a="1"/>
  <c r="CE2212" i="64" a="1"/>
  <c r="CD1478" i="64" a="1"/>
  <c r="CD1187" i="64" a="1"/>
  <c r="AV511" i="64" l="1"/>
  <c r="AW507" i="64" s="1"/>
  <c r="AV503" i="64"/>
  <c r="DF91" i="861"/>
  <c r="DE28" i="861"/>
  <c r="DE29" i="861" s="1"/>
  <c r="DD33" i="861"/>
  <c r="DD37" i="861" s="1"/>
  <c r="DD39" i="861" s="1"/>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41" i="64"/>
  <c r="CE2024" i="64" a="1"/>
  <c r="CE2024" i="64" s="1"/>
  <c r="CE2025" i="64" a="1"/>
  <c r="CE2025" i="64" s="1"/>
  <c r="CE2026" i="64" a="1"/>
  <c r="CE2026" i="64" s="1"/>
  <c r="CE2027" i="64" a="1"/>
  <c r="CE2027" i="64" s="1"/>
  <c r="CE2028" i="64" a="1"/>
  <c r="CE2028" i="64" s="1"/>
  <c r="CE2031" i="64" a="1"/>
  <c r="CE2031" i="64" s="1"/>
  <c r="CE2032" i="64" a="1"/>
  <c r="CE2032" i="64" s="1"/>
  <c r="CE2029" i="64" a="1"/>
  <c r="CE2029" i="64" s="1"/>
  <c r="CE2030" i="64" a="1"/>
  <c r="CE2030" i="64" s="1"/>
  <c r="CD2033" i="64"/>
  <c r="CE435" i="64" a="1"/>
  <c r="CE435" i="64" s="1"/>
  <c r="CE413" i="64" a="1"/>
  <c r="CE413" i="64" s="1"/>
  <c r="CE436" i="64" a="1"/>
  <c r="CE436" i="64" s="1"/>
  <c r="CD414" i="64"/>
  <c r="CE2178" i="64"/>
  <c r="CE2212" i="64"/>
  <c r="CD2137" i="64"/>
  <c r="CD2115" i="64"/>
  <c r="CE2470" i="64" a="1"/>
  <c r="CE2470" i="64" s="1"/>
  <c r="CE2116" i="64" a="1"/>
  <c r="CE2116" i="64" s="1"/>
  <c r="CE2136" i="64" a="1"/>
  <c r="CE2136" i="64" s="1"/>
  <c r="CA1743" i="64"/>
  <c r="CB1732" i="64"/>
  <c r="CC1730" i="64"/>
  <c r="CC1739" i="64"/>
  <c r="CC1731" i="64"/>
  <c r="CC1740" i="64"/>
  <c r="CE1736" i="64" a="1"/>
  <c r="CE1736" i="64" s="1"/>
  <c r="CE1735" i="64" a="1"/>
  <c r="CE1735" i="64" s="1"/>
  <c r="CE1727" i="64" a="1"/>
  <c r="CE1727" i="64" s="1"/>
  <c r="CE1726" i="64" a="1"/>
  <c r="CE1726" i="64" s="1"/>
  <c r="CD1723" i="64"/>
  <c r="CD1722" i="64"/>
  <c r="CE1717" i="64" a="1"/>
  <c r="CE1717" i="64" s="1"/>
  <c r="CE1718" i="64" a="1"/>
  <c r="CE1718" i="64" s="1"/>
  <c r="CD2158" i="64"/>
  <c r="CE2157" i="64" a="1"/>
  <c r="CE2157" i="64" s="1"/>
  <c r="CE573" i="64" a="1"/>
  <c r="CE573" i="64" s="1"/>
  <c r="BZ621" i="64"/>
  <c r="CF1927" i="64"/>
  <c r="CF1928" i="64" s="1"/>
  <c r="CA620" i="64" a="1"/>
  <c r="CA620" i="64" s="1"/>
  <c r="CD1187" i="64"/>
  <c r="CD1638" i="64"/>
  <c r="CD1478" i="64"/>
  <c r="CD1615" i="64"/>
  <c r="CD970" i="64"/>
  <c r="CD599" i="64"/>
  <c r="CD390" i="64"/>
  <c r="CD575" i="64"/>
  <c r="AW1857" i="64"/>
  <c r="AW1863"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67" i="64" a="1"/>
  <c r="CE2367" i="64" s="1"/>
  <c r="CE2393" i="64" a="1"/>
  <c r="CE2393" i="64" s="1"/>
  <c r="CE2444" i="64" a="1"/>
  <c r="CE2444" i="64" s="1"/>
  <c r="CE2418" i="64" a="1"/>
  <c r="CE2418" i="64" s="1"/>
  <c r="CE1614" i="64" a="1"/>
  <c r="CE1614" i="64" s="1"/>
  <c r="CD93" i="64"/>
  <c r="CE90" i="64" a="1"/>
  <c r="CE90" i="64" s="1"/>
  <c r="CE91" i="64" a="1"/>
  <c r="CE91" i="64" s="1"/>
  <c r="CE92" i="64" a="1"/>
  <c r="CE92" i="64" s="1"/>
  <c r="CE89" i="64" a="1"/>
  <c r="CE89" i="64" s="1"/>
  <c r="CE1559" i="64" a="1"/>
  <c r="CE1559" i="64" s="1"/>
  <c r="CE1560" i="64" s="1"/>
  <c r="CE389" i="64" a="1"/>
  <c r="CE389" i="64" s="1"/>
  <c r="CE2494" i="64" a="1"/>
  <c r="CE2494" i="64" s="1"/>
  <c r="CE1479" i="64" a="1"/>
  <c r="CE1479" i="64" s="1"/>
  <c r="CE1858" i="64" a="1"/>
  <c r="CE1858" i="64" s="1"/>
  <c r="CE1866" i="64" s="1"/>
  <c r="CE1637" i="64" a="1"/>
  <c r="CE1637" i="64" s="1"/>
  <c r="CE1645" i="64" a="1"/>
  <c r="CE1645" i="64" s="1"/>
  <c r="CE1639" i="64" a="1"/>
  <c r="CE1639" i="64" s="1"/>
  <c r="CE1186" i="64" a="1"/>
  <c r="CE1186" i="64" s="1"/>
  <c r="CE969" i="64" a="1"/>
  <c r="CE969" i="64" s="1"/>
  <c r="CE575" i="64" a="1"/>
  <c r="CF2212" i="64" a="1"/>
  <c r="CE390" i="64" a="1"/>
  <c r="CF2178" i="64" a="1"/>
  <c r="CE1478" i="64" a="1"/>
  <c r="CE2137" i="64" a="1"/>
  <c r="CE1722" i="64" a="1"/>
  <c r="CE437" i="64" a="1"/>
  <c r="CE2115" i="64" a="1"/>
  <c r="CE599" i="64" a="1"/>
  <c r="CE1638" i="64" a="1"/>
  <c r="CE698" i="64" a="1"/>
  <c r="CA621" i="64" a="1"/>
  <c r="CE414" i="64" a="1"/>
  <c r="CE1723" i="64" a="1"/>
  <c r="CE2158" i="64" a="1"/>
  <c r="CE970" i="64" a="1"/>
  <c r="CE1187" i="64" a="1"/>
  <c r="CE1615" i="64" a="1"/>
  <c r="AV512" i="64" l="1"/>
  <c r="AV516" i="64"/>
  <c r="AV504" i="64"/>
  <c r="AW496" i="64"/>
  <c r="AW499" i="64" s="1"/>
  <c r="CA1744" i="64"/>
  <c r="AW1867" i="64" a="1"/>
  <c r="AW1867" i="64" s="1"/>
  <c r="AW1860" i="64" s="1"/>
  <c r="AW1861" i="64" s="1"/>
  <c r="DE25" i="863"/>
  <c r="DE36" i="861" s="1"/>
  <c r="DE62" i="861"/>
  <c r="DE86" i="861"/>
  <c r="DF18" i="861"/>
  <c r="DF12" i="863" s="1"/>
  <c r="DD40" i="861"/>
  <c r="DE22" i="863"/>
  <c r="DE72" i="863"/>
  <c r="CF263" i="64"/>
  <c r="CG277" i="64"/>
  <c r="CG260" i="64"/>
  <c r="CG278" i="64"/>
  <c r="CG261" i="64"/>
  <c r="CG279" i="64"/>
  <c r="CG262" i="64"/>
  <c r="CG280" i="64"/>
  <c r="CF281" i="64"/>
  <c r="CE698" i="64"/>
  <c r="CF702" i="64" a="1"/>
  <c r="CF702" i="64" s="1"/>
  <c r="CF697" i="64" a="1"/>
  <c r="CF697" i="64" s="1"/>
  <c r="CD2041" i="64"/>
  <c r="CE437" i="64"/>
  <c r="CF2024" i="64" a="1"/>
  <c r="CF2024" i="64" s="1"/>
  <c r="CF2025" i="64" a="1"/>
  <c r="CF2025" i="64" s="1"/>
  <c r="CF2029" i="64" a="1"/>
  <c r="CF2029" i="64" s="1"/>
  <c r="CF2030" i="64" a="1"/>
  <c r="CF2030" i="64" s="1"/>
  <c r="CF2026" i="64" a="1"/>
  <c r="CF2026" i="64" s="1"/>
  <c r="CF2028" i="64" a="1"/>
  <c r="CF2028" i="64" s="1"/>
  <c r="CF2031" i="64" a="1"/>
  <c r="CF2031" i="64" s="1"/>
  <c r="CF2032" i="64" a="1"/>
  <c r="CF2032" i="64" s="1"/>
  <c r="CF2027" i="64" a="1"/>
  <c r="CF2027" i="64" s="1"/>
  <c r="CE2033" i="64"/>
  <c r="CF435" i="64" a="1"/>
  <c r="CF435" i="64" s="1"/>
  <c r="CF413" i="64" a="1"/>
  <c r="CF413" i="64" s="1"/>
  <c r="CF436" i="64" a="1"/>
  <c r="CF436" i="64" s="1"/>
  <c r="CE414" i="64"/>
  <c r="CF2178" i="64"/>
  <c r="CF2212" i="64"/>
  <c r="CE2137" i="64"/>
  <c r="CE2115" i="64"/>
  <c r="CF2470" i="64" a="1"/>
  <c r="CF2470" i="64" s="1"/>
  <c r="CF2116" i="64" a="1"/>
  <c r="CF2116" i="64" s="1"/>
  <c r="CF2136" i="64" a="1"/>
  <c r="CF2136" i="64" s="1"/>
  <c r="CB1741" i="64"/>
  <c r="CC1732" i="64"/>
  <c r="CD1731" i="64"/>
  <c r="CD1740" i="64"/>
  <c r="CD1730" i="64"/>
  <c r="CD1739" i="64"/>
  <c r="CF1735" i="64" a="1"/>
  <c r="CF1735" i="64" s="1"/>
  <c r="CF1736" i="64" a="1"/>
  <c r="CF1736" i="64" s="1"/>
  <c r="CF1727" i="64" a="1"/>
  <c r="CF1727" i="64" s="1"/>
  <c r="CF1726" i="64" a="1"/>
  <c r="CF1726" i="64" s="1"/>
  <c r="CE1723" i="64"/>
  <c r="CE1722" i="64"/>
  <c r="CF1717" i="64" a="1"/>
  <c r="CF1717" i="64" s="1"/>
  <c r="CF1718" i="64" a="1"/>
  <c r="CF1718" i="64" s="1"/>
  <c r="CE2158" i="64"/>
  <c r="CF2157" i="64" a="1"/>
  <c r="CF2157" i="64" s="1"/>
  <c r="CF573" i="64" a="1"/>
  <c r="CF573" i="64" s="1"/>
  <c r="CA621" i="64"/>
  <c r="CB620" i="64" a="1"/>
  <c r="CB620" i="64" s="1"/>
  <c r="CG1927" i="64"/>
  <c r="CG1928" i="64" s="1"/>
  <c r="CE1638" i="64"/>
  <c r="CE1478" i="64"/>
  <c r="CE1187" i="64"/>
  <c r="CE1615" i="64"/>
  <c r="CE970"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67" i="64" a="1"/>
  <c r="CF2367" i="64" s="1"/>
  <c r="CF2444" i="64" a="1"/>
  <c r="CF2444" i="64" s="1"/>
  <c r="CF2418" i="64" a="1"/>
  <c r="CF2418" i="64" s="1"/>
  <c r="CF2393" i="64" a="1"/>
  <c r="CF2393" i="64" s="1"/>
  <c r="CF1614" i="64" a="1"/>
  <c r="CF1614" i="64" s="1"/>
  <c r="CE93" i="64"/>
  <c r="CF89" i="64" a="1"/>
  <c r="CF89" i="64" s="1"/>
  <c r="CF90" i="64" a="1"/>
  <c r="CF90" i="64" s="1"/>
  <c r="CF91" i="64" a="1"/>
  <c r="CF91" i="64" s="1"/>
  <c r="CF92" i="64" a="1"/>
  <c r="CF92" i="64" s="1"/>
  <c r="CF1559" i="64" a="1"/>
  <c r="CF1559" i="64" s="1"/>
  <c r="CF1560" i="64" s="1"/>
  <c r="CF389" i="64" a="1"/>
  <c r="CF389" i="64" s="1"/>
  <c r="CF2494" i="64" a="1"/>
  <c r="CF2494" i="64" s="1"/>
  <c r="CF1479" i="64" a="1"/>
  <c r="CF1479" i="64" s="1"/>
  <c r="CF1858" i="64" a="1"/>
  <c r="CF1858" i="64" s="1"/>
  <c r="CF1866" i="64" s="1"/>
  <c r="CF1645" i="64" a="1"/>
  <c r="CF1645" i="64" s="1"/>
  <c r="CF1639" i="64" a="1"/>
  <c r="CF1639" i="64" s="1"/>
  <c r="CF1637" i="64" a="1"/>
  <c r="CF1637" i="64" s="1"/>
  <c r="CF1186" i="64" a="1"/>
  <c r="CF1186" i="64" s="1"/>
  <c r="CF969" i="64" a="1"/>
  <c r="CF969" i="64" s="1"/>
  <c r="CF437" i="64" a="1"/>
  <c r="CG2212" i="64" a="1"/>
  <c r="CB621" i="64" a="1"/>
  <c r="CG2178" i="64" a="1"/>
  <c r="CF698" i="64" a="1"/>
  <c r="CF2137" i="64" a="1"/>
  <c r="CF575" i="64" a="1"/>
  <c r="CF2158" i="64" a="1"/>
  <c r="CF599" i="64" a="1"/>
  <c r="CF1638" i="64" a="1"/>
  <c r="CF414" i="64" a="1"/>
  <c r="CF970" i="64" a="1"/>
  <c r="CF2115" i="64" a="1"/>
  <c r="CF1478" i="64" a="1"/>
  <c r="CF390" i="64" a="1"/>
  <c r="CF1723" i="64" a="1"/>
  <c r="CF1615" i="64" a="1"/>
  <c r="CF1187" i="64" a="1"/>
  <c r="CF1722" i="64" a="1"/>
  <c r="AW508" i="64" l="1"/>
  <c r="CB1743" i="64"/>
  <c r="CB1744" i="64" s="1"/>
  <c r="DF86" i="861"/>
  <c r="DG91" i="861"/>
  <c r="DF28" i="861"/>
  <c r="DF29" i="861" s="1"/>
  <c r="DF69" i="863"/>
  <c r="DF23" i="863" s="1"/>
  <c r="DF34" i="861" s="1"/>
  <c r="DF71" i="863"/>
  <c r="DF67" i="863"/>
  <c r="DE33" i="861"/>
  <c r="DE37" i="861" s="1"/>
  <c r="DE39" i="861" s="1"/>
  <c r="DE26" i="863"/>
  <c r="CG263" i="64"/>
  <c r="CG281" i="64"/>
  <c r="CH277" i="64"/>
  <c r="CH278" i="64"/>
  <c r="CH260" i="64"/>
  <c r="CH261" i="64"/>
  <c r="CH279" i="64"/>
  <c r="CH280" i="64"/>
  <c r="CH262" i="64"/>
  <c r="CF698" i="64"/>
  <c r="CF708" i="64" s="1"/>
  <c r="CE708" i="64"/>
  <c r="CG702" i="64" a="1"/>
  <c r="CG702" i="64" s="1"/>
  <c r="CG697" i="64" a="1"/>
  <c r="CG697" i="64" s="1"/>
  <c r="CE2041" i="64"/>
  <c r="CF437" i="64"/>
  <c r="CG2024" i="64" a="1"/>
  <c r="CG2024" i="64" s="1"/>
  <c r="CG2025" i="64" a="1"/>
  <c r="CG2025" i="64" s="1"/>
  <c r="CG2026" i="64" a="1"/>
  <c r="CG2026" i="64" s="1"/>
  <c r="CG2027" i="64" a="1"/>
  <c r="CG2027" i="64" s="1"/>
  <c r="CG2028" i="64" a="1"/>
  <c r="CG2028" i="64" s="1"/>
  <c r="CG2031" i="64" a="1"/>
  <c r="CG2031" i="64" s="1"/>
  <c r="CG2032" i="64" a="1"/>
  <c r="CG2032" i="64" s="1"/>
  <c r="CG2029" i="64" a="1"/>
  <c r="CG2029" i="64" s="1"/>
  <c r="CG2030" i="64" a="1"/>
  <c r="CG2030" i="64" s="1"/>
  <c r="CF2033" i="64"/>
  <c r="CG436" i="64" a="1"/>
  <c r="CG436" i="64" s="1"/>
  <c r="CG435" i="64" a="1"/>
  <c r="CG435" i="64" s="1"/>
  <c r="CG413" i="64" a="1"/>
  <c r="CG413" i="64" s="1"/>
  <c r="CF414" i="64"/>
  <c r="CG2212" i="64"/>
  <c r="CG2178" i="64"/>
  <c r="CF2137" i="64"/>
  <c r="CF2115" i="64"/>
  <c r="CG2470" i="64" a="1"/>
  <c r="CG2470" i="64" s="1"/>
  <c r="CG2116" i="64" a="1"/>
  <c r="CG2116" i="64" s="1"/>
  <c r="CG2136" i="64" a="1"/>
  <c r="CG2136" i="64" s="1"/>
  <c r="CD1732" i="64"/>
  <c r="CD1741" i="64"/>
  <c r="CC1741" i="64"/>
  <c r="CC1743" i="64" s="1"/>
  <c r="CE1730" i="64"/>
  <c r="CE1739" i="64"/>
  <c r="CE1731" i="64"/>
  <c r="CE1740" i="64"/>
  <c r="CG1736" i="64" a="1"/>
  <c r="CG1736" i="64" s="1"/>
  <c r="CG1735" i="64" a="1"/>
  <c r="CG1735" i="64" s="1"/>
  <c r="CG1726" i="64" a="1"/>
  <c r="CG1726" i="64" s="1"/>
  <c r="CG1727" i="64" a="1"/>
  <c r="CG1727" i="64" s="1"/>
  <c r="CF1723" i="64"/>
  <c r="CF1722" i="64"/>
  <c r="CG1717" i="64" a="1"/>
  <c r="CG1717" i="64" s="1"/>
  <c r="CG1718" i="64" a="1"/>
  <c r="CG1718" i="64" s="1"/>
  <c r="CF2158" i="64"/>
  <c r="CG2157" i="64" a="1"/>
  <c r="CG2157" i="64" s="1"/>
  <c r="CG573" i="64" a="1"/>
  <c r="CG573" i="64" s="1"/>
  <c r="CB621" i="64"/>
  <c r="CH1927" i="64"/>
  <c r="CH1928" i="64" s="1"/>
  <c r="CC620" i="64" a="1"/>
  <c r="CC620" i="64" s="1"/>
  <c r="CF1187" i="64"/>
  <c r="CF1478" i="64"/>
  <c r="CF1638" i="64"/>
  <c r="CF1615" i="64"/>
  <c r="CF970" i="64"/>
  <c r="CF575" i="64"/>
  <c r="CF390" i="64"/>
  <c r="CF599" i="64"/>
  <c r="AX1857" i="64"/>
  <c r="AX1863"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67" i="64" a="1"/>
  <c r="CG2367" i="64" s="1"/>
  <c r="CG2444" i="64" a="1"/>
  <c r="CG2444" i="64" s="1"/>
  <c r="CG2418" i="64" a="1"/>
  <c r="CG2418" i="64" s="1"/>
  <c r="CG2393" i="64" a="1"/>
  <c r="CG2393" i="64" s="1"/>
  <c r="CG1614" i="64" a="1"/>
  <c r="CG1614" i="64" s="1"/>
  <c r="CF93" i="64"/>
  <c r="CG89" i="64" a="1"/>
  <c r="CG89" i="64" s="1"/>
  <c r="CG92" i="64" a="1"/>
  <c r="CG92" i="64" s="1"/>
  <c r="CG90" i="64" a="1"/>
  <c r="CG90" i="64" s="1"/>
  <c r="CG91" i="64" a="1"/>
  <c r="CG91" i="64" s="1"/>
  <c r="CG1559" i="64" a="1"/>
  <c r="CG1559" i="64" s="1"/>
  <c r="CG1560" i="64" s="1"/>
  <c r="CG389" i="64" a="1"/>
  <c r="CG389" i="64" s="1"/>
  <c r="CG2494" i="64" a="1"/>
  <c r="CG2494" i="64" s="1"/>
  <c r="CG1479" i="64" a="1"/>
  <c r="CG1479" i="64" s="1"/>
  <c r="CG1858" i="64" a="1"/>
  <c r="CG1858" i="64" s="1"/>
  <c r="CG1866" i="64" s="1"/>
  <c r="CG1645" i="64" a="1"/>
  <c r="CG1645" i="64" s="1"/>
  <c r="CG1639" i="64" a="1"/>
  <c r="CG1639" i="64" s="1"/>
  <c r="CG1637" i="64" a="1"/>
  <c r="CG1637" i="64" s="1"/>
  <c r="CG1186" i="64" a="1"/>
  <c r="CG1186" i="64" s="1"/>
  <c r="CG969" i="64" a="1"/>
  <c r="CG969" i="64" s="1"/>
  <c r="CG414" i="64" a="1"/>
  <c r="CG698" i="64" a="1"/>
  <c r="CG575" i="64" a="1"/>
  <c r="CG437" i="64" a="1"/>
  <c r="CG1187" i="64" a="1"/>
  <c r="CG2158" i="64" a="1"/>
  <c r="CG970" i="64" a="1"/>
  <c r="CG390" i="64" a="1"/>
  <c r="CH2178" i="64" a="1"/>
  <c r="CG1723" i="64" a="1"/>
  <c r="CG1638" i="64" a="1"/>
  <c r="CH2212" i="64" a="1"/>
  <c r="CG1478" i="64" a="1"/>
  <c r="CC621" i="64" a="1"/>
  <c r="CG2137" i="64" a="1"/>
  <c r="CG599" i="64" a="1"/>
  <c r="CG2115" i="64" a="1"/>
  <c r="CG1722" i="64" a="1"/>
  <c r="CG1615" i="64" a="1"/>
  <c r="AW510" i="64" l="1"/>
  <c r="AW500" i="64" s="1"/>
  <c r="AW502" i="64" s="1"/>
  <c r="AW503" i="64" s="1"/>
  <c r="AX1867" i="64" a="1"/>
  <c r="AX1867" i="64" s="1"/>
  <c r="AX1860" i="64" s="1"/>
  <c r="AX1861" i="64" s="1"/>
  <c r="DF25" i="863"/>
  <c r="DF36" i="861" s="1"/>
  <c r="DF62" i="861"/>
  <c r="DG18" i="861"/>
  <c r="DG12" i="863" s="1"/>
  <c r="DE40" i="861"/>
  <c r="DF22" i="863"/>
  <c r="DF72" i="863"/>
  <c r="CI277" i="64"/>
  <c r="CI260" i="64"/>
  <c r="CI278" i="64"/>
  <c r="CI279" i="64"/>
  <c r="CI261" i="64"/>
  <c r="CI262" i="64"/>
  <c r="CI280" i="64"/>
  <c r="CH281" i="64"/>
  <c r="CH263" i="64"/>
  <c r="CG698" i="64"/>
  <c r="CG708" i="64" s="1"/>
  <c r="CH702" i="64" a="1"/>
  <c r="CH702" i="64" s="1"/>
  <c r="CH697" i="64" a="1"/>
  <c r="CH697" i="64" s="1"/>
  <c r="CG437" i="64"/>
  <c r="CH2024" i="64" a="1"/>
  <c r="CH2024" i="64" s="1"/>
  <c r="CH2025" i="64" a="1"/>
  <c r="CH2025" i="64" s="1"/>
  <c r="CH2026" i="64" a="1"/>
  <c r="CH2026" i="64" s="1"/>
  <c r="CH2027" i="64" a="1"/>
  <c r="CH2027" i="64" s="1"/>
  <c r="CH2028" i="64" a="1"/>
  <c r="CH2028" i="64" s="1"/>
  <c r="CH2031" i="64" a="1"/>
  <c r="CH2031" i="64" s="1"/>
  <c r="CH2032" i="64" a="1"/>
  <c r="CH2032" i="64" s="1"/>
  <c r="CH2029" i="64" a="1"/>
  <c r="CH2029" i="64" s="1"/>
  <c r="CH2030" i="64" a="1"/>
  <c r="CH2030" i="64" s="1"/>
  <c r="CF2041" i="64"/>
  <c r="CG2033" i="64"/>
  <c r="CH436" i="64" a="1"/>
  <c r="CH436" i="64" s="1"/>
  <c r="CH413" i="64" a="1"/>
  <c r="CH413" i="64" s="1"/>
  <c r="CH435" i="64" a="1"/>
  <c r="CH435" i="64" s="1"/>
  <c r="CG414" i="64"/>
  <c r="CH2212" i="64"/>
  <c r="CH2178" i="64"/>
  <c r="CG2137" i="64"/>
  <c r="CG2115" i="64"/>
  <c r="CH2470" i="64" a="1"/>
  <c r="CH2470" i="64" s="1"/>
  <c r="CH2116" i="64" a="1"/>
  <c r="CH2116" i="64" s="1"/>
  <c r="CH2136" i="64" a="1"/>
  <c r="CH2136" i="64" s="1"/>
  <c r="CD1743" i="64"/>
  <c r="CD1744" i="64" s="1"/>
  <c r="CC1744" i="64"/>
  <c r="CE1732" i="64"/>
  <c r="CF1730" i="64"/>
  <c r="CF1739" i="64"/>
  <c r="CF1731" i="64"/>
  <c r="CF1740" i="64"/>
  <c r="CH1736" i="64" a="1"/>
  <c r="CH1736" i="64" s="1"/>
  <c r="CH1735" i="64" a="1"/>
  <c r="CH1735" i="64" s="1"/>
  <c r="CH1726" i="64" a="1"/>
  <c r="CH1726" i="64" s="1"/>
  <c r="CH1727" i="64" a="1"/>
  <c r="CH1727" i="64" s="1"/>
  <c r="CG1723" i="64"/>
  <c r="CG1722" i="64"/>
  <c r="CH1717" i="64" a="1"/>
  <c r="CH1717" i="64" s="1"/>
  <c r="CH1718" i="64" a="1"/>
  <c r="CH1718" i="64" s="1"/>
  <c r="CG2158" i="64"/>
  <c r="CH2157" i="64" a="1"/>
  <c r="CH2157" i="64" s="1"/>
  <c r="CH573" i="64" a="1"/>
  <c r="CH573" i="64" s="1"/>
  <c r="CC621" i="64"/>
  <c r="CD620" i="64" a="1"/>
  <c r="CD620" i="64" s="1"/>
  <c r="CI1927" i="64"/>
  <c r="CI1928" i="64" s="1"/>
  <c r="CG1187" i="64"/>
  <c r="CG1478" i="64"/>
  <c r="CG1638" i="64"/>
  <c r="CG1615" i="64"/>
  <c r="CG970"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67" i="64" a="1"/>
  <c r="CH2367" i="64" s="1"/>
  <c r="CH2444" i="64" a="1"/>
  <c r="CH2444" i="64" s="1"/>
  <c r="CH2418" i="64" a="1"/>
  <c r="CH2418" i="64" s="1"/>
  <c r="CH2393" i="64" a="1"/>
  <c r="CH2393" i="64" s="1"/>
  <c r="CH1614" i="64" a="1"/>
  <c r="CH1614" i="64" s="1"/>
  <c r="CH92" i="64" a="1"/>
  <c r="CH92" i="64" s="1"/>
  <c r="CH91" i="64" a="1"/>
  <c r="CH91" i="64" s="1"/>
  <c r="CH89" i="64" a="1"/>
  <c r="CH89" i="64" s="1"/>
  <c r="CH90" i="64" a="1"/>
  <c r="CH90" i="64" s="1"/>
  <c r="CG93" i="64"/>
  <c r="CH1559" i="64" a="1"/>
  <c r="CH1559" i="64" s="1"/>
  <c r="CH1560" i="64" s="1"/>
  <c r="CH389" i="64" a="1"/>
  <c r="CH389" i="64" s="1"/>
  <c r="CH2494" i="64" a="1"/>
  <c r="CH2494" i="64" s="1"/>
  <c r="CH1479" i="64" a="1"/>
  <c r="CH1479" i="64" s="1"/>
  <c r="CH1858" i="64" a="1"/>
  <c r="CH1858" i="64" s="1"/>
  <c r="CH1866" i="64" s="1"/>
  <c r="CH1645" i="64" a="1"/>
  <c r="CH1645" i="64" s="1"/>
  <c r="CH1639" i="64" a="1"/>
  <c r="CH1639" i="64" s="1"/>
  <c r="CH1637" i="64" a="1"/>
  <c r="CH1637" i="64" s="1"/>
  <c r="CH1186" i="64" a="1"/>
  <c r="CH1186" i="64" s="1"/>
  <c r="CH969" i="64" a="1"/>
  <c r="CH969" i="64" s="1"/>
  <c r="CH437" i="64" a="1"/>
  <c r="CD621" i="64" a="1"/>
  <c r="CH1638" i="64" a="1"/>
  <c r="CH1722" i="64" a="1"/>
  <c r="CI2178" i="64" a="1"/>
  <c r="CH2158" i="64" a="1"/>
  <c r="CH1723" i="64" a="1"/>
  <c r="CH2137" i="64" a="1"/>
  <c r="CH2115" i="64" a="1"/>
  <c r="CH599" i="64" a="1"/>
  <c r="CH698" i="64" a="1"/>
  <c r="CI2212" i="64" a="1"/>
  <c r="CH1478" i="64" a="1"/>
  <c r="CH414" i="64" a="1"/>
  <c r="CH575" i="64" a="1"/>
  <c r="CH1187" i="64" a="1"/>
  <c r="CH390" i="64" a="1"/>
  <c r="CH970" i="64" a="1"/>
  <c r="CH1615" i="64" a="1"/>
  <c r="AW511" i="64" l="1"/>
  <c r="AW516" i="64" s="1"/>
  <c r="AX496" i="64"/>
  <c r="AX499" i="64" s="1"/>
  <c r="AW504" i="64"/>
  <c r="DG86" i="861"/>
  <c r="DG28" i="861"/>
  <c r="DG29" i="861" s="1"/>
  <c r="DF33" i="861"/>
  <c r="DF37" i="861" s="1"/>
  <c r="DF39" i="861" s="1"/>
  <c r="DF26" i="863"/>
  <c r="DG69" i="863"/>
  <c r="DG23" i="863" s="1"/>
  <c r="DG34" i="861" s="1"/>
  <c r="DG71" i="863"/>
  <c r="DG67" i="863"/>
  <c r="DH91" i="861"/>
  <c r="CI263" i="64"/>
  <c r="CI281" i="64"/>
  <c r="CJ277" i="64"/>
  <c r="CJ278" i="64"/>
  <c r="CJ260" i="64"/>
  <c r="CJ261" i="64"/>
  <c r="CJ279" i="64"/>
  <c r="CJ262" i="64"/>
  <c r="CJ280" i="64"/>
  <c r="CH698" i="64"/>
  <c r="CI702" i="64" a="1"/>
  <c r="CI702" i="64" s="1"/>
  <c r="CI697" i="64" a="1"/>
  <c r="CI697" i="64" s="1"/>
  <c r="CH437" i="64"/>
  <c r="CG2041" i="64"/>
  <c r="CI2024" i="64" a="1"/>
  <c r="CI2024" i="64" s="1"/>
  <c r="CI2025" i="64" a="1"/>
  <c r="CI2025" i="64" s="1"/>
  <c r="CI2026" i="64" a="1"/>
  <c r="CI2026" i="64" s="1"/>
  <c r="CI2028" i="64" a="1"/>
  <c r="CI2028" i="64" s="1"/>
  <c r="CI2031" i="64" a="1"/>
  <c r="CI2031" i="64" s="1"/>
  <c r="CI2032" i="64" a="1"/>
  <c r="CI2032" i="64" s="1"/>
  <c r="CI2027" i="64" a="1"/>
  <c r="CI2027" i="64" s="1"/>
  <c r="CI2029" i="64" a="1"/>
  <c r="CI2029" i="64" s="1"/>
  <c r="CI2030" i="64" a="1"/>
  <c r="CI2030" i="64" s="1"/>
  <c r="CH2033" i="64"/>
  <c r="CI413" i="64" a="1"/>
  <c r="CI413" i="64" s="1"/>
  <c r="CI436" i="64" a="1"/>
  <c r="CI436" i="64" s="1"/>
  <c r="CI435" i="64" a="1"/>
  <c r="CI435" i="64" s="1"/>
  <c r="CH414" i="64"/>
  <c r="CI2212" i="64"/>
  <c r="CI2178" i="64"/>
  <c r="CH2137" i="64"/>
  <c r="CH2115" i="64"/>
  <c r="CI2470" i="64" a="1"/>
  <c r="CI2470" i="64" s="1"/>
  <c r="CI2116" i="64" a="1"/>
  <c r="CI2116" i="64" s="1"/>
  <c r="CI2136" i="64" a="1"/>
  <c r="CI2136" i="64" s="1"/>
  <c r="CE1741" i="64"/>
  <c r="CF1732" i="64"/>
  <c r="CG1730" i="64"/>
  <c r="CG1739" i="64"/>
  <c r="CG1731" i="64"/>
  <c r="CG1740" i="64"/>
  <c r="CI1736" i="64" a="1"/>
  <c r="CI1736" i="64" s="1"/>
  <c r="CI1735" i="64" a="1"/>
  <c r="CI1735" i="64" s="1"/>
  <c r="CI1727" i="64" a="1"/>
  <c r="CI1727" i="64" s="1"/>
  <c r="CI1726" i="64" a="1"/>
  <c r="CI1726" i="64" s="1"/>
  <c r="CH1723" i="64"/>
  <c r="CH1722" i="64"/>
  <c r="CI1717" i="64" a="1"/>
  <c r="CI1717" i="64" s="1"/>
  <c r="CI1718" i="64" a="1"/>
  <c r="CI1718" i="64" s="1"/>
  <c r="CH2158" i="64"/>
  <c r="CI2157" i="64" a="1"/>
  <c r="CI2157" i="64" s="1"/>
  <c r="CD621" i="64"/>
  <c r="CI573" i="64" a="1"/>
  <c r="CI573" i="64" s="1"/>
  <c r="CJ1927" i="64"/>
  <c r="CJ1928" i="64" s="1"/>
  <c r="CE620" i="64" a="1"/>
  <c r="CE620" i="64" s="1"/>
  <c r="CH1478" i="64"/>
  <c r="CH1187" i="64"/>
  <c r="CH1638" i="64"/>
  <c r="CH1615" i="64"/>
  <c r="CH970" i="64"/>
  <c r="CH390" i="64"/>
  <c r="CH599" i="64"/>
  <c r="CH575" i="64"/>
  <c r="AY1857" i="64"/>
  <c r="AY1863"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67" i="64" a="1"/>
  <c r="CI2367" i="64" s="1"/>
  <c r="CI2444" i="64" a="1"/>
  <c r="CI2444" i="64" s="1"/>
  <c r="CI2418" i="64" a="1"/>
  <c r="CI2418" i="64" s="1"/>
  <c r="CI2393" i="64" a="1"/>
  <c r="CI2393" i="64" s="1"/>
  <c r="CI1614" i="64" a="1"/>
  <c r="CI1614" i="64" s="1"/>
  <c r="CI90" i="64" a="1"/>
  <c r="CI90" i="64" s="1"/>
  <c r="CI91" i="64" a="1"/>
  <c r="CI91" i="64" s="1"/>
  <c r="CI89" i="64" a="1"/>
  <c r="CI89" i="64" s="1"/>
  <c r="CI92" i="64" a="1"/>
  <c r="CI92" i="64" s="1"/>
  <c r="CH93" i="64"/>
  <c r="CI1559" i="64" a="1"/>
  <c r="CI1559" i="64" s="1"/>
  <c r="CI1560" i="64" s="1"/>
  <c r="CI389" i="64" a="1"/>
  <c r="CI389" i="64" s="1"/>
  <c r="CI2494" i="64" a="1"/>
  <c r="CI2494" i="64" s="1"/>
  <c r="CI1479" i="64" a="1"/>
  <c r="CI1479" i="64" s="1"/>
  <c r="CI1858" i="64" a="1"/>
  <c r="CI1858" i="64" s="1"/>
  <c r="CI1866" i="64" s="1"/>
  <c r="CI1645" i="64" a="1"/>
  <c r="CI1645" i="64" s="1"/>
  <c r="CI1639" i="64" a="1"/>
  <c r="CI1639" i="64" s="1"/>
  <c r="CI1637" i="64" a="1"/>
  <c r="CI1637" i="64" s="1"/>
  <c r="CI1186" i="64" a="1"/>
  <c r="CI1186" i="64" s="1"/>
  <c r="CI969" i="64" a="1"/>
  <c r="CI969" i="64" s="1"/>
  <c r="CI599" i="64" a="1"/>
  <c r="CI2158" i="64" a="1"/>
  <c r="CJ2178" i="64" a="1"/>
  <c r="CE621" i="64" a="1"/>
  <c r="CI1638" i="64" a="1"/>
  <c r="CI414" i="64" a="1"/>
  <c r="CI698" i="64" a="1"/>
  <c r="CI2115" i="64" a="1"/>
  <c r="CI1478" i="64" a="1"/>
  <c r="CI575" i="64" a="1"/>
  <c r="CJ2212" i="64" a="1"/>
  <c r="CI2137" i="64" a="1"/>
  <c r="CI437" i="64" a="1"/>
  <c r="CI1187" i="64" a="1"/>
  <c r="CI1615" i="64" a="1"/>
  <c r="CI390" i="64" a="1"/>
  <c r="CI1722" i="64" a="1"/>
  <c r="CI970" i="64" a="1"/>
  <c r="CI1723" i="64" a="1"/>
  <c r="AW512" i="64" l="1"/>
  <c r="AX507" i="64"/>
  <c r="AX508" i="64"/>
  <c r="AX510" i="64" s="1"/>
  <c r="AX500" i="64" s="1"/>
  <c r="AX502" i="64" s="1"/>
  <c r="AX503" i="64" s="1"/>
  <c r="CE1743" i="64"/>
  <c r="CE1744" i="64" s="1"/>
  <c r="AY1867" i="64" a="1"/>
  <c r="AY1867" i="64" s="1"/>
  <c r="AY1860" i="64" s="1"/>
  <c r="AY1861" i="64" s="1"/>
  <c r="DG25" i="863"/>
  <c r="DG36" i="861" s="1"/>
  <c r="DG62" i="861"/>
  <c r="DH18" i="861"/>
  <c r="DH12" i="863" s="1"/>
  <c r="DF40" i="861"/>
  <c r="DG22" i="863"/>
  <c r="DG72" i="863"/>
  <c r="CJ263" i="64"/>
  <c r="CK277" i="64"/>
  <c r="CK260" i="64"/>
  <c r="CK278" i="64"/>
  <c r="CK261" i="64"/>
  <c r="CK279" i="64"/>
  <c r="CK262" i="64"/>
  <c r="CK280" i="64"/>
  <c r="CJ281" i="64"/>
  <c r="CI698" i="64"/>
  <c r="CI708" i="64" s="1"/>
  <c r="CH708" i="64"/>
  <c r="CJ702" i="64" a="1"/>
  <c r="CJ702" i="64" s="1"/>
  <c r="CJ697" i="64" a="1"/>
  <c r="CJ697" i="64" s="1"/>
  <c r="CI437" i="64"/>
  <c r="CH2041" i="64"/>
  <c r="CI2033" i="64"/>
  <c r="CJ2029" i="64" a="1"/>
  <c r="CJ2029" i="64" s="1"/>
  <c r="CJ2030" i="64" a="1"/>
  <c r="CJ2030" i="64" s="1"/>
  <c r="CJ2024" i="64" a="1"/>
  <c r="CJ2024" i="64" s="1"/>
  <c r="CJ2025" i="64" a="1"/>
  <c r="CJ2025" i="64" s="1"/>
  <c r="CJ2026" i="64" a="1"/>
  <c r="CJ2026" i="64" s="1"/>
  <c r="CJ2028" i="64" a="1"/>
  <c r="CJ2028" i="64" s="1"/>
  <c r="CJ2031" i="64" a="1"/>
  <c r="CJ2031" i="64" s="1"/>
  <c r="CJ2032" i="64" a="1"/>
  <c r="CJ2032" i="64" s="1"/>
  <c r="CJ2027" i="64" a="1"/>
  <c r="CJ2027" i="64" s="1"/>
  <c r="CJ413" i="64" a="1"/>
  <c r="CJ413" i="64" s="1"/>
  <c r="CJ436" i="64" a="1"/>
  <c r="CJ436" i="64" s="1"/>
  <c r="CJ435" i="64" a="1"/>
  <c r="CJ435" i="64" s="1"/>
  <c r="CI414" i="64"/>
  <c r="CJ2212" i="64"/>
  <c r="CJ2178" i="64"/>
  <c r="CI2137" i="64"/>
  <c r="CI2115" i="64"/>
  <c r="CJ2470" i="64" a="1"/>
  <c r="CJ2470" i="64" s="1"/>
  <c r="CJ2116" i="64" a="1"/>
  <c r="CJ2116" i="64" s="1"/>
  <c r="CJ2136" i="64" a="1"/>
  <c r="CJ2136" i="64" s="1"/>
  <c r="CF1741" i="64"/>
  <c r="CF1743" i="64" s="1"/>
  <c r="CF1744" i="64" s="1"/>
  <c r="CG1732" i="64"/>
  <c r="CH1730" i="64"/>
  <c r="CH1739" i="64"/>
  <c r="CH1731" i="64"/>
  <c r="CH1740" i="64"/>
  <c r="CJ1735" i="64" a="1"/>
  <c r="CJ1735" i="64" s="1"/>
  <c r="CJ1736" i="64" a="1"/>
  <c r="CJ1736" i="64" s="1"/>
  <c r="CJ1727" i="64" a="1"/>
  <c r="CJ1727" i="64" s="1"/>
  <c r="CJ1726" i="64" a="1"/>
  <c r="CJ1726" i="64" s="1"/>
  <c r="CI1723" i="64"/>
  <c r="CI1722" i="64"/>
  <c r="CJ1717" i="64" a="1"/>
  <c r="CJ1717" i="64" s="1"/>
  <c r="CJ1718" i="64" a="1"/>
  <c r="CJ1718" i="64" s="1"/>
  <c r="CI2158" i="64"/>
  <c r="CJ2157" i="64" a="1"/>
  <c r="CJ2157" i="64" s="1"/>
  <c r="CJ573" i="64" a="1"/>
  <c r="CJ573" i="64" s="1"/>
  <c r="CE621" i="64"/>
  <c r="CK1927" i="64"/>
  <c r="CK1928" i="64" s="1"/>
  <c r="CF620" i="64" a="1"/>
  <c r="CF620" i="64" s="1"/>
  <c r="CI1187" i="64"/>
  <c r="CI1638" i="64"/>
  <c r="CI1478" i="64"/>
  <c r="CI1615" i="64"/>
  <c r="CI970"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67" i="64" a="1"/>
  <c r="CJ2367" i="64" s="1"/>
  <c r="CJ2444" i="64" a="1"/>
  <c r="CJ2444" i="64" s="1"/>
  <c r="CJ2418" i="64" a="1"/>
  <c r="CJ2418" i="64" s="1"/>
  <c r="CJ2393" i="64" a="1"/>
  <c r="CJ2393" i="64" s="1"/>
  <c r="CJ1614" i="64" a="1"/>
  <c r="CJ1614" i="64" s="1"/>
  <c r="CI93" i="64"/>
  <c r="CJ89" i="64" a="1"/>
  <c r="CJ89" i="64" s="1"/>
  <c r="CJ90" i="64" a="1"/>
  <c r="CJ90" i="64" s="1"/>
  <c r="CJ91" i="64" a="1"/>
  <c r="CJ91" i="64" s="1"/>
  <c r="CJ92" i="64" a="1"/>
  <c r="CJ92" i="64" s="1"/>
  <c r="CJ1559" i="64" a="1"/>
  <c r="CJ1559" i="64" s="1"/>
  <c r="CJ1560" i="64" s="1"/>
  <c r="CJ389" i="64" a="1"/>
  <c r="CJ389" i="64" s="1"/>
  <c r="CJ2494" i="64" a="1"/>
  <c r="CJ2494" i="64" s="1"/>
  <c r="CJ1479" i="64" a="1"/>
  <c r="CJ1479" i="64" s="1"/>
  <c r="CJ1858" i="64" a="1"/>
  <c r="CJ1858" i="64" s="1"/>
  <c r="CJ1866" i="64" s="1"/>
  <c r="CJ1645" i="64" a="1"/>
  <c r="CJ1645" i="64" s="1"/>
  <c r="CJ1639" i="64" a="1"/>
  <c r="CJ1639" i="64" s="1"/>
  <c r="CJ1637" i="64" a="1"/>
  <c r="CJ1637" i="64" s="1"/>
  <c r="CJ1186" i="64" a="1"/>
  <c r="CJ1186" i="64" s="1"/>
  <c r="CJ969" i="64" a="1"/>
  <c r="CJ969" i="64" s="1"/>
  <c r="CK2212" i="64" a="1"/>
  <c r="CJ575" i="64" a="1"/>
  <c r="CJ2158" i="64" a="1"/>
  <c r="CJ414" i="64" a="1"/>
  <c r="CF621" i="64" a="1"/>
  <c r="CJ599" i="64" a="1"/>
  <c r="CJ1638" i="64" a="1"/>
  <c r="CJ2137" i="64" a="1"/>
  <c r="CJ390" i="64" a="1"/>
  <c r="CJ1723" i="64" a="1"/>
  <c r="CJ698" i="64" a="1"/>
  <c r="CJ1478" i="64" a="1"/>
  <c r="CJ437" i="64" a="1"/>
  <c r="CJ2115" i="64" a="1"/>
  <c r="CJ1187" i="64" a="1"/>
  <c r="CJ1722" i="64" a="1"/>
  <c r="CK2178" i="64" a="1"/>
  <c r="CJ970" i="64" a="1"/>
  <c r="CJ1615" i="64" a="1"/>
  <c r="AX511" i="64" l="1"/>
  <c r="AX512" i="64" s="1"/>
  <c r="AX504" i="64"/>
  <c r="AY496" i="64"/>
  <c r="AY499" i="64" s="1"/>
  <c r="DH86" i="861"/>
  <c r="DI91" i="861"/>
  <c r="DH28" i="861"/>
  <c r="DH29" i="861" s="1"/>
  <c r="DH69" i="863"/>
  <c r="DH23" i="863" s="1"/>
  <c r="DH34" i="861" s="1"/>
  <c r="DH71" i="863"/>
  <c r="DH67" i="863"/>
  <c r="DG26" i="863"/>
  <c r="DG33" i="861"/>
  <c r="DG37" i="861" s="1"/>
  <c r="DG39" i="861" s="1"/>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41" i="64"/>
  <c r="CJ2033" i="64"/>
  <c r="CK2025" i="64" a="1"/>
  <c r="CK2025" i="64" s="1"/>
  <c r="CK2026" i="64" a="1"/>
  <c r="CK2026" i="64" s="1"/>
  <c r="CK2027" i="64" a="1"/>
  <c r="CK2027" i="64" s="1"/>
  <c r="CK2028" i="64" a="1"/>
  <c r="CK2028" i="64" s="1"/>
  <c r="CK2029" i="64" a="1"/>
  <c r="CK2029" i="64" s="1"/>
  <c r="CK2030" i="64" a="1"/>
  <c r="CK2030" i="64" s="1"/>
  <c r="CK2024" i="64" a="1"/>
  <c r="CK2024" i="64" s="1"/>
  <c r="CK2031" i="64" a="1"/>
  <c r="CK2031" i="64" s="1"/>
  <c r="CK2032" i="64" a="1"/>
  <c r="CK2032" i="64" s="1"/>
  <c r="CK413" i="64" a="1"/>
  <c r="CK413" i="64" s="1"/>
  <c r="CK436" i="64" a="1"/>
  <c r="CK436" i="64" s="1"/>
  <c r="CK435" i="64" a="1"/>
  <c r="CK435" i="64" s="1"/>
  <c r="CJ414" i="64"/>
  <c r="CK2212" i="64"/>
  <c r="CK2178" i="64"/>
  <c r="CJ2137" i="64"/>
  <c r="CJ2115" i="64"/>
  <c r="CK2470" i="64" a="1"/>
  <c r="CK2470" i="64" s="1"/>
  <c r="CK2116" i="64" a="1"/>
  <c r="CK2116" i="64" s="1"/>
  <c r="CK2136" i="64" a="1"/>
  <c r="CK2136" i="64" s="1"/>
  <c r="CG1741" i="64"/>
  <c r="CG1743" i="64" s="1"/>
  <c r="CH1732" i="64"/>
  <c r="CI1730" i="64"/>
  <c r="CI1739" i="64"/>
  <c r="CI1731" i="64"/>
  <c r="CI1740" i="64"/>
  <c r="CK1736" i="64" a="1"/>
  <c r="CK1736" i="64" s="1"/>
  <c r="CK1735" i="64" a="1"/>
  <c r="CK1735" i="64" s="1"/>
  <c r="CK1727" i="64" a="1"/>
  <c r="CK1727" i="64" s="1"/>
  <c r="CK1726" i="64" a="1"/>
  <c r="CK1726" i="64" s="1"/>
  <c r="CJ1723" i="64"/>
  <c r="CJ1722" i="64"/>
  <c r="CK1717" i="64" a="1"/>
  <c r="CK1717" i="64" s="1"/>
  <c r="CK1718" i="64" a="1"/>
  <c r="CK1718" i="64" s="1"/>
  <c r="CJ2158" i="64"/>
  <c r="CK2157" i="64" a="1"/>
  <c r="CK2157" i="64" s="1"/>
  <c r="CK573" i="64" a="1"/>
  <c r="CK573" i="64" s="1"/>
  <c r="CF621" i="64"/>
  <c r="CL1927" i="64"/>
  <c r="CG620" i="64" a="1"/>
  <c r="CG620" i="64" s="1"/>
  <c r="CJ1638" i="64"/>
  <c r="CJ1478" i="64"/>
  <c r="CJ1187" i="64"/>
  <c r="CJ1615" i="64"/>
  <c r="CJ970" i="64"/>
  <c r="CJ390" i="64"/>
  <c r="CJ575" i="64"/>
  <c r="CJ599" i="64"/>
  <c r="AZ1857" i="64"/>
  <c r="AZ1863"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67" i="64" a="1"/>
  <c r="CK2367" i="64" s="1"/>
  <c r="CK2444" i="64" a="1"/>
  <c r="CK2444" i="64" s="1"/>
  <c r="CK2418" i="64" a="1"/>
  <c r="CK2418" i="64" s="1"/>
  <c r="CK2393" i="64" a="1"/>
  <c r="CK2393" i="64" s="1"/>
  <c r="CK1614" i="64" a="1"/>
  <c r="CK1614" i="64" s="1"/>
  <c r="CJ93" i="64"/>
  <c r="CK90" i="64" a="1"/>
  <c r="CK90" i="64" s="1"/>
  <c r="CK91" i="64" a="1"/>
  <c r="CK91" i="64" s="1"/>
  <c r="CK89" i="64" a="1"/>
  <c r="CK89" i="64" s="1"/>
  <c r="CK92" i="64" a="1"/>
  <c r="CK92" i="64" s="1"/>
  <c r="CK1559" i="64" a="1"/>
  <c r="CK1559" i="64" s="1"/>
  <c r="CK1560" i="64" s="1"/>
  <c r="CK389" i="64" a="1"/>
  <c r="CK389" i="64" s="1"/>
  <c r="CK2494" i="64" a="1"/>
  <c r="CK2494" i="64" s="1"/>
  <c r="CK1479" i="64" a="1"/>
  <c r="CK1479" i="64" s="1"/>
  <c r="CK1858" i="64" a="1"/>
  <c r="CK1858" i="64" s="1"/>
  <c r="CK1866" i="64" s="1"/>
  <c r="CK1639" i="64" a="1"/>
  <c r="CK1639" i="64" s="1"/>
  <c r="CK1637" i="64" a="1"/>
  <c r="CK1637" i="64" s="1"/>
  <c r="CK1645" i="64" a="1"/>
  <c r="CK1645" i="64" s="1"/>
  <c r="CK1186" i="64" a="1"/>
  <c r="CK1186" i="64" s="1"/>
  <c r="CK969" i="64" a="1"/>
  <c r="CK969" i="64" s="1"/>
  <c r="CL2178" i="64" a="1"/>
  <c r="CK390" i="64" a="1"/>
  <c r="CK599" i="64" a="1"/>
  <c r="CK1478" i="64" a="1"/>
  <c r="CK2115" i="64" a="1"/>
  <c r="CK414" i="64" a="1"/>
  <c r="CG621" i="64" a="1"/>
  <c r="CK1723" i="64" a="1"/>
  <c r="CK2137" i="64" a="1"/>
  <c r="CK575" i="64" a="1"/>
  <c r="CK970" i="64" a="1"/>
  <c r="CK698" i="64" a="1"/>
  <c r="CK1638" i="64" a="1"/>
  <c r="CK1187" i="64" a="1"/>
  <c r="CK2158" i="64" a="1"/>
  <c r="CK437" i="64" a="1"/>
  <c r="CL2212" i="64" a="1"/>
  <c r="CK1722" i="64" a="1"/>
  <c r="CK1615" i="64" a="1"/>
  <c r="AY507" i="64" l="1"/>
  <c r="AX516" i="64"/>
  <c r="AY508" i="64"/>
  <c r="AY510" i="64" s="1"/>
  <c r="AY500" i="64" s="1"/>
  <c r="AY502" i="64" s="1"/>
  <c r="AY503" i="64" s="1"/>
  <c r="K1927" i="64"/>
  <c r="L1927" i="64"/>
  <c r="M1927" i="64"/>
  <c r="N1927" i="64"/>
  <c r="O1927" i="64"/>
  <c r="P1927" i="64"/>
  <c r="AZ1867" i="64" a="1"/>
  <c r="AZ1867" i="64" s="1"/>
  <c r="AZ1860" i="64" s="1"/>
  <c r="AZ1861" i="64" s="1"/>
  <c r="DH25" i="863"/>
  <c r="DH36" i="861" s="1"/>
  <c r="DH62" i="861"/>
  <c r="DI18" i="861"/>
  <c r="DI12" i="863" s="1"/>
  <c r="DH22" i="863"/>
  <c r="DH72" i="863"/>
  <c r="DG40" i="86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33" i="64"/>
  <c r="CJ2041" i="64"/>
  <c r="CL2024" i="64" a="1"/>
  <c r="CL2024" i="64" s="1"/>
  <c r="CL2025" i="64" a="1"/>
  <c r="CL2025" i="64" s="1"/>
  <c r="CL2026" i="64" a="1"/>
  <c r="CL2026" i="64" s="1"/>
  <c r="CL2027" i="64" a="1"/>
  <c r="CL2027" i="64" s="1"/>
  <c r="CL2029" i="64" a="1"/>
  <c r="CL2029" i="64" s="1"/>
  <c r="CL2030" i="64" a="1"/>
  <c r="CL2030" i="64" s="1"/>
  <c r="CL2028" i="64" a="1"/>
  <c r="CL2028" i="64" s="1"/>
  <c r="CL2031" i="64" a="1"/>
  <c r="CL2031" i="64" s="1"/>
  <c r="CL2032" i="64" a="1"/>
  <c r="CL2032" i="64" s="1"/>
  <c r="CL435" i="64" a="1"/>
  <c r="CL435" i="64" s="1"/>
  <c r="CL413" i="64" a="1"/>
  <c r="CL413" i="64" s="1"/>
  <c r="CL436" i="64" a="1"/>
  <c r="CL436" i="64" s="1"/>
  <c r="N437" i="64"/>
  <c r="L437" i="64"/>
  <c r="M437" i="64"/>
  <c r="O437" i="64"/>
  <c r="CK414" i="64"/>
  <c r="CL2212" i="64"/>
  <c r="CL2178" i="64"/>
  <c r="CL1928" i="64"/>
  <c r="DL1928" i="64"/>
  <c r="CK2137" i="64"/>
  <c r="CK2115" i="64"/>
  <c r="CL2116" i="64" a="1"/>
  <c r="CL2116" i="64" s="1"/>
  <c r="CL2136" i="64" a="1"/>
  <c r="CL2136" i="64" s="1"/>
  <c r="CL2470" i="64" a="1"/>
  <c r="CL2470" i="64" s="1"/>
  <c r="CI1732" i="64"/>
  <c r="CG1744" i="64"/>
  <c r="CH1741" i="64"/>
  <c r="CH1743" i="64" s="1"/>
  <c r="CH1744" i="64" s="1"/>
  <c r="CI1741" i="64"/>
  <c r="CJ1730" i="64"/>
  <c r="CJ1739" i="64"/>
  <c r="CJ1731" i="64"/>
  <c r="CJ1740" i="64"/>
  <c r="CL1736" i="64" a="1"/>
  <c r="CL1736" i="64" s="1"/>
  <c r="CL1735" i="64" a="1"/>
  <c r="CL1735" i="64" s="1"/>
  <c r="CL1718" i="64" a="1"/>
  <c r="CL1718" i="64" s="1"/>
  <c r="CL1727" i="64" a="1"/>
  <c r="CL1727" i="64" s="1"/>
  <c r="CL1726" i="64" a="1"/>
  <c r="CL1726" i="64" s="1"/>
  <c r="CK1723" i="64"/>
  <c r="CK1722" i="64"/>
  <c r="CL1717" i="64" a="1"/>
  <c r="CL1717" i="64" s="1"/>
  <c r="CK2158" i="64"/>
  <c r="CL2157" i="64" a="1"/>
  <c r="CL2157" i="64" s="1"/>
  <c r="CL573" i="64" a="1"/>
  <c r="CL573" i="64" s="1"/>
  <c r="CG621" i="64"/>
  <c r="CH620" i="64" a="1"/>
  <c r="CH620" i="64" s="1"/>
  <c r="L465" i="64"/>
  <c r="M465" i="64"/>
  <c r="N668" i="64"/>
  <c r="K465" i="64"/>
  <c r="M668" i="64"/>
  <c r="L668" i="64"/>
  <c r="K668" i="64"/>
  <c r="N465" i="64"/>
  <c r="O668" i="64"/>
  <c r="O465" i="64"/>
  <c r="P465" i="64"/>
  <c r="P668" i="64"/>
  <c r="DK1928" i="64"/>
  <c r="CW1928" i="64"/>
  <c r="CS1928" i="64"/>
  <c r="DG1928" i="64"/>
  <c r="DD1928" i="64"/>
  <c r="DH1928" i="64"/>
  <c r="DI1928" i="64"/>
  <c r="DC1928" i="64"/>
  <c r="DF1928" i="64"/>
  <c r="DB1928" i="64"/>
  <c r="CV1928" i="64"/>
  <c r="CQ1928" i="64"/>
  <c r="CY1928" i="64"/>
  <c r="CT1928" i="64"/>
  <c r="CO1928" i="64"/>
  <c r="DE1928" i="64"/>
  <c r="CP1928" i="64"/>
  <c r="CU1928" i="64"/>
  <c r="DJ1928" i="64"/>
  <c r="CZ1928" i="64"/>
  <c r="CR1928" i="64"/>
  <c r="CX1928" i="64"/>
  <c r="DA1928" i="64"/>
  <c r="CK1478" i="64"/>
  <c r="CK1638" i="64"/>
  <c r="CK1187" i="64"/>
  <c r="CK1615" i="64"/>
  <c r="CK970"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393" i="64" a="1"/>
  <c r="CL2393" i="64" s="1"/>
  <c r="CL2444" i="64" a="1"/>
  <c r="CL2444" i="64" s="1"/>
  <c r="CL2418" i="64" a="1"/>
  <c r="CL2418" i="64" s="1"/>
  <c r="CL2367" i="64" a="1"/>
  <c r="CL2367" i="64" s="1"/>
  <c r="CL1614" i="64" a="1"/>
  <c r="CL1614" i="64" s="1"/>
  <c r="CL90" i="64" a="1"/>
  <c r="CL90" i="64" s="1"/>
  <c r="CL91" i="64" a="1"/>
  <c r="CL91" i="64" s="1"/>
  <c r="CL92" i="64" a="1"/>
  <c r="CL92" i="64" s="1"/>
  <c r="CL89" i="64" a="1"/>
  <c r="CL89" i="64" s="1"/>
  <c r="CK93" i="64"/>
  <c r="CL1559" i="64" a="1"/>
  <c r="CL1559" i="64" s="1"/>
  <c r="CL1560" i="64" s="1"/>
  <c r="CL389" i="64" a="1"/>
  <c r="CL389" i="64" s="1"/>
  <c r="CL2494" i="64" a="1"/>
  <c r="CL2494" i="64" s="1"/>
  <c r="CL1479" i="64" a="1"/>
  <c r="CL1479" i="64" s="1"/>
  <c r="J1931" i="64"/>
  <c r="CL1858" i="64" a="1"/>
  <c r="CL1858" i="64" s="1"/>
  <c r="CL1866" i="64" s="1"/>
  <c r="J1866" i="64"/>
  <c r="CL1637" i="64" a="1"/>
  <c r="CL1637" i="64" s="1"/>
  <c r="CL1639" i="64" a="1"/>
  <c r="CL1639" i="64" s="1"/>
  <c r="CL1645" i="64" a="1"/>
  <c r="CL1645" i="64" s="1"/>
  <c r="CL1186" i="64" a="1"/>
  <c r="CL1186" i="64" s="1"/>
  <c r="CL969" i="64" a="1"/>
  <c r="CL969" i="64" s="1"/>
  <c r="CL414" i="64" a="1"/>
  <c r="CL2158" i="64" a="1"/>
  <c r="CL2137" i="64" a="1"/>
  <c r="CL1722" i="64" a="1"/>
  <c r="CL2115" i="64" a="1"/>
  <c r="CL599" i="64" a="1"/>
  <c r="CL575" i="64" a="1"/>
  <c r="CL1638" i="64" a="1"/>
  <c r="CL1723" i="64" a="1"/>
  <c r="CL698" i="64" a="1"/>
  <c r="CL437" i="64" a="1"/>
  <c r="CL1187" i="64" a="1"/>
  <c r="CL1615" i="64" a="1"/>
  <c r="CL390" i="64" a="1"/>
  <c r="CH621" i="64" a="1"/>
  <c r="CL1478" i="64" a="1"/>
  <c r="CL970" i="64" a="1"/>
  <c r="AY504" i="64" l="1"/>
  <c r="AZ496" i="64"/>
  <c r="AY511" i="64"/>
  <c r="K1928" i="64"/>
  <c r="L1928" i="64"/>
  <c r="M1928" i="64"/>
  <c r="N1928" i="64"/>
  <c r="O1928" i="64"/>
  <c r="P1928" i="64"/>
  <c r="K1866" i="64"/>
  <c r="L1866" i="64"/>
  <c r="M1866" i="64"/>
  <c r="N1866" i="64"/>
  <c r="O1866" i="64"/>
  <c r="P1866" i="64"/>
  <c r="K1560" i="64"/>
  <c r="L1560" i="64"/>
  <c r="M1560" i="64"/>
  <c r="N1560" i="64"/>
  <c r="O1560" i="64"/>
  <c r="P1560" i="64"/>
  <c r="DI86" i="861"/>
  <c r="DJ91" i="861"/>
  <c r="DI28" i="861"/>
  <c r="DI29" i="861" s="1"/>
  <c r="DH33" i="861"/>
  <c r="DH37" i="861" s="1"/>
  <c r="DH39" i="861" s="1"/>
  <c r="DH26" i="863"/>
  <c r="DI69" i="863"/>
  <c r="DI23" i="863" s="1"/>
  <c r="DI34" i="861" s="1"/>
  <c r="DI71" i="863"/>
  <c r="DI67" i="863"/>
  <c r="P281" i="64"/>
  <c r="K281" i="64"/>
  <c r="P263" i="64"/>
  <c r="N281" i="64"/>
  <c r="O281" i="64"/>
  <c r="CL698" i="64"/>
  <c r="CL708" i="64" s="1"/>
  <c r="K698" i="64"/>
  <c r="L698" i="64"/>
  <c r="M698" i="64"/>
  <c r="N698" i="64"/>
  <c r="O698" i="64"/>
  <c r="CK2041" i="64"/>
  <c r="CL437" i="64"/>
  <c r="CL2033" i="64"/>
  <c r="CL414" i="64"/>
  <c r="CL2137" i="64"/>
  <c r="CL2115" i="64"/>
  <c r="CJ1732" i="64"/>
  <c r="CI1743" i="64"/>
  <c r="CI1744" i="64" s="1"/>
  <c r="CJ1741" i="64"/>
  <c r="CK1731" i="64"/>
  <c r="CK1740" i="64"/>
  <c r="CK1730" i="64"/>
  <c r="CK1739" i="64"/>
  <c r="CL1723" i="64"/>
  <c r="CL1722" i="64"/>
  <c r="CL2158" i="64"/>
  <c r="CH621" i="64"/>
  <c r="K575" i="64"/>
  <c r="L575" i="64"/>
  <c r="M575" i="64"/>
  <c r="N575" i="64"/>
  <c r="O575" i="64"/>
  <c r="CI620" i="64" a="1"/>
  <c r="CI620" i="64" s="1"/>
  <c r="J1867" i="64"/>
  <c r="CL1187" i="64"/>
  <c r="CL1478" i="64"/>
  <c r="P1478" i="64" s="1"/>
  <c r="CL1638" i="64"/>
  <c r="CL1615" i="64"/>
  <c r="CL970" i="64"/>
  <c r="CL390" i="64"/>
  <c r="CL599" i="64"/>
  <c r="CL575" i="64"/>
  <c r="P575" i="64" s="1"/>
  <c r="BA1857" i="64"/>
  <c r="CK62" i="64"/>
  <c r="CL56" i="64"/>
  <c r="CL93" i="64"/>
  <c r="CI621" i="64" a="1"/>
  <c r="AY516" i="64" l="1"/>
  <c r="AZ507" i="64"/>
  <c r="AY512" i="64"/>
  <c r="AZ499" i="64"/>
  <c r="AZ508" i="64" s="1"/>
  <c r="AZ510" i="64" s="1"/>
  <c r="AZ500" i="64" s="1"/>
  <c r="AZ502" i="64" s="1"/>
  <c r="AZ503" i="64" s="1"/>
  <c r="K2158" i="64"/>
  <c r="L2158" i="64"/>
  <c r="M2158" i="64"/>
  <c r="N2158" i="64"/>
  <c r="O2158" i="64"/>
  <c r="P2158" i="64"/>
  <c r="K2115" i="64"/>
  <c r="L2115" i="64"/>
  <c r="M2115" i="64"/>
  <c r="N2115" i="64"/>
  <c r="O2115" i="64"/>
  <c r="P2115" i="64"/>
  <c r="L2137" i="64"/>
  <c r="M2137" i="64"/>
  <c r="N2137" i="64"/>
  <c r="O2137" i="64"/>
  <c r="P2137" i="64"/>
  <c r="K2137" i="64"/>
  <c r="K2033" i="64"/>
  <c r="L2033" i="64"/>
  <c r="M2033" i="64"/>
  <c r="N2033" i="64"/>
  <c r="O2033" i="64"/>
  <c r="P2033" i="64"/>
  <c r="K1722" i="64"/>
  <c r="L1722" i="64"/>
  <c r="M1722" i="64"/>
  <c r="N1722" i="64"/>
  <c r="O1722" i="64"/>
  <c r="P1722" i="64"/>
  <c r="K1723" i="64"/>
  <c r="L1723" i="64"/>
  <c r="M1723" i="64"/>
  <c r="N1723" i="64"/>
  <c r="O1723" i="64"/>
  <c r="P1723" i="64"/>
  <c r="K1638" i="64"/>
  <c r="L1638" i="64"/>
  <c r="M1638" i="64"/>
  <c r="N1638" i="64"/>
  <c r="O1638" i="64"/>
  <c r="P1638" i="64"/>
  <c r="K1615" i="64"/>
  <c r="L1615" i="64"/>
  <c r="M1615" i="64"/>
  <c r="N1615" i="64"/>
  <c r="O1615" i="64"/>
  <c r="P1615" i="64"/>
  <c r="K970" i="64"/>
  <c r="L970" i="64"/>
  <c r="M970" i="64"/>
  <c r="N970" i="64"/>
  <c r="O970" i="64"/>
  <c r="P970" i="64"/>
  <c r="BA1863" i="64"/>
  <c r="DI25" i="863"/>
  <c r="DI36" i="861" s="1"/>
  <c r="DI62" i="861"/>
  <c r="DJ18" i="861"/>
  <c r="DJ12" i="863" s="1"/>
  <c r="DI22" i="863"/>
  <c r="DI72" i="863"/>
  <c r="DH40" i="861"/>
  <c r="P698" i="64"/>
  <c r="K708" i="64"/>
  <c r="L708" i="64"/>
  <c r="M708" i="64"/>
  <c r="N708" i="64"/>
  <c r="O708" i="64"/>
  <c r="P708" i="64"/>
  <c r="CL2041" i="64"/>
  <c r="P2041" i="64" s="1"/>
  <c r="K437" i="64"/>
  <c r="P437" i="64"/>
  <c r="L414" i="64"/>
  <c r="M414" i="64"/>
  <c r="N414" i="64"/>
  <c r="O414" i="64"/>
  <c r="P414" i="64"/>
  <c r="K414" i="64"/>
  <c r="CJ1743" i="64"/>
  <c r="CJ1744" i="64" s="1"/>
  <c r="CK1732" i="64"/>
  <c r="CL1730" i="64"/>
  <c r="CL1739" i="64"/>
  <c r="CL1731" i="64"/>
  <c r="CL1740" i="64"/>
  <c r="CI621" i="64"/>
  <c r="CJ620" i="64" a="1"/>
  <c r="CJ620" i="64" s="1"/>
  <c r="K56" i="64"/>
  <c r="L56" i="64"/>
  <c r="M56" i="64"/>
  <c r="N56" i="64"/>
  <c r="O56" i="64"/>
  <c r="P56" i="64"/>
  <c r="K390" i="64"/>
  <c r="L390" i="64"/>
  <c r="M390" i="64"/>
  <c r="N390" i="64"/>
  <c r="O390" i="64"/>
  <c r="P390" i="64"/>
  <c r="K599" i="64"/>
  <c r="L599" i="64"/>
  <c r="M599" i="64"/>
  <c r="N599" i="64"/>
  <c r="O599" i="64"/>
  <c r="P599" i="64"/>
  <c r="K1187" i="64"/>
  <c r="L1187" i="64"/>
  <c r="M1187" i="64"/>
  <c r="N1187" i="64"/>
  <c r="O1187" i="64"/>
  <c r="P1187" i="64"/>
  <c r="CL62" i="64"/>
  <c r="J1863" i="64"/>
  <c r="CJ621" i="64" a="1"/>
  <c r="BA496" i="64" l="1"/>
  <c r="AZ504" i="64"/>
  <c r="AZ511" i="64"/>
  <c r="K1730" i="64"/>
  <c r="L1730" i="64"/>
  <c r="M1730" i="64"/>
  <c r="N1730" i="64"/>
  <c r="O1730" i="64"/>
  <c r="P1730" i="64"/>
  <c r="K1731" i="64"/>
  <c r="L1731" i="64"/>
  <c r="M1731" i="64"/>
  <c r="N1731" i="64"/>
  <c r="O1731" i="64"/>
  <c r="P1731" i="64"/>
  <c r="K1740" i="64"/>
  <c r="L1740" i="64"/>
  <c r="M1740" i="64"/>
  <c r="N1740" i="64"/>
  <c r="O1740" i="64"/>
  <c r="P1740" i="64"/>
  <c r="K1739" i="64"/>
  <c r="L1739" i="64"/>
  <c r="M1739" i="64"/>
  <c r="N1739" i="64"/>
  <c r="O1739" i="64"/>
  <c r="P1739" i="64"/>
  <c r="BA1867" i="64" a="1"/>
  <c r="BA1867" i="64" s="1"/>
  <c r="BA1860" i="64" s="1"/>
  <c r="BA1861" i="64" s="1"/>
  <c r="BB1857" i="64" s="1"/>
  <c r="DJ86" i="861"/>
  <c r="DK91" i="861"/>
  <c r="DJ28" i="861"/>
  <c r="DJ29" i="861" s="1"/>
  <c r="DJ67" i="863"/>
  <c r="DJ69" i="863"/>
  <c r="DJ23" i="863" s="1"/>
  <c r="DJ34" i="861" s="1"/>
  <c r="DJ71" i="863"/>
  <c r="DI33" i="861"/>
  <c r="DI37" i="861" s="1"/>
  <c r="DI39" i="861" s="1"/>
  <c r="DI26" i="863"/>
  <c r="CK1741" i="64"/>
  <c r="CK1743" i="64" s="1"/>
  <c r="CK1744" i="64" s="1"/>
  <c r="CL1732" i="64"/>
  <c r="CJ621" i="64"/>
  <c r="CK620" i="64" a="1"/>
  <c r="CK620" i="64" s="1"/>
  <c r="K62" i="64"/>
  <c r="L62" i="64"/>
  <c r="M62" i="64"/>
  <c r="N62" i="64"/>
  <c r="O62" i="64"/>
  <c r="P62" i="64"/>
  <c r="CK621" i="64" a="1"/>
  <c r="CO621" i="64" a="1"/>
  <c r="AZ516" i="64" l="1"/>
  <c r="BA507" i="64"/>
  <c r="AZ512" i="64"/>
  <c r="BA499" i="64"/>
  <c r="BA508" i="64" s="1"/>
  <c r="BA510" i="64" s="1"/>
  <c r="BA500" i="64" s="1"/>
  <c r="BA502" i="64" s="1"/>
  <c r="BA503" i="64" s="1"/>
  <c r="K1732" i="64"/>
  <c r="L1732" i="64"/>
  <c r="M1732" i="64"/>
  <c r="N1732" i="64"/>
  <c r="O1732" i="64"/>
  <c r="P1732" i="64"/>
  <c r="DJ25" i="863"/>
  <c r="DJ36" i="861" s="1"/>
  <c r="DJ62" i="861"/>
  <c r="DK18" i="861"/>
  <c r="DK12" i="863" s="1"/>
  <c r="DI40" i="861"/>
  <c r="DJ22" i="863"/>
  <c r="DJ72" i="863"/>
  <c r="CL1741" i="64"/>
  <c r="CK621" i="64"/>
  <c r="CL620" i="64" a="1"/>
  <c r="CL620" i="64" s="1"/>
  <c r="CO621" i="64"/>
  <c r="BB1863" i="64"/>
  <c r="CP621" i="64" a="1"/>
  <c r="CL621" i="64" a="1"/>
  <c r="BB496" i="64" l="1"/>
  <c r="BB499" i="64" s="1"/>
  <c r="BB508" i="64" s="1"/>
  <c r="BB510" i="64" s="1"/>
  <c r="BB500" i="64" s="1"/>
  <c r="BB502" i="64" s="1"/>
  <c r="BB503" i="64" s="1"/>
  <c r="BA504" i="64"/>
  <c r="BA511" i="64"/>
  <c r="CL1743" i="64"/>
  <c r="CL1744" i="64" s="1"/>
  <c r="K1741" i="64"/>
  <c r="L1741" i="64"/>
  <c r="M1741" i="64"/>
  <c r="N1741" i="64"/>
  <c r="O1741" i="64"/>
  <c r="P1741" i="64"/>
  <c r="BB1867" i="64" a="1"/>
  <c r="BB1867" i="64" s="1"/>
  <c r="BB1860" i="64" s="1"/>
  <c r="DK86" i="861"/>
  <c r="DL91" i="861"/>
  <c r="DK28" i="861"/>
  <c r="DK29" i="861" s="1"/>
  <c r="DJ33" i="861"/>
  <c r="DJ37" i="861" s="1"/>
  <c r="DJ39" i="861" s="1"/>
  <c r="DJ26" i="863"/>
  <c r="DK67" i="863"/>
  <c r="DK69" i="863"/>
  <c r="DK23" i="863" s="1"/>
  <c r="DK34" i="861" s="1"/>
  <c r="DK71" i="863"/>
  <c r="CL621" i="64"/>
  <c r="CP621" i="64"/>
  <c r="CQ621" i="64" a="1"/>
  <c r="BA516" i="64" l="1"/>
  <c r="BB507" i="64"/>
  <c r="BB511" i="64" s="1"/>
  <c r="BA512" i="64"/>
  <c r="BB504" i="64"/>
  <c r="BC496" i="64"/>
  <c r="BC499" i="64" s="1"/>
  <c r="M503" i="64"/>
  <c r="K1743" i="64"/>
  <c r="K1744" i="64" s="1"/>
  <c r="L1743" i="64"/>
  <c r="L1744" i="64" s="1"/>
  <c r="M1743" i="64"/>
  <c r="M1744" i="64" s="1"/>
  <c r="N1743" i="64"/>
  <c r="N1744" i="64" s="1"/>
  <c r="O1743" i="64"/>
  <c r="O1744" i="64" s="1"/>
  <c r="P1743" i="64"/>
  <c r="P1744" i="64" s="1"/>
  <c r="DK25" i="863"/>
  <c r="DK36" i="861" s="1"/>
  <c r="DK62" i="861"/>
  <c r="DL18" i="861"/>
  <c r="DL28" i="861" s="1"/>
  <c r="DL29" i="861" s="1"/>
  <c r="DK22" i="863"/>
  <c r="DK72" i="863"/>
  <c r="DJ40" i="861"/>
  <c r="CQ621" i="64"/>
  <c r="BB1861" i="64"/>
  <c r="M1861" i="64" s="1"/>
  <c r="CR621" i="64" a="1"/>
  <c r="N496" i="64" l="1"/>
  <c r="BC508" i="64"/>
  <c r="BB516" i="64"/>
  <c r="BC507" i="64"/>
  <c r="BB512" i="64"/>
  <c r="M511" i="64"/>
  <c r="N507" i="64" s="1"/>
  <c r="DL86" i="861"/>
  <c r="DL12" i="863"/>
  <c r="DL71" i="863" s="1"/>
  <c r="DK33" i="861"/>
  <c r="DK37" i="861" s="1"/>
  <c r="DK39" i="861" s="1"/>
  <c r="DK26" i="863"/>
  <c r="CR621" i="64"/>
  <c r="BC1857" i="64"/>
  <c r="CS621" i="64" a="1"/>
  <c r="BC510" i="64" l="1"/>
  <c r="BC500" i="64" s="1"/>
  <c r="BC502" i="64" s="1"/>
  <c r="BC503" i="64" s="1"/>
  <c r="BC1863" i="64"/>
  <c r="DL25" i="863"/>
  <c r="DL36" i="861" s="1"/>
  <c r="DL62" i="861"/>
  <c r="DL69" i="863"/>
  <c r="DL23" i="863" s="1"/>
  <c r="DL34" i="861" s="1"/>
  <c r="DL67" i="863"/>
  <c r="DK40" i="861"/>
  <c r="CS621" i="64"/>
  <c r="G1670" i="64"/>
  <c r="G948" i="64"/>
  <c r="G1061" i="64"/>
  <c r="CT621" i="64" a="1"/>
  <c r="BC511" i="64" l="1"/>
  <c r="BD507" i="64" s="1"/>
  <c r="BC504" i="64"/>
  <c r="BD496" i="64"/>
  <c r="BD499" i="64" s="1"/>
  <c r="BC1867" i="64" a="1"/>
  <c r="BC1867" i="64" s="1"/>
  <c r="BC1860" i="64" s="1"/>
  <c r="DL72" i="863"/>
  <c r="DL22" i="863"/>
  <c r="DL26" i="863" s="1"/>
  <c r="CT621" i="64"/>
  <c r="CU621" i="64" a="1"/>
  <c r="BC512" i="64" l="1"/>
  <c r="BC516" i="64"/>
  <c r="BD508" i="64"/>
  <c r="BC1861" i="64"/>
  <c r="BD1857" i="64" s="1"/>
  <c r="DL33" i="861"/>
  <c r="DL37" i="861" s="1"/>
  <c r="DL39" i="861" s="1"/>
  <c r="DL40" i="861" s="1"/>
  <c r="K12" i="206"/>
  <c r="K29" i="206"/>
  <c r="CU621" i="64"/>
  <c r="CV621" i="64" a="1"/>
  <c r="BD510" i="64" l="1"/>
  <c r="BD1863"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583" i="64"/>
  <c r="CW621" i="64" a="1"/>
  <c r="BD500" i="64" l="1"/>
  <c r="BD502" i="64" s="1"/>
  <c r="BD503" i="64" s="1"/>
  <c r="BD511" i="64"/>
  <c r="BD1867" i="64" a="1"/>
  <c r="BD1867" i="64" s="1"/>
  <c r="BD1860" i="64" s="1"/>
  <c r="CW621" i="64"/>
  <c r="I1" i="69"/>
  <c r="G1" i="69"/>
  <c r="P2" i="69"/>
  <c r="H130" i="69" s="1"/>
  <c r="Q1" i="69"/>
  <c r="CX621" i="64" a="1"/>
  <c r="BD516" i="64" l="1"/>
  <c r="BE507" i="64"/>
  <c r="BD512" i="64"/>
  <c r="BD504" i="64"/>
  <c r="BE496" i="64"/>
  <c r="BE499" i="64" s="1"/>
  <c r="BD1861" i="64"/>
  <c r="BE1857" i="64" s="1"/>
  <c r="CX621" i="64"/>
  <c r="K15" i="206"/>
  <c r="K18" i="206"/>
  <c r="S1438" i="64" a="1"/>
  <c r="S1438" i="64" s="1"/>
  <c r="S1402" i="64" a="1"/>
  <c r="S1402" i="64" s="1"/>
  <c r="S1367" i="64" a="1"/>
  <c r="S1367" i="64" s="1"/>
  <c r="S1955" i="64" a="1"/>
  <c r="S1955" i="64" s="1"/>
  <c r="S1332" i="64" a="1"/>
  <c r="S1332" i="64" s="1"/>
  <c r="S1989" i="64" a="1"/>
  <c r="S1989" i="64" s="1"/>
  <c r="S472" i="64" a="1"/>
  <c r="S472" i="64" s="1"/>
  <c r="S466" i="64" a="1"/>
  <c r="S466" i="64" s="1"/>
  <c r="S1667" i="64" a="1"/>
  <c r="S1667" i="64" s="1"/>
  <c r="S1580" i="64" a="1"/>
  <c r="S1580" i="64" s="1"/>
  <c r="S1058" i="64" a="1"/>
  <c r="S1058" i="64" s="1"/>
  <c r="S669" i="64" a="1"/>
  <c r="S669" i="64" s="1"/>
  <c r="S176" i="64" a="1"/>
  <c r="S176" i="64" s="1"/>
  <c r="S40" i="64" a="1"/>
  <c r="S40" i="64" s="1"/>
  <c r="S175" i="64" a="1"/>
  <c r="S175" i="64" s="1"/>
  <c r="S945" i="64" a="1"/>
  <c r="S945" i="64" s="1"/>
  <c r="S647" i="64" a="1"/>
  <c r="S647" i="64" s="1"/>
  <c r="S1585" i="64" a="1"/>
  <c r="S1585"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188" i="64" a="1"/>
  <c r="S1188" i="64" s="1"/>
  <c r="S1210" i="64" a="1"/>
  <c r="S1210" i="64" s="1"/>
  <c r="S1212" i="64" a="1"/>
  <c r="S1212" i="64" s="1"/>
  <c r="S1693" i="64" a="1"/>
  <c r="S1693" i="64" s="1"/>
  <c r="S645" i="64" a="1"/>
  <c r="S645" i="64" s="1"/>
  <c r="S1691" i="64" a="1"/>
  <c r="S1691" i="64" s="1"/>
  <c r="S1591" i="64" a="1"/>
  <c r="S1591" i="64" s="1"/>
  <c r="S1234" i="64" a="1"/>
  <c r="S1234" i="64" s="1"/>
  <c r="S1306" i="64" a="1"/>
  <c r="S1306" i="64" s="1"/>
  <c r="S1304" i="64" a="1"/>
  <c r="S1304" i="64" s="1"/>
  <c r="S1668" i="64" a="1"/>
  <c r="S1692" i="64" a="1"/>
  <c r="S1333" i="64" a="1"/>
  <c r="S1211" i="64" a="1"/>
  <c r="CY621" i="64" a="1"/>
  <c r="S1059" i="64" a="1"/>
  <c r="S1403" i="64" a="1"/>
  <c r="S1305" i="64" a="1"/>
  <c r="S1439" i="64" a="1"/>
  <c r="S1584" i="64" a="1"/>
  <c r="S670" i="64" a="1"/>
  <c r="S946" i="64" a="1"/>
  <c r="S1235" i="64" a="1"/>
  <c r="S1368" i="64" a="1"/>
  <c r="BE508" i="64" l="1"/>
  <c r="BE1863" i="64"/>
  <c r="S177" i="64"/>
  <c r="S1692" i="64"/>
  <c r="CY621" i="64"/>
  <c r="S1368" i="64"/>
  <c r="S1305" i="64"/>
  <c r="S1403" i="64"/>
  <c r="S1668" i="64"/>
  <c r="S1439" i="64"/>
  <c r="S1333" i="64"/>
  <c r="S1211" i="64"/>
  <c r="S1235" i="64"/>
  <c r="S1584" i="64"/>
  <c r="S1059" i="64"/>
  <c r="S946" i="64"/>
  <c r="S670" i="64"/>
  <c r="T1402" i="64" a="1"/>
  <c r="T1402" i="64" s="1"/>
  <c r="T1438" i="64" a="1"/>
  <c r="T1438" i="64" s="1"/>
  <c r="T1367" i="64" a="1"/>
  <c r="T1367" i="64" s="1"/>
  <c r="T1955" i="64" a="1"/>
  <c r="T1955" i="64" s="1"/>
  <c r="T1332" i="64" a="1"/>
  <c r="T1332" i="64" s="1"/>
  <c r="S191" i="64" a="1"/>
  <c r="S191" i="64" s="1"/>
  <c r="S1963" i="64"/>
  <c r="T1989" i="64" a="1"/>
  <c r="T1989" i="64" s="1"/>
  <c r="T466" i="64" a="1"/>
  <c r="T466" i="64" s="1"/>
  <c r="T472" i="64" a="1"/>
  <c r="T472" i="64" s="1"/>
  <c r="T1667" i="64" a="1"/>
  <c r="T1667" i="64" s="1"/>
  <c r="T1580" i="64" a="1"/>
  <c r="T1580" i="64" s="1"/>
  <c r="T1058" i="64" a="1"/>
  <c r="T1058"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188" i="64" a="1"/>
  <c r="T1188" i="64" s="1"/>
  <c r="T647" i="64" a="1"/>
  <c r="T647" i="64" s="1"/>
  <c r="T1212" i="64" a="1"/>
  <c r="T1212" i="64" s="1"/>
  <c r="T645" i="64" a="1"/>
  <c r="T645" i="64" s="1"/>
  <c r="T1591" i="64" a="1"/>
  <c r="T1591" i="64" s="1"/>
  <c r="T1691" i="64" a="1"/>
  <c r="T1691" i="64" s="1"/>
  <c r="T1210" i="64" a="1"/>
  <c r="T1210" i="64" s="1"/>
  <c r="T1304" i="64" a="1"/>
  <c r="T1304" i="64" s="1"/>
  <c r="T1585" i="64" a="1"/>
  <c r="T1585" i="64" s="1"/>
  <c r="T1306" i="64" a="1"/>
  <c r="T1306" i="64" s="1"/>
  <c r="T1693" i="64" a="1"/>
  <c r="T1693" i="64" s="1"/>
  <c r="T1234" i="64" a="1"/>
  <c r="T1234" i="64" s="1"/>
  <c r="T946" i="64" a="1"/>
  <c r="T1211" i="64" a="1"/>
  <c r="T1403" i="64" a="1"/>
  <c r="T1235" i="64" a="1"/>
  <c r="T1059" i="64" a="1"/>
  <c r="T670" i="64" a="1"/>
  <c r="T1692" i="64" a="1"/>
  <c r="T1439" i="64" a="1"/>
  <c r="T1333" i="64" a="1"/>
  <c r="T1584" i="64" a="1"/>
  <c r="T1668" i="64" a="1"/>
  <c r="T1305" i="64" a="1"/>
  <c r="CZ621" i="64" a="1"/>
  <c r="T1368" i="64" a="1"/>
  <c r="BE510" i="64" l="1"/>
  <c r="BE1867" i="64" a="1"/>
  <c r="BE1867" i="64" s="1"/>
  <c r="BE1860" i="64" s="1"/>
  <c r="T177" i="64"/>
  <c r="T1692" i="64"/>
  <c r="S1376" i="64"/>
  <c r="CZ621" i="64"/>
  <c r="T1439" i="64"/>
  <c r="T1333" i="64"/>
  <c r="T1668" i="64"/>
  <c r="T1403" i="64"/>
  <c r="T1368" i="64"/>
  <c r="T1305" i="64"/>
  <c r="T1211" i="64"/>
  <c r="T1235" i="64"/>
  <c r="T1584" i="64"/>
  <c r="T1059" i="64"/>
  <c r="T946" i="64"/>
  <c r="T670" i="64"/>
  <c r="T192" i="64" a="1"/>
  <c r="T192" i="64" s="1"/>
  <c r="U1438" i="64" a="1"/>
  <c r="U1438" i="64" s="1"/>
  <c r="U1402" i="64" a="1"/>
  <c r="U1402" i="64" s="1"/>
  <c r="U1367" i="64" a="1"/>
  <c r="U1367" i="64" s="1"/>
  <c r="T1963" i="64"/>
  <c r="U1955" i="64" a="1"/>
  <c r="U1955" i="64" s="1"/>
  <c r="U1332" i="64" a="1"/>
  <c r="U1332" i="64" s="1"/>
  <c r="U1989" i="64" a="1"/>
  <c r="U1989" i="64" s="1"/>
  <c r="U1304" i="64" a="1"/>
  <c r="U1304" i="64" s="1"/>
  <c r="U176" i="64" a="1"/>
  <c r="U176" i="64" s="1"/>
  <c r="U1234" i="64" a="1"/>
  <c r="U1234" i="64" s="1"/>
  <c r="U1667" i="64" a="1"/>
  <c r="U1667" i="64" s="1"/>
  <c r="U1591" i="64" a="1"/>
  <c r="U1591" i="64" s="1"/>
  <c r="U1306" i="64" a="1"/>
  <c r="U1306" i="64" s="1"/>
  <c r="U647" i="64" a="1"/>
  <c r="U647" i="64" s="1"/>
  <c r="U1210" i="64" a="1"/>
  <c r="U1210" i="64" s="1"/>
  <c r="U945" i="64" a="1"/>
  <c r="U945" i="64" s="1"/>
  <c r="U175" i="64" a="1"/>
  <c r="U175" i="64" s="1"/>
  <c r="U245" i="64" a="1"/>
  <c r="U245" i="64" s="1"/>
  <c r="U1058" i="64" a="1"/>
  <c r="U1058" i="64" s="1"/>
  <c r="U472" i="64" a="1"/>
  <c r="U472" i="64" s="1"/>
  <c r="U191" i="64" a="1"/>
  <c r="U191" i="64" s="1"/>
  <c r="U1580" i="64" a="1"/>
  <c r="U1580" i="64" s="1"/>
  <c r="U466" i="64" a="1"/>
  <c r="U466" i="64" s="1"/>
  <c r="U645" i="64" a="1"/>
  <c r="U645" i="64" s="1"/>
  <c r="U1212" i="64" a="1"/>
  <c r="U1212" i="64" s="1"/>
  <c r="U40" i="64" a="1"/>
  <c r="U40" i="64" s="1"/>
  <c r="U1585" i="64" a="1"/>
  <c r="U1585" i="64" s="1"/>
  <c r="U1188" i="64" a="1"/>
  <c r="U1188" i="64" s="1"/>
  <c r="U1693" i="64" a="1"/>
  <c r="U1693" i="64" s="1"/>
  <c r="U669" i="64" a="1"/>
  <c r="U669" i="64" s="1"/>
  <c r="U1691" i="64" a="1"/>
  <c r="U1691"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305" i="64" a="1"/>
  <c r="U1235" i="64" a="1"/>
  <c r="U1692" i="64" a="1"/>
  <c r="U670" i="64" a="1"/>
  <c r="U1439" i="64" a="1"/>
  <c r="U1403" i="64" a="1"/>
  <c r="U1211" i="64" a="1"/>
  <c r="U1368" i="64" a="1"/>
  <c r="U1333" i="64" a="1"/>
  <c r="U946" i="64" a="1"/>
  <c r="U1059" i="64" a="1"/>
  <c r="U1584" i="64" a="1"/>
  <c r="DA621" i="64" a="1"/>
  <c r="U1668" i="64" a="1"/>
  <c r="BE500" i="64" l="1"/>
  <c r="BE502" i="64" s="1"/>
  <c r="BE503" i="64" s="1"/>
  <c r="BE511" i="64"/>
  <c r="BE1861" i="64"/>
  <c r="BF1857" i="64" s="1"/>
  <c r="U177" i="64"/>
  <c r="U1692" i="64"/>
  <c r="T1376" i="64"/>
  <c r="DA621" i="64"/>
  <c r="U1368" i="64"/>
  <c r="U1403" i="64"/>
  <c r="U1439" i="64"/>
  <c r="U1333" i="64"/>
  <c r="U1668" i="64"/>
  <c r="U1305" i="64"/>
  <c r="U1211" i="64"/>
  <c r="U1235" i="64"/>
  <c r="U1584" i="64"/>
  <c r="U1059" i="64"/>
  <c r="U946" i="64"/>
  <c r="U670" i="64"/>
  <c r="S1213" i="64"/>
  <c r="U192" i="64" a="1"/>
  <c r="U192" i="64" s="1"/>
  <c r="V192" i="64" s="1" a="1"/>
  <c r="V192" i="64" s="1"/>
  <c r="U1963" i="64"/>
  <c r="V1402" i="64" a="1"/>
  <c r="V1402" i="64" s="1"/>
  <c r="V1438" i="64" a="1"/>
  <c r="V1438" i="64" s="1"/>
  <c r="V1367" i="64" a="1"/>
  <c r="V1367" i="64" s="1"/>
  <c r="V1955" i="64" a="1"/>
  <c r="V1955" i="64" s="1"/>
  <c r="V1332" i="64" a="1"/>
  <c r="V1332" i="64" s="1"/>
  <c r="V1989" i="64" a="1"/>
  <c r="V1989" i="64" s="1"/>
  <c r="V472" i="64" a="1"/>
  <c r="V472" i="64" s="1"/>
  <c r="V466" i="64" a="1"/>
  <c r="V466" i="64" s="1"/>
  <c r="V1667" i="64" a="1"/>
  <c r="V1667" i="64" s="1"/>
  <c r="V1580" i="64" a="1"/>
  <c r="V1580" i="64" s="1"/>
  <c r="V1058" i="64" a="1"/>
  <c r="V1058" i="64" s="1"/>
  <c r="Q161" i="69"/>
  <c r="P173" i="69"/>
  <c r="P175" i="69" s="1"/>
  <c r="V669" i="64" a="1"/>
  <c r="V669" i="64" s="1"/>
  <c r="V245" i="64" a="1"/>
  <c r="V245" i="64" s="1"/>
  <c r="V175" i="64" a="1"/>
  <c r="V175" i="64" s="1"/>
  <c r="V176" i="64" a="1"/>
  <c r="V176" i="64" s="1"/>
  <c r="V191" i="64" a="1"/>
  <c r="V191" i="64" s="1"/>
  <c r="V40" i="64" a="1"/>
  <c r="V40" i="64" s="1"/>
  <c r="V945" i="64" a="1"/>
  <c r="V945" i="64" s="1"/>
  <c r="V1304" i="64" a="1"/>
  <c r="V1304" i="64" s="1"/>
  <c r="V1234" i="64" a="1"/>
  <c r="V1234" i="64" s="1"/>
  <c r="V1306" i="64" a="1"/>
  <c r="V1306" i="64" s="1"/>
  <c r="V647" i="64" a="1"/>
  <c r="V647" i="64" s="1"/>
  <c r="V1210" i="64" a="1"/>
  <c r="V1210" i="64" s="1"/>
  <c r="V1591" i="64" a="1"/>
  <c r="V1591" i="64" s="1"/>
  <c r="V1212" i="64" a="1"/>
  <c r="V1212" i="64" s="1"/>
  <c r="V1691" i="64" a="1"/>
  <c r="V1691" i="64" s="1"/>
  <c r="V1188" i="64" a="1"/>
  <c r="V1188" i="64" s="1"/>
  <c r="V645" i="64" a="1"/>
  <c r="V645" i="64" s="1"/>
  <c r="V1585" i="64" a="1"/>
  <c r="V1585" i="64" s="1"/>
  <c r="V1693" i="64" a="1"/>
  <c r="V1693"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670" i="64" a="1"/>
  <c r="V1333" i="64" a="1"/>
  <c r="V1692" i="64" a="1"/>
  <c r="V1439" i="64" a="1"/>
  <c r="V1305" i="64" a="1"/>
  <c r="V1211" i="64" a="1"/>
  <c r="V1059" i="64" a="1"/>
  <c r="V1368" i="64" a="1"/>
  <c r="V1584" i="64" a="1"/>
  <c r="V1235" i="64" a="1"/>
  <c r="DB621" i="64" a="1"/>
  <c r="V946" i="64" a="1"/>
  <c r="V1668" i="64" a="1"/>
  <c r="V1403" i="64" a="1"/>
  <c r="BE516" i="64" l="1"/>
  <c r="BF507" i="64"/>
  <c r="BE512" i="64"/>
  <c r="BE504" i="64"/>
  <c r="BF496" i="64"/>
  <c r="BF499" i="64" s="1"/>
  <c r="BF1863" i="64"/>
  <c r="V177" i="64"/>
  <c r="V1692" i="64"/>
  <c r="U1376" i="64"/>
  <c r="DB621" i="64"/>
  <c r="V1403" i="64"/>
  <c r="V1439" i="64"/>
  <c r="V1305" i="64"/>
  <c r="V1333" i="64"/>
  <c r="V1668" i="64"/>
  <c r="V1368" i="64"/>
  <c r="V1211" i="64"/>
  <c r="V1235" i="64"/>
  <c r="V1584" i="64"/>
  <c r="V1059" i="64"/>
  <c r="V946" i="64"/>
  <c r="V670" i="64"/>
  <c r="V1963" i="64"/>
  <c r="W1438" i="64" a="1"/>
  <c r="W1438" i="64" s="1"/>
  <c r="W1367" i="64" a="1"/>
  <c r="W1367" i="64" s="1"/>
  <c r="W1402" i="64" a="1"/>
  <c r="W1402" i="64" s="1"/>
  <c r="W1955" i="64" a="1"/>
  <c r="W1955" i="64" s="1"/>
  <c r="W1332" i="64" a="1"/>
  <c r="W1332" i="64" s="1"/>
  <c r="W1989" i="64" a="1"/>
  <c r="W1989" i="64" s="1"/>
  <c r="W472" i="64" a="1"/>
  <c r="W472" i="64" s="1"/>
  <c r="W466" i="64" a="1"/>
  <c r="W466" i="64" s="1"/>
  <c r="W1667" i="64" a="1"/>
  <c r="W1667" i="64" s="1"/>
  <c r="W1580" i="64" a="1"/>
  <c r="W1580" i="64" s="1"/>
  <c r="W1058" i="64" a="1"/>
  <c r="W1058"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04" i="64" a="1"/>
  <c r="W1304" i="64" s="1"/>
  <c r="W1585" i="64" a="1"/>
  <c r="W1585" i="64" s="1"/>
  <c r="W1234" i="64" a="1"/>
  <c r="W1234" i="64" s="1"/>
  <c r="W1591" i="64" a="1"/>
  <c r="W1591" i="64" s="1"/>
  <c r="W645" i="64" a="1"/>
  <c r="W645" i="64" s="1"/>
  <c r="W1693" i="64" a="1"/>
  <c r="W1693" i="64" s="1"/>
  <c r="W1210" i="64" a="1"/>
  <c r="W1210" i="64" s="1"/>
  <c r="W1188" i="64" a="1"/>
  <c r="W1188" i="64" s="1"/>
  <c r="W647" i="64" a="1"/>
  <c r="W647" i="64" s="1"/>
  <c r="W1212" i="64" a="1"/>
  <c r="W1212" i="64" s="1"/>
  <c r="W1691" i="64" a="1"/>
  <c r="W1691" i="64" s="1"/>
  <c r="W1306" i="64" a="1"/>
  <c r="W1306"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670" i="64" a="1"/>
  <c r="W1059" i="64" a="1"/>
  <c r="W1403" i="64" a="1"/>
  <c r="W1305" i="64" a="1"/>
  <c r="W1368" i="64" a="1"/>
  <c r="DC621" i="64" a="1"/>
  <c r="W1211" i="64" a="1"/>
  <c r="W1439" i="64" a="1"/>
  <c r="W1692" i="64" a="1"/>
  <c r="W946" i="64" a="1"/>
  <c r="W1584" i="64" a="1"/>
  <c r="W1333" i="64" a="1"/>
  <c r="W1668" i="64" a="1"/>
  <c r="W1235" i="64" a="1"/>
  <c r="BF508" i="64" l="1"/>
  <c r="BF1867" i="64" a="1"/>
  <c r="BF1867" i="64" s="1"/>
  <c r="BF1860" i="64" s="1"/>
  <c r="W177" i="64"/>
  <c r="W1692" i="64"/>
  <c r="V1376" i="64"/>
  <c r="DC621" i="64"/>
  <c r="W1305" i="64"/>
  <c r="W1403" i="64"/>
  <c r="W1333" i="64"/>
  <c r="W1668" i="64"/>
  <c r="W1368" i="64"/>
  <c r="W1439" i="64"/>
  <c r="W1211" i="64"/>
  <c r="W1235" i="64"/>
  <c r="W1584" i="64"/>
  <c r="W1059" i="64"/>
  <c r="W946" i="64"/>
  <c r="W670" i="64"/>
  <c r="X1438" i="64" a="1"/>
  <c r="X1438" i="64" s="1"/>
  <c r="X1402" i="64" a="1"/>
  <c r="X1402" i="64" s="1"/>
  <c r="X1367" i="64" a="1"/>
  <c r="X1367" i="64" s="1"/>
  <c r="W1963" i="64"/>
  <c r="X1955" i="64" a="1"/>
  <c r="X1955" i="64" s="1"/>
  <c r="X1332" i="64" a="1"/>
  <c r="X1332" i="64" s="1"/>
  <c r="X1989" i="64" a="1"/>
  <c r="X1989" i="64" s="1"/>
  <c r="X472" i="64" a="1"/>
  <c r="X472" i="64" s="1"/>
  <c r="X466" i="64" a="1"/>
  <c r="X466" i="64" s="1"/>
  <c r="X1667" i="64" a="1"/>
  <c r="X1667" i="64" s="1"/>
  <c r="X1580" i="64" a="1"/>
  <c r="X1580" i="64" s="1"/>
  <c r="X1058" i="64" a="1"/>
  <c r="X1058" i="64" s="1"/>
  <c r="X669" i="64" a="1"/>
  <c r="X669" i="64" s="1"/>
  <c r="X176" i="64" a="1"/>
  <c r="X176" i="64" s="1"/>
  <c r="X175" i="64" a="1"/>
  <c r="X175" i="64" s="1"/>
  <c r="X40" i="64" a="1"/>
  <c r="X40" i="64" s="1"/>
  <c r="X191" i="64" a="1"/>
  <c r="X191" i="64" s="1"/>
  <c r="X245" i="64" a="1"/>
  <c r="X245" i="64" s="1"/>
  <c r="X192" i="64" a="1"/>
  <c r="X192" i="64" s="1"/>
  <c r="S190" i="64"/>
  <c r="X945" i="64" a="1"/>
  <c r="X945" i="64" s="1"/>
  <c r="X1234" i="64" a="1"/>
  <c r="X1234" i="64" s="1"/>
  <c r="X1212" i="64" a="1"/>
  <c r="X1212" i="64" s="1"/>
  <c r="X1188" i="64" a="1"/>
  <c r="X1188" i="64" s="1"/>
  <c r="X647" i="64" a="1"/>
  <c r="X647" i="64" s="1"/>
  <c r="X1693" i="64" a="1"/>
  <c r="X1693" i="64" s="1"/>
  <c r="X645" i="64" a="1"/>
  <c r="X645" i="64" s="1"/>
  <c r="X1691" i="64" a="1"/>
  <c r="X1691" i="64" s="1"/>
  <c r="X1585" i="64" a="1"/>
  <c r="X1585" i="64" s="1"/>
  <c r="X1591" i="64" a="1"/>
  <c r="X1591" i="64" s="1"/>
  <c r="X1306" i="64" a="1"/>
  <c r="X1306" i="64" s="1"/>
  <c r="X1210" i="64" a="1"/>
  <c r="X1210" i="64" s="1"/>
  <c r="X1304" i="64" a="1"/>
  <c r="X1304"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403" i="64" a="1"/>
  <c r="X1368" i="64" a="1"/>
  <c r="X1692" i="64" a="1"/>
  <c r="X1211" i="64" a="1"/>
  <c r="X946" i="64" a="1"/>
  <c r="X1439" i="64" a="1"/>
  <c r="DD621" i="64" a="1"/>
  <c r="X1305" i="64" a="1"/>
  <c r="X1235" i="64" a="1"/>
  <c r="X1333" i="64" a="1"/>
  <c r="X1668" i="64" a="1"/>
  <c r="X1584" i="64" a="1"/>
  <c r="X1059" i="64" a="1"/>
  <c r="X670" i="64" a="1"/>
  <c r="BF510" i="64" l="1"/>
  <c r="BF1861" i="64"/>
  <c r="BG1857" i="64" s="1"/>
  <c r="X177" i="64"/>
  <c r="X1692" i="64"/>
  <c r="S193" i="64"/>
  <c r="W1376" i="64"/>
  <c r="DD621" i="64"/>
  <c r="X1668" i="64"/>
  <c r="X1368" i="64"/>
  <c r="X1305" i="64"/>
  <c r="X1403" i="64"/>
  <c r="X1439" i="64"/>
  <c r="X1333" i="64"/>
  <c r="X1211" i="64"/>
  <c r="X1235" i="64"/>
  <c r="X1584" i="64"/>
  <c r="X1059" i="64"/>
  <c r="X946" i="64"/>
  <c r="X670" i="64"/>
  <c r="Y1438" i="64" a="1"/>
  <c r="Y1438" i="64" s="1"/>
  <c r="Y1402" i="64" a="1"/>
  <c r="Y1402" i="64" s="1"/>
  <c r="Y1367" i="64" a="1"/>
  <c r="Y1367" i="64" s="1"/>
  <c r="X1963" i="64"/>
  <c r="Y1955" i="64" a="1"/>
  <c r="Y1955" i="64" s="1"/>
  <c r="Y1332" i="64" a="1"/>
  <c r="Y1332" i="64" s="1"/>
  <c r="Y1989" i="64" a="1"/>
  <c r="Y1989" i="64" s="1"/>
  <c r="Y472" i="64" a="1"/>
  <c r="Y472" i="64" s="1"/>
  <c r="Y466" i="64" a="1"/>
  <c r="Y466" i="64" s="1"/>
  <c r="U98" i="69"/>
  <c r="R132" i="69"/>
  <c r="R157" i="69" s="1"/>
  <c r="Y1667" i="64" a="1"/>
  <c r="Y1667" i="64" s="1"/>
  <c r="Y1580" i="64" a="1"/>
  <c r="Y1580" i="64" s="1"/>
  <c r="Y1058" i="64" a="1"/>
  <c r="Y1058"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693" i="64" a="1"/>
  <c r="Y1693" i="64" s="1"/>
  <c r="Y1212" i="64" a="1"/>
  <c r="Y1212" i="64" s="1"/>
  <c r="Y1234" i="64" a="1"/>
  <c r="Y1234" i="64" s="1"/>
  <c r="Y1306" i="64" a="1"/>
  <c r="Y1306" i="64" s="1"/>
  <c r="Y1691" i="64" a="1"/>
  <c r="Y1691" i="64" s="1"/>
  <c r="Y1585" i="64" a="1"/>
  <c r="Y1585" i="64" s="1"/>
  <c r="Y1210" i="64" a="1"/>
  <c r="Y1210" i="64" s="1"/>
  <c r="Y1591" i="64" a="1"/>
  <c r="Y1591" i="64" s="1"/>
  <c r="Y1304" i="64" a="1"/>
  <c r="Y1304" i="64" s="1"/>
  <c r="Y1188" i="64" a="1"/>
  <c r="Y1188"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584" i="64" a="1"/>
  <c r="Y1368" i="64" a="1"/>
  <c r="DE621" i="64" a="1"/>
  <c r="Y1403" i="64" a="1"/>
  <c r="Y1211" i="64" a="1"/>
  <c r="Y1059" i="64" a="1"/>
  <c r="Y1305" i="64" a="1"/>
  <c r="Y1692" i="64" a="1"/>
  <c r="Y670" i="64" a="1"/>
  <c r="Y1333" i="64" a="1"/>
  <c r="Y1439" i="64" a="1"/>
  <c r="Y946" i="64" a="1"/>
  <c r="Y1668" i="64" a="1"/>
  <c r="Y1235" i="64" a="1"/>
  <c r="BF500" i="64" l="1"/>
  <c r="BF502" i="64" s="1"/>
  <c r="BF503" i="64" s="1"/>
  <c r="BF511" i="64"/>
  <c r="BG1863" i="64"/>
  <c r="Y177" i="64"/>
  <c r="Y1692" i="64"/>
  <c r="X1376" i="64"/>
  <c r="DE621" i="64"/>
  <c r="Y1439" i="64"/>
  <c r="Y1333" i="64"/>
  <c r="Y1668" i="64"/>
  <c r="Y1305" i="64"/>
  <c r="Y1368" i="64"/>
  <c r="Y1403" i="64"/>
  <c r="Y1211" i="64"/>
  <c r="Y1235" i="64"/>
  <c r="Y1584" i="64"/>
  <c r="Y1059" i="64"/>
  <c r="Y946" i="64"/>
  <c r="Y670" i="64"/>
  <c r="Y1963" i="64"/>
  <c r="Z1438" i="64" a="1"/>
  <c r="Z1438" i="64" s="1"/>
  <c r="Z1402" i="64" a="1"/>
  <c r="Z1402" i="64" s="1"/>
  <c r="Z1367" i="64" a="1"/>
  <c r="Z1367" i="64" s="1"/>
  <c r="Z1955" i="64" a="1"/>
  <c r="Z1955" i="64" s="1"/>
  <c r="Z1332" i="64" a="1"/>
  <c r="Z1332" i="64" s="1"/>
  <c r="Z1989" i="64" a="1"/>
  <c r="Z1989" i="64" s="1"/>
  <c r="Z472" i="64" a="1"/>
  <c r="Z472" i="64" s="1"/>
  <c r="Z466" i="64" a="1"/>
  <c r="Z466" i="64" s="1"/>
  <c r="R135" i="69"/>
  <c r="R140" i="69" s="1"/>
  <c r="R150" i="69" s="1"/>
  <c r="Z1667" i="64" a="1"/>
  <c r="Z1667" i="64" s="1"/>
  <c r="Z1580" i="64" a="1"/>
  <c r="Z1580" i="64" s="1"/>
  <c r="Z1058" i="64" a="1"/>
  <c r="Z1058" i="64" s="1"/>
  <c r="Z669" i="64" a="1"/>
  <c r="Z669" i="64" s="1"/>
  <c r="Z176" i="64" a="1"/>
  <c r="Z176" i="64" s="1"/>
  <c r="Z175" i="64" a="1"/>
  <c r="Z175" i="64" s="1"/>
  <c r="Z191" i="64" a="1"/>
  <c r="Z191" i="64" s="1"/>
  <c r="Z245" i="64" a="1"/>
  <c r="Z245" i="64" s="1"/>
  <c r="Z40" i="64" a="1"/>
  <c r="Z40" i="64" s="1"/>
  <c r="Z192" i="64" a="1"/>
  <c r="Z192" i="64" s="1"/>
  <c r="U190" i="64"/>
  <c r="Z945" i="64" a="1"/>
  <c r="Z945" i="64" s="1"/>
  <c r="Z1304" i="64" a="1"/>
  <c r="Z1304" i="64" s="1"/>
  <c r="Z1693" i="64" a="1"/>
  <c r="Z1693" i="64" s="1"/>
  <c r="Z1234" i="64" a="1"/>
  <c r="Z1234" i="64" s="1"/>
  <c r="Z1210" i="64" a="1"/>
  <c r="Z1210" i="64" s="1"/>
  <c r="Z1591" i="64" a="1"/>
  <c r="Z1591" i="64" s="1"/>
  <c r="Z645" i="64" a="1"/>
  <c r="Z645" i="64" s="1"/>
  <c r="Z1306" i="64" a="1"/>
  <c r="Z1306" i="64" s="1"/>
  <c r="Z1212" i="64" a="1"/>
  <c r="Z1212" i="64" s="1"/>
  <c r="Z1691" i="64" a="1"/>
  <c r="Z1691" i="64" s="1"/>
  <c r="Z1188" i="64" a="1"/>
  <c r="Z1188" i="64" s="1"/>
  <c r="Z647" i="64" a="1"/>
  <c r="Z647" i="64" s="1"/>
  <c r="Z1585" i="64" a="1"/>
  <c r="Z1585"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692" i="64" a="1"/>
  <c r="Z1368" i="64" a="1"/>
  <c r="Z1333" i="64" a="1"/>
  <c r="DF621" i="64" a="1"/>
  <c r="Z946" i="64" a="1"/>
  <c r="Z1211" i="64" a="1"/>
  <c r="Z1305" i="64" a="1"/>
  <c r="Z1403" i="64" a="1"/>
  <c r="Z1439" i="64" a="1"/>
  <c r="Z1584" i="64" a="1"/>
  <c r="Z670" i="64" a="1"/>
  <c r="Z1668" i="64" a="1"/>
  <c r="Z1059" i="64" a="1"/>
  <c r="Z1235" i="64" a="1"/>
  <c r="BF516" i="64" l="1"/>
  <c r="BG507" i="64"/>
  <c r="BF512" i="64"/>
  <c r="BF504" i="64"/>
  <c r="BG496" i="64"/>
  <c r="BG1867" i="64" a="1"/>
  <c r="BG1867" i="64" s="1"/>
  <c r="BG1860" i="64" s="1"/>
  <c r="Z177" i="64"/>
  <c r="Z1692" i="64"/>
  <c r="U193" i="64"/>
  <c r="Y1376" i="64"/>
  <c r="DF621" i="64"/>
  <c r="Z1333" i="64"/>
  <c r="Z1668" i="64"/>
  <c r="Z1368" i="64"/>
  <c r="Z1403" i="64"/>
  <c r="Z1439" i="64"/>
  <c r="Z1305" i="64"/>
  <c r="Z1211" i="64"/>
  <c r="Z1235" i="64"/>
  <c r="Z1584" i="64"/>
  <c r="Z1059" i="64"/>
  <c r="Z946" i="64"/>
  <c r="Z670" i="64"/>
  <c r="Z1963" i="64"/>
  <c r="AA1438" i="64" a="1"/>
  <c r="AA1438" i="64" s="1"/>
  <c r="AA1402" i="64" a="1"/>
  <c r="AA1402" i="64" s="1"/>
  <c r="AA1367" i="64" a="1"/>
  <c r="AA1367" i="64" s="1"/>
  <c r="AA1955" i="64" a="1"/>
  <c r="AA1955" i="64" s="1"/>
  <c r="AA1332" i="64" a="1"/>
  <c r="AA1332" i="64" s="1"/>
  <c r="AA1989" i="64" a="1"/>
  <c r="AA1989" i="64" s="1"/>
  <c r="R142" i="69"/>
  <c r="R146" i="69" s="1"/>
  <c r="R148" i="69" s="1"/>
  <c r="R136" i="69"/>
  <c r="S129" i="69"/>
  <c r="S134" i="69" s="1"/>
  <c r="AA472" i="64" a="1"/>
  <c r="AA472" i="64" s="1"/>
  <c r="AA466" i="64" a="1"/>
  <c r="AA466" i="64" s="1"/>
  <c r="AA1667" i="64" a="1"/>
  <c r="AA1667" i="64" s="1"/>
  <c r="AA1580" i="64" a="1"/>
  <c r="AA1580" i="64" s="1"/>
  <c r="AA1058" i="64" a="1"/>
  <c r="AA1058"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34" i="64" a="1"/>
  <c r="AA1234" i="64" s="1"/>
  <c r="AA1591" i="64" a="1"/>
  <c r="AA1591" i="64" s="1"/>
  <c r="AA1306" i="64" a="1"/>
  <c r="AA1306" i="64" s="1"/>
  <c r="AA1693" i="64" a="1"/>
  <c r="AA1693" i="64" s="1"/>
  <c r="AA1210" i="64" a="1"/>
  <c r="AA1210" i="64" s="1"/>
  <c r="AA1188" i="64" a="1"/>
  <c r="AA1188" i="64" s="1"/>
  <c r="AA1212" i="64" a="1"/>
  <c r="AA1212" i="64" s="1"/>
  <c r="AA1585" i="64" a="1"/>
  <c r="AA1585" i="64" s="1"/>
  <c r="AA647" i="64" a="1"/>
  <c r="AA647" i="64" s="1"/>
  <c r="AA1691" i="64" a="1"/>
  <c r="AA1691" i="64" s="1"/>
  <c r="AA645" i="64" a="1"/>
  <c r="AA645" i="64" s="1"/>
  <c r="AA1304" i="64" a="1"/>
  <c r="AA1304"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368" i="64" a="1"/>
  <c r="AA1584" i="64" a="1"/>
  <c r="AA1211" i="64" a="1"/>
  <c r="AA1668" i="64" a="1"/>
  <c r="AA1403" i="64" a="1"/>
  <c r="AA670" i="64" a="1"/>
  <c r="AA1692" i="64" a="1"/>
  <c r="DG621" i="64" a="1"/>
  <c r="AA1305" i="64" a="1"/>
  <c r="AA1439" i="64" a="1"/>
  <c r="AA1059" i="64" a="1"/>
  <c r="AA1235" i="64" a="1"/>
  <c r="AA1333" i="64" a="1"/>
  <c r="AA946" i="64" a="1"/>
  <c r="BG499" i="64" l="1"/>
  <c r="BG1861" i="64"/>
  <c r="BH1857" i="64" s="1"/>
  <c r="BH1863" i="64" s="1"/>
  <c r="AA177" i="64"/>
  <c r="AA1692" i="64"/>
  <c r="Z1376" i="64"/>
  <c r="DG621" i="64"/>
  <c r="AA1668" i="64"/>
  <c r="AA1333" i="64"/>
  <c r="AA1305" i="64"/>
  <c r="AA1368" i="64"/>
  <c r="AA1403" i="64"/>
  <c r="AA1439" i="64"/>
  <c r="AA1211" i="64"/>
  <c r="AA1235" i="64"/>
  <c r="AA1584" i="64"/>
  <c r="AA1059" i="64"/>
  <c r="AA946" i="64"/>
  <c r="AA670" i="64"/>
  <c r="AA1963" i="64"/>
  <c r="AB1402" i="64" a="1"/>
  <c r="AB1402" i="64" s="1"/>
  <c r="AB1438" i="64" a="1"/>
  <c r="AB1438" i="64" s="1"/>
  <c r="AB1367" i="64" a="1"/>
  <c r="AB1367" i="64" s="1"/>
  <c r="AB1955" i="64" a="1"/>
  <c r="AB1955" i="64" s="1"/>
  <c r="AB1332" i="64" a="1"/>
  <c r="AB1332" i="64" s="1"/>
  <c r="AB1989" i="64" a="1"/>
  <c r="AB1989" i="64" s="1"/>
  <c r="R152" i="69"/>
  <c r="S132" i="69"/>
  <c r="S157" i="69" s="1"/>
  <c r="AB466" i="64" a="1"/>
  <c r="AB466" i="64" s="1"/>
  <c r="AB472" i="64" a="1"/>
  <c r="AB472" i="64" s="1"/>
  <c r="AB1667" i="64" a="1"/>
  <c r="AB1667" i="64" s="1"/>
  <c r="AB1580" i="64" a="1"/>
  <c r="AB1580" i="64" s="1"/>
  <c r="AB1058" i="64" a="1"/>
  <c r="AB1058"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12" i="64" a="1"/>
  <c r="AB1212" i="64" s="1"/>
  <c r="AB1234" i="64" a="1"/>
  <c r="AB1234" i="64" s="1"/>
  <c r="AB1188" i="64" a="1"/>
  <c r="AB1188" i="64" s="1"/>
  <c r="AB1693" i="64" a="1"/>
  <c r="AB1693" i="64" s="1"/>
  <c r="AB647" i="64" a="1"/>
  <c r="AB647" i="64" s="1"/>
  <c r="AB1585" i="64" a="1"/>
  <c r="AB1585" i="64" s="1"/>
  <c r="AB1304" i="64" a="1"/>
  <c r="AB1304" i="64" s="1"/>
  <c r="AB1306" i="64" a="1"/>
  <c r="AB1306" i="64" s="1"/>
  <c r="AB1210" i="64" a="1"/>
  <c r="AB1210" i="64" s="1"/>
  <c r="AB1691" i="64" a="1"/>
  <c r="AB1691" i="64" s="1"/>
  <c r="AB1591" i="64" a="1"/>
  <c r="AB1591"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670" i="64" a="1"/>
  <c r="AB1305" i="64" a="1"/>
  <c r="AB1584" i="64" a="1"/>
  <c r="DH621" i="64" a="1"/>
  <c r="AB1368" i="64" a="1"/>
  <c r="AB1439" i="64" a="1"/>
  <c r="AB946" i="64" a="1"/>
  <c r="AB1403" i="64" a="1"/>
  <c r="AB1692" i="64" a="1"/>
  <c r="AB1211" i="64" a="1"/>
  <c r="AB1333" i="64" a="1"/>
  <c r="AB1668" i="64" a="1"/>
  <c r="AB1235" i="64" a="1"/>
  <c r="AB1059" i="64" a="1"/>
  <c r="BG508" i="64" l="1"/>
  <c r="BH1867" i="64" a="1"/>
  <c r="BH1867" i="64" s="1"/>
  <c r="BH1860" i="64" s="1"/>
  <c r="BH1861" i="64" s="1"/>
  <c r="AB177" i="64"/>
  <c r="AB1692" i="64"/>
  <c r="AA1376" i="64"/>
  <c r="DH621" i="64"/>
  <c r="AB1368" i="64"/>
  <c r="AB1403" i="64"/>
  <c r="AB1439" i="64"/>
  <c r="AB1333" i="64"/>
  <c r="AB1305" i="64"/>
  <c r="AB1668" i="64"/>
  <c r="AB1211" i="64"/>
  <c r="AB1235" i="64"/>
  <c r="AB1584" i="64"/>
  <c r="AB1059" i="64"/>
  <c r="AB946" i="64"/>
  <c r="AB670" i="64"/>
  <c r="AB1963" i="64"/>
  <c r="AC1438" i="64" a="1"/>
  <c r="AC1438" i="64" s="1"/>
  <c r="AC1402" i="64" a="1"/>
  <c r="AC1402" i="64" s="1"/>
  <c r="AC1367" i="64" a="1"/>
  <c r="AC1367" i="64" s="1"/>
  <c r="AC1955" i="64" a="1"/>
  <c r="AC1955" i="64" s="1"/>
  <c r="AC1332" i="64" a="1"/>
  <c r="AC1332" i="64" s="1"/>
  <c r="AC1989" i="64" a="1"/>
  <c r="AC1989" i="64" s="1"/>
  <c r="S135" i="69"/>
  <c r="S140" i="69" s="1"/>
  <c r="S150" i="69" s="1"/>
  <c r="AC466" i="64" a="1"/>
  <c r="AC466" i="64" s="1"/>
  <c r="AC472" i="64" a="1"/>
  <c r="AC472" i="64" s="1"/>
  <c r="AC1667" i="64" a="1"/>
  <c r="AC1667" i="64" s="1"/>
  <c r="AC1580" i="64" a="1"/>
  <c r="AC1580" i="64" s="1"/>
  <c r="AC1058" i="64" a="1"/>
  <c r="AC1058"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34" i="64" a="1"/>
  <c r="AC1234" i="64" s="1"/>
  <c r="AC1691" i="64" a="1"/>
  <c r="AC1691" i="64" s="1"/>
  <c r="AC1585" i="64" a="1"/>
  <c r="AC1585" i="64" s="1"/>
  <c r="AC645" i="64" a="1"/>
  <c r="AC645" i="64" s="1"/>
  <c r="AC1210" i="64" a="1"/>
  <c r="AC1210" i="64" s="1"/>
  <c r="AC1306" i="64" a="1"/>
  <c r="AC1306" i="64" s="1"/>
  <c r="AC1212" i="64" a="1"/>
  <c r="AC1212" i="64" s="1"/>
  <c r="AC1693" i="64" a="1"/>
  <c r="AC1693" i="64" s="1"/>
  <c r="AC1304" i="64" a="1"/>
  <c r="AC1304" i="64" s="1"/>
  <c r="AC1591" i="64" a="1"/>
  <c r="AC1591" i="64" s="1"/>
  <c r="AC647" i="64" a="1"/>
  <c r="AC647" i="64" s="1"/>
  <c r="AC1188" i="64" a="1"/>
  <c r="AC1188"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305" i="64" a="1"/>
  <c r="AC1403" i="64" a="1"/>
  <c r="DI621" i="64" a="1"/>
  <c r="AC1692" i="64" a="1"/>
  <c r="AC1211" i="64" a="1"/>
  <c r="AC1368" i="64" a="1"/>
  <c r="AC1235" i="64" a="1"/>
  <c r="AC1333" i="64" a="1"/>
  <c r="AC1584" i="64" a="1"/>
  <c r="AC1439" i="64" a="1"/>
  <c r="AC946" i="64" a="1"/>
  <c r="AC1668" i="64" a="1"/>
  <c r="AC1059" i="64" a="1"/>
  <c r="AC670" i="64" a="1"/>
  <c r="BG510" i="64" l="1"/>
  <c r="BG500" i="64" s="1"/>
  <c r="BG502" i="64" s="1"/>
  <c r="BG503" i="64" s="1"/>
  <c r="AC177" i="64"/>
  <c r="AC1692" i="64"/>
  <c r="AB1376" i="64"/>
  <c r="DI621" i="64"/>
  <c r="AC1305" i="64"/>
  <c r="AC1439" i="64"/>
  <c r="AC1668" i="64"/>
  <c r="AC1368" i="64"/>
  <c r="AC1333" i="64"/>
  <c r="AC1403" i="64"/>
  <c r="AC1211" i="64"/>
  <c r="AC1235" i="64"/>
  <c r="AC1584" i="64"/>
  <c r="AC1059" i="64"/>
  <c r="AC946" i="64"/>
  <c r="AC670" i="64"/>
  <c r="BI1857" i="64"/>
  <c r="BI1863" i="64" s="1"/>
  <c r="AD1402" i="64" a="1"/>
  <c r="AD1402" i="64" s="1"/>
  <c r="AD1438" i="64" a="1"/>
  <c r="AD1438" i="64" s="1"/>
  <c r="AD1367" i="64" a="1"/>
  <c r="AD1367" i="64" s="1"/>
  <c r="AC1963" i="64"/>
  <c r="AD1955" i="64" a="1"/>
  <c r="AD1955" i="64" s="1"/>
  <c r="AD1332" i="64" a="1"/>
  <c r="AD1332" i="64" s="1"/>
  <c r="AD1989" i="64" a="1"/>
  <c r="AD1989" i="64" s="1"/>
  <c r="T129" i="69"/>
  <c r="T134" i="69" s="1"/>
  <c r="S136" i="69"/>
  <c r="S142" i="69"/>
  <c r="S146" i="69" s="1"/>
  <c r="S148" i="69" s="1"/>
  <c r="AD472" i="64" a="1"/>
  <c r="AD472" i="64" s="1"/>
  <c r="AD466" i="64" a="1"/>
  <c r="AD466" i="64" s="1"/>
  <c r="AD1667" i="64" a="1"/>
  <c r="AD1667" i="64" s="1"/>
  <c r="X17" i="69"/>
  <c r="X18" i="69" s="1"/>
  <c r="AD1580" i="64" a="1"/>
  <c r="AD1580" i="64" s="1"/>
  <c r="AD1058" i="64" a="1"/>
  <c r="AD1058"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693" i="64" a="1"/>
  <c r="AD1693" i="64" s="1"/>
  <c r="AD1306" i="64" a="1"/>
  <c r="AD1306" i="64" s="1"/>
  <c r="AD645" i="64" a="1"/>
  <c r="AD645" i="64" s="1"/>
  <c r="AD647" i="64" a="1"/>
  <c r="AD647" i="64" s="1"/>
  <c r="AD1188" i="64" a="1"/>
  <c r="AD1188" i="64" s="1"/>
  <c r="AD1304" i="64" a="1"/>
  <c r="AD1304" i="64" s="1"/>
  <c r="AD1585" i="64" a="1"/>
  <c r="AD1585" i="64" s="1"/>
  <c r="AD1212" i="64" a="1"/>
  <c r="AD1212" i="64" s="1"/>
  <c r="AD1234" i="64" a="1"/>
  <c r="AD1234" i="64" s="1"/>
  <c r="AD1691" i="64" a="1"/>
  <c r="AD1691" i="64" s="1"/>
  <c r="AD1210" i="64" a="1"/>
  <c r="AD1210" i="64" s="1"/>
  <c r="AD1591" i="64" a="1"/>
  <c r="AD1591"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584" i="64" a="1"/>
  <c r="AD1368" i="64" a="1"/>
  <c r="AD1211" i="64" a="1"/>
  <c r="AD1235" i="64" a="1"/>
  <c r="AD1059" i="64" a="1"/>
  <c r="DJ621" i="64" a="1"/>
  <c r="AD1403" i="64" a="1"/>
  <c r="AD1692" i="64" a="1"/>
  <c r="AD670" i="64" a="1"/>
  <c r="AD1305" i="64" a="1"/>
  <c r="AD1333" i="64" a="1"/>
  <c r="AD1439" i="64" a="1"/>
  <c r="AD946" i="64" a="1"/>
  <c r="AD1668" i="64" a="1"/>
  <c r="BG511" i="64" l="1"/>
  <c r="BG516" i="64" s="1"/>
  <c r="BH496" i="64"/>
  <c r="BH499" i="64" s="1"/>
  <c r="BH508" i="64" s="1"/>
  <c r="BH510" i="64" s="1"/>
  <c r="BH500" i="64" s="1"/>
  <c r="BH502" i="64" s="1"/>
  <c r="BH503" i="64" s="1"/>
  <c r="BG504" i="64"/>
  <c r="BI1867" i="64" a="1"/>
  <c r="BI1867" i="64" s="1"/>
  <c r="BI1860" i="64" s="1"/>
  <c r="BI1861" i="64" s="1"/>
  <c r="AD177" i="64"/>
  <c r="AD1692" i="64"/>
  <c r="AC1376" i="64"/>
  <c r="DJ621" i="64"/>
  <c r="AD1305" i="64"/>
  <c r="AD1668" i="64"/>
  <c r="K1668" i="64" s="1"/>
  <c r="AD1333" i="64"/>
  <c r="K1333" i="64" s="1"/>
  <c r="AD1368" i="64"/>
  <c r="AD1439" i="64"/>
  <c r="AD1403" i="64"/>
  <c r="K1403" i="64" s="1"/>
  <c r="AD1211" i="64"/>
  <c r="K1211" i="64" s="1"/>
  <c r="AD1235" i="64"/>
  <c r="AD1584" i="64"/>
  <c r="AD1059" i="64"/>
  <c r="K1059" i="64" s="1"/>
  <c r="AD946" i="64"/>
  <c r="K946" i="64" s="1"/>
  <c r="AD670" i="64"/>
  <c r="AD1963" i="64"/>
  <c r="K1963" i="64" s="1"/>
  <c r="AE1438" i="64" a="1"/>
  <c r="AE1438" i="64" s="1"/>
  <c r="AE1367" i="64" a="1"/>
  <c r="AE1367" i="64" s="1"/>
  <c r="AE1402" i="64" a="1"/>
  <c r="AE1402" i="64" s="1"/>
  <c r="AE1955" i="64" a="1"/>
  <c r="AE1955" i="64" s="1"/>
  <c r="AE1332" i="64" a="1"/>
  <c r="AE1332" i="64" s="1"/>
  <c r="AE1989" i="64" a="1"/>
  <c r="AE1989" i="64" s="1"/>
  <c r="T132" i="69"/>
  <c r="T157" i="69" s="1"/>
  <c r="S152" i="69"/>
  <c r="AE472" i="64" a="1"/>
  <c r="AE472" i="64" s="1"/>
  <c r="AE466" i="64" a="1"/>
  <c r="AE466" i="64" s="1"/>
  <c r="AE1667" i="64" a="1"/>
  <c r="AE1667" i="64" s="1"/>
  <c r="AE1580" i="64" a="1"/>
  <c r="AE1580" i="64" s="1"/>
  <c r="AE1058" i="64" a="1"/>
  <c r="AE1058"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591" i="64" a="1"/>
  <c r="AE1591" i="64" s="1"/>
  <c r="AE1210" i="64" a="1"/>
  <c r="AE1210" i="64" s="1"/>
  <c r="AE1691" i="64" a="1"/>
  <c r="AE1691" i="64" s="1"/>
  <c r="AE1234" i="64" a="1"/>
  <c r="AE1234" i="64" s="1"/>
  <c r="AE1693" i="64" a="1"/>
  <c r="AE1693" i="64" s="1"/>
  <c r="AE1212" i="64" a="1"/>
  <c r="AE1212" i="64" s="1"/>
  <c r="AE1306" i="64" a="1"/>
  <c r="AE1306" i="64" s="1"/>
  <c r="AE1304" i="64" a="1"/>
  <c r="AE1304" i="64" s="1"/>
  <c r="AE1188" i="64" a="1"/>
  <c r="AE1188" i="64" s="1"/>
  <c r="AE647" i="64" a="1"/>
  <c r="AE647" i="64" s="1"/>
  <c r="AE1585" i="64" a="1"/>
  <c r="AE1585"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584" i="64" a="1"/>
  <c r="AE1368" i="64" a="1"/>
  <c r="DK621" i="64" a="1"/>
  <c r="AE1668" i="64" a="1"/>
  <c r="AE670" i="64" a="1"/>
  <c r="AE1439" i="64" a="1"/>
  <c r="AE1305" i="64" a="1"/>
  <c r="AE1211" i="64" a="1"/>
  <c r="AE1403" i="64" a="1"/>
  <c r="AE1692" i="64" a="1"/>
  <c r="AE1059" i="64" a="1"/>
  <c r="AE1235" i="64" a="1"/>
  <c r="AE946" i="64" a="1"/>
  <c r="AE1333" i="64" a="1"/>
  <c r="BH507" i="64" l="1"/>
  <c r="BH511" i="64" s="1"/>
  <c r="BG512" i="64"/>
  <c r="BH504" i="64"/>
  <c r="BI496" i="64"/>
  <c r="AE177" i="64"/>
  <c r="AE1692" i="64"/>
  <c r="AD1376" i="64"/>
  <c r="K1376" i="64" s="1"/>
  <c r="DK621" i="64"/>
  <c r="AE1668" i="64"/>
  <c r="AE1368" i="64"/>
  <c r="AE1403" i="64"/>
  <c r="AE1439" i="64"/>
  <c r="AE1305" i="64"/>
  <c r="AE1333" i="64"/>
  <c r="AE1211" i="64"/>
  <c r="AE1235" i="64"/>
  <c r="AE1584" i="64"/>
  <c r="AE1059" i="64"/>
  <c r="AE946" i="64"/>
  <c r="AE670" i="64"/>
  <c r="BJ1857" i="64"/>
  <c r="BJ1863" i="64" s="1"/>
  <c r="AE1963" i="64"/>
  <c r="AF1438" i="64" a="1"/>
  <c r="AF1438" i="64" s="1"/>
  <c r="AF1402" i="64" a="1"/>
  <c r="AF1402" i="64" s="1"/>
  <c r="AF1367" i="64" a="1"/>
  <c r="AF1367" i="64" s="1"/>
  <c r="AF1955" i="64" a="1"/>
  <c r="AF1955" i="64" s="1"/>
  <c r="AF1332" i="64" a="1"/>
  <c r="AF1332" i="64" s="1"/>
  <c r="AF1989" i="64" a="1"/>
  <c r="AF1989" i="64" s="1"/>
  <c r="T135" i="69"/>
  <c r="T140" i="69" s="1"/>
  <c r="T150" i="69" s="1"/>
  <c r="T161" i="69"/>
  <c r="T162" i="69" s="1"/>
  <c r="T167" i="69" s="1"/>
  <c r="AF472" i="64" a="1"/>
  <c r="AF472" i="64" s="1"/>
  <c r="AF466" i="64" a="1"/>
  <c r="AF466" i="64" s="1"/>
  <c r="S173" i="69"/>
  <c r="S175" i="69" s="1"/>
  <c r="AF1667" i="64" a="1"/>
  <c r="AF1667" i="64" s="1"/>
  <c r="R115" i="69"/>
  <c r="R118" i="69" s="1"/>
  <c r="R125" i="69" s="1"/>
  <c r="AF1580" i="64" a="1"/>
  <c r="AF1580" i="64" s="1"/>
  <c r="AF1058" i="64" a="1"/>
  <c r="AF1058"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34" i="64" a="1"/>
  <c r="AF1234" i="64" s="1"/>
  <c r="AF1693" i="64" a="1"/>
  <c r="AF1693" i="64" s="1"/>
  <c r="AF1691" i="64" a="1"/>
  <c r="AF1691" i="64" s="1"/>
  <c r="AF1585" i="64" a="1"/>
  <c r="AF1585" i="64" s="1"/>
  <c r="AF1188" i="64" a="1"/>
  <c r="AF1188" i="64" s="1"/>
  <c r="AF1210" i="64" a="1"/>
  <c r="AF1210" i="64" s="1"/>
  <c r="AF1306" i="64" a="1"/>
  <c r="AF1306" i="64" s="1"/>
  <c r="AF1212" i="64" a="1"/>
  <c r="AF1212" i="64" s="1"/>
  <c r="AF647" i="64" a="1"/>
  <c r="AF647" i="64" s="1"/>
  <c r="AF1304" i="64" a="1"/>
  <c r="AF1304" i="64" s="1"/>
  <c r="AF1591" i="64" a="1"/>
  <c r="AF1591"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68" i="64" a="1"/>
  <c r="AF1439" i="64" a="1"/>
  <c r="AF1235" i="64" a="1"/>
  <c r="AF1584" i="64" a="1"/>
  <c r="AF1692" i="64" a="1"/>
  <c r="AF1211" i="64" a="1"/>
  <c r="AF670" i="64" a="1"/>
  <c r="AF946" i="64" a="1"/>
  <c r="AF1305" i="64" a="1"/>
  <c r="AF1403" i="64" a="1"/>
  <c r="AF1059" i="64" a="1"/>
  <c r="AF1333" i="64" a="1"/>
  <c r="AF1668" i="64" a="1"/>
  <c r="BH516" i="64" l="1"/>
  <c r="BH512" i="64"/>
  <c r="BI507" i="64"/>
  <c r="BI499" i="64"/>
  <c r="BJ1867" i="64" a="1"/>
  <c r="BJ1867" i="64" s="1"/>
  <c r="BJ1860" i="64" s="1"/>
  <c r="BJ1861" i="64" s="1"/>
  <c r="AF177" i="64"/>
  <c r="AF1692" i="64"/>
  <c r="AE1376" i="64"/>
  <c r="K621" i="64"/>
  <c r="L621" i="64"/>
  <c r="M621" i="64"/>
  <c r="N621" i="64"/>
  <c r="O621" i="64"/>
  <c r="P621" i="64"/>
  <c r="AF1668" i="64"/>
  <c r="AF1333" i="64"/>
  <c r="AF1305" i="64"/>
  <c r="AF1368" i="64"/>
  <c r="AF1439" i="64"/>
  <c r="AF1403" i="64"/>
  <c r="AF1211" i="64"/>
  <c r="AF1235" i="64"/>
  <c r="AF1584" i="64"/>
  <c r="AF1059" i="64"/>
  <c r="AF946" i="64"/>
  <c r="AF670" i="64"/>
  <c r="AF1963" i="64"/>
  <c r="AG1438" i="64" a="1"/>
  <c r="AG1438" i="64" s="1"/>
  <c r="AG1402" i="64" a="1"/>
  <c r="AG1402" i="64" s="1"/>
  <c r="AG1367" i="64" a="1"/>
  <c r="AG1367" i="64" s="1"/>
  <c r="AG1955" i="64" a="1"/>
  <c r="AG1955" i="64" s="1"/>
  <c r="AG1332" i="64" a="1"/>
  <c r="AG1332" i="64" s="1"/>
  <c r="AG1989" i="64" a="1"/>
  <c r="AG1989" i="64" s="1"/>
  <c r="U129" i="69"/>
  <c r="U132" i="69" s="1"/>
  <c r="U157" i="69" s="1"/>
  <c r="T142" i="69"/>
  <c r="T146" i="69" s="1"/>
  <c r="T148" i="69" s="1"/>
  <c r="T136" i="69"/>
  <c r="AG472" i="64" a="1"/>
  <c r="AG472" i="64" s="1"/>
  <c r="AG466" i="64" a="1"/>
  <c r="AG466" i="64" s="1"/>
  <c r="AG1667" i="64" a="1"/>
  <c r="AG1667" i="64" s="1"/>
  <c r="R119" i="69"/>
  <c r="AG1580" i="64" a="1"/>
  <c r="AG1580" i="64" s="1"/>
  <c r="AG1058" i="64" a="1"/>
  <c r="AG1058"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06" i="64" a="1"/>
  <c r="AG1306" i="64" s="1"/>
  <c r="AG1188" i="64" a="1"/>
  <c r="AG1188" i="64" s="1"/>
  <c r="AG645" i="64" a="1"/>
  <c r="AG645" i="64" s="1"/>
  <c r="AG1691" i="64" a="1"/>
  <c r="AG1691" i="64" s="1"/>
  <c r="AG1212" i="64" a="1"/>
  <c r="AG1212" i="64" s="1"/>
  <c r="AG647" i="64" a="1"/>
  <c r="AG647" i="64" s="1"/>
  <c r="AG1234" i="64" a="1"/>
  <c r="AG1234" i="64" s="1"/>
  <c r="AG1210" i="64" a="1"/>
  <c r="AG1210" i="64" s="1"/>
  <c r="AG1585" i="64" a="1"/>
  <c r="AG1585" i="64" s="1"/>
  <c r="AG1304" i="64" a="1"/>
  <c r="AG1304" i="64" s="1"/>
  <c r="AG1591" i="64" a="1"/>
  <c r="AG1591" i="64" s="1"/>
  <c r="AG1693" i="64" a="1"/>
  <c r="AG1693"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305" i="64" a="1"/>
  <c r="AG1584" i="64" a="1"/>
  <c r="AG946" i="64" a="1"/>
  <c r="AG1692" i="64" a="1"/>
  <c r="AG1668" i="64" a="1"/>
  <c r="AG1235" i="64" a="1"/>
  <c r="AG670" i="64" a="1"/>
  <c r="AG1211" i="64" a="1"/>
  <c r="AG1059" i="64" a="1"/>
  <c r="AG1439" i="64" a="1"/>
  <c r="AG1333" i="64" a="1"/>
  <c r="AG1368" i="64" a="1"/>
  <c r="AG1403" i="64" a="1"/>
  <c r="BI508" i="64" l="1"/>
  <c r="BI510" i="64" s="1"/>
  <c r="BI500" i="64" s="1"/>
  <c r="BI502" i="64" s="1"/>
  <c r="BI503" i="64" s="1"/>
  <c r="AG177" i="64"/>
  <c r="AG1692" i="64"/>
  <c r="AF1376" i="64"/>
  <c r="AG1333" i="64"/>
  <c r="AG1305" i="64"/>
  <c r="AG1403" i="64"/>
  <c r="AG1668" i="64"/>
  <c r="AG1368" i="64"/>
  <c r="AG1439" i="64"/>
  <c r="AG1211" i="64"/>
  <c r="AG1235" i="64"/>
  <c r="AG1584" i="64"/>
  <c r="AG1059" i="64"/>
  <c r="AG946" i="64"/>
  <c r="AG670" i="64"/>
  <c r="BK1857" i="64"/>
  <c r="BK1863" i="64" s="1"/>
  <c r="AG1963" i="64"/>
  <c r="AH1438" i="64" a="1"/>
  <c r="AH1438" i="64" s="1"/>
  <c r="AH1402" i="64" a="1"/>
  <c r="AH1402" i="64" s="1"/>
  <c r="AH1367" i="64" a="1"/>
  <c r="AH1367" i="64" s="1"/>
  <c r="AH1955" i="64" a="1"/>
  <c r="AH1955" i="64" s="1"/>
  <c r="AH1332" i="64" a="1"/>
  <c r="AH1332" i="64" s="1"/>
  <c r="AH1989" i="64" a="1"/>
  <c r="AH1989" i="64" s="1"/>
  <c r="T152" i="69"/>
  <c r="U134" i="69"/>
  <c r="U135" i="69" s="1"/>
  <c r="V129" i="69" s="1"/>
  <c r="AH472" i="64" a="1"/>
  <c r="AH472" i="64" s="1"/>
  <c r="AH466" i="64" a="1"/>
  <c r="AH466" i="64" s="1"/>
  <c r="S115" i="69"/>
  <c r="S118" i="69" s="1"/>
  <c r="S125" i="69" s="1"/>
  <c r="U161" i="69"/>
  <c r="U162" i="69" s="1"/>
  <c r="AH1667" i="64" a="1"/>
  <c r="AH1667" i="64" s="1"/>
  <c r="AH1580" i="64" a="1"/>
  <c r="AH1580" i="64" s="1"/>
  <c r="AH1058" i="64" a="1"/>
  <c r="AH1058"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10" i="64" a="1"/>
  <c r="AH1210" i="64" s="1"/>
  <c r="AH1591" i="64" a="1"/>
  <c r="AH1591" i="64" s="1"/>
  <c r="AH1306" i="64" a="1"/>
  <c r="AH1306" i="64" s="1"/>
  <c r="AH647" i="64" a="1"/>
  <c r="AH647" i="64" s="1"/>
  <c r="AH1212" i="64" a="1"/>
  <c r="AH1212" i="64" s="1"/>
  <c r="AH1234" i="64" a="1"/>
  <c r="AH1234" i="64" s="1"/>
  <c r="AH645" i="64" a="1"/>
  <c r="AH645" i="64" s="1"/>
  <c r="AH1693" i="64" a="1"/>
  <c r="AH1693" i="64" s="1"/>
  <c r="AH1188" i="64" a="1"/>
  <c r="AH1188" i="64" s="1"/>
  <c r="AH1691" i="64" a="1"/>
  <c r="AH1691" i="64" s="1"/>
  <c r="AH1304" i="64" a="1"/>
  <c r="AH1304" i="64" s="1"/>
  <c r="AH1585" i="64" a="1"/>
  <c r="AH1585"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368" i="64" a="1"/>
  <c r="AH1305" i="64" a="1"/>
  <c r="AH1333" i="64" a="1"/>
  <c r="AH1692" i="64" a="1"/>
  <c r="AH1211" i="64" a="1"/>
  <c r="AH1403" i="64" a="1"/>
  <c r="AH1059" i="64" a="1"/>
  <c r="AH946" i="64" a="1"/>
  <c r="AH670" i="64" a="1"/>
  <c r="AH1584" i="64" a="1"/>
  <c r="AH1668" i="64" a="1"/>
  <c r="AH1439" i="64" a="1"/>
  <c r="AH1235" i="64" a="1"/>
  <c r="BI511" i="64" l="1"/>
  <c r="BI516" i="64" s="1"/>
  <c r="BI504" i="64"/>
  <c r="BJ496" i="64"/>
  <c r="BJ499" i="64" s="1"/>
  <c r="BK1867" i="64" a="1"/>
  <c r="BK1867" i="64" s="1"/>
  <c r="BK1860" i="64" s="1"/>
  <c r="BK1861" i="64" s="1"/>
  <c r="AH177" i="64"/>
  <c r="AH1692" i="64"/>
  <c r="AG1376" i="64"/>
  <c r="AH1368" i="64"/>
  <c r="AH1439" i="64"/>
  <c r="AH1333" i="64"/>
  <c r="AH1305" i="64"/>
  <c r="AH1403" i="64"/>
  <c r="AH1668" i="64"/>
  <c r="AH1211" i="64"/>
  <c r="AH1235" i="64"/>
  <c r="AH1584" i="64"/>
  <c r="AH1059" i="64"/>
  <c r="AH946" i="64"/>
  <c r="AH670" i="64"/>
  <c r="AH1963" i="64"/>
  <c r="AI1438" i="64" a="1"/>
  <c r="AI1438" i="64" s="1"/>
  <c r="AI1402" i="64" a="1"/>
  <c r="AI1402" i="64" s="1"/>
  <c r="AI1367" i="64" a="1"/>
  <c r="AI1367" i="64" s="1"/>
  <c r="AI1955" i="64" a="1"/>
  <c r="AI1955" i="64" s="1"/>
  <c r="AI1332" i="64" a="1"/>
  <c r="AI1332" i="64" s="1"/>
  <c r="AI1989" i="64" a="1"/>
  <c r="AI1989" i="64" s="1"/>
  <c r="AI472" i="64" a="1"/>
  <c r="AI472" i="64" s="1"/>
  <c r="AI466" i="64" a="1"/>
  <c r="AI466" i="64" s="1"/>
  <c r="U140" i="69"/>
  <c r="U150" i="69" s="1"/>
  <c r="U136" i="69"/>
  <c r="U142" i="69"/>
  <c r="U152" i="69" s="1"/>
  <c r="V134" i="69"/>
  <c r="V132" i="69"/>
  <c r="V157" i="69" s="1"/>
  <c r="AI1667" i="64" a="1"/>
  <c r="AI1667" i="64" s="1"/>
  <c r="AI1580" i="64" a="1"/>
  <c r="AI1580" i="64" s="1"/>
  <c r="AI1058" i="64" a="1"/>
  <c r="AI1058"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04" i="64" a="1"/>
  <c r="AI1304" i="64" s="1"/>
  <c r="AI1691" i="64" a="1"/>
  <c r="AI1691" i="64" s="1"/>
  <c r="AI1585" i="64" a="1"/>
  <c r="AI1585" i="64" s="1"/>
  <c r="AI1212" i="64" a="1"/>
  <c r="AI1212" i="64" s="1"/>
  <c r="AI1188" i="64" a="1"/>
  <c r="AI1188" i="64" s="1"/>
  <c r="AI1591" i="64" a="1"/>
  <c r="AI1591" i="64" s="1"/>
  <c r="AI1234" i="64" a="1"/>
  <c r="AI1234" i="64" s="1"/>
  <c r="AI647" i="64" a="1"/>
  <c r="AI647" i="64" s="1"/>
  <c r="AI645" i="64" a="1"/>
  <c r="AI645" i="64" s="1"/>
  <c r="AI1210" i="64" a="1"/>
  <c r="AI1210" i="64" s="1"/>
  <c r="AI1693" i="64" a="1"/>
  <c r="AI1693" i="64" s="1"/>
  <c r="AI1306" i="64" a="1"/>
  <c r="AI1306"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211" i="64" a="1"/>
  <c r="AI1368" i="64" a="1"/>
  <c r="AI1305" i="64" a="1"/>
  <c r="AI1403" i="64" a="1"/>
  <c r="AI946" i="64" a="1"/>
  <c r="AI1668" i="64" a="1"/>
  <c r="AI1584" i="64" a="1"/>
  <c r="AI670" i="64" a="1"/>
  <c r="AI1333" i="64" a="1"/>
  <c r="AI1439" i="64" a="1"/>
  <c r="AI1059" i="64" a="1"/>
  <c r="AI1235" i="64" a="1"/>
  <c r="AI1692" i="64" a="1"/>
  <c r="BI512" i="64" l="1"/>
  <c r="BJ507" i="64"/>
  <c r="BJ508" i="64"/>
  <c r="BJ510" i="64" s="1"/>
  <c r="BJ500" i="64" s="1"/>
  <c r="BJ502" i="64" s="1"/>
  <c r="BJ503" i="64" s="1"/>
  <c r="AI177" i="64"/>
  <c r="AI1692" i="64"/>
  <c r="AH1376" i="64"/>
  <c r="AD193" i="64"/>
  <c r="AI1403" i="64"/>
  <c r="AI1333" i="64"/>
  <c r="AI1368" i="64"/>
  <c r="AI1439" i="64"/>
  <c r="AI1668" i="64"/>
  <c r="AI1305" i="64"/>
  <c r="AI1211" i="64"/>
  <c r="AI1235" i="64"/>
  <c r="AI1584" i="64"/>
  <c r="AI1059" i="64"/>
  <c r="AI946" i="64"/>
  <c r="AI670" i="64"/>
  <c r="BL1857" i="64"/>
  <c r="BL1863" i="64" s="1"/>
  <c r="AI1963" i="64"/>
  <c r="AJ1438" i="64" a="1"/>
  <c r="AJ1438" i="64" s="1"/>
  <c r="AJ1402" i="64" a="1"/>
  <c r="AJ1402" i="64" s="1"/>
  <c r="AJ1367" i="64" a="1"/>
  <c r="AJ1367" i="64" s="1"/>
  <c r="AJ1955" i="64" a="1"/>
  <c r="AJ1955" i="64" s="1"/>
  <c r="AJ1332" i="64" a="1"/>
  <c r="AJ1332" i="64" s="1"/>
  <c r="AJ1989" i="64" a="1"/>
  <c r="AJ1989" i="64" s="1"/>
  <c r="AJ466" i="64" a="1"/>
  <c r="AJ466" i="64" s="1"/>
  <c r="AJ472" i="64" a="1"/>
  <c r="AJ472" i="64" s="1"/>
  <c r="U146" i="69"/>
  <c r="U148" i="69" s="1"/>
  <c r="T117" i="69"/>
  <c r="T118" i="69" s="1"/>
  <c r="U112" i="69" s="1"/>
  <c r="V135" i="69"/>
  <c r="V142" i="69" s="1"/>
  <c r="AJ1667" i="64" a="1"/>
  <c r="AJ1667" i="64" s="1"/>
  <c r="AJ1580" i="64" a="1"/>
  <c r="AJ1580" i="64" s="1"/>
  <c r="AJ1058" i="64" a="1"/>
  <c r="AJ1058"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591" i="64" a="1"/>
  <c r="AJ1591" i="64" s="1"/>
  <c r="AJ1304" i="64" a="1"/>
  <c r="AJ1304" i="64" s="1"/>
  <c r="AJ1212" i="64" a="1"/>
  <c r="AJ1212" i="64" s="1"/>
  <c r="AJ1691" i="64" a="1"/>
  <c r="AJ1691" i="64" s="1"/>
  <c r="AJ1306" i="64" a="1"/>
  <c r="AJ1306" i="64" s="1"/>
  <c r="AJ645" i="64" a="1"/>
  <c r="AJ645" i="64" s="1"/>
  <c r="AJ1210" i="64" a="1"/>
  <c r="AJ1210" i="64" s="1"/>
  <c r="AJ647" i="64" a="1"/>
  <c r="AJ647" i="64" s="1"/>
  <c r="AJ1188" i="64" a="1"/>
  <c r="AJ1188" i="64" s="1"/>
  <c r="AJ1234" i="64" a="1"/>
  <c r="AJ1234" i="64" s="1"/>
  <c r="AJ1693" i="64" a="1"/>
  <c r="AJ1693" i="64" s="1"/>
  <c r="AJ1585" i="64" a="1"/>
  <c r="AJ1585"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584" i="64" a="1"/>
  <c r="AJ1059" i="64" a="1"/>
  <c r="AJ1403" i="64" a="1"/>
  <c r="AJ1211" i="64" a="1"/>
  <c r="AJ1368" i="64" a="1"/>
  <c r="AJ1305" i="64" a="1"/>
  <c r="AJ1668" i="64" a="1"/>
  <c r="AJ1235" i="64" a="1"/>
  <c r="AJ1333" i="64" a="1"/>
  <c r="AJ1692" i="64" a="1"/>
  <c r="AJ670" i="64" a="1"/>
  <c r="AJ1439" i="64" a="1"/>
  <c r="AJ946" i="64" a="1"/>
  <c r="BJ504" i="64" l="1"/>
  <c r="BK496" i="64"/>
  <c r="BK499" i="64" s="1"/>
  <c r="BJ511" i="64"/>
  <c r="BL1867" i="64" a="1"/>
  <c r="BL1867" i="64" s="1"/>
  <c r="BL1860" i="64" s="1"/>
  <c r="BL1861" i="64" s="1"/>
  <c r="AJ177" i="64"/>
  <c r="AJ1692" i="64"/>
  <c r="AE193" i="64"/>
  <c r="AI1376" i="64"/>
  <c r="AJ1368" i="64"/>
  <c r="AJ1668" i="64"/>
  <c r="AJ1333" i="64"/>
  <c r="AJ1305" i="64"/>
  <c r="AJ1439" i="64"/>
  <c r="AJ1403" i="64"/>
  <c r="AJ1211" i="64"/>
  <c r="AJ1235" i="64"/>
  <c r="AJ1584" i="64"/>
  <c r="AJ1059" i="64"/>
  <c r="AJ946" i="64"/>
  <c r="AJ670" i="64"/>
  <c r="AJ1963" i="64"/>
  <c r="AK1402" i="64" a="1"/>
  <c r="AK1402" i="64" s="1"/>
  <c r="AK1367" i="64" a="1"/>
  <c r="AK1367" i="64" s="1"/>
  <c r="AK1438" i="64" a="1"/>
  <c r="AK1438" i="64" s="1"/>
  <c r="AK1955" i="64" a="1"/>
  <c r="AK1955" i="64" s="1"/>
  <c r="AK1332" i="64" a="1"/>
  <c r="AK1332" i="64" s="1"/>
  <c r="AK1989" i="64" a="1"/>
  <c r="AK1989" i="64" s="1"/>
  <c r="AK466" i="64" a="1"/>
  <c r="AK466" i="64" s="1"/>
  <c r="AK472" i="64" a="1"/>
  <c r="AK472" i="64" s="1"/>
  <c r="V136" i="69"/>
  <c r="W129" i="69"/>
  <c r="W132" i="69" s="1"/>
  <c r="W157" i="69" s="1"/>
  <c r="V140" i="69"/>
  <c r="V150" i="69" s="1"/>
  <c r="T123" i="69"/>
  <c r="T125" i="69"/>
  <c r="T119" i="69"/>
  <c r="V152" i="69"/>
  <c r="V146" i="69"/>
  <c r="V148" i="69" s="1"/>
  <c r="AK1667" i="64" a="1"/>
  <c r="AK1667" i="64" s="1"/>
  <c r="AK1580" i="64" a="1"/>
  <c r="AK1580" i="64" s="1"/>
  <c r="AK1058" i="64" a="1"/>
  <c r="AK1058"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06" i="64" a="1"/>
  <c r="AK1306" i="64" s="1"/>
  <c r="AK1212" i="64" a="1"/>
  <c r="AK1212" i="64" s="1"/>
  <c r="AK1304" i="64" a="1"/>
  <c r="AK1304" i="64" s="1"/>
  <c r="AK1591" i="64" a="1"/>
  <c r="AK1591" i="64" s="1"/>
  <c r="AK1585" i="64" a="1"/>
  <c r="AK1585" i="64" s="1"/>
  <c r="AK1234" i="64" a="1"/>
  <c r="AK1234" i="64" s="1"/>
  <c r="AK1693" i="64" a="1"/>
  <c r="AK1693" i="64" s="1"/>
  <c r="AK1188" i="64" a="1"/>
  <c r="AK1188" i="64" s="1"/>
  <c r="AK647" i="64" a="1"/>
  <c r="AK647" i="64" s="1"/>
  <c r="AK1210" i="64" a="1"/>
  <c r="AK1210" i="64" s="1"/>
  <c r="AK645" i="64" a="1"/>
  <c r="AK645" i="64" s="1"/>
  <c r="AK1691" i="64" a="1"/>
  <c r="AK1691"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946" i="64" a="1"/>
  <c r="AK1368" i="64" a="1"/>
  <c r="AK670" i="64" a="1"/>
  <c r="AK1403" i="64" a="1"/>
  <c r="AK1059" i="64" a="1"/>
  <c r="AK1439" i="64" a="1"/>
  <c r="AK1692" i="64" a="1"/>
  <c r="AK1333" i="64" a="1"/>
  <c r="AK1211" i="64" a="1"/>
  <c r="AK1305" i="64" a="1"/>
  <c r="AK1584" i="64" a="1"/>
  <c r="AK1668" i="64" a="1"/>
  <c r="AK1235" i="64" a="1"/>
  <c r="BJ516" i="64" l="1"/>
  <c r="BK507" i="64"/>
  <c r="BJ512" i="64"/>
  <c r="BK508" i="64"/>
  <c r="BK510" i="64" s="1"/>
  <c r="BK500" i="64" s="1"/>
  <c r="BK502" i="64" s="1"/>
  <c r="BK503" i="64" s="1"/>
  <c r="AK177" i="64"/>
  <c r="AK1692" i="64"/>
  <c r="AJ1376" i="64"/>
  <c r="AK1333" i="64"/>
  <c r="AK1368" i="64"/>
  <c r="AK1305" i="64"/>
  <c r="AK1668" i="64"/>
  <c r="AK1439" i="64"/>
  <c r="AK1403" i="64"/>
  <c r="AK1211" i="64"/>
  <c r="AK1235" i="64"/>
  <c r="AK1584" i="64"/>
  <c r="AK1059" i="64"/>
  <c r="AK946" i="64"/>
  <c r="AK670" i="64"/>
  <c r="BM1857" i="64"/>
  <c r="BM1863" i="64" s="1"/>
  <c r="S1640" i="64"/>
  <c r="T948" i="64"/>
  <c r="T467" i="64"/>
  <c r="S467" i="64"/>
  <c r="S948" i="64"/>
  <c r="AK1963" i="64"/>
  <c r="AL1402" i="64" a="1"/>
  <c r="AL1402" i="64" s="1"/>
  <c r="AL1438" i="64" a="1"/>
  <c r="AL1438" i="64" s="1"/>
  <c r="AL1367" i="64" a="1"/>
  <c r="AL1367" i="64" s="1"/>
  <c r="AL1955" i="64" a="1"/>
  <c r="AL1955" i="64" s="1"/>
  <c r="AL1332" i="64" a="1"/>
  <c r="AL1332" i="64" s="1"/>
  <c r="AL1989" i="64" a="1"/>
  <c r="AL1989" i="64" s="1"/>
  <c r="W134" i="69"/>
  <c r="W135" i="69" s="1"/>
  <c r="W140" i="69" s="1"/>
  <c r="W150" i="69" s="1"/>
  <c r="AL472" i="64" a="1"/>
  <c r="AL472" i="64" s="1"/>
  <c r="AL466" i="64" a="1"/>
  <c r="AL466" i="64" s="1"/>
  <c r="AL1667" i="64" a="1"/>
  <c r="AL1667" i="64" s="1"/>
  <c r="AL1580" i="64" a="1"/>
  <c r="AL1580" i="64" s="1"/>
  <c r="AL1058" i="64" a="1"/>
  <c r="AL1058"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188" i="64" a="1"/>
  <c r="AL1188" i="64" s="1"/>
  <c r="AL647" i="64" a="1"/>
  <c r="AL647" i="64" s="1"/>
  <c r="AL1693" i="64" a="1"/>
  <c r="AL1693" i="64" s="1"/>
  <c r="AL1304" i="64" a="1"/>
  <c r="AL1304" i="64" s="1"/>
  <c r="AL1585" i="64" a="1"/>
  <c r="AL1585" i="64" s="1"/>
  <c r="AL1234" i="64" a="1"/>
  <c r="AL1234" i="64" s="1"/>
  <c r="AL1212" i="64" a="1"/>
  <c r="AL1212" i="64" s="1"/>
  <c r="AL1210" i="64" a="1"/>
  <c r="AL1210" i="64" s="1"/>
  <c r="AL1691" i="64" a="1"/>
  <c r="AL1691" i="64" s="1"/>
  <c r="AL1591" i="64" a="1"/>
  <c r="AL1591" i="64" s="1"/>
  <c r="AL1306" i="64" a="1"/>
  <c r="AL1306"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668" i="64" a="1"/>
  <c r="AL1584" i="64" a="1"/>
  <c r="AL1368" i="64" a="1"/>
  <c r="AL946" i="64" a="1"/>
  <c r="AL1403" i="64" a="1"/>
  <c r="AL1211" i="64" a="1"/>
  <c r="AL670" i="64" a="1"/>
  <c r="AL1059" i="64" a="1"/>
  <c r="AL1305" i="64" a="1"/>
  <c r="AL1692" i="64" a="1"/>
  <c r="AL1439" i="64" a="1"/>
  <c r="AL1235" i="64" a="1"/>
  <c r="AL1333" i="64" a="1"/>
  <c r="BK504" i="64" l="1"/>
  <c r="BL496" i="64"/>
  <c r="BL499" i="64" s="1"/>
  <c r="BK511" i="64"/>
  <c r="BM1867" i="64" a="1"/>
  <c r="BM1867" i="64" s="1"/>
  <c r="BM1860" i="64" s="1"/>
  <c r="BM1861" i="64" s="1"/>
  <c r="AL177" i="64"/>
  <c r="AL1692" i="64"/>
  <c r="AK1376" i="64"/>
  <c r="AL1368" i="64"/>
  <c r="AL1668" i="64"/>
  <c r="AL1439" i="64"/>
  <c r="AL1403" i="64"/>
  <c r="AL1333" i="64"/>
  <c r="AL1305" i="64"/>
  <c r="AL1211" i="64"/>
  <c r="AL1235" i="64"/>
  <c r="AL1584" i="64"/>
  <c r="AL1059" i="64"/>
  <c r="AL946" i="64"/>
  <c r="AL670" i="64"/>
  <c r="S468" i="64"/>
  <c r="S1641" i="64"/>
  <c r="U948" i="64"/>
  <c r="U467" i="64"/>
  <c r="S1061" i="64"/>
  <c r="AL1963" i="64"/>
  <c r="AM1438" i="64" a="1"/>
  <c r="AM1438" i="64" s="1"/>
  <c r="AM1367" i="64" a="1"/>
  <c r="AM1367" i="64" s="1"/>
  <c r="AM1402" i="64" a="1"/>
  <c r="AM1402" i="64" s="1"/>
  <c r="AM1955" i="64" a="1"/>
  <c r="AM1955" i="64" s="1"/>
  <c r="AM1332" i="64" a="1"/>
  <c r="AM1332" i="64" s="1"/>
  <c r="AM1989" i="64" a="1"/>
  <c r="AM1989" i="64" s="1"/>
  <c r="W161" i="69"/>
  <c r="W162" i="69" s="1"/>
  <c r="AM472" i="64" a="1"/>
  <c r="AM472" i="64" s="1"/>
  <c r="AM466" i="64" a="1"/>
  <c r="AM466" i="64" s="1"/>
  <c r="W136" i="69"/>
  <c r="X129" i="69"/>
  <c r="X134" i="69" s="1"/>
  <c r="W142" i="69"/>
  <c r="W152" i="69" s="1"/>
  <c r="AM1667" i="64" a="1"/>
  <c r="AM1667" i="64" s="1"/>
  <c r="V198" i="69"/>
  <c r="AM1580" i="64" a="1"/>
  <c r="AM1580" i="64" s="1"/>
  <c r="AM1058" i="64" a="1"/>
  <c r="AM1058"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34" i="64" a="1"/>
  <c r="AM1234" i="64" s="1"/>
  <c r="AM1693" i="64" a="1"/>
  <c r="AM1693" i="64" s="1"/>
  <c r="AM647" i="64" a="1"/>
  <c r="AM647" i="64" s="1"/>
  <c r="AM1212" i="64" a="1"/>
  <c r="AM1212" i="64" s="1"/>
  <c r="AM1585" i="64" a="1"/>
  <c r="AM1585" i="64" s="1"/>
  <c r="AM1306" i="64" a="1"/>
  <c r="AM1306" i="64" s="1"/>
  <c r="AM1210" i="64" a="1"/>
  <c r="AM1210" i="64" s="1"/>
  <c r="AM1188" i="64" a="1"/>
  <c r="AM1188" i="64" s="1"/>
  <c r="AM1691" i="64" a="1"/>
  <c r="AM1691" i="64" s="1"/>
  <c r="AM1304" i="64" a="1"/>
  <c r="AM1304" i="64" s="1"/>
  <c r="AM1591" i="64" a="1"/>
  <c r="AM1591"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305" i="64" a="1"/>
  <c r="AM1584" i="64" a="1"/>
  <c r="AM1403" i="64" a="1"/>
  <c r="AM1692" i="64" a="1"/>
  <c r="AM1235" i="64" a="1"/>
  <c r="AM1439" i="64" a="1"/>
  <c r="AM946" i="64" a="1"/>
  <c r="AM1368" i="64" a="1"/>
  <c r="AM1333" i="64" a="1"/>
  <c r="AM1668" i="64" a="1"/>
  <c r="AM670" i="64" a="1"/>
  <c r="AM1211" i="64" a="1"/>
  <c r="AM1059" i="64" a="1"/>
  <c r="BK516" i="64" l="1"/>
  <c r="BK512" i="64"/>
  <c r="BL507" i="64"/>
  <c r="BL508" i="64"/>
  <c r="BL510" i="64" s="1"/>
  <c r="BL500" i="64" s="1"/>
  <c r="BL502" i="64" s="1"/>
  <c r="BL503" i="64" s="1"/>
  <c r="S1642" i="64"/>
  <c r="AM177" i="64"/>
  <c r="AM1692" i="64"/>
  <c r="AL1376" i="64"/>
  <c r="AM1333" i="64"/>
  <c r="AM1305" i="64"/>
  <c r="AM1368" i="64"/>
  <c r="AM1403" i="64"/>
  <c r="AM1439" i="64"/>
  <c r="AM1668" i="64"/>
  <c r="AM1211" i="64"/>
  <c r="AM1235" i="64"/>
  <c r="AM1584" i="64"/>
  <c r="AM1059" i="64"/>
  <c r="AM946" i="64"/>
  <c r="AM670" i="64"/>
  <c r="S469" i="64"/>
  <c r="T464" i="64"/>
  <c r="T468" i="64" s="1"/>
  <c r="S473" i="64"/>
  <c r="BN1857" i="64"/>
  <c r="T1586" i="64"/>
  <c r="V948" i="64"/>
  <c r="V467" i="64"/>
  <c r="T1061" i="64"/>
  <c r="AM1963" i="64"/>
  <c r="AN1438" i="64" a="1"/>
  <c r="AN1438" i="64" s="1"/>
  <c r="AN1402" i="64" a="1"/>
  <c r="AN1402" i="64" s="1"/>
  <c r="AN1367" i="64" a="1"/>
  <c r="AN1367" i="64" s="1"/>
  <c r="AN1955" i="64" a="1"/>
  <c r="AN1955" i="64" s="1"/>
  <c r="AN1332" i="64" a="1"/>
  <c r="AN1332" i="64" s="1"/>
  <c r="AN1989" i="64" a="1"/>
  <c r="AN1989" i="64" s="1"/>
  <c r="W146" i="69"/>
  <c r="W148" i="69" s="1"/>
  <c r="V115" i="69"/>
  <c r="V118" i="69" s="1"/>
  <c r="V125" i="69" s="1"/>
  <c r="AN472" i="64" a="1"/>
  <c r="AN472" i="64" s="1"/>
  <c r="AN466" i="64" a="1"/>
  <c r="AN466" i="64" s="1"/>
  <c r="X132" i="69"/>
  <c r="X157" i="69" s="1"/>
  <c r="AN1667" i="64" a="1"/>
  <c r="AN1667" i="64" s="1"/>
  <c r="AN1580" i="64" a="1"/>
  <c r="AN1580" i="64" s="1"/>
  <c r="AN1058" i="64" a="1"/>
  <c r="AN1058"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188" i="64" a="1"/>
  <c r="AN1188" i="64" s="1"/>
  <c r="AN1210" i="64" a="1"/>
  <c r="AN1210" i="64" s="1"/>
  <c r="AN1234" i="64" a="1"/>
  <c r="AN1234" i="64" s="1"/>
  <c r="AN1693" i="64" a="1"/>
  <c r="AN1693" i="64" s="1"/>
  <c r="AN1691" i="64" a="1"/>
  <c r="AN1691" i="64" s="1"/>
  <c r="AN1585" i="64" a="1"/>
  <c r="AN1585" i="64" s="1"/>
  <c r="AN1306" i="64" a="1"/>
  <c r="AN1306" i="64" s="1"/>
  <c r="AN1212" i="64" a="1"/>
  <c r="AN1212" i="64" s="1"/>
  <c r="AN645" i="64" a="1"/>
  <c r="AN645" i="64" s="1"/>
  <c r="AN1304" i="64" a="1"/>
  <c r="AN1304" i="64" s="1"/>
  <c r="AN1591" i="64" a="1"/>
  <c r="AN1591"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305" i="64" a="1"/>
  <c r="AN1059" i="64" a="1"/>
  <c r="AN1403" i="64" a="1"/>
  <c r="AN1333" i="64" a="1"/>
  <c r="AN1584" i="64" a="1"/>
  <c r="AN1692" i="64" a="1"/>
  <c r="AN1439" i="64" a="1"/>
  <c r="AN1211" i="64" a="1"/>
  <c r="AN1235" i="64" a="1"/>
  <c r="AN946" i="64" a="1"/>
  <c r="AN670" i="64" a="1"/>
  <c r="AN1668" i="64" a="1"/>
  <c r="AN1368" i="64" a="1"/>
  <c r="BL504" i="64" l="1"/>
  <c r="BM496" i="64"/>
  <c r="BM499" i="64" s="1"/>
  <c r="BL511" i="64"/>
  <c r="AN177" i="64"/>
  <c r="AN1692" i="64"/>
  <c r="AM1376" i="64"/>
  <c r="AN1305" i="64"/>
  <c r="AN1368" i="64"/>
  <c r="AN1403" i="64"/>
  <c r="AN1439" i="64"/>
  <c r="AN1668" i="64"/>
  <c r="AN1333" i="64"/>
  <c r="AN1211" i="64"/>
  <c r="AN1235" i="64"/>
  <c r="AN1584" i="64"/>
  <c r="AN1059" i="64"/>
  <c r="AN946" i="64"/>
  <c r="AN670" i="64"/>
  <c r="U464" i="64"/>
  <c r="U468" i="64" s="1"/>
  <c r="U473" i="64" s="1"/>
  <c r="T469" i="64"/>
  <c r="T473" i="64"/>
  <c r="T571" i="64"/>
  <c r="K571" i="64" s="1"/>
  <c r="BN1863" i="64"/>
  <c r="W948" i="64"/>
  <c r="W467" i="64"/>
  <c r="U1061" i="64"/>
  <c r="AN1963" i="64"/>
  <c r="AO1438" i="64" a="1"/>
  <c r="AO1438" i="64" s="1"/>
  <c r="AO1402" i="64" a="1"/>
  <c r="AO1402" i="64" s="1"/>
  <c r="AO1367" i="64" a="1"/>
  <c r="AO1367" i="64" s="1"/>
  <c r="AO1955" i="64" a="1"/>
  <c r="AO1955" i="64" s="1"/>
  <c r="AO1332" i="64" a="1"/>
  <c r="AO1332" i="64" s="1"/>
  <c r="AO1989" i="64" a="1"/>
  <c r="AO1989" i="64" s="1"/>
  <c r="AO472" i="64" a="1"/>
  <c r="AO472" i="64" s="1"/>
  <c r="AO466" i="64" a="1"/>
  <c r="AO466" i="64" s="1"/>
  <c r="X135" i="69"/>
  <c r="X136" i="69" s="1"/>
  <c r="AO1667" i="64" a="1"/>
  <c r="AO1667" i="64" s="1"/>
  <c r="AO1580" i="64" a="1"/>
  <c r="AO1580" i="64" s="1"/>
  <c r="AO1058" i="64" a="1"/>
  <c r="AO1058"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06" i="64" a="1"/>
  <c r="AO1306" i="64" s="1"/>
  <c r="AO1212" i="64" a="1"/>
  <c r="AO1212" i="64" s="1"/>
  <c r="AO1591" i="64" a="1"/>
  <c r="AO1591" i="64" s="1"/>
  <c r="AO1304" i="64" a="1"/>
  <c r="AO1304" i="64" s="1"/>
  <c r="AO1210" i="64" a="1"/>
  <c r="AO1210" i="64" s="1"/>
  <c r="AO1585" i="64" a="1"/>
  <c r="AO1585" i="64" s="1"/>
  <c r="AO1234" i="64" a="1"/>
  <c r="AO1234" i="64" s="1"/>
  <c r="AO1188" i="64" a="1"/>
  <c r="AO1188" i="64" s="1"/>
  <c r="AO647" i="64" a="1"/>
  <c r="AO647" i="64" s="1"/>
  <c r="AO1693" i="64" a="1"/>
  <c r="AO1693" i="64" s="1"/>
  <c r="AO645" i="64" a="1"/>
  <c r="AO645" i="64" s="1"/>
  <c r="AO1691" i="64" a="1"/>
  <c r="AO1691"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368" i="64" a="1"/>
  <c r="AO1235" i="64" a="1"/>
  <c r="AO1692" i="64" a="1"/>
  <c r="AO1439" i="64" a="1"/>
  <c r="AO1584" i="64" a="1"/>
  <c r="AO1403" i="64" a="1"/>
  <c r="AO1305" i="64" a="1"/>
  <c r="AO1211" i="64" a="1"/>
  <c r="AO1668" i="64" a="1"/>
  <c r="AO670" i="64" a="1"/>
  <c r="AO1059" i="64" a="1"/>
  <c r="AO946" i="64" a="1"/>
  <c r="AO1333" i="64" a="1"/>
  <c r="BL512" i="64" l="1"/>
  <c r="BM507" i="64"/>
  <c r="BL516" i="64"/>
  <c r="BM508" i="64"/>
  <c r="BM510" i="64" s="1"/>
  <c r="BM500" i="64" s="1"/>
  <c r="BM502" i="64" s="1"/>
  <c r="BM503" i="64" s="1"/>
  <c r="BN1867" i="64" a="1"/>
  <c r="BN1867" i="64" s="1"/>
  <c r="BN1860" i="64" s="1"/>
  <c r="BN1861" i="64" s="1"/>
  <c r="N1861" i="64" s="1"/>
  <c r="AO177" i="64"/>
  <c r="AO1692" i="64"/>
  <c r="AN1376" i="64"/>
  <c r="AO1368" i="64"/>
  <c r="AO1333" i="64"/>
  <c r="AO1305" i="64"/>
  <c r="AO1403" i="64"/>
  <c r="AO1668" i="64"/>
  <c r="AO1439" i="64"/>
  <c r="AO1211" i="64"/>
  <c r="AO1235" i="64"/>
  <c r="AO1584" i="64"/>
  <c r="AO1059" i="64"/>
  <c r="AO946" i="64"/>
  <c r="AO670" i="64"/>
  <c r="U469" i="64"/>
  <c r="V464" i="64"/>
  <c r="V468" i="64" s="1"/>
  <c r="S574" i="64"/>
  <c r="X948" i="64"/>
  <c r="X467" i="64"/>
  <c r="V1061" i="64"/>
  <c r="U1586" i="64"/>
  <c r="S1670" i="64"/>
  <c r="AP1438" i="64" a="1"/>
  <c r="AP1438" i="64" s="1"/>
  <c r="AP1402" i="64" a="1"/>
  <c r="AP1402" i="64" s="1"/>
  <c r="AP1367" i="64" a="1"/>
  <c r="AP1367" i="64" s="1"/>
  <c r="AO1963" i="64"/>
  <c r="AP1955" i="64" a="1"/>
  <c r="AP1955" i="64" s="1"/>
  <c r="AP1332" i="64" a="1"/>
  <c r="AP1332" i="64" s="1"/>
  <c r="AP1989" i="64" a="1"/>
  <c r="AP1989" i="64" s="1"/>
  <c r="AP472" i="64" a="1"/>
  <c r="AP472" i="64" s="1"/>
  <c r="AP466" i="64" a="1"/>
  <c r="AP466" i="64" s="1"/>
  <c r="X140" i="69"/>
  <c r="X150" i="69" s="1"/>
  <c r="Y129" i="69"/>
  <c r="Y134" i="69" s="1"/>
  <c r="X142" i="69"/>
  <c r="X146" i="69" s="1"/>
  <c r="X148" i="69" s="1"/>
  <c r="AP1667" i="64" a="1"/>
  <c r="AP1667" i="64" s="1"/>
  <c r="W117" i="69"/>
  <c r="W118" i="69" s="1"/>
  <c r="W125" i="69" s="1"/>
  <c r="AP1580" i="64" a="1"/>
  <c r="AP1580" i="64" s="1"/>
  <c r="AP1058" i="64" a="1"/>
  <c r="AP1058"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693" i="64" a="1"/>
  <c r="AP1693" i="64" s="1"/>
  <c r="AP1188" i="64" a="1"/>
  <c r="AP1188" i="64" s="1"/>
  <c r="AP647" i="64" a="1"/>
  <c r="AP647" i="64" s="1"/>
  <c r="AP1304" i="64" a="1"/>
  <c r="AP1304" i="64" s="1"/>
  <c r="AP1585" i="64" a="1"/>
  <c r="AP1585" i="64" s="1"/>
  <c r="AP1234" i="64" a="1"/>
  <c r="AP1234" i="64" s="1"/>
  <c r="AP1691" i="64" a="1"/>
  <c r="AP1691" i="64" s="1"/>
  <c r="AP1210" i="64" a="1"/>
  <c r="AP1210" i="64" s="1"/>
  <c r="AP1591" i="64" a="1"/>
  <c r="AP1591" i="64" s="1"/>
  <c r="AP1306" i="64" a="1"/>
  <c r="AP1306" i="64" s="1"/>
  <c r="AP1212" i="64" a="1"/>
  <c r="AP1212"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584" i="64" a="1"/>
  <c r="AP1211" i="64" a="1"/>
  <c r="AP1692" i="64" a="1"/>
  <c r="AP1305" i="64" a="1"/>
  <c r="AP1333" i="64" a="1"/>
  <c r="AP1059" i="64" a="1"/>
  <c r="AP1439" i="64" a="1"/>
  <c r="AP1368" i="64" a="1"/>
  <c r="AP1668" i="64" a="1"/>
  <c r="AP946" i="64" a="1"/>
  <c r="AP1403" i="64" a="1"/>
  <c r="AP1235" i="64" a="1"/>
  <c r="AP670" i="64" a="1"/>
  <c r="BM504" i="64" l="1"/>
  <c r="BN496" i="64"/>
  <c r="BN499" i="64" s="1"/>
  <c r="BM511" i="64"/>
  <c r="AP177" i="64"/>
  <c r="AP1692" i="64"/>
  <c r="AO1376" i="64"/>
  <c r="S572" i="64"/>
  <c r="S576" i="64" s="1"/>
  <c r="AP1305" i="64"/>
  <c r="AP1668" i="64"/>
  <c r="L1668" i="64" s="1"/>
  <c r="AP1333" i="64"/>
  <c r="L1333" i="64" s="1"/>
  <c r="AP1368" i="64"/>
  <c r="AP1403" i="64"/>
  <c r="L1403" i="64" s="1"/>
  <c r="AP1439" i="64"/>
  <c r="AP1211" i="64"/>
  <c r="L1211" i="64" s="1"/>
  <c r="AP1235" i="64"/>
  <c r="AP1584" i="64"/>
  <c r="AP1059" i="64"/>
  <c r="L1059" i="64" s="1"/>
  <c r="AP946" i="64"/>
  <c r="L946" i="64" s="1"/>
  <c r="AP670" i="64"/>
  <c r="V473" i="64"/>
  <c r="V469" i="64"/>
  <c r="W464" i="64"/>
  <c r="W468" i="64" s="1"/>
  <c r="T574" i="64"/>
  <c r="T572" i="64" s="1"/>
  <c r="U571" i="64"/>
  <c r="BO1857" i="64"/>
  <c r="U574" i="64"/>
  <c r="V571" i="64"/>
  <c r="Y948" i="64"/>
  <c r="Y467" i="64"/>
  <c r="W1061" i="64"/>
  <c r="AP1963" i="64"/>
  <c r="L1963" i="64" s="1"/>
  <c r="AQ1438" i="64" a="1"/>
  <c r="AQ1438" i="64" s="1"/>
  <c r="AQ1402" i="64" a="1"/>
  <c r="AQ1402" i="64" s="1"/>
  <c r="AQ1367" i="64" a="1"/>
  <c r="AQ1367" i="64" s="1"/>
  <c r="AQ1955" i="64" a="1"/>
  <c r="AQ1955" i="64" s="1"/>
  <c r="AQ1332" i="64" a="1"/>
  <c r="AQ1332" i="64" s="1"/>
  <c r="AQ1989" i="64" a="1"/>
  <c r="AQ1989" i="64" s="1"/>
  <c r="X152" i="69"/>
  <c r="AQ472" i="64" a="1"/>
  <c r="AQ472" i="64" s="1"/>
  <c r="AQ466" i="64" a="1"/>
  <c r="AQ466" i="64" s="1"/>
  <c r="Y132" i="69"/>
  <c r="Y157" i="69" s="1"/>
  <c r="AK17" i="69"/>
  <c r="AK18" i="69" s="1"/>
  <c r="AQ1667" i="64" a="1"/>
  <c r="AQ1667" i="64" s="1"/>
  <c r="AQ1580" i="64" a="1"/>
  <c r="AQ1580" i="64" s="1"/>
  <c r="AQ1058" i="64" a="1"/>
  <c r="AQ1058"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04" i="64" a="1"/>
  <c r="AQ1304" i="64" s="1"/>
  <c r="AQ1591" i="64" a="1"/>
  <c r="AQ1591" i="64" s="1"/>
  <c r="AQ1234" i="64" a="1"/>
  <c r="AQ1234" i="64" s="1"/>
  <c r="AQ1693" i="64" a="1"/>
  <c r="AQ1693" i="64" s="1"/>
  <c r="AQ1306" i="64" a="1"/>
  <c r="AQ1306" i="64" s="1"/>
  <c r="AQ1585" i="64" a="1"/>
  <c r="AQ1585" i="64" s="1"/>
  <c r="AQ645" i="64" a="1"/>
  <c r="AQ645" i="64" s="1"/>
  <c r="AQ1210" i="64" a="1"/>
  <c r="AQ1210" i="64" s="1"/>
  <c r="AQ1188" i="64" a="1"/>
  <c r="AQ1188" i="64" s="1"/>
  <c r="AQ1212" i="64" a="1"/>
  <c r="AQ1212" i="64" s="1"/>
  <c r="AQ1691" i="64" a="1"/>
  <c r="AQ1691"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584" i="64" a="1"/>
  <c r="AQ1211" i="64" a="1"/>
  <c r="AQ1692" i="64" a="1"/>
  <c r="AQ670" i="64" a="1"/>
  <c r="AQ1333" i="64" a="1"/>
  <c r="AQ1368" i="64" a="1"/>
  <c r="AQ1305" i="64" a="1"/>
  <c r="AQ1235" i="64" a="1"/>
  <c r="AQ1059" i="64" a="1"/>
  <c r="AQ1668" i="64" a="1"/>
  <c r="AQ1403" i="64" a="1"/>
  <c r="AQ946" i="64" a="1"/>
  <c r="AQ1439" i="64" a="1"/>
  <c r="BM516" i="64" l="1"/>
  <c r="BM512" i="64"/>
  <c r="BN507" i="64"/>
  <c r="BN508" i="64"/>
  <c r="BN510" i="64" s="1"/>
  <c r="BN500" i="64" s="1"/>
  <c r="BN502" i="64" s="1"/>
  <c r="BN503" i="64" s="1"/>
  <c r="BO1863" i="64"/>
  <c r="AQ177" i="64"/>
  <c r="AQ1692" i="64"/>
  <c r="AP1376" i="64"/>
  <c r="L1376" i="64" s="1"/>
  <c r="AQ1668" i="64"/>
  <c r="AQ1333" i="64"/>
  <c r="AQ1305" i="64"/>
  <c r="AQ1368" i="64"/>
  <c r="AQ1403" i="64"/>
  <c r="AQ1439" i="64"/>
  <c r="AQ1211" i="64"/>
  <c r="AQ1235" i="64"/>
  <c r="AQ1584" i="64"/>
  <c r="AQ1059" i="64"/>
  <c r="AQ946" i="64"/>
  <c r="AQ670" i="64"/>
  <c r="V574" i="64"/>
  <c r="V572" i="64" s="1"/>
  <c r="U572" i="64"/>
  <c r="T576" i="64"/>
  <c r="Z948" i="64"/>
  <c r="Z467" i="64"/>
  <c r="X1061" i="64"/>
  <c r="T1670" i="64"/>
  <c r="W473" i="64"/>
  <c r="X464" i="64"/>
  <c r="W469" i="64"/>
  <c r="V1586" i="64"/>
  <c r="AQ1963" i="64"/>
  <c r="AR1438" i="64" a="1"/>
  <c r="AR1438" i="64" s="1"/>
  <c r="AR1402" i="64" a="1"/>
  <c r="AR1402" i="64" s="1"/>
  <c r="AR1367" i="64" a="1"/>
  <c r="AR1367" i="64" s="1"/>
  <c r="AR1955" i="64" a="1"/>
  <c r="AR1955" i="64" s="1"/>
  <c r="AR1332" i="64" a="1"/>
  <c r="AR1332" i="64" s="1"/>
  <c r="AR1989" i="64" a="1"/>
  <c r="AR1989" i="64" s="1"/>
  <c r="AR466" i="64" a="1"/>
  <c r="AR466" i="64" s="1"/>
  <c r="AR472" i="64" a="1"/>
  <c r="AR472" i="64" s="1"/>
  <c r="Y135" i="69"/>
  <c r="Y142" i="69" s="1"/>
  <c r="X115" i="69"/>
  <c r="X118" i="69" s="1"/>
  <c r="X123" i="69" s="1"/>
  <c r="AR1667" i="64" a="1"/>
  <c r="AR1667" i="64" s="1"/>
  <c r="AR1580" i="64" a="1"/>
  <c r="AR1580" i="64" s="1"/>
  <c r="AR1058" i="64" a="1"/>
  <c r="AR1058"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06" i="64" a="1"/>
  <c r="AR1306" i="64" s="1"/>
  <c r="AR1210" i="64" a="1"/>
  <c r="AR1210" i="64" s="1"/>
  <c r="AR1585" i="64" a="1"/>
  <c r="AR1585" i="64" s="1"/>
  <c r="AR1304" i="64" a="1"/>
  <c r="AR1304" i="64" s="1"/>
  <c r="AR1591" i="64" a="1"/>
  <c r="AR1591" i="64" s="1"/>
  <c r="AR645" i="64" a="1"/>
  <c r="AR645" i="64" s="1"/>
  <c r="AR647" i="64" a="1"/>
  <c r="AR647" i="64" s="1"/>
  <c r="AR1693" i="64" a="1"/>
  <c r="AR1693" i="64" s="1"/>
  <c r="AR1188" i="64" a="1"/>
  <c r="AR1188" i="64" s="1"/>
  <c r="AR1691" i="64" a="1"/>
  <c r="AR1691" i="64" s="1"/>
  <c r="AR1234" i="64" a="1"/>
  <c r="AR1234" i="64" s="1"/>
  <c r="AR1212" i="64" a="1"/>
  <c r="AR1212"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333" i="64" a="1"/>
  <c r="AR1368" i="64" a="1"/>
  <c r="AR1584" i="64" a="1"/>
  <c r="AR1668" i="64" a="1"/>
  <c r="AR1305" i="64" a="1"/>
  <c r="AR1439" i="64" a="1"/>
  <c r="AR1235" i="64" a="1"/>
  <c r="AR1211" i="64" a="1"/>
  <c r="AR670" i="64" a="1"/>
  <c r="AR1692" i="64" a="1"/>
  <c r="AR1403" i="64" a="1"/>
  <c r="AR1059" i="64" a="1"/>
  <c r="AR946" i="64" a="1"/>
  <c r="BN504" i="64" l="1"/>
  <c r="N503" i="64"/>
  <c r="O496" i="64" s="1"/>
  <c r="BO496" i="64"/>
  <c r="BN511" i="64"/>
  <c r="BO1867" i="64" a="1"/>
  <c r="BO1867" i="64" s="1"/>
  <c r="BO1860" i="64" s="1"/>
  <c r="AR177" i="64"/>
  <c r="AR1692" i="64"/>
  <c r="AQ1376" i="64"/>
  <c r="AR1439" i="64"/>
  <c r="AR1668" i="64"/>
  <c r="AR1305" i="64"/>
  <c r="AR1368" i="64"/>
  <c r="AR1333" i="64"/>
  <c r="AR1403" i="64"/>
  <c r="AR1211" i="64"/>
  <c r="AR1235" i="64"/>
  <c r="AR1584" i="64"/>
  <c r="AR1059" i="64"/>
  <c r="AR946" i="64"/>
  <c r="AR670" i="64"/>
  <c r="W571" i="64"/>
  <c r="U576" i="64"/>
  <c r="V576" i="64"/>
  <c r="AA948" i="64"/>
  <c r="Z1061" i="64"/>
  <c r="AA467" i="64"/>
  <c r="Y1061" i="64"/>
  <c r="X468" i="64"/>
  <c r="AR1963" i="64"/>
  <c r="AS1438" i="64" a="1"/>
  <c r="AS1438" i="64" s="1"/>
  <c r="AS1402" i="64" a="1"/>
  <c r="AS1402" i="64" s="1"/>
  <c r="AS1367" i="64" a="1"/>
  <c r="AS1367" i="64" s="1"/>
  <c r="AS1955" i="64" a="1"/>
  <c r="AS1955" i="64" s="1"/>
  <c r="AS1332" i="64" a="1"/>
  <c r="AS1332" i="64" s="1"/>
  <c r="AS1989" i="64" a="1"/>
  <c r="AS1989" i="64" s="1"/>
  <c r="Y136" i="69"/>
  <c r="Z129" i="69"/>
  <c r="Z134" i="69" s="1"/>
  <c r="Y140" i="69"/>
  <c r="Y150" i="69" s="1"/>
  <c r="AS472" i="64" a="1"/>
  <c r="AS472" i="64" s="1"/>
  <c r="AS466" i="64" a="1"/>
  <c r="AS466" i="64" s="1"/>
  <c r="Y152" i="69"/>
  <c r="Y146" i="69"/>
  <c r="Y148" i="69" s="1"/>
  <c r="AS1667" i="64" a="1"/>
  <c r="AS1667" i="64" s="1"/>
  <c r="AS1580" i="64" a="1"/>
  <c r="AS1580" i="64" s="1"/>
  <c r="AS1058" i="64" a="1"/>
  <c r="AS1058"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34" i="64" a="1"/>
  <c r="AS1234" i="64" s="1"/>
  <c r="AS1693" i="64" a="1"/>
  <c r="AS1693" i="64" s="1"/>
  <c r="AS1188" i="64" a="1"/>
  <c r="AS1188" i="64" s="1"/>
  <c r="AS645" i="64" a="1"/>
  <c r="AS645" i="64" s="1"/>
  <c r="AS1591" i="64" a="1"/>
  <c r="AS1591" i="64" s="1"/>
  <c r="AS647" i="64" a="1"/>
  <c r="AS647" i="64" s="1"/>
  <c r="AS1304" i="64" a="1"/>
  <c r="AS1304" i="64" s="1"/>
  <c r="AS1691" i="64" a="1"/>
  <c r="AS1691" i="64" s="1"/>
  <c r="AS1306" i="64" a="1"/>
  <c r="AS1306" i="64" s="1"/>
  <c r="AS1210" i="64" a="1"/>
  <c r="AS1210" i="64" s="1"/>
  <c r="AS1585" i="64" a="1"/>
  <c r="AS1585" i="64" s="1"/>
  <c r="AS1212" i="64" a="1"/>
  <c r="AS1212"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059" i="64" a="1"/>
  <c r="AS1235" i="64" a="1"/>
  <c r="AS1403" i="64" a="1"/>
  <c r="AS670" i="64" a="1"/>
  <c r="AS1211" i="64" a="1"/>
  <c r="AS946" i="64" a="1"/>
  <c r="AS1584" i="64" a="1"/>
  <c r="AS1333" i="64" a="1"/>
  <c r="AS1439" i="64" a="1"/>
  <c r="AS1692" i="64" a="1"/>
  <c r="AS1668" i="64" a="1"/>
  <c r="AS1305" i="64" a="1"/>
  <c r="AS1368" i="64" a="1"/>
  <c r="BN516" i="64" l="1"/>
  <c r="BN512" i="64"/>
  <c r="BO507" i="64"/>
  <c r="N511" i="64"/>
  <c r="O507" i="64" s="1"/>
  <c r="BO499" i="64"/>
  <c r="BO1861" i="64"/>
  <c r="BP1857" i="64" s="1"/>
  <c r="AS177" i="64"/>
  <c r="AS1692" i="64"/>
  <c r="AR1376" i="64"/>
  <c r="AS1333" i="64"/>
  <c r="AS1305" i="64"/>
  <c r="AS1368" i="64"/>
  <c r="AS1439" i="64"/>
  <c r="AS1403" i="64"/>
  <c r="AS1668" i="64"/>
  <c r="AS1211" i="64"/>
  <c r="AS1235" i="64"/>
  <c r="AS1584" i="64"/>
  <c r="AS1059" i="64"/>
  <c r="AS946" i="64"/>
  <c r="AS670" i="64"/>
  <c r="W574" i="64"/>
  <c r="X571" i="64"/>
  <c r="AB948" i="64"/>
  <c r="AA1061" i="64"/>
  <c r="AB467" i="64"/>
  <c r="AC467" i="64"/>
  <c r="W1586" i="64"/>
  <c r="U1670" i="64"/>
  <c r="Y464" i="64"/>
  <c r="X469" i="64"/>
  <c r="X473" i="64"/>
  <c r="AS1963" i="64"/>
  <c r="AT1438" i="64" a="1"/>
  <c r="AT1438" i="64" s="1"/>
  <c r="AT1402" i="64" a="1"/>
  <c r="AT1402" i="64" s="1"/>
  <c r="AT1367" i="64" a="1"/>
  <c r="AT1367" i="64" s="1"/>
  <c r="AT1955" i="64" a="1"/>
  <c r="AT1955" i="64" s="1"/>
  <c r="AT1332" i="64" a="1"/>
  <c r="AT1332" i="64" s="1"/>
  <c r="AT1989" i="64" a="1"/>
  <c r="AT1989" i="64" s="1"/>
  <c r="Z132" i="69"/>
  <c r="Z157" i="69" s="1"/>
  <c r="AT472" i="64" a="1"/>
  <c r="AT472" i="64" s="1"/>
  <c r="AT466" i="64" a="1"/>
  <c r="AT466" i="64" s="1"/>
  <c r="AN17" i="69"/>
  <c r="AN18" i="69" s="1"/>
  <c r="Y117" i="69"/>
  <c r="Y118" i="69" s="1"/>
  <c r="Y123" i="69" s="1"/>
  <c r="AT1667" i="64" a="1"/>
  <c r="AT1667" i="64" s="1"/>
  <c r="AT1580" i="64" a="1"/>
  <c r="AT1580" i="64" s="1"/>
  <c r="AT1058" i="64" a="1"/>
  <c r="AT1058"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34" i="64" a="1"/>
  <c r="AT1234" i="64" s="1"/>
  <c r="AT1210" i="64" a="1"/>
  <c r="AT1210" i="64" s="1"/>
  <c r="AT1691" i="64" a="1"/>
  <c r="AT1691" i="64" s="1"/>
  <c r="AT1306" i="64" a="1"/>
  <c r="AT1306" i="64" s="1"/>
  <c r="AT1212" i="64" a="1"/>
  <c r="AT1212" i="64" s="1"/>
  <c r="AT1591" i="64" a="1"/>
  <c r="AT1591" i="64" s="1"/>
  <c r="AT645" i="64" a="1"/>
  <c r="AT645" i="64" s="1"/>
  <c r="AT1585" i="64" a="1"/>
  <c r="AT1585" i="64" s="1"/>
  <c r="AT647" i="64" a="1"/>
  <c r="AT647" i="64" s="1"/>
  <c r="AT1693" i="64" a="1"/>
  <c r="AT1693" i="64" s="1"/>
  <c r="AT1188" i="64" a="1"/>
  <c r="AT1188" i="64" s="1"/>
  <c r="AT1304" i="64" a="1"/>
  <c r="AT1304"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333" i="64" a="1"/>
  <c r="AT1368" i="64" a="1"/>
  <c r="AT1692" i="64" a="1"/>
  <c r="AT1403" i="64" a="1"/>
  <c r="AT1059" i="64" a="1"/>
  <c r="AT1584" i="64" a="1"/>
  <c r="AT946" i="64" a="1"/>
  <c r="AT1668" i="64" a="1"/>
  <c r="AT1439" i="64" a="1"/>
  <c r="AT1211" i="64" a="1"/>
  <c r="AT1305" i="64" a="1"/>
  <c r="AT1235" i="64" a="1"/>
  <c r="AT670" i="64" a="1"/>
  <c r="BO508" i="64" l="1"/>
  <c r="BP1863" i="64"/>
  <c r="AT177" i="64"/>
  <c r="AT1692" i="64"/>
  <c r="AS1376" i="64"/>
  <c r="W572" i="64"/>
  <c r="W576" i="64" s="1"/>
  <c r="AT1439" i="64"/>
  <c r="AT1668" i="64"/>
  <c r="AT1333" i="64"/>
  <c r="AT1368" i="64"/>
  <c r="AT1403" i="64"/>
  <c r="AT1305" i="64"/>
  <c r="AT1211" i="64"/>
  <c r="AT1235" i="64"/>
  <c r="AT1584" i="64"/>
  <c r="AT1059" i="64"/>
  <c r="AT946" i="64"/>
  <c r="AT670" i="64"/>
  <c r="AC948" i="64"/>
  <c r="Y468" i="64"/>
  <c r="AT1963" i="64"/>
  <c r="AU1438" i="64" a="1"/>
  <c r="AU1438" i="64" s="1"/>
  <c r="AU1402" i="64" a="1"/>
  <c r="AU1402" i="64" s="1"/>
  <c r="AU1367" i="64" a="1"/>
  <c r="AU1367" i="64" s="1"/>
  <c r="AU1955" i="64" a="1"/>
  <c r="AU1955" i="64" s="1"/>
  <c r="AU1332" i="64" a="1"/>
  <c r="AU1332" i="64" s="1"/>
  <c r="AU1989" i="64" a="1"/>
  <c r="AU1989" i="64" s="1"/>
  <c r="Z135" i="69"/>
  <c r="Z140" i="69" s="1"/>
  <c r="Z150" i="69" s="1"/>
  <c r="AU472" i="64" a="1"/>
  <c r="AU472" i="64" s="1"/>
  <c r="AU466" i="64" a="1"/>
  <c r="AU466" i="64" s="1"/>
  <c r="AU1667" i="64" a="1"/>
  <c r="AU1667" i="64" s="1"/>
  <c r="AU1580" i="64" a="1"/>
  <c r="AU1580" i="64" s="1"/>
  <c r="AU1058" i="64" a="1"/>
  <c r="AU1058"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06" i="64" a="1"/>
  <c r="AU1306" i="64" s="1"/>
  <c r="AU1691" i="64" a="1"/>
  <c r="AU1691" i="64" s="1"/>
  <c r="AU1585" i="64" a="1"/>
  <c r="AU1585" i="64" s="1"/>
  <c r="AU1188" i="64" a="1"/>
  <c r="AU1188" i="64" s="1"/>
  <c r="AU647" i="64" a="1"/>
  <c r="AU647" i="64" s="1"/>
  <c r="AU1591" i="64" a="1"/>
  <c r="AU1591" i="64" s="1"/>
  <c r="AU1693" i="64" a="1"/>
  <c r="AU1693" i="64" s="1"/>
  <c r="AU1304" i="64" a="1"/>
  <c r="AU1304" i="64" s="1"/>
  <c r="AU645" i="64" a="1"/>
  <c r="AU645" i="64" s="1"/>
  <c r="AU1212" i="64" a="1"/>
  <c r="AU1212" i="64" s="1"/>
  <c r="AU1234" i="64" a="1"/>
  <c r="AU1234" i="64" s="1"/>
  <c r="AU1210" i="64" a="1"/>
  <c r="AU1210"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368" i="64" a="1"/>
  <c r="AU1668" i="64" a="1"/>
  <c r="AU946" i="64" a="1"/>
  <c r="AU1692" i="64" a="1"/>
  <c r="AU1059" i="64" a="1"/>
  <c r="AU1403" i="64" a="1"/>
  <c r="AU1305" i="64" a="1"/>
  <c r="AU670" i="64" a="1"/>
  <c r="AU1235" i="64" a="1"/>
  <c r="AU1439" i="64" a="1"/>
  <c r="AU1211" i="64" a="1"/>
  <c r="AU1584" i="64" a="1"/>
  <c r="AU1333" i="64" a="1"/>
  <c r="BO510" i="64" l="1"/>
  <c r="BP1867" i="64" a="1"/>
  <c r="BP1867" i="64" s="1"/>
  <c r="BP1860" i="64" s="1"/>
  <c r="AU177" i="64"/>
  <c r="AU1692" i="64"/>
  <c r="AT1376" i="64"/>
  <c r="AP193" i="64"/>
  <c r="AU1333" i="64"/>
  <c r="AU1668" i="64"/>
  <c r="AU1305" i="64"/>
  <c r="AU1403" i="64"/>
  <c r="AU1368" i="64"/>
  <c r="AU1439" i="64"/>
  <c r="AU1211" i="64"/>
  <c r="AU1235" i="64"/>
  <c r="AU1584" i="64"/>
  <c r="AU1059" i="64"/>
  <c r="AU946" i="64"/>
  <c r="AU670" i="64"/>
  <c r="X574" i="64"/>
  <c r="Y571" i="64"/>
  <c r="AD948" i="64"/>
  <c r="AB1061" i="64"/>
  <c r="AD467" i="64"/>
  <c r="AC1061" i="64"/>
  <c r="T1636" i="64"/>
  <c r="S1646" i="64"/>
  <c r="S1189" i="64"/>
  <c r="Y469" i="64"/>
  <c r="Y473" i="64"/>
  <c r="Z464" i="64"/>
  <c r="V1670" i="64"/>
  <c r="X1586" i="64"/>
  <c r="AV1438" i="64" a="1"/>
  <c r="AV1438" i="64" s="1"/>
  <c r="AV1402" i="64" a="1"/>
  <c r="AV1402" i="64" s="1"/>
  <c r="AV1367" i="64" a="1"/>
  <c r="AV1367" i="64" s="1"/>
  <c r="AU1963" i="64"/>
  <c r="AV1955" i="64" a="1"/>
  <c r="AV1955" i="64" s="1"/>
  <c r="AV1332" i="64" a="1"/>
  <c r="AV1332" i="64" s="1"/>
  <c r="AV1989" i="64" a="1"/>
  <c r="AV1989" i="64" s="1"/>
  <c r="Z142" i="69"/>
  <c r="Z152" i="69" s="1"/>
  <c r="AA129" i="69"/>
  <c r="AA134" i="69" s="1"/>
  <c r="Z136" i="69"/>
  <c r="AV472" i="64" a="1"/>
  <c r="AV472" i="64" s="1"/>
  <c r="AV466" i="64" a="1"/>
  <c r="AV466" i="64" s="1"/>
  <c r="AV1667" i="64" a="1"/>
  <c r="AV1667" i="64" s="1"/>
  <c r="Z117" i="69"/>
  <c r="Z118" i="69" s="1"/>
  <c r="AV1580" i="64" a="1"/>
  <c r="AV1580" i="64" s="1"/>
  <c r="AV1058" i="64" a="1"/>
  <c r="AV1058"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06" i="64" a="1"/>
  <c r="AV1306" i="64" s="1"/>
  <c r="AV1691" i="64" a="1"/>
  <c r="AV1691" i="64" s="1"/>
  <c r="AV1591" i="64" a="1"/>
  <c r="AV1591" i="64" s="1"/>
  <c r="AV1304" i="64" a="1"/>
  <c r="AV1304" i="64" s="1"/>
  <c r="AV1210" i="64" a="1"/>
  <c r="AV1210" i="64" s="1"/>
  <c r="AV645" i="64" a="1"/>
  <c r="AV645" i="64" s="1"/>
  <c r="AV1234" i="64" a="1"/>
  <c r="AV1234" i="64" s="1"/>
  <c r="AV1693" i="64" a="1"/>
  <c r="AV1693" i="64" s="1"/>
  <c r="AV1188" i="64" a="1"/>
  <c r="AV1188" i="64" s="1"/>
  <c r="AV647" i="64" a="1"/>
  <c r="AV647" i="64" s="1"/>
  <c r="AV1212" i="64" a="1"/>
  <c r="AV1212" i="64" s="1"/>
  <c r="AV1585" i="64" a="1"/>
  <c r="AV1585"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403" i="64" a="1"/>
  <c r="AV1439" i="64" a="1"/>
  <c r="AV1368" i="64" a="1"/>
  <c r="AV1692" i="64" a="1"/>
  <c r="AV1584" i="64" a="1"/>
  <c r="AV946" i="64" a="1"/>
  <c r="AV1305" i="64" a="1"/>
  <c r="AV670" i="64" a="1"/>
  <c r="AV1211" i="64" a="1"/>
  <c r="AV1333" i="64" a="1"/>
  <c r="AV1668" i="64" a="1"/>
  <c r="AV1059" i="64" a="1"/>
  <c r="AV1235" i="64" a="1"/>
  <c r="BO500" i="64" l="1"/>
  <c r="BO502" i="64" s="1"/>
  <c r="BO503" i="64" s="1"/>
  <c r="BO511" i="64"/>
  <c r="BP1861" i="64"/>
  <c r="BQ1857" i="64" s="1"/>
  <c r="AV177" i="64"/>
  <c r="AV1692" i="64"/>
  <c r="AQ193" i="64"/>
  <c r="AU1376" i="64"/>
  <c r="X572" i="64"/>
  <c r="X576" i="64" s="1"/>
  <c r="AV1368" i="64"/>
  <c r="AV1403" i="64"/>
  <c r="AV1439" i="64"/>
  <c r="AV1305" i="64"/>
  <c r="AV1668" i="64"/>
  <c r="AV1333" i="64"/>
  <c r="AV1211" i="64"/>
  <c r="AV1235" i="64"/>
  <c r="AV1584" i="64"/>
  <c r="AV1059" i="64"/>
  <c r="AV946" i="64"/>
  <c r="AV670" i="64"/>
  <c r="T1640" i="64"/>
  <c r="AD1061" i="64"/>
  <c r="AE948" i="64"/>
  <c r="AE467" i="64"/>
  <c r="Z468" i="64"/>
  <c r="AV1963" i="64"/>
  <c r="AW1438" i="64" a="1"/>
  <c r="AW1438" i="64" s="1"/>
  <c r="AW1402" i="64" a="1"/>
  <c r="AW1402" i="64" s="1"/>
  <c r="AW1367" i="64" a="1"/>
  <c r="AW1367" i="64" s="1"/>
  <c r="AW1955" i="64" a="1"/>
  <c r="AW1955" i="64" s="1"/>
  <c r="AW1332" i="64" a="1"/>
  <c r="AW1332" i="64" s="1"/>
  <c r="AW1989" i="64" a="1"/>
  <c r="AW1989" i="64" s="1"/>
  <c r="Z146" i="69"/>
  <c r="Z148" i="69" s="1"/>
  <c r="AA132" i="69"/>
  <c r="AA157" i="69" s="1"/>
  <c r="AW472" i="64" a="1"/>
  <c r="AW472" i="64" s="1"/>
  <c r="AW466" i="64" a="1"/>
  <c r="AW466" i="64" s="1"/>
  <c r="AW1667" i="64" a="1"/>
  <c r="AW1667" i="64" s="1"/>
  <c r="AA112" i="69"/>
  <c r="AA115" i="69" s="1"/>
  <c r="Z119" i="69"/>
  <c r="Z198" i="69"/>
  <c r="Z177" i="69"/>
  <c r="AW1580" i="64" a="1"/>
  <c r="AW1580" i="64" s="1"/>
  <c r="AW1058" i="64" a="1"/>
  <c r="AW1058"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188" i="64" a="1"/>
  <c r="AW1188" i="64" s="1"/>
  <c r="AW645" i="64" a="1"/>
  <c r="AW645" i="64" s="1"/>
  <c r="AW1691" i="64" a="1"/>
  <c r="AW1691" i="64" s="1"/>
  <c r="AW647" i="64" a="1"/>
  <c r="AW647" i="64" s="1"/>
  <c r="AW1585" i="64" a="1"/>
  <c r="AW1585" i="64" s="1"/>
  <c r="AW1306" i="64" a="1"/>
  <c r="AW1306" i="64" s="1"/>
  <c r="AW1210" i="64" a="1"/>
  <c r="AW1210" i="64" s="1"/>
  <c r="AW1304" i="64" a="1"/>
  <c r="AW1304" i="64" s="1"/>
  <c r="AW1212" i="64" a="1"/>
  <c r="AW1212" i="64" s="1"/>
  <c r="AW1591" i="64" a="1"/>
  <c r="AW1591" i="64" s="1"/>
  <c r="AW1693" i="64" a="1"/>
  <c r="AW1693" i="64" s="1"/>
  <c r="AW1234" i="64" a="1"/>
  <c r="AW1234"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584" i="64" a="1"/>
  <c r="AW1439" i="64" a="1"/>
  <c r="AW1668" i="64" a="1"/>
  <c r="AW1211" i="64" a="1"/>
  <c r="AW1305" i="64" a="1"/>
  <c r="AW670" i="64" a="1"/>
  <c r="AW1403" i="64" a="1"/>
  <c r="AW946" i="64" a="1"/>
  <c r="AW1235" i="64" a="1"/>
  <c r="AW1059" i="64" a="1"/>
  <c r="AW1368" i="64" a="1"/>
  <c r="AW1333" i="64" a="1"/>
  <c r="AW1692" i="64" a="1"/>
  <c r="BO516" i="64" l="1"/>
  <c r="BO512" i="64"/>
  <c r="BP507" i="64"/>
  <c r="BP496" i="64"/>
  <c r="BO504" i="64"/>
  <c r="BQ1863" i="64"/>
  <c r="AW177" i="64"/>
  <c r="AW1692" i="64"/>
  <c r="AV1376" i="64"/>
  <c r="T1641" i="64"/>
  <c r="AW1439" i="64"/>
  <c r="AW1668" i="64"/>
  <c r="AW1305" i="64"/>
  <c r="AW1333" i="64"/>
  <c r="AW1368" i="64"/>
  <c r="AW1403" i="64"/>
  <c r="AW1211" i="64"/>
  <c r="AW1235" i="64"/>
  <c r="AW1584" i="64"/>
  <c r="AW1059" i="64"/>
  <c r="AW946" i="64"/>
  <c r="AW670" i="64"/>
  <c r="Y574" i="64"/>
  <c r="Z571" i="64"/>
  <c r="AF948" i="64"/>
  <c r="AF467" i="64"/>
  <c r="AE1061" i="64"/>
  <c r="T1189" i="64"/>
  <c r="Y1586" i="64"/>
  <c r="Z473" i="64"/>
  <c r="Z469" i="64"/>
  <c r="AA464" i="64"/>
  <c r="W1670" i="64"/>
  <c r="AW1963" i="64"/>
  <c r="AX1438" i="64" a="1"/>
  <c r="AX1438" i="64" s="1"/>
  <c r="AX1402" i="64" a="1"/>
  <c r="AX1402" i="64" s="1"/>
  <c r="AX1367" i="64" a="1"/>
  <c r="AX1367" i="64" s="1"/>
  <c r="AX1955" i="64" a="1"/>
  <c r="AX1955" i="64" s="1"/>
  <c r="AX1332" i="64" a="1"/>
  <c r="AX1332" i="64" s="1"/>
  <c r="AX1989" i="64" a="1"/>
  <c r="AX1989" i="64" s="1"/>
  <c r="AA162" i="69"/>
  <c r="AA163" i="69" s="1"/>
  <c r="AA135" i="69"/>
  <c r="AA136" i="69" s="1"/>
  <c r="AA117" i="69"/>
  <c r="AA118" i="69" s="1"/>
  <c r="AA123" i="69" s="1"/>
  <c r="AX472" i="64" a="1"/>
  <c r="AX472" i="64" s="1"/>
  <c r="AX466" i="64" a="1"/>
  <c r="AX466" i="64" s="1"/>
  <c r="AX1667" i="64" a="1"/>
  <c r="AX1667" i="64" s="1"/>
  <c r="AX1580" i="64" a="1"/>
  <c r="AX1580" i="64" s="1"/>
  <c r="AX1058" i="64" a="1"/>
  <c r="AX1058"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693" i="64" a="1"/>
  <c r="AX1693" i="64" s="1"/>
  <c r="AX645" i="64" a="1"/>
  <c r="AX645" i="64" s="1"/>
  <c r="AX647" i="64" a="1"/>
  <c r="AX647" i="64" s="1"/>
  <c r="AX1585" i="64" a="1"/>
  <c r="AX1585" i="64" s="1"/>
  <c r="AX1234" i="64" a="1"/>
  <c r="AX1234" i="64" s="1"/>
  <c r="AX1691" i="64" a="1"/>
  <c r="AX1691" i="64" s="1"/>
  <c r="AX1304" i="64" a="1"/>
  <c r="AX1304" i="64" s="1"/>
  <c r="AX1306" i="64" a="1"/>
  <c r="AX1306" i="64" s="1"/>
  <c r="AX1210" i="64" a="1"/>
  <c r="AX1210" i="64" s="1"/>
  <c r="AX1591" i="64" a="1"/>
  <c r="AX1591" i="64" s="1"/>
  <c r="AX1212" i="64" a="1"/>
  <c r="AX1212" i="64" s="1"/>
  <c r="AX1188" i="64" a="1"/>
  <c r="AX1188"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05" i="64" a="1"/>
  <c r="AX1692" i="64" a="1"/>
  <c r="AX1211" i="64" a="1"/>
  <c r="AX1439" i="64" a="1"/>
  <c r="AX1333" i="64" a="1"/>
  <c r="AX1368" i="64" a="1"/>
  <c r="AX1584" i="64" a="1"/>
  <c r="AX1235" i="64" a="1"/>
  <c r="AX1403" i="64" a="1"/>
  <c r="AX946" i="64" a="1"/>
  <c r="AX670" i="64" a="1"/>
  <c r="AX1668" i="64" a="1"/>
  <c r="AX1059" i="64" a="1"/>
  <c r="BP499" i="64" l="1"/>
  <c r="T1642" i="64"/>
  <c r="BQ1867" i="64" a="1"/>
  <c r="BQ1867" i="64" s="1"/>
  <c r="BQ1860" i="64" s="1"/>
  <c r="AX177" i="64"/>
  <c r="AX1692" i="64"/>
  <c r="AW1376" i="64"/>
  <c r="T1646" i="64"/>
  <c r="U1636" i="64"/>
  <c r="AX1403" i="64"/>
  <c r="AX1668" i="64"/>
  <c r="AX1439" i="64"/>
  <c r="AX1305" i="64"/>
  <c r="AX1333" i="64"/>
  <c r="AX1368" i="64"/>
  <c r="AX1211" i="64"/>
  <c r="AX1235" i="64"/>
  <c r="AX1584" i="64"/>
  <c r="AX1059" i="64"/>
  <c r="AX946" i="64"/>
  <c r="AX670" i="64"/>
  <c r="Y572" i="64"/>
  <c r="AG948" i="64"/>
  <c r="AG467" i="64"/>
  <c r="AF1061" i="64"/>
  <c r="AA468" i="64"/>
  <c r="AX1963" i="64"/>
  <c r="AY1438" i="64" a="1"/>
  <c r="AY1438" i="64" s="1"/>
  <c r="AY1402" i="64" a="1"/>
  <c r="AY1402" i="64" s="1"/>
  <c r="AY1367" i="64" a="1"/>
  <c r="AY1367" i="64" s="1"/>
  <c r="AY1955" i="64" a="1"/>
  <c r="AY1955" i="64" s="1"/>
  <c r="AY1332" i="64" a="1"/>
  <c r="AY1332" i="64" s="1"/>
  <c r="AY1989" i="64" a="1"/>
  <c r="AY1989"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67" i="64" a="1"/>
  <c r="AY1667" i="64" s="1"/>
  <c r="AA198" i="69"/>
  <c r="AY1580" i="64" a="1"/>
  <c r="AY1580" i="64" s="1"/>
  <c r="AY1058" i="64" a="1"/>
  <c r="AY1058"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34" i="64" a="1"/>
  <c r="AY1234" i="64" s="1"/>
  <c r="AY645" i="64" a="1"/>
  <c r="AY645" i="64" s="1"/>
  <c r="AY1304" i="64" a="1"/>
  <c r="AY1304" i="64" s="1"/>
  <c r="AY1591" i="64" a="1"/>
  <c r="AY1591" i="64" s="1"/>
  <c r="AY1210" i="64" a="1"/>
  <c r="AY1210" i="64" s="1"/>
  <c r="AY1693" i="64" a="1"/>
  <c r="AY1693" i="64" s="1"/>
  <c r="AY1188" i="64" a="1"/>
  <c r="AY1188" i="64" s="1"/>
  <c r="AY1306" i="64" a="1"/>
  <c r="AY1306" i="64" s="1"/>
  <c r="AY1212" i="64" a="1"/>
  <c r="AY1212" i="64" s="1"/>
  <c r="AY1691" i="64" a="1"/>
  <c r="AY1691" i="64" s="1"/>
  <c r="AY647" i="64" a="1"/>
  <c r="AY647" i="64" s="1"/>
  <c r="AY1585" i="64" a="1"/>
  <c r="AY1585"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403" i="64" a="1"/>
  <c r="AY1439" i="64" a="1"/>
  <c r="AY1584" i="64" a="1"/>
  <c r="AY1368" i="64" a="1"/>
  <c r="AY1305" i="64" a="1"/>
  <c r="AY1211" i="64" a="1"/>
  <c r="S646" i="64" a="1"/>
  <c r="AY1668" i="64" a="1"/>
  <c r="AY946" i="64" a="1"/>
  <c r="AY1692" i="64" a="1"/>
  <c r="AY1059" i="64" a="1"/>
  <c r="AY670" i="64" a="1"/>
  <c r="AY1333" i="64" a="1"/>
  <c r="AY1235" i="64" a="1"/>
  <c r="BP508" i="64" l="1"/>
  <c r="BQ1861" i="64"/>
  <c r="BR1857" i="64" s="1"/>
  <c r="U1640" i="64"/>
  <c r="AY177" i="64"/>
  <c r="AY1692" i="64"/>
  <c r="AT193" i="64"/>
  <c r="AX1376" i="64"/>
  <c r="AY1403" i="64"/>
  <c r="AY1333" i="64"/>
  <c r="AY1368" i="64"/>
  <c r="AY1305" i="64"/>
  <c r="AY1439" i="64"/>
  <c r="AY1668" i="64"/>
  <c r="AY1211" i="64"/>
  <c r="AY1235" i="64"/>
  <c r="AY1584" i="64"/>
  <c r="AY1059" i="64"/>
  <c r="AY946" i="64"/>
  <c r="AY670" i="64"/>
  <c r="Y576" i="64"/>
  <c r="Z574" i="64"/>
  <c r="Z572" i="64" s="1"/>
  <c r="AA571" i="64"/>
  <c r="AH948" i="64"/>
  <c r="AH467" i="64"/>
  <c r="AG1061" i="64"/>
  <c r="S646" i="64"/>
  <c r="T1694" i="64"/>
  <c r="U1189" i="64"/>
  <c r="X1670" i="64"/>
  <c r="Z1586" i="64"/>
  <c r="AA469" i="64"/>
  <c r="AB464" i="64"/>
  <c r="AA473" i="64"/>
  <c r="AY1963" i="64"/>
  <c r="AZ1402" i="64" a="1"/>
  <c r="AZ1402" i="64" s="1"/>
  <c r="AZ1438" i="64" a="1"/>
  <c r="AZ1438" i="64" s="1"/>
  <c r="AZ1367" i="64" a="1"/>
  <c r="AZ1367" i="64" s="1"/>
  <c r="AZ1955" i="64" a="1"/>
  <c r="AZ1955" i="64" s="1"/>
  <c r="AZ1332" i="64" a="1"/>
  <c r="AZ1332" i="64" s="1"/>
  <c r="AZ1989" i="64" a="1"/>
  <c r="AZ1989"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67" i="64" a="1"/>
  <c r="AZ1667" i="64" s="1"/>
  <c r="AZ1580" i="64" a="1"/>
  <c r="AZ1580" i="64" s="1"/>
  <c r="AZ1058" i="64" a="1"/>
  <c r="AZ1058"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04" i="64" a="1"/>
  <c r="AZ1304" i="64" s="1"/>
  <c r="AZ1591" i="64" a="1"/>
  <c r="AZ1591" i="64" s="1"/>
  <c r="AZ645" i="64" a="1"/>
  <c r="AZ645" i="64" s="1"/>
  <c r="AZ1691" i="64" a="1"/>
  <c r="AZ1691" i="64" s="1"/>
  <c r="AZ1585" i="64" a="1"/>
  <c r="AZ1585" i="64" s="1"/>
  <c r="AZ1693" i="64" a="1"/>
  <c r="AZ1693" i="64" s="1"/>
  <c r="AZ1306" i="64" a="1"/>
  <c r="AZ1306" i="64" s="1"/>
  <c r="AZ1210" i="64" a="1"/>
  <c r="AZ1210" i="64" s="1"/>
  <c r="AZ1234" i="64" a="1"/>
  <c r="AZ1234" i="64" s="1"/>
  <c r="AZ1212" i="64" a="1"/>
  <c r="AZ1212" i="64" s="1"/>
  <c r="AZ1188" i="64" a="1"/>
  <c r="AZ1188"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333" i="64" a="1"/>
  <c r="AZ1211" i="64" a="1"/>
  <c r="AZ1235" i="64" a="1"/>
  <c r="AZ1059" i="64" a="1"/>
  <c r="AZ1403" i="64" a="1"/>
  <c r="AZ1439" i="64" a="1"/>
  <c r="AZ670" i="64" a="1"/>
  <c r="AZ1368" i="64" a="1"/>
  <c r="AZ1584" i="64" a="1"/>
  <c r="AZ1692" i="64" a="1"/>
  <c r="AZ1305" i="64" a="1"/>
  <c r="AZ946" i="64" a="1"/>
  <c r="AZ1668" i="64" a="1"/>
  <c r="BP510" i="64" l="1"/>
  <c r="BP500" i="64" s="1"/>
  <c r="BP502" i="64" s="1"/>
  <c r="BP503" i="64" s="1"/>
  <c r="U1641" i="64"/>
  <c r="U1642" i="64" s="1"/>
  <c r="BR1863" i="64"/>
  <c r="AZ177" i="64"/>
  <c r="AZ1692" i="64"/>
  <c r="AY1376" i="64"/>
  <c r="AZ1403" i="64"/>
  <c r="AZ1668" i="64"/>
  <c r="AZ1305" i="64"/>
  <c r="AZ1333" i="64"/>
  <c r="AZ1368" i="64"/>
  <c r="AZ1439" i="64"/>
  <c r="AZ1211" i="64"/>
  <c r="AZ1235" i="64"/>
  <c r="AZ1584" i="64"/>
  <c r="AZ1059" i="64"/>
  <c r="AZ946" i="64"/>
  <c r="AZ670" i="64"/>
  <c r="Z576" i="64"/>
  <c r="AI948" i="64"/>
  <c r="AI467" i="64"/>
  <c r="S648" i="64"/>
  <c r="T1213" i="64"/>
  <c r="AB468" i="64"/>
  <c r="AB162" i="69"/>
  <c r="AB163" i="69" s="1"/>
  <c r="AZ1963" i="64"/>
  <c r="BA1438" i="64" a="1"/>
  <c r="BA1438" i="64" s="1"/>
  <c r="BA1402" i="64" a="1"/>
  <c r="BA1402" i="64" s="1"/>
  <c r="BA1367" i="64" a="1"/>
  <c r="BA1367" i="64" s="1"/>
  <c r="BA1955" i="64" a="1"/>
  <c r="BA1955" i="64" s="1"/>
  <c r="BA1332" i="64" a="1"/>
  <c r="BA1332" i="64" s="1"/>
  <c r="AB192" i="69"/>
  <c r="AB200" i="69" s="1"/>
  <c r="BA1989" i="64" a="1"/>
  <c r="BA1989" i="64" s="1"/>
  <c r="AB188" i="69"/>
  <c r="AC183" i="69"/>
  <c r="AC186" i="69" s="1"/>
  <c r="BA466" i="64" a="1"/>
  <c r="BA466" i="64" s="1"/>
  <c r="BA472" i="64" a="1"/>
  <c r="BA472" i="64" s="1"/>
  <c r="AB136" i="69"/>
  <c r="AC129" i="69"/>
  <c r="AC132" i="69" s="1"/>
  <c r="AC157" i="69" s="1"/>
  <c r="AB140" i="69"/>
  <c r="AB150" i="69" s="1"/>
  <c r="AB152" i="69"/>
  <c r="AB146" i="69"/>
  <c r="AB148" i="69" s="1"/>
  <c r="BA1667" i="64" a="1"/>
  <c r="BA1667" i="64" s="1"/>
  <c r="AU17" i="69"/>
  <c r="AU18" i="69" s="1"/>
  <c r="BA1580" i="64" a="1"/>
  <c r="BA1580" i="64" s="1"/>
  <c r="BA1058" i="64" a="1"/>
  <c r="BA1058"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693" i="64" a="1"/>
  <c r="BA1693" i="64" s="1"/>
  <c r="BA645" i="64" a="1"/>
  <c r="BA645" i="64" s="1"/>
  <c r="BA1234" i="64" a="1"/>
  <c r="BA1234" i="64" s="1"/>
  <c r="BA1591" i="64" a="1"/>
  <c r="BA1591" i="64" s="1"/>
  <c r="BA1691" i="64" a="1"/>
  <c r="BA1691" i="64" s="1"/>
  <c r="BA1585" i="64" a="1"/>
  <c r="BA1585" i="64" s="1"/>
  <c r="BA1188" i="64" a="1"/>
  <c r="BA1188" i="64" s="1"/>
  <c r="BA1212" i="64" a="1"/>
  <c r="BA1212" i="64" s="1"/>
  <c r="BA1306" i="64" a="1"/>
  <c r="BA1306" i="64" s="1"/>
  <c r="BA1210" i="64" a="1"/>
  <c r="BA1210" i="64" s="1"/>
  <c r="BA1304" i="64" a="1"/>
  <c r="BA1304"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439" i="64" a="1"/>
  <c r="BA1333" i="64" a="1"/>
  <c r="BA1584" i="64" a="1"/>
  <c r="BA1692" i="64" a="1"/>
  <c r="BA1403" i="64" a="1"/>
  <c r="BA1211" i="64" a="1"/>
  <c r="BA946" i="64" a="1"/>
  <c r="BA1305" i="64" a="1"/>
  <c r="BA1668" i="64" a="1"/>
  <c r="BA1235" i="64" a="1"/>
  <c r="BA1368" i="64" a="1"/>
  <c r="BA1059" i="64" a="1"/>
  <c r="T646" i="64" a="1"/>
  <c r="BA670" i="64" a="1"/>
  <c r="BP511" i="64" l="1"/>
  <c r="BP516" i="64" s="1"/>
  <c r="BP504" i="64"/>
  <c r="BQ496" i="64"/>
  <c r="BQ499" i="64" s="1"/>
  <c r="U1646" i="64"/>
  <c r="V1636" i="64"/>
  <c r="V1640" i="64" s="1"/>
  <c r="V1641" i="64" s="1"/>
  <c r="BR1867" i="64" a="1"/>
  <c r="BR1867" i="64" s="1"/>
  <c r="BR1860" i="64" s="1"/>
  <c r="BA177" i="64"/>
  <c r="BA1692" i="64"/>
  <c r="AZ1376" i="64"/>
  <c r="BA1439" i="64"/>
  <c r="BA1333" i="64"/>
  <c r="BA1305" i="64"/>
  <c r="BA1668" i="64"/>
  <c r="BA1368" i="64"/>
  <c r="BA1403" i="64"/>
  <c r="BA1211" i="64"/>
  <c r="BA1235" i="64"/>
  <c r="BA1584" i="64"/>
  <c r="BA1059" i="64"/>
  <c r="BA946" i="64"/>
  <c r="BA670" i="64"/>
  <c r="AA574" i="64"/>
  <c r="AB571" i="64"/>
  <c r="AJ948" i="64"/>
  <c r="AJ467" i="64"/>
  <c r="AH1061" i="64"/>
  <c r="U1694" i="64"/>
  <c r="T646" i="64"/>
  <c r="V1189" i="64"/>
  <c r="AA1586" i="64"/>
  <c r="Y1670" i="64"/>
  <c r="AB469" i="64"/>
  <c r="AC464" i="64"/>
  <c r="AB473" i="64"/>
  <c r="AB167" i="69"/>
  <c r="AB177" i="69" s="1"/>
  <c r="AC156" i="69"/>
  <c r="AC159" i="69" s="1"/>
  <c r="AC184" i="69" s="1"/>
  <c r="AC187" i="69" s="1"/>
  <c r="AC188" i="69" s="1"/>
  <c r="AB169" i="69"/>
  <c r="AB179" i="69" s="1"/>
  <c r="BB1402" i="64" a="1"/>
  <c r="BB1402" i="64" s="1"/>
  <c r="BB1438" i="64" a="1"/>
  <c r="BB1438" i="64" s="1"/>
  <c r="BB1367" i="64" a="1"/>
  <c r="BB1367" i="64" s="1"/>
  <c r="BA1963" i="64"/>
  <c r="BB1955" i="64" a="1"/>
  <c r="BB1955" i="64" s="1"/>
  <c r="BB1332" i="64" a="1"/>
  <c r="BB1332" i="64" s="1"/>
  <c r="AB198" i="69"/>
  <c r="BB1989" i="64" a="1"/>
  <c r="BB1989" i="64" s="1"/>
  <c r="BB472" i="64" a="1"/>
  <c r="BB472" i="64" s="1"/>
  <c r="BB466" i="64" a="1"/>
  <c r="BB466" i="64" s="1"/>
  <c r="AC134" i="69"/>
  <c r="AC135" i="69" s="1"/>
  <c r="AC136" i="69" s="1"/>
  <c r="AC117" i="69"/>
  <c r="AC118" i="69" s="1"/>
  <c r="AD112" i="69" s="1"/>
  <c r="BB1667" i="64" a="1"/>
  <c r="BB1667" i="64" s="1"/>
  <c r="BB1580" i="64" a="1"/>
  <c r="BB1580" i="64" s="1"/>
  <c r="BB1058" i="64" a="1"/>
  <c r="BB1058"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693" i="64" a="1"/>
  <c r="BB1693" i="64" s="1"/>
  <c r="BB1585" i="64" a="1"/>
  <c r="BB1585" i="64" s="1"/>
  <c r="BB1691" i="64" a="1"/>
  <c r="BB1691" i="64" s="1"/>
  <c r="BB647" i="64" a="1"/>
  <c r="BB647" i="64" s="1"/>
  <c r="BB1591" i="64" a="1"/>
  <c r="BB1591" i="64" s="1"/>
  <c r="BB1234" i="64" a="1"/>
  <c r="BB1234" i="64" s="1"/>
  <c r="BB1212" i="64" a="1"/>
  <c r="BB1212" i="64" s="1"/>
  <c r="BB1188" i="64" a="1"/>
  <c r="BB1188" i="64" s="1"/>
  <c r="BB1306" i="64" a="1"/>
  <c r="BB1306" i="64" s="1"/>
  <c r="BB1210" i="64" a="1"/>
  <c r="BB1210" i="64" s="1"/>
  <c r="BB1304" i="64" a="1"/>
  <c r="BB1304"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235" i="64" a="1"/>
  <c r="BB1668" i="64" a="1"/>
  <c r="BB1584" i="64" a="1"/>
  <c r="BB1059" i="64" a="1"/>
  <c r="BB1692" i="64" a="1"/>
  <c r="BB1211" i="64" a="1"/>
  <c r="BB670" i="64" a="1"/>
  <c r="BB1403" i="64" a="1"/>
  <c r="BB1439" i="64" a="1"/>
  <c r="BB1333" i="64" a="1"/>
  <c r="BB1305" i="64" a="1"/>
  <c r="BB1368" i="64" a="1"/>
  <c r="BB946" i="64" a="1"/>
  <c r="BP512" i="64" l="1"/>
  <c r="BQ507" i="64"/>
  <c r="BQ508" i="64"/>
  <c r="BR1861" i="64"/>
  <c r="BS1857" i="64" s="1"/>
  <c r="V1642" i="64"/>
  <c r="W1636" i="64"/>
  <c r="W1640" i="64" s="1"/>
  <c r="W1641" i="64" s="1"/>
  <c r="W1642" i="64" s="1"/>
  <c r="V1646" i="64"/>
  <c r="BB177" i="64"/>
  <c r="BB1692" i="64"/>
  <c r="AW193" i="64"/>
  <c r="BA1376" i="64"/>
  <c r="BB1668" i="64"/>
  <c r="M1668" i="64" s="1"/>
  <c r="BB1333" i="64"/>
  <c r="M1333" i="64" s="1"/>
  <c r="BB1305" i="64"/>
  <c r="BB1368" i="64"/>
  <c r="BB1439" i="64"/>
  <c r="BB1403" i="64"/>
  <c r="M1403" i="64" s="1"/>
  <c r="BB1211" i="64"/>
  <c r="M1211" i="64" s="1"/>
  <c r="BB1235" i="64"/>
  <c r="BB1584" i="64"/>
  <c r="BB1059" i="64"/>
  <c r="M1059" i="64" s="1"/>
  <c r="BB946" i="64"/>
  <c r="M946" i="64" s="1"/>
  <c r="BB670" i="64"/>
  <c r="AA572" i="64"/>
  <c r="S1528" i="64"/>
  <c r="S1531" i="64"/>
  <c r="S1411" i="64"/>
  <c r="S1447" i="64"/>
  <c r="AK948" i="64"/>
  <c r="AK467" i="64"/>
  <c r="AJ1061" i="64"/>
  <c r="AI1061" i="64"/>
  <c r="AC468" i="64"/>
  <c r="T648" i="64"/>
  <c r="U1213" i="64"/>
  <c r="AB173" i="69"/>
  <c r="AB175" i="69" s="1"/>
  <c r="AC161" i="69"/>
  <c r="AC162" i="69" s="1"/>
  <c r="AD156" i="69" s="1"/>
  <c r="AD159" i="69" s="1"/>
  <c r="AD184" i="69" s="1"/>
  <c r="AC194" i="69"/>
  <c r="AC202" i="69" s="1"/>
  <c r="BB1963" i="64"/>
  <c r="M1963" i="64" s="1"/>
  <c r="BC1438" i="64" a="1"/>
  <c r="BC1438" i="64" s="1"/>
  <c r="BC1367" i="64" a="1"/>
  <c r="BC1367" i="64" s="1"/>
  <c r="BC1402" i="64" a="1"/>
  <c r="BC1402" i="64" s="1"/>
  <c r="BC1955" i="64" a="1"/>
  <c r="BC1955" i="64" s="1"/>
  <c r="BC1332" i="64" a="1"/>
  <c r="BC1332" i="64" s="1"/>
  <c r="BC1989" i="64" a="1"/>
  <c r="BC1989" i="64" s="1"/>
  <c r="AD183" i="69"/>
  <c r="AD186" i="69" s="1"/>
  <c r="AC192" i="69"/>
  <c r="AC200" i="69" s="1"/>
  <c r="BC472" i="64" a="1"/>
  <c r="BC472" i="64" s="1"/>
  <c r="BC466" i="64" a="1"/>
  <c r="BC466" i="64" s="1"/>
  <c r="AD129" i="69"/>
  <c r="AD132" i="69" s="1"/>
  <c r="AD157" i="69" s="1"/>
  <c r="AC140" i="69"/>
  <c r="AC150" i="69" s="1"/>
  <c r="AC142" i="69"/>
  <c r="AC146" i="69" s="1"/>
  <c r="AC148" i="69" s="1"/>
  <c r="BC1667" i="64" a="1"/>
  <c r="BC1667" i="64" s="1"/>
  <c r="BC1580" i="64" a="1"/>
  <c r="BC1580" i="64" s="1"/>
  <c r="BC1058" i="64" a="1"/>
  <c r="BC1058"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585" i="64" a="1"/>
  <c r="BC1585" i="64" s="1"/>
  <c r="BC1212" i="64" a="1"/>
  <c r="BC1212" i="64" s="1"/>
  <c r="BC1306" i="64" a="1"/>
  <c r="BC1306" i="64" s="1"/>
  <c r="BC1210" i="64" a="1"/>
  <c r="BC1210" i="64" s="1"/>
  <c r="BC1188" i="64" a="1"/>
  <c r="BC1188" i="64" s="1"/>
  <c r="BC1691" i="64" a="1"/>
  <c r="BC1691" i="64" s="1"/>
  <c r="BC645" i="64" a="1"/>
  <c r="BC645" i="64" s="1"/>
  <c r="BC1234" i="64" a="1"/>
  <c r="BC1234" i="64" s="1"/>
  <c r="BC1693" i="64" a="1"/>
  <c r="BC1693" i="64" s="1"/>
  <c r="BC1591" i="64" a="1"/>
  <c r="BC1591" i="64" s="1"/>
  <c r="BC1304" i="64" a="1"/>
  <c r="BC1304"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692" i="64" a="1"/>
  <c r="BC1305" i="64" a="1"/>
  <c r="BC670" i="64" a="1"/>
  <c r="BC1059" i="64" a="1"/>
  <c r="BC1439" i="64" a="1"/>
  <c r="BC1211" i="64" a="1"/>
  <c r="BC1403" i="64" a="1"/>
  <c r="BC1584" i="64" a="1"/>
  <c r="BC1668" i="64" a="1"/>
  <c r="U646" i="64" a="1"/>
  <c r="BC1368" i="64" a="1"/>
  <c r="BC1333" i="64" a="1"/>
  <c r="BC1235" i="64" a="1"/>
  <c r="BC946" i="64" a="1"/>
  <c r="BQ510" i="64" l="1"/>
  <c r="BS1863" i="64"/>
  <c r="BC177" i="64"/>
  <c r="BC1692" i="64"/>
  <c r="BB1376" i="64"/>
  <c r="M1376" i="64" s="1"/>
  <c r="BC1368" i="64"/>
  <c r="BC1439" i="64"/>
  <c r="BC1668" i="64"/>
  <c r="BC1305" i="64"/>
  <c r="BC1333" i="64"/>
  <c r="BC1403" i="64"/>
  <c r="BC1211" i="64"/>
  <c r="BC1235" i="64"/>
  <c r="BC1584" i="64"/>
  <c r="BC1059" i="64"/>
  <c r="BC946" i="64"/>
  <c r="BC670" i="64"/>
  <c r="AA576" i="64"/>
  <c r="AC571" i="64"/>
  <c r="AB574" i="64"/>
  <c r="AL948" i="64"/>
  <c r="AL467" i="64"/>
  <c r="AK1061" i="64"/>
  <c r="W1646" i="64"/>
  <c r="X1636" i="64"/>
  <c r="U646" i="64"/>
  <c r="V1694" i="64"/>
  <c r="W1189" i="64"/>
  <c r="AB1586" i="64"/>
  <c r="Z1670" i="64"/>
  <c r="T1307" i="64"/>
  <c r="AC473" i="64"/>
  <c r="AD464" i="64"/>
  <c r="AC469" i="64"/>
  <c r="AD161" i="69"/>
  <c r="AD162" i="69" s="1"/>
  <c r="AD163" i="69" s="1"/>
  <c r="AC167" i="69"/>
  <c r="AC173" i="69" s="1"/>
  <c r="AC175" i="69" s="1"/>
  <c r="AC163" i="69"/>
  <c r="AC169" i="69"/>
  <c r="AC179" i="69" s="1"/>
  <c r="BC1963" i="64"/>
  <c r="AD187" i="69"/>
  <c r="AD188" i="69" s="1"/>
  <c r="BD1438" i="64" a="1"/>
  <c r="BD1438" i="64" s="1"/>
  <c r="BD1402" i="64" a="1"/>
  <c r="BD1402" i="64" s="1"/>
  <c r="BD1367" i="64" a="1"/>
  <c r="BD1367" i="64" s="1"/>
  <c r="BD1955" i="64" a="1"/>
  <c r="BD1955" i="64" s="1"/>
  <c r="BD1332" i="64" a="1"/>
  <c r="BD1332" i="64" s="1"/>
  <c r="BD1989" i="64" a="1"/>
  <c r="BD1989" i="64" s="1"/>
  <c r="AC198" i="69"/>
  <c r="BD472" i="64" a="1"/>
  <c r="BD472" i="64" s="1"/>
  <c r="BD466" i="64" a="1"/>
  <c r="BD466" i="64" s="1"/>
  <c r="AC152" i="69"/>
  <c r="AD134" i="69"/>
  <c r="AD135" i="69" s="1"/>
  <c r="AD140" i="69" s="1"/>
  <c r="AD150" i="69" s="1"/>
  <c r="BD1667" i="64" a="1"/>
  <c r="BD1667" i="64" s="1"/>
  <c r="BD1580" i="64" a="1"/>
  <c r="BD1580" i="64" s="1"/>
  <c r="BD1058" i="64" a="1"/>
  <c r="BD1058"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585" i="64" a="1"/>
  <c r="BD1585" i="64" s="1"/>
  <c r="BD1212" i="64" a="1"/>
  <c r="BD1212" i="64" s="1"/>
  <c r="BD1234" i="64" a="1"/>
  <c r="BD1234" i="64" s="1"/>
  <c r="BD1306" i="64" a="1"/>
  <c r="BD1306" i="64" s="1"/>
  <c r="BD1693" i="64" a="1"/>
  <c r="BD1693" i="64" s="1"/>
  <c r="BD1210" i="64" a="1"/>
  <c r="BD1210" i="64" s="1"/>
  <c r="BD1691" i="64" a="1"/>
  <c r="BD1691" i="64" s="1"/>
  <c r="BD1591" i="64" a="1"/>
  <c r="BD1591" i="64" s="1"/>
  <c r="BD645" i="64" a="1"/>
  <c r="BD645" i="64" s="1"/>
  <c r="BD1304" i="64" a="1"/>
  <c r="BD1304" i="64" s="1"/>
  <c r="BD1188" i="64" a="1"/>
  <c r="BD1188"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305" i="64" a="1"/>
  <c r="BD1368" i="64" a="1"/>
  <c r="BD1211" i="64" a="1"/>
  <c r="BD670" i="64" a="1"/>
  <c r="BD1235" i="64" a="1"/>
  <c r="BD1403" i="64" a="1"/>
  <c r="BD1668" i="64" a="1"/>
  <c r="BD1692" i="64" a="1"/>
  <c r="BD946" i="64" a="1"/>
  <c r="BD1584" i="64" a="1"/>
  <c r="BD1439" i="64" a="1"/>
  <c r="BD1059" i="64" a="1"/>
  <c r="BD1333" i="64" a="1"/>
  <c r="BQ500" i="64" l="1"/>
  <c r="BQ502" i="64" s="1"/>
  <c r="BQ503" i="64" s="1"/>
  <c r="BQ511" i="64"/>
  <c r="BS1867" i="64" a="1"/>
  <c r="BS1867" i="64" s="1"/>
  <c r="BS1860" i="64" s="1"/>
  <c r="BD177" i="64"/>
  <c r="BD1692" i="64"/>
  <c r="BC1376" i="64"/>
  <c r="BD1368" i="64"/>
  <c r="BD1403" i="64"/>
  <c r="BD1439" i="64"/>
  <c r="BD1305" i="64"/>
  <c r="BD1668" i="64"/>
  <c r="BD1333" i="64"/>
  <c r="BD1211" i="64"/>
  <c r="BD1235" i="64"/>
  <c r="BD1584" i="64"/>
  <c r="BD1059" i="64"/>
  <c r="BD946" i="64"/>
  <c r="BD670" i="64"/>
  <c r="AB572" i="64"/>
  <c r="X1640" i="64"/>
  <c r="X1641" i="64" s="1"/>
  <c r="AM948" i="64"/>
  <c r="AM467" i="64"/>
  <c r="AL1061" i="64"/>
  <c r="AD468" i="64"/>
  <c r="U648" i="64"/>
  <c r="V1213" i="64"/>
  <c r="AC177" i="69"/>
  <c r="BD1963" i="64"/>
  <c r="AD194" i="69"/>
  <c r="AD202" i="69" s="1"/>
  <c r="AE183" i="69"/>
  <c r="AE186" i="69" s="1"/>
  <c r="AD192" i="69"/>
  <c r="AD200" i="69" s="1"/>
  <c r="BE1438" i="64" a="1"/>
  <c r="BE1438" i="64" s="1"/>
  <c r="BE1402" i="64" a="1"/>
  <c r="BE1402" i="64" s="1"/>
  <c r="BE1367" i="64" a="1"/>
  <c r="BE1367" i="64" s="1"/>
  <c r="BE1955" i="64" a="1"/>
  <c r="BE1955" i="64" s="1"/>
  <c r="BE1332" i="64" a="1"/>
  <c r="BE1332" i="64" s="1"/>
  <c r="BE1989" i="64" a="1"/>
  <c r="BE1989"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67" i="64" a="1"/>
  <c r="BE1667" i="64" s="1"/>
  <c r="BE1580" i="64" a="1"/>
  <c r="BE1580" i="64" s="1"/>
  <c r="BE1058" i="64" a="1"/>
  <c r="BE1058"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691" i="64" a="1"/>
  <c r="BE1691" i="64" s="1"/>
  <c r="BE1585" i="64" a="1"/>
  <c r="BE1585" i="64" s="1"/>
  <c r="BE1306" i="64" a="1"/>
  <c r="BE1306" i="64" s="1"/>
  <c r="BE1210" i="64" a="1"/>
  <c r="BE1210" i="64" s="1"/>
  <c r="BE1591" i="64" a="1"/>
  <c r="BE1591" i="64" s="1"/>
  <c r="BE1693" i="64" a="1"/>
  <c r="BE1693" i="64" s="1"/>
  <c r="BE1234" i="64" a="1"/>
  <c r="BE1234" i="64" s="1"/>
  <c r="BE1212" i="64" a="1"/>
  <c r="BE1212" i="64" s="1"/>
  <c r="BE647" i="64" a="1"/>
  <c r="BE647" i="64" s="1"/>
  <c r="BE1304" i="64" a="1"/>
  <c r="BE1304" i="64" s="1"/>
  <c r="BE1188" i="64" a="1"/>
  <c r="BE1188"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368" i="64" a="1"/>
  <c r="BE670" i="64" a="1"/>
  <c r="BE946" i="64" a="1"/>
  <c r="BE1211" i="64" a="1"/>
  <c r="V646" i="64" a="1"/>
  <c r="BE1668" i="64" a="1"/>
  <c r="BE1403" i="64" a="1"/>
  <c r="BE1333" i="64" a="1"/>
  <c r="BE1584" i="64" a="1"/>
  <c r="BE1305" i="64" a="1"/>
  <c r="BE1692" i="64" a="1"/>
  <c r="BE1059" i="64" a="1"/>
  <c r="BE1235" i="64" a="1"/>
  <c r="BE1439" i="64" a="1"/>
  <c r="BR507" i="64" l="1"/>
  <c r="BQ512" i="64"/>
  <c r="BQ516" i="64"/>
  <c r="BQ504" i="64"/>
  <c r="BR496" i="64"/>
  <c r="BR499" i="64" s="1"/>
  <c r="BS1861" i="64"/>
  <c r="BT1857" i="64" s="1"/>
  <c r="BT1863" i="64" s="1"/>
  <c r="BE177" i="64"/>
  <c r="BE1692" i="64"/>
  <c r="BD1376" i="64"/>
  <c r="BE1368" i="64"/>
  <c r="BE1403" i="64"/>
  <c r="BE1439" i="64"/>
  <c r="BE1668" i="64"/>
  <c r="BE1305" i="64"/>
  <c r="BE1333" i="64"/>
  <c r="BE1211" i="64"/>
  <c r="BE1235" i="64"/>
  <c r="BE1584" i="64"/>
  <c r="BE1059" i="64"/>
  <c r="BE946" i="64"/>
  <c r="BE670" i="64"/>
  <c r="AB576" i="64"/>
  <c r="AC574" i="64"/>
  <c r="AC572" i="64" s="1"/>
  <c r="AD571" i="64"/>
  <c r="X1642" i="64"/>
  <c r="Y1636" i="64"/>
  <c r="Y1640" i="64" s="1"/>
  <c r="X1646" i="64"/>
  <c r="AN948" i="64"/>
  <c r="AN467" i="64"/>
  <c r="V646" i="64"/>
  <c r="W1694" i="64"/>
  <c r="X1189" i="64"/>
  <c r="AD473" i="64"/>
  <c r="AE464" i="64"/>
  <c r="AD469" i="64"/>
  <c r="AA1670" i="64"/>
  <c r="AC1586" i="64"/>
  <c r="U1307" i="64"/>
  <c r="AD198" i="69"/>
  <c r="AE187" i="69"/>
  <c r="AE188" i="69" s="1"/>
  <c r="BE1963" i="64"/>
  <c r="BF1438" i="64" a="1"/>
  <c r="BF1438" i="64" s="1"/>
  <c r="BF1402" i="64" a="1"/>
  <c r="BF1402" i="64" s="1"/>
  <c r="BF1367" i="64" a="1"/>
  <c r="BF1367" i="64" s="1"/>
  <c r="BF1955" i="64" a="1"/>
  <c r="BF1955" i="64" s="1"/>
  <c r="BF1332" i="64" a="1"/>
  <c r="BF1332" i="64" s="1"/>
  <c r="BF1989" i="64" a="1"/>
  <c r="BF1989" i="64" s="1"/>
  <c r="AE161" i="69"/>
  <c r="AE162" i="69" s="1"/>
  <c r="AD173" i="69"/>
  <c r="AD175" i="69" s="1"/>
  <c r="BF472" i="64" a="1"/>
  <c r="BF472" i="64" s="1"/>
  <c r="BF466" i="64" a="1"/>
  <c r="BF466" i="64" s="1"/>
  <c r="AD152" i="69"/>
  <c r="AE134" i="69"/>
  <c r="AE135" i="69" s="1"/>
  <c r="AE136" i="69" s="1"/>
  <c r="BF1667" i="64" a="1"/>
  <c r="BF1667" i="64" s="1"/>
  <c r="BF1580" i="64" a="1"/>
  <c r="BF1580" i="64" s="1"/>
  <c r="BF1058" i="64" a="1"/>
  <c r="BF1058"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691" i="64" a="1"/>
  <c r="BF1691" i="64" s="1"/>
  <c r="BF1591" i="64" a="1"/>
  <c r="BF1591" i="64" s="1"/>
  <c r="BF1210" i="64" a="1"/>
  <c r="BF1210" i="64" s="1"/>
  <c r="BF1306" i="64" a="1"/>
  <c r="BF1306" i="64" s="1"/>
  <c r="BF1212" i="64" a="1"/>
  <c r="BF1212" i="64" s="1"/>
  <c r="BF645" i="64" a="1"/>
  <c r="BF645" i="64" s="1"/>
  <c r="BF1188" i="64" a="1"/>
  <c r="BF1188" i="64" s="1"/>
  <c r="BF1304" i="64" a="1"/>
  <c r="BF1304" i="64" s="1"/>
  <c r="BF1693" i="64" a="1"/>
  <c r="BF1693" i="64" s="1"/>
  <c r="BF647" i="64" a="1"/>
  <c r="BF647" i="64" s="1"/>
  <c r="BF1585" i="64" a="1"/>
  <c r="BF1585" i="64" s="1"/>
  <c r="BF1234" i="64" a="1"/>
  <c r="BF1234"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211" i="64" a="1"/>
  <c r="BF1403" i="64" a="1"/>
  <c r="BF1305" i="64" a="1"/>
  <c r="BF1059" i="64" a="1"/>
  <c r="BF1368" i="64" a="1"/>
  <c r="BF1439" i="64" a="1"/>
  <c r="BF1584" i="64" a="1"/>
  <c r="BF1668" i="64" a="1"/>
  <c r="BF1692" i="64" a="1"/>
  <c r="BF670" i="64" a="1"/>
  <c r="BF946" i="64" a="1"/>
  <c r="BF1333" i="64" a="1"/>
  <c r="BF1235" i="64" a="1"/>
  <c r="BR508" i="64" l="1"/>
  <c r="BT1867" i="64" a="1"/>
  <c r="BT1867" i="64" s="1"/>
  <c r="BT1860" i="64" s="1"/>
  <c r="BT1861" i="64" s="1"/>
  <c r="BF177" i="64"/>
  <c r="BF1692" i="64"/>
  <c r="BE1376" i="64"/>
  <c r="BF1368" i="64"/>
  <c r="BF1403" i="64"/>
  <c r="BF1305" i="64"/>
  <c r="BF1439" i="64"/>
  <c r="BF1668" i="64"/>
  <c r="BF1333" i="64"/>
  <c r="BF1211" i="64"/>
  <c r="BF1235" i="64"/>
  <c r="BF1584" i="64"/>
  <c r="BF1059" i="64"/>
  <c r="BF946" i="64"/>
  <c r="BF670" i="64"/>
  <c r="AC576" i="64"/>
  <c r="Y1641" i="64"/>
  <c r="Y1642" i="64" s="1"/>
  <c r="AO948" i="64"/>
  <c r="AP467" i="64"/>
  <c r="AO467" i="64"/>
  <c r="AM1061" i="64"/>
  <c r="AN1061" i="64"/>
  <c r="W1213" i="64"/>
  <c r="V648" i="64"/>
  <c r="AE468" i="64"/>
  <c r="AE194" i="69"/>
  <c r="AE202" i="69" s="1"/>
  <c r="AE192" i="69"/>
  <c r="AE200" i="69" s="1"/>
  <c r="AF183" i="69"/>
  <c r="AF186" i="69" s="1"/>
  <c r="BF1963" i="64"/>
  <c r="BG1438" i="64" a="1"/>
  <c r="BG1438" i="64" s="1"/>
  <c r="BG1402" i="64" a="1"/>
  <c r="BG1402" i="64" s="1"/>
  <c r="BG1367" i="64" a="1"/>
  <c r="BG1367" i="64" s="1"/>
  <c r="BG1955" i="64" a="1"/>
  <c r="BG1955" i="64" s="1"/>
  <c r="BG1332" i="64" a="1"/>
  <c r="BG1332" i="64" s="1"/>
  <c r="BG1989" i="64" a="1"/>
  <c r="BG1989"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67" i="64" a="1"/>
  <c r="BG1667" i="64" s="1"/>
  <c r="BG1580" i="64" a="1"/>
  <c r="BG1580" i="64" s="1"/>
  <c r="BG1058" i="64" a="1"/>
  <c r="BG1058"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34" i="64" a="1"/>
  <c r="BG1234" i="64" s="1"/>
  <c r="BG1306" i="64" a="1"/>
  <c r="BG1306" i="64" s="1"/>
  <c r="BG1212" i="64" a="1"/>
  <c r="BG1212" i="64" s="1"/>
  <c r="BG1304" i="64" a="1"/>
  <c r="BG1304" i="64" s="1"/>
  <c r="BG645" i="64" a="1"/>
  <c r="BG645" i="64" s="1"/>
  <c r="BG1691" i="64" a="1"/>
  <c r="BG1691" i="64" s="1"/>
  <c r="BG1210" i="64" a="1"/>
  <c r="BG1210" i="64" s="1"/>
  <c r="BG1693" i="64" a="1"/>
  <c r="BG1693" i="64" s="1"/>
  <c r="BG1188" i="64" a="1"/>
  <c r="BG1188" i="64" s="1"/>
  <c r="BG1591" i="64" a="1"/>
  <c r="BG1591" i="64" s="1"/>
  <c r="BG1585" i="64" a="1"/>
  <c r="BG1585"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368" i="64" a="1"/>
  <c r="W646" i="64" a="1"/>
  <c r="BG1305" i="64" a="1"/>
  <c r="BG1211" i="64" a="1"/>
  <c r="BG1059" i="64" a="1"/>
  <c r="BG1403" i="64" a="1"/>
  <c r="BG1668" i="64" a="1"/>
  <c r="BG1692" i="64" a="1"/>
  <c r="BG1333" i="64" a="1"/>
  <c r="BG670" i="64" a="1"/>
  <c r="BG946" i="64" a="1"/>
  <c r="BG1584" i="64" a="1"/>
  <c r="BG1439" i="64" a="1"/>
  <c r="BG1235" i="64" a="1"/>
  <c r="BR510" i="64" l="1"/>
  <c r="BG177" i="64"/>
  <c r="BG1692" i="64"/>
  <c r="BF1376" i="64"/>
  <c r="BB193" i="64"/>
  <c r="BG1333" i="64"/>
  <c r="BG1368" i="64"/>
  <c r="BG1305" i="64"/>
  <c r="BG1403" i="64"/>
  <c r="BG1668" i="64"/>
  <c r="BG1439" i="64"/>
  <c r="BG1211" i="64"/>
  <c r="BG1235" i="64"/>
  <c r="BG1584" i="64"/>
  <c r="BG1059" i="64"/>
  <c r="BG946" i="64"/>
  <c r="BG670" i="64"/>
  <c r="BU1857" i="64"/>
  <c r="BU1863" i="64" s="1"/>
  <c r="AD574" i="64"/>
  <c r="AD572" i="64" s="1"/>
  <c r="L571" i="64"/>
  <c r="Y1646" i="64"/>
  <c r="Z1636" i="64"/>
  <c r="Z1640" i="64" s="1"/>
  <c r="AP948" i="64"/>
  <c r="AQ467" i="64"/>
  <c r="AO1061" i="64"/>
  <c r="X1694" i="64"/>
  <c r="W646" i="64"/>
  <c r="Y1189" i="64"/>
  <c r="AD1586" i="64"/>
  <c r="V1307" i="64"/>
  <c r="AE473" i="64"/>
  <c r="AE469" i="64"/>
  <c r="AF464" i="64"/>
  <c r="AB1670" i="64"/>
  <c r="AE198" i="69"/>
  <c r="AE177" i="69"/>
  <c r="BG1963" i="64"/>
  <c r="BH1402" i="64" a="1"/>
  <c r="BH1402" i="64" s="1"/>
  <c r="BH1438" i="64" a="1"/>
  <c r="BH1438" i="64" s="1"/>
  <c r="BH1367" i="64" a="1"/>
  <c r="BH1367" i="64" s="1"/>
  <c r="BH1955" i="64" a="1"/>
  <c r="BH1955" i="64" s="1"/>
  <c r="BH1332" i="64" a="1"/>
  <c r="BH1332" i="64" s="1"/>
  <c r="BH1989" i="64" a="1"/>
  <c r="BH1989" i="64" s="1"/>
  <c r="AF159" i="69"/>
  <c r="AF184" i="69" s="1"/>
  <c r="AF187" i="69" s="1"/>
  <c r="AF192" i="69" s="1"/>
  <c r="BH466" i="64" a="1"/>
  <c r="BH466" i="64" s="1"/>
  <c r="BH472" i="64" a="1"/>
  <c r="BH472" i="64" s="1"/>
  <c r="AE152" i="69"/>
  <c r="AF134" i="69"/>
  <c r="AF135" i="69" s="1"/>
  <c r="BH1667" i="64" a="1"/>
  <c r="BH1667" i="64" s="1"/>
  <c r="AF115" i="69"/>
  <c r="AF118" i="69" s="1"/>
  <c r="AF123" i="69" s="1"/>
  <c r="BH1580" i="64" a="1"/>
  <c r="BH1580" i="64" s="1"/>
  <c r="BH1058" i="64" a="1"/>
  <c r="BH1058"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10" i="64" a="1"/>
  <c r="BH1210" i="64" s="1"/>
  <c r="BH1691" i="64" a="1"/>
  <c r="BH1691" i="64" s="1"/>
  <c r="BH1306" i="64" a="1"/>
  <c r="BH1306" i="64" s="1"/>
  <c r="BH1591" i="64" a="1"/>
  <c r="BH1591" i="64" s="1"/>
  <c r="BH645" i="64" a="1"/>
  <c r="BH645" i="64" s="1"/>
  <c r="BH647" i="64" a="1"/>
  <c r="BH647" i="64" s="1"/>
  <c r="BH1304" i="64" a="1"/>
  <c r="BH1304" i="64" s="1"/>
  <c r="BH1212" i="64" a="1"/>
  <c r="BH1212" i="64" s="1"/>
  <c r="BH1188" i="64" a="1"/>
  <c r="BH1188" i="64" s="1"/>
  <c r="BH1585" i="64" a="1"/>
  <c r="BH1585" i="64" s="1"/>
  <c r="BH1234" i="64" a="1"/>
  <c r="BH1234" i="64" s="1"/>
  <c r="BH1693" i="64" a="1"/>
  <c r="BH1693"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692" i="64" a="1"/>
  <c r="BH670" i="64" a="1"/>
  <c r="BH1305" i="64" a="1"/>
  <c r="BH1235" i="64" a="1"/>
  <c r="BH1333" i="64" a="1"/>
  <c r="BH1059" i="64" a="1"/>
  <c r="BH1439" i="64" a="1"/>
  <c r="BH1584" i="64" a="1"/>
  <c r="BH1403" i="64" a="1"/>
  <c r="BH1368" i="64" a="1"/>
  <c r="BH1211" i="64" a="1"/>
  <c r="BH1668" i="64" a="1"/>
  <c r="BH946" i="64" a="1"/>
  <c r="BR500" i="64" l="1"/>
  <c r="BR502" i="64" s="1"/>
  <c r="BR503" i="64" s="1"/>
  <c r="BR511" i="64"/>
  <c r="BU1867" i="64" a="1"/>
  <c r="BU1867" i="64" s="1"/>
  <c r="BU1860" i="64" s="1"/>
  <c r="BU1861" i="64" s="1"/>
  <c r="BH177" i="64"/>
  <c r="BH1692" i="64"/>
  <c r="BC193" i="64"/>
  <c r="BG1376" i="64"/>
  <c r="BH1368" i="64"/>
  <c r="BH1439" i="64"/>
  <c r="BH1403" i="64"/>
  <c r="BH1305" i="64"/>
  <c r="BH1668" i="64"/>
  <c r="BH1333" i="64"/>
  <c r="BH1211" i="64"/>
  <c r="BH1235" i="64"/>
  <c r="BH1584" i="64"/>
  <c r="BH1059" i="64"/>
  <c r="BH946" i="64"/>
  <c r="BH670" i="64"/>
  <c r="AE571" i="64"/>
  <c r="AD576" i="64"/>
  <c r="Z1641" i="64"/>
  <c r="Z1642" i="64" s="1"/>
  <c r="AQ948" i="64"/>
  <c r="AP1061" i="64"/>
  <c r="X1213" i="64"/>
  <c r="W648" i="64"/>
  <c r="AF468" i="64"/>
  <c r="BH1963" i="64"/>
  <c r="BI1438" i="64" a="1"/>
  <c r="BI1438" i="64" s="1"/>
  <c r="BI1402" i="64" a="1"/>
  <c r="BI1402" i="64" s="1"/>
  <c r="BI1367" i="64" a="1"/>
  <c r="BI1367" i="64" s="1"/>
  <c r="BI1955" i="64" a="1"/>
  <c r="BI1955" i="64" s="1"/>
  <c r="BI1332" i="64" a="1"/>
  <c r="BI1332" i="64" s="1"/>
  <c r="BI1989" i="64" a="1"/>
  <c r="BI1989"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67" i="64" a="1"/>
  <c r="BI1667" i="64" s="1"/>
  <c r="BI1580" i="64" a="1"/>
  <c r="BI1580" i="64" s="1"/>
  <c r="BI1058" i="64" a="1"/>
  <c r="BI1058"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691" i="64" a="1"/>
  <c r="BI1691" i="64" s="1"/>
  <c r="BI1210" i="64" a="1"/>
  <c r="BI1210" i="64" s="1"/>
  <c r="BI647" i="64" a="1"/>
  <c r="BI647" i="64" s="1"/>
  <c r="BI1585" i="64" a="1"/>
  <c r="BI1585" i="64" s="1"/>
  <c r="BI1306" i="64" a="1"/>
  <c r="BI1306" i="64" s="1"/>
  <c r="BI1693" i="64" a="1"/>
  <c r="BI1693" i="64" s="1"/>
  <c r="BI1234" i="64" a="1"/>
  <c r="BI1234" i="64" s="1"/>
  <c r="BI1212" i="64" a="1"/>
  <c r="BI1212" i="64" s="1"/>
  <c r="BI1591" i="64" a="1"/>
  <c r="BI1591" i="64" s="1"/>
  <c r="BI1304" i="64" a="1"/>
  <c r="BI1304" i="64" s="1"/>
  <c r="BI1188" i="64" a="1"/>
  <c r="BI1188"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668" i="64" a="1"/>
  <c r="BI1059" i="64" a="1"/>
  <c r="X646" i="64" a="1"/>
  <c r="BI1584" i="64" a="1"/>
  <c r="BI1211" i="64" a="1"/>
  <c r="BI1692" i="64" a="1"/>
  <c r="BI1439" i="64" a="1"/>
  <c r="BI670" i="64" a="1"/>
  <c r="BI1305" i="64" a="1"/>
  <c r="BI946" i="64" a="1"/>
  <c r="BI1333" i="64" a="1"/>
  <c r="BI1368" i="64" a="1"/>
  <c r="BI1403" i="64" a="1"/>
  <c r="BI1235" i="64" a="1"/>
  <c r="BR516" i="64" l="1"/>
  <c r="BS507" i="64"/>
  <c r="BR512" i="64"/>
  <c r="BR504" i="64"/>
  <c r="BS496" i="64"/>
  <c r="BI177" i="64"/>
  <c r="BI1692" i="64"/>
  <c r="BH1376" i="64"/>
  <c r="BI1333" i="64"/>
  <c r="BI1668" i="64"/>
  <c r="BI1368" i="64"/>
  <c r="BI1403" i="64"/>
  <c r="BI1305" i="64"/>
  <c r="BI1439" i="64"/>
  <c r="BI1211" i="64"/>
  <c r="BI1235" i="64"/>
  <c r="BI1584" i="64"/>
  <c r="BI1059" i="64"/>
  <c r="BI946" i="64"/>
  <c r="BI670" i="64"/>
  <c r="BV1857" i="64"/>
  <c r="BV1863" i="64" s="1"/>
  <c r="AE574" i="64"/>
  <c r="AF571" i="64"/>
  <c r="Z1646" i="64"/>
  <c r="AA1636" i="64"/>
  <c r="AA1640" i="64" s="1"/>
  <c r="AR948" i="64"/>
  <c r="AQ1061" i="64"/>
  <c r="AR467" i="64"/>
  <c r="X646" i="64"/>
  <c r="Y1694" i="64"/>
  <c r="Z1189" i="64"/>
  <c r="AE1586" i="64"/>
  <c r="AF469" i="64"/>
  <c r="AG464" i="64"/>
  <c r="AF473" i="64"/>
  <c r="W1307" i="64"/>
  <c r="AC1670" i="64"/>
  <c r="BI1963" i="64"/>
  <c r="AG161" i="69"/>
  <c r="BJ1402" i="64" a="1"/>
  <c r="BJ1402" i="64" s="1"/>
  <c r="BJ1438" i="64" a="1"/>
  <c r="BJ1438" i="64" s="1"/>
  <c r="BJ1367" i="64" a="1"/>
  <c r="BJ1367" i="64" s="1"/>
  <c r="BJ1955" i="64" a="1"/>
  <c r="BJ1955" i="64" s="1"/>
  <c r="BJ1332" i="64" a="1"/>
  <c r="BJ1332" i="64" s="1"/>
  <c r="BJ1989" i="64" a="1"/>
  <c r="BJ1989" i="64" s="1"/>
  <c r="AF163" i="69"/>
  <c r="AF167" i="69"/>
  <c r="AF177" i="69" s="1"/>
  <c r="AF169" i="69"/>
  <c r="AF179" i="69" s="1"/>
  <c r="BJ472" i="64" a="1"/>
  <c r="BJ472" i="64" s="1"/>
  <c r="BJ466" i="64" a="1"/>
  <c r="BJ466" i="64" s="1"/>
  <c r="AF152" i="69"/>
  <c r="AG132" i="69"/>
  <c r="AG157" i="69" s="1"/>
  <c r="BJ1667" i="64" a="1"/>
  <c r="BJ1667" i="64" s="1"/>
  <c r="BJ1580" i="64" a="1"/>
  <c r="BJ1580" i="64" s="1"/>
  <c r="BJ1058" i="64" a="1"/>
  <c r="BJ1058"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04" i="64" a="1"/>
  <c r="BJ1304" i="64" s="1"/>
  <c r="BJ1693" i="64" a="1"/>
  <c r="BJ1693" i="64" s="1"/>
  <c r="BJ1188" i="64" a="1"/>
  <c r="BJ1188" i="64" s="1"/>
  <c r="BJ647" i="64" a="1"/>
  <c r="BJ647" i="64" s="1"/>
  <c r="BJ1585" i="64" a="1"/>
  <c r="BJ1585" i="64" s="1"/>
  <c r="BJ1210" i="64" a="1"/>
  <c r="BJ1210" i="64" s="1"/>
  <c r="BJ1234" i="64" a="1"/>
  <c r="BJ1234" i="64" s="1"/>
  <c r="BJ1306" i="64" a="1"/>
  <c r="BJ1306" i="64" s="1"/>
  <c r="BJ1691" i="64" a="1"/>
  <c r="BJ1691" i="64" s="1"/>
  <c r="BJ1591" i="64" a="1"/>
  <c r="BJ1591" i="64" s="1"/>
  <c r="BJ1212" i="64" a="1"/>
  <c r="BJ1212"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305" i="64" a="1"/>
  <c r="BJ670" i="64" a="1"/>
  <c r="BJ1584" i="64" a="1"/>
  <c r="BJ1692" i="64" a="1"/>
  <c r="BJ1333" i="64" a="1"/>
  <c r="BJ1403" i="64" a="1"/>
  <c r="BJ1668" i="64" a="1"/>
  <c r="BJ1439" i="64" a="1"/>
  <c r="BJ946" i="64" a="1"/>
  <c r="BJ1059" i="64" a="1"/>
  <c r="BJ1235" i="64" a="1"/>
  <c r="BJ1211" i="64" a="1"/>
  <c r="BJ1368" i="64" a="1"/>
  <c r="BS499" i="64" l="1"/>
  <c r="BV1867" i="64" a="1"/>
  <c r="BV1867" i="64" s="1"/>
  <c r="BV1860" i="64" s="1"/>
  <c r="BV1861" i="64" s="1"/>
  <c r="BJ177" i="64"/>
  <c r="BJ1692" i="64"/>
  <c r="BI1376" i="64"/>
  <c r="AE572" i="64"/>
  <c r="AE576" i="64" s="1"/>
  <c r="BJ1668" i="64"/>
  <c r="BJ1333" i="64"/>
  <c r="BJ1305" i="64"/>
  <c r="BJ1368" i="64"/>
  <c r="BJ1439" i="64"/>
  <c r="BJ1403" i="64"/>
  <c r="BJ1211" i="64"/>
  <c r="BJ1235" i="64"/>
  <c r="BJ1584" i="64"/>
  <c r="BJ1059" i="64"/>
  <c r="BJ946" i="64"/>
  <c r="BJ670" i="64"/>
  <c r="AA1641" i="64"/>
  <c r="AA1642" i="64" s="1"/>
  <c r="AS948" i="64"/>
  <c r="AS467" i="64"/>
  <c r="Y1213" i="64"/>
  <c r="X648" i="64"/>
  <c r="AG468" i="64"/>
  <c r="BJ1963" i="64"/>
  <c r="AG162" i="69"/>
  <c r="AG163" i="69" s="1"/>
  <c r="BK1438" i="64" a="1"/>
  <c r="BK1438" i="64" s="1"/>
  <c r="BK1367" i="64" a="1"/>
  <c r="BK1367" i="64" s="1"/>
  <c r="BK1402" i="64" a="1"/>
  <c r="BK1402" i="64" s="1"/>
  <c r="BK1955" i="64" a="1"/>
  <c r="BK1955" i="64" s="1"/>
  <c r="BK1332" i="64" a="1"/>
  <c r="BK1332" i="64" s="1"/>
  <c r="BK1989" i="64" a="1"/>
  <c r="BK1989" i="64" s="1"/>
  <c r="AF173" i="69"/>
  <c r="AF175" i="69" s="1"/>
  <c r="BK472" i="64" a="1"/>
  <c r="BK472" i="64" s="1"/>
  <c r="BK466" i="64" a="1"/>
  <c r="BK466" i="64" s="1"/>
  <c r="AG135" i="69"/>
  <c r="AG136" i="69" s="1"/>
  <c r="AH112" i="69"/>
  <c r="AH115" i="69" s="1"/>
  <c r="BK1667" i="64" a="1"/>
  <c r="BK1667" i="64" s="1"/>
  <c r="AG119" i="69"/>
  <c r="AG125" i="69"/>
  <c r="BK1580" i="64" a="1"/>
  <c r="BK1580" i="64" s="1"/>
  <c r="BK1058" i="64" a="1"/>
  <c r="BK1058"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34" i="64" a="1"/>
  <c r="BK1234" i="64" s="1"/>
  <c r="BK645" i="64" a="1"/>
  <c r="BK645" i="64" s="1"/>
  <c r="BK1304" i="64" a="1"/>
  <c r="BK1304" i="64" s="1"/>
  <c r="BK1691" i="64" a="1"/>
  <c r="BK1691" i="64" s="1"/>
  <c r="BK1591" i="64" a="1"/>
  <c r="BK1591" i="64" s="1"/>
  <c r="BK1210" i="64" a="1"/>
  <c r="BK1210" i="64" s="1"/>
  <c r="BK1693" i="64" a="1"/>
  <c r="BK1693" i="64" s="1"/>
  <c r="BK1585" i="64" a="1"/>
  <c r="BK1585" i="64" s="1"/>
  <c r="BK1212" i="64" a="1"/>
  <c r="BK1212" i="64" s="1"/>
  <c r="BK1188" i="64" a="1"/>
  <c r="BK1188" i="64" s="1"/>
  <c r="BK647" i="64" a="1"/>
  <c r="BK647" i="64" s="1"/>
  <c r="BK1306" i="64" a="1"/>
  <c r="BK1306"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059" i="64" a="1"/>
  <c r="BK1692" i="64" a="1"/>
  <c r="BK1333" i="64" a="1"/>
  <c r="Y646" i="64" a="1"/>
  <c r="BK1368" i="64" a="1"/>
  <c r="BK1668" i="64" a="1"/>
  <c r="BK670" i="64" a="1"/>
  <c r="BK1235" i="64" a="1"/>
  <c r="BK1403" i="64" a="1"/>
  <c r="BK1305" i="64" a="1"/>
  <c r="BK1584" i="64" a="1"/>
  <c r="BK1439" i="64" a="1"/>
  <c r="BK1211" i="64" a="1"/>
  <c r="BK946" i="64" a="1"/>
  <c r="BS508" i="64" l="1"/>
  <c r="BK177" i="64"/>
  <c r="BK1692" i="64"/>
  <c r="BJ1376" i="64"/>
  <c r="BK1368" i="64"/>
  <c r="BK1439" i="64"/>
  <c r="BK1305" i="64"/>
  <c r="BK1668" i="64"/>
  <c r="BK1333" i="64"/>
  <c r="BK1403" i="64"/>
  <c r="BK1211" i="64"/>
  <c r="BK1235" i="64"/>
  <c r="BK1584" i="64"/>
  <c r="BK1059" i="64"/>
  <c r="BK946" i="64"/>
  <c r="BK670" i="64"/>
  <c r="BW1857" i="64"/>
  <c r="BW1863" i="64" s="1"/>
  <c r="AF574" i="64"/>
  <c r="AG571" i="64"/>
  <c r="AB1636" i="64"/>
  <c r="AB1640" i="64" s="1"/>
  <c r="AA1646" i="64"/>
  <c r="AT948" i="64"/>
  <c r="AT467" i="64"/>
  <c r="AR1061" i="64"/>
  <c r="AS1061" i="64"/>
  <c r="Y646" i="64"/>
  <c r="Z1694" i="64"/>
  <c r="AA1189" i="64"/>
  <c r="AF1586" i="64"/>
  <c r="AG473" i="64"/>
  <c r="AG469" i="64"/>
  <c r="AH464" i="64"/>
  <c r="X1307" i="64"/>
  <c r="AD1670" i="64"/>
  <c r="AG169" i="69"/>
  <c r="AG179" i="69" s="1"/>
  <c r="AG167" i="69"/>
  <c r="AG177" i="69" s="1"/>
  <c r="AH156" i="69"/>
  <c r="AH161" i="69" s="1"/>
  <c r="BK1963" i="64"/>
  <c r="BL1438" i="64" a="1"/>
  <c r="BL1438" i="64" s="1"/>
  <c r="BL1402" i="64" a="1"/>
  <c r="BL1402" i="64" s="1"/>
  <c r="BL1367" i="64" a="1"/>
  <c r="BL1367" i="64" s="1"/>
  <c r="BL1955" i="64" a="1"/>
  <c r="BL1955" i="64" s="1"/>
  <c r="BL1332" i="64" a="1"/>
  <c r="BL1332" i="64" s="1"/>
  <c r="BL1989" i="64" a="1"/>
  <c r="BL1989" i="64" s="1"/>
  <c r="BL472" i="64" a="1"/>
  <c r="BL472" i="64" s="1"/>
  <c r="BL466" i="64" a="1"/>
  <c r="BL466" i="64" s="1"/>
  <c r="AG142" i="69"/>
  <c r="AG146" i="69" s="1"/>
  <c r="AG148" i="69" s="1"/>
  <c r="AH129" i="69"/>
  <c r="AH132" i="69" s="1"/>
  <c r="AH157" i="69" s="1"/>
  <c r="AG140" i="69"/>
  <c r="AG150" i="69" s="1"/>
  <c r="AH117" i="69"/>
  <c r="AH118" i="69" s="1"/>
  <c r="AH119" i="69" s="1"/>
  <c r="BL1667" i="64" a="1"/>
  <c r="BL1667" i="64" s="1"/>
  <c r="AG200" i="69"/>
  <c r="BL1580" i="64" a="1"/>
  <c r="BL1580" i="64" s="1"/>
  <c r="BL1058" i="64" a="1"/>
  <c r="BL1058"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06" i="64" a="1"/>
  <c r="BL1306" i="64" s="1"/>
  <c r="BL1210" i="64" a="1"/>
  <c r="BL1210" i="64" s="1"/>
  <c r="BL1304" i="64" a="1"/>
  <c r="BL1304" i="64" s="1"/>
  <c r="BL1591" i="64" a="1"/>
  <c r="BL1591" i="64" s="1"/>
  <c r="BL645" i="64" a="1"/>
  <c r="BL645" i="64" s="1"/>
  <c r="BL1212" i="64" a="1"/>
  <c r="BL1212" i="64" s="1"/>
  <c r="BL647" i="64" a="1"/>
  <c r="BL647" i="64" s="1"/>
  <c r="BL1188" i="64" a="1"/>
  <c r="BL1188" i="64" s="1"/>
  <c r="BL1585" i="64" a="1"/>
  <c r="BL1585" i="64" s="1"/>
  <c r="BL1234" i="64" a="1"/>
  <c r="BL1234" i="64" s="1"/>
  <c r="BL1693" i="64" a="1"/>
  <c r="BL1693" i="64" s="1"/>
  <c r="BL1691" i="64" a="1"/>
  <c r="BL1691"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46" i="64" a="1"/>
  <c r="BL670" i="64" a="1"/>
  <c r="BL1692" i="64" a="1"/>
  <c r="BL1235" i="64" a="1"/>
  <c r="BL1584" i="64" a="1"/>
  <c r="BL1211" i="64" a="1"/>
  <c r="BL1059" i="64" a="1"/>
  <c r="BL1305" i="64" a="1"/>
  <c r="BL1403" i="64" a="1"/>
  <c r="BL1333" i="64" a="1"/>
  <c r="BL1368" i="64" a="1"/>
  <c r="BL1439" i="64" a="1"/>
  <c r="BL1668" i="64" a="1"/>
  <c r="BS510" i="64" l="1"/>
  <c r="BS500" i="64" s="1"/>
  <c r="BS502" i="64" s="1"/>
  <c r="BS503" i="64" s="1"/>
  <c r="N499" i="64"/>
  <c r="BW1867" i="64" a="1"/>
  <c r="BW1867" i="64" s="1"/>
  <c r="BW1860" i="64" s="1"/>
  <c r="BW1861" i="64" s="1"/>
  <c r="BL177" i="64"/>
  <c r="BL1692" i="64"/>
  <c r="BK1376" i="64"/>
  <c r="AF572" i="64"/>
  <c r="AF576" i="64" s="1"/>
  <c r="BL1668" i="64"/>
  <c r="BL1305" i="64"/>
  <c r="BL1333" i="64"/>
  <c r="BL1368" i="64"/>
  <c r="BL1403" i="64"/>
  <c r="BL1439" i="64"/>
  <c r="BL1211" i="64"/>
  <c r="BL1235" i="64"/>
  <c r="BL1584" i="64"/>
  <c r="BL1059" i="64"/>
  <c r="BL946" i="64"/>
  <c r="BL670" i="64"/>
  <c r="AB1641" i="64"/>
  <c r="AB1642" i="64" s="1"/>
  <c r="AU948" i="64"/>
  <c r="AU467" i="64"/>
  <c r="AH468" i="64"/>
  <c r="Z1213" i="64"/>
  <c r="Y648" i="64"/>
  <c r="BL1963" i="64"/>
  <c r="AG173" i="69"/>
  <c r="AG175" i="69" s="1"/>
  <c r="AH159" i="69"/>
  <c r="AH184" i="69" s="1"/>
  <c r="AH187" i="69" s="1"/>
  <c r="AH194" i="69" s="1"/>
  <c r="AH202" i="69" s="1"/>
  <c r="BM1438" i="64" a="1"/>
  <c r="BM1438" i="64" s="1"/>
  <c r="BM1402" i="64" a="1"/>
  <c r="BM1402" i="64" s="1"/>
  <c r="BM1367" i="64" a="1"/>
  <c r="BM1367" i="64" s="1"/>
  <c r="BM1955" i="64" a="1"/>
  <c r="BM1955" i="64" s="1"/>
  <c r="BM1332" i="64" a="1"/>
  <c r="BM1332" i="64" s="1"/>
  <c r="BM1989" i="64" a="1"/>
  <c r="BM1989" i="64" s="1"/>
  <c r="BM472" i="64" a="1"/>
  <c r="BM472" i="64" s="1"/>
  <c r="BM466" i="64" a="1"/>
  <c r="BM466" i="64" s="1"/>
  <c r="AH134" i="69"/>
  <c r="AH135" i="69" s="1"/>
  <c r="AH136" i="69" s="1"/>
  <c r="AG152" i="69"/>
  <c r="BM1667" i="64" a="1"/>
  <c r="BM1667" i="64" s="1"/>
  <c r="BM1580" i="64" a="1"/>
  <c r="BM1580" i="64" s="1"/>
  <c r="BM1058" i="64" a="1"/>
  <c r="BM1058"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34" i="64" a="1"/>
  <c r="BM1234" i="64" s="1"/>
  <c r="BM1212" i="64" a="1"/>
  <c r="BM1212" i="64" s="1"/>
  <c r="BM1591" i="64" a="1"/>
  <c r="BM1591" i="64" s="1"/>
  <c r="BM647" i="64" a="1"/>
  <c r="BM647" i="64" s="1"/>
  <c r="BM1304" i="64" a="1"/>
  <c r="BM1304" i="64" s="1"/>
  <c r="BM1693" i="64" a="1"/>
  <c r="BM1693" i="64" s="1"/>
  <c r="BM1188" i="64" a="1"/>
  <c r="BM1188" i="64" s="1"/>
  <c r="BM1585" i="64" a="1"/>
  <c r="BM1585" i="64" s="1"/>
  <c r="BM1306" i="64" a="1"/>
  <c r="BM1306" i="64" s="1"/>
  <c r="BM645" i="64" a="1"/>
  <c r="BM645" i="64" s="1"/>
  <c r="BM1691" i="64" a="1"/>
  <c r="BM1691" i="64" s="1"/>
  <c r="BM1210" i="64" a="1"/>
  <c r="BM1210"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333" i="64" a="1"/>
  <c r="BM1584" i="64" a="1"/>
  <c r="BM1403" i="64" a="1"/>
  <c r="Z646" i="64" a="1"/>
  <c r="BM1368" i="64" a="1"/>
  <c r="BM1235" i="64" a="1"/>
  <c r="BM670" i="64" a="1"/>
  <c r="BM1305" i="64" a="1"/>
  <c r="BM1692" i="64" a="1"/>
  <c r="BM946" i="64" a="1"/>
  <c r="BM1211" i="64" a="1"/>
  <c r="BM1439" i="64" a="1"/>
  <c r="BM1059" i="64" a="1"/>
  <c r="BM1668" i="64" a="1"/>
  <c r="BS511" i="64" l="1"/>
  <c r="BS516" i="64" s="1"/>
  <c r="BT496" i="64"/>
  <c r="BT499" i="64" s="1"/>
  <c r="BS504" i="64"/>
  <c r="N502" i="64"/>
  <c r="N504" i="64" s="1"/>
  <c r="BM177" i="64"/>
  <c r="BM1692" i="64"/>
  <c r="BL1376" i="64"/>
  <c r="BM1333" i="64"/>
  <c r="BM1668" i="64"/>
  <c r="BM1368" i="64"/>
  <c r="BM1305" i="64"/>
  <c r="BM1403" i="64"/>
  <c r="BM1439" i="64"/>
  <c r="BM1211" i="64"/>
  <c r="BM1235" i="64"/>
  <c r="BM1584" i="64"/>
  <c r="BM1059" i="64"/>
  <c r="BM946" i="64"/>
  <c r="BM670" i="64"/>
  <c r="BX1857" i="64"/>
  <c r="BX1863" i="64" s="1"/>
  <c r="AH571" i="64"/>
  <c r="AG574" i="64"/>
  <c r="AC1636" i="64"/>
  <c r="AC1640" i="64" s="1"/>
  <c r="AB1646" i="64"/>
  <c r="AV948" i="64"/>
  <c r="AV467" i="64"/>
  <c r="AT1061" i="64"/>
  <c r="AU1061" i="64"/>
  <c r="Z646" i="64"/>
  <c r="AA1694" i="64"/>
  <c r="AB1189" i="64"/>
  <c r="AH473" i="64"/>
  <c r="AI464" i="64"/>
  <c r="AH469" i="64"/>
  <c r="AE1670" i="64"/>
  <c r="Y1307" i="64"/>
  <c r="AG1586" i="64"/>
  <c r="BM1963" i="64"/>
  <c r="AH192" i="69"/>
  <c r="AH200" i="69" s="1"/>
  <c r="AH162" i="69"/>
  <c r="AH167" i="69" s="1"/>
  <c r="AH173" i="69" s="1"/>
  <c r="AH175" i="69" s="1"/>
  <c r="AI183" i="69"/>
  <c r="AI186" i="69" s="1"/>
  <c r="AH188" i="69"/>
  <c r="BN1438" i="64" a="1"/>
  <c r="BN1438" i="64" s="1"/>
  <c r="BN1402" i="64" a="1"/>
  <c r="BN1402" i="64" s="1"/>
  <c r="BN1367" i="64" a="1"/>
  <c r="BN1367" i="64" s="1"/>
  <c r="BN1955" i="64" a="1"/>
  <c r="BN1955" i="64" s="1"/>
  <c r="BN1332" i="64" a="1"/>
  <c r="BN1332" i="64" s="1"/>
  <c r="BN1989" i="64" a="1"/>
  <c r="BN1989" i="64" s="1"/>
  <c r="BN472" i="64" a="1"/>
  <c r="BN472" i="64" s="1"/>
  <c r="BN466" i="64" a="1"/>
  <c r="BN466" i="64" s="1"/>
  <c r="AH142" i="69"/>
  <c r="AH152" i="69" s="1"/>
  <c r="AH140" i="69"/>
  <c r="AH150" i="69" s="1"/>
  <c r="AI129" i="69"/>
  <c r="AI132" i="69" s="1"/>
  <c r="AI157" i="69" s="1"/>
  <c r="AI117" i="69"/>
  <c r="AI118" i="69" s="1"/>
  <c r="AJ112" i="69" s="1"/>
  <c r="BN1667" i="64" a="1"/>
  <c r="BN1667" i="64" s="1"/>
  <c r="BN1580" i="64" a="1"/>
  <c r="BN1580" i="64" s="1"/>
  <c r="BN1058" i="64" a="1"/>
  <c r="BN1058"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04" i="64" a="1"/>
  <c r="BN1304" i="64" s="1"/>
  <c r="BN1585" i="64" a="1"/>
  <c r="BN1585" i="64" s="1"/>
  <c r="BN645" i="64" a="1"/>
  <c r="BN645" i="64" s="1"/>
  <c r="BN1188" i="64" a="1"/>
  <c r="BN1188" i="64" s="1"/>
  <c r="BN1234" i="64" a="1"/>
  <c r="BN1234" i="64" s="1"/>
  <c r="BN1693" i="64" a="1"/>
  <c r="BN1693" i="64" s="1"/>
  <c r="BN1691" i="64" a="1"/>
  <c r="BN1691" i="64" s="1"/>
  <c r="BN1591" i="64" a="1"/>
  <c r="BN1591" i="64" s="1"/>
  <c r="BN1212" i="64" a="1"/>
  <c r="BN1212" i="64" s="1"/>
  <c r="BN1306" i="64" a="1"/>
  <c r="BN1306" i="64" s="1"/>
  <c r="BN1210" i="64" a="1"/>
  <c r="BN1210"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235" i="64" a="1"/>
  <c r="BN1668" i="64" a="1"/>
  <c r="BN670" i="64" a="1"/>
  <c r="BN1439" i="64" a="1"/>
  <c r="BN1368" i="64" a="1"/>
  <c r="BN1333" i="64" a="1"/>
  <c r="BN1403" i="64" a="1"/>
  <c r="BN946" i="64" a="1"/>
  <c r="BN1211" i="64" a="1"/>
  <c r="BN1305" i="64" a="1"/>
  <c r="BN1584" i="64" a="1"/>
  <c r="BN1692" i="64" a="1"/>
  <c r="BN1059" i="64" a="1"/>
  <c r="BT507" i="64" l="1"/>
  <c r="BS512" i="64"/>
  <c r="BT508" i="64"/>
  <c r="BT510" i="64" s="1"/>
  <c r="BT500" i="64" s="1"/>
  <c r="BT502" i="64" s="1"/>
  <c r="BX1867" i="64" a="1"/>
  <c r="BX1867" i="64" s="1"/>
  <c r="BX1860" i="64" s="1"/>
  <c r="BX1861" i="64" s="1"/>
  <c r="BN177" i="64"/>
  <c r="BN1692" i="64"/>
  <c r="BM1376" i="64"/>
  <c r="BN1403" i="64"/>
  <c r="N1403" i="64" s="1"/>
  <c r="BN1439" i="64"/>
  <c r="BN1668" i="64"/>
  <c r="N1668" i="64" s="1"/>
  <c r="BN1333" i="64"/>
  <c r="N1333" i="64" s="1"/>
  <c r="BN1305" i="64"/>
  <c r="BN1368" i="64"/>
  <c r="BN1211" i="64"/>
  <c r="N1211" i="64" s="1"/>
  <c r="BN1235" i="64"/>
  <c r="BN1584" i="64"/>
  <c r="BN1059" i="64"/>
  <c r="N1059" i="64" s="1"/>
  <c r="BN946" i="64"/>
  <c r="N946" i="64" s="1"/>
  <c r="BN670" i="64"/>
  <c r="AG572" i="64"/>
  <c r="AC1641" i="64"/>
  <c r="AC1642" i="64" s="1"/>
  <c r="AW948" i="64"/>
  <c r="AW467" i="64"/>
  <c r="AV1061" i="64"/>
  <c r="AA1213" i="64"/>
  <c r="Z648" i="64"/>
  <c r="AI468" i="64"/>
  <c r="BN1963" i="64"/>
  <c r="N1963" i="64" s="1"/>
  <c r="AH198" i="69"/>
  <c r="AH169" i="69"/>
  <c r="AH179" i="69" s="1"/>
  <c r="AI156" i="69"/>
  <c r="AI161" i="69" s="1"/>
  <c r="AH177" i="69"/>
  <c r="AH163" i="69"/>
  <c r="BO1438" i="64" a="1"/>
  <c r="BO1438" i="64" s="1"/>
  <c r="BO1402" i="64" a="1"/>
  <c r="BO1402" i="64" s="1"/>
  <c r="BO1367" i="64" a="1"/>
  <c r="BO1367" i="64" s="1"/>
  <c r="BO1955" i="64" a="1"/>
  <c r="BO1955" i="64" s="1"/>
  <c r="BO1332" i="64" a="1"/>
  <c r="BO1332" i="64" s="1"/>
  <c r="BO1989" i="64" a="1"/>
  <c r="BO1989" i="64" s="1"/>
  <c r="BO472" i="64" a="1"/>
  <c r="BO472" i="64" s="1"/>
  <c r="BO466" i="64" a="1"/>
  <c r="BO466" i="64" s="1"/>
  <c r="AH146" i="69"/>
  <c r="AH148" i="69" s="1"/>
  <c r="AI134" i="69"/>
  <c r="AI135" i="69" s="1"/>
  <c r="BO1667" i="64" a="1"/>
  <c r="BO1667" i="64" s="1"/>
  <c r="BO1580" i="64" a="1"/>
  <c r="BO1580" i="64" s="1"/>
  <c r="BO1058" i="64" a="1"/>
  <c r="BO1058"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04" i="64" a="1"/>
  <c r="BO1304" i="64" s="1"/>
  <c r="BO1585" i="64" a="1"/>
  <c r="BO1585" i="64" s="1"/>
  <c r="BO1234" i="64" a="1"/>
  <c r="BO1234" i="64" s="1"/>
  <c r="BO1188" i="64" a="1"/>
  <c r="BO1188" i="64" s="1"/>
  <c r="BO1591" i="64" a="1"/>
  <c r="BO1591" i="64" s="1"/>
  <c r="BO1212" i="64" a="1"/>
  <c r="BO1212" i="64" s="1"/>
  <c r="BO645" i="64" a="1"/>
  <c r="BO645" i="64" s="1"/>
  <c r="BO1691" i="64" a="1"/>
  <c r="BO1691" i="64" s="1"/>
  <c r="BO1306" i="64" a="1"/>
  <c r="BO1306" i="64" s="1"/>
  <c r="BO1210" i="64" a="1"/>
  <c r="BO1210" i="64" s="1"/>
  <c r="BO1693" i="64" a="1"/>
  <c r="BO1693"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584" i="64" a="1"/>
  <c r="BO1403" i="64" a="1"/>
  <c r="BO1368" i="64" a="1"/>
  <c r="BO1305" i="64" a="1"/>
  <c r="BO1333" i="64" a="1"/>
  <c r="BO1235" i="64" a="1"/>
  <c r="BO1692" i="64" a="1"/>
  <c r="BO1211" i="64" a="1"/>
  <c r="BO1059" i="64" a="1"/>
  <c r="AA646" i="64" a="1"/>
  <c r="BO946" i="64" a="1"/>
  <c r="BO1439" i="64" a="1"/>
  <c r="BO1668" i="64" a="1"/>
  <c r="BO670" i="64" a="1"/>
  <c r="BT511" i="64" l="1"/>
  <c r="BT516" i="64" s="1"/>
  <c r="BT503" i="64"/>
  <c r="BO177" i="64"/>
  <c r="BO1692" i="64"/>
  <c r="BN1376" i="64"/>
  <c r="N1376" i="64" s="1"/>
  <c r="BO1668" i="64"/>
  <c r="BO1333" i="64"/>
  <c r="BO1305" i="64"/>
  <c r="BO1368" i="64"/>
  <c r="BO1403" i="64"/>
  <c r="BO1439" i="64"/>
  <c r="BO1211" i="64"/>
  <c r="BO1235" i="64"/>
  <c r="BO1584" i="64"/>
  <c r="BO1059" i="64"/>
  <c r="BO946" i="64"/>
  <c r="BO670" i="64"/>
  <c r="BY1857" i="64"/>
  <c r="BY1863" i="64" s="1"/>
  <c r="AG576" i="64"/>
  <c r="AH574" i="64"/>
  <c r="AI571" i="64"/>
  <c r="AD1636" i="64"/>
  <c r="AC1646" i="64"/>
  <c r="AX948" i="64"/>
  <c r="AX467" i="64"/>
  <c r="AA646" i="64"/>
  <c r="AB1694" i="64"/>
  <c r="AC1189" i="64"/>
  <c r="AI473" i="64"/>
  <c r="AI469" i="64"/>
  <c r="AJ464" i="64"/>
  <c r="AH1586" i="64"/>
  <c r="AF1670" i="64"/>
  <c r="Z1307" i="64"/>
  <c r="BO1963" i="64"/>
  <c r="AI159" i="69"/>
  <c r="AI184" i="69" s="1"/>
  <c r="AI187" i="69" s="1"/>
  <c r="AI194" i="69" s="1"/>
  <c r="AI202" i="69" s="1"/>
  <c r="BP1438" i="64" a="1"/>
  <c r="BP1438" i="64" s="1"/>
  <c r="BP1402" i="64" a="1"/>
  <c r="BP1402" i="64" s="1"/>
  <c r="BP1367" i="64" a="1"/>
  <c r="BP1367" i="64" s="1"/>
  <c r="BP1955" i="64" a="1"/>
  <c r="BP1955" i="64" s="1"/>
  <c r="BP1332" i="64" a="1"/>
  <c r="BP1332" i="64" s="1"/>
  <c r="BP1989" i="64" a="1"/>
  <c r="BP1989" i="64" s="1"/>
  <c r="BP466" i="64" a="1"/>
  <c r="BP466" i="64" s="1"/>
  <c r="BP472" i="64" a="1"/>
  <c r="BP472" i="64" s="1"/>
  <c r="AJ129" i="69"/>
  <c r="AJ134" i="69" s="1"/>
  <c r="AI136" i="69"/>
  <c r="AI140" i="69"/>
  <c r="AI150" i="69" s="1"/>
  <c r="AI142" i="69"/>
  <c r="AI146" i="69" s="1"/>
  <c r="AI148" i="69" s="1"/>
  <c r="BP1667" i="64" a="1"/>
  <c r="BP1667" i="64" s="1"/>
  <c r="BP1580" i="64" a="1"/>
  <c r="BP1580" i="64" s="1"/>
  <c r="BP1058" i="64" a="1"/>
  <c r="BP1058"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12" i="64" a="1"/>
  <c r="BP1212" i="64" s="1"/>
  <c r="BP647" i="64" a="1"/>
  <c r="BP647" i="64" s="1"/>
  <c r="BP1188" i="64" a="1"/>
  <c r="BP1188" i="64" s="1"/>
  <c r="BP1210" i="64" a="1"/>
  <c r="BP1210" i="64" s="1"/>
  <c r="BP1234" i="64" a="1"/>
  <c r="BP1234" i="64" s="1"/>
  <c r="BP1693" i="64" a="1"/>
  <c r="BP1693" i="64" s="1"/>
  <c r="BP1591" i="64" a="1"/>
  <c r="BP1591" i="64" s="1"/>
  <c r="BP1304" i="64" a="1"/>
  <c r="BP1304" i="64" s="1"/>
  <c r="BP1585" i="64" a="1"/>
  <c r="BP1585" i="64" s="1"/>
  <c r="BP1691" i="64" a="1"/>
  <c r="BP1691" i="64" s="1"/>
  <c r="BP1306" i="64" a="1"/>
  <c r="BP1306"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668" i="64" a="1"/>
  <c r="BP1403" i="64" a="1"/>
  <c r="BP1211" i="64" a="1"/>
  <c r="BP1368" i="64" a="1"/>
  <c r="BP1584" i="64" a="1"/>
  <c r="BP1692" i="64" a="1"/>
  <c r="BP1059" i="64" a="1"/>
  <c r="BP1439" i="64" a="1"/>
  <c r="BP1333" i="64" a="1"/>
  <c r="BP1305" i="64" a="1"/>
  <c r="BP1235" i="64" a="1"/>
  <c r="BP946" i="64" a="1"/>
  <c r="BP670" i="64" a="1"/>
  <c r="BT512" i="64" l="1"/>
  <c r="BU507" i="64"/>
  <c r="BT504" i="64"/>
  <c r="BU496" i="64"/>
  <c r="BU499" i="64" s="1"/>
  <c r="BY1867" i="64" a="1"/>
  <c r="BY1867" i="64" s="1"/>
  <c r="BY1860" i="64" s="1"/>
  <c r="BY1861" i="64" s="1"/>
  <c r="BP177" i="64"/>
  <c r="BP1692" i="64"/>
  <c r="BO1376" i="64"/>
  <c r="AH572" i="64"/>
  <c r="AH576" i="64" s="1"/>
  <c r="BP1368" i="64"/>
  <c r="BP1305" i="64"/>
  <c r="BP1403" i="64"/>
  <c r="BP1439" i="64"/>
  <c r="BP1668" i="64"/>
  <c r="BP1333" i="64"/>
  <c r="BP1211" i="64"/>
  <c r="BP1235" i="64"/>
  <c r="BP1584" i="64"/>
  <c r="BP1059" i="64"/>
  <c r="BP946" i="64"/>
  <c r="BP670" i="64"/>
  <c r="AD1640" i="64"/>
  <c r="AD1641" i="64" s="1"/>
  <c r="K1641" i="64" s="1"/>
  <c r="AY948" i="64"/>
  <c r="AY467" i="64"/>
  <c r="AW1061" i="64"/>
  <c r="AB1213" i="64"/>
  <c r="AJ468" i="64"/>
  <c r="AA648" i="64"/>
  <c r="AI188" i="69"/>
  <c r="AJ183" i="69"/>
  <c r="AJ186" i="69" s="1"/>
  <c r="AI192" i="69"/>
  <c r="AI200" i="69" s="1"/>
  <c r="AI162" i="69"/>
  <c r="AI163" i="69" s="1"/>
  <c r="BP1963" i="64"/>
  <c r="BQ1402" i="64" a="1"/>
  <c r="BQ1402" i="64" s="1"/>
  <c r="BQ1438" i="64" a="1"/>
  <c r="BQ1438" i="64" s="1"/>
  <c r="BQ1367" i="64" a="1"/>
  <c r="BQ1367" i="64" s="1"/>
  <c r="BQ1955" i="64" a="1"/>
  <c r="BQ1955" i="64" s="1"/>
  <c r="BQ1332" i="64" a="1"/>
  <c r="BQ1332" i="64" s="1"/>
  <c r="BQ1989" i="64" a="1"/>
  <c r="BQ1989" i="64" s="1"/>
  <c r="AJ132" i="69"/>
  <c r="AJ157" i="69" s="1"/>
  <c r="BQ472" i="64" a="1"/>
  <c r="BQ472" i="64" s="1"/>
  <c r="BQ466" i="64" a="1"/>
  <c r="BQ466" i="64" s="1"/>
  <c r="AI152" i="69"/>
  <c r="BQ1667" i="64" a="1"/>
  <c r="BQ1667" i="64" s="1"/>
  <c r="BK17" i="69"/>
  <c r="BK18" i="69" s="1"/>
  <c r="BQ1580" i="64" a="1"/>
  <c r="BQ1580" i="64" s="1"/>
  <c r="BQ1058" i="64" a="1"/>
  <c r="BQ1058"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188" i="64" a="1"/>
  <c r="BQ1188" i="64" s="1"/>
  <c r="BQ1304" i="64" a="1"/>
  <c r="BQ1304" i="64" s="1"/>
  <c r="BQ1691" i="64" a="1"/>
  <c r="BQ1691" i="64" s="1"/>
  <c r="BQ1585" i="64" a="1"/>
  <c r="BQ1585" i="64" s="1"/>
  <c r="BQ1306" i="64" a="1"/>
  <c r="BQ1306" i="64" s="1"/>
  <c r="BQ1210" i="64" a="1"/>
  <c r="BQ1210" i="64" s="1"/>
  <c r="BQ1234" i="64" a="1"/>
  <c r="BQ1234" i="64" s="1"/>
  <c r="BQ647" i="64" a="1"/>
  <c r="BQ647" i="64" s="1"/>
  <c r="BQ1212" i="64" a="1"/>
  <c r="BQ1212" i="64" s="1"/>
  <c r="BQ1591" i="64" a="1"/>
  <c r="BQ1591" i="64" s="1"/>
  <c r="BQ1693" i="64" a="1"/>
  <c r="BQ1693"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211" i="64" a="1"/>
  <c r="BQ1668" i="64" a="1"/>
  <c r="BQ1584" i="64" a="1"/>
  <c r="BQ1403" i="64" a="1"/>
  <c r="BQ1305" i="64" a="1"/>
  <c r="BQ1235" i="64" a="1"/>
  <c r="BQ1368" i="64" a="1"/>
  <c r="AB646" i="64" a="1"/>
  <c r="BQ1439" i="64" a="1"/>
  <c r="BQ1692" i="64" a="1"/>
  <c r="BQ1059" i="64" a="1"/>
  <c r="BQ1333" i="64" a="1"/>
  <c r="BQ946" i="64" a="1"/>
  <c r="BQ670" i="64" a="1"/>
  <c r="BU508" i="64" l="1"/>
  <c r="BQ177" i="64"/>
  <c r="BQ1692" i="64"/>
  <c r="BP1376" i="64"/>
  <c r="AD1642" i="64"/>
  <c r="BQ1368" i="64"/>
  <c r="BQ1439" i="64"/>
  <c r="BQ1403" i="64"/>
  <c r="BQ1333" i="64"/>
  <c r="BQ1305" i="64"/>
  <c r="BQ1668" i="64"/>
  <c r="BQ1211" i="64"/>
  <c r="BQ1235" i="64"/>
  <c r="BQ1584" i="64"/>
  <c r="BQ1059" i="64"/>
  <c r="BQ946" i="64"/>
  <c r="BQ670" i="64"/>
  <c r="AD1646" i="64"/>
  <c r="AE1636" i="64"/>
  <c r="BZ1857" i="64"/>
  <c r="AI574" i="64"/>
  <c r="AJ571" i="64"/>
  <c r="AZ948" i="64"/>
  <c r="AZ467" i="64"/>
  <c r="BA467" i="64"/>
  <c r="AX1061" i="64"/>
  <c r="AY1061" i="64"/>
  <c r="AC1694" i="64"/>
  <c r="AB646" i="64"/>
  <c r="AD1189" i="64"/>
  <c r="AI1586" i="64"/>
  <c r="AK464" i="64"/>
  <c r="AJ473" i="64"/>
  <c r="AJ469" i="64"/>
  <c r="AA1307" i="64"/>
  <c r="AG1670" i="64"/>
  <c r="AI169" i="69"/>
  <c r="AI179" i="69" s="1"/>
  <c r="AI167" i="69"/>
  <c r="AI177" i="69" s="1"/>
  <c r="AJ156" i="69"/>
  <c r="AJ161" i="69" s="1"/>
  <c r="AI198" i="69"/>
  <c r="BQ1963" i="64"/>
  <c r="BR1402" i="64" a="1"/>
  <c r="BR1402" i="64" s="1"/>
  <c r="BR1438" i="64" a="1"/>
  <c r="BR1438" i="64" s="1"/>
  <c r="BR1367" i="64" a="1"/>
  <c r="BR1367" i="64" s="1"/>
  <c r="BR1955" i="64" a="1"/>
  <c r="BR1955" i="64" s="1"/>
  <c r="BR1332" i="64" a="1"/>
  <c r="BR1332" i="64" s="1"/>
  <c r="BR1989" i="64" a="1"/>
  <c r="BR1989" i="64" s="1"/>
  <c r="AJ135" i="69"/>
  <c r="AJ140" i="69" s="1"/>
  <c r="AJ150" i="69" s="1"/>
  <c r="BR472" i="64" a="1"/>
  <c r="BR472" i="64" s="1"/>
  <c r="BR466" i="64" a="1"/>
  <c r="BR466" i="64" s="1"/>
  <c r="BR1667" i="64" a="1"/>
  <c r="BR1667" i="64" s="1"/>
  <c r="BL17" i="69"/>
  <c r="BL18" i="69" s="1"/>
  <c r="BR1580" i="64" a="1"/>
  <c r="BR1580" i="64" s="1"/>
  <c r="BR1058" i="64" a="1"/>
  <c r="BR1058"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12" i="64" a="1"/>
  <c r="BR1212" i="64" s="1"/>
  <c r="BR1188" i="64" a="1"/>
  <c r="BR1188" i="64" s="1"/>
  <c r="BR1591" i="64" a="1"/>
  <c r="BR1591" i="64" s="1"/>
  <c r="BR647" i="64" a="1"/>
  <c r="BR647" i="64" s="1"/>
  <c r="BR1210" i="64" a="1"/>
  <c r="BR1210" i="64" s="1"/>
  <c r="BR1693" i="64" a="1"/>
  <c r="BR1693" i="64" s="1"/>
  <c r="BR1234" i="64" a="1"/>
  <c r="BR1234" i="64" s="1"/>
  <c r="BR1304" i="64" a="1"/>
  <c r="BR1304" i="64" s="1"/>
  <c r="BR1585" i="64" a="1"/>
  <c r="BR1585" i="64" s="1"/>
  <c r="BR1691" i="64" a="1"/>
  <c r="BR1691" i="64" s="1"/>
  <c r="BR1306" i="64" a="1"/>
  <c r="BR1306"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670" i="64" a="1"/>
  <c r="BR1368" i="64" a="1"/>
  <c r="BR1439" i="64" a="1"/>
  <c r="BR1668" i="64" a="1"/>
  <c r="BR1059" i="64" a="1"/>
  <c r="BR1692" i="64" a="1"/>
  <c r="BR1305" i="64" a="1"/>
  <c r="BR1403" i="64" a="1"/>
  <c r="BR1584" i="64" a="1"/>
  <c r="BR1235" i="64" a="1"/>
  <c r="BR1211" i="64" a="1"/>
  <c r="BR946" i="64" a="1"/>
  <c r="BR1333" i="64" a="1"/>
  <c r="BU510" i="64" l="1"/>
  <c r="BU500" i="64" s="1"/>
  <c r="BU502" i="64" s="1"/>
  <c r="AE1640" i="64"/>
  <c r="BR177" i="64"/>
  <c r="BR1692" i="64"/>
  <c r="BQ1376" i="64"/>
  <c r="BR1403" i="64"/>
  <c r="BR1333" i="64"/>
  <c r="BR1668" i="64"/>
  <c r="BR1368" i="64"/>
  <c r="BR1305" i="64"/>
  <c r="BR1439" i="64"/>
  <c r="BR1211" i="64"/>
  <c r="BR1235" i="64"/>
  <c r="BR1584" i="64"/>
  <c r="BR1059" i="64"/>
  <c r="BR946" i="64"/>
  <c r="BR670" i="64"/>
  <c r="BZ1863" i="64"/>
  <c r="AI572" i="64"/>
  <c r="BA948" i="64"/>
  <c r="BB467" i="64"/>
  <c r="AZ1061" i="64"/>
  <c r="AC1213" i="64"/>
  <c r="AK468" i="64"/>
  <c r="AB648" i="64"/>
  <c r="AJ159" i="69"/>
  <c r="AJ184" i="69" s="1"/>
  <c r="AJ187" i="69" s="1"/>
  <c r="AJ194" i="69" s="1"/>
  <c r="AJ202" i="69" s="1"/>
  <c r="AI173" i="69"/>
  <c r="AI175" i="69" s="1"/>
  <c r="BR1963" i="64"/>
  <c r="BS1438" i="64" a="1"/>
  <c r="BS1438" i="64" s="1"/>
  <c r="BS1367" i="64" a="1"/>
  <c r="BS1367" i="64" s="1"/>
  <c r="BS1402" i="64" a="1"/>
  <c r="BS1402" i="64" s="1"/>
  <c r="BS1955" i="64" a="1"/>
  <c r="BS1955" i="64" s="1"/>
  <c r="BS1332" i="64" a="1"/>
  <c r="BS1332" i="64" s="1"/>
  <c r="BS1989" i="64" a="1"/>
  <c r="BS1989" i="64" s="1"/>
  <c r="AJ136" i="69"/>
  <c r="AK129" i="69"/>
  <c r="AK132" i="69" s="1"/>
  <c r="AK157" i="69" s="1"/>
  <c r="AJ142" i="69"/>
  <c r="AJ152" i="69" s="1"/>
  <c r="BS472" i="64" a="1"/>
  <c r="BS472" i="64" s="1"/>
  <c r="BS466" i="64" a="1"/>
  <c r="BS466" i="64" s="1"/>
  <c r="BS1667" i="64" a="1"/>
  <c r="BS1667" i="64" s="1"/>
  <c r="BS1580" i="64" a="1"/>
  <c r="BS1580" i="64" s="1"/>
  <c r="BS1058" i="64" a="1"/>
  <c r="BS1058"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691" i="64" a="1"/>
  <c r="BS1691" i="64" s="1"/>
  <c r="BS1306" i="64" a="1"/>
  <c r="BS1306" i="64" s="1"/>
  <c r="BS645" i="64" a="1"/>
  <c r="BS645" i="64" s="1"/>
  <c r="BS1693" i="64" a="1"/>
  <c r="BS1693" i="64" s="1"/>
  <c r="BS1210" i="64" a="1"/>
  <c r="BS1210" i="64" s="1"/>
  <c r="BS1591" i="64" a="1"/>
  <c r="BS1591" i="64" s="1"/>
  <c r="BS1304" i="64" a="1"/>
  <c r="BS1304" i="64" s="1"/>
  <c r="BS1212" i="64" a="1"/>
  <c r="BS1212" i="64" s="1"/>
  <c r="BS1188" i="64" a="1"/>
  <c r="BS1188" i="64" s="1"/>
  <c r="BS647" i="64" a="1"/>
  <c r="BS647" i="64" s="1"/>
  <c r="BS1234" i="64" a="1"/>
  <c r="BS1234" i="64" s="1"/>
  <c r="BS1585" i="64" a="1"/>
  <c r="BS1585"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211" i="64" a="1"/>
  <c r="AC646" i="64" a="1"/>
  <c r="BS1692" i="64" a="1"/>
  <c r="BS1368" i="64" a="1"/>
  <c r="BS946" i="64" a="1"/>
  <c r="BS670" i="64" a="1"/>
  <c r="BS1403" i="64" a="1"/>
  <c r="BS1584" i="64" a="1"/>
  <c r="BS1059" i="64" a="1"/>
  <c r="BS1668" i="64" a="1"/>
  <c r="BS1235" i="64" a="1"/>
  <c r="BS1305" i="64" a="1"/>
  <c r="BS1333" i="64" a="1"/>
  <c r="BS1439" i="64" a="1"/>
  <c r="BU511" i="64" l="1"/>
  <c r="BU516" i="64" s="1"/>
  <c r="BU503" i="64"/>
  <c r="AE1641" i="64"/>
  <c r="AF1636" i="64" s="1"/>
  <c r="BZ1867" i="64" a="1"/>
  <c r="BZ1867" i="64" s="1"/>
  <c r="BZ1860" i="64" s="1"/>
  <c r="BZ1861" i="64" s="1"/>
  <c r="O1861" i="64" s="1"/>
  <c r="BS177" i="64"/>
  <c r="BS1692" i="64"/>
  <c r="BR1376" i="64"/>
  <c r="BN193" i="64"/>
  <c r="BS1668" i="64"/>
  <c r="BS1333" i="64"/>
  <c r="BS1305" i="64"/>
  <c r="BS1403" i="64"/>
  <c r="BS1368" i="64"/>
  <c r="BS1439" i="64"/>
  <c r="BS1211" i="64"/>
  <c r="BS1235" i="64"/>
  <c r="BS1584" i="64"/>
  <c r="BS1059" i="64"/>
  <c r="BS946" i="64"/>
  <c r="BS670" i="64"/>
  <c r="AI576" i="64"/>
  <c r="AK571" i="64"/>
  <c r="AJ574" i="64"/>
  <c r="AJ572" i="64" s="1"/>
  <c r="BB948" i="64"/>
  <c r="AC646" i="64"/>
  <c r="AD1694" i="64"/>
  <c r="AE1189" i="64"/>
  <c r="AH1670" i="64"/>
  <c r="AB1307" i="64"/>
  <c r="AJ1586" i="64"/>
  <c r="AK469" i="64"/>
  <c r="AL464" i="64"/>
  <c r="AK473" i="64"/>
  <c r="AJ192" i="69"/>
  <c r="AJ198" i="69" s="1"/>
  <c r="AJ188" i="69"/>
  <c r="AK183" i="69"/>
  <c r="AK186" i="69" s="1"/>
  <c r="AJ162" i="69"/>
  <c r="AJ163" i="69" s="1"/>
  <c r="BS1963" i="64"/>
  <c r="BT1438" i="64" a="1"/>
  <c r="BT1438" i="64" s="1"/>
  <c r="BT1402" i="64" a="1"/>
  <c r="BT1402" i="64" s="1"/>
  <c r="BT1367" i="64" a="1"/>
  <c r="BT1367" i="64" s="1"/>
  <c r="BT1955" i="64" a="1"/>
  <c r="BT1955" i="64" s="1"/>
  <c r="BT1332" i="64" a="1"/>
  <c r="BT1332" i="64" s="1"/>
  <c r="BT1989" i="64" a="1"/>
  <c r="BT1989" i="64" s="1"/>
  <c r="AJ146" i="69"/>
  <c r="AJ148" i="69" s="1"/>
  <c r="AK134" i="69"/>
  <c r="AK135" i="69" s="1"/>
  <c r="AK140" i="69" s="1"/>
  <c r="AK150" i="69" s="1"/>
  <c r="BT472" i="64" a="1"/>
  <c r="BT472" i="64" s="1"/>
  <c r="BT466" i="64" a="1"/>
  <c r="BT466" i="64" s="1"/>
  <c r="AL115" i="69"/>
  <c r="AL118" i="69" s="1"/>
  <c r="AL125" i="69" s="1"/>
  <c r="BT1667" i="64" a="1"/>
  <c r="BT1667" i="64" s="1"/>
  <c r="BT1580" i="64" a="1"/>
  <c r="BT1580" i="64" s="1"/>
  <c r="BT1058" i="64" a="1"/>
  <c r="BT1058"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691" i="64" a="1"/>
  <c r="BT1691" i="64" s="1"/>
  <c r="BT1306" i="64" a="1"/>
  <c r="BT1306" i="64" s="1"/>
  <c r="BT1210" i="64" a="1"/>
  <c r="BT1210" i="64" s="1"/>
  <c r="BT1591" i="64" a="1"/>
  <c r="BT1591" i="64" s="1"/>
  <c r="BT1304" i="64" a="1"/>
  <c r="BT1304" i="64" s="1"/>
  <c r="BT1212" i="64" a="1"/>
  <c r="BT1212" i="64" s="1"/>
  <c r="BT1234" i="64" a="1"/>
  <c r="BT1234" i="64" s="1"/>
  <c r="BT1188" i="64" a="1"/>
  <c r="BT1188" i="64" s="1"/>
  <c r="BT645" i="64" a="1"/>
  <c r="BT645" i="64" s="1"/>
  <c r="BT647" i="64" a="1"/>
  <c r="BT647" i="64" s="1"/>
  <c r="BT1693" i="64" a="1"/>
  <c r="BT1693" i="64" s="1"/>
  <c r="BT1585" i="64" a="1"/>
  <c r="BT1585"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946" i="64" a="1"/>
  <c r="BT1211" i="64" a="1"/>
  <c r="BT1584" i="64" a="1"/>
  <c r="BT1439" i="64" a="1"/>
  <c r="BT1059" i="64" a="1"/>
  <c r="BT1668" i="64" a="1"/>
  <c r="BT1305" i="64" a="1"/>
  <c r="BT1692" i="64" a="1"/>
  <c r="BT1368" i="64" a="1"/>
  <c r="BT1333" i="64" a="1"/>
  <c r="BT1403" i="64" a="1"/>
  <c r="BT670" i="64" a="1"/>
  <c r="BT1235" i="64" a="1"/>
  <c r="BV507" i="64" l="1"/>
  <c r="BU512" i="64"/>
  <c r="BU504" i="64"/>
  <c r="BV496" i="64"/>
  <c r="BV499" i="64" s="1"/>
  <c r="AE1646" i="64"/>
  <c r="AE1642" i="64"/>
  <c r="BT177" i="64"/>
  <c r="BT1692" i="64"/>
  <c r="BO193" i="64"/>
  <c r="BS1376" i="64"/>
  <c r="BT1403" i="64"/>
  <c r="BT1439" i="64"/>
  <c r="BT1305" i="64"/>
  <c r="BT1668" i="64"/>
  <c r="BT1333" i="64"/>
  <c r="BT1368" i="64"/>
  <c r="BT1211" i="64"/>
  <c r="BT1235" i="64"/>
  <c r="BT1584" i="64"/>
  <c r="BT1059" i="64"/>
  <c r="BT946" i="64"/>
  <c r="BT670" i="64"/>
  <c r="AF1640" i="64"/>
  <c r="CA1857" i="64"/>
  <c r="AJ576" i="64"/>
  <c r="BC948" i="64"/>
  <c r="BC467" i="64"/>
  <c r="BA1061" i="64"/>
  <c r="BB1061" i="64"/>
  <c r="AD1213" i="64"/>
  <c r="AC648" i="64"/>
  <c r="AL468" i="64"/>
  <c r="AJ200" i="69"/>
  <c r="AK156" i="69"/>
  <c r="AK159" i="69" s="1"/>
  <c r="AK184" i="69" s="1"/>
  <c r="AK187" i="69" s="1"/>
  <c r="AK194" i="69" s="1"/>
  <c r="AK202" i="69" s="1"/>
  <c r="AJ167" i="69"/>
  <c r="AJ177" i="69" s="1"/>
  <c r="AJ169" i="69"/>
  <c r="AJ179" i="69" s="1"/>
  <c r="BT1963" i="64"/>
  <c r="BU1438" i="64" a="1"/>
  <c r="BU1438" i="64" s="1"/>
  <c r="BU1402" i="64" a="1"/>
  <c r="BU1402" i="64" s="1"/>
  <c r="BU1367" i="64" a="1"/>
  <c r="BU1367" i="64" s="1"/>
  <c r="BU1955" i="64" a="1"/>
  <c r="BU1955" i="64" s="1"/>
  <c r="BU1332" i="64" a="1"/>
  <c r="BU1332" i="64" s="1"/>
  <c r="BU1989" i="64" a="1"/>
  <c r="BU1989" i="64" s="1"/>
  <c r="AK142" i="69"/>
  <c r="AK152" i="69" s="1"/>
  <c r="AK136" i="69"/>
  <c r="AL129" i="69"/>
  <c r="AL134" i="69" s="1"/>
  <c r="BU472" i="64" a="1"/>
  <c r="BU472" i="64" s="1"/>
  <c r="BU466" i="64" a="1"/>
  <c r="BU466" i="64" s="1"/>
  <c r="BU1667" i="64" a="1"/>
  <c r="BU1667" i="64" s="1"/>
  <c r="BU1580" i="64" a="1"/>
  <c r="BU1580" i="64" s="1"/>
  <c r="BU1058" i="64" a="1"/>
  <c r="BU1058"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693" i="64" a="1"/>
  <c r="BU1693" i="64" s="1"/>
  <c r="BU645" i="64" a="1"/>
  <c r="BU645" i="64" s="1"/>
  <c r="BU1691" i="64" a="1"/>
  <c r="BU1691" i="64" s="1"/>
  <c r="BU1585" i="64" a="1"/>
  <c r="BU1585" i="64" s="1"/>
  <c r="BU647" i="64" a="1"/>
  <c r="BU647" i="64" s="1"/>
  <c r="BU1304" i="64" a="1"/>
  <c r="BU1304" i="64" s="1"/>
  <c r="BU1210" i="64" a="1"/>
  <c r="BU1210" i="64" s="1"/>
  <c r="BU1591" i="64" a="1"/>
  <c r="BU1591" i="64" s="1"/>
  <c r="BU1306" i="64" a="1"/>
  <c r="BU1306" i="64" s="1"/>
  <c r="BU1212" i="64" a="1"/>
  <c r="BU1212" i="64" s="1"/>
  <c r="BU1234" i="64" a="1"/>
  <c r="BU1234" i="64" s="1"/>
  <c r="BU1188" i="64" a="1"/>
  <c r="BU1188"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439" i="64" a="1"/>
  <c r="BU1692" i="64" a="1"/>
  <c r="BU670" i="64" a="1"/>
  <c r="BU1305" i="64" a="1"/>
  <c r="BU1059" i="64" a="1"/>
  <c r="BU1333" i="64" a="1"/>
  <c r="BU1403" i="64" a="1"/>
  <c r="BU1211" i="64" a="1"/>
  <c r="BU1235" i="64" a="1"/>
  <c r="BU1584" i="64" a="1"/>
  <c r="AD646" i="64" a="1"/>
  <c r="BU1368" i="64" a="1"/>
  <c r="BU1668" i="64" a="1"/>
  <c r="BU946" i="64" a="1"/>
  <c r="BV508" i="64" l="1"/>
  <c r="CA1863" i="64"/>
  <c r="BU177" i="64"/>
  <c r="BU1692" i="64"/>
  <c r="BT1376" i="64"/>
  <c r="AF1641" i="64"/>
  <c r="BU1305" i="64"/>
  <c r="BU1368" i="64"/>
  <c r="BU1403" i="64"/>
  <c r="BU1439" i="64"/>
  <c r="BU1668" i="64"/>
  <c r="BU1333" i="64"/>
  <c r="BU1211" i="64"/>
  <c r="BU1235" i="64"/>
  <c r="BU1584" i="64"/>
  <c r="BU1059" i="64"/>
  <c r="BU946" i="64"/>
  <c r="BU670" i="64"/>
  <c r="AK574" i="64"/>
  <c r="AK572" i="64" s="1"/>
  <c r="AL571" i="64"/>
  <c r="BD948" i="64"/>
  <c r="BD467" i="64"/>
  <c r="BC1061" i="64"/>
  <c r="AD646" i="64"/>
  <c r="AE1694" i="64"/>
  <c r="AF1189" i="64"/>
  <c r="AJ173" i="69"/>
  <c r="AJ175" i="69" s="1"/>
  <c r="AL183" i="69"/>
  <c r="AL186" i="69" s="1"/>
  <c r="AK192" i="69"/>
  <c r="AK198" i="69" s="1"/>
  <c r="AI1670" i="64"/>
  <c r="AL473" i="64"/>
  <c r="AL469" i="64"/>
  <c r="AM464" i="64"/>
  <c r="AK1586" i="64"/>
  <c r="AC1307" i="64"/>
  <c r="AK161" i="69"/>
  <c r="AK162" i="69" s="1"/>
  <c r="AK167" i="69" s="1"/>
  <c r="AK177" i="69" s="1"/>
  <c r="AK188" i="69"/>
  <c r="BU1963" i="64"/>
  <c r="AK146" i="69"/>
  <c r="AK148" i="69" s="1"/>
  <c r="BV1438" i="64" a="1"/>
  <c r="BV1438" i="64" s="1"/>
  <c r="BV1402" i="64" a="1"/>
  <c r="BV1402" i="64" s="1"/>
  <c r="BV1367" i="64" a="1"/>
  <c r="BV1367" i="64" s="1"/>
  <c r="BV1955" i="64" a="1"/>
  <c r="BV1955" i="64" s="1"/>
  <c r="BV1332" i="64" a="1"/>
  <c r="BV1332" i="64" s="1"/>
  <c r="BV1989" i="64" a="1"/>
  <c r="BV1989" i="64" s="1"/>
  <c r="AL132" i="69"/>
  <c r="AL157" i="69" s="1"/>
  <c r="BV472" i="64" a="1"/>
  <c r="BV472" i="64" s="1"/>
  <c r="BV466" i="64" a="1"/>
  <c r="BV466" i="64" s="1"/>
  <c r="AM117" i="69"/>
  <c r="AM118" i="69" s="1"/>
  <c r="AM125" i="69" s="1"/>
  <c r="BV1667" i="64" a="1"/>
  <c r="BV1667" i="64" s="1"/>
  <c r="BP17" i="69"/>
  <c r="BP18" i="69" s="1"/>
  <c r="BV1580" i="64" a="1"/>
  <c r="BV1580" i="64" s="1"/>
  <c r="BV1058" i="64" a="1"/>
  <c r="BV1058"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10" i="64" a="1"/>
  <c r="BV1210" i="64" s="1"/>
  <c r="BV1691" i="64" a="1"/>
  <c r="BV1691" i="64" s="1"/>
  <c r="BV1212" i="64" a="1"/>
  <c r="BV1212" i="64" s="1"/>
  <c r="BV1234" i="64" a="1"/>
  <c r="BV1234" i="64" s="1"/>
  <c r="BV1304" i="64" a="1"/>
  <c r="BV1304" i="64" s="1"/>
  <c r="BV1188" i="64" a="1"/>
  <c r="BV1188" i="64" s="1"/>
  <c r="BV645" i="64" a="1"/>
  <c r="BV645" i="64" s="1"/>
  <c r="BV1693" i="64" a="1"/>
  <c r="BV1693" i="64" s="1"/>
  <c r="BV1306" i="64" a="1"/>
  <c r="BV1306" i="64" s="1"/>
  <c r="BV647" i="64" a="1"/>
  <c r="BV647" i="64" s="1"/>
  <c r="BV1585" i="64" a="1"/>
  <c r="BV1585" i="64" s="1"/>
  <c r="BV1591" i="64" a="1"/>
  <c r="BV1591"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668" i="64" a="1"/>
  <c r="BV1692" i="64" a="1"/>
  <c r="BV1235" i="64" a="1"/>
  <c r="BV1305" i="64" a="1"/>
  <c r="BV1439" i="64" a="1"/>
  <c r="BV1211" i="64" a="1"/>
  <c r="BV1059" i="64" a="1"/>
  <c r="BV670" i="64" a="1"/>
  <c r="BV1584" i="64" a="1"/>
  <c r="BV1333" i="64" a="1"/>
  <c r="BV1368" i="64" a="1"/>
  <c r="BV946" i="64" a="1"/>
  <c r="BV1403" i="64" a="1"/>
  <c r="BV510" i="64" l="1"/>
  <c r="BV500" i="64" s="1"/>
  <c r="BV502" i="64" s="1"/>
  <c r="AF1642" i="64"/>
  <c r="CA1867" i="64" a="1"/>
  <c r="CA1867" i="64" s="1"/>
  <c r="CA1860" i="64" s="1"/>
  <c r="BV177" i="64"/>
  <c r="BV1692" i="64"/>
  <c r="BU1376" i="64"/>
  <c r="AF1646" i="64"/>
  <c r="AG1636" i="64"/>
  <c r="BV1368" i="64"/>
  <c r="BV1403" i="64"/>
  <c r="BV1439" i="64"/>
  <c r="BV1333" i="64"/>
  <c r="BV1305" i="64"/>
  <c r="BV1668" i="64"/>
  <c r="BV1211" i="64"/>
  <c r="BV1235" i="64"/>
  <c r="BV1584" i="64"/>
  <c r="BV1059" i="64"/>
  <c r="BV946" i="64"/>
  <c r="BV670" i="64"/>
  <c r="AK576" i="64"/>
  <c r="BE948" i="64"/>
  <c r="BF467" i="64"/>
  <c r="BE467" i="64"/>
  <c r="BD1061" i="64"/>
  <c r="AK200" i="69"/>
  <c r="AE1213" i="64"/>
  <c r="AD648" i="64"/>
  <c r="AM468" i="64"/>
  <c r="AL156" i="69"/>
  <c r="AL161" i="69" s="1"/>
  <c r="AK173" i="69"/>
  <c r="AK175" i="69" s="1"/>
  <c r="AK169" i="69"/>
  <c r="AK179" i="69" s="1"/>
  <c r="AK163" i="69"/>
  <c r="BV1963" i="64"/>
  <c r="BW1438" i="64" a="1"/>
  <c r="BW1438" i="64" s="1"/>
  <c r="BW1402" i="64" a="1"/>
  <c r="BW1402" i="64" s="1"/>
  <c r="BW1367" i="64" a="1"/>
  <c r="BW1367" i="64" s="1"/>
  <c r="BW1955" i="64" a="1"/>
  <c r="BW1955" i="64" s="1"/>
  <c r="BW1332" i="64" a="1"/>
  <c r="BW1332" i="64" s="1"/>
  <c r="BW1989" i="64" a="1"/>
  <c r="BW1989" i="64" s="1"/>
  <c r="AL135" i="69"/>
  <c r="AL136" i="69" s="1"/>
  <c r="BW472" i="64" a="1"/>
  <c r="BW472" i="64" s="1"/>
  <c r="BW466" i="64" a="1"/>
  <c r="BW466" i="64" s="1"/>
  <c r="BW1667" i="64" a="1"/>
  <c r="BW1667" i="64" s="1"/>
  <c r="BW1580" i="64" a="1"/>
  <c r="BW1580" i="64" s="1"/>
  <c r="BW1058" i="64" a="1"/>
  <c r="BW1058"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12" i="64" a="1"/>
  <c r="BW1212" i="64" s="1"/>
  <c r="BW1188" i="64" a="1"/>
  <c r="BW1188" i="64" s="1"/>
  <c r="BW1304" i="64" a="1"/>
  <c r="BW1304" i="64" s="1"/>
  <c r="BW647" i="64" a="1"/>
  <c r="BW647" i="64" s="1"/>
  <c r="BW1585" i="64" a="1"/>
  <c r="BW1585" i="64" s="1"/>
  <c r="BW1691" i="64" a="1"/>
  <c r="BW1691" i="64" s="1"/>
  <c r="BW1306" i="64" a="1"/>
  <c r="BW1306" i="64" s="1"/>
  <c r="BW1591" i="64" a="1"/>
  <c r="BW1591" i="64" s="1"/>
  <c r="BW1234" i="64" a="1"/>
  <c r="BW1234" i="64" s="1"/>
  <c r="BW1693" i="64" a="1"/>
  <c r="BW1693" i="64" s="1"/>
  <c r="BW645" i="64" a="1"/>
  <c r="BW645" i="64" s="1"/>
  <c r="BW1210" i="64" a="1"/>
  <c r="BW1210"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AE646" i="64" a="1"/>
  <c r="BW1584" i="64" a="1"/>
  <c r="BW1305" i="64" a="1"/>
  <c r="BW1692" i="64" a="1"/>
  <c r="BW1439" i="64" a="1"/>
  <c r="BW946" i="64" a="1"/>
  <c r="BW1403" i="64" a="1"/>
  <c r="BW1333" i="64" a="1"/>
  <c r="BW1211" i="64" a="1"/>
  <c r="BW1668" i="64" a="1"/>
  <c r="BW1368" i="64" a="1"/>
  <c r="BW1059" i="64" a="1"/>
  <c r="BW1235" i="64" a="1"/>
  <c r="BW670" i="64" a="1"/>
  <c r="BV511" i="64" l="1"/>
  <c r="BW507" i="64" s="1"/>
  <c r="BV503" i="64"/>
  <c r="CA1861" i="64"/>
  <c r="CB1857" i="64" s="1"/>
  <c r="AG1640" i="64"/>
  <c r="BW177" i="64"/>
  <c r="BW1692" i="64"/>
  <c r="BV1376" i="64"/>
  <c r="BW1668" i="64"/>
  <c r="BW1368" i="64"/>
  <c r="BW1403" i="64"/>
  <c r="BW1305" i="64"/>
  <c r="BW1439" i="64"/>
  <c r="BW1333" i="64"/>
  <c r="BW1211" i="64"/>
  <c r="BW1235" i="64"/>
  <c r="BW1584" i="64"/>
  <c r="BW1059" i="64"/>
  <c r="BW946" i="64"/>
  <c r="BW670" i="64"/>
  <c r="AL574" i="64"/>
  <c r="AL572" i="64" s="1"/>
  <c r="AM571" i="64"/>
  <c r="BF948" i="64"/>
  <c r="AE646" i="64"/>
  <c r="AF1694" i="64"/>
  <c r="AG1189" i="64"/>
  <c r="AL1586" i="64"/>
  <c r="AJ1670" i="64"/>
  <c r="AM473" i="64"/>
  <c r="AM469" i="64"/>
  <c r="AN464" i="64"/>
  <c r="AD1307" i="64"/>
  <c r="AL159" i="69"/>
  <c r="AL184" i="69" s="1"/>
  <c r="AL187" i="69" s="1"/>
  <c r="AM183" i="69" s="1"/>
  <c r="BW1963" i="64"/>
  <c r="BX1438" i="64" a="1"/>
  <c r="BX1438" i="64" s="1"/>
  <c r="BX1402" i="64" a="1"/>
  <c r="BX1402" i="64" s="1"/>
  <c r="BX1367" i="64" a="1"/>
  <c r="BX1367" i="64" s="1"/>
  <c r="BX1955" i="64" a="1"/>
  <c r="BX1955" i="64" s="1"/>
  <c r="BX1332" i="64" a="1"/>
  <c r="BX1332" i="64" s="1"/>
  <c r="BX1989" i="64" a="1"/>
  <c r="BX1989" i="64" s="1"/>
  <c r="AM129" i="69"/>
  <c r="AM132" i="69" s="1"/>
  <c r="AM157" i="69" s="1"/>
  <c r="AL142" i="69"/>
  <c r="AL146" i="69" s="1"/>
  <c r="AL148" i="69" s="1"/>
  <c r="AL140" i="69"/>
  <c r="AL150" i="69" s="1"/>
  <c r="BX466" i="64" a="1"/>
  <c r="BX466" i="64" s="1"/>
  <c r="BX472" i="64" a="1"/>
  <c r="BX472" i="64" s="1"/>
  <c r="BX1667" i="64" a="1"/>
  <c r="BX1667" i="64" s="1"/>
  <c r="BX1580" i="64" a="1"/>
  <c r="BX1580" i="64" s="1"/>
  <c r="BX1058" i="64" a="1"/>
  <c r="BX1058"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691" i="64" a="1"/>
  <c r="BX1691" i="64" s="1"/>
  <c r="BX645" i="64" a="1"/>
  <c r="BX645" i="64" s="1"/>
  <c r="BX647" i="64" a="1"/>
  <c r="BX647" i="64" s="1"/>
  <c r="BX1188" i="64" a="1"/>
  <c r="BX1188" i="64" s="1"/>
  <c r="BX1306" i="64" a="1"/>
  <c r="BX1306" i="64" s="1"/>
  <c r="BX1210" i="64" a="1"/>
  <c r="BX1210" i="64" s="1"/>
  <c r="BX1585" i="64" a="1"/>
  <c r="BX1585" i="64" s="1"/>
  <c r="BX1234" i="64" a="1"/>
  <c r="BX1234" i="64" s="1"/>
  <c r="BX1591" i="64" a="1"/>
  <c r="BX1591" i="64" s="1"/>
  <c r="BX1212" i="64" a="1"/>
  <c r="BX1212" i="64" s="1"/>
  <c r="BX1304" i="64" a="1"/>
  <c r="BX1304" i="64" s="1"/>
  <c r="BX1693" i="64" a="1"/>
  <c r="BX1693"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584" i="64" a="1"/>
  <c r="BX1333" i="64" a="1"/>
  <c r="BX1692" i="64" a="1"/>
  <c r="BX1211" i="64" a="1"/>
  <c r="BX946" i="64" a="1"/>
  <c r="BX1305" i="64" a="1"/>
  <c r="BX1403" i="64" a="1"/>
  <c r="BX1668" i="64" a="1"/>
  <c r="BX1368" i="64" a="1"/>
  <c r="BX1439" i="64" a="1"/>
  <c r="BX1059" i="64" a="1"/>
  <c r="BX670" i="64" a="1"/>
  <c r="BX1235" i="64" a="1"/>
  <c r="BV516" i="64" l="1"/>
  <c r="BV512" i="64"/>
  <c r="BV504" i="64"/>
  <c r="BW496" i="64"/>
  <c r="AG1641" i="64"/>
  <c r="AG1646" i="64" s="1"/>
  <c r="CB1863" i="64"/>
  <c r="BX177" i="64"/>
  <c r="BX1692" i="64"/>
  <c r="BW1376" i="64"/>
  <c r="BX1668" i="64"/>
  <c r="BX1333" i="64"/>
  <c r="BX1368" i="64"/>
  <c r="BX1403" i="64"/>
  <c r="BX1439" i="64"/>
  <c r="BX1305" i="64"/>
  <c r="BX1211" i="64"/>
  <c r="BX1235" i="64"/>
  <c r="BX1584" i="64"/>
  <c r="BX1059" i="64"/>
  <c r="BX946" i="64"/>
  <c r="BX670" i="64"/>
  <c r="AL576" i="64"/>
  <c r="BG948" i="64"/>
  <c r="BG467" i="64"/>
  <c r="BE1061" i="64"/>
  <c r="BF1061" i="64"/>
  <c r="AL188" i="69"/>
  <c r="AL194" i="69"/>
  <c r="AL202" i="69" s="1"/>
  <c r="AL192" i="69"/>
  <c r="AL200" i="69" s="1"/>
  <c r="AL162" i="69"/>
  <c r="AL167" i="69" s="1"/>
  <c r="AL177" i="69" s="1"/>
  <c r="AN468" i="64"/>
  <c r="AE648" i="64"/>
  <c r="AF1213" i="64"/>
  <c r="BX1963" i="64"/>
  <c r="BY1438" i="64" a="1"/>
  <c r="BY1438" i="64" s="1"/>
  <c r="BY1402" i="64" a="1"/>
  <c r="BY1402" i="64" s="1"/>
  <c r="BY1367" i="64" a="1"/>
  <c r="BY1367" i="64" s="1"/>
  <c r="BY1955" i="64" a="1"/>
  <c r="BY1955" i="64" s="1"/>
  <c r="BY1332" i="64" a="1"/>
  <c r="BY1332" i="64" s="1"/>
  <c r="BY1989" i="64" a="1"/>
  <c r="BY1989" i="64" s="1"/>
  <c r="AM134" i="69"/>
  <c r="AM135" i="69" s="1"/>
  <c r="AM142" i="69" s="1"/>
  <c r="AM146" i="69" s="1"/>
  <c r="AM148" i="69" s="1"/>
  <c r="AL152" i="69"/>
  <c r="AM186" i="69"/>
  <c r="BY466" i="64" a="1"/>
  <c r="BY466" i="64" s="1"/>
  <c r="BY472" i="64" a="1"/>
  <c r="BY472" i="64" s="1"/>
  <c r="BY1667" i="64" a="1"/>
  <c r="BY1667" i="64" s="1"/>
  <c r="BY1580" i="64" a="1"/>
  <c r="BY1580" i="64" s="1"/>
  <c r="BY1058" i="64" a="1"/>
  <c r="BY1058"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04" i="64" a="1"/>
  <c r="BY1304" i="64" s="1"/>
  <c r="BY1210" i="64" a="1"/>
  <c r="BY1210" i="64" s="1"/>
  <c r="BY1591" i="64" a="1"/>
  <c r="BY1591" i="64" s="1"/>
  <c r="BY645" i="64" a="1"/>
  <c r="BY645" i="64" s="1"/>
  <c r="BY1306" i="64" a="1"/>
  <c r="BY1306" i="64" s="1"/>
  <c r="BY1212" i="64" a="1"/>
  <c r="BY1212" i="64" s="1"/>
  <c r="BY1234" i="64" a="1"/>
  <c r="BY1234" i="64" s="1"/>
  <c r="BY1188" i="64" a="1"/>
  <c r="BY1188" i="64" s="1"/>
  <c r="BY1691" i="64" a="1"/>
  <c r="BY1691" i="64" s="1"/>
  <c r="BY1585" i="64" a="1"/>
  <c r="BY1585" i="64" s="1"/>
  <c r="BY647" i="64" a="1"/>
  <c r="BY647" i="64" s="1"/>
  <c r="BY1693" i="64" a="1"/>
  <c r="BY1693"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584" i="64" a="1"/>
  <c r="BY1368" i="64" a="1"/>
  <c r="AF646" i="64" a="1"/>
  <c r="BY1692" i="64" a="1"/>
  <c r="BY1439" i="64" a="1"/>
  <c r="BY1403" i="64" a="1"/>
  <c r="BY1333" i="64" a="1"/>
  <c r="BY946" i="64" a="1"/>
  <c r="BY1211" i="64" a="1"/>
  <c r="BY1305" i="64" a="1"/>
  <c r="BY1059" i="64" a="1"/>
  <c r="BY1668" i="64" a="1"/>
  <c r="BY670" i="64" a="1"/>
  <c r="BY1235" i="64" a="1"/>
  <c r="BW499" i="64" l="1"/>
  <c r="AH1636" i="64"/>
  <c r="AH1640" i="64" s="1"/>
  <c r="AG1642" i="64"/>
  <c r="CB1867" i="64" a="1"/>
  <c r="CB1867" i="64" s="1"/>
  <c r="CB1860" i="64" s="1"/>
  <c r="BY177" i="64"/>
  <c r="BY1692" i="64"/>
  <c r="BX1376" i="64"/>
  <c r="BY1305" i="64"/>
  <c r="BY1368" i="64"/>
  <c r="BY1403" i="64"/>
  <c r="BY1439" i="64"/>
  <c r="BY1668" i="64"/>
  <c r="BY1333" i="64"/>
  <c r="BY1211" i="64"/>
  <c r="BY1235" i="64"/>
  <c r="BY1584" i="64"/>
  <c r="BY1059" i="64"/>
  <c r="BY946" i="64"/>
  <c r="BY670" i="64"/>
  <c r="AM574" i="64"/>
  <c r="AM572" i="64" s="1"/>
  <c r="AN571" i="64"/>
  <c r="BG1061" i="64"/>
  <c r="BH948" i="64"/>
  <c r="BH467" i="64"/>
  <c r="AF646" i="64"/>
  <c r="AG1694" i="64"/>
  <c r="AH1189" i="64"/>
  <c r="AL198" i="69"/>
  <c r="AL163" i="69"/>
  <c r="AM156" i="69"/>
  <c r="AM161" i="69" s="1"/>
  <c r="AL173" i="69"/>
  <c r="AL175" i="69" s="1"/>
  <c r="AL169" i="69"/>
  <c r="AL179" i="69" s="1"/>
  <c r="AN469" i="64"/>
  <c r="AO464" i="64"/>
  <c r="AN473" i="64"/>
  <c r="AM1586" i="64"/>
  <c r="AE1307" i="64"/>
  <c r="AK1670" i="64"/>
  <c r="BZ1438" i="64" a="1"/>
  <c r="BZ1438" i="64" s="1"/>
  <c r="BZ1402" i="64" a="1"/>
  <c r="BZ1402" i="64" s="1"/>
  <c r="BZ1367" i="64" a="1"/>
  <c r="BZ1367" i="64" s="1"/>
  <c r="BY1963" i="64"/>
  <c r="BZ1955" i="64" a="1"/>
  <c r="BZ1955" i="64" s="1"/>
  <c r="BZ1332" i="64" a="1"/>
  <c r="BZ1332" i="64" s="1"/>
  <c r="BZ1989" i="64" a="1"/>
  <c r="BZ1989" i="64" s="1"/>
  <c r="AM136" i="69"/>
  <c r="AM152" i="69"/>
  <c r="AN129" i="69"/>
  <c r="AN132" i="69" s="1"/>
  <c r="AN157" i="69" s="1"/>
  <c r="AM140" i="69"/>
  <c r="AM150" i="69" s="1"/>
  <c r="BZ472" i="64" a="1"/>
  <c r="BZ472" i="64" s="1"/>
  <c r="BZ466" i="64" a="1"/>
  <c r="BZ466" i="64" s="1"/>
  <c r="BZ1667" i="64" a="1"/>
  <c r="BZ1667" i="64" s="1"/>
  <c r="AO117" i="69"/>
  <c r="AO118" i="69" s="1"/>
  <c r="AO125" i="69" s="1"/>
  <c r="BZ1580" i="64" a="1"/>
  <c r="BZ1580" i="64" s="1"/>
  <c r="BZ1058" i="64" a="1"/>
  <c r="BZ1058"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06" i="64" a="1"/>
  <c r="BZ1306" i="64" s="1"/>
  <c r="BZ1210" i="64" a="1"/>
  <c r="BZ1210" i="64" s="1"/>
  <c r="BZ645" i="64" a="1"/>
  <c r="BZ645" i="64" s="1"/>
  <c r="BZ1212" i="64" a="1"/>
  <c r="BZ1212" i="64" s="1"/>
  <c r="BZ1188" i="64" a="1"/>
  <c r="BZ1188" i="64" s="1"/>
  <c r="BZ1234" i="64" a="1"/>
  <c r="BZ1234" i="64" s="1"/>
  <c r="BZ1591" i="64" a="1"/>
  <c r="BZ1591" i="64" s="1"/>
  <c r="BZ647" i="64" a="1"/>
  <c r="BZ647" i="64" s="1"/>
  <c r="BZ1693" i="64" a="1"/>
  <c r="BZ1693" i="64" s="1"/>
  <c r="BZ1304" i="64" a="1"/>
  <c r="BZ1304" i="64" s="1"/>
  <c r="BZ1585" i="64" a="1"/>
  <c r="BZ1585" i="64" s="1"/>
  <c r="BZ1691" i="64" a="1"/>
  <c r="BZ1691"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670" i="64" a="1"/>
  <c r="BZ1584" i="64" a="1"/>
  <c r="BZ1059" i="64" a="1"/>
  <c r="BZ1439" i="64" a="1"/>
  <c r="BZ1235" i="64" a="1"/>
  <c r="BZ1305" i="64" a="1"/>
  <c r="BZ1668" i="64" a="1"/>
  <c r="BZ946" i="64" a="1"/>
  <c r="BZ1211" i="64" a="1"/>
  <c r="BZ1692" i="64" a="1"/>
  <c r="BZ1403" i="64" a="1"/>
  <c r="BZ1333" i="64" a="1"/>
  <c r="BZ1368" i="64" a="1"/>
  <c r="BW508" i="64" l="1"/>
  <c r="CB1861" i="64"/>
  <c r="CC1857" i="64" s="1"/>
  <c r="AH1641" i="64"/>
  <c r="AH1646" i="64" s="1"/>
  <c r="BZ177" i="64"/>
  <c r="BZ1692" i="64"/>
  <c r="BY1376" i="64"/>
  <c r="BZ1368" i="64"/>
  <c r="BZ1403" i="64"/>
  <c r="O1403" i="64" s="1"/>
  <c r="BZ1439" i="64"/>
  <c r="BZ1668" i="64"/>
  <c r="O1668" i="64" s="1"/>
  <c r="BZ1333" i="64"/>
  <c r="O1333" i="64" s="1"/>
  <c r="BZ1305" i="64"/>
  <c r="BZ1211" i="64"/>
  <c r="O1211" i="64" s="1"/>
  <c r="BZ1235" i="64"/>
  <c r="BZ1584" i="64"/>
  <c r="BZ1059" i="64"/>
  <c r="O1059" i="64" s="1"/>
  <c r="BZ946" i="64"/>
  <c r="O946" i="64" s="1"/>
  <c r="BZ670" i="64"/>
  <c r="AM576" i="64"/>
  <c r="BI948" i="64"/>
  <c r="BJ467" i="64"/>
  <c r="BI467" i="64"/>
  <c r="BH1061" i="64"/>
  <c r="AM159" i="69"/>
  <c r="AM184" i="69" s="1"/>
  <c r="AM187" i="69" s="1"/>
  <c r="AM194" i="69" s="1"/>
  <c r="AM202" i="69" s="1"/>
  <c r="CA192" i="64" a="1"/>
  <c r="CA192" i="64" s="1"/>
  <c r="AO468" i="64"/>
  <c r="AF648" i="64"/>
  <c r="AG1213" i="64"/>
  <c r="BZ1963" i="64"/>
  <c r="O1963" i="64" s="1"/>
  <c r="CA1438" i="64" a="1"/>
  <c r="CA1438" i="64" s="1"/>
  <c r="CA1367" i="64" a="1"/>
  <c r="CA1367" i="64" s="1"/>
  <c r="CA1402" i="64" a="1"/>
  <c r="CA1402" i="64" s="1"/>
  <c r="CA1955" i="64" a="1"/>
  <c r="CA1955" i="64" s="1"/>
  <c r="CA1332" i="64" a="1"/>
  <c r="CA1332" i="64" s="1"/>
  <c r="CA1989" i="64" a="1"/>
  <c r="CA1989" i="64" s="1"/>
  <c r="AN134" i="69"/>
  <c r="AN135" i="69" s="1"/>
  <c r="CA472" i="64" a="1"/>
  <c r="CA472" i="64" s="1"/>
  <c r="CA466" i="64" a="1"/>
  <c r="CA466" i="64" s="1"/>
  <c r="CA1667" i="64" a="1"/>
  <c r="CA1667" i="64" s="1"/>
  <c r="CA1580" i="64" a="1"/>
  <c r="CA1580" i="64" s="1"/>
  <c r="CA1058" i="64" a="1"/>
  <c r="CA1058" i="64" s="1"/>
  <c r="BV190" i="64"/>
  <c r="BV193" i="64" s="1"/>
  <c r="CA669" i="64" a="1"/>
  <c r="CA669" i="64" s="1"/>
  <c r="CA191" i="64" a="1"/>
  <c r="CA191" i="64" s="1"/>
  <c r="CA40" i="64" a="1"/>
  <c r="CA40" i="64" s="1"/>
  <c r="CA176" i="64" a="1"/>
  <c r="CA176" i="64" s="1"/>
  <c r="CA245" i="64" a="1"/>
  <c r="CA245" i="64" s="1"/>
  <c r="CA175" i="64" a="1"/>
  <c r="CA175" i="64" s="1"/>
  <c r="CA945" i="64" a="1"/>
  <c r="CA945" i="64" s="1"/>
  <c r="CA1210" i="64" a="1"/>
  <c r="CA1210" i="64" s="1"/>
  <c r="CA1304" i="64" a="1"/>
  <c r="CA1304" i="64" s="1"/>
  <c r="CA1212" i="64" a="1"/>
  <c r="CA1212" i="64" s="1"/>
  <c r="CA1693" i="64" a="1"/>
  <c r="CA1693" i="64" s="1"/>
  <c r="CA1188" i="64" a="1"/>
  <c r="CA1188" i="64" s="1"/>
  <c r="CA1691" i="64" a="1"/>
  <c r="CA1691" i="64" s="1"/>
  <c r="CA1306" i="64" a="1"/>
  <c r="CA1306" i="64" s="1"/>
  <c r="CA1591" i="64" a="1"/>
  <c r="CA1591" i="64" s="1"/>
  <c r="CA647" i="64" a="1"/>
  <c r="CA647" i="64" s="1"/>
  <c r="CA1585" i="64" a="1"/>
  <c r="CA1585" i="64" s="1"/>
  <c r="CA645" i="64" a="1"/>
  <c r="CA645" i="64" s="1"/>
  <c r="CA1234" i="64" a="1"/>
  <c r="CA1234"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AG646" i="64" a="1"/>
  <c r="CA1305" i="64" a="1"/>
  <c r="CA1584" i="64" a="1"/>
  <c r="CA1668" i="64" a="1"/>
  <c r="CA1333" i="64" a="1"/>
  <c r="CA1692" i="64" a="1"/>
  <c r="CA1211" i="64" a="1"/>
  <c r="CA1439" i="64" a="1"/>
  <c r="CA1059" i="64" a="1"/>
  <c r="CA1403" i="64" a="1"/>
  <c r="CA670" i="64" a="1"/>
  <c r="CA946" i="64" a="1"/>
  <c r="CA1368" i="64" a="1"/>
  <c r="CA1235" i="64" a="1"/>
  <c r="BW510" i="64" l="1"/>
  <c r="BW500" i="64" s="1"/>
  <c r="BW502" i="64" s="1"/>
  <c r="AI1636" i="64"/>
  <c r="AI1640" i="64" s="1"/>
  <c r="AI1641" i="64" s="1"/>
  <c r="AI1642" i="64" s="1"/>
  <c r="AH1642" i="64"/>
  <c r="CC1863" i="64"/>
  <c r="CA177" i="64"/>
  <c r="CA1692" i="64"/>
  <c r="BZ1376" i="64"/>
  <c r="O1376" i="64" s="1"/>
  <c r="CA1403" i="64"/>
  <c r="CA1668" i="64"/>
  <c r="CA1368" i="64"/>
  <c r="CA1439" i="64"/>
  <c r="CA1305" i="64"/>
  <c r="CA1333" i="64"/>
  <c r="CA1211" i="64"/>
  <c r="CA1235" i="64"/>
  <c r="CA1584" i="64"/>
  <c r="CA1059" i="64"/>
  <c r="CA946" i="64"/>
  <c r="CA670" i="64"/>
  <c r="AN574" i="64"/>
  <c r="AN572" i="64" s="1"/>
  <c r="AO571" i="64"/>
  <c r="BJ948" i="64"/>
  <c r="AG646" i="64"/>
  <c r="AH1694" i="64"/>
  <c r="AI1189" i="64"/>
  <c r="AN183" i="69"/>
  <c r="AN186" i="69" s="1"/>
  <c r="AM188" i="69"/>
  <c r="AM162" i="69"/>
  <c r="AM167" i="69" s="1"/>
  <c r="AM192" i="69"/>
  <c r="AM200" i="69" s="1"/>
  <c r="CB192" i="64" a="1"/>
  <c r="CB192" i="64" s="1"/>
  <c r="AL1670" i="64"/>
  <c r="AN1586" i="64"/>
  <c r="AF1307" i="64"/>
  <c r="AO473" i="64"/>
  <c r="AO469" i="64"/>
  <c r="AP464" i="64"/>
  <c r="CA1963" i="64"/>
  <c r="CB1438" i="64" a="1"/>
  <c r="CB1438" i="64" s="1"/>
  <c r="CB1402" i="64" a="1"/>
  <c r="CB1402" i="64" s="1"/>
  <c r="CB1367" i="64" a="1"/>
  <c r="CB1367" i="64" s="1"/>
  <c r="CB1955" i="64" a="1"/>
  <c r="CB1955" i="64" s="1"/>
  <c r="CB1332" i="64" a="1"/>
  <c r="CB1332" i="64" s="1"/>
  <c r="CB1989" i="64" a="1"/>
  <c r="CB1989" i="64" s="1"/>
  <c r="CB472" i="64" a="1"/>
  <c r="CB472" i="64" s="1"/>
  <c r="CB466" i="64" a="1"/>
  <c r="CB466" i="64" s="1"/>
  <c r="AN136" i="69"/>
  <c r="AN140" i="69"/>
  <c r="AN150" i="69" s="1"/>
  <c r="AN142" i="69"/>
  <c r="AO129" i="69"/>
  <c r="CB1667" i="64" a="1"/>
  <c r="CB1667" i="64" s="1"/>
  <c r="CB1580" i="64" a="1"/>
  <c r="CB1580" i="64" s="1"/>
  <c r="CB1058" i="64" a="1"/>
  <c r="CB1058"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693" i="64" a="1"/>
  <c r="CB1693" i="64" s="1"/>
  <c r="CB647" i="64" a="1"/>
  <c r="CB647" i="64" s="1"/>
  <c r="CB1212" i="64" a="1"/>
  <c r="CB1212" i="64" s="1"/>
  <c r="CB1188" i="64" a="1"/>
  <c r="CB1188" i="64" s="1"/>
  <c r="CB1691" i="64" a="1"/>
  <c r="CB1691" i="64" s="1"/>
  <c r="CB1306" i="64" a="1"/>
  <c r="CB1306" i="64" s="1"/>
  <c r="CB1234" i="64" a="1"/>
  <c r="CB1234" i="64" s="1"/>
  <c r="CB1585" i="64" a="1"/>
  <c r="CB1585" i="64" s="1"/>
  <c r="CB1304" i="64" a="1"/>
  <c r="CB1304" i="64" s="1"/>
  <c r="CB1210" i="64" a="1"/>
  <c r="CB1210" i="64" s="1"/>
  <c r="CB1591" i="64" a="1"/>
  <c r="CB1591"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368" i="64" a="1"/>
  <c r="CB670" i="64" a="1"/>
  <c r="CB1403" i="64" a="1"/>
  <c r="CB1692" i="64" a="1"/>
  <c r="CB1439" i="64" a="1"/>
  <c r="CB1305" i="64" a="1"/>
  <c r="CB1235" i="64" a="1"/>
  <c r="CB1211" i="64" a="1"/>
  <c r="CB1584" i="64" a="1"/>
  <c r="CB1059" i="64" a="1"/>
  <c r="CB1668" i="64" a="1"/>
  <c r="CB1333" i="64" a="1"/>
  <c r="CB946" i="64" a="1"/>
  <c r="BW511" i="64" l="1"/>
  <c r="BW516" i="64" s="1"/>
  <c r="BW503" i="64"/>
  <c r="AI1646" i="64"/>
  <c r="AJ1636" i="64"/>
  <c r="AJ1640" i="64" s="1"/>
  <c r="AJ1641" i="64" s="1"/>
  <c r="CC1867" i="64" a="1"/>
  <c r="CC1867" i="64" s="1"/>
  <c r="CC1860" i="64" s="1"/>
  <c r="CC1861" i="64" s="1"/>
  <c r="CB177" i="64"/>
  <c r="CB1692" i="64"/>
  <c r="CA1376" i="64"/>
  <c r="CB1368" i="64"/>
  <c r="CB1403" i="64"/>
  <c r="CB1305" i="64"/>
  <c r="CB1439" i="64"/>
  <c r="CB1668" i="64"/>
  <c r="CB1333" i="64"/>
  <c r="CB1211" i="64"/>
  <c r="CB1235" i="64"/>
  <c r="CB1584" i="64"/>
  <c r="CB1059" i="64"/>
  <c r="CB946" i="64"/>
  <c r="CB670" i="64"/>
  <c r="AN576" i="64"/>
  <c r="BK948" i="64"/>
  <c r="BK467" i="64"/>
  <c r="BL467" i="64"/>
  <c r="BI1061" i="64"/>
  <c r="BJ1061" i="64"/>
  <c r="AM198" i="69"/>
  <c r="AN156" i="69"/>
  <c r="AN161" i="69" s="1"/>
  <c r="AM169" i="69"/>
  <c r="AM179" i="69" s="1"/>
  <c r="AM163" i="69"/>
  <c r="AG648" i="64"/>
  <c r="AP468" i="64"/>
  <c r="CC192" i="64" a="1"/>
  <c r="CC192" i="64" s="1"/>
  <c r="AH1213" i="64"/>
  <c r="CB1963" i="64"/>
  <c r="CC1438" i="64" a="1"/>
  <c r="CC1438" i="64" s="1"/>
  <c r="CC1402" i="64" a="1"/>
  <c r="CC1402" i="64" s="1"/>
  <c r="CC1367" i="64" a="1"/>
  <c r="CC1367" i="64" s="1"/>
  <c r="CD1438" i="64" a="1"/>
  <c r="CD1438" i="64" s="1"/>
  <c r="CD1402" i="64" a="1"/>
  <c r="CD1402" i="64" s="1"/>
  <c r="CD1367" i="64" a="1"/>
  <c r="CD1367" i="64" s="1"/>
  <c r="CC1955" i="64" a="1"/>
  <c r="CC1955" i="64" s="1"/>
  <c r="CC1332" i="64" a="1"/>
  <c r="CC1332" i="64" s="1"/>
  <c r="CD1955" i="64" a="1"/>
  <c r="CD1955" i="64" s="1"/>
  <c r="CD1332" i="64" a="1"/>
  <c r="CD1332" i="64" s="1"/>
  <c r="CC1989" i="64" a="1"/>
  <c r="CC1989" i="64" s="1"/>
  <c r="CD1989" i="64" a="1"/>
  <c r="CD1989" i="64" s="1"/>
  <c r="CD647" i="64" a="1"/>
  <c r="CD647" i="64" s="1"/>
  <c r="CD466" i="64" a="1"/>
  <c r="CD466" i="64" s="1"/>
  <c r="CD645" i="64" a="1"/>
  <c r="CD645" i="64" s="1"/>
  <c r="CD472" i="64" a="1"/>
  <c r="CD472" i="64" s="1"/>
  <c r="CD1667" i="64" a="1"/>
  <c r="CD1667" i="64" s="1"/>
  <c r="CD1188" i="64" a="1"/>
  <c r="CD1188" i="64" s="1"/>
  <c r="CD669" i="64" a="1"/>
  <c r="CD669" i="64" s="1"/>
  <c r="CD40" i="64" a="1"/>
  <c r="CD40" i="64" s="1"/>
  <c r="CD1691" i="64" a="1"/>
  <c r="CD1691" i="64" s="1"/>
  <c r="CD945" i="64" a="1"/>
  <c r="CD945" i="64" s="1"/>
  <c r="CD1304" i="64" a="1"/>
  <c r="CD1304" i="64" s="1"/>
  <c r="CD1212" i="64" a="1"/>
  <c r="CD1212" i="64" s="1"/>
  <c r="CD191" i="64" a="1"/>
  <c r="CD191" i="64" s="1"/>
  <c r="CD1210" i="64" a="1"/>
  <c r="CD1210" i="64" s="1"/>
  <c r="CD176" i="64" a="1"/>
  <c r="CD176" i="64" s="1"/>
  <c r="CD1580" i="64" a="1"/>
  <c r="CD1580" i="64" s="1"/>
  <c r="CD1234" i="64" a="1"/>
  <c r="CD1234" i="64" s="1"/>
  <c r="CD1693" i="64" a="1"/>
  <c r="CD1693" i="64" s="1"/>
  <c r="CD1058" i="64" a="1"/>
  <c r="CD1058" i="64" s="1"/>
  <c r="CD1306" i="64" a="1"/>
  <c r="CD1306" i="64" s="1"/>
  <c r="CD1591" i="64" a="1"/>
  <c r="CD1591" i="64" s="1"/>
  <c r="CD175" i="64" a="1"/>
  <c r="CD175" i="64" s="1"/>
  <c r="CD1585" i="64" a="1"/>
  <c r="CD1585" i="64" s="1"/>
  <c r="CD245" i="64" a="1"/>
  <c r="CD245" i="64" s="1"/>
  <c r="AM173" i="69"/>
  <c r="AM175" i="69" s="1"/>
  <c r="AM177" i="69"/>
  <c r="CC472" i="64" a="1"/>
  <c r="CC472" i="64" s="1"/>
  <c r="CC466" i="64" a="1"/>
  <c r="CC466" i="64" s="1"/>
  <c r="AO134" i="69"/>
  <c r="AO132" i="69"/>
  <c r="AO157" i="69" s="1"/>
  <c r="AN152" i="69"/>
  <c r="AN146" i="69"/>
  <c r="AN148" i="69" s="1"/>
  <c r="CC1667" i="64" a="1"/>
  <c r="CC1667" i="64" s="1"/>
  <c r="CC1580" i="64" a="1"/>
  <c r="CC1580" i="64" s="1"/>
  <c r="CC1058" i="64" a="1"/>
  <c r="CC1058" i="64" s="1"/>
  <c r="BX190" i="64"/>
  <c r="BX193" i="64" s="1"/>
  <c r="CC669" i="64" a="1"/>
  <c r="CC669" i="64" s="1"/>
  <c r="CC245" i="64" a="1"/>
  <c r="CC245" i="64" s="1"/>
  <c r="CC176" i="64" a="1"/>
  <c r="CC176" i="64" s="1"/>
  <c r="CC191" i="64" a="1"/>
  <c r="CC191" i="64" s="1"/>
  <c r="CC40" i="64" a="1"/>
  <c r="CC40" i="64" s="1"/>
  <c r="CC175" i="64" a="1"/>
  <c r="CC175" i="64" s="1"/>
  <c r="CC945" i="64" a="1"/>
  <c r="CC945" i="64" s="1"/>
  <c r="CC1306" i="64" a="1"/>
  <c r="CC1306" i="64" s="1"/>
  <c r="CC1212" i="64" a="1"/>
  <c r="CC1212" i="64" s="1"/>
  <c r="CC1591" i="64" a="1"/>
  <c r="CC1591" i="64" s="1"/>
  <c r="CC645" i="64" a="1"/>
  <c r="CC645" i="64" s="1"/>
  <c r="CC1304" i="64" a="1"/>
  <c r="CC1304" i="64" s="1"/>
  <c r="CC1234" i="64" a="1"/>
  <c r="CC1234" i="64" s="1"/>
  <c r="CC647" i="64" a="1"/>
  <c r="CC647" i="64" s="1"/>
  <c r="CC1693" i="64" a="1"/>
  <c r="CC1693" i="64" s="1"/>
  <c r="CC1188" i="64" a="1"/>
  <c r="CC1188" i="64" s="1"/>
  <c r="CC1691" i="64" a="1"/>
  <c r="CC1691" i="64" s="1"/>
  <c r="CC1210" i="64" a="1"/>
  <c r="CC1210" i="64" s="1"/>
  <c r="CC1585" i="64" a="1"/>
  <c r="CC1585"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692" i="64" a="1"/>
  <c r="CD1403" i="64" a="1"/>
  <c r="CC1211" i="64" a="1"/>
  <c r="CC1584" i="64" a="1"/>
  <c r="CC1403" i="64" a="1"/>
  <c r="CC1305" i="64" a="1"/>
  <c r="CC1668" i="64" a="1"/>
  <c r="CD1584" i="64" a="1"/>
  <c r="CD1439" i="64" a="1"/>
  <c r="CD670" i="64" a="1"/>
  <c r="CC1692" i="64" a="1"/>
  <c r="CC1368" i="64" a="1"/>
  <c r="CC1439" i="64" a="1"/>
  <c r="CD1333" i="64" a="1"/>
  <c r="AH646" i="64" a="1"/>
  <c r="CD1305" i="64" a="1"/>
  <c r="CD1211" i="64" a="1"/>
  <c r="CC670" i="64" a="1"/>
  <c r="CC1333" i="64" a="1"/>
  <c r="CC946" i="64" a="1"/>
  <c r="CC1059" i="64" a="1"/>
  <c r="CD1368" i="64" a="1"/>
  <c r="CC1235" i="64" a="1"/>
  <c r="CD1235" i="64" a="1"/>
  <c r="BW512" i="64" l="1"/>
  <c r="BX507" i="64"/>
  <c r="BW504" i="64"/>
  <c r="BX496" i="64"/>
  <c r="CD177" i="64"/>
  <c r="CC177" i="64"/>
  <c r="CC1692" i="64"/>
  <c r="CD1692" i="64"/>
  <c r="CB1376" i="64"/>
  <c r="CD1333" i="64"/>
  <c r="CC1368" i="64"/>
  <c r="CC1403" i="64"/>
  <c r="CC1333" i="64"/>
  <c r="CC1439" i="64"/>
  <c r="CD1305" i="64"/>
  <c r="CC1668" i="64"/>
  <c r="CC1305" i="64"/>
  <c r="CD1368" i="64"/>
  <c r="CD1403" i="64"/>
  <c r="CD1439" i="64"/>
  <c r="CD1211" i="64"/>
  <c r="CC1211" i="64"/>
  <c r="CC1235" i="64"/>
  <c r="CD1235" i="64"/>
  <c r="CD1584" i="64"/>
  <c r="CC1584" i="64"/>
  <c r="CC1059" i="64"/>
  <c r="CC946" i="64"/>
  <c r="CC670" i="64"/>
  <c r="CD670" i="64"/>
  <c r="CD1857" i="64"/>
  <c r="AP571" i="64"/>
  <c r="AO574" i="64"/>
  <c r="AJ1642" i="64"/>
  <c r="AJ1646" i="64"/>
  <c r="AK1636" i="64"/>
  <c r="BL948" i="64"/>
  <c r="BK1061" i="64"/>
  <c r="AH646" i="64"/>
  <c r="AI1694" i="64"/>
  <c r="AJ1189" i="64"/>
  <c r="AN159" i="69"/>
  <c r="AN184" i="69" s="1"/>
  <c r="AN187" i="69" s="1"/>
  <c r="AN188" i="69" s="1"/>
  <c r="AM1670" i="64"/>
  <c r="AO1586" i="64"/>
  <c r="AG1307" i="64"/>
  <c r="AQ464" i="64"/>
  <c r="AP469" i="64"/>
  <c r="AP473" i="64"/>
  <c r="CD192" i="64" a="1"/>
  <c r="CD192" i="64" s="1"/>
  <c r="CC1963" i="64"/>
  <c r="CE1955" i="64" a="1"/>
  <c r="CE1955" i="64" s="1"/>
  <c r="CE1058" i="64" a="1"/>
  <c r="CE1058"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059" i="64" a="1"/>
  <c r="CD1668" i="64" a="1"/>
  <c r="CD946" i="64" a="1"/>
  <c r="BX499" i="64" l="1"/>
  <c r="CD1863" i="64"/>
  <c r="CC1376" i="64"/>
  <c r="CD1376" i="64" s="1"/>
  <c r="CD1668" i="64"/>
  <c r="CD1059" i="64"/>
  <c r="CD946" i="64"/>
  <c r="AK1640" i="64"/>
  <c r="AK1641" i="64" s="1"/>
  <c r="AK1642" i="64" s="1"/>
  <c r="AO572" i="64"/>
  <c r="BM948" i="64"/>
  <c r="BM467" i="64"/>
  <c r="BL1061" i="64"/>
  <c r="AN194" i="69"/>
  <c r="AN202" i="69" s="1"/>
  <c r="AN192" i="69"/>
  <c r="AN200" i="69" s="1"/>
  <c r="AO183" i="69"/>
  <c r="AO186" i="69" s="1"/>
  <c r="AN162" i="69"/>
  <c r="AO156" i="69" s="1"/>
  <c r="AO159" i="69" s="1"/>
  <c r="AO184" i="69" s="1"/>
  <c r="AH648" i="64"/>
  <c r="AI1213" i="64"/>
  <c r="CD1963" i="64"/>
  <c r="CE1963" i="64" s="1"/>
  <c r="CE192" i="64" a="1"/>
  <c r="CE192" i="64" s="1"/>
  <c r="AQ468" i="64"/>
  <c r="CE1591" i="64" a="1"/>
  <c r="CE1591" i="64" s="1"/>
  <c r="CE176" i="64" a="1"/>
  <c r="CE176" i="64" s="1"/>
  <c r="CE1693" i="64" a="1"/>
  <c r="CE1693" i="64" s="1"/>
  <c r="CE645" i="64" a="1"/>
  <c r="CE645" i="64" s="1"/>
  <c r="CE1438" i="64" a="1"/>
  <c r="CE1438" i="64" s="1"/>
  <c r="CE1667" i="64" a="1"/>
  <c r="CE1667" i="64" s="1"/>
  <c r="CE1580" i="64" a="1"/>
  <c r="CE1580" i="64" s="1"/>
  <c r="CE945" i="64" a="1"/>
  <c r="CE945" i="64" s="1"/>
  <c r="CE1212" i="64" a="1"/>
  <c r="CE1212" i="64" s="1"/>
  <c r="CE1188" i="64" a="1"/>
  <c r="CE1188" i="64" s="1"/>
  <c r="CE669" i="64" a="1"/>
  <c r="CE669" i="64" s="1"/>
  <c r="CE175" i="64" a="1"/>
  <c r="CE175" i="64" s="1"/>
  <c r="CE191" i="64" a="1"/>
  <c r="CE191" i="64" s="1"/>
  <c r="CE1402" i="64" a="1"/>
  <c r="CE1402" i="64" s="1"/>
  <c r="CE1306" i="64" a="1"/>
  <c r="CE1306" i="64" s="1"/>
  <c r="CE245" i="64" a="1"/>
  <c r="CE245" i="64" s="1"/>
  <c r="CE40" i="64" a="1"/>
  <c r="CE40" i="64" s="1"/>
  <c r="CE466" i="64" a="1"/>
  <c r="CE466" i="64" s="1"/>
  <c r="CE1332" i="64" a="1"/>
  <c r="CE1332" i="64" s="1"/>
  <c r="CE1210" i="64" a="1"/>
  <c r="CE1210" i="64" s="1"/>
  <c r="CE1989" i="64" a="1"/>
  <c r="CE1989" i="64" s="1"/>
  <c r="CE1585" i="64" a="1"/>
  <c r="CE1585" i="64" s="1"/>
  <c r="CE472" i="64" a="1"/>
  <c r="CE472" i="64" s="1"/>
  <c r="CE1304" i="64" a="1"/>
  <c r="CE1304" i="64" s="1"/>
  <c r="CE1691" i="64" a="1"/>
  <c r="CE1691" i="64" s="1"/>
  <c r="CE1234" i="64" a="1"/>
  <c r="CE1234" i="64" s="1"/>
  <c r="CE1367" i="64" a="1"/>
  <c r="CE1367"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05" i="64" a="1"/>
  <c r="CE1584" i="64" a="1"/>
  <c r="CE1211" i="64" a="1"/>
  <c r="CE1403" i="64" a="1"/>
  <c r="AI646" i="64" a="1"/>
  <c r="CE1692" i="64" a="1"/>
  <c r="CE1059" i="64" a="1"/>
  <c r="CE1668" i="64" a="1"/>
  <c r="CE670" i="64" a="1"/>
  <c r="CE1439" i="64" a="1"/>
  <c r="CE1333" i="64" a="1"/>
  <c r="CE1235" i="64" a="1"/>
  <c r="CE946" i="64" a="1"/>
  <c r="CE1368" i="64" a="1"/>
  <c r="BX508" i="64" l="1"/>
  <c r="CD1867" i="64" a="1"/>
  <c r="CD1867" i="64" s="1"/>
  <c r="CD1860" i="64" s="1"/>
  <c r="CE177" i="64"/>
  <c r="CE1692" i="64"/>
  <c r="BZ193" i="64"/>
  <c r="CE1333" i="64"/>
  <c r="CE1305" i="64"/>
  <c r="CE1368" i="64"/>
  <c r="CE1403" i="64"/>
  <c r="CE1668" i="64"/>
  <c r="CE1439" i="64"/>
  <c r="CE1211" i="64"/>
  <c r="CE1235" i="64"/>
  <c r="CE1584" i="64"/>
  <c r="CE1059" i="64"/>
  <c r="CE946" i="64"/>
  <c r="CE670" i="64"/>
  <c r="AO576" i="64"/>
  <c r="AP574" i="64"/>
  <c r="AL1636" i="64"/>
  <c r="AK1646" i="64"/>
  <c r="BN948" i="64"/>
  <c r="BN467" i="64"/>
  <c r="BM1061" i="64"/>
  <c r="AI646" i="64"/>
  <c r="AJ1694" i="64"/>
  <c r="AK1189" i="64"/>
  <c r="AN167" i="69"/>
  <c r="AN177" i="69" s="1"/>
  <c r="AO161" i="69"/>
  <c r="AO162" i="69" s="1"/>
  <c r="AO167" i="69" s="1"/>
  <c r="AO177" i="69" s="1"/>
  <c r="AN163" i="69"/>
  <c r="AO187" i="69"/>
  <c r="AO194" i="69" s="1"/>
  <c r="AO202" i="69" s="1"/>
  <c r="AN169" i="69"/>
  <c r="AN179" i="69" s="1"/>
  <c r="AN198" i="69"/>
  <c r="AQ473" i="64"/>
  <c r="AR464" i="64"/>
  <c r="AQ469" i="64"/>
  <c r="CF192" i="64" a="1"/>
  <c r="CF192" i="64" s="1"/>
  <c r="AP1586" i="64"/>
  <c r="AN1670" i="64"/>
  <c r="AH1307" i="64"/>
  <c r="CF1591" i="64" a="1"/>
  <c r="CF1591" i="64" s="1"/>
  <c r="CF1212" i="64" a="1"/>
  <c r="CF1212" i="64" s="1"/>
  <c r="CF1580" i="64" a="1"/>
  <c r="CF1580" i="64" s="1"/>
  <c r="CF466" i="64" a="1"/>
  <c r="CF466" i="64" s="1"/>
  <c r="CF191" i="64" a="1"/>
  <c r="CF191" i="64" s="1"/>
  <c r="CF1367" i="64" a="1"/>
  <c r="CF1367" i="64" s="1"/>
  <c r="CF1304" i="64" a="1"/>
  <c r="CF1304" i="64" s="1"/>
  <c r="CF945" i="64" a="1"/>
  <c r="CF945" i="64" s="1"/>
  <c r="CF1438" i="64" a="1"/>
  <c r="CF1438" i="64" s="1"/>
  <c r="CF175" i="64" a="1"/>
  <c r="CF175" i="64" s="1"/>
  <c r="CF472" i="64" a="1"/>
  <c r="CF472" i="64" s="1"/>
  <c r="CF1058" i="64" a="1"/>
  <c r="CF1058" i="64" s="1"/>
  <c r="CF1332" i="64" a="1"/>
  <c r="CF1332" i="64" s="1"/>
  <c r="CF1402" i="64" a="1"/>
  <c r="CF1402" i="64" s="1"/>
  <c r="CF1234" i="64" a="1"/>
  <c r="CF1234" i="64" s="1"/>
  <c r="CF1955" i="64" a="1"/>
  <c r="CF1955" i="64" s="1"/>
  <c r="CF1210" i="64" a="1"/>
  <c r="CF1210" i="64" s="1"/>
  <c r="CF1691" i="64" a="1"/>
  <c r="CF1691" i="64" s="1"/>
  <c r="CF176" i="64" a="1"/>
  <c r="CF176" i="64" s="1"/>
  <c r="CF245" i="64" a="1"/>
  <c r="CF245" i="64" s="1"/>
  <c r="CF645" i="64" a="1"/>
  <c r="CF645" i="64" s="1"/>
  <c r="CF1188" i="64" a="1"/>
  <c r="CF1188" i="64" s="1"/>
  <c r="CF1585" i="64" a="1"/>
  <c r="CF1585" i="64" s="1"/>
  <c r="CF669" i="64" a="1"/>
  <c r="CF669" i="64" s="1"/>
  <c r="CF647" i="64" a="1"/>
  <c r="CF647" i="64" s="1"/>
  <c r="CF40" i="64" a="1"/>
  <c r="CF40" i="64" s="1"/>
  <c r="CF1306" i="64" a="1"/>
  <c r="CF1306" i="64" s="1"/>
  <c r="CF1989" i="64" a="1"/>
  <c r="CF1989" i="64" s="1"/>
  <c r="CF1693" i="64" a="1"/>
  <c r="CF1693" i="64" s="1"/>
  <c r="CF1667" i="64" a="1"/>
  <c r="CF1667" i="64" s="1"/>
  <c r="CG1667" i="64" a="1"/>
  <c r="CG1667" i="64" s="1"/>
  <c r="CG1693" i="64" a="1"/>
  <c r="CG1693"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368" i="64" a="1"/>
  <c r="CF670" i="64" a="1"/>
  <c r="CF1403" i="64" a="1"/>
  <c r="CF1439" i="64" a="1"/>
  <c r="CF1235" i="64" a="1"/>
  <c r="CF946" i="64" a="1"/>
  <c r="CF1333" i="64" a="1"/>
  <c r="CF1305" i="64" a="1"/>
  <c r="CF1211" i="64" a="1"/>
  <c r="CF1668" i="64" a="1"/>
  <c r="CF1059" i="64" a="1"/>
  <c r="CF1692" i="64" a="1"/>
  <c r="CF1584" i="64" a="1"/>
  <c r="BX510" i="64" l="1"/>
  <c r="BX500" i="64" s="1"/>
  <c r="BX502" i="64" s="1"/>
  <c r="CD1861" i="64"/>
  <c r="CE1857" i="64" s="1"/>
  <c r="CE1376" i="64"/>
  <c r="CF177" i="64"/>
  <c r="CF1692" i="64"/>
  <c r="CA193" i="64"/>
  <c r="CF1439" i="64"/>
  <c r="CF1305" i="64"/>
  <c r="CF1668" i="64"/>
  <c r="CF1403" i="64"/>
  <c r="CF1368" i="64"/>
  <c r="CF1333" i="64"/>
  <c r="CF1211" i="64"/>
  <c r="CF1235" i="64"/>
  <c r="CF1584" i="64"/>
  <c r="CF1059" i="64"/>
  <c r="CF946" i="64"/>
  <c r="CF670" i="64"/>
  <c r="AL1640" i="64"/>
  <c r="AL1641" i="64" s="1"/>
  <c r="AL1642" i="64" s="1"/>
  <c r="M571" i="64"/>
  <c r="AQ571" i="64"/>
  <c r="AP572" i="64"/>
  <c r="BO948" i="64"/>
  <c r="BO467" i="64"/>
  <c r="BN1061" i="64"/>
  <c r="AN173" i="69"/>
  <c r="AN175" i="69" s="1"/>
  <c r="AO192" i="69"/>
  <c r="AO200" i="69" s="1"/>
  <c r="AO188" i="69"/>
  <c r="AP183" i="69"/>
  <c r="AP186" i="69" s="1"/>
  <c r="AJ1213" i="64"/>
  <c r="AR468" i="64"/>
  <c r="AI648" i="64"/>
  <c r="CG192" i="64" a="1"/>
  <c r="CG192" i="64" s="1"/>
  <c r="CF1963" i="64"/>
  <c r="CG1438" i="64" a="1"/>
  <c r="CG1438" i="64" s="1"/>
  <c r="CG645" i="64" a="1"/>
  <c r="CG645" i="64" s="1"/>
  <c r="CG1212" i="64" a="1"/>
  <c r="CG1212" i="64" s="1"/>
  <c r="CG1306" i="64" a="1"/>
  <c r="CG1306" i="64" s="1"/>
  <c r="CG1304" i="64" a="1"/>
  <c r="CG1304" i="64" s="1"/>
  <c r="CG1058" i="64" a="1"/>
  <c r="CG1058" i="64" s="1"/>
  <c r="CG191" i="64" a="1"/>
  <c r="CG191" i="64" s="1"/>
  <c r="CG1585" i="64" a="1"/>
  <c r="CG1585" i="64" s="1"/>
  <c r="CG466" i="64" a="1"/>
  <c r="CG466" i="64" s="1"/>
  <c r="CG669" i="64" a="1"/>
  <c r="CG669" i="64" s="1"/>
  <c r="CG175" i="64" a="1"/>
  <c r="CG175" i="64" s="1"/>
  <c r="CG1580" i="64" a="1"/>
  <c r="CG1580" i="64" s="1"/>
  <c r="CG40" i="64" a="1"/>
  <c r="CG40" i="64" s="1"/>
  <c r="CG1989" i="64" a="1"/>
  <c r="CG1989" i="64" s="1"/>
  <c r="CG1367" i="64" a="1"/>
  <c r="CG1367" i="64" s="1"/>
  <c r="CG1188" i="64" a="1"/>
  <c r="CG1188" i="64" s="1"/>
  <c r="CG245" i="64" a="1"/>
  <c r="CG245" i="64" s="1"/>
  <c r="CG647" i="64" a="1"/>
  <c r="CG647" i="64" s="1"/>
  <c r="CG1691" i="64" a="1"/>
  <c r="CG1691" i="64" s="1"/>
  <c r="CG1332" i="64" a="1"/>
  <c r="CG1332" i="64" s="1"/>
  <c r="CG176" i="64" a="1"/>
  <c r="CG176" i="64" s="1"/>
  <c r="CG1591" i="64" a="1"/>
  <c r="CG1591" i="64" s="1"/>
  <c r="CG1234" i="64" a="1"/>
  <c r="CG1234" i="64" s="1"/>
  <c r="CG1955" i="64" a="1"/>
  <c r="CG1955" i="64" s="1"/>
  <c r="CG945" i="64" a="1"/>
  <c r="CG945" i="64" s="1"/>
  <c r="CG472" i="64" a="1"/>
  <c r="CG472" i="64" s="1"/>
  <c r="CG1210" i="64" a="1"/>
  <c r="CG1210" i="64" s="1"/>
  <c r="CG1402" i="64" a="1"/>
  <c r="CG1402" i="64" s="1"/>
  <c r="AO169" i="69"/>
  <c r="AO179" i="69" s="1"/>
  <c r="CH1234" i="64" a="1"/>
  <c r="CH1234"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59" i="64" a="1"/>
  <c r="CG1333" i="64" a="1"/>
  <c r="CG946" i="64" a="1"/>
  <c r="CG1211" i="64" a="1"/>
  <c r="CG1692" i="64" a="1"/>
  <c r="CG1305" i="64" a="1"/>
  <c r="CG1584" i="64" a="1"/>
  <c r="CG1439" i="64" a="1"/>
  <c r="CG1368" i="64" a="1"/>
  <c r="CG1668" i="64" a="1"/>
  <c r="AJ646" i="64" a="1"/>
  <c r="CG1235" i="64" a="1"/>
  <c r="CG670" i="64" a="1"/>
  <c r="CG1403" i="64" a="1"/>
  <c r="CH1235" i="64" a="1"/>
  <c r="BX511" i="64" l="1"/>
  <c r="BX516" i="64" s="1"/>
  <c r="BX503" i="64"/>
  <c r="CF1376" i="64"/>
  <c r="CE1863" i="64"/>
  <c r="CG177" i="64"/>
  <c r="CG1692" i="64"/>
  <c r="CG1333" i="64"/>
  <c r="CG1439" i="64"/>
  <c r="CG1668" i="64"/>
  <c r="CG1403" i="64"/>
  <c r="CG1368" i="64"/>
  <c r="CG1305" i="64"/>
  <c r="CG1211" i="64"/>
  <c r="CH1235" i="64"/>
  <c r="CG1235" i="64"/>
  <c r="CG1584" i="64"/>
  <c r="CG1059" i="64"/>
  <c r="CG946" i="64"/>
  <c r="CG670" i="64"/>
  <c r="AP576" i="64"/>
  <c r="AQ574" i="64"/>
  <c r="AR571" i="64"/>
  <c r="AL1646" i="64"/>
  <c r="AM1636" i="64"/>
  <c r="BP948" i="64"/>
  <c r="BP467" i="64"/>
  <c r="BO1061" i="64"/>
  <c r="AK1694" i="64"/>
  <c r="AJ646" i="64"/>
  <c r="AL1189" i="64"/>
  <c r="AO198" i="69"/>
  <c r="AI1307" i="64"/>
  <c r="AQ1586" i="64"/>
  <c r="CH192" i="64" a="1"/>
  <c r="CH192" i="64" s="1"/>
  <c r="AS464" i="64"/>
  <c r="AR469" i="64"/>
  <c r="AR473" i="64"/>
  <c r="AO1670" i="64"/>
  <c r="CG1963" i="64"/>
  <c r="CH1438" i="64" a="1"/>
  <c r="CH1438" i="64" s="1"/>
  <c r="CH176" i="64" a="1"/>
  <c r="CH176" i="64" s="1"/>
  <c r="CH645" i="64" a="1"/>
  <c r="CH645" i="64" s="1"/>
  <c r="CH1367" i="64" a="1"/>
  <c r="CH1367" i="64" s="1"/>
  <c r="CH466" i="64" a="1"/>
  <c r="CH466" i="64" s="1"/>
  <c r="CH40" i="64" a="1"/>
  <c r="CH40" i="64" s="1"/>
  <c r="CH1306" i="64" a="1"/>
  <c r="CH1306" i="64" s="1"/>
  <c r="CH1693" i="64" a="1"/>
  <c r="CH1693" i="64" s="1"/>
  <c r="CH1667" i="64" a="1"/>
  <c r="CH1667" i="64" s="1"/>
  <c r="CH1210" i="64" a="1"/>
  <c r="CH1210" i="64" s="1"/>
  <c r="CH245" i="64" a="1"/>
  <c r="CH245" i="64" s="1"/>
  <c r="CH472" i="64" a="1"/>
  <c r="CH472" i="64" s="1"/>
  <c r="CH1058" i="64" a="1"/>
  <c r="CH1058" i="64" s="1"/>
  <c r="CH1212" i="64" a="1"/>
  <c r="CH1212" i="64" s="1"/>
  <c r="CH669" i="64" a="1"/>
  <c r="CH669" i="64" s="1"/>
  <c r="CH1591" i="64" a="1"/>
  <c r="CH1591" i="64" s="1"/>
  <c r="CH1691" i="64" a="1"/>
  <c r="CH1691" i="64" s="1"/>
  <c r="CH1585" i="64" a="1"/>
  <c r="CH1585" i="64" s="1"/>
  <c r="CH945" i="64" a="1"/>
  <c r="CH945" i="64" s="1"/>
  <c r="CH1989" i="64" a="1"/>
  <c r="CH1989" i="64" s="1"/>
  <c r="CH1402" i="64" a="1"/>
  <c r="CH1402" i="64" s="1"/>
  <c r="CH1580" i="64" a="1"/>
  <c r="CH1580" i="64" s="1"/>
  <c r="CH175" i="64" a="1"/>
  <c r="CH175" i="64" s="1"/>
  <c r="CH191" i="64" a="1"/>
  <c r="CH191" i="64" s="1"/>
  <c r="CH1332" i="64" a="1"/>
  <c r="CH1332" i="64" s="1"/>
  <c r="CH1955" i="64" a="1"/>
  <c r="CH1955" i="64" s="1"/>
  <c r="CH1188" i="64" a="1"/>
  <c r="CH1188" i="64" s="1"/>
  <c r="CH1304" i="64" a="1"/>
  <c r="CH1304" i="64" s="1"/>
  <c r="CH647" i="64" a="1"/>
  <c r="CH647" i="64" s="1"/>
  <c r="CI1438" i="64" a="1"/>
  <c r="CI1438" i="64" s="1"/>
  <c r="CI1367" i="64" a="1"/>
  <c r="CI1367" i="64" s="1"/>
  <c r="CI1955" i="64" a="1"/>
  <c r="CI1955" i="64" s="1"/>
  <c r="CI1332" i="64" a="1"/>
  <c r="CI1332" i="64" s="1"/>
  <c r="CI1989" i="64" a="1"/>
  <c r="CI1989" i="64" s="1"/>
  <c r="CI1585" i="64" a="1"/>
  <c r="CI1585" i="64" s="1"/>
  <c r="CI176" i="64" a="1"/>
  <c r="CI176" i="64" s="1"/>
  <c r="CI645" i="64" a="1"/>
  <c r="CI645" i="64" s="1"/>
  <c r="CI647" i="64" a="1"/>
  <c r="CI647" i="64" s="1"/>
  <c r="CI1667" i="64" a="1"/>
  <c r="CI1667" i="64" s="1"/>
  <c r="CI472" i="64" a="1"/>
  <c r="CI472" i="64" s="1"/>
  <c r="CI245" i="64" a="1"/>
  <c r="CI245" i="64" s="1"/>
  <c r="CI1188" i="64" a="1"/>
  <c r="CI1188" i="64" s="1"/>
  <c r="CI1210" i="64" a="1"/>
  <c r="CI1210" i="64" s="1"/>
  <c r="CI191" i="64" a="1"/>
  <c r="CI191" i="64" s="1"/>
  <c r="CI466" i="64" a="1"/>
  <c r="CI466" i="64" s="1"/>
  <c r="CI1234" i="64" a="1"/>
  <c r="CI1234" i="64" s="1"/>
  <c r="CI1058" i="64" a="1"/>
  <c r="CI1058" i="64" s="1"/>
  <c r="CI1591" i="64" a="1"/>
  <c r="CI1591" i="64" s="1"/>
  <c r="CI945" i="64" a="1"/>
  <c r="CI945" i="64" s="1"/>
  <c r="CI1304" i="64" a="1"/>
  <c r="CI1304" i="64" s="1"/>
  <c r="CI175" i="64" a="1"/>
  <c r="CI175" i="64" s="1"/>
  <c r="CI40" i="64" a="1"/>
  <c r="CI40" i="64" s="1"/>
  <c r="CI1212" i="64" a="1"/>
  <c r="CI1212" i="64" s="1"/>
  <c r="CI1580" i="64" a="1"/>
  <c r="CI1580" i="64" s="1"/>
  <c r="CI669" i="64" a="1"/>
  <c r="CI669" i="64" s="1"/>
  <c r="CI1306" i="64" a="1"/>
  <c r="CI1306" i="64" s="1"/>
  <c r="CI1691" i="64" a="1"/>
  <c r="CI1691"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668" i="64" a="1"/>
  <c r="CH1305" i="64" a="1"/>
  <c r="CH946" i="64" a="1"/>
  <c r="CH1211" i="64" a="1"/>
  <c r="CH1692" i="64" a="1"/>
  <c r="CI1305" i="64" a="1"/>
  <c r="CI1584" i="64" a="1"/>
  <c r="CH1439" i="64" a="1"/>
  <c r="CH1368" i="64" a="1"/>
  <c r="CI1333" i="64" a="1"/>
  <c r="CI1439" i="64" a="1"/>
  <c r="CH1584" i="64" a="1"/>
  <c r="CI1368" i="64" a="1"/>
  <c r="CH670" i="64" a="1"/>
  <c r="CI1692" i="64" a="1"/>
  <c r="CH1403" i="64" a="1"/>
  <c r="CI1211" i="64" a="1"/>
  <c r="CH1059" i="64" a="1"/>
  <c r="CI1235" i="64" a="1"/>
  <c r="CI670" i="64" a="1"/>
  <c r="CH1333" i="64" a="1"/>
  <c r="BX512" i="64" l="1"/>
  <c r="BY507" i="64"/>
  <c r="BX504" i="64"/>
  <c r="BY496" i="64"/>
  <c r="CG1376" i="64"/>
  <c r="CE1867" i="64" a="1"/>
  <c r="CE1867" i="64" s="1"/>
  <c r="CE1860" i="64" s="1"/>
  <c r="CE1861" i="64" s="1"/>
  <c r="CH177" i="64"/>
  <c r="CI177" i="64"/>
  <c r="CI1692" i="64"/>
  <c r="CH1692" i="64"/>
  <c r="CI1368" i="64"/>
  <c r="CH1439" i="64"/>
  <c r="CI1439" i="64"/>
  <c r="CH1403" i="64"/>
  <c r="CH1305" i="64"/>
  <c r="CH1368" i="64"/>
  <c r="CI1305" i="64"/>
  <c r="CI1333" i="64"/>
  <c r="CH1333" i="64"/>
  <c r="CH1668" i="64"/>
  <c r="CI1211" i="64"/>
  <c r="CH1211" i="64"/>
  <c r="CI1235" i="64"/>
  <c r="CI1584" i="64"/>
  <c r="CH1584" i="64"/>
  <c r="CH1059" i="64"/>
  <c r="CH946" i="64"/>
  <c r="CI670" i="64"/>
  <c r="CH670" i="64"/>
  <c r="AM1640" i="64"/>
  <c r="AM1641" i="64" s="1"/>
  <c r="AM1642" i="64" s="1"/>
  <c r="AQ572" i="64"/>
  <c r="BQ948" i="64"/>
  <c r="BQ467" i="64"/>
  <c r="BP1061" i="64"/>
  <c r="AJ648" i="64"/>
  <c r="AK1213" i="64"/>
  <c r="CI192" i="64" a="1"/>
  <c r="CI192" i="64" s="1"/>
  <c r="AS468" i="64"/>
  <c r="CD190" i="64"/>
  <c r="CD193" i="64" s="1"/>
  <c r="CH1963" i="64"/>
  <c r="CI1402" i="64" a="1"/>
  <c r="CI1402" i="64" s="1"/>
  <c r="CI1693" i="64" a="1"/>
  <c r="CI1693" i="64" s="1"/>
  <c r="CJ1438" i="64" a="1"/>
  <c r="CJ1438" i="64" s="1"/>
  <c r="CJ1402" i="64" a="1"/>
  <c r="CJ1402" i="64" s="1"/>
  <c r="CJ1367" i="64" a="1"/>
  <c r="CJ1367" i="64" s="1"/>
  <c r="CJ1955" i="64" a="1"/>
  <c r="CJ1955" i="64" s="1"/>
  <c r="CJ1332" i="64" a="1"/>
  <c r="CJ1332" i="64" s="1"/>
  <c r="CJ1989" i="64" a="1"/>
  <c r="CJ1989" i="64" s="1"/>
  <c r="CJ466" i="64" a="1"/>
  <c r="CJ466" i="64" s="1"/>
  <c r="CJ645" i="64" a="1"/>
  <c r="CJ645" i="64" s="1"/>
  <c r="CJ1188" i="64" a="1"/>
  <c r="CJ1188" i="64" s="1"/>
  <c r="CJ669" i="64" a="1"/>
  <c r="CJ669" i="64" s="1"/>
  <c r="CJ176" i="64" a="1"/>
  <c r="CJ176" i="64" s="1"/>
  <c r="CJ1693" i="64" a="1"/>
  <c r="CJ1693" i="64" s="1"/>
  <c r="CJ1304" i="64" a="1"/>
  <c r="CJ1304" i="64" s="1"/>
  <c r="CJ472" i="64" a="1"/>
  <c r="CJ472" i="64" s="1"/>
  <c r="CJ1212" i="64" a="1"/>
  <c r="CJ1212" i="64" s="1"/>
  <c r="CJ1591" i="64" a="1"/>
  <c r="CJ1591" i="64" s="1"/>
  <c r="CJ1234" i="64" a="1"/>
  <c r="CJ1234" i="64" s="1"/>
  <c r="CJ1210" i="64" a="1"/>
  <c r="CJ1210" i="64" s="1"/>
  <c r="CJ175" i="64" a="1"/>
  <c r="CJ175" i="64" s="1"/>
  <c r="CJ1306" i="64" a="1"/>
  <c r="CJ1306" i="64" s="1"/>
  <c r="CJ40" i="64" a="1"/>
  <c r="CJ40" i="64" s="1"/>
  <c r="CJ245" i="64" a="1"/>
  <c r="CJ245" i="64" s="1"/>
  <c r="CJ945" i="64" a="1"/>
  <c r="CJ945" i="64" s="1"/>
  <c r="CJ1058" i="64" a="1"/>
  <c r="CJ1058" i="64" s="1"/>
  <c r="CJ1580" i="64" a="1"/>
  <c r="CJ1580" i="64" s="1"/>
  <c r="CJ191" i="64" a="1"/>
  <c r="CJ191" i="64" s="1"/>
  <c r="CJ1585" i="64" a="1"/>
  <c r="CJ1585" i="64" s="1"/>
  <c r="CJ1691" i="64" a="1"/>
  <c r="CJ1691" i="64" s="1"/>
  <c r="CJ647" i="64" a="1"/>
  <c r="CJ647" i="64" s="1"/>
  <c r="CJ1667" i="64" a="1"/>
  <c r="CJ1667"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1403" i="64" a="1"/>
  <c r="CJ1584" i="64" a="1"/>
  <c r="CJ1211" i="64" a="1"/>
  <c r="AK646" i="64" a="1"/>
  <c r="CI1059" i="64" a="1"/>
  <c r="CJ1439" i="64" a="1"/>
  <c r="CJ1692" i="64" a="1"/>
  <c r="CJ1235" i="64" a="1"/>
  <c r="CJ1403" i="64" a="1"/>
  <c r="CJ1305" i="64" a="1"/>
  <c r="CJ670" i="64" a="1"/>
  <c r="CI1668" i="64" a="1"/>
  <c r="CI946" i="64" a="1"/>
  <c r="CJ1333" i="64" a="1"/>
  <c r="CJ1368" i="64" a="1"/>
  <c r="BY499" i="64" l="1"/>
  <c r="CH1376" i="64"/>
  <c r="CI1376" i="64" s="1"/>
  <c r="CJ177" i="64"/>
  <c r="CJ1692" i="64"/>
  <c r="CJ1305" i="64"/>
  <c r="CJ1333" i="64"/>
  <c r="CI1403" i="64"/>
  <c r="CJ1368" i="64"/>
  <c r="CJ1403" i="64"/>
  <c r="CI1668" i="64"/>
  <c r="CJ1439" i="64"/>
  <c r="CJ1211" i="64"/>
  <c r="CJ1235" i="64"/>
  <c r="CJ1584" i="64"/>
  <c r="CI1059" i="64"/>
  <c r="CI946" i="64"/>
  <c r="CJ670" i="64"/>
  <c r="CF1857" i="64"/>
  <c r="CF1863" i="64" s="1"/>
  <c r="AQ576" i="64"/>
  <c r="AS571" i="64"/>
  <c r="AR574" i="64"/>
  <c r="AM1646" i="64"/>
  <c r="AN1636" i="64"/>
  <c r="BR948" i="64"/>
  <c r="BR467" i="64"/>
  <c r="BS467" i="64"/>
  <c r="BQ1061" i="64"/>
  <c r="CE190" i="64"/>
  <c r="AL1694" i="64"/>
  <c r="AK646" i="64"/>
  <c r="AM1189" i="64"/>
  <c r="AJ1307" i="64"/>
  <c r="CJ192" i="64" a="1"/>
  <c r="CJ192" i="64" s="1"/>
  <c r="CI1963" i="64"/>
  <c r="AS473" i="64"/>
  <c r="AS469" i="64"/>
  <c r="AT464" i="64"/>
  <c r="AR1586" i="64"/>
  <c r="AP1670" i="64"/>
  <c r="CK1438" i="64" a="1"/>
  <c r="CK1438" i="64" s="1"/>
  <c r="CK1402" i="64" a="1"/>
  <c r="CK1402" i="64" s="1"/>
  <c r="CK1367" i="64" a="1"/>
  <c r="CK1367" i="64" s="1"/>
  <c r="CK1955" i="64" a="1"/>
  <c r="CK1955" i="64" s="1"/>
  <c r="CK1332" i="64" a="1"/>
  <c r="CK1332" i="64" s="1"/>
  <c r="CK1989" i="64" a="1"/>
  <c r="CK1989" i="64" s="1"/>
  <c r="CK945" i="64" a="1"/>
  <c r="CK945" i="64" s="1"/>
  <c r="CK1667" i="64" a="1"/>
  <c r="CK1667" i="64" s="1"/>
  <c r="CK1585" i="64" a="1"/>
  <c r="CK1585" i="64" s="1"/>
  <c r="CK1234" i="64" a="1"/>
  <c r="CK1234" i="64" s="1"/>
  <c r="CK1304" i="64" a="1"/>
  <c r="CK1304" i="64" s="1"/>
  <c r="CK40" i="64" a="1"/>
  <c r="CK40" i="64" s="1"/>
  <c r="CK1210" i="64" a="1"/>
  <c r="CK1210" i="64" s="1"/>
  <c r="CK1580" i="64" a="1"/>
  <c r="CK1580" i="64" s="1"/>
  <c r="CK669" i="64" a="1"/>
  <c r="CK669" i="64" s="1"/>
  <c r="CK647" i="64" a="1"/>
  <c r="CK647" i="64" s="1"/>
  <c r="CK466" i="64" a="1"/>
  <c r="CK466" i="64" s="1"/>
  <c r="CK175" i="64" a="1"/>
  <c r="CK175" i="64" s="1"/>
  <c r="CK1306" i="64" a="1"/>
  <c r="CK1306" i="64" s="1"/>
  <c r="CK1591" i="64" a="1"/>
  <c r="CK1591" i="64" s="1"/>
  <c r="CK191" i="64" a="1"/>
  <c r="CK191" i="64" s="1"/>
  <c r="CK472" i="64" a="1"/>
  <c r="CK472" i="64" s="1"/>
  <c r="CK1188" i="64" a="1"/>
  <c r="CK1188" i="64" s="1"/>
  <c r="CK1693" i="64" a="1"/>
  <c r="CK1693" i="64" s="1"/>
  <c r="CK645" i="64" a="1"/>
  <c r="CK645" i="64" s="1"/>
  <c r="CK176" i="64" a="1"/>
  <c r="CK176" i="64" s="1"/>
  <c r="CK1691" i="64" a="1"/>
  <c r="CK1691" i="64" s="1"/>
  <c r="CK245" i="64" a="1"/>
  <c r="CK245" i="64" s="1"/>
  <c r="CK1212" i="64" a="1"/>
  <c r="CK1212" i="64" s="1"/>
  <c r="CK1058" i="64" a="1"/>
  <c r="CK1058"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211" i="64" a="1"/>
  <c r="CK1439" i="64" a="1"/>
  <c r="CJ946" i="64" a="1"/>
  <c r="CJ1059" i="64" a="1"/>
  <c r="CK670" i="64" a="1"/>
  <c r="CK1692" i="64" a="1"/>
  <c r="CJ1668" i="64" a="1"/>
  <c r="CK1305" i="64" a="1"/>
  <c r="CK1333" i="64" a="1"/>
  <c r="CK1584" i="64" a="1"/>
  <c r="CK1368" i="64" a="1"/>
  <c r="CK1403" i="64" a="1"/>
  <c r="CK1235" i="64" a="1"/>
  <c r="BY508" i="64" l="1"/>
  <c r="CF1867" i="64" a="1"/>
  <c r="CF1867" i="64" s="1"/>
  <c r="CF1860" i="64" s="1"/>
  <c r="CF1861" i="64" s="1"/>
  <c r="CK177" i="64"/>
  <c r="CK1692" i="64"/>
  <c r="CE193" i="64"/>
  <c r="CJ1376" i="64"/>
  <c r="CK1403" i="64"/>
  <c r="CK1439" i="64"/>
  <c r="CJ1668" i="64"/>
  <c r="CK1333" i="64"/>
  <c r="CK1305" i="64"/>
  <c r="CK1368" i="64"/>
  <c r="CK1211" i="64"/>
  <c r="CK1235" i="64"/>
  <c r="CK1584" i="64"/>
  <c r="CJ1059" i="64"/>
  <c r="CJ946" i="64"/>
  <c r="CK670" i="64"/>
  <c r="AN1640" i="64"/>
  <c r="AN1641" i="64" s="1"/>
  <c r="AN1642" i="64" s="1"/>
  <c r="AR572" i="64"/>
  <c r="BS948" i="64"/>
  <c r="BR1061" i="64"/>
  <c r="CF190" i="64"/>
  <c r="CF193" i="64" s="1"/>
  <c r="CJ1963" i="64"/>
  <c r="CK1963" i="64" s="1"/>
  <c r="AL1213" i="64"/>
  <c r="AT468" i="64"/>
  <c r="CK192" i="64" a="1"/>
  <c r="CK192" i="64" s="1"/>
  <c r="AK648" i="64"/>
  <c r="CL1438" i="64" a="1"/>
  <c r="CL1438" i="64" s="1"/>
  <c r="CL1402" i="64" a="1"/>
  <c r="CL1402" i="64" s="1"/>
  <c r="CL1367" i="64" a="1"/>
  <c r="CL1367" i="64" s="1"/>
  <c r="CL1332" i="64" a="1"/>
  <c r="CL1332" i="64" s="1"/>
  <c r="CL1955" i="64" a="1"/>
  <c r="CL1955" i="64" s="1"/>
  <c r="CL1989" i="64" a="1"/>
  <c r="CL1989" i="64" s="1"/>
  <c r="AQ198" i="69"/>
  <c r="CL40" i="64" a="1"/>
  <c r="CL40" i="64" s="1"/>
  <c r="CL1306" i="64" a="1"/>
  <c r="CL1306" i="64" s="1"/>
  <c r="CL1188" i="64" a="1"/>
  <c r="CL1188" i="64" s="1"/>
  <c r="CL175" i="64" a="1"/>
  <c r="CL175" i="64" s="1"/>
  <c r="CL669" i="64" a="1"/>
  <c r="CL669" i="64" s="1"/>
  <c r="CL176" i="64" a="1"/>
  <c r="CL176" i="64" s="1"/>
  <c r="CL466" i="64" a="1"/>
  <c r="CL466" i="64" s="1"/>
  <c r="CL1580" i="64" a="1"/>
  <c r="CL1580" i="64" s="1"/>
  <c r="CL1693" i="64" a="1"/>
  <c r="CL1693" i="64" s="1"/>
  <c r="CL1058" i="64" a="1"/>
  <c r="CL1058" i="64" s="1"/>
  <c r="CL1210" i="64" a="1"/>
  <c r="CL1210" i="64" s="1"/>
  <c r="CL645" i="64" a="1"/>
  <c r="CL645" i="64" s="1"/>
  <c r="CL1667" i="64" a="1"/>
  <c r="CL1667" i="64" s="1"/>
  <c r="CL472" i="64" a="1"/>
  <c r="CL472" i="64" s="1"/>
  <c r="CL1591" i="64" a="1"/>
  <c r="CL1591" i="64" s="1"/>
  <c r="CL945" i="64" a="1"/>
  <c r="CL945" i="64" s="1"/>
  <c r="CL1304" i="64" a="1"/>
  <c r="CL1304" i="64" s="1"/>
  <c r="CL647" i="64" a="1"/>
  <c r="CL647" i="64" s="1"/>
  <c r="CL245" i="64" a="1"/>
  <c r="CL245" i="64" s="1"/>
  <c r="CL1585" i="64" a="1"/>
  <c r="CL1585" i="64" s="1"/>
  <c r="CL1234" i="64" a="1"/>
  <c r="CL1234" i="64" s="1"/>
  <c r="CL191" i="64" a="1"/>
  <c r="CL191" i="64" s="1"/>
  <c r="CL1212" i="64" a="1"/>
  <c r="CL1212" i="64" s="1"/>
  <c r="CL1691" i="64" a="1"/>
  <c r="CL1691"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670" i="64" a="1"/>
  <c r="CL1333" i="64" a="1"/>
  <c r="CK946" i="64" a="1"/>
  <c r="CK1059" i="64" a="1"/>
  <c r="CL1692" i="64" a="1"/>
  <c r="CL1211" i="64" a="1"/>
  <c r="CL1235" i="64" a="1"/>
  <c r="CL1368" i="64" a="1"/>
  <c r="CL1403" i="64" a="1"/>
  <c r="CL1584" i="64" a="1"/>
  <c r="AL646" i="64" a="1"/>
  <c r="CL1305" i="64" a="1"/>
  <c r="CL1439" i="64" a="1"/>
  <c r="CK1668" i="64" a="1"/>
  <c r="BY510" i="64" l="1"/>
  <c r="BY500" i="64" s="1"/>
  <c r="BY502" i="64" s="1"/>
  <c r="BY503" i="64" s="1"/>
  <c r="CL177" i="64"/>
  <c r="CL1692" i="64"/>
  <c r="CK1376" i="64"/>
  <c r="CL1333" i="64"/>
  <c r="P1333" i="64" s="1"/>
  <c r="CL1305" i="64"/>
  <c r="CL1368" i="64"/>
  <c r="CK1668" i="64"/>
  <c r="CL1403" i="64"/>
  <c r="P1403" i="64" s="1"/>
  <c r="CL1439" i="64"/>
  <c r="CL1211" i="64"/>
  <c r="P1211" i="64" s="1"/>
  <c r="CL1235" i="64"/>
  <c r="CL1584" i="64"/>
  <c r="CK1059" i="64"/>
  <c r="CK946" i="64"/>
  <c r="CL670" i="64"/>
  <c r="AR576" i="64"/>
  <c r="CG1857" i="64"/>
  <c r="CG1863" i="64" s="1"/>
  <c r="CG1867" i="64" s="1" a="1"/>
  <c r="CG1867" i="64" s="1"/>
  <c r="AS574" i="64"/>
  <c r="AT571" i="64"/>
  <c r="AN1646" i="64"/>
  <c r="AO1636" i="64"/>
  <c r="BT948" i="64"/>
  <c r="BS1061" i="64"/>
  <c r="BU467" i="64"/>
  <c r="BT467" i="64"/>
  <c r="CG190" i="64"/>
  <c r="CG193" i="64" s="1"/>
  <c r="AM1694" i="64"/>
  <c r="AL646" i="64"/>
  <c r="AN1189" i="64"/>
  <c r="AQ1670" i="64"/>
  <c r="AU464" i="64"/>
  <c r="AT473" i="64"/>
  <c r="AT469" i="64"/>
  <c r="AS1586" i="64"/>
  <c r="CL192" i="64" a="1"/>
  <c r="CL192" i="64" s="1"/>
  <c r="AK1307" i="64"/>
  <c r="CL1963" i="64"/>
  <c r="P1963" i="64" s="1"/>
  <c r="J1958"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668" i="64" a="1"/>
  <c r="CL1059" i="64" a="1"/>
  <c r="CL946" i="64" a="1"/>
  <c r="BY511" i="64" l="1"/>
  <c r="BY516" i="64" s="1"/>
  <c r="BY504" i="64"/>
  <c r="BZ496" i="64"/>
  <c r="K1692" i="64"/>
  <c r="L1692" i="64"/>
  <c r="M1692" i="64"/>
  <c r="N1692" i="64"/>
  <c r="O1692" i="64"/>
  <c r="P1692" i="64"/>
  <c r="K1584" i="64"/>
  <c r="L1584" i="64"/>
  <c r="M1584" i="64"/>
  <c r="N1584" i="64"/>
  <c r="O1584" i="64"/>
  <c r="P1584" i="64"/>
  <c r="K1439" i="64"/>
  <c r="L1439" i="64"/>
  <c r="M1439" i="64"/>
  <c r="N1439" i="64"/>
  <c r="O1439" i="64"/>
  <c r="P1439" i="64"/>
  <c r="K1368" i="64"/>
  <c r="L1368" i="64"/>
  <c r="M1368" i="64"/>
  <c r="N1368" i="64"/>
  <c r="O1368" i="64"/>
  <c r="P1368" i="64"/>
  <c r="K1235" i="64"/>
  <c r="L1235" i="64"/>
  <c r="M1235" i="64"/>
  <c r="N1235" i="64"/>
  <c r="O1235" i="64"/>
  <c r="P1235" i="64"/>
  <c r="CL1376" i="64"/>
  <c r="P1376" i="64" s="1"/>
  <c r="K670" i="64"/>
  <c r="L670" i="64"/>
  <c r="M670" i="64"/>
  <c r="N670" i="64"/>
  <c r="O670" i="64"/>
  <c r="P670" i="64"/>
  <c r="K1305" i="64"/>
  <c r="L1305" i="64"/>
  <c r="M1305" i="64"/>
  <c r="N1305" i="64"/>
  <c r="O1305" i="64"/>
  <c r="P1305" i="64"/>
  <c r="K177" i="64"/>
  <c r="L177" i="64"/>
  <c r="M177" i="64"/>
  <c r="N177" i="64"/>
  <c r="O177" i="64"/>
  <c r="P177" i="64"/>
  <c r="AS572" i="64"/>
  <c r="AS576" i="64" s="1"/>
  <c r="CL1668" i="64"/>
  <c r="P1668" i="64" s="1"/>
  <c r="CL1059" i="64"/>
  <c r="P1059" i="64" s="1"/>
  <c r="CL946" i="64"/>
  <c r="P946" i="64" s="1"/>
  <c r="AO1640" i="64"/>
  <c r="AO1641" i="64" s="1"/>
  <c r="AO1642" i="64" s="1"/>
  <c r="CG1860" i="64"/>
  <c r="CG1861" i="64" s="1"/>
  <c r="BU948" i="64"/>
  <c r="CH190" i="64"/>
  <c r="CH193" i="64" s="1"/>
  <c r="AM1213" i="64"/>
  <c r="AL648" i="64"/>
  <c r="AU46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63" i="64"/>
  <c r="CH1857" i="64"/>
  <c r="CH1863" i="64" s="1"/>
  <c r="CH1867" i="64" s="1" a="1"/>
  <c r="CH1867" i="64" s="1"/>
  <c r="AT574" i="64"/>
  <c r="AT572" i="64" s="1"/>
  <c r="AU571" i="64"/>
  <c r="AP1636" i="64"/>
  <c r="AO1646" i="64"/>
  <c r="BV948" i="64"/>
  <c r="BW467" i="64"/>
  <c r="BV467" i="64"/>
  <c r="BT1061" i="64"/>
  <c r="BU1061" i="64"/>
  <c r="CI190" i="64"/>
  <c r="CI193" i="64" s="1"/>
  <c r="AM646" i="64"/>
  <c r="AN1694" i="64"/>
  <c r="AO1189" i="64"/>
  <c r="AR1670" i="64"/>
  <c r="AL1307" i="64"/>
  <c r="AT1586" i="64"/>
  <c r="AV464" i="64"/>
  <c r="AU473"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65" i="64"/>
  <c r="CP1963" i="64"/>
  <c r="AP1640" i="64"/>
  <c r="AP1641" i="64" s="1"/>
  <c r="L1641" i="64" s="1"/>
  <c r="CH1860" i="64"/>
  <c r="CH1861" i="64" s="1"/>
  <c r="AT576" i="64"/>
  <c r="BW948" i="64"/>
  <c r="CJ190" i="64"/>
  <c r="CJ193" i="64" s="1"/>
  <c r="AN1213" i="64"/>
  <c r="AV468" i="64"/>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646" i="64" a="1"/>
  <c r="CO1059" i="64" a="1"/>
  <c r="CO946" i="64" a="1"/>
  <c r="CO1668" i="64" a="1"/>
  <c r="BZ510" i="64" l="1"/>
  <c r="BZ500" i="64" s="1"/>
  <c r="BZ502" i="64" s="1"/>
  <c r="BZ503" i="64" s="1"/>
  <c r="AP1642" i="64"/>
  <c r="CO946" i="64"/>
  <c r="CO948" i="64" s="1"/>
  <c r="CO1059" i="64"/>
  <c r="CO1061" i="64" s="1"/>
  <c r="CO2426" i="64" s="1"/>
  <c r="CO1668" i="64"/>
  <c r="CP1965" i="64"/>
  <c r="CQ1963" i="64"/>
  <c r="CI1857" i="64"/>
  <c r="CI1863" i="64" s="1"/>
  <c r="CI1867" i="64" s="1" a="1"/>
  <c r="CI1867" i="64" s="1"/>
  <c r="AU574" i="64"/>
  <c r="AU572" i="64" s="1"/>
  <c r="AV571" i="64"/>
  <c r="AP1646" i="64"/>
  <c r="AQ1636" i="64"/>
  <c r="BX948" i="64"/>
  <c r="BY467" i="64"/>
  <c r="BW1061" i="64"/>
  <c r="BV1061" i="64"/>
  <c r="CK190" i="64"/>
  <c r="CK193" i="64" s="1"/>
  <c r="AO1694" i="64"/>
  <c r="AN646" i="64"/>
  <c r="AM1307" i="64"/>
  <c r="AU1586" i="64"/>
  <c r="AV473" i="64"/>
  <c r="AV469" i="64"/>
  <c r="AW464" i="64"/>
  <c r="AS1670"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46" i="64" a="1"/>
  <c r="CP1059" i="64" a="1"/>
  <c r="CP1668" i="64" a="1"/>
  <c r="BZ511" i="64" l="1"/>
  <c r="BZ516" i="64" s="1"/>
  <c r="BZ504" i="64"/>
  <c r="O503" i="64"/>
  <c r="P496" i="64" s="1"/>
  <c r="CA496" i="64"/>
  <c r="CA499" i="64" s="1"/>
  <c r="CO2375" i="64"/>
  <c r="CO2379" i="64"/>
  <c r="CP1668" i="64"/>
  <c r="CP1059" i="64"/>
  <c r="CP946" i="64"/>
  <c r="CR1963" i="64"/>
  <c r="CQ1965" i="64"/>
  <c r="CO1670" i="64"/>
  <c r="AQ1640" i="64"/>
  <c r="CI1860" i="64"/>
  <c r="CI1861" i="64" s="1"/>
  <c r="AU576" i="64"/>
  <c r="BY948" i="64"/>
  <c r="BX467" i="64"/>
  <c r="CL190" i="64"/>
  <c r="P190" i="64" s="1"/>
  <c r="AP1189" i="64"/>
  <c r="AN648" i="64"/>
  <c r="AO1213" i="64"/>
  <c r="AW46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059" i="64" a="1"/>
  <c r="CQ946" i="64" a="1"/>
  <c r="CQ1668" i="64" a="1"/>
  <c r="AO646" i="64" a="1"/>
  <c r="O511" i="64" l="1"/>
  <c r="P507" i="64" s="1"/>
  <c r="BZ512" i="64"/>
  <c r="CA507" i="64"/>
  <c r="CA508" i="64"/>
  <c r="AQ1641" i="64"/>
  <c r="CQ946" i="64"/>
  <c r="CQ948" i="64" s="1"/>
  <c r="CQ1059" i="64"/>
  <c r="CQ1061" i="64" s="1"/>
  <c r="CQ2426" i="64" s="1"/>
  <c r="CQ1668" i="64"/>
  <c r="CR1965" i="64"/>
  <c r="CS1963" i="64"/>
  <c r="CP948" i="64"/>
  <c r="CP1061" i="64"/>
  <c r="CP2426" i="64" s="1"/>
  <c r="CP1670" i="64"/>
  <c r="CL193" i="64"/>
  <c r="CJ1857" i="64"/>
  <c r="CJ1863" i="64" s="1"/>
  <c r="CJ1867" i="64" s="1" a="1"/>
  <c r="CJ1867" i="64" s="1"/>
  <c r="AV574" i="64"/>
  <c r="AV572" i="64" s="1"/>
  <c r="AW571" i="64"/>
  <c r="BZ948" i="64"/>
  <c r="BX1061" i="64"/>
  <c r="AO646" i="64"/>
  <c r="AQ1189" i="64"/>
  <c r="AT1670" i="64"/>
  <c r="AW473" i="64"/>
  <c r="AX464" i="64"/>
  <c r="AW469" i="64"/>
  <c r="AV1586" i="64"/>
  <c r="AN1307"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059" i="64" a="1"/>
  <c r="CR1668" i="64" a="1"/>
  <c r="CR946" i="64" a="1"/>
  <c r="CA510" i="64" l="1"/>
  <c r="CP2375" i="64"/>
  <c r="CP2379" i="64"/>
  <c r="CQ2375" i="64"/>
  <c r="CQ2379" i="64"/>
  <c r="AQ1642" i="64"/>
  <c r="AQ1646" i="64"/>
  <c r="AR1636" i="64"/>
  <c r="K193" i="64"/>
  <c r="L193" i="64"/>
  <c r="M193" i="64"/>
  <c r="N193" i="64"/>
  <c r="O193" i="64"/>
  <c r="P193" i="64"/>
  <c r="CR1668" i="64"/>
  <c r="CR1059" i="64"/>
  <c r="CR1061" i="64" s="1"/>
  <c r="CR2426" i="64" s="1"/>
  <c r="CR946" i="64"/>
  <c r="CR948" i="64" s="1"/>
  <c r="CS1965" i="64"/>
  <c r="CT1963" i="64"/>
  <c r="CQ1670" i="64"/>
  <c r="CJ1860" i="64"/>
  <c r="CJ1861" i="64" s="1"/>
  <c r="AV576" i="64"/>
  <c r="CA948" i="64"/>
  <c r="CA467" i="64"/>
  <c r="BY1061" i="64"/>
  <c r="BZ467" i="64"/>
  <c r="AP1213" i="64"/>
  <c r="AP1694" i="64"/>
  <c r="AX468" i="64"/>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668" i="64" a="1"/>
  <c r="AP646" i="64" a="1"/>
  <c r="CS1059" i="64" a="1"/>
  <c r="CS946" i="64" a="1"/>
  <c r="CA500" i="64" l="1"/>
  <c r="CA502" i="64" s="1"/>
  <c r="CA511" i="64"/>
  <c r="CR2375" i="64"/>
  <c r="CR2379" i="64"/>
  <c r="AR1640" i="64"/>
  <c r="CS946" i="64"/>
  <c r="CS948" i="64" s="1"/>
  <c r="CS1059" i="64"/>
  <c r="CS1061" i="64" s="1"/>
  <c r="CS2426" i="64" s="1"/>
  <c r="CS1668" i="64"/>
  <c r="CT1965" i="64"/>
  <c r="CU1963" i="64"/>
  <c r="CR1670" i="64"/>
  <c r="CK1857" i="64"/>
  <c r="CK1863" i="64" s="1"/>
  <c r="CK1867" i="64" s="1" a="1"/>
  <c r="CK1867" i="64" s="1"/>
  <c r="AX571" i="64"/>
  <c r="AW574" i="64"/>
  <c r="CB948" i="64"/>
  <c r="CB467" i="64"/>
  <c r="BZ1061" i="64"/>
  <c r="CA1061" i="64"/>
  <c r="AP646" i="64"/>
  <c r="AQ1694" i="64"/>
  <c r="AR1189" i="64"/>
  <c r="AU1670" i="64"/>
  <c r="AW1586" i="64"/>
  <c r="AO1307" i="64"/>
  <c r="AY464" i="64"/>
  <c r="AX469" i="64"/>
  <c r="AX47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059" i="64" a="1"/>
  <c r="CT946" i="64" a="1"/>
  <c r="CT1668" i="64" a="1"/>
  <c r="CA516" i="64" l="1"/>
  <c r="CB507" i="64"/>
  <c r="CA512" i="64"/>
  <c r="CA503" i="64"/>
  <c r="CS2375" i="64"/>
  <c r="CS2379" i="64"/>
  <c r="AR1641" i="64"/>
  <c r="AS1636" i="64" s="1"/>
  <c r="CT1668" i="64"/>
  <c r="CT1059" i="64"/>
  <c r="CT1061" i="64" s="1"/>
  <c r="CT2426" i="64" s="1"/>
  <c r="CT946" i="64"/>
  <c r="CT948" i="64" s="1"/>
  <c r="CV1963" i="64"/>
  <c r="CU1965" i="64"/>
  <c r="CS1670" i="64"/>
  <c r="CK1860" i="64"/>
  <c r="CK1861" i="64" s="1"/>
  <c r="AW572" i="64"/>
  <c r="CC948" i="64"/>
  <c r="CC467" i="64"/>
  <c r="CB1061" i="64"/>
  <c r="AQ1213" i="64"/>
  <c r="AY468" i="64"/>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668" i="64" a="1"/>
  <c r="CU946" i="64" a="1"/>
  <c r="AQ646" i="64" a="1"/>
  <c r="CU1059" i="64" a="1"/>
  <c r="CA504" i="64" l="1"/>
  <c r="CB496" i="64"/>
  <c r="CB499" i="64" s="1"/>
  <c r="CT2375" i="64"/>
  <c r="CT2379" i="64"/>
  <c r="AR1646" i="64"/>
  <c r="AR1642" i="64"/>
  <c r="AS1640" i="64"/>
  <c r="CU946" i="64"/>
  <c r="CU948" i="64" s="1"/>
  <c r="CU1059" i="64"/>
  <c r="CU1668" i="64"/>
  <c r="CV1965" i="64"/>
  <c r="CW1963" i="64"/>
  <c r="CT1670" i="64"/>
  <c r="CL1857" i="64"/>
  <c r="AW576" i="64"/>
  <c r="AX574" i="64"/>
  <c r="AX572" i="64" s="1"/>
  <c r="AY571" i="64"/>
  <c r="CD948" i="64"/>
  <c r="CD467" i="64"/>
  <c r="CC1061" i="64"/>
  <c r="AQ646" i="64"/>
  <c r="AR1694" i="64"/>
  <c r="AS1189" i="64"/>
  <c r="AV1670" i="64"/>
  <c r="AX1586" i="64"/>
  <c r="AP1307" i="64"/>
  <c r="AY469" i="64"/>
  <c r="AZ464" i="64"/>
  <c r="AY473" i="64"/>
  <c r="AU177" i="69"/>
  <c r="AV159" i="69"/>
  <c r="AV184" i="69" s="1"/>
  <c r="AV187" i="69" s="1"/>
  <c r="AV188" i="69" s="1"/>
  <c r="AW140" i="69"/>
  <c r="AW150" i="69" s="1"/>
  <c r="AW142" i="69"/>
  <c r="AW152" i="69" s="1"/>
  <c r="AW136" i="69"/>
  <c r="AX134" i="69"/>
  <c r="AX132" i="69"/>
  <c r="AX157" i="69" s="1"/>
  <c r="AY118" i="69"/>
  <c r="AY119" i="69" s="1"/>
  <c r="H113" i="69"/>
  <c r="M113" i="69"/>
  <c r="H54" i="69"/>
  <c r="M54" i="69"/>
  <c r="CV946" i="64" a="1"/>
  <c r="CV1668" i="64" a="1"/>
  <c r="CV1059" i="64" a="1"/>
  <c r="CB508" i="64" l="1"/>
  <c r="CU2375" i="64"/>
  <c r="CU2379" i="64"/>
  <c r="AS1641" i="64"/>
  <c r="AT1636" i="64" s="1"/>
  <c r="CV1668" i="64"/>
  <c r="CV1059" i="64"/>
  <c r="CV1061" i="64" s="1"/>
  <c r="CV2426" i="64" s="1"/>
  <c r="CV946" i="64"/>
  <c r="CV948" i="64" s="1"/>
  <c r="CW1965" i="64"/>
  <c r="CX1963" i="64"/>
  <c r="CU1670" i="64"/>
  <c r="CU1061" i="64"/>
  <c r="CU2426" i="64" s="1"/>
  <c r="CL1863" i="64"/>
  <c r="CL1867" i="64" s="1" a="1"/>
  <c r="CL1867" i="64" s="1"/>
  <c r="AX576" i="64"/>
  <c r="CE948" i="64"/>
  <c r="CF467" i="64"/>
  <c r="CE467" i="64"/>
  <c r="CD1061" i="64"/>
  <c r="AR1213" i="64"/>
  <c r="AQ648" i="64"/>
  <c r="AZ46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646" i="64" a="1"/>
  <c r="CW1668" i="64" a="1"/>
  <c r="CW1059" i="64" a="1"/>
  <c r="CW946" i="64" a="1"/>
  <c r="CB510" i="64" l="1"/>
  <c r="CB500" i="64" s="1"/>
  <c r="CB502" i="64" s="1"/>
  <c r="CV2375" i="64"/>
  <c r="CV2379" i="64"/>
  <c r="AS1646" i="64"/>
  <c r="AS1642" i="64"/>
  <c r="AT1640" i="64"/>
  <c r="CW946" i="64"/>
  <c r="CW948" i="64" s="1"/>
  <c r="CW1059" i="64"/>
  <c r="CW1668" i="64"/>
  <c r="CX1965" i="64"/>
  <c r="CY1963" i="64"/>
  <c r="CV1670" i="64"/>
  <c r="CL1860" i="64"/>
  <c r="AY574" i="64"/>
  <c r="AZ571" i="64"/>
  <c r="CF948" i="64"/>
  <c r="CE1061" i="64"/>
  <c r="AR646" i="64"/>
  <c r="AS1694" i="64"/>
  <c r="AT1189" i="64"/>
  <c r="AW1670" i="64"/>
  <c r="AQ1307" i="64"/>
  <c r="AY1586" i="64"/>
  <c r="AZ473"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668" i="64" a="1"/>
  <c r="CX946" i="64" a="1"/>
  <c r="CX1059" i="64" a="1"/>
  <c r="CB511" i="64" l="1"/>
  <c r="CB516" i="64" s="1"/>
  <c r="CB503" i="64"/>
  <c r="CW2375" i="64"/>
  <c r="CW2379" i="64"/>
  <c r="AT1641" i="64"/>
  <c r="CX1668" i="64"/>
  <c r="CX1059" i="64"/>
  <c r="CX1061" i="64" s="1"/>
  <c r="CX2426" i="64" s="1"/>
  <c r="CX946" i="64"/>
  <c r="CX948" i="64" s="1"/>
  <c r="CY1965" i="64"/>
  <c r="CZ1963" i="64"/>
  <c r="CW1670" i="64"/>
  <c r="CW1061" i="64"/>
  <c r="CW2426" i="64" s="1"/>
  <c r="CL1861" i="64"/>
  <c r="P1861" i="64" s="1"/>
  <c r="AY572" i="64"/>
  <c r="CG948" i="64"/>
  <c r="CG467" i="64"/>
  <c r="CF1061" i="64"/>
  <c r="BA468" i="64"/>
  <c r="AS1213"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646" i="64" a="1"/>
  <c r="CY1059" i="64" a="1"/>
  <c r="CY946" i="64" a="1"/>
  <c r="CY1668" i="64" a="1"/>
  <c r="CC507" i="64" l="1"/>
  <c r="CB512" i="64"/>
  <c r="CB504" i="64"/>
  <c r="CC496" i="64"/>
  <c r="CC499" i="64" s="1"/>
  <c r="CX2375" i="64"/>
  <c r="CX2379" i="64"/>
  <c r="AT1642" i="64"/>
  <c r="AU1636" i="64"/>
  <c r="AU1640" i="64" s="1"/>
  <c r="AU1641" i="64" s="1"/>
  <c r="AU1642" i="64" s="1"/>
  <c r="AT1646" i="64"/>
  <c r="CY946" i="64"/>
  <c r="CY948" i="64" s="1"/>
  <c r="CY1059" i="64"/>
  <c r="CY1061" i="64" s="1"/>
  <c r="CY2426" i="64" s="1"/>
  <c r="CY1668" i="64"/>
  <c r="CZ1965" i="64"/>
  <c r="DA1963" i="64"/>
  <c r="CX1670" i="64"/>
  <c r="AY576" i="64"/>
  <c r="BA571" i="64"/>
  <c r="AZ574" i="64"/>
  <c r="AZ572" i="64" s="1"/>
  <c r="CH948" i="64"/>
  <c r="CH467" i="64"/>
  <c r="CG1061" i="64"/>
  <c r="AS646" i="64"/>
  <c r="AT1694" i="64"/>
  <c r="AU1189" i="64"/>
  <c r="AX1670" i="64"/>
  <c r="AR1307" i="64"/>
  <c r="BA473" i="64"/>
  <c r="BB464" i="64"/>
  <c r="BA469" i="64"/>
  <c r="AZ1586" i="64"/>
  <c r="AX187" i="69"/>
  <c r="AX188" i="69" s="1"/>
  <c r="AX162" i="69"/>
  <c r="AX169" i="69" s="1"/>
  <c r="AX179" i="69" s="1"/>
  <c r="AW173" i="69"/>
  <c r="AW175" i="69" s="1"/>
  <c r="AY140" i="69"/>
  <c r="AY150" i="69" s="1"/>
  <c r="AZ129" i="69"/>
  <c r="J135" i="69"/>
  <c r="AY142" i="69"/>
  <c r="AY136" i="69"/>
  <c r="BA115" i="69"/>
  <c r="BA117" i="69"/>
  <c r="CZ1059" i="64" a="1"/>
  <c r="CZ946" i="64" a="1"/>
  <c r="CZ1668" i="64" a="1"/>
  <c r="CC508" i="64" l="1"/>
  <c r="CY2375" i="64"/>
  <c r="CY2379" i="64"/>
  <c r="AV1636" i="64"/>
  <c r="AV1640" i="64" s="1"/>
  <c r="AV1641" i="64" s="1"/>
  <c r="AU1646" i="64"/>
  <c r="CZ1668" i="64"/>
  <c r="CZ1059" i="64"/>
  <c r="CZ1061" i="64" s="1"/>
  <c r="CZ2426" i="64" s="1"/>
  <c r="CZ946" i="64"/>
  <c r="CZ948" i="64" s="1"/>
  <c r="CO1857" i="64"/>
  <c r="CO1863" i="64" s="1"/>
  <c r="CO1867" i="64" s="1" a="1"/>
  <c r="CO1867" i="64" s="1"/>
  <c r="DA1965" i="64"/>
  <c r="DB1963" i="64"/>
  <c r="CY1670" i="64"/>
  <c r="AZ576" i="64"/>
  <c r="CI948" i="64"/>
  <c r="AS648" i="64"/>
  <c r="BB468" i="64"/>
  <c r="AT1213" i="64"/>
  <c r="AX192" i="69"/>
  <c r="AX198" i="69" s="1"/>
  <c r="AY183" i="69"/>
  <c r="AY186" i="69" s="1"/>
  <c r="AX194" i="69"/>
  <c r="AX202" i="69" s="1"/>
  <c r="AY156" i="69"/>
  <c r="AY161" i="69" s="1"/>
  <c r="AX163" i="69"/>
  <c r="AX167" i="69"/>
  <c r="AX177" i="69" s="1"/>
  <c r="AZ132" i="69"/>
  <c r="AZ134" i="69"/>
  <c r="K134" i="69" s="1"/>
  <c r="AY152" i="69"/>
  <c r="AY146" i="69"/>
  <c r="J136" i="69"/>
  <c r="K129" i="69"/>
  <c r="BA118" i="69"/>
  <c r="DA1668" i="64" a="1"/>
  <c r="DA1059" i="64" a="1"/>
  <c r="DA946" i="64" a="1"/>
  <c r="AT646" i="64" a="1"/>
  <c r="CC510" i="64" l="1"/>
  <c r="CC500" i="64" s="1"/>
  <c r="CC502" i="64" s="1"/>
  <c r="CZ2375" i="64"/>
  <c r="CZ2379" i="64"/>
  <c r="DA946" i="64"/>
  <c r="DA948" i="64" s="1"/>
  <c r="DA1059" i="64"/>
  <c r="DA1061" i="64" s="1"/>
  <c r="DA2426" i="64" s="1"/>
  <c r="DA1668" i="64"/>
  <c r="CO1860" i="64"/>
  <c r="CO1861" i="64" s="1"/>
  <c r="CP1857" i="64" s="1"/>
  <c r="CP1863" i="64" s="1"/>
  <c r="CP1867" i="64" s="1" a="1"/>
  <c r="CP1867" i="64" s="1"/>
  <c r="DB1965" i="64"/>
  <c r="DC1963" i="64"/>
  <c r="CZ1670" i="64"/>
  <c r="BA574" i="64"/>
  <c r="BA572" i="64" s="1"/>
  <c r="BB571" i="64"/>
  <c r="AV1642" i="64"/>
  <c r="AW1636" i="64"/>
  <c r="AV1646" i="64"/>
  <c r="CJ948" i="64"/>
  <c r="CL467" i="64"/>
  <c r="CJ467" i="64"/>
  <c r="CH1061" i="64"/>
  <c r="CI467" i="64"/>
  <c r="CI1061" i="64"/>
  <c r="AT646" i="64"/>
  <c r="AU1694" i="64"/>
  <c r="AV1189" i="64"/>
  <c r="AS1307" i="64"/>
  <c r="BA1586" i="64"/>
  <c r="AY1670" i="64"/>
  <c r="BC464" i="64"/>
  <c r="BB469" i="64"/>
  <c r="BB473" i="64"/>
  <c r="AX200" i="69"/>
  <c r="AX173" i="69"/>
  <c r="AX175" i="69" s="1"/>
  <c r="AY159" i="69"/>
  <c r="AY184" i="69" s="1"/>
  <c r="AY187" i="69" s="1"/>
  <c r="J187" i="69" s="1"/>
  <c r="AZ135" i="69"/>
  <c r="BA129" i="69" s="1"/>
  <c r="J146" i="69"/>
  <c r="AY148" i="69"/>
  <c r="K132" i="69"/>
  <c r="AZ157" i="69"/>
  <c r="K157" i="69" s="1"/>
  <c r="BA125" i="69"/>
  <c r="BA119" i="69"/>
  <c r="BB112" i="69"/>
  <c r="BA123" i="69"/>
  <c r="DB1668" i="64" a="1"/>
  <c r="DB946" i="64" a="1"/>
  <c r="DB1059" i="64" a="1"/>
  <c r="CC511" i="64" l="1"/>
  <c r="CD507" i="64" s="1"/>
  <c r="CC503" i="64"/>
  <c r="DA2375" i="64"/>
  <c r="DA2379" i="64"/>
  <c r="K467" i="64"/>
  <c r="L467" i="64"/>
  <c r="M467" i="64"/>
  <c r="N467" i="64"/>
  <c r="O467" i="64"/>
  <c r="DB1668" i="64"/>
  <c r="DB1059" i="64"/>
  <c r="DB1061" i="64" s="1"/>
  <c r="DB2426" i="64" s="1"/>
  <c r="DB946" i="64"/>
  <c r="DB948" i="64" s="1"/>
  <c r="CP1860" i="64"/>
  <c r="CP1861" i="64" s="1"/>
  <c r="CQ1857" i="64" s="1"/>
  <c r="CQ1863" i="64" s="1"/>
  <c r="CQ1867" i="64" s="1" a="1"/>
  <c r="CQ1867" i="64" s="1"/>
  <c r="DD1963" i="64"/>
  <c r="DC1965" i="64"/>
  <c r="DA1670" i="64"/>
  <c r="AW1640" i="64"/>
  <c r="AW1641" i="64" s="1"/>
  <c r="AW1642" i="64" s="1"/>
  <c r="BA576" i="64"/>
  <c r="CK948" i="64"/>
  <c r="AT648" i="64"/>
  <c r="BC468" i="64"/>
  <c r="AU1213"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946" i="64" a="1"/>
  <c r="DC1059" i="64" a="1"/>
  <c r="AU646" i="64" a="1"/>
  <c r="DC1668" i="64" a="1"/>
  <c r="CC512" i="64" l="1"/>
  <c r="CC516" i="64"/>
  <c r="CC504" i="64"/>
  <c r="CD496" i="64"/>
  <c r="CD499" i="64" s="1"/>
  <c r="DB2375" i="64"/>
  <c r="DB2379" i="64"/>
  <c r="DC946" i="64"/>
  <c r="DC948" i="64" s="1"/>
  <c r="DC1059" i="64"/>
  <c r="DC1061" i="64" s="1"/>
  <c r="DC2426" i="64" s="1"/>
  <c r="DC1668" i="64"/>
  <c r="CQ1860" i="64"/>
  <c r="CQ1861" i="64" s="1"/>
  <c r="CR1857" i="64" s="1"/>
  <c r="CR1863" i="64" s="1"/>
  <c r="CR1867" i="64" s="1" a="1"/>
  <c r="CR1867" i="64" s="1"/>
  <c r="DD1965" i="64"/>
  <c r="DE1963" i="64"/>
  <c r="DB1670" i="64"/>
  <c r="BB574" i="64"/>
  <c r="BC571" i="64"/>
  <c r="N571" i="64"/>
  <c r="AW1646" i="64"/>
  <c r="AX1636" i="64"/>
  <c r="CL948" i="64"/>
  <c r="CJ1061" i="64"/>
  <c r="CK467" i="64"/>
  <c r="P467" i="64" s="1"/>
  <c r="AU646" i="64"/>
  <c r="AV1694" i="64"/>
  <c r="AW1189" i="64"/>
  <c r="BB1586" i="64"/>
  <c r="AZ1670" i="64"/>
  <c r="AT1307" i="64"/>
  <c r="BD464" i="64"/>
  <c r="BC473" i="64"/>
  <c r="BC469" i="64"/>
  <c r="AY167" i="69"/>
  <c r="AY173" i="69" s="1"/>
  <c r="J173" i="69" s="1"/>
  <c r="J162" i="69"/>
  <c r="K156" i="69" s="1"/>
  <c r="K140" i="69"/>
  <c r="AY200" i="69"/>
  <c r="AY169" i="69"/>
  <c r="AY179" i="69" s="1"/>
  <c r="AZ156" i="69"/>
  <c r="AZ161" i="69" s="1"/>
  <c r="K161" i="69" s="1"/>
  <c r="AZ152" i="69"/>
  <c r="BA135" i="69"/>
  <c r="BB118" i="69"/>
  <c r="BC112" i="69" s="1"/>
  <c r="DD946" i="64" a="1"/>
  <c r="DD1059" i="64" a="1"/>
  <c r="DD1668" i="64" a="1"/>
  <c r="CD508" i="64" l="1"/>
  <c r="DC2375" i="64"/>
  <c r="DC2379" i="64"/>
  <c r="DD1668" i="64"/>
  <c r="DD1059" i="64"/>
  <c r="DD1061" i="64" s="1"/>
  <c r="DD2426" i="64" s="1"/>
  <c r="DD946" i="64"/>
  <c r="DD948" i="64" s="1"/>
  <c r="CR1860" i="64"/>
  <c r="CR1861" i="64" s="1"/>
  <c r="DE1965" i="64"/>
  <c r="DF1963" i="64"/>
  <c r="DC1670" i="64"/>
  <c r="AX1640" i="64"/>
  <c r="AX1641" i="64" s="1"/>
  <c r="AX1642" i="64" s="1"/>
  <c r="BB572" i="64"/>
  <c r="CL1061" i="64"/>
  <c r="CK1061" i="64"/>
  <c r="AU648" i="64"/>
  <c r="BD468" i="64"/>
  <c r="AV1213" i="64"/>
  <c r="AY177" i="69"/>
  <c r="AY175" i="69"/>
  <c r="J163" i="69"/>
  <c r="AZ159" i="69"/>
  <c r="AZ162" i="69" s="1"/>
  <c r="AZ163" i="69" s="1"/>
  <c r="BA140" i="69"/>
  <c r="BA150" i="69" s="1"/>
  <c r="BA142" i="69"/>
  <c r="BA136" i="69"/>
  <c r="BB129" i="69"/>
  <c r="BB119" i="69"/>
  <c r="BB123" i="69"/>
  <c r="BB125" i="69"/>
  <c r="BC117" i="69"/>
  <c r="BC115" i="69"/>
  <c r="DE1059" i="64" a="1"/>
  <c r="DE1668" i="64" a="1"/>
  <c r="AV646" i="64" a="1"/>
  <c r="DE946" i="64" a="1"/>
  <c r="CD510" i="64" l="1"/>
  <c r="CD500" i="64" s="1"/>
  <c r="CD502" i="64" s="1"/>
  <c r="DD2375" i="64"/>
  <c r="DD2379" i="64"/>
  <c r="CS1857" i="64"/>
  <c r="DE946" i="64"/>
  <c r="DE948" i="64" s="1"/>
  <c r="DE1059" i="64"/>
  <c r="DE1061" i="64" s="1"/>
  <c r="DE2426" i="64" s="1"/>
  <c r="DE1668" i="64"/>
  <c r="DF1965" i="64"/>
  <c r="DG1963" i="64"/>
  <c r="DD1670" i="64"/>
  <c r="BB576" i="64"/>
  <c r="BC574" i="64"/>
  <c r="BD571" i="64"/>
  <c r="AX1646" i="64"/>
  <c r="AY1636" i="64"/>
  <c r="AV646" i="64"/>
  <c r="AW1694" i="64"/>
  <c r="AX1189" i="64"/>
  <c r="BD469" i="64"/>
  <c r="BE464" i="64"/>
  <c r="BD473" i="64"/>
  <c r="BC1586" i="64"/>
  <c r="BA1670" i="64"/>
  <c r="AU1307" i="64"/>
  <c r="AZ184" i="69"/>
  <c r="K159" i="69"/>
  <c r="AZ169" i="69"/>
  <c r="AZ179" i="69" s="1"/>
  <c r="BA156" i="69"/>
  <c r="BA161" i="69" s="1"/>
  <c r="AZ167" i="69"/>
  <c r="K167" i="69" s="1"/>
  <c r="BB132" i="69"/>
  <c r="BB157" i="69" s="1"/>
  <c r="BB134" i="69"/>
  <c r="BA146" i="69"/>
  <c r="BA148" i="69" s="1"/>
  <c r="BA152" i="69"/>
  <c r="BC118" i="69"/>
  <c r="BC119" i="69" s="1"/>
  <c r="DF1668" i="64" a="1"/>
  <c r="DF946" i="64" a="1"/>
  <c r="DF1059" i="64" a="1"/>
  <c r="CD511" i="64" l="1"/>
  <c r="CD516" i="64"/>
  <c r="CE507" i="64"/>
  <c r="CD512" i="64"/>
  <c r="CD503" i="64"/>
  <c r="DE2375" i="64"/>
  <c r="DE2379" i="64"/>
  <c r="CS1863" i="64"/>
  <c r="DF1668" i="64"/>
  <c r="DF1059" i="64"/>
  <c r="DF1061" i="64" s="1"/>
  <c r="DF2426" i="64" s="1"/>
  <c r="DF946" i="64"/>
  <c r="DF948" i="64" s="1"/>
  <c r="DE1670" i="64"/>
  <c r="DH1963" i="64"/>
  <c r="DG1965" i="64"/>
  <c r="AY1640" i="64"/>
  <c r="AY1641" i="64" s="1"/>
  <c r="AY1642" i="64" s="1"/>
  <c r="BC572" i="64"/>
  <c r="AW1213" i="64"/>
  <c r="BE468" i="64"/>
  <c r="AV648" i="64"/>
  <c r="K184" i="69"/>
  <c r="AZ187" i="69"/>
  <c r="AZ173" i="69"/>
  <c r="AZ175" i="69" s="1"/>
  <c r="K175" i="69" s="1"/>
  <c r="BA159" i="69"/>
  <c r="BA184" i="69" s="1"/>
  <c r="AZ177" i="69"/>
  <c r="BB135" i="69"/>
  <c r="BB142" i="69" s="1"/>
  <c r="BC123" i="69"/>
  <c r="BC125" i="69"/>
  <c r="BD112" i="69"/>
  <c r="BD117" i="69" s="1"/>
  <c r="DG1668" i="64" a="1"/>
  <c r="DG1059" i="64" a="1"/>
  <c r="DG946" i="64" a="1"/>
  <c r="AW646" i="64" a="1"/>
  <c r="CD504" i="64" l="1"/>
  <c r="CE496" i="64"/>
  <c r="CE499" i="64" s="1"/>
  <c r="DF2375" i="64"/>
  <c r="DF2379" i="64"/>
  <c r="CS1867" i="64" a="1"/>
  <c r="CS1867" i="64" s="1"/>
  <c r="CS1860" i="64" s="1"/>
  <c r="CS1861" i="64" s="1"/>
  <c r="CT1857" i="64" s="1"/>
  <c r="CT1863" i="64" s="1"/>
  <c r="DG946" i="64"/>
  <c r="DG948" i="64" s="1"/>
  <c r="DG1059" i="64"/>
  <c r="DG1061" i="64" s="1"/>
  <c r="DG2426" i="64" s="1"/>
  <c r="DG1668" i="64"/>
  <c r="DH1965" i="64"/>
  <c r="DI1963" i="64"/>
  <c r="DF1670" i="64"/>
  <c r="AZ1636" i="64"/>
  <c r="AZ1640" i="64" s="1"/>
  <c r="AY1646" i="64"/>
  <c r="BC576" i="64"/>
  <c r="BD574" i="64"/>
  <c r="BE571" i="64"/>
  <c r="AW646" i="64"/>
  <c r="AX1694" i="64"/>
  <c r="AY1189" i="64"/>
  <c r="BB1670" i="64"/>
  <c r="AV1307" i="64"/>
  <c r="BD1586" i="64"/>
  <c r="BE473"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946" i="64" a="1"/>
  <c r="DH1059" i="64" a="1"/>
  <c r="DH1668" i="64" a="1"/>
  <c r="CE508" i="64" l="1"/>
  <c r="DG2375" i="64"/>
  <c r="DG2379" i="64"/>
  <c r="CT1867" i="64" a="1"/>
  <c r="CT1867" i="64" s="1"/>
  <c r="CT1860" i="64" s="1"/>
  <c r="CT1861" i="64" s="1"/>
  <c r="CU1857" i="64" s="1"/>
  <c r="CU1863" i="64" s="1"/>
  <c r="DH1668" i="64"/>
  <c r="DH1059" i="64"/>
  <c r="DH1061" i="64" s="1"/>
  <c r="DH2426" i="64" s="1"/>
  <c r="DH946" i="64"/>
  <c r="DH948" i="64" s="1"/>
  <c r="DG1670" i="64"/>
  <c r="DI1965" i="64"/>
  <c r="DJ1963" i="64"/>
  <c r="AZ1641" i="64"/>
  <c r="AZ1642" i="64" s="1"/>
  <c r="BD572" i="64"/>
  <c r="BF468" i="64"/>
  <c r="AX1213" i="64"/>
  <c r="AW648" i="64"/>
  <c r="BA187" i="69"/>
  <c r="K192" i="69"/>
  <c r="AZ198" i="69"/>
  <c r="K198" i="69" s="1"/>
  <c r="AZ200" i="69"/>
  <c r="BB156" i="69"/>
  <c r="BA169" i="69"/>
  <c r="BA179" i="69" s="1"/>
  <c r="BA167" i="69"/>
  <c r="BA163" i="69"/>
  <c r="BC132" i="69"/>
  <c r="BC157" i="69" s="1"/>
  <c r="BE112" i="69"/>
  <c r="BE115" i="69" s="1"/>
  <c r="BD119" i="69"/>
  <c r="BD125" i="69"/>
  <c r="DI1059" i="64" a="1"/>
  <c r="DI946" i="64" a="1"/>
  <c r="DI1668" i="64" a="1"/>
  <c r="AX646" i="64" a="1"/>
  <c r="CE510" i="64" l="1"/>
  <c r="CE500" i="64" s="1"/>
  <c r="CE502" i="64" s="1"/>
  <c r="DH2375" i="64"/>
  <c r="DH2379" i="64"/>
  <c r="CU1867" i="64" a="1"/>
  <c r="CU1867" i="64" s="1"/>
  <c r="CU1860" i="64" s="1"/>
  <c r="CU1861" i="64" s="1"/>
  <c r="CV1857" i="64" s="1"/>
  <c r="CV1863" i="64" s="1"/>
  <c r="DI946" i="64"/>
  <c r="DI948" i="64" s="1"/>
  <c r="DI1059" i="64"/>
  <c r="DI1061" i="64" s="1"/>
  <c r="DI2426" i="64" s="1"/>
  <c r="DI1668" i="64"/>
  <c r="DJ1965" i="64"/>
  <c r="DK1963" i="64"/>
  <c r="DL1963" i="64" s="1"/>
  <c r="DL1965" i="64" s="1"/>
  <c r="DH1670" i="64"/>
  <c r="AZ1646" i="64"/>
  <c r="BA1636" i="64"/>
  <c r="BA1640" i="64" s="1"/>
  <c r="BA1641" i="64" s="1"/>
  <c r="BA1642" i="64" s="1"/>
  <c r="BD576" i="64"/>
  <c r="BF571" i="64"/>
  <c r="BE574" i="64"/>
  <c r="AX646" i="64"/>
  <c r="AY1694" i="64"/>
  <c r="AZ1189" i="64"/>
  <c r="BF473" i="64"/>
  <c r="BG464" i="64"/>
  <c r="BF469" i="64"/>
  <c r="BC1670" i="64"/>
  <c r="AW1307" i="64"/>
  <c r="BE1586"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059" i="64" a="1"/>
  <c r="DJ1668" i="64" a="1"/>
  <c r="DJ946" i="64" a="1"/>
  <c r="CE511" i="64" l="1"/>
  <c r="CF507" i="64" s="1"/>
  <c r="CE503" i="64"/>
  <c r="DI2375" i="64"/>
  <c r="DI2379" i="64"/>
  <c r="CV1867" i="64" a="1"/>
  <c r="CV1867" i="64" s="1"/>
  <c r="CV1860" i="64" s="1"/>
  <c r="CV1861" i="64" s="1"/>
  <c r="CW1857" i="64" s="1"/>
  <c r="CW1863" i="64" s="1"/>
  <c r="DJ1668" i="64"/>
  <c r="DJ1059" i="64"/>
  <c r="DJ1061" i="64" s="1"/>
  <c r="DJ2426" i="64" s="1"/>
  <c r="DJ946" i="64"/>
  <c r="DJ948" i="64" s="1"/>
  <c r="DI1670" i="64"/>
  <c r="DK1965" i="64"/>
  <c r="BE572" i="64"/>
  <c r="BB1636" i="64"/>
  <c r="BA1646" i="64"/>
  <c r="AY1213" i="64"/>
  <c r="AX648" i="64"/>
  <c r="BG46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646" i="64" a="1"/>
  <c r="DK946" i="64" a="1"/>
  <c r="DK1059" i="64" a="1"/>
  <c r="DK1668" i="64" a="1"/>
  <c r="CE512" i="64" l="1"/>
  <c r="CE516" i="64"/>
  <c r="CE504" i="64"/>
  <c r="CF496" i="64"/>
  <c r="CF499" i="64" s="1"/>
  <c r="CF508" i="64" s="1"/>
  <c r="CF510" i="64" s="1"/>
  <c r="CF500" i="64" s="1"/>
  <c r="CF502" i="64" s="1"/>
  <c r="CF503" i="64" s="1"/>
  <c r="K508" i="64"/>
  <c r="K510" i="64"/>
  <c r="L510" i="64"/>
  <c r="M510" i="64"/>
  <c r="N510" i="64"/>
  <c r="O510" i="64"/>
  <c r="DJ2375" i="64"/>
  <c r="DJ2379" i="64"/>
  <c r="CW1867" i="64" a="1"/>
  <c r="CW1867" i="64" s="1"/>
  <c r="CW1860" i="64" s="1"/>
  <c r="CW1861" i="64" s="1"/>
  <c r="CX1857" i="64" s="1"/>
  <c r="CX1863" i="64" s="1"/>
  <c r="DK946" i="64"/>
  <c r="DK1059" i="64"/>
  <c r="DK1668" i="64"/>
  <c r="DJ1670" i="64"/>
  <c r="BB1640" i="64"/>
  <c r="BB1641" i="64" s="1"/>
  <c r="M1641" i="64" s="1"/>
  <c r="BE576" i="64"/>
  <c r="BF574" i="64"/>
  <c r="BG571" i="64"/>
  <c r="AZ1694" i="64"/>
  <c r="AY646" i="64"/>
  <c r="BA1189" i="64"/>
  <c r="BD1670" i="64"/>
  <c r="BG473" i="64"/>
  <c r="BG469" i="64"/>
  <c r="BH464" i="64"/>
  <c r="AX1307" i="64"/>
  <c r="BF1586"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059" i="64" a="1"/>
  <c r="DL946" i="64" a="1"/>
  <c r="DL1668" i="64" a="1"/>
  <c r="K512" i="64" l="1"/>
  <c r="CF511" i="64"/>
  <c r="CF504" i="64"/>
  <c r="CG496" i="64"/>
  <c r="CG499" i="64" s="1"/>
  <c r="CX1867" i="64" a="1"/>
  <c r="CX1867" i="64" s="1"/>
  <c r="CX1860" i="64" s="1"/>
  <c r="CX1861" i="64" s="1"/>
  <c r="CY1857" i="64" s="1"/>
  <c r="CY1863" i="64" s="1"/>
  <c r="DL1668" i="64"/>
  <c r="DL1059" i="64"/>
  <c r="DL946" i="64"/>
  <c r="DL948" i="64" s="1"/>
  <c r="DK1061" i="64"/>
  <c r="DK2426" i="64" s="1"/>
  <c r="DK948" i="64"/>
  <c r="BB1642" i="64"/>
  <c r="DK1670" i="64"/>
  <c r="BF572" i="64"/>
  <c r="BC1636" i="64"/>
  <c r="BB1646" i="64"/>
  <c r="AY648" i="64"/>
  <c r="BH468" i="64"/>
  <c r="AZ1213"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375" i="64"/>
  <c r="DK2379" i="64"/>
  <c r="DL2375" i="64"/>
  <c r="DL2379" i="64"/>
  <c r="DL1670" i="64"/>
  <c r="DL1061" i="64"/>
  <c r="CY1867" i="64" a="1"/>
  <c r="CY1867" i="64" s="1"/>
  <c r="CY1860" i="64" s="1"/>
  <c r="CY1861" i="64" s="1"/>
  <c r="CZ1857" i="64" s="1"/>
  <c r="CZ1863" i="64" s="1"/>
  <c r="BC1640" i="64"/>
  <c r="BF576" i="64"/>
  <c r="BG574" i="64"/>
  <c r="BH571" i="64"/>
  <c r="AZ646" i="64"/>
  <c r="BA1694" i="64"/>
  <c r="BB1189" i="64"/>
  <c r="AY1307" i="64"/>
  <c r="BE1670" i="64"/>
  <c r="BI464" i="64"/>
  <c r="BH469" i="64"/>
  <c r="BH473" i="64"/>
  <c r="BG1586" i="64"/>
  <c r="BC200" i="69"/>
  <c r="BC194" i="69"/>
  <c r="BC202" i="69" s="1"/>
  <c r="BD183" i="69"/>
  <c r="BD186" i="69" s="1"/>
  <c r="BC188" i="69"/>
  <c r="BC163" i="69"/>
  <c r="BC169" i="69"/>
  <c r="BC179" i="69" s="1"/>
  <c r="BD156" i="69"/>
  <c r="BC173" i="69"/>
  <c r="BC175" i="69" s="1"/>
  <c r="BC177" i="69"/>
  <c r="BE135" i="69"/>
  <c r="BG117" i="69"/>
  <c r="BG118" i="69" s="1"/>
  <c r="CG500" i="64" l="1"/>
  <c r="CG511" i="64"/>
  <c r="K1670" i="64"/>
  <c r="L1670" i="64"/>
  <c r="M1670" i="64"/>
  <c r="DL2426" i="64"/>
  <c r="K1061" i="64"/>
  <c r="L1061" i="64"/>
  <c r="M1061" i="64"/>
  <c r="N1061" i="64"/>
  <c r="O1061" i="64"/>
  <c r="P1061" i="64"/>
  <c r="CZ1867" i="64" a="1"/>
  <c r="CZ1867" i="64" s="1"/>
  <c r="CZ1860" i="64" s="1"/>
  <c r="CZ1861" i="64" s="1"/>
  <c r="DA1857" i="64" s="1"/>
  <c r="K948" i="64"/>
  <c r="L948" i="64"/>
  <c r="M948" i="64"/>
  <c r="N948" i="64"/>
  <c r="O948" i="64"/>
  <c r="P948" i="64"/>
  <c r="BG572" i="64"/>
  <c r="BC1641" i="64"/>
  <c r="BA1213" i="64"/>
  <c r="BI468" i="64"/>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42" i="64"/>
  <c r="DA1863" i="64"/>
  <c r="BG576" i="64"/>
  <c r="BI571" i="64"/>
  <c r="BH574" i="64"/>
  <c r="BH572" i="64" s="1"/>
  <c r="BD1636" i="64"/>
  <c r="BC1646" i="64"/>
  <c r="BA646" i="64"/>
  <c r="BC1189" i="64"/>
  <c r="BH1586" i="64"/>
  <c r="AZ1307" i="64"/>
  <c r="BF1670" i="64"/>
  <c r="BI473"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67" i="64" a="1"/>
  <c r="DA1867" i="64" s="1"/>
  <c r="DA1860" i="64" s="1"/>
  <c r="DA1861" i="64" s="1"/>
  <c r="DB1857" i="64" s="1"/>
  <c r="DB1863" i="64" s="1"/>
  <c r="BD1640" i="64"/>
  <c r="BH576" i="64"/>
  <c r="BB1694" i="64"/>
  <c r="BJ468" i="64"/>
  <c r="BB1213"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67" i="64" a="1"/>
  <c r="DB1867" i="64" s="1"/>
  <c r="DB1860" i="64" s="1"/>
  <c r="DB1861" i="64" s="1"/>
  <c r="DC1857" i="64" s="1"/>
  <c r="DC1863" i="64" s="1"/>
  <c r="BD1641" i="64"/>
  <c r="BI574" i="64"/>
  <c r="BI572" i="64" s="1"/>
  <c r="BJ571" i="64"/>
  <c r="BC1694" i="64"/>
  <c r="BB646" i="64"/>
  <c r="BD1189" i="64"/>
  <c r="BG1670" i="64"/>
  <c r="BA1307" i="64"/>
  <c r="BI1586" i="64"/>
  <c r="BK464" i="64"/>
  <c r="BJ473"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42" i="64"/>
  <c r="DC1867" i="64" a="1"/>
  <c r="DC1867" i="64" s="1"/>
  <c r="DC1860" i="64" s="1"/>
  <c r="DC1861" i="64" s="1"/>
  <c r="DD1857" i="64" s="1"/>
  <c r="BD1646" i="64"/>
  <c r="BE1636" i="64"/>
  <c r="BI576" i="64"/>
  <c r="BB648" i="64"/>
  <c r="BK468" i="64"/>
  <c r="BC1213"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40" i="64"/>
  <c r="DD1863" i="64"/>
  <c r="BJ574" i="64"/>
  <c r="BJ572" i="64" s="1"/>
  <c r="BK571" i="64"/>
  <c r="BD1213" i="64"/>
  <c r="BC646" i="64"/>
  <c r="BD1694" i="64"/>
  <c r="BE1189" i="64"/>
  <c r="BL464" i="64"/>
  <c r="BK473" i="64"/>
  <c r="BK469" i="64"/>
  <c r="BB1307" i="64"/>
  <c r="BH1670" i="64"/>
  <c r="BJ1586" i="64"/>
  <c r="BF159" i="69"/>
  <c r="BF184" i="69" s="1"/>
  <c r="BF187" i="69" s="1"/>
  <c r="BF192" i="69" s="1"/>
  <c r="BF198" i="69" s="1"/>
  <c r="BG135" i="69"/>
  <c r="BG140" i="69" s="1"/>
  <c r="BG150" i="69" s="1"/>
  <c r="BJ115" i="69"/>
  <c r="BJ118" i="69" s="1"/>
  <c r="BJ125" i="69" s="1"/>
  <c r="CH516" i="64" l="1"/>
  <c r="CH512" i="64"/>
  <c r="CI507" i="64"/>
  <c r="CH500" i="64"/>
  <c r="BE1641" i="64"/>
  <c r="BF1636" i="64" s="1"/>
  <c r="BF1640" i="64" s="1"/>
  <c r="DD1867" i="64" a="1"/>
  <c r="DD1867" i="64" s="1"/>
  <c r="DD1860" i="64" s="1"/>
  <c r="DD1861" i="64" s="1"/>
  <c r="DE1857" i="64" s="1"/>
  <c r="DE1863" i="64" s="1"/>
  <c r="BJ576" i="64"/>
  <c r="BC648" i="64"/>
  <c r="BL468" i="64"/>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46" i="64"/>
  <c r="BE1642" i="64"/>
  <c r="DE1867" i="64" a="1"/>
  <c r="DE1867" i="64" s="1"/>
  <c r="DE1860" i="64" s="1"/>
  <c r="DE1861" i="64" s="1"/>
  <c r="DF1857" i="64" s="1"/>
  <c r="DF1863" i="64" s="1"/>
  <c r="BF1641" i="64"/>
  <c r="BF1642" i="64" s="1"/>
  <c r="BK574" i="64"/>
  <c r="BK572" i="64" s="1"/>
  <c r="BL571" i="64"/>
  <c r="BD646" i="64"/>
  <c r="BE1694" i="64"/>
  <c r="BF1189" i="64"/>
  <c r="BL473" i="64"/>
  <c r="BM464" i="64"/>
  <c r="BL469" i="64"/>
  <c r="BK1586" i="64"/>
  <c r="BI1670" i="64"/>
  <c r="BC1307" i="64"/>
  <c r="BG156" i="69"/>
  <c r="BG161" i="69" s="1"/>
  <c r="BF169" i="69"/>
  <c r="BF179" i="69" s="1"/>
  <c r="BF167" i="69"/>
  <c r="BF177" i="69" s="1"/>
  <c r="BH132" i="69"/>
  <c r="BH157" i="69" s="1"/>
  <c r="BG146" i="69"/>
  <c r="BG148" i="69" s="1"/>
  <c r="BK117" i="69"/>
  <c r="BK118" i="69" s="1"/>
  <c r="CH504" i="64" l="1"/>
  <c r="CI496" i="64"/>
  <c r="CI499" i="64" s="1"/>
  <c r="DF1867" i="64" a="1"/>
  <c r="DF1867" i="64" s="1"/>
  <c r="DF1860" i="64" s="1"/>
  <c r="DF1861" i="64" s="1"/>
  <c r="DG1857" i="64" s="1"/>
  <c r="DG1863" i="64" s="1"/>
  <c r="BG1636" i="64"/>
  <c r="BG1640" i="64" s="1"/>
  <c r="BG1641" i="64" s="1"/>
  <c r="BF1646" i="64"/>
  <c r="BK576" i="64"/>
  <c r="BE1213" i="64"/>
  <c r="BM468" i="64"/>
  <c r="BD648" i="64"/>
  <c r="BG159" i="69"/>
  <c r="BG184" i="69" s="1"/>
  <c r="BG187" i="69" s="1"/>
  <c r="BG194" i="69" s="1"/>
  <c r="BG202" i="69" s="1"/>
  <c r="BF173" i="69"/>
  <c r="BF175" i="69" s="1"/>
  <c r="BH135" i="69"/>
  <c r="BK125" i="69"/>
  <c r="BK123" i="69"/>
  <c r="K118" i="69"/>
  <c r="L112" i="69" s="1"/>
  <c r="BL112" i="69"/>
  <c r="BL115" i="69" s="1"/>
  <c r="BK119" i="69"/>
  <c r="BE646" i="64" a="1"/>
  <c r="CI508" i="64" l="1"/>
  <c r="BG1642" i="64"/>
  <c r="DG1867" i="64" a="1"/>
  <c r="DG1867" i="64" s="1"/>
  <c r="DG1860" i="64" s="1"/>
  <c r="DG1861" i="64" s="1"/>
  <c r="DH1857" i="64" s="1"/>
  <c r="BL574" i="64"/>
  <c r="BL572" i="64" s="1"/>
  <c r="BM571" i="64"/>
  <c r="BG1646" i="64"/>
  <c r="BH1636" i="64"/>
  <c r="BE646" i="64"/>
  <c r="BF1694" i="64"/>
  <c r="BG1189" i="64"/>
  <c r="BJ1670" i="64"/>
  <c r="BD1307" i="64"/>
  <c r="BN464" i="64"/>
  <c r="BM469" i="64"/>
  <c r="BM473" i="64"/>
  <c r="BL1586"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63" i="64"/>
  <c r="BL576" i="64"/>
  <c r="BH1640" i="64"/>
  <c r="BH1641" i="64" s="1"/>
  <c r="BF646" i="64"/>
  <c r="BE648" i="64"/>
  <c r="BN468" i="64"/>
  <c r="BG167" i="69"/>
  <c r="BG173" i="69" s="1"/>
  <c r="BG175" i="69" s="1"/>
  <c r="BG163" i="69"/>
  <c r="BH156" i="69"/>
  <c r="BH161" i="69" s="1"/>
  <c r="BG200" i="69"/>
  <c r="BH152" i="69"/>
  <c r="BI132" i="69"/>
  <c r="BI157" i="69" s="1"/>
  <c r="BI134" i="69"/>
  <c r="BL125" i="69"/>
  <c r="BL119" i="69"/>
  <c r="BM112" i="69"/>
  <c r="BL123" i="69"/>
  <c r="CI516" i="64" l="1"/>
  <c r="CI512" i="64"/>
  <c r="CJ507" i="64"/>
  <c r="CI500" i="64"/>
  <c r="BH1642" i="64"/>
  <c r="DH1867" i="64" a="1"/>
  <c r="DH1867" i="64" s="1"/>
  <c r="DH1860" i="64" s="1"/>
  <c r="DH1861" i="64" s="1"/>
  <c r="DI1857" i="64" s="1"/>
  <c r="BN571" i="64"/>
  <c r="BM574" i="64"/>
  <c r="BI1636" i="64"/>
  <c r="BH1646" i="64"/>
  <c r="BG1694" i="64"/>
  <c r="BH1189" i="64"/>
  <c r="BK1670" i="64"/>
  <c r="BM1586" i="64"/>
  <c r="BE1307" i="64"/>
  <c r="BN473" i="64"/>
  <c r="BN469" i="64"/>
  <c r="BO464" i="64"/>
  <c r="BF648" i="64"/>
  <c r="BH159" i="69"/>
  <c r="BH184" i="69" s="1"/>
  <c r="BH187" i="69" s="1"/>
  <c r="BH192" i="69" s="1"/>
  <c r="BG177" i="69"/>
  <c r="BI135" i="69"/>
  <c r="BF1213" i="64"/>
  <c r="BM117" i="69"/>
  <c r="BM115" i="69"/>
  <c r="CI502" i="64" l="1"/>
  <c r="CI503" i="64" s="1"/>
  <c r="DI1863" i="64"/>
  <c r="DI1867" i="64" s="1" a="1"/>
  <c r="DI1867" i="64" s="1"/>
  <c r="BI1640" i="64"/>
  <c r="BI1641" i="64" s="1"/>
  <c r="BI1642" i="64" s="1"/>
  <c r="BM572" i="64"/>
  <c r="BO468" i="64"/>
  <c r="BF1307"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60" i="64"/>
  <c r="BM576" i="64"/>
  <c r="BN574" i="64"/>
  <c r="BI1646" i="64"/>
  <c r="BJ1636" i="64"/>
  <c r="BH1694" i="64"/>
  <c r="BG646" i="64"/>
  <c r="BI1189" i="64"/>
  <c r="BO469" i="64"/>
  <c r="BO473" i="64"/>
  <c r="BP464" i="64"/>
  <c r="BL1670" i="64"/>
  <c r="BN1586"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61" i="64"/>
  <c r="BJ1640" i="64"/>
  <c r="BJ1641" i="64" s="1"/>
  <c r="BJ1642" i="64" s="1"/>
  <c r="BO571" i="64"/>
  <c r="BN572" i="64"/>
  <c r="O571" i="64"/>
  <c r="BP468" i="64"/>
  <c r="BG648" i="64"/>
  <c r="BH173" i="69"/>
  <c r="BH175" i="69" s="1"/>
  <c r="BI161" i="69"/>
  <c r="BI162" i="69" s="1"/>
  <c r="BI167" i="69" s="1"/>
  <c r="BI173" i="69" s="1"/>
  <c r="BI175" i="69" s="1"/>
  <c r="BJ183" i="69"/>
  <c r="BJ186" i="69" s="1"/>
  <c r="BI192" i="69"/>
  <c r="BI198" i="69" s="1"/>
  <c r="BI194" i="69"/>
  <c r="BI202" i="69" s="1"/>
  <c r="BG1213" i="64"/>
  <c r="BJ135" i="69"/>
  <c r="BN115" i="69"/>
  <c r="BN117" i="69"/>
  <c r="BH646" i="64" a="1"/>
  <c r="CJ510" i="64" l="1"/>
  <c r="CJ511" i="64" s="1"/>
  <c r="DJ1857" i="64"/>
  <c r="BN576" i="64"/>
  <c r="BO574" i="64"/>
  <c r="BP571" i="64"/>
  <c r="BJ1646" i="64"/>
  <c r="BK1636" i="64"/>
  <c r="BH646" i="64"/>
  <c r="BI1694" i="64"/>
  <c r="BJ1189" i="64"/>
  <c r="BM1670" i="64"/>
  <c r="BO1586" i="64"/>
  <c r="BP473" i="64"/>
  <c r="BQ464" i="64"/>
  <c r="BP469" i="64"/>
  <c r="BG1307" i="64"/>
  <c r="BI163" i="69"/>
  <c r="BI169" i="69"/>
  <c r="BI179" i="69" s="1"/>
  <c r="BJ156" i="69"/>
  <c r="BJ159" i="69" s="1"/>
  <c r="BJ184" i="69" s="1"/>
  <c r="BJ187" i="69" s="1"/>
  <c r="BJ188" i="69" s="1"/>
  <c r="BI177" i="69"/>
  <c r="BI200" i="69"/>
  <c r="BH1213" i="64"/>
  <c r="BJ142" i="69"/>
  <c r="BK129" i="69"/>
  <c r="BJ140" i="69"/>
  <c r="BJ150" i="69" s="1"/>
  <c r="BJ136" i="69"/>
  <c r="BN118" i="69"/>
  <c r="BN125" i="69" s="1"/>
  <c r="BI646" i="64" a="1"/>
  <c r="CJ516" i="64" l="1"/>
  <c r="CK507" i="64"/>
  <c r="CJ512" i="64"/>
  <c r="CJ500" i="64"/>
  <c r="DJ1863" i="64"/>
  <c r="DJ1867" i="64" s="1" a="1"/>
  <c r="DJ1867" i="64" s="1"/>
  <c r="BK1640" i="64"/>
  <c r="BK1641" i="64" s="1"/>
  <c r="BK1642" i="64" s="1"/>
  <c r="BO572" i="64"/>
  <c r="BI646" i="64"/>
  <c r="BH648" i="64"/>
  <c r="BQ468" i="64"/>
  <c r="BJ161" i="69"/>
  <c r="BJ162" i="69" s="1"/>
  <c r="BJ169" i="69" s="1"/>
  <c r="BJ179" i="69" s="1"/>
  <c r="BJ192" i="69"/>
  <c r="BJ200" i="69" s="1"/>
  <c r="BJ194" i="69"/>
  <c r="BJ202" i="69" s="1"/>
  <c r="BK183" i="69"/>
  <c r="BK186" i="69" s="1"/>
  <c r="BK134" i="69"/>
  <c r="BK132" i="69"/>
  <c r="BK157" i="69" s="1"/>
  <c r="BJ146" i="69"/>
  <c r="BJ148" i="69" s="1"/>
  <c r="BJ152" i="69"/>
  <c r="BI1213" i="64"/>
  <c r="BN119" i="69"/>
  <c r="BO112" i="69"/>
  <c r="BO117" i="69" s="1"/>
  <c r="BN123" i="69"/>
  <c r="CJ502" i="64" l="1"/>
  <c r="CJ503" i="64" s="1"/>
  <c r="DJ1860" i="64"/>
  <c r="BO576" i="64"/>
  <c r="BQ571" i="64"/>
  <c r="BP574" i="64"/>
  <c r="BK1646" i="64"/>
  <c r="BL1636" i="64"/>
  <c r="BJ1694" i="64"/>
  <c r="BK1189" i="64"/>
  <c r="BN1670" i="64"/>
  <c r="BQ473" i="64"/>
  <c r="BQ469" i="64"/>
  <c r="BR464" i="64"/>
  <c r="BI648" i="64"/>
  <c r="BP1586" i="64"/>
  <c r="BH1307" i="64"/>
  <c r="BJ167" i="69"/>
  <c r="BJ177" i="69" s="1"/>
  <c r="BJ163" i="69"/>
  <c r="BK156" i="69"/>
  <c r="BK159" i="69" s="1"/>
  <c r="BK184" i="69" s="1"/>
  <c r="BK187" i="69" s="1"/>
  <c r="BJ198" i="69"/>
  <c r="BK135" i="69"/>
  <c r="BK136" i="69" s="1"/>
  <c r="BO115" i="69"/>
  <c r="BO118" i="69" s="1"/>
  <c r="BO125" i="69" s="1"/>
  <c r="CJ504" i="64" l="1"/>
  <c r="CK496" i="64"/>
  <c r="CK499" i="64" s="1"/>
  <c r="DJ1861" i="64"/>
  <c r="BL1640" i="64"/>
  <c r="BL1641" i="64" s="1"/>
  <c r="BL1642" i="64" s="1"/>
  <c r="BP572" i="64"/>
  <c r="BR468" i="64"/>
  <c r="BI1307"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13" i="64"/>
  <c r="BO119" i="69"/>
  <c r="BO123" i="69"/>
  <c r="BP112" i="69"/>
  <c r="BP115" i="69" s="1"/>
  <c r="BJ646" i="64" a="1"/>
  <c r="CK508" i="64" l="1"/>
  <c r="DK1857" i="64"/>
  <c r="BP576" i="64"/>
  <c r="BQ574" i="64"/>
  <c r="BR571" i="64"/>
  <c r="BL1646" i="64"/>
  <c r="BM1636" i="64"/>
  <c r="BJ646" i="64"/>
  <c r="BK1694" i="64"/>
  <c r="BL1189" i="64"/>
  <c r="BR473" i="64"/>
  <c r="BR469" i="64"/>
  <c r="BS464" i="64"/>
  <c r="BQ1586" i="64"/>
  <c r="BO1670"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63" i="64"/>
  <c r="DK1867" i="64" s="1" a="1"/>
  <c r="DK1867" i="64" s="1"/>
  <c r="BQ572" i="64"/>
  <c r="BQ576" i="64" s="1"/>
  <c r="BM1640" i="64"/>
  <c r="BM1641" i="64" s="1"/>
  <c r="BM1642" i="64" s="1"/>
  <c r="BS468" i="64"/>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60" i="64"/>
  <c r="BR574" i="64"/>
  <c r="BR572" i="64" s="1"/>
  <c r="BS571" i="64"/>
  <c r="BN1636" i="64"/>
  <c r="BM1646" i="64"/>
  <c r="BL1694" i="64"/>
  <c r="BK646" i="64"/>
  <c r="BM1189" i="64"/>
  <c r="BS469" i="64"/>
  <c r="BT464" i="64"/>
  <c r="BS473" i="64"/>
  <c r="BJ1307" i="64"/>
  <c r="BR1586" i="64"/>
  <c r="BP1670" i="64"/>
  <c r="BL194" i="69"/>
  <c r="BL202" i="69" s="1"/>
  <c r="BL188" i="69"/>
  <c r="BL192" i="69"/>
  <c r="BL198" i="69" s="1"/>
  <c r="L198" i="69" s="1"/>
  <c r="BL162" i="69"/>
  <c r="BL163" i="69" s="1"/>
  <c r="BL140" i="69"/>
  <c r="BL150" i="69" s="1"/>
  <c r="BL142" i="69"/>
  <c r="BL152" i="69" s="1"/>
  <c r="BL136" i="69"/>
  <c r="BM132" i="69"/>
  <c r="BM157" i="69" s="1"/>
  <c r="BM134" i="69"/>
  <c r="L192" i="69"/>
  <c r="BK1213" i="64"/>
  <c r="BQ115" i="69"/>
  <c r="BQ118" i="69" s="1"/>
  <c r="BQ119" i="69" s="1"/>
  <c r="CK502" i="64" l="1"/>
  <c r="CK503" i="64" s="1"/>
  <c r="DK1861" i="64"/>
  <c r="BN1640" i="64"/>
  <c r="BN1641" i="64" s="1"/>
  <c r="N1641" i="64" s="1"/>
  <c r="BR576" i="64"/>
  <c r="BT468" i="64"/>
  <c r="BK648" i="64"/>
  <c r="BL200" i="69"/>
  <c r="BM156" i="69"/>
  <c r="BM159" i="69" s="1"/>
  <c r="BM184" i="69" s="1"/>
  <c r="BM187" i="69" s="1"/>
  <c r="BL167" i="69"/>
  <c r="BL177" i="69" s="1"/>
  <c r="BL169" i="69"/>
  <c r="BL179" i="69" s="1"/>
  <c r="BL146" i="69"/>
  <c r="BL148" i="69" s="1"/>
  <c r="L148" i="69" s="1"/>
  <c r="L140" i="69"/>
  <c r="BM135" i="69"/>
  <c r="BM136" i="69" s="1"/>
  <c r="BL1213" i="64"/>
  <c r="BR112" i="69"/>
  <c r="BR115" i="69" s="1"/>
  <c r="BQ123" i="69"/>
  <c r="BQ125" i="69"/>
  <c r="BL646" i="64" a="1"/>
  <c r="CK504" i="64" l="1"/>
  <c r="CL496" i="64"/>
  <c r="DL1857" i="64"/>
  <c r="BN1642" i="64"/>
  <c r="BS574" i="64"/>
  <c r="BS572" i="64" s="1"/>
  <c r="BT571" i="64"/>
  <c r="BN1646" i="64"/>
  <c r="BO1636" i="64"/>
  <c r="BM1694" i="64"/>
  <c r="BL646" i="64"/>
  <c r="BN1189" i="64"/>
  <c r="BT469" i="64"/>
  <c r="BT473" i="64"/>
  <c r="BU464" i="64"/>
  <c r="BK1307" i="64"/>
  <c r="BS1586" i="64"/>
  <c r="BQ1670"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57" i="64"/>
  <c r="M1857" i="64"/>
  <c r="N1857" i="64"/>
  <c r="DL1863" i="64"/>
  <c r="P1857" i="64"/>
  <c r="O1857" i="64"/>
  <c r="BO1640" i="64"/>
  <c r="BS576" i="64"/>
  <c r="BM646" i="64"/>
  <c r="BL648" i="64"/>
  <c r="BU468" i="64"/>
  <c r="BM167" i="69"/>
  <c r="BM173" i="69" s="1"/>
  <c r="BM175" i="69" s="1"/>
  <c r="BM169" i="69"/>
  <c r="BM179" i="69" s="1"/>
  <c r="BN132" i="69"/>
  <c r="BN157" i="69" s="1"/>
  <c r="BM152" i="69"/>
  <c r="BM163" i="69"/>
  <c r="BN187" i="69"/>
  <c r="BO183" i="69" s="1"/>
  <c r="BO186" i="69" s="1"/>
  <c r="BN161" i="69"/>
  <c r="BM198" i="69"/>
  <c r="BM200" i="69"/>
  <c r="BM1213" i="64"/>
  <c r="BR123" i="69"/>
  <c r="BR125" i="69"/>
  <c r="BS112" i="69"/>
  <c r="BS117" i="69" s="1"/>
  <c r="CL508" i="64" l="1"/>
  <c r="K1863" i="64"/>
  <c r="L1863" i="64"/>
  <c r="M1863" i="64"/>
  <c r="N1863" i="64"/>
  <c r="O1863" i="64"/>
  <c r="P1863" i="64"/>
  <c r="DL1867" i="64" a="1"/>
  <c r="DL1867" i="64" s="1"/>
  <c r="DL1860" i="64" s="1"/>
  <c r="BO1641" i="64"/>
  <c r="BT574" i="64"/>
  <c r="BT572" i="64" s="1"/>
  <c r="BU571" i="64"/>
  <c r="BO1189" i="64"/>
  <c r="BL1307" i="64"/>
  <c r="BU469" i="64"/>
  <c r="BU473" i="64"/>
  <c r="BV464" i="64"/>
  <c r="BM648" i="64"/>
  <c r="BR1670" i="64"/>
  <c r="BT1586" i="64"/>
  <c r="BN135" i="69"/>
  <c r="BN136" i="69" s="1"/>
  <c r="BM177" i="69"/>
  <c r="BN162" i="69"/>
  <c r="BN169" i="69" s="1"/>
  <c r="BN179" i="69" s="1"/>
  <c r="BN192" i="69"/>
  <c r="BN198" i="69" s="1"/>
  <c r="BN194" i="69"/>
  <c r="BN202" i="69" s="1"/>
  <c r="BN188" i="69"/>
  <c r="BS115" i="69"/>
  <c r="BS118" i="69" s="1"/>
  <c r="BS119" i="69" s="1"/>
  <c r="CL510" i="64" l="1"/>
  <c r="CL500" i="64" s="1"/>
  <c r="CL502" i="64" s="1"/>
  <c r="CL503" i="64" s="1"/>
  <c r="K1860" i="64"/>
  <c r="L1860" i="64"/>
  <c r="M1860" i="64"/>
  <c r="N1860" i="64"/>
  <c r="O1860" i="64"/>
  <c r="P1860" i="64"/>
  <c r="BO1642" i="64"/>
  <c r="DL1861" i="64"/>
  <c r="BO1646" i="64"/>
  <c r="BP1636" i="64"/>
  <c r="BT576" i="64"/>
  <c r="BV468" i="64"/>
  <c r="BM1307" i="64"/>
  <c r="BN1694"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40" i="64"/>
  <c r="BU574" i="64"/>
  <c r="BV571" i="64"/>
  <c r="BN646" i="64"/>
  <c r="BP1189" i="64"/>
  <c r="BS1670" i="64"/>
  <c r="BU1586" i="64"/>
  <c r="BV473" i="64"/>
  <c r="BW464" i="64"/>
  <c r="BV469" i="64"/>
  <c r="BO132" i="69"/>
  <c r="BO157" i="69" s="1"/>
  <c r="BN146" i="69"/>
  <c r="BN148" i="69" s="1"/>
  <c r="BO159" i="69"/>
  <c r="BO184" i="69" s="1"/>
  <c r="BO187" i="69" s="1"/>
  <c r="BO194" i="69" s="1"/>
  <c r="BO202" i="69" s="1"/>
  <c r="BN173" i="69"/>
  <c r="BN175" i="69" s="1"/>
  <c r="BN1213" i="64"/>
  <c r="BT115" i="69"/>
  <c r="BT118" i="69" s="1"/>
  <c r="BT119" i="69" s="1"/>
  <c r="P511" i="64" l="1"/>
  <c r="CL512" i="64"/>
  <c r="CM502" i="64"/>
  <c r="CM503" i="64" s="1"/>
  <c r="CM508" i="64"/>
  <c r="BP1641" i="64"/>
  <c r="BP1646" i="64" s="1"/>
  <c r="BU572" i="64"/>
  <c r="BW468" i="64"/>
  <c r="BN648" i="64"/>
  <c r="BO1694" i="64"/>
  <c r="BO135" i="69"/>
  <c r="BO140" i="69" s="1"/>
  <c r="BO150" i="69" s="1"/>
  <c r="BO192" i="69"/>
  <c r="BO200" i="69" s="1"/>
  <c r="BP183" i="69"/>
  <c r="BP186" i="69" s="1"/>
  <c r="BO188" i="69"/>
  <c r="BO162" i="69"/>
  <c r="BP156" i="69" s="1"/>
  <c r="BP161" i="69" s="1"/>
  <c r="BO1213" i="64"/>
  <c r="BT123" i="69"/>
  <c r="BT125" i="69"/>
  <c r="BU112" i="69"/>
  <c r="BU117" i="69" s="1"/>
  <c r="BO646" i="64" a="1"/>
  <c r="CM504" i="64" l="1"/>
  <c r="CN496" i="64"/>
  <c r="CN499" i="64" s="1"/>
  <c r="BQ1636" i="64"/>
  <c r="BQ1640" i="64" s="1"/>
  <c r="BP1642" i="64"/>
  <c r="BU576" i="64"/>
  <c r="BV574" i="64"/>
  <c r="BW571" i="64"/>
  <c r="BO646" i="64"/>
  <c r="BQ1189" i="64"/>
  <c r="BN1307" i="64"/>
  <c r="BT1670" i="64"/>
  <c r="BV1586" i="64"/>
  <c r="BW469" i="64"/>
  <c r="BX464" i="64"/>
  <c r="BW47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41" i="64"/>
  <c r="BQ1646" i="64" s="1"/>
  <c r="BV572" i="64"/>
  <c r="BX468" i="64"/>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36" i="64"/>
  <c r="BR1640" i="64" s="1"/>
  <c r="BQ1642" i="64"/>
  <c r="BV576" i="64"/>
  <c r="BW574" i="64"/>
  <c r="BX571" i="64"/>
  <c r="BP646" i="64"/>
  <c r="BR1189" i="64"/>
  <c r="BU1670" i="64"/>
  <c r="BX469" i="64"/>
  <c r="BY464" i="64"/>
  <c r="BX473" i="64"/>
  <c r="BW1586" i="64"/>
  <c r="BP1694" i="64"/>
  <c r="BO1307"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41" i="64"/>
  <c r="BS1636" i="64" s="1"/>
  <c r="BS1640" i="64" s="1"/>
  <c r="BW572" i="64"/>
  <c r="BP1307" i="64"/>
  <c r="BQ646" i="64"/>
  <c r="BP648" i="64"/>
  <c r="BY468" i="64"/>
  <c r="BQ161" i="69"/>
  <c r="BR183" i="69"/>
  <c r="BR186" i="69" s="1"/>
  <c r="BQ194" i="69"/>
  <c r="BQ202" i="69" s="1"/>
  <c r="BQ188" i="69"/>
  <c r="BP177" i="69"/>
  <c r="BQ192" i="69"/>
  <c r="BQ198" i="69" s="1"/>
  <c r="BQ132" i="69"/>
  <c r="BP1213" i="64"/>
  <c r="BV123" i="69"/>
  <c r="BW112" i="69"/>
  <c r="BW115" i="69" s="1"/>
  <c r="BV119" i="69"/>
  <c r="CO510" i="64" l="1"/>
  <c r="CO500" i="64" s="1"/>
  <c r="CO503" i="64" s="1"/>
  <c r="BR1646" i="64"/>
  <c r="BR1642" i="64"/>
  <c r="BS1641" i="64"/>
  <c r="BS1642" i="64" s="1"/>
  <c r="BW576" i="64"/>
  <c r="BY571" i="64"/>
  <c r="BX574" i="64"/>
  <c r="BS1189" i="64"/>
  <c r="BX1586" i="64"/>
  <c r="BY469" i="64"/>
  <c r="BY473" i="64"/>
  <c r="BZ464" i="64"/>
  <c r="BV1670" i="64"/>
  <c r="BQ1694" i="64"/>
  <c r="BQ648" i="64"/>
  <c r="BQ200" i="69"/>
  <c r="BQ157" i="69"/>
  <c r="BQ162" i="69" s="1"/>
  <c r="BR156" i="69" s="1"/>
  <c r="BR161" i="69" s="1"/>
  <c r="BQ135" i="69"/>
  <c r="BW117" i="69"/>
  <c r="BW118" i="69" s="1"/>
  <c r="BW119" i="69" s="1"/>
  <c r="BQ1213" i="64"/>
  <c r="CO504" i="64" l="1"/>
  <c r="CP496" i="64"/>
  <c r="CO511" i="64"/>
  <c r="BS1646" i="64"/>
  <c r="BT1636" i="64"/>
  <c r="BT1640" i="64" s="1"/>
  <c r="BT1641" i="64" s="1"/>
  <c r="BX572" i="64"/>
  <c r="BZ468" i="64"/>
  <c r="BQ1307"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42" i="64"/>
  <c r="BU1636" i="64"/>
  <c r="BT1646" i="64"/>
  <c r="BT1189" i="64"/>
  <c r="BZ469" i="64"/>
  <c r="CA464" i="64"/>
  <c r="BZ473" i="64"/>
  <c r="BW1670" i="64"/>
  <c r="BY1586"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40" i="64"/>
  <c r="BU1641" i="64" s="1"/>
  <c r="BU1642" i="64" s="1"/>
  <c r="BY576" i="64"/>
  <c r="BR646" i="64"/>
  <c r="CA468" i="64"/>
  <c r="BR200" i="69"/>
  <c r="BR163" i="69"/>
  <c r="BR169" i="69"/>
  <c r="BR179" i="69" s="1"/>
  <c r="BS156" i="69"/>
  <c r="BS161" i="69" s="1"/>
  <c r="BR135" i="69"/>
  <c r="BR177" i="69"/>
  <c r="BX125" i="69"/>
  <c r="BX123" i="69"/>
  <c r="BY112" i="69"/>
  <c r="BY115" i="69" s="1"/>
  <c r="CP503" i="64" l="1"/>
  <c r="CP511" i="64"/>
  <c r="BZ574" i="64"/>
  <c r="BZ572" i="64" s="1"/>
  <c r="CA571" i="64"/>
  <c r="BU1646" i="64"/>
  <c r="BV1636" i="64"/>
  <c r="BU1189" i="64"/>
  <c r="CA473" i="64"/>
  <c r="CB464" i="64"/>
  <c r="CA469" i="64"/>
  <c r="BZ1586" i="64"/>
  <c r="BX1670" i="64"/>
  <c r="BR1694" i="64"/>
  <c r="BR648" i="64"/>
  <c r="BS159" i="69"/>
  <c r="BS184" i="69" s="1"/>
  <c r="BS187" i="69" s="1"/>
  <c r="BT183" i="69" s="1"/>
  <c r="BT186" i="69" s="1"/>
  <c r="BR140" i="69"/>
  <c r="BR150" i="69" s="1"/>
  <c r="BR136" i="69"/>
  <c r="BR142" i="69"/>
  <c r="BS129" i="69"/>
  <c r="BR1213" i="64"/>
  <c r="BY117" i="69"/>
  <c r="BY118" i="69" s="1"/>
  <c r="BZ112" i="69" s="1"/>
  <c r="BS646" i="64" a="1"/>
  <c r="CP516" i="64" l="1"/>
  <c r="CQ507" i="64"/>
  <c r="CP512" i="64"/>
  <c r="CP504" i="64"/>
  <c r="CQ496" i="64"/>
  <c r="BV1640" i="64"/>
  <c r="BV1641" i="64" s="1"/>
  <c r="BV1642" i="64" s="1"/>
  <c r="BZ576" i="64"/>
  <c r="P571" i="64"/>
  <c r="BS646" i="64"/>
  <c r="CB468" i="64"/>
  <c r="BR1307"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36" i="64"/>
  <c r="BV1646" i="64"/>
  <c r="BV1189" i="64"/>
  <c r="CA1586" i="64"/>
  <c r="BY1670" i="64"/>
  <c r="CB473" i="64"/>
  <c r="CC464" i="64"/>
  <c r="CB469" i="64"/>
  <c r="BS1213" i="64"/>
  <c r="BS1694" i="64"/>
  <c r="BS648" i="64"/>
  <c r="BT156" i="69"/>
  <c r="BT161" i="69" s="1"/>
  <c r="BS200" i="69"/>
  <c r="BS135" i="69"/>
  <c r="BS136" i="69" s="1"/>
  <c r="BS169" i="69"/>
  <c r="BS179" i="69" s="1"/>
  <c r="BS163" i="69"/>
  <c r="BS177" i="69"/>
  <c r="BZ118" i="69"/>
  <c r="BZ125" i="69" s="1"/>
  <c r="CQ502" i="64" l="1"/>
  <c r="CQ508" i="64"/>
  <c r="BW1640" i="64"/>
  <c r="BW1641" i="64" s="1"/>
  <c r="BW1642" i="64" s="1"/>
  <c r="CA572" i="64"/>
  <c r="CC468" i="64"/>
  <c r="BS1307"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46" i="64"/>
  <c r="BX1636" i="64"/>
  <c r="BW1189" i="64"/>
  <c r="CB1586" i="64"/>
  <c r="CC473" i="64"/>
  <c r="CD464" i="64"/>
  <c r="CC469" i="64"/>
  <c r="BZ1670"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40" i="64"/>
  <c r="BX1641" i="64" s="1"/>
  <c r="BX1642" i="64" s="1"/>
  <c r="CB572" i="64"/>
  <c r="BT646" i="64"/>
  <c r="CD468" i="64"/>
  <c r="BT1694" i="64"/>
  <c r="BT198" i="69"/>
  <c r="BT163" i="69"/>
  <c r="BU156" i="69"/>
  <c r="BU161" i="69" s="1"/>
  <c r="BT135" i="69"/>
  <c r="BT136" i="69" s="1"/>
  <c r="BT167" i="69"/>
  <c r="BT177" i="69" s="1"/>
  <c r="CB112" i="69"/>
  <c r="CB117" i="69" s="1"/>
  <c r="CA125" i="69"/>
  <c r="CA123" i="69"/>
  <c r="CA119" i="69"/>
  <c r="CR507" i="64" l="1"/>
  <c r="CQ512" i="64"/>
  <c r="CR499" i="64"/>
  <c r="BX1646" i="64"/>
  <c r="BY1636" i="64"/>
  <c r="BY1640" i="64" s="1"/>
  <c r="BY1641" i="64" s="1"/>
  <c r="BY1642" i="64" s="1"/>
  <c r="CB576" i="64"/>
  <c r="CD571" i="64"/>
  <c r="CC574" i="64"/>
  <c r="BT1307" i="64"/>
  <c r="BX1189" i="64"/>
  <c r="CA1670" i="64"/>
  <c r="BT648" i="64"/>
  <c r="CD469" i="64"/>
  <c r="CD473" i="64"/>
  <c r="CE464" i="64"/>
  <c r="CC1586" i="64"/>
  <c r="BT1213"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36" i="64"/>
  <c r="BY1646" i="64"/>
  <c r="CE468" i="64"/>
  <c r="BU194" i="69"/>
  <c r="BU202" i="69" s="1"/>
  <c r="BU192" i="69"/>
  <c r="BU198" i="69" s="1"/>
  <c r="BU188" i="69"/>
  <c r="BU132" i="69"/>
  <c r="BU157" i="69" s="1"/>
  <c r="BU162" i="69" s="1"/>
  <c r="BU167" i="69" s="1"/>
  <c r="BT146" i="69"/>
  <c r="BT148" i="69" s="1"/>
  <c r="CB123" i="69"/>
  <c r="CB125" i="69"/>
  <c r="CC112" i="69"/>
  <c r="CC117" i="69" s="1"/>
  <c r="CR510" i="64" l="1"/>
  <c r="CR500" i="64" s="1"/>
  <c r="CR503" i="64" s="1"/>
  <c r="BZ1640" i="64"/>
  <c r="BZ1641" i="64" s="1"/>
  <c r="O1641" i="64" s="1"/>
  <c r="CC576" i="64"/>
  <c r="CD574" i="64"/>
  <c r="CD572" i="64" s="1"/>
  <c r="CE571" i="64"/>
  <c r="BY1189" i="64"/>
  <c r="CB1670" i="64"/>
  <c r="CE473" i="64"/>
  <c r="CF464" i="64"/>
  <c r="CE469" i="64"/>
  <c r="BU648" i="64"/>
  <c r="CD1586" i="64"/>
  <c r="BU1694" i="64"/>
  <c r="BU1213"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42" i="64"/>
  <c r="CD576" i="64"/>
  <c r="BV646" i="64"/>
  <c r="CA1636" i="64"/>
  <c r="BZ1646" i="64"/>
  <c r="CF468" i="64"/>
  <c r="BU1307"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40" i="64"/>
  <c r="CE574" i="64"/>
  <c r="CF571" i="64"/>
  <c r="BV1307" i="64"/>
  <c r="BZ1189" i="64"/>
  <c r="CG464" i="64"/>
  <c r="CF469" i="64"/>
  <c r="CF473" i="64"/>
  <c r="BV648" i="64"/>
  <c r="CC1670" i="64"/>
  <c r="CE1586" i="64"/>
  <c r="BV1213" i="64"/>
  <c r="BV1694" i="64"/>
  <c r="BV134" i="69"/>
  <c r="BV135" i="69" s="1"/>
  <c r="BV142" i="69" s="1"/>
  <c r="BV146" i="69" s="1"/>
  <c r="BV148" i="69" s="1"/>
  <c r="BU152" i="69"/>
  <c r="BV162" i="69"/>
  <c r="BV163" i="69" s="1"/>
  <c r="BV200" i="69"/>
  <c r="BV198" i="69"/>
  <c r="CD118" i="69"/>
  <c r="CE112" i="69" s="1"/>
  <c r="CS503" i="64" l="1"/>
  <c r="CS504" i="64" s="1"/>
  <c r="CS511" i="64"/>
  <c r="CE572" i="64"/>
  <c r="CA1641" i="64"/>
  <c r="CG468" i="64"/>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S516" i="64"/>
  <c r="CT507" i="64"/>
  <c r="CS512" i="64"/>
  <c r="CT502" i="64"/>
  <c r="CT508" i="64"/>
  <c r="CT510" i="64" s="1"/>
  <c r="CT500" i="64" s="1"/>
  <c r="CA1642" i="64"/>
  <c r="CE576" i="64"/>
  <c r="CG571" i="64"/>
  <c r="CF574" i="64"/>
  <c r="CF572" i="64" s="1"/>
  <c r="BW646" i="64"/>
  <c r="CA1189" i="64"/>
  <c r="CB1636" i="64"/>
  <c r="CA1646" i="64"/>
  <c r="CD1670" i="64"/>
  <c r="CG473" i="64"/>
  <c r="CH464" i="64"/>
  <c r="CG469" i="64"/>
  <c r="CF1586" i="64"/>
  <c r="BW1213" i="64"/>
  <c r="BW1694" i="64"/>
  <c r="BW161" i="69"/>
  <c r="BW132" i="69"/>
  <c r="BW157" i="69" s="1"/>
  <c r="BV173" i="69"/>
  <c r="BV175" i="69" s="1"/>
  <c r="BW192" i="69"/>
  <c r="BX183" i="69"/>
  <c r="BX186" i="69" s="1"/>
  <c r="M186" i="69" s="1"/>
  <c r="BW188" i="69"/>
  <c r="BW194" i="69"/>
  <c r="BW202" i="69" s="1"/>
  <c r="L187" i="69"/>
  <c r="CE118" i="69"/>
  <c r="CE123" i="69" s="1"/>
  <c r="CT503" i="64" l="1"/>
  <c r="CT511" i="64"/>
  <c r="CB1640" i="64"/>
  <c r="CF576" i="64"/>
  <c r="BW648" i="64"/>
  <c r="CH468" i="64"/>
  <c r="BW162" i="69"/>
  <c r="BW163" i="69" s="1"/>
  <c r="BW135" i="69"/>
  <c r="BX129" i="69" s="1"/>
  <c r="BX132" i="69" s="1"/>
  <c r="M132" i="69" s="1"/>
  <c r="L135" i="69"/>
  <c r="M183" i="69"/>
  <c r="L188" i="69"/>
  <c r="BW198" i="69"/>
  <c r="BW200" i="69"/>
  <c r="CF112" i="69"/>
  <c r="CF115" i="69" s="1"/>
  <c r="CE119" i="69"/>
  <c r="CE125" i="69"/>
  <c r="BX646" i="64" a="1"/>
  <c r="CT516" i="64" l="1"/>
  <c r="CU507" i="64"/>
  <c r="CT512" i="64"/>
  <c r="CT504" i="64"/>
  <c r="CU496" i="64"/>
  <c r="CU499" i="64" s="1"/>
  <c r="CB1641" i="64"/>
  <c r="CG574" i="64"/>
  <c r="CG572" i="64" s="1"/>
  <c r="CH571" i="64"/>
  <c r="BX646" i="64"/>
  <c r="CB1189" i="64"/>
  <c r="CE1670" i="64"/>
  <c r="CH469" i="64"/>
  <c r="CH473" i="64"/>
  <c r="CI464" i="64"/>
  <c r="BW1307" i="64"/>
  <c r="CG1586"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U502" i="64" l="1"/>
  <c r="CU508" i="64"/>
  <c r="CU510" i="64" s="1"/>
  <c r="CU500" i="64" s="1"/>
  <c r="CB1642" i="64"/>
  <c r="CB1646" i="64"/>
  <c r="CC1636" i="64"/>
  <c r="CG576" i="64"/>
  <c r="CI468" i="64"/>
  <c r="BX648" i="64"/>
  <c r="L163" i="69"/>
  <c r="BW152" i="69"/>
  <c r="BX135" i="69"/>
  <c r="BY129" i="69" s="1"/>
  <c r="BY134" i="69" s="1"/>
  <c r="BX159" i="69"/>
  <c r="BX162" i="69" s="1"/>
  <c r="BY156" i="69" s="1"/>
  <c r="BW173" i="69"/>
  <c r="L173" i="69" s="1"/>
  <c r="BW148" i="69"/>
  <c r="L146" i="69"/>
  <c r="BX1213" i="64"/>
  <c r="CF119" i="69"/>
  <c r="CF123" i="69"/>
  <c r="CG112" i="69"/>
  <c r="CG117" i="69" s="1"/>
  <c r="CU511" i="64" l="1"/>
  <c r="CV507" i="64" s="1"/>
  <c r="CU503" i="64"/>
  <c r="CC1640" i="64"/>
  <c r="CH574" i="64"/>
  <c r="CH572" i="64" s="1"/>
  <c r="CI571" i="64"/>
  <c r="CC1189" i="64"/>
  <c r="CH1586" i="64"/>
  <c r="CF1670" i="64"/>
  <c r="BX1307" i="64"/>
  <c r="CJ464" i="64"/>
  <c r="CI473" i="64"/>
  <c r="CI469" i="64"/>
  <c r="BX1694"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41" i="64"/>
  <c r="CD1636" i="64" s="1"/>
  <c r="CD1640" i="64" s="1"/>
  <c r="CH576" i="64"/>
  <c r="BY646" i="64"/>
  <c r="CJ468" i="64"/>
  <c r="BX150" i="69"/>
  <c r="M140" i="69"/>
  <c r="BX152" i="69"/>
  <c r="BY135" i="69"/>
  <c r="BY136" i="69" s="1"/>
  <c r="BX187" i="69"/>
  <c r="BX188" i="69" s="1"/>
  <c r="BX177" i="69"/>
  <c r="BY162" i="69"/>
  <c r="CH112" i="69"/>
  <c r="CH115" i="69" s="1"/>
  <c r="CG125" i="69"/>
  <c r="CG123" i="69"/>
  <c r="CV502" i="64" l="1"/>
  <c r="CV508" i="64"/>
  <c r="CC1646" i="64"/>
  <c r="CC1642" i="64"/>
  <c r="CD1641" i="64"/>
  <c r="CD1642" i="64" s="1"/>
  <c r="CI574" i="64"/>
  <c r="CI572" i="64" s="1"/>
  <c r="CJ571" i="64"/>
  <c r="CD1189" i="64"/>
  <c r="CG1670" i="64"/>
  <c r="BY648" i="64"/>
  <c r="CK464" i="64"/>
  <c r="CJ473" i="64"/>
  <c r="CJ469" i="64"/>
  <c r="CI1586"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13" i="64"/>
  <c r="CH117" i="69"/>
  <c r="CH118" i="69" s="1"/>
  <c r="CH125" i="69" s="1"/>
  <c r="CV510" i="64" l="1"/>
  <c r="CV500" i="64" s="1"/>
  <c r="CV503" i="64" s="1"/>
  <c r="CE1636" i="64"/>
  <c r="CE1640" i="64" s="1"/>
  <c r="CE1641" i="64" s="1"/>
  <c r="CD1646" i="64"/>
  <c r="CI576" i="64"/>
  <c r="BY1307" i="64"/>
  <c r="CK468" i="64"/>
  <c r="BY1694"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42" i="64"/>
  <c r="CJ574" i="64"/>
  <c r="CJ572" i="64" s="1"/>
  <c r="CK571" i="64"/>
  <c r="CE1646" i="64"/>
  <c r="CF1636" i="64"/>
  <c r="BZ646" i="64"/>
  <c r="CE1189" i="64"/>
  <c r="CJ1586" i="64"/>
  <c r="CK469" i="64"/>
  <c r="CK473" i="64"/>
  <c r="CL464" i="64"/>
  <c r="CH1670"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40" i="64"/>
  <c r="CF1641" i="64" s="1"/>
  <c r="CL468" i="64"/>
  <c r="BZ648" i="64"/>
  <c r="BZ1694"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42" i="64"/>
  <c r="CG1636" i="64"/>
  <c r="CF1646" i="64"/>
  <c r="CF1189" i="64"/>
  <c r="CI1670" i="64"/>
  <c r="BZ1307" i="64"/>
  <c r="CL473" i="64"/>
  <c r="CL469" i="64"/>
  <c r="CK1586" i="64"/>
  <c r="BZ152" i="69"/>
  <c r="CA134" i="69"/>
  <c r="CA135" i="69" s="1"/>
  <c r="CB129" i="69" s="1"/>
  <c r="BZ177" i="69"/>
  <c r="CA187" i="69"/>
  <c r="CA192" i="69" s="1"/>
  <c r="CA162" i="69"/>
  <c r="CB156" i="69" s="1"/>
  <c r="M119" i="69"/>
  <c r="BZ1213" i="64"/>
  <c r="CA646" i="64" a="1"/>
  <c r="CX496" i="64" l="1"/>
  <c r="CX499" i="64" s="1"/>
  <c r="CX508" i="64" s="1"/>
  <c r="CX510" i="64" s="1"/>
  <c r="CX500" i="64" s="1"/>
  <c r="CW516" i="64"/>
  <c r="CW512" i="64"/>
  <c r="CX507" i="64"/>
  <c r="K464" i="64"/>
  <c r="CG1640" i="64"/>
  <c r="CG1641" i="64" s="1"/>
  <c r="CG1642" i="64" s="1"/>
  <c r="CK572" i="64"/>
  <c r="CA646" i="64"/>
  <c r="CA1694"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O469" i="64" s="1"/>
  <c r="CH1636" i="64"/>
  <c r="CH1640" i="64" s="1"/>
  <c r="CH1641" i="64" s="1"/>
  <c r="CH1642" i="64" s="1"/>
  <c r="CG1646" i="64"/>
  <c r="CK576" i="64"/>
  <c r="CL574" i="64"/>
  <c r="CG1189" i="64"/>
  <c r="CJ1670" i="64"/>
  <c r="CL1586" i="64"/>
  <c r="CB1694" i="64"/>
  <c r="CA648" i="64"/>
  <c r="CB187" i="69"/>
  <c r="CB192" i="69" s="1"/>
  <c r="CA152" i="69"/>
  <c r="CA173" i="69"/>
  <c r="CA175" i="69" s="1"/>
  <c r="CB135" i="69"/>
  <c r="CB142" i="69" s="1"/>
  <c r="CB162" i="69"/>
  <c r="CA1213" i="64"/>
  <c r="CX504" i="64" l="1"/>
  <c r="CY496" i="64"/>
  <c r="CY499" i="64" s="1"/>
  <c r="CX516" i="64"/>
  <c r="CX512" i="64"/>
  <c r="CY507" i="64"/>
  <c r="L1586" i="64"/>
  <c r="M1586" i="64"/>
  <c r="N1586" i="64"/>
  <c r="O1586" i="64"/>
  <c r="P1586" i="64"/>
  <c r="CO473" i="64"/>
  <c r="CP464" i="64"/>
  <c r="CL572" i="64"/>
  <c r="CL576" i="64" s="1"/>
  <c r="K574" i="64"/>
  <c r="L574" i="64"/>
  <c r="M574" i="64"/>
  <c r="N574" i="64"/>
  <c r="O574" i="64"/>
  <c r="P574" i="64"/>
  <c r="CI1636" i="64"/>
  <c r="CH1646" i="64"/>
  <c r="CA1307"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CP469" i="64" s="1"/>
  <c r="K572" i="64"/>
  <c r="K576" i="64" s="1"/>
  <c r="L572" i="64"/>
  <c r="L576" i="64" s="1"/>
  <c r="M572" i="64"/>
  <c r="M576" i="64" s="1"/>
  <c r="N572" i="64"/>
  <c r="N576" i="64" s="1"/>
  <c r="O572" i="64"/>
  <c r="O576" i="64" s="1"/>
  <c r="P572" i="64"/>
  <c r="P576" i="64" s="1"/>
  <c r="CI1640" i="64"/>
  <c r="CI1641" i="64" s="1"/>
  <c r="CI1642" i="64" s="1"/>
  <c r="CB646" i="64"/>
  <c r="CH1189" i="64"/>
  <c r="CK1670" i="64"/>
  <c r="CC132" i="69"/>
  <c r="CC157" i="69" s="1"/>
  <c r="CB173" i="69"/>
  <c r="CB175" i="69" s="1"/>
  <c r="CB177" i="69"/>
  <c r="CC159" i="69"/>
  <c r="CC184" i="69" s="1"/>
  <c r="CC187" i="69" s="1"/>
  <c r="CC161" i="69"/>
  <c r="CY503" i="64" l="1"/>
  <c r="CY504" i="64" s="1"/>
  <c r="CY511" i="64"/>
  <c r="CQ464" i="64"/>
  <c r="CQ468" i="64" s="1"/>
  <c r="CQ469" i="64" s="1"/>
  <c r="CP473" i="64"/>
  <c r="CJ1636" i="64"/>
  <c r="CI1646" i="64"/>
  <c r="CC1694" i="64"/>
  <c r="CB648" i="64"/>
  <c r="CC135" i="69"/>
  <c r="CC140" i="69" s="1"/>
  <c r="CC150" i="69" s="1"/>
  <c r="CC162" i="69"/>
  <c r="CD156" i="69" s="1"/>
  <c r="CC188" i="69"/>
  <c r="CC194" i="69"/>
  <c r="CC202" i="69" s="1"/>
  <c r="CD183" i="69"/>
  <c r="CC192" i="69"/>
  <c r="CB1213" i="64"/>
  <c r="CZ496" i="64" l="1"/>
  <c r="CZ499" i="64" s="1"/>
  <c r="CZ502" i="64" s="1"/>
  <c r="CY512" i="64"/>
  <c r="CZ507" i="64"/>
  <c r="CY516" i="64"/>
  <c r="CQ473" i="64"/>
  <c r="CR464" i="64"/>
  <c r="CR468" i="64" s="1"/>
  <c r="CJ1640" i="64"/>
  <c r="CJ1641" i="64" s="1"/>
  <c r="CJ1642" i="64" s="1"/>
  <c r="CI1189" i="64"/>
  <c r="CL1670" i="64"/>
  <c r="CB1307"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670" i="64"/>
  <c r="O1670" i="64"/>
  <c r="P1670" i="64"/>
  <c r="K468" i="64"/>
  <c r="L464" i="64" s="1"/>
  <c r="CR473" i="64"/>
  <c r="CS464" i="64"/>
  <c r="CS468" i="64" s="1"/>
  <c r="CS469" i="64" s="1"/>
  <c r="CR469" i="64"/>
  <c r="CC646" i="64"/>
  <c r="CK1636" i="64"/>
  <c r="CJ1646" i="64"/>
  <c r="CD1694" i="64"/>
  <c r="CC146" i="69"/>
  <c r="CC148" i="69" s="1"/>
  <c r="CD132" i="69"/>
  <c r="CD157" i="69" s="1"/>
  <c r="CD162" i="69" s="1"/>
  <c r="CE156" i="69" s="1"/>
  <c r="CC173" i="69"/>
  <c r="CC175" i="69" s="1"/>
  <c r="CD187" i="69"/>
  <c r="CD188" i="69" s="1"/>
  <c r="CZ511" i="64" l="1"/>
  <c r="CZ516" i="64" s="1"/>
  <c r="DA496" i="64"/>
  <c r="DA499" i="64" s="1"/>
  <c r="K469" i="64"/>
  <c r="CT464" i="64"/>
  <c r="CS473" i="64"/>
  <c r="CK1640" i="64"/>
  <c r="CK1641" i="64" s="1"/>
  <c r="CK1642" i="64" s="1"/>
  <c r="CJ1189" i="64"/>
  <c r="CC648" i="64"/>
  <c r="CD135" i="69"/>
  <c r="CD136" i="69" s="1"/>
  <c r="CE183" i="69"/>
  <c r="CE186" i="69" s="1"/>
  <c r="CD169" i="69"/>
  <c r="CD179" i="69" s="1"/>
  <c r="CD192" i="69"/>
  <c r="CD200" i="69" s="1"/>
  <c r="CD194" i="69"/>
  <c r="CD202" i="69" s="1"/>
  <c r="CD163" i="69"/>
  <c r="CD167" i="69"/>
  <c r="CD177" i="69" s="1"/>
  <c r="CE159" i="69"/>
  <c r="CE184" i="69" s="1"/>
  <c r="CE161" i="69"/>
  <c r="CC1213" i="64"/>
  <c r="CD646" i="64" a="1"/>
  <c r="CZ512" i="64" l="1"/>
  <c r="DA507" i="64"/>
  <c r="DA502" i="64"/>
  <c r="DA508" i="64"/>
  <c r="DA510" i="64" s="1"/>
  <c r="DA500" i="64" s="1"/>
  <c r="CT468" i="64"/>
  <c r="CT469" i="64" s="1"/>
  <c r="CD646" i="64"/>
  <c r="CL1636" i="64"/>
  <c r="CK1646" i="64"/>
  <c r="CE1694" i="64"/>
  <c r="CC1307" i="64"/>
  <c r="CD140" i="69"/>
  <c r="CD150" i="69" s="1"/>
  <c r="CE129" i="69"/>
  <c r="CE132" i="69" s="1"/>
  <c r="CE157" i="69" s="1"/>
  <c r="CE162" i="69" s="1"/>
  <c r="CE167" i="69" s="1"/>
  <c r="CD142" i="69"/>
  <c r="CD146" i="69" s="1"/>
  <c r="CD148" i="69" s="1"/>
  <c r="CD1213" i="64"/>
  <c r="CE187" i="69"/>
  <c r="CE192" i="69" s="1"/>
  <c r="CD198" i="69"/>
  <c r="CD173" i="69"/>
  <c r="CD175" i="69" s="1"/>
  <c r="DA511" i="64" l="1"/>
  <c r="DB507" i="64" s="1"/>
  <c r="DA503" i="64"/>
  <c r="CU464" i="64"/>
  <c r="CT473" i="64"/>
  <c r="CL1640" i="64"/>
  <c r="CK1189"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U469" i="64" s="1"/>
  <c r="CL1641" i="64"/>
  <c r="P1641" i="64" s="1"/>
  <c r="CF1694" i="64"/>
  <c r="CD1307" i="64"/>
  <c r="CE1213" i="64"/>
  <c r="CE140" i="69"/>
  <c r="CE150" i="69" s="1"/>
  <c r="CE136" i="69"/>
  <c r="CE142" i="69"/>
  <c r="CF129" i="69"/>
  <c r="CF159" i="69"/>
  <c r="CF184" i="69" s="1"/>
  <c r="CF187" i="69" s="1"/>
  <c r="CG183" i="69" s="1"/>
  <c r="CG186" i="69" s="1"/>
  <c r="CF161" i="69"/>
  <c r="CE646" i="64" a="1"/>
  <c r="DB499" i="64" l="1"/>
  <c r="CV464" i="64"/>
  <c r="CV468" i="64" s="1"/>
  <c r="CV469" i="64" s="1"/>
  <c r="CU473" i="64"/>
  <c r="CL1642" i="64"/>
  <c r="CE646" i="64"/>
  <c r="CL1189" i="64"/>
  <c r="CL1646" i="64"/>
  <c r="CF194" i="69"/>
  <c r="CF202" i="69" s="1"/>
  <c r="CF192" i="69"/>
  <c r="CF200" i="69" s="1"/>
  <c r="CF134" i="69"/>
  <c r="CF132" i="69"/>
  <c r="CF157" i="69" s="1"/>
  <c r="CF162" i="69" s="1"/>
  <c r="CE152" i="69"/>
  <c r="CE146" i="69"/>
  <c r="CE148" i="69" s="1"/>
  <c r="CF188" i="69"/>
  <c r="CF646" i="64" a="1"/>
  <c r="DB502" i="64" l="1"/>
  <c r="DB508" i="64"/>
  <c r="K1189" i="64"/>
  <c r="L1189" i="64"/>
  <c r="M1189" i="64"/>
  <c r="N1189" i="64"/>
  <c r="O1189" i="64"/>
  <c r="P1189" i="64"/>
  <c r="L468" i="64"/>
  <c r="CV473" i="64"/>
  <c r="CW464" i="64"/>
  <c r="K1636" i="64"/>
  <c r="CF646" i="64"/>
  <c r="CE648" i="64"/>
  <c r="CF198" i="69"/>
  <c r="CF135" i="69"/>
  <c r="CF163" i="69"/>
  <c r="CG156" i="69"/>
  <c r="CF169" i="69"/>
  <c r="CF179" i="69" s="1"/>
  <c r="CF167" i="69"/>
  <c r="DB510" i="64" l="1"/>
  <c r="DB500" i="64" s="1"/>
  <c r="DB503" i="64" s="1"/>
  <c r="CW468" i="64"/>
  <c r="CW469" i="64" s="1"/>
  <c r="M464" i="64"/>
  <c r="L469" i="64"/>
  <c r="CF648" i="64"/>
  <c r="CG1694" i="64"/>
  <c r="CE1307" i="64"/>
  <c r="CF1213" i="64"/>
  <c r="CF177" i="69"/>
  <c r="CF173" i="69"/>
  <c r="CF175" i="69" s="1"/>
  <c r="CG161" i="69"/>
  <c r="CG159" i="69"/>
  <c r="CG184" i="69" s="1"/>
  <c r="CG187" i="69" s="1"/>
  <c r="CF136" i="69"/>
  <c r="CG129" i="69"/>
  <c r="CF142" i="69"/>
  <c r="CF140" i="69"/>
  <c r="CF150" i="69" s="1"/>
  <c r="DB511" i="64" l="1"/>
  <c r="DB504" i="64"/>
  <c r="DC496" i="64"/>
  <c r="DC499" i="64" s="1"/>
  <c r="DB516" i="64"/>
  <c r="DC507" i="64"/>
  <c r="DB512" i="64"/>
  <c r="CX464" i="64"/>
  <c r="CW473" i="64"/>
  <c r="CO1636" i="64"/>
  <c r="CF1307" i="64"/>
  <c r="CF146" i="69"/>
  <c r="CF148" i="69" s="1"/>
  <c r="CF152" i="69"/>
  <c r="CG134" i="69"/>
  <c r="CG132" i="69"/>
  <c r="CG157" i="69" s="1"/>
  <c r="CG162" i="69" s="1"/>
  <c r="CH183" i="69"/>
  <c r="CH186" i="69" s="1"/>
  <c r="CG192" i="69"/>
  <c r="CG188" i="69"/>
  <c r="CG194" i="69"/>
  <c r="CG202" i="69" s="1"/>
  <c r="DC502" i="64" l="1"/>
  <c r="DC508" i="64"/>
  <c r="DC510" i="64" s="1"/>
  <c r="DC500" i="64" s="1"/>
  <c r="CX468" i="64"/>
  <c r="CX469" i="64" s="1"/>
  <c r="CO1640" i="64"/>
  <c r="CO1641" i="64" s="1"/>
  <c r="CG135" i="69"/>
  <c r="CG140" i="69" s="1"/>
  <c r="CG150" i="69" s="1"/>
  <c r="CG198" i="69"/>
  <c r="CG200" i="69"/>
  <c r="CG167" i="69"/>
  <c r="CH156" i="69"/>
  <c r="CG163" i="69"/>
  <c r="CG169" i="69"/>
  <c r="CG179" i="69" s="1"/>
  <c r="CG646" i="64" a="1"/>
  <c r="DC503" i="64" l="1"/>
  <c r="DC511" i="64"/>
  <c r="CX473" i="64"/>
  <c r="CY464" i="64"/>
  <c r="CP1636" i="64"/>
  <c r="CO1642" i="64"/>
  <c r="CO1646" i="64"/>
  <c r="CG646" i="64"/>
  <c r="CH1694" i="64"/>
  <c r="CG1213"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Y469" i="64" s="1"/>
  <c r="CP1640" i="64"/>
  <c r="CP1641" i="64" s="1"/>
  <c r="CG648" i="64"/>
  <c r="CG152" i="69"/>
  <c r="CH162" i="69"/>
  <c r="CI156" i="69" s="1"/>
  <c r="CI161" i="69" s="1"/>
  <c r="CH134" i="69"/>
  <c r="CH135" i="69" s="1"/>
  <c r="CH192" i="69"/>
  <c r="CH194" i="69"/>
  <c r="CH202" i="69" s="1"/>
  <c r="CI183" i="69"/>
  <c r="CI186" i="69" s="1"/>
  <c r="H186" i="69" s="1"/>
  <c r="H188" i="69" s="1"/>
  <c r="CH188" i="69"/>
  <c r="CH646" i="64" a="1"/>
  <c r="DD502" i="64" l="1"/>
  <c r="DD508" i="64"/>
  <c r="DD510" i="64" s="1"/>
  <c r="DD500" i="64" s="1"/>
  <c r="CY473" i="64"/>
  <c r="CZ464" i="64"/>
  <c r="CZ468" i="64" s="1"/>
  <c r="CZ469" i="64" s="1"/>
  <c r="CQ1636" i="64"/>
  <c r="CP1642" i="64"/>
  <c r="CP1646" i="64"/>
  <c r="CH646" i="64"/>
  <c r="CG1307" i="64"/>
  <c r="CH167" i="69"/>
  <c r="CH177" i="69" s="1"/>
  <c r="CH169" i="69"/>
  <c r="CH179" i="69" s="1"/>
  <c r="CH163" i="69"/>
  <c r="CI159" i="69"/>
  <c r="CI184" i="69" s="1"/>
  <c r="CI187" i="69" s="1"/>
  <c r="CH140" i="69"/>
  <c r="CH150" i="69" s="1"/>
  <c r="CH142" i="69"/>
  <c r="CH146" i="69" s="1"/>
  <c r="CH148" i="69" s="1"/>
  <c r="CH136" i="69"/>
  <c r="CI129" i="69"/>
  <c r="CI134" i="69" s="1"/>
  <c r="CH200" i="69"/>
  <c r="CH198" i="69"/>
  <c r="DD503" i="64" l="1"/>
  <c r="DD511" i="64"/>
  <c r="CZ473" i="64"/>
  <c r="M468" i="64"/>
  <c r="DA464" i="64"/>
  <c r="CQ1640" i="64"/>
  <c r="CQ1641" i="64" s="1"/>
  <c r="CH648" i="64"/>
  <c r="CI1694" i="64"/>
  <c r="CH1213"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DA469" i="64" s="1"/>
  <c r="CR1636" i="64"/>
  <c r="CQ1642" i="64"/>
  <c r="CQ1646" i="64"/>
  <c r="CI646" i="64"/>
  <c r="CH1307" i="64"/>
  <c r="M162" i="69"/>
  <c r="M163" i="69" s="1"/>
  <c r="CI167" i="69"/>
  <c r="CI177" i="69" s="1"/>
  <c r="CI163" i="69"/>
  <c r="CI135" i="69"/>
  <c r="CI140" i="69" s="1"/>
  <c r="CI150" i="69" s="1"/>
  <c r="CI200" i="69"/>
  <c r="CI198" i="69"/>
  <c r="H198" i="69" s="1"/>
  <c r="DE502" i="64" l="1"/>
  <c r="DE508" i="64"/>
  <c r="DE510" i="64" s="1"/>
  <c r="DE500" i="64" s="1"/>
  <c r="DA473" i="64"/>
  <c r="DB464" i="64"/>
  <c r="CR1640" i="64"/>
  <c r="CR1641" i="64" s="1"/>
  <c r="CI648" i="64"/>
  <c r="CJ1694" i="64"/>
  <c r="CI1213" i="64"/>
  <c r="CI173" i="69"/>
  <c r="CI175" i="69" s="1"/>
  <c r="CI136" i="69"/>
  <c r="M135" i="69"/>
  <c r="M136" i="69" s="1"/>
  <c r="CI142" i="69"/>
  <c r="CJ646" i="64" a="1"/>
  <c r="DE503" i="64" l="1"/>
  <c r="DE511" i="64"/>
  <c r="DB468" i="64"/>
  <c r="DB469" i="64" s="1"/>
  <c r="CR1642" i="64"/>
  <c r="CS1636" i="64"/>
  <c r="CR1646" i="64"/>
  <c r="CJ646" i="64"/>
  <c r="CI1307" i="64"/>
  <c r="CK1694" i="64"/>
  <c r="M173" i="69"/>
  <c r="CI152" i="69"/>
  <c r="CI146" i="69"/>
  <c r="DE516" i="64" l="1"/>
  <c r="DF507" i="64"/>
  <c r="DE512" i="64"/>
  <c r="DE504" i="64"/>
  <c r="DF496" i="64"/>
  <c r="DB473" i="64"/>
  <c r="DC464" i="64"/>
  <c r="CS1640" i="64"/>
  <c r="CS1641" i="64" s="1"/>
  <c r="CJ648" i="64"/>
  <c r="CJ1213" i="64"/>
  <c r="CI148" i="69"/>
  <c r="M146" i="69"/>
  <c r="DF499" i="64" l="1"/>
  <c r="DC468" i="64"/>
  <c r="DC469" i="64" s="1"/>
  <c r="CS1642" i="64"/>
  <c r="CT1636" i="64"/>
  <c r="CS1646" i="64"/>
  <c r="CJ1307" i="64"/>
  <c r="CK646" i="64" a="1"/>
  <c r="DF502" i="64" l="1"/>
  <c r="DF508" i="64"/>
  <c r="DD464" i="64"/>
  <c r="DD468" i="64" s="1"/>
  <c r="DD469" i="64" s="1"/>
  <c r="DC473" i="64"/>
  <c r="K473" i="64"/>
  <c r="L473" i="64"/>
  <c r="M473" i="64"/>
  <c r="CT1640" i="64"/>
  <c r="CT1641" i="64" s="1"/>
  <c r="CK646" i="64"/>
  <c r="DF510" i="64" l="1"/>
  <c r="DF500" i="64" s="1"/>
  <c r="DF503" i="64" s="1"/>
  <c r="DD473" i="64"/>
  <c r="N473" i="64" s="1"/>
  <c r="DE464" i="64"/>
  <c r="N468" i="64"/>
  <c r="CT1642" i="64"/>
  <c r="CU1636" i="64"/>
  <c r="CT1646" i="64"/>
  <c r="CK648" i="64"/>
  <c r="CL1694" i="64"/>
  <c r="CK1213" i="64"/>
  <c r="DF511" i="64" l="1"/>
  <c r="DG507" i="64" s="1"/>
  <c r="DF504" i="64"/>
  <c r="DG496" i="64"/>
  <c r="L1694" i="64"/>
  <c r="M1694" i="64"/>
  <c r="N1694" i="64"/>
  <c r="O1694" i="64"/>
  <c r="P1694" i="64"/>
  <c r="O464" i="64"/>
  <c r="N469" i="64"/>
  <c r="DE468" i="64"/>
  <c r="DE469" i="64" s="1"/>
  <c r="CU1640" i="64"/>
  <c r="CU1641" i="64" s="1"/>
  <c r="CK1307" i="64"/>
  <c r="CL1213" i="64"/>
  <c r="CL646" i="64" a="1"/>
  <c r="DF516" i="64" l="1"/>
  <c r="DF512" i="64"/>
  <c r="DG499" i="64"/>
  <c r="K1213" i="64"/>
  <c r="L1213" i="64"/>
  <c r="M1213" i="64"/>
  <c r="N1213" i="64"/>
  <c r="O1213" i="64"/>
  <c r="P1213" i="64"/>
  <c r="DE473" i="64"/>
  <c r="DF464" i="64"/>
  <c r="CV1636" i="64"/>
  <c r="CU1642" i="64"/>
  <c r="CU1646" i="64"/>
  <c r="CL646" i="64"/>
  <c r="DG502" i="64" l="1"/>
  <c r="DG508" i="64"/>
  <c r="DF468" i="64"/>
  <c r="DF469" i="64" s="1"/>
  <c r="K646" i="64"/>
  <c r="L646" i="64"/>
  <c r="M646" i="64"/>
  <c r="N646" i="64"/>
  <c r="O646" i="64"/>
  <c r="P646" i="64"/>
  <c r="CV1640" i="64"/>
  <c r="CV1641" i="64" s="1"/>
  <c r="CL648" i="64"/>
  <c r="DG510" i="64" l="1"/>
  <c r="DG500" i="64" s="1"/>
  <c r="DG503" i="64" s="1"/>
  <c r="DG464" i="64"/>
  <c r="DF473" i="64"/>
  <c r="K648" i="64"/>
  <c r="L648" i="64"/>
  <c r="M648" i="64"/>
  <c r="N648" i="64"/>
  <c r="O648" i="64"/>
  <c r="P648" i="64"/>
  <c r="CV1642" i="64"/>
  <c r="CW1636" i="64"/>
  <c r="CV1646" i="64"/>
  <c r="CL1307" i="64"/>
  <c r="DG511" i="64" l="1"/>
  <c r="DH507" i="64" s="1"/>
  <c r="DG504" i="64"/>
  <c r="DH496" i="64"/>
  <c r="L1307" i="64"/>
  <c r="M1307" i="64"/>
  <c r="N1307" i="64"/>
  <c r="O1307" i="64"/>
  <c r="P1307" i="64"/>
  <c r="DG468" i="64"/>
  <c r="DG469" i="64" s="1"/>
  <c r="CW1640" i="64"/>
  <c r="CW1641" i="64" s="1"/>
  <c r="DG516" i="64" l="1"/>
  <c r="DG512" i="64"/>
  <c r="DH499" i="64"/>
  <c r="DH464" i="64"/>
  <c r="DH468" i="64" s="1"/>
  <c r="DH469" i="64" s="1"/>
  <c r="DG473" i="64"/>
  <c r="CW1642" i="64"/>
  <c r="CX1636" i="64"/>
  <c r="CW1646" i="64"/>
  <c r="DH502" i="64" l="1"/>
  <c r="DH508" i="64"/>
  <c r="DI464" i="64"/>
  <c r="O468" i="64"/>
  <c r="DH473" i="64"/>
  <c r="O473" i="64" s="1"/>
  <c r="CX1640" i="64"/>
  <c r="CX1641" i="64" s="1"/>
  <c r="F2" i="15"/>
  <c r="F3" i="15"/>
  <c r="F4" i="15"/>
  <c r="F5" i="15"/>
  <c r="F6" i="15"/>
  <c r="F7" i="15"/>
  <c r="F8" i="15"/>
  <c r="F9" i="15"/>
  <c r="F10" i="15"/>
  <c r="F11" i="15"/>
  <c r="F12" i="15"/>
  <c r="F13" i="15"/>
  <c r="DH510" i="64" l="1"/>
  <c r="DH500" i="64" s="1"/>
  <c r="DH503" i="64" s="1"/>
  <c r="O469" i="64"/>
  <c r="P464" i="64"/>
  <c r="DI468" i="64"/>
  <c r="DI469" i="64" s="1"/>
  <c r="CY1636" i="64"/>
  <c r="CX1642" i="64"/>
  <c r="CX1646" i="64"/>
  <c r="J1997" i="64"/>
  <c r="DH511" i="64" l="1"/>
  <c r="DI507" i="64" s="1"/>
  <c r="DH504" i="64"/>
  <c r="DI496" i="64"/>
  <c r="DI499" i="64" s="1"/>
  <c r="DJ464" i="64"/>
  <c r="DI473" i="64"/>
  <c r="CY1640" i="64"/>
  <c r="CY1641" i="64" s="1"/>
  <c r="R1997" i="64"/>
  <c r="J1998" i="64"/>
  <c r="DH516" i="64" l="1"/>
  <c r="DH512" i="64"/>
  <c r="DI502" i="64"/>
  <c r="DI508" i="64"/>
  <c r="DI510" i="64" s="1"/>
  <c r="DI500" i="64" s="1"/>
  <c r="O1992" i="64"/>
  <c r="M1992" i="64"/>
  <c r="P1992" i="64"/>
  <c r="L1992" i="64"/>
  <c r="N1992" i="64"/>
  <c r="K1992" i="64"/>
  <c r="DJ468" i="64"/>
  <c r="DJ469" i="64" s="1"/>
  <c r="CZ1636" i="64"/>
  <c r="CY1642" i="64"/>
  <c r="CY1646" i="64"/>
  <c r="R1998" i="64"/>
  <c r="S1997" i="64"/>
  <c r="J1999" i="64"/>
  <c r="DI503" i="64" l="1"/>
  <c r="DI504" i="64" s="1"/>
  <c r="DI511" i="64"/>
  <c r="DK464" i="64"/>
  <c r="DK468" i="64" s="1"/>
  <c r="DK469" i="64" s="1"/>
  <c r="DJ473" i="64"/>
  <c r="CZ1640" i="64"/>
  <c r="CZ1641" i="64" s="1"/>
  <c r="T1997" i="64"/>
  <c r="DJ496" i="64" l="1"/>
  <c r="DJ499" i="64" s="1"/>
  <c r="DI516" i="64"/>
  <c r="DJ507" i="64"/>
  <c r="DI512" i="64"/>
  <c r="DL464" i="64"/>
  <c r="DL468" i="64" s="1"/>
  <c r="DL469" i="64" s="1"/>
  <c r="DK473" i="64"/>
  <c r="DA1636" i="64"/>
  <c r="CZ1642" i="64"/>
  <c r="CZ1646" i="64"/>
  <c r="CO2445" i="64"/>
  <c r="CP2445" i="64" s="1"/>
  <c r="CQ2445" i="64" s="1"/>
  <c r="CR2445" i="64" s="1"/>
  <c r="CS2445" i="64" s="1"/>
  <c r="CT2445" i="64" s="1"/>
  <c r="CU2445" i="64" s="1"/>
  <c r="CV2445" i="64" s="1"/>
  <c r="CW2445" i="64" s="1"/>
  <c r="CX2445" i="64" s="1"/>
  <c r="CY2445" i="64" s="1"/>
  <c r="CZ2445" i="64" s="1"/>
  <c r="DA2445" i="64" s="1"/>
  <c r="DB2445" i="64" s="1"/>
  <c r="DC2445" i="64" s="1"/>
  <c r="DD2445" i="64" s="1"/>
  <c r="DE2445" i="64" s="1"/>
  <c r="DF2445" i="64" s="1"/>
  <c r="DG2445" i="64" s="1"/>
  <c r="DH2445" i="64" s="1"/>
  <c r="DI2445" i="64" s="1"/>
  <c r="DJ2445" i="64" s="1"/>
  <c r="DK2445" i="64" s="1"/>
  <c r="DL2445" i="64" s="1"/>
  <c r="DL2447" i="64" s="1"/>
  <c r="U1997" i="64"/>
  <c r="DJ502" i="64" l="1"/>
  <c r="DJ508" i="64"/>
  <c r="DJ510" i="64" s="1"/>
  <c r="DJ500" i="64" s="1"/>
  <c r="P468" i="64"/>
  <c r="P469" i="64" s="1"/>
  <c r="DL473" i="64"/>
  <c r="P473" i="64" s="1"/>
  <c r="DA1640" i="64"/>
  <c r="DA1641" i="64" s="1"/>
  <c r="V1997" i="64"/>
  <c r="DJ511" i="64" l="1"/>
  <c r="DJ503" i="64"/>
  <c r="DB1636" i="64"/>
  <c r="DA1642" i="64"/>
  <c r="DA1646" i="64"/>
  <c r="W1997" i="64"/>
  <c r="DJ504" i="64" l="1"/>
  <c r="DK496" i="64"/>
  <c r="DK499" i="64" s="1"/>
  <c r="DJ516" i="64"/>
  <c r="DJ512" i="64"/>
  <c r="DK507" i="64"/>
  <c r="CO2447" i="64"/>
  <c r="DB1640" i="64"/>
  <c r="DB1641" i="64" s="1"/>
  <c r="X1997" i="64"/>
  <c r="DK502" i="64" l="1"/>
  <c r="DK508" i="64"/>
  <c r="DK510" i="64" s="1"/>
  <c r="DK500" i="64" s="1"/>
  <c r="DC1636" i="64"/>
  <c r="DB1642" i="64"/>
  <c r="DB1646" i="64"/>
  <c r="CP2447" i="64"/>
  <c r="Y1997" i="64"/>
  <c r="DK503" i="64" l="1"/>
  <c r="DK511" i="64"/>
  <c r="CQ2447" i="64"/>
  <c r="DC1640" i="64"/>
  <c r="DC1641" i="64" s="1"/>
  <c r="Z1997" i="64"/>
  <c r="DK516" i="64" l="1"/>
  <c r="DL507" i="64"/>
  <c r="DK512" i="64"/>
  <c r="DK504" i="64"/>
  <c r="DL496" i="64"/>
  <c r="DD1636" i="64"/>
  <c r="DC1642" i="64"/>
  <c r="DC1646" i="64"/>
  <c r="CR2447" i="64"/>
  <c r="AA1997" i="64"/>
  <c r="DL499" i="64" l="1"/>
  <c r="CS2447" i="64"/>
  <c r="DD1640" i="64"/>
  <c r="DD1641" i="64" s="1"/>
  <c r="AB1997" i="64"/>
  <c r="DL502" i="64" l="1"/>
  <c r="DL508" i="64"/>
  <c r="M499" i="64"/>
  <c r="O499" i="64"/>
  <c r="P499" i="64"/>
  <c r="CT2447" i="64"/>
  <c r="DE1636" i="64"/>
  <c r="DD1642" i="64"/>
  <c r="DD1646" i="64"/>
  <c r="AC1997" i="64"/>
  <c r="L508" i="64" l="1"/>
  <c r="L512" i="64" s="1"/>
  <c r="M508" i="64"/>
  <c r="M512" i="64" s="1"/>
  <c r="N508" i="64"/>
  <c r="N512" i="64" s="1"/>
  <c r="O508" i="64"/>
  <c r="O512" i="64" s="1"/>
  <c r="P508" i="64"/>
  <c r="DL510" i="64"/>
  <c r="DL511" i="64" s="1"/>
  <c r="M502" i="64"/>
  <c r="M504" i="64" s="1"/>
  <c r="O502" i="64"/>
  <c r="O504" i="64" s="1"/>
  <c r="P502" i="64"/>
  <c r="P504" i="64" s="1"/>
  <c r="DE1640" i="64"/>
  <c r="DE1641" i="64" s="1"/>
  <c r="CU2447" i="64"/>
  <c r="AD1997" i="64"/>
  <c r="DL512" i="64" l="1"/>
  <c r="DL516" i="64"/>
  <c r="P516" i="64" s="1"/>
  <c r="DL500" i="64"/>
  <c r="P510" i="64"/>
  <c r="P512" i="64" s="1"/>
  <c r="DF1636" i="64"/>
  <c r="DE1642" i="64"/>
  <c r="DE1646" i="64"/>
  <c r="CV2447" i="64"/>
  <c r="AE1997" i="64"/>
  <c r="P500" i="64" l="1"/>
  <c r="DL503" i="64"/>
  <c r="DL504" i="64" s="1"/>
  <c r="CW2447" i="64"/>
  <c r="DF1640" i="64"/>
  <c r="DF1641" i="64" s="1"/>
  <c r="AF1997" i="64"/>
  <c r="DG1636" i="64" l="1"/>
  <c r="DF1642" i="64"/>
  <c r="DF1646" i="64"/>
  <c r="CX2447" i="64"/>
  <c r="AG1997" i="64"/>
  <c r="DG1640" i="64" l="1"/>
  <c r="DG1641" i="64" s="1"/>
  <c r="CY2447" i="64"/>
  <c r="AH1997" i="64"/>
  <c r="DH1636" i="64" l="1"/>
  <c r="DG1642" i="64"/>
  <c r="DG1646" i="64"/>
  <c r="CZ2447" i="64"/>
  <c r="AI1997" i="64"/>
  <c r="DH1640" i="64" l="1"/>
  <c r="DH1641" i="64" s="1"/>
  <c r="DA2447" i="64"/>
  <c r="AJ1997" i="64"/>
  <c r="DB2447" i="64" l="1"/>
  <c r="DH1642" i="64"/>
  <c r="DI1636" i="64"/>
  <c r="DH1646" i="64"/>
  <c r="AK1997" i="64"/>
  <c r="DI1640" i="64" l="1"/>
  <c r="DI1641" i="64" s="1"/>
  <c r="DC2447" i="64"/>
  <c r="AL1997" i="64"/>
  <c r="DJ1636" i="64" l="1"/>
  <c r="DI1642" i="64"/>
  <c r="DI1646" i="64"/>
  <c r="DD2447" i="64"/>
  <c r="AM1997" i="64"/>
  <c r="DE2447" i="64" l="1"/>
  <c r="DJ1640" i="64"/>
  <c r="DJ1641" i="64" s="1"/>
  <c r="AN1997" i="64"/>
  <c r="DK1636" i="64" l="1"/>
  <c r="DJ1642" i="64"/>
  <c r="DJ1646" i="64"/>
  <c r="DF2447" i="64"/>
  <c r="AO1997" i="64"/>
  <c r="DG2447" i="64" l="1"/>
  <c r="DK1640" i="64"/>
  <c r="DK1641" i="64" s="1"/>
  <c r="DL1636" i="64" s="1"/>
  <c r="AP1997" i="64"/>
  <c r="DL1640" i="64" l="1"/>
  <c r="DK1642" i="64"/>
  <c r="DK1646" i="64"/>
  <c r="DH2447" i="64"/>
  <c r="AQ1997" i="64"/>
  <c r="DL1641" i="64" l="1"/>
  <c r="DL1642" i="64" s="1"/>
  <c r="K1640" i="64"/>
  <c r="L1640" i="64"/>
  <c r="M1640" i="64"/>
  <c r="N1640" i="64"/>
  <c r="O1640" i="64"/>
  <c r="P1640" i="64"/>
  <c r="DI2447" i="64"/>
  <c r="AR1997" i="64"/>
  <c r="DL1646" i="64" l="1"/>
  <c r="K1646" i="64"/>
  <c r="L1646" i="64"/>
  <c r="M1646" i="64"/>
  <c r="N1646" i="64"/>
  <c r="O1646" i="64"/>
  <c r="P1646" i="64"/>
  <c r="N1636" i="64"/>
  <c r="O1636" i="64"/>
  <c r="P1636" i="64"/>
  <c r="L1636" i="64"/>
  <c r="M1636" i="64"/>
  <c r="K1642" i="64"/>
  <c r="DJ2447" i="64"/>
  <c r="AS1997" i="64"/>
  <c r="O1642" i="64" l="1"/>
  <c r="N1642" i="64"/>
  <c r="M1642" i="64"/>
  <c r="L1642" i="64"/>
  <c r="P1642" i="64"/>
  <c r="DK2447" i="64"/>
  <c r="AT1997" i="64"/>
  <c r="AU1997" i="64" l="1"/>
  <c r="AV1997" i="64" l="1"/>
  <c r="AW1997" i="64" l="1"/>
  <c r="AX1997" i="64" l="1"/>
  <c r="AY1997" i="64" l="1"/>
  <c r="AZ1997" i="64" l="1"/>
  <c r="BA1997" i="64" l="1"/>
  <c r="BB1997" i="64" l="1"/>
  <c r="BC1997" i="64" l="1"/>
  <c r="BD1997" i="64" l="1"/>
  <c r="BE1997" i="64" l="1"/>
  <c r="BF1997" i="64" l="1"/>
  <c r="BG1997" i="64" l="1"/>
  <c r="BH1997" i="64" l="1"/>
  <c r="BI1997" i="64" l="1"/>
  <c r="BJ1997" i="64" l="1"/>
  <c r="BK1997" i="64" l="1"/>
  <c r="BL1997" i="64" l="1"/>
  <c r="BM1997" i="64" l="1"/>
  <c r="BN1997" i="64" l="1"/>
  <c r="BO1997" i="64" l="1"/>
  <c r="BP1997" i="64" l="1"/>
  <c r="BQ1997" i="64" l="1"/>
  <c r="BR1997" i="64" l="1"/>
  <c r="BS1997" i="64" l="1"/>
  <c r="BT1997" i="64" l="1"/>
  <c r="BU1997" i="64" l="1"/>
  <c r="BV1997" i="64" l="1"/>
  <c r="BW1997" i="64" l="1"/>
  <c r="BX1997" i="64" l="1"/>
  <c r="BY1997" i="64" l="1"/>
  <c r="BZ1997" i="64" l="1"/>
  <c r="CA1997" i="64" l="1"/>
  <c r="CB1997" i="64" l="1"/>
  <c r="CC1997" i="64" l="1"/>
  <c r="CD1997" i="64" l="1"/>
  <c r="CE1997" i="64" l="1"/>
  <c r="CF1997" i="64" l="1"/>
  <c r="CG1997" i="64" l="1"/>
  <c r="CH1997" i="64" l="1"/>
  <c r="CI1997" i="64" l="1"/>
  <c r="CJ1997" i="64" l="1"/>
  <c r="CK1997" i="64" l="1"/>
  <c r="CL1997" i="64" l="1"/>
  <c r="CO1997" i="64" l="1"/>
  <c r="CO1999" i="64" l="1"/>
  <c r="CP1997" i="64"/>
  <c r="CP1999" i="64" l="1"/>
  <c r="CQ1997" i="64"/>
  <c r="CQ1999" i="64" l="1"/>
  <c r="CR1997" i="64"/>
  <c r="K1997" i="64" l="1"/>
  <c r="K1998" i="64"/>
  <c r="CR1999" i="64"/>
  <c r="CS1997" i="64"/>
  <c r="CS1999" i="64" l="1"/>
  <c r="CT1997" i="64"/>
  <c r="CT1999" i="64" l="1"/>
  <c r="CU1997" i="64"/>
  <c r="CU1999" i="64" l="1"/>
  <c r="CV1997" i="64"/>
  <c r="L1997" i="64" l="1"/>
  <c r="L1998" i="64"/>
  <c r="CV1999" i="64"/>
  <c r="CW1997" i="64"/>
  <c r="CW1999" i="64" l="1"/>
  <c r="CX1997" i="64"/>
  <c r="CX1999" i="64" l="1"/>
  <c r="CY1997" i="64"/>
  <c r="CY1999" i="64" l="1"/>
  <c r="CZ1997" i="64"/>
  <c r="M1997" i="64" l="1"/>
  <c r="M1998" i="64"/>
  <c r="CZ1999" i="64"/>
  <c r="DA1997" i="64"/>
  <c r="R1999" i="64"/>
  <c r="DA1999" i="64" l="1"/>
  <c r="DB1997" i="64"/>
  <c r="J1336" i="64"/>
  <c r="DB1999" i="64" l="1"/>
  <c r="DC1997" i="64"/>
  <c r="I1371" i="64"/>
  <c r="DC1999" i="64" l="1"/>
  <c r="DD1997" i="64"/>
  <c r="I1406" i="64"/>
  <c r="N1997" i="64" l="1"/>
  <c r="N1998" i="64"/>
  <c r="DD1999" i="64"/>
  <c r="DE1997" i="64"/>
  <c r="I1442" i="64"/>
  <c r="DE1999" i="64" l="1"/>
  <c r="DF1997" i="64"/>
  <c r="DF1999" i="64" l="1"/>
  <c r="DG1997" i="64"/>
  <c r="T1411" i="64"/>
  <c r="DG1999" i="64" l="1"/>
  <c r="DH1997" i="64"/>
  <c r="CA1492" i="64"/>
  <c r="BO1487" i="64"/>
  <c r="BC1492" i="64"/>
  <c r="T1492" i="64"/>
  <c r="AE1492" i="64"/>
  <c r="AQ1492" i="64"/>
  <c r="BO1531" i="64"/>
  <c r="CJ1371" i="64" a="1"/>
  <c r="CJ1371" i="64" s="1"/>
  <c r="CF1371" i="64" a="1"/>
  <c r="CF1371" i="64" s="1"/>
  <c r="CB1371" i="64" a="1"/>
  <c r="CB1371" i="64" s="1"/>
  <c r="CK1371" i="64" a="1"/>
  <c r="CK1371" i="64" s="1"/>
  <c r="CA1371" i="64" a="1"/>
  <c r="CA1371" i="64" s="1"/>
  <c r="CH1371" i="64" a="1"/>
  <c r="CH1371" i="64" s="1"/>
  <c r="CE1371" i="64" a="1"/>
  <c r="CE1371" i="64" s="1"/>
  <c r="CI1371" i="64" a="1"/>
  <c r="CI1371" i="64" s="1"/>
  <c r="CD1371" i="64" a="1"/>
  <c r="CD1371" i="64" s="1"/>
  <c r="CC1371" i="64" a="1"/>
  <c r="CC1371" i="64" s="1"/>
  <c r="CL1371" i="64" a="1"/>
  <c r="CL1371" i="64" s="1"/>
  <c r="CG1371" i="64" a="1"/>
  <c r="CG1371" i="64" s="1"/>
  <c r="T1447" i="64"/>
  <c r="U1411" i="64"/>
  <c r="P1371" i="64" l="1"/>
  <c r="O1997" i="64"/>
  <c r="O1998" i="64"/>
  <c r="DH1999" i="64"/>
  <c r="DI1997" i="64"/>
  <c r="CA1531" i="64"/>
  <c r="AQ1531" i="64"/>
  <c r="AL1531" i="64"/>
  <c r="CK1531" i="64"/>
  <c r="AK1531" i="64"/>
  <c r="BB1531" i="64"/>
  <c r="BF1531" i="64"/>
  <c r="BL1531" i="64"/>
  <c r="AO1531" i="64"/>
  <c r="AH1531" i="64"/>
  <c r="BI1531" i="64"/>
  <c r="CF1531" i="64"/>
  <c r="AM1531" i="64"/>
  <c r="AZ1531" i="64"/>
  <c r="Z1531" i="64"/>
  <c r="CD1531" i="64"/>
  <c r="BA1531" i="64"/>
  <c r="CH1531" i="64"/>
  <c r="BU1531" i="64"/>
  <c r="AA1531" i="64"/>
  <c r="BW1531" i="64"/>
  <c r="AJ1531" i="64"/>
  <c r="CJ1531" i="64"/>
  <c r="AP1531" i="64"/>
  <c r="AR1531" i="64"/>
  <c r="BG1531" i="64"/>
  <c r="CI1531" i="64"/>
  <c r="AB1531" i="64"/>
  <c r="CC1531" i="64"/>
  <c r="AN1531" i="64"/>
  <c r="BV1531" i="64"/>
  <c r="BP1531" i="64"/>
  <c r="BT1531" i="64"/>
  <c r="BN1531" i="64"/>
  <c r="AG1492" i="64"/>
  <c r="AG1487" i="64"/>
  <c r="BP1492" i="64"/>
  <c r="BP1487" i="64"/>
  <c r="BD1487" i="64"/>
  <c r="BD1492" i="64"/>
  <c r="AR1487" i="64"/>
  <c r="AR1492" i="64"/>
  <c r="BM1492" i="64"/>
  <c r="BM1487" i="64"/>
  <c r="CC1487" i="64"/>
  <c r="CC1492" i="64"/>
  <c r="CI1492" i="64"/>
  <c r="CI1487" i="64"/>
  <c r="BN1492" i="64"/>
  <c r="BN1487" i="64"/>
  <c r="BC1487" i="64"/>
  <c r="BL1492" i="64"/>
  <c r="BL1487" i="64"/>
  <c r="V1487" i="64"/>
  <c r="V1492" i="64"/>
  <c r="AO1487" i="64"/>
  <c r="AO1492" i="64"/>
  <c r="BG1487" i="64"/>
  <c r="BG1492" i="64"/>
  <c r="BZ1487" i="64"/>
  <c r="BZ1492" i="64"/>
  <c r="AC1492" i="64"/>
  <c r="AC1487" i="64"/>
  <c r="AN1492" i="64"/>
  <c r="AN1487" i="64"/>
  <c r="AA1487" i="64"/>
  <c r="AA1492" i="64"/>
  <c r="AP1487" i="64"/>
  <c r="AP1492" i="64"/>
  <c r="U1487" i="64"/>
  <c r="U1492" i="64"/>
  <c r="BV1492" i="64"/>
  <c r="BV1487" i="64"/>
  <c r="Y1492" i="64"/>
  <c r="Y1487" i="64"/>
  <c r="BT1492" i="64"/>
  <c r="BT1487" i="64"/>
  <c r="AD1487" i="64"/>
  <c r="AD1492" i="64"/>
  <c r="BW1492" i="64"/>
  <c r="BW1487" i="64"/>
  <c r="CA1487" i="64"/>
  <c r="BB1487" i="64"/>
  <c r="BB1492" i="64"/>
  <c r="BU1487" i="64"/>
  <c r="BU1492" i="64"/>
  <c r="CG1487" i="64"/>
  <c r="CG1492" i="64"/>
  <c r="AZ1487" i="64"/>
  <c r="AZ1492" i="64"/>
  <c r="AT1487" i="64"/>
  <c r="AT1492" i="64"/>
  <c r="X1487" i="64"/>
  <c r="X1492" i="64"/>
  <c r="AH1492" i="64"/>
  <c r="AH1487" i="64"/>
  <c r="AV1492" i="64"/>
  <c r="AV1487" i="64"/>
  <c r="AB1487" i="64"/>
  <c r="AB1492" i="64"/>
  <c r="AM1487" i="64"/>
  <c r="AM1492" i="64"/>
  <c r="BJ1487" i="64"/>
  <c r="BJ1492" i="64"/>
  <c r="CL1487" i="64"/>
  <c r="CL1492" i="64"/>
  <c r="CE1487" i="64"/>
  <c r="CE1492" i="64"/>
  <c r="BS1487" i="64"/>
  <c r="BS1492" i="64"/>
  <c r="Z1492" i="64"/>
  <c r="Z1487" i="64"/>
  <c r="BE1492" i="64"/>
  <c r="BE1487" i="64"/>
  <c r="BR1492" i="64"/>
  <c r="BR1487" i="64"/>
  <c r="AL1492" i="64"/>
  <c r="AL1487" i="64"/>
  <c r="AQ1487" i="64"/>
  <c r="CB1487" i="64"/>
  <c r="CB1492" i="64"/>
  <c r="CH1492" i="64"/>
  <c r="CH1487" i="64"/>
  <c r="W1492" i="64"/>
  <c r="W1487" i="64"/>
  <c r="CJ1487" i="64"/>
  <c r="CJ1492" i="64"/>
  <c r="AF1487" i="64"/>
  <c r="AF1492" i="64"/>
  <c r="BH1492" i="64"/>
  <c r="BH1487" i="64"/>
  <c r="CF1492" i="64"/>
  <c r="CF1487" i="64"/>
  <c r="AU1492" i="64"/>
  <c r="AU1487" i="64"/>
  <c r="AE1487" i="64"/>
  <c r="CD1487" i="64"/>
  <c r="CD1492" i="64"/>
  <c r="CK1487" i="64"/>
  <c r="CK1492" i="64"/>
  <c r="BA1492" i="64"/>
  <c r="BA1487" i="64"/>
  <c r="BQ1492" i="64"/>
  <c r="BQ1487" i="64"/>
  <c r="AS1487" i="64"/>
  <c r="AS1492" i="64"/>
  <c r="AW1492" i="64"/>
  <c r="AW1487" i="64"/>
  <c r="AK1487" i="64"/>
  <c r="AK1492" i="64"/>
  <c r="BF1492" i="64"/>
  <c r="BF1487" i="64"/>
  <c r="T1487" i="64"/>
  <c r="AX1487" i="64"/>
  <c r="AX1492" i="64"/>
  <c r="BY1492" i="64"/>
  <c r="BY1487" i="64"/>
  <c r="BX1492" i="64"/>
  <c r="BX1487" i="64"/>
  <c r="AJ1492" i="64"/>
  <c r="AJ1487" i="64"/>
  <c r="BI1487" i="64"/>
  <c r="BI1492" i="64"/>
  <c r="AI1492" i="64"/>
  <c r="AI1487" i="64"/>
  <c r="AY1492" i="64"/>
  <c r="AY1487" i="64"/>
  <c r="BK1492" i="64"/>
  <c r="BK1487" i="64"/>
  <c r="BZ1531" i="64"/>
  <c r="W1531" i="64"/>
  <c r="BD1531" i="64"/>
  <c r="BJ1531" i="64"/>
  <c r="AE1531" i="64"/>
  <c r="BH1531" i="64"/>
  <c r="AX1531" i="64"/>
  <c r="AI1531" i="64"/>
  <c r="AV1531" i="64"/>
  <c r="AY1531" i="64"/>
  <c r="AC1531" i="64"/>
  <c r="BM1531" i="64"/>
  <c r="Y1531" i="64"/>
  <c r="AU1531" i="64"/>
  <c r="AW1531" i="64"/>
  <c r="AG1531" i="64"/>
  <c r="AT1531" i="64"/>
  <c r="BK1531" i="64"/>
  <c r="T1531" i="64"/>
  <c r="AD1531" i="64"/>
  <c r="AF1531" i="64"/>
  <c r="V1531" i="64"/>
  <c r="X1531" i="64"/>
  <c r="CL1531" i="64"/>
  <c r="BQ1531" i="64"/>
  <c r="BE1531" i="64"/>
  <c r="CE1531" i="64"/>
  <c r="AS1531" i="64"/>
  <c r="BO1492" i="64"/>
  <c r="V1411" i="64"/>
  <c r="U1447" i="64"/>
  <c r="P1492" i="64" l="1"/>
  <c r="M1531" i="64"/>
  <c r="L1531" i="64"/>
  <c r="N1492" i="64"/>
  <c r="O1492" i="64"/>
  <c r="O1487" i="64"/>
  <c r="M1492" i="64"/>
  <c r="L1492" i="64"/>
  <c r="L1487" i="64"/>
  <c r="M1487" i="64"/>
  <c r="N1487" i="64"/>
  <c r="P1487" i="64"/>
  <c r="DI1999" i="64"/>
  <c r="DJ1997" i="64"/>
  <c r="CB1531" i="64"/>
  <c r="CG1531" i="64"/>
  <c r="U1531" i="64"/>
  <c r="K1531" i="64" s="1"/>
  <c r="BR1531" i="64"/>
  <c r="BY1531" i="64"/>
  <c r="BS1531" i="64"/>
  <c r="BC1531" i="64"/>
  <c r="N1531" i="64" s="1"/>
  <c r="BX1531" i="64"/>
  <c r="W1411" i="64"/>
  <c r="V1447" i="64"/>
  <c r="P1531" i="64" l="1"/>
  <c r="O1531" i="64"/>
  <c r="DJ1999" i="64"/>
  <c r="DK1997" i="64"/>
  <c r="DL1997" i="64" s="1"/>
  <c r="DL1999" i="64" s="1"/>
  <c r="W1447" i="64"/>
  <c r="X1411" i="64"/>
  <c r="DK1999" i="64" l="1"/>
  <c r="P1998" i="64"/>
  <c r="Y1411" i="64"/>
  <c r="X1447" i="64"/>
  <c r="P1997" i="64" l="1"/>
  <c r="Z1411" i="64"/>
  <c r="Y1447" i="64"/>
  <c r="AA1411" i="64" l="1"/>
  <c r="Z1447" i="64"/>
  <c r="AA1447" i="64" l="1"/>
  <c r="AB1411" i="64"/>
  <c r="AC1411" i="64" l="1"/>
  <c r="AB1447" i="64"/>
  <c r="AC1447" i="64" l="1"/>
  <c r="AD1411" i="64"/>
  <c r="K1411" i="64" s="1"/>
  <c r="AE1411" i="64" l="1"/>
  <c r="AD1447" i="64"/>
  <c r="K1447" i="64" s="1"/>
  <c r="AE1447" i="64" l="1"/>
  <c r="AF1411" i="64"/>
  <c r="AG1411" i="64" l="1"/>
  <c r="AF1447" i="64"/>
  <c r="AG1447" i="64" l="1"/>
  <c r="AH1411" i="64"/>
  <c r="AI1411" i="64" l="1"/>
  <c r="AH1447" i="64"/>
  <c r="AI1447" i="64" l="1"/>
  <c r="AJ1411" i="64"/>
  <c r="AK1411" i="64" l="1"/>
  <c r="AJ1447" i="64"/>
  <c r="AK1447" i="64" l="1"/>
  <c r="AL1411" i="64"/>
  <c r="AM1411" i="64" l="1"/>
  <c r="AL1447" i="64"/>
  <c r="AM1447" i="64" l="1"/>
  <c r="AN1411" i="64"/>
  <c r="AO1411" i="64" l="1"/>
  <c r="AN1447" i="64"/>
  <c r="AO1447" i="64" l="1"/>
  <c r="AP1411" i="64"/>
  <c r="L1411" i="64" s="1"/>
  <c r="AQ1411" i="64" l="1"/>
  <c r="AP1447" i="64"/>
  <c r="L1447" i="64" s="1"/>
  <c r="AR1411" i="64" l="1"/>
  <c r="AQ1447" i="64"/>
  <c r="AR1447" i="64" l="1"/>
  <c r="AS1411" i="64"/>
  <c r="AT1411" i="64" l="1"/>
  <c r="AS1447" i="64"/>
  <c r="AT1447" i="64" l="1"/>
  <c r="AU1411" i="64"/>
  <c r="AV1411" i="64" l="1"/>
  <c r="AU1447" i="64"/>
  <c r="AV1447" i="64" l="1"/>
  <c r="AW1411" i="64"/>
  <c r="AX1411" i="64" l="1"/>
  <c r="AW1447" i="64"/>
  <c r="AX1447" i="64" l="1"/>
  <c r="AY1411" i="64"/>
  <c r="AZ1411" i="64" l="1"/>
  <c r="AY1447" i="64"/>
  <c r="AZ1447" i="64" l="1"/>
  <c r="BA1411" i="64"/>
  <c r="BB1411" i="64" l="1"/>
  <c r="M1411" i="64" s="1"/>
  <c r="BA1447" i="64"/>
  <c r="BB1447" i="64" l="1"/>
  <c r="M1447" i="64" s="1"/>
  <c r="BC1411" i="64"/>
  <c r="BD1411" i="64" l="1"/>
  <c r="BC1447" i="64"/>
  <c r="BD1447" i="64" l="1"/>
  <c r="BE1411" i="64"/>
  <c r="BF1411" i="64" l="1"/>
  <c r="BE1447" i="64"/>
  <c r="BF1447" i="64" l="1"/>
  <c r="BG1411" i="64"/>
  <c r="BH1411" i="64" l="1"/>
  <c r="BG1447" i="64"/>
  <c r="BH1447" i="64" l="1"/>
  <c r="BI1411" i="64"/>
  <c r="BJ1411" i="64" l="1"/>
  <c r="BI1447" i="64"/>
  <c r="BJ1447" i="64" l="1"/>
  <c r="BK1411" i="64"/>
  <c r="BL1411" i="64" l="1"/>
  <c r="BK1447" i="64"/>
  <c r="BL1447" i="64" l="1"/>
  <c r="BM1411" i="64"/>
  <c r="BN1411" i="64" l="1"/>
  <c r="N1411" i="64" s="1"/>
  <c r="BM1447" i="64"/>
  <c r="BN1447" i="64" l="1"/>
  <c r="N1447" i="64" s="1"/>
  <c r="BO1411" i="64"/>
  <c r="BP1411" i="64" l="1"/>
  <c r="BO1447" i="64"/>
  <c r="BP1447" i="64" l="1"/>
  <c r="BQ1411" i="64"/>
  <c r="BR1411" i="64" l="1"/>
  <c r="BQ1447" i="64"/>
  <c r="BR1447" i="64" l="1"/>
  <c r="BS1411" i="64"/>
  <c r="BT1411" i="64" l="1"/>
  <c r="BS1447" i="64"/>
  <c r="BT1447" i="64" l="1"/>
  <c r="BU1411" i="64"/>
  <c r="BV1411" i="64" l="1"/>
  <c r="BU1447" i="64"/>
  <c r="BV1447" i="64" l="1"/>
  <c r="BW1411" i="64"/>
  <c r="BW1447" i="64" l="1"/>
  <c r="BX1411" i="64"/>
  <c r="BY1411" i="64" l="1"/>
  <c r="BX1447" i="64"/>
  <c r="BY1447" i="64" l="1"/>
  <c r="BZ1411" i="64"/>
  <c r="O1411" i="64" s="1"/>
  <c r="CA1411" i="64" l="1"/>
  <c r="BZ1447" i="64"/>
  <c r="O1447" i="64" s="1"/>
  <c r="CA1447" i="64" l="1"/>
  <c r="CB1411" i="64"/>
  <c r="CC1411" i="64" l="1"/>
  <c r="CB1447" i="64"/>
  <c r="CC1447" i="64" l="1"/>
  <c r="CD1411" i="64"/>
  <c r="CE1411" i="64" l="1"/>
  <c r="CD1447" i="64"/>
  <c r="CE1447" i="64" l="1"/>
  <c r="CF1411" i="64"/>
  <c r="CG1411" i="64" l="1"/>
  <c r="CF1447" i="64"/>
  <c r="CG1447" i="64" l="1"/>
  <c r="CH1411" i="64"/>
  <c r="CI1411" i="64" l="1"/>
  <c r="CH1447" i="64"/>
  <c r="CI1447" i="64" l="1"/>
  <c r="CJ1411" i="64"/>
  <c r="CK1411" i="64" l="1"/>
  <c r="CJ1447" i="64"/>
  <c r="CK1447" i="64" l="1"/>
  <c r="CL1411" i="64"/>
  <c r="P1411" i="64" s="1"/>
  <c r="CL1447" i="64" l="1"/>
  <c r="P1447" i="64" s="1"/>
  <c r="CP1411" i="64" l="1"/>
  <c r="CP1447" i="64" l="1"/>
  <c r="CP1413" i="64"/>
  <c r="CQ1411" i="64"/>
  <c r="AE1929" i="64"/>
  <c r="AF1926" i="64" s="1"/>
  <c r="CQ1413" i="64" l="1"/>
  <c r="CR1411" i="64"/>
  <c r="CP1449" i="64"/>
  <c r="CQ1447" i="64"/>
  <c r="AF1931" i="64"/>
  <c r="AF1929" i="64"/>
  <c r="AG1926" i="64" s="1"/>
  <c r="CR1413" i="64" l="1"/>
  <c r="CS1411" i="64"/>
  <c r="CQ1449" i="64"/>
  <c r="CR1447" i="64"/>
  <c r="AG1931" i="64"/>
  <c r="AG1929" i="64"/>
  <c r="AH1926" i="64" s="1"/>
  <c r="CR1449" i="64" l="1"/>
  <c r="CS1447" i="64"/>
  <c r="CS1413" i="64"/>
  <c r="CT1411" i="64"/>
  <c r="AH1931" i="64"/>
  <c r="AH1929" i="64"/>
  <c r="AI1926" i="64" s="1"/>
  <c r="CT1413" i="64" l="1"/>
  <c r="CU1411" i="64"/>
  <c r="CS1449" i="64"/>
  <c r="CT1447" i="64"/>
  <c r="AI1931" i="64"/>
  <c r="AI1929" i="64"/>
  <c r="AJ1926" i="64" s="1"/>
  <c r="CT1449" i="64" l="1"/>
  <c r="CU1447" i="64"/>
  <c r="CU1413" i="64"/>
  <c r="CV1411" i="64"/>
  <c r="AJ1931" i="64"/>
  <c r="AJ1929" i="64"/>
  <c r="AK1926" i="64" s="1"/>
  <c r="CV1413" i="64" l="1"/>
  <c r="CW1411" i="64"/>
  <c r="CU1449" i="64"/>
  <c r="CV1447" i="64"/>
  <c r="AK1931" i="64"/>
  <c r="AK1929" i="64"/>
  <c r="AL1926" i="64" s="1"/>
  <c r="CV1449" i="64" l="1"/>
  <c r="CW1447" i="64"/>
  <c r="CW1413" i="64"/>
  <c r="CX1411" i="64"/>
  <c r="AL1931" i="64"/>
  <c r="AL1929" i="64"/>
  <c r="AM1926" i="64" s="1"/>
  <c r="CX1413" i="64" l="1"/>
  <c r="CY1411" i="64"/>
  <c r="CW1449" i="64"/>
  <c r="CX1447" i="64"/>
  <c r="AM1931" i="64"/>
  <c r="AM1929" i="64"/>
  <c r="AN1926" i="64" s="1"/>
  <c r="CX1449" i="64" l="1"/>
  <c r="CY1447" i="64"/>
  <c r="CY1413" i="64"/>
  <c r="CZ1411" i="64"/>
  <c r="AN1931" i="64"/>
  <c r="AN1929" i="64"/>
  <c r="AO1926" i="64" s="1"/>
  <c r="CZ1413" i="64" l="1"/>
  <c r="DA1411" i="64"/>
  <c r="CY1449" i="64"/>
  <c r="CZ1447" i="64"/>
  <c r="AO1931" i="64"/>
  <c r="AO1929" i="64"/>
  <c r="AP1926" i="64" s="1"/>
  <c r="CZ1449" i="64" l="1"/>
  <c r="DA1447" i="64"/>
  <c r="DA1413" i="64"/>
  <c r="DB1411" i="64"/>
  <c r="AP1931" i="64"/>
  <c r="AP1929" i="64"/>
  <c r="L1929" i="64" s="1"/>
  <c r="DB1413" i="64" l="1"/>
  <c r="DC1411" i="64"/>
  <c r="DA1449" i="64"/>
  <c r="DB1447" i="64"/>
  <c r="AQ1926" i="64"/>
  <c r="DB1449" i="64" l="1"/>
  <c r="DC1447" i="64"/>
  <c r="DC1413" i="64"/>
  <c r="DD1411" i="64"/>
  <c r="AQ1931" i="64"/>
  <c r="AQ1929" i="64"/>
  <c r="AR1926" i="64" s="1"/>
  <c r="DC1449" i="64" l="1"/>
  <c r="DD1447" i="64"/>
  <c r="DD1413" i="64"/>
  <c r="DE1411" i="64"/>
  <c r="AR1931" i="64"/>
  <c r="AR1929" i="64"/>
  <c r="AS1926" i="64" s="1"/>
  <c r="DE1413" i="64" l="1"/>
  <c r="DF1411" i="64"/>
  <c r="DD1449" i="64"/>
  <c r="DE1447" i="64"/>
  <c r="AS1931" i="64"/>
  <c r="AS1929" i="64"/>
  <c r="AT1926" i="64" s="1"/>
  <c r="DE1449" i="64" l="1"/>
  <c r="DF1447" i="64"/>
  <c r="DF1413" i="64"/>
  <c r="DG1411" i="64"/>
  <c r="AT1931" i="64"/>
  <c r="AT1929" i="64"/>
  <c r="AU1926" i="64" s="1"/>
  <c r="DG1413" i="64" l="1"/>
  <c r="DH1411" i="64"/>
  <c r="DF1449" i="64"/>
  <c r="DG1447" i="64"/>
  <c r="AU1931" i="64"/>
  <c r="AU1929" i="64"/>
  <c r="AV1926" i="64" s="1"/>
  <c r="DG1449" i="64" l="1"/>
  <c r="DH1447" i="64"/>
  <c r="DH1413" i="64"/>
  <c r="DI1411" i="64"/>
  <c r="AV1931" i="64"/>
  <c r="AV1929" i="64"/>
  <c r="AW1926" i="64" s="1"/>
  <c r="DI1413" i="64" l="1"/>
  <c r="DJ1411" i="64"/>
  <c r="DH1449" i="64"/>
  <c r="DI1447" i="64"/>
  <c r="AW1931" i="64"/>
  <c r="AW1929" i="64"/>
  <c r="AX1926" i="64" s="1"/>
  <c r="DJ1413" i="64" l="1"/>
  <c r="DK1411" i="64"/>
  <c r="DL1411" i="64" s="1"/>
  <c r="DL1413" i="64" s="1"/>
  <c r="DI1449" i="64"/>
  <c r="DJ1447" i="64"/>
  <c r="AX1931" i="64"/>
  <c r="AX1929" i="64"/>
  <c r="AY1926" i="64" s="1"/>
  <c r="DJ1449" i="64" l="1"/>
  <c r="DK1447" i="64"/>
  <c r="DL1447" i="64" s="1"/>
  <c r="DL1449" i="64" s="1"/>
  <c r="DK1413" i="64"/>
  <c r="AY1931" i="64"/>
  <c r="AY1929" i="64"/>
  <c r="AZ1926" i="64" s="1"/>
  <c r="DK1449" i="64" l="1"/>
  <c r="AZ1931" i="64"/>
  <c r="AZ1929" i="64"/>
  <c r="BA1926" i="64" s="1"/>
  <c r="BA1931" i="64" l="1"/>
  <c r="BA1929" i="64"/>
  <c r="BB1926" i="64" s="1"/>
  <c r="BB1931" i="64" l="1"/>
  <c r="BB1929" i="64"/>
  <c r="M1929" i="64" s="1"/>
  <c r="BC1926" i="64" l="1"/>
  <c r="BC1931" i="64" l="1"/>
  <c r="BC1929" i="64"/>
  <c r="BD1926" i="64" s="1"/>
  <c r="BD1931" i="64" l="1"/>
  <c r="BD1929" i="64"/>
  <c r="BE1926" i="64" s="1"/>
  <c r="BE1931" i="64" l="1"/>
  <c r="BE1929" i="64"/>
  <c r="BF1926" i="64" s="1"/>
  <c r="BF1931" i="64" l="1"/>
  <c r="BF1929" i="64"/>
  <c r="BG1926" i="64" s="1"/>
  <c r="BG1931" i="64" l="1"/>
  <c r="BG1929" i="64"/>
  <c r="BH1926" i="64" s="1"/>
  <c r="BH1931" i="64" l="1"/>
  <c r="BH1929" i="64"/>
  <c r="BI1926" i="64" s="1"/>
  <c r="BI1931" i="64" l="1"/>
  <c r="BI1929" i="64"/>
  <c r="BJ1926" i="64" s="1"/>
  <c r="BJ1931" i="64" l="1"/>
  <c r="BJ1929" i="64"/>
  <c r="BK1926" i="64" s="1"/>
  <c r="BK1931" i="64" l="1"/>
  <c r="BK1929" i="64"/>
  <c r="BL1926" i="64" s="1"/>
  <c r="BL1931" i="64" l="1"/>
  <c r="BL1929" i="64"/>
  <c r="BM1926" i="64" s="1"/>
  <c r="BM1931" i="64" l="1"/>
  <c r="BM1929" i="64"/>
  <c r="BN1926" i="64" s="1"/>
  <c r="BN1931" i="64" l="1"/>
  <c r="BN1929" i="64"/>
  <c r="N1929" i="64" s="1"/>
  <c r="BO1926" i="64" l="1"/>
  <c r="BO1931" i="64" l="1"/>
  <c r="BO1929" i="64"/>
  <c r="BP1926" i="64" s="1"/>
  <c r="BP1931" i="64" l="1"/>
  <c r="BP1929" i="64"/>
  <c r="BQ1926" i="64" s="1"/>
  <c r="BQ1931" i="64" l="1"/>
  <c r="BQ1929" i="64"/>
  <c r="BR1926" i="64" s="1"/>
  <c r="BR1931" i="64" l="1"/>
  <c r="BR1929" i="64"/>
  <c r="BS1926" i="64" s="1"/>
  <c r="BS1931" i="64" l="1"/>
  <c r="BS1929" i="64"/>
  <c r="BT1926" i="64" s="1"/>
  <c r="BT1931" i="64" l="1"/>
  <c r="BT1929" i="64"/>
  <c r="BU1926" i="64" s="1"/>
  <c r="BU1931" i="64" l="1"/>
  <c r="BU1929" i="64"/>
  <c r="BV1926" i="64" s="1"/>
  <c r="BV1931" i="64" l="1"/>
  <c r="BV1929" i="64"/>
  <c r="BW1926" i="64" s="1"/>
  <c r="BW1931" i="64" l="1"/>
  <c r="BW1929" i="64"/>
  <c r="BX1926" i="64" s="1"/>
  <c r="BX1931" i="64" l="1"/>
  <c r="BX1929" i="64"/>
  <c r="BY1926" i="64" s="1"/>
  <c r="BY1931" i="64" l="1"/>
  <c r="BY1929" i="64"/>
  <c r="BZ1926" i="64" s="1"/>
  <c r="BZ1931" i="64" l="1"/>
  <c r="BZ1929" i="64"/>
  <c r="O1929" i="64" s="1"/>
  <c r="CA1926" i="64" l="1"/>
  <c r="CA1931" i="64" l="1"/>
  <c r="CA1929" i="64"/>
  <c r="CB1926" i="64" s="1"/>
  <c r="CB1931" i="64" l="1"/>
  <c r="CB1929" i="64"/>
  <c r="CC1926" i="64" s="1"/>
  <c r="CC1931" i="64" l="1"/>
  <c r="CC1929" i="64"/>
  <c r="CD1926" i="64" s="1"/>
  <c r="CD1931" i="64" l="1"/>
  <c r="CD1929" i="64"/>
  <c r="CE1926" i="64" s="1"/>
  <c r="CE1931" i="64" l="1"/>
  <c r="CE1929" i="64"/>
  <c r="CF1926" i="64" s="1"/>
  <c r="CF1931" i="64" l="1"/>
  <c r="CF1929" i="64"/>
  <c r="CG1926" i="64" s="1"/>
  <c r="CG1931" i="64" l="1"/>
  <c r="CG1929" i="64"/>
  <c r="CH1926" i="64" s="1"/>
  <c r="CH1931" i="64" l="1"/>
  <c r="CH1929" i="64"/>
  <c r="CI1926" i="64" s="1"/>
  <c r="CI1931" i="64" l="1"/>
  <c r="CI1929" i="64"/>
  <c r="CJ1926" i="64" s="1"/>
  <c r="CJ1931" i="64" l="1"/>
  <c r="CJ1929" i="64"/>
  <c r="CK1926" i="64" s="1"/>
  <c r="CK1931" i="64" l="1"/>
  <c r="CK1929" i="64"/>
  <c r="CL1926" i="64" s="1"/>
  <c r="CL1931" i="64" l="1"/>
  <c r="CL1929" i="64"/>
  <c r="P1929" i="64" s="1"/>
  <c r="CO1926" i="64" l="1"/>
  <c r="CO1931" i="64" s="1"/>
  <c r="J1899" i="64"/>
  <c r="CO1929" i="64" l="1"/>
  <c r="CP1926" i="64" s="1"/>
  <c r="CP1931" i="64" s="1"/>
  <c r="CP1929" i="64" l="1"/>
  <c r="CQ1926" i="64" s="1"/>
  <c r="CQ1931" i="64" s="1"/>
  <c r="CQ1929" i="64" l="1"/>
  <c r="CR1926" i="64" s="1"/>
  <c r="CR1931" i="64" s="1"/>
  <c r="CR1929" i="64" l="1"/>
  <c r="CS1926" i="64" l="1"/>
  <c r="CS1931" i="64" s="1"/>
  <c r="L1926" i="64"/>
  <c r="CS1929" i="64" l="1"/>
  <c r="CT1926" i="64" s="1"/>
  <c r="CT1931" i="64" s="1"/>
  <c r="CT1929" i="64" l="1"/>
  <c r="CU1926" i="64" s="1"/>
  <c r="CU1931" i="64" s="1"/>
  <c r="CU1929" i="64" l="1"/>
  <c r="CV1926" i="64" s="1"/>
  <c r="CV1931" i="64" s="1"/>
  <c r="CV1929" i="64" l="1"/>
  <c r="CW1926" i="64" s="1"/>
  <c r="CW1931" i="64" s="1"/>
  <c r="M1926" i="64" l="1"/>
  <c r="CW1929" i="64"/>
  <c r="CX1926" i="64" s="1"/>
  <c r="CX1931" i="64" s="1"/>
  <c r="CX1929" i="64" l="1"/>
  <c r="CY1926" i="64" s="1"/>
  <c r="CY1931" i="64" s="1"/>
  <c r="CY1929" i="64" l="1"/>
  <c r="CZ1926" i="64" s="1"/>
  <c r="CZ1931" i="64" s="1"/>
  <c r="CZ1929" i="64" l="1"/>
  <c r="DA1926" i="64" s="1"/>
  <c r="DA1931" i="64" s="1"/>
  <c r="N1926" i="64" l="1"/>
  <c r="DA1929" i="64"/>
  <c r="DB1926" i="64" s="1"/>
  <c r="DB1931" i="64" s="1"/>
  <c r="CO1522" i="64"/>
  <c r="CO1536" i="64" l="1"/>
  <c r="CO1528" i="64"/>
  <c r="CO1531" i="64"/>
  <c r="DB1929" i="64"/>
  <c r="DC1926" i="64" s="1"/>
  <c r="DC1931" i="64" s="1"/>
  <c r="DC1929" i="64" l="1"/>
  <c r="DD1926" i="64" s="1"/>
  <c r="DD1931" i="64" s="1"/>
  <c r="DD1929" i="64" l="1"/>
  <c r="DE1926" i="64" s="1"/>
  <c r="DE1931" i="64" s="1"/>
  <c r="O1926" i="64" l="1"/>
  <c r="DE1929" i="64"/>
  <c r="DF1926" i="64" s="1"/>
  <c r="DF1931" i="64" s="1"/>
  <c r="DF1929" i="64" l="1"/>
  <c r="DG1926" i="64" s="1"/>
  <c r="DG1931" i="64" s="1"/>
  <c r="DG1929" i="64" l="1"/>
  <c r="DH1926" i="64" s="1"/>
  <c r="DH1931" i="64" s="1"/>
  <c r="DH1929" i="64" l="1"/>
  <c r="DI1926" i="64" s="1"/>
  <c r="DI1931" i="64" s="1"/>
  <c r="P1926" i="64" l="1"/>
  <c r="DI1929" i="64"/>
  <c r="DJ1926" i="64" s="1"/>
  <c r="DJ1931" i="64" s="1"/>
  <c r="DJ1929" i="64" l="1"/>
  <c r="DK1926" i="64" s="1"/>
  <c r="DK1931" i="64" s="1"/>
  <c r="DK1929" i="64" l="1"/>
  <c r="DL1926" i="64" s="1"/>
  <c r="DL1929" i="64" l="1"/>
  <c r="DL1931" i="64"/>
  <c r="G1185" i="64"/>
  <c r="K1931" i="64" l="1"/>
  <c r="L1931" i="64"/>
  <c r="M1931" i="64"/>
  <c r="N1931" i="64"/>
  <c r="O1931" i="64"/>
  <c r="P1931" i="64"/>
  <c r="K6" i="206"/>
  <c r="K28" i="206"/>
  <c r="K27" i="206"/>
  <c r="G1233" i="64"/>
  <c r="G1690" i="64"/>
  <c r="K8" i="206" l="1"/>
  <c r="K4" i="206"/>
  <c r="G1303" i="64"/>
  <c r="S1341" i="64" l="1"/>
  <c r="S1307" i="64"/>
  <c r="K1307" i="64" s="1"/>
  <c r="T1341" i="64" l="1"/>
  <c r="X1371" i="64" a="1"/>
  <c r="X1371" i="64" s="1"/>
  <c r="AF1371" i="64" a="1"/>
  <c r="AF1371" i="64" s="1"/>
  <c r="AN1371" i="64" a="1"/>
  <c r="AN1371" i="64" s="1"/>
  <c r="AV1371" i="64" a="1"/>
  <c r="AV1371" i="64" s="1"/>
  <c r="BD1371" i="64" a="1"/>
  <c r="BD1371" i="64" s="1"/>
  <c r="BL1371" i="64" a="1"/>
  <c r="BL1371" i="64" s="1"/>
  <c r="BR1371" i="64" a="1"/>
  <c r="BR1371" i="64" s="1"/>
  <c r="BT1371" i="64" a="1"/>
  <c r="BT1371" i="64" s="1"/>
  <c r="S1371" i="64" a="1"/>
  <c r="S1371" i="64" s="1"/>
  <c r="AA1371" i="64" a="1"/>
  <c r="AA1371" i="64" s="1"/>
  <c r="V1371" i="64" a="1"/>
  <c r="V1371" i="64" s="1"/>
  <c r="AD1371" i="64" a="1"/>
  <c r="AD1371" i="64" s="1"/>
  <c r="AL1371" i="64" a="1"/>
  <c r="AL1371" i="64" s="1"/>
  <c r="AT1371" i="64" a="1"/>
  <c r="AT1371" i="64" s="1"/>
  <c r="BB1371" i="64" a="1"/>
  <c r="BB1371" i="64" s="1"/>
  <c r="BJ1371" i="64" a="1"/>
  <c r="BJ1371" i="64" s="1"/>
  <c r="Y1371" i="64" a="1"/>
  <c r="Y1371" i="64" s="1"/>
  <c r="AG1371" i="64" a="1"/>
  <c r="AG1371" i="64" s="1"/>
  <c r="AO1371" i="64" a="1"/>
  <c r="AO1371" i="64" s="1"/>
  <c r="AW1371" i="64" a="1"/>
  <c r="AW1371" i="64" s="1"/>
  <c r="BE1371" i="64" a="1"/>
  <c r="BE1371" i="64" s="1"/>
  <c r="T1371" i="64" a="1"/>
  <c r="T1371" i="64" s="1"/>
  <c r="AB1371" i="64" a="1"/>
  <c r="AB1371" i="64" s="1"/>
  <c r="AJ1371" i="64" a="1"/>
  <c r="AJ1371" i="64" s="1"/>
  <c r="AR1371" i="64" a="1"/>
  <c r="AR1371" i="64" s="1"/>
  <c r="AZ1371" i="64" a="1"/>
  <c r="AZ1371" i="64" s="1"/>
  <c r="BH1371" i="64" a="1"/>
  <c r="BH1371" i="64" s="1"/>
  <c r="W1371" i="64" a="1"/>
  <c r="W1371" i="64" s="1"/>
  <c r="AE1371" i="64" a="1"/>
  <c r="AE1371" i="64" s="1"/>
  <c r="AM1371" i="64" a="1"/>
  <c r="AM1371" i="64" s="1"/>
  <c r="AU1371" i="64" a="1"/>
  <c r="AU1371" i="64" s="1"/>
  <c r="BC1371" i="64" a="1"/>
  <c r="BC1371" i="64" s="1"/>
  <c r="BK1371" i="64" a="1"/>
  <c r="BK1371" i="64" s="1"/>
  <c r="Z1371" i="64" a="1"/>
  <c r="Z1371" i="64" s="1"/>
  <c r="AH1371" i="64" a="1"/>
  <c r="AH1371" i="64" s="1"/>
  <c r="AP1371" i="64" a="1"/>
  <c r="AP1371" i="64" s="1"/>
  <c r="AX1371" i="64" a="1"/>
  <c r="AX1371" i="64" s="1"/>
  <c r="AS1371" i="64" a="1"/>
  <c r="AS1371" i="64" s="1"/>
  <c r="U1371" i="64" a="1"/>
  <c r="U1371" i="64" s="1"/>
  <c r="AI1371" i="64" a="1"/>
  <c r="AI1371" i="64" s="1"/>
  <c r="BI1371" i="64" a="1"/>
  <c r="BI1371" i="64" s="1"/>
  <c r="BN1371" i="64" a="1"/>
  <c r="BN1371" i="64" s="1"/>
  <c r="BQ1371" i="64" a="1"/>
  <c r="BQ1371" i="64" s="1"/>
  <c r="AK1371" i="64" a="1"/>
  <c r="AK1371" i="64" s="1"/>
  <c r="BV1371" i="64" a="1"/>
  <c r="BV1371" i="64" s="1"/>
  <c r="BY1371" i="64" a="1"/>
  <c r="BY1371" i="64" s="1"/>
  <c r="BO1371" i="64" a="1"/>
  <c r="BO1371" i="64" s="1"/>
  <c r="BS1371" i="64" a="1"/>
  <c r="BS1371" i="64" s="1"/>
  <c r="AC1371" i="64" a="1"/>
  <c r="AC1371" i="64" s="1"/>
  <c r="BF1371" i="64" a="1"/>
  <c r="BF1371" i="64" s="1"/>
  <c r="AY1371" i="64" a="1"/>
  <c r="AY1371" i="64" s="1"/>
  <c r="BW1371" i="64" a="1"/>
  <c r="BW1371" i="64" s="1"/>
  <c r="BZ1371" i="64" a="1"/>
  <c r="BZ1371" i="64" s="1"/>
  <c r="BG1371" i="64" a="1"/>
  <c r="BG1371" i="64" s="1"/>
  <c r="BP1371" i="64" a="1"/>
  <c r="BP1371" i="64" s="1"/>
  <c r="BA1371" i="64" a="1"/>
  <c r="BA1371" i="64" s="1"/>
  <c r="BX1371" i="64" a="1"/>
  <c r="BX1371" i="64" s="1"/>
  <c r="BM1371" i="64" a="1"/>
  <c r="BM1371" i="64" s="1"/>
  <c r="AQ1371" i="64" a="1"/>
  <c r="AQ1371" i="64" s="1"/>
  <c r="BU1371" i="64" a="1"/>
  <c r="BU1371" i="64" s="1"/>
  <c r="O1371" i="64" l="1"/>
  <c r="M1371" i="64"/>
  <c r="L1371" i="64"/>
  <c r="S1377" i="64"/>
  <c r="S1378" i="64" s="1"/>
  <c r="K1371" i="64"/>
  <c r="N1371" i="64"/>
  <c r="U1341" i="64"/>
  <c r="S1492" i="64"/>
  <c r="K1492" i="64" s="1"/>
  <c r="S1484" i="64"/>
  <c r="S1487" i="64"/>
  <c r="K1487" i="64" s="1"/>
  <c r="T1377" i="64" l="1"/>
  <c r="T1378" i="64" s="1"/>
  <c r="V1341" i="64"/>
  <c r="S1586" i="64"/>
  <c r="K1586" i="64" s="1"/>
  <c r="U1377" i="64" l="1"/>
  <c r="V1377" i="64" s="1"/>
  <c r="W1341" i="64"/>
  <c r="S1587" i="64"/>
  <c r="U1378" i="64" l="1"/>
  <c r="W1377" i="64"/>
  <c r="V1378" i="64"/>
  <c r="X1341" i="64"/>
  <c r="S1592" i="64"/>
  <c r="T1583" i="64"/>
  <c r="S1588" i="64"/>
  <c r="T1587" i="64" l="1"/>
  <c r="X1377" i="64"/>
  <c r="W1378" i="64"/>
  <c r="Y1341" i="64"/>
  <c r="T1592" i="64" l="1"/>
  <c r="U1583" i="64"/>
  <c r="U1587" i="64" s="1"/>
  <c r="V1583" i="64" s="1"/>
  <c r="T1588" i="64"/>
  <c r="Y1377" i="64"/>
  <c r="X1378" i="64"/>
  <c r="Z1341" i="64"/>
  <c r="U1592" i="64" l="1"/>
  <c r="U1588" i="64"/>
  <c r="V1587" i="64"/>
  <c r="Z1377" i="64"/>
  <c r="Y1378" i="64"/>
  <c r="AA1341" i="64"/>
  <c r="W1583" i="64" l="1"/>
  <c r="W1587" i="64" s="1"/>
  <c r="W1592" i="64" s="1"/>
  <c r="V1588" i="64"/>
  <c r="V1592" i="64"/>
  <c r="AA1377" i="64"/>
  <c r="Z1378" i="64"/>
  <c r="AB1341" i="64"/>
  <c r="W1588" i="64" l="1"/>
  <c r="X1583" i="64"/>
  <c r="X1587" i="64" s="1"/>
  <c r="AB1377" i="64"/>
  <c r="AA1378" i="64"/>
  <c r="AC1341" i="64"/>
  <c r="X1588" i="64" l="1"/>
  <c r="Y1583" i="64"/>
  <c r="Y1587" i="64" s="1"/>
  <c r="Y1592" i="64" s="1"/>
  <c r="X1592" i="64"/>
  <c r="AC1377" i="64"/>
  <c r="AB1378" i="64"/>
  <c r="AD1341" i="64"/>
  <c r="K1341" i="64" s="1"/>
  <c r="Z1583" i="64" l="1"/>
  <c r="Z1587" i="64" s="1"/>
  <c r="AA1583" i="64" s="1"/>
  <c r="AA1587" i="64" s="1"/>
  <c r="Y1588" i="64"/>
  <c r="AD1377" i="64"/>
  <c r="K1377" i="64" s="1"/>
  <c r="AC1378" i="64"/>
  <c r="AE1341" i="64"/>
  <c r="Z1588" i="64" l="1"/>
  <c r="Z1592" i="64"/>
  <c r="AE1377" i="64"/>
  <c r="AD1378" i="64"/>
  <c r="K1378" i="64" s="1"/>
  <c r="AB1583" i="64"/>
  <c r="AB1587" i="64" s="1"/>
  <c r="AA1592" i="64"/>
  <c r="AA1588" i="64"/>
  <c r="AF1341" i="64"/>
  <c r="AF1377" i="64" l="1"/>
  <c r="AE1378" i="64"/>
  <c r="AC1583" i="64"/>
  <c r="AC1587" i="64" s="1"/>
  <c r="AB1588" i="64"/>
  <c r="AB1592" i="64"/>
  <c r="AG1341" i="64"/>
  <c r="AG1377" i="64" l="1"/>
  <c r="AF1378" i="64"/>
  <c r="AH1341" i="64"/>
  <c r="AD1583" i="64"/>
  <c r="AC1588" i="64"/>
  <c r="AC1592" i="64"/>
  <c r="AH1377" i="64" l="1"/>
  <c r="AG1378" i="64"/>
  <c r="AD1587" i="64"/>
  <c r="K1587" i="64" s="1"/>
  <c r="AI1341" i="64"/>
  <c r="AI1377" i="64" l="1"/>
  <c r="AH1378" i="64"/>
  <c r="AE1583" i="64"/>
  <c r="AD1592" i="64"/>
  <c r="AD1588" i="64"/>
  <c r="AJ1341" i="64"/>
  <c r="AE1587" i="64" l="1"/>
  <c r="AF1583" i="64" s="1"/>
  <c r="AF1587" i="64" s="1"/>
  <c r="AJ1377" i="64"/>
  <c r="AI1378" i="64"/>
  <c r="AK1341" i="64"/>
  <c r="AE1592" i="64" l="1"/>
  <c r="AE1588" i="64"/>
  <c r="AK1377" i="64"/>
  <c r="AJ1378" i="64"/>
  <c r="AG1583" i="64"/>
  <c r="AF1592" i="64"/>
  <c r="AF1588" i="64"/>
  <c r="AL1341" i="64"/>
  <c r="AG1587" i="64" l="1"/>
  <c r="AG1588" i="64" s="1"/>
  <c r="AL1377" i="64"/>
  <c r="AK1378" i="64"/>
  <c r="AM1341" i="64"/>
  <c r="AH1583" i="64" l="1"/>
  <c r="AH1587" i="64" s="1"/>
  <c r="AH1592" i="64" s="1"/>
  <c r="AG1592" i="64"/>
  <c r="AM1377" i="64"/>
  <c r="AL1378" i="64"/>
  <c r="AN1341" i="64"/>
  <c r="AH1588" i="64" l="1"/>
  <c r="AI1583" i="64"/>
  <c r="AI1587" i="64" s="1"/>
  <c r="AI1588" i="64" s="1"/>
  <c r="AN1377" i="64"/>
  <c r="AM1378" i="64"/>
  <c r="AO1341" i="64"/>
  <c r="AI1592" i="64" l="1"/>
  <c r="AJ1583" i="64"/>
  <c r="AJ1587" i="64" s="1"/>
  <c r="AJ1588" i="64" s="1"/>
  <c r="AO1377" i="64"/>
  <c r="AN1378" i="64"/>
  <c r="AP1341" i="64"/>
  <c r="L1341" i="64" s="1"/>
  <c r="AK1583" i="64" l="1"/>
  <c r="AK1587" i="64" s="1"/>
  <c r="AL1583" i="64" s="1"/>
  <c r="AL1587" i="64" s="1"/>
  <c r="AJ1592" i="64"/>
  <c r="AP1377" i="64"/>
  <c r="L1377" i="64" s="1"/>
  <c r="AO1378" i="64"/>
  <c r="AQ1341" i="64"/>
  <c r="AK1588" i="64" l="1"/>
  <c r="AK1592" i="64"/>
  <c r="AQ1377" i="64"/>
  <c r="AP1378" i="64"/>
  <c r="L1378" i="64" s="1"/>
  <c r="AL1592" i="64"/>
  <c r="AM1583" i="64"/>
  <c r="AM1587" i="64" s="1"/>
  <c r="AM1588" i="64" s="1"/>
  <c r="AL1588" i="64"/>
  <c r="AR1341" i="64"/>
  <c r="AR1377" i="64" l="1"/>
  <c r="AQ1378" i="64"/>
  <c r="AM1592" i="64"/>
  <c r="AN1583" i="64"/>
  <c r="AN1587" i="64" s="1"/>
  <c r="AS1341" i="64"/>
  <c r="AS1377" i="64" l="1"/>
  <c r="AR1378" i="64"/>
  <c r="AN1592" i="64"/>
  <c r="AN1588" i="64"/>
  <c r="AO1583" i="64"/>
  <c r="AO1587" i="64" s="1"/>
  <c r="AT1341" i="64"/>
  <c r="AT1377" i="64" l="1"/>
  <c r="AS1378" i="64"/>
  <c r="AO1588" i="64"/>
  <c r="AO1592" i="64"/>
  <c r="AP1583" i="64"/>
  <c r="AP1587" i="64" s="1"/>
  <c r="L1587" i="64" s="1"/>
  <c r="AU1341" i="64"/>
  <c r="AU1377" i="64" l="1"/>
  <c r="AT1378" i="64"/>
  <c r="AQ1583" i="64"/>
  <c r="AP1588" i="64"/>
  <c r="AP1592" i="64"/>
  <c r="AV1341" i="64"/>
  <c r="AQ1587" i="64" l="1"/>
  <c r="AR1583" i="64" s="1"/>
  <c r="AR1587" i="64" s="1"/>
  <c r="AV1377" i="64"/>
  <c r="AU1378" i="64"/>
  <c r="AW1341" i="64"/>
  <c r="AQ1592" i="64" l="1"/>
  <c r="AQ1588" i="64"/>
  <c r="AW1377" i="64"/>
  <c r="AV1378" i="64"/>
  <c r="AR1592" i="64"/>
  <c r="AR1588" i="64"/>
  <c r="AS1583" i="64"/>
  <c r="AX1341" i="64"/>
  <c r="AS1587" i="64" l="1"/>
  <c r="AT1583" i="64" s="1"/>
  <c r="AT1587" i="64" s="1"/>
  <c r="AX1377" i="64"/>
  <c r="AW1378" i="64"/>
  <c r="AY1341" i="64"/>
  <c r="AS1592" i="64" l="1"/>
  <c r="AS1588" i="64"/>
  <c r="AY1377" i="64"/>
  <c r="AX1378" i="64"/>
  <c r="AT1592" i="64"/>
  <c r="AU1583" i="64"/>
  <c r="AT1588" i="64"/>
  <c r="AZ1341" i="64"/>
  <c r="AU1587" i="64" l="1"/>
  <c r="AV1583" i="64" s="1"/>
  <c r="AV1587" i="64" s="1"/>
  <c r="AZ1377" i="64"/>
  <c r="AY1378" i="64"/>
  <c r="BA1341" i="64"/>
  <c r="AU1592" i="64" l="1"/>
  <c r="AU1588" i="64"/>
  <c r="BA1377" i="64"/>
  <c r="AZ1378" i="64"/>
  <c r="AV1592" i="64"/>
  <c r="AV1588" i="64"/>
  <c r="AW1583" i="64"/>
  <c r="BB1341" i="64"/>
  <c r="M1341" i="64" s="1"/>
  <c r="AW1587" i="64" l="1"/>
  <c r="AW1592" i="64" s="1"/>
  <c r="BB1377" i="64"/>
  <c r="M1377" i="64" s="1"/>
  <c r="BA1378" i="64"/>
  <c r="BC1341" i="64"/>
  <c r="AW1588" i="64" l="1"/>
  <c r="AX1583" i="64"/>
  <c r="AX1587" i="64" s="1"/>
  <c r="AX1588" i="64" s="1"/>
  <c r="BC1377" i="64"/>
  <c r="BB1378" i="64"/>
  <c r="M1378" i="64" s="1"/>
  <c r="BD1341" i="64"/>
  <c r="AY1583" i="64" l="1"/>
  <c r="AY1587" i="64" s="1"/>
  <c r="AZ1583" i="64" s="1"/>
  <c r="AZ1587" i="64" s="1"/>
  <c r="AX1592" i="64"/>
  <c r="BD1377" i="64"/>
  <c r="BC1378" i="64"/>
  <c r="BE1341" i="64"/>
  <c r="AY1588" i="64" l="1"/>
  <c r="AY1592" i="64"/>
  <c r="BE1377" i="64"/>
  <c r="BD1378" i="64"/>
  <c r="AZ1592" i="64"/>
  <c r="AZ1588" i="64"/>
  <c r="BA1583" i="64"/>
  <c r="BA1587" i="64" s="1"/>
  <c r="BF1341" i="64"/>
  <c r="BF1377" i="64" l="1"/>
  <c r="BE1378" i="64"/>
  <c r="BA1592" i="64"/>
  <c r="BB1583" i="64"/>
  <c r="BB1587" i="64" s="1"/>
  <c r="M1587" i="64" s="1"/>
  <c r="BA1588" i="64"/>
  <c r="BG1341" i="64"/>
  <c r="BG1377" i="64" l="1"/>
  <c r="BF1378" i="64"/>
  <c r="BB1588" i="64"/>
  <c r="BC1583" i="64"/>
  <c r="BB1592" i="64"/>
  <c r="BH1341" i="64"/>
  <c r="BC1587" i="64" l="1"/>
  <c r="BC1592" i="64" s="1"/>
  <c r="BH1377" i="64"/>
  <c r="BG1378" i="64"/>
  <c r="BI1341" i="64"/>
  <c r="BD1583" i="64" l="1"/>
  <c r="BD1587" i="64" s="1"/>
  <c r="BD1588" i="64" s="1"/>
  <c r="BC1588" i="64"/>
  <c r="BI1377" i="64"/>
  <c r="BH1378" i="64"/>
  <c r="BJ1341" i="64"/>
  <c r="BE1583" i="64" l="1"/>
  <c r="BE1587" i="64" s="1"/>
  <c r="BD1592" i="64"/>
  <c r="BJ1377" i="64"/>
  <c r="BI1378" i="64"/>
  <c r="BK1341" i="64"/>
  <c r="BF1583" i="64" l="1"/>
  <c r="BF1587" i="64" s="1"/>
  <c r="BF1588" i="64" s="1"/>
  <c r="BE1592" i="64"/>
  <c r="BE1588" i="64"/>
  <c r="BK1377" i="64"/>
  <c r="BJ1378" i="64"/>
  <c r="BL1341" i="64"/>
  <c r="BF1592" i="64" l="1"/>
  <c r="BG1583" i="64"/>
  <c r="BG1587" i="64" s="1"/>
  <c r="BL1377" i="64"/>
  <c r="BK1378" i="64"/>
  <c r="BM1341" i="64"/>
  <c r="BG1592" i="64" l="1"/>
  <c r="BH1583" i="64"/>
  <c r="BH1587" i="64" s="1"/>
  <c r="BH1592" i="64" s="1"/>
  <c r="BG1588" i="64"/>
  <c r="BM1377" i="64"/>
  <c r="BL1378" i="64"/>
  <c r="BN1341" i="64"/>
  <c r="N1341" i="64" s="1"/>
  <c r="BI1583" i="64" l="1"/>
  <c r="BI1587" i="64" s="1"/>
  <c r="BJ1583" i="64" s="1"/>
  <c r="BJ1587" i="64" s="1"/>
  <c r="BH1588" i="64"/>
  <c r="BN1377" i="64"/>
  <c r="N1377" i="64" s="1"/>
  <c r="BM1378" i="64"/>
  <c r="BO1341" i="64"/>
  <c r="BI1588" i="64" l="1"/>
  <c r="BI1592" i="64"/>
  <c r="BO1377" i="64"/>
  <c r="BN1378" i="64"/>
  <c r="N1378" i="64" s="1"/>
  <c r="BK1583" i="64"/>
  <c r="BJ1588" i="64"/>
  <c r="BJ1592" i="64"/>
  <c r="BP1341" i="64"/>
  <c r="BK1587" i="64" l="1"/>
  <c r="BK1588" i="64" s="1"/>
  <c r="BP1377" i="64"/>
  <c r="BO1378" i="64"/>
  <c r="BQ1341" i="64"/>
  <c r="BL1583" i="64" l="1"/>
  <c r="BL1587" i="64" s="1"/>
  <c r="BM1583" i="64" s="1"/>
  <c r="BM1587" i="64" s="1"/>
  <c r="BK1592" i="64"/>
  <c r="BQ1377" i="64"/>
  <c r="BP1378" i="64"/>
  <c r="BR1341" i="64"/>
  <c r="BL1592" i="64" l="1"/>
  <c r="BL1588" i="64"/>
  <c r="BR1377" i="64"/>
  <c r="BQ1378" i="64"/>
  <c r="BM1592" i="64"/>
  <c r="BN1583" i="64"/>
  <c r="BN1587" i="64" s="1"/>
  <c r="N1587" i="64" s="1"/>
  <c r="BM1588" i="64"/>
  <c r="BS1341" i="64"/>
  <c r="BS1377" i="64" l="1"/>
  <c r="BR1378" i="64"/>
  <c r="BN1592" i="64"/>
  <c r="BO1583" i="64"/>
  <c r="BN1588" i="64"/>
  <c r="BT1341" i="64"/>
  <c r="BO1587" i="64" l="1"/>
  <c r="BO1588" i="64" s="1"/>
  <c r="BT1377" i="64"/>
  <c r="BS1378" i="64"/>
  <c r="BU1341" i="64"/>
  <c r="BP1583" i="64" l="1"/>
  <c r="BP1587" i="64" s="1"/>
  <c r="BQ1583" i="64" s="1"/>
  <c r="BO1592" i="64"/>
  <c r="BU1377" i="64"/>
  <c r="BT1378" i="64"/>
  <c r="BV1341" i="64"/>
  <c r="BP1588" i="64" l="1"/>
  <c r="BP1592" i="64"/>
  <c r="BQ1587" i="64"/>
  <c r="BQ1592" i="64" s="1"/>
  <c r="BV1377" i="64"/>
  <c r="BU1378" i="64"/>
  <c r="BW1341" i="64"/>
  <c r="BR1583" i="64" l="1"/>
  <c r="BR1587" i="64" s="1"/>
  <c r="BR1592" i="64" s="1"/>
  <c r="BQ1588" i="64"/>
  <c r="BW1377" i="64"/>
  <c r="BV1378" i="64"/>
  <c r="BX1341" i="64"/>
  <c r="BR1588" i="64" l="1"/>
  <c r="BS1583" i="64"/>
  <c r="BS1587" i="64" s="1"/>
  <c r="BX1377" i="64"/>
  <c r="BW1378" i="64"/>
  <c r="BY1341" i="64"/>
  <c r="BS1592" i="64" l="1"/>
  <c r="BS1588" i="64"/>
  <c r="BT1583" i="64"/>
  <c r="BT1587" i="64" s="1"/>
  <c r="BU1583" i="64" s="1"/>
  <c r="BY1377" i="64"/>
  <c r="BX1378" i="64"/>
  <c r="BZ1341" i="64"/>
  <c r="O1341" i="64" s="1"/>
  <c r="BT1592" i="64" l="1"/>
  <c r="BT1588" i="64"/>
  <c r="BU1587" i="64"/>
  <c r="BU1588" i="64" s="1"/>
  <c r="BZ1377" i="64"/>
  <c r="O1377" i="64" s="1"/>
  <c r="BY1378" i="64"/>
  <c r="CA1341" i="64"/>
  <c r="BU1592" i="64" l="1"/>
  <c r="BV1583" i="64"/>
  <c r="BV1587" i="64" s="1"/>
  <c r="BV1592" i="64" s="1"/>
  <c r="CA1377" i="64"/>
  <c r="BZ1378" i="64"/>
  <c r="O1378" i="64" s="1"/>
  <c r="CB1341" i="64"/>
  <c r="BW1583" i="64" l="1"/>
  <c r="BW1587" i="64" s="1"/>
  <c r="BV1588" i="64"/>
  <c r="CB1377" i="64"/>
  <c r="CA1378" i="64"/>
  <c r="CC1341" i="64"/>
  <c r="BW1588" i="64" l="1"/>
  <c r="BW1592" i="64"/>
  <c r="BX1583" i="64"/>
  <c r="BX1587" i="64" s="1"/>
  <c r="BX1588" i="64" s="1"/>
  <c r="CC1377" i="64"/>
  <c r="CB1378" i="64"/>
  <c r="CD1341" i="64"/>
  <c r="BY1583" i="64" l="1"/>
  <c r="BY1587" i="64" s="1"/>
  <c r="BY1588" i="64" s="1"/>
  <c r="BX1592" i="64"/>
  <c r="CD1377" i="64"/>
  <c r="CC1378" i="64"/>
  <c r="CE1341" i="64"/>
  <c r="BZ1583" i="64" l="1"/>
  <c r="BZ1587" i="64" s="1"/>
  <c r="BY1592" i="64"/>
  <c r="CE1377" i="64"/>
  <c r="CD1378" i="64"/>
  <c r="CF1341" i="64"/>
  <c r="BZ1588" i="64" l="1"/>
  <c r="O1587" i="64"/>
  <c r="CA1583" i="64"/>
  <c r="CA1587" i="64" s="1"/>
  <c r="BZ1592" i="64"/>
  <c r="CF1377" i="64"/>
  <c r="CE1378" i="64"/>
  <c r="CG1341" i="64"/>
  <c r="CA1588" i="64" l="1"/>
  <c r="CB1583" i="64"/>
  <c r="CB1587" i="64" s="1"/>
  <c r="CC1583" i="64" s="1"/>
  <c r="CA1592" i="64"/>
  <c r="CG1377" i="64"/>
  <c r="CF1378" i="64"/>
  <c r="CH1341" i="64"/>
  <c r="CB1588" i="64" l="1"/>
  <c r="CB1592" i="64"/>
  <c r="CC1587" i="64"/>
  <c r="CC1588" i="64" s="1"/>
  <c r="CH1377" i="64"/>
  <c r="CG1378" i="64"/>
  <c r="CI1341" i="64"/>
  <c r="CD1583" i="64" l="1"/>
  <c r="CD1587" i="64" s="1"/>
  <c r="CD1588" i="64" s="1"/>
  <c r="CC1592" i="64"/>
  <c r="CI1377" i="64"/>
  <c r="CH1378" i="64"/>
  <c r="CJ1341" i="64"/>
  <c r="CD1592" i="64" l="1"/>
  <c r="CE1583" i="64"/>
  <c r="CE1587" i="64" s="1"/>
  <c r="CE1588" i="64" s="1"/>
  <c r="CJ1377" i="64"/>
  <c r="CI1378" i="64"/>
  <c r="CK1341" i="64"/>
  <c r="CE1592" i="64" l="1"/>
  <c r="CF1583" i="64"/>
  <c r="CF1587" i="64" s="1"/>
  <c r="CF1588" i="64" s="1"/>
  <c r="CK1377" i="64"/>
  <c r="CJ1378" i="64"/>
  <c r="CL1341" i="64"/>
  <c r="P1341" i="64" s="1"/>
  <c r="CF1592" i="64" l="1"/>
  <c r="CG1583" i="64"/>
  <c r="CG1587" i="64" s="1"/>
  <c r="CL1377" i="64"/>
  <c r="P1377" i="64" s="1"/>
  <c r="CK1378" i="64"/>
  <c r="CH1583" i="64" l="1"/>
  <c r="CH1587" i="64" s="1"/>
  <c r="CI1583" i="64" s="1"/>
  <c r="CG1588" i="64"/>
  <c r="CG1592" i="64"/>
  <c r="CL1378" i="64"/>
  <c r="P1378" i="64" l="1"/>
  <c r="CH1592" i="64"/>
  <c r="CH1588" i="64"/>
  <c r="CI1587" i="64"/>
  <c r="CJ1583" i="64" s="1"/>
  <c r="CJ1587" i="64" s="1"/>
  <c r="CP1341" i="64"/>
  <c r="CI1592" i="64" l="1"/>
  <c r="CI1588" i="64"/>
  <c r="CP1343" i="64"/>
  <c r="CQ1341" i="64"/>
  <c r="CJ1588" i="64"/>
  <c r="CK1583" i="64"/>
  <c r="CK1587" i="64" s="1"/>
  <c r="CJ1592" i="64"/>
  <c r="CQ1343" i="64" l="1"/>
  <c r="CR1341" i="64"/>
  <c r="CK1592" i="64"/>
  <c r="CK1588" i="64"/>
  <c r="CL1583" i="64"/>
  <c r="CL1587" i="64" s="1"/>
  <c r="P1587" i="64" s="1"/>
  <c r="CR1343" i="64" l="1"/>
  <c r="CS1341" i="64"/>
  <c r="CL1588" i="64"/>
  <c r="CL1592" i="64"/>
  <c r="CO1583" i="64" l="1"/>
  <c r="CO1587" i="64" s="1"/>
  <c r="K1583" i="64"/>
  <c r="CS1343" i="64"/>
  <c r="CT1341" i="64"/>
  <c r="CO1588" i="64" l="1"/>
  <c r="CP1583" i="64"/>
  <c r="CP1587" i="64" s="1"/>
  <c r="CO1592" i="64"/>
  <c r="CT1343" i="64"/>
  <c r="CU1341" i="64"/>
  <c r="CP1588" i="64" l="1"/>
  <c r="CQ1583" i="64"/>
  <c r="CQ1587" i="64" s="1"/>
  <c r="CP1592" i="64"/>
  <c r="CU1343" i="64"/>
  <c r="CV1341" i="64"/>
  <c r="CR1583" i="64" l="1"/>
  <c r="CR1587" i="64" s="1"/>
  <c r="CQ1588" i="64"/>
  <c r="CQ1592" i="64"/>
  <c r="CV1343" i="64"/>
  <c r="CW1341" i="64"/>
  <c r="L1583" i="64" l="1"/>
  <c r="CW1343" i="64"/>
  <c r="CX1341" i="64"/>
  <c r="CS1583" i="64"/>
  <c r="CS1587" i="64" s="1"/>
  <c r="CR1588" i="64"/>
  <c r="CR1592" i="64"/>
  <c r="CT1583" i="64" l="1"/>
  <c r="CT1587" i="64" s="1"/>
  <c r="CS1588" i="64"/>
  <c r="CS1592" i="64"/>
  <c r="CX1343" i="64"/>
  <c r="CY1341" i="64"/>
  <c r="CY1343" i="64" l="1"/>
  <c r="CZ1341" i="64"/>
  <c r="CT1588" i="64"/>
  <c r="CU1583" i="64"/>
  <c r="CU1587" i="64" s="1"/>
  <c r="CT1592" i="64"/>
  <c r="CU1588" i="64" l="1"/>
  <c r="CV1583" i="64"/>
  <c r="CV1587" i="64" s="1"/>
  <c r="CU1592" i="64"/>
  <c r="CZ1343" i="64"/>
  <c r="DA1341" i="64"/>
  <c r="M1583" i="64" l="1"/>
  <c r="CV1588" i="64"/>
  <c r="CW1583" i="64"/>
  <c r="CW1587" i="64" s="1"/>
  <c r="CV1592" i="64"/>
  <c r="DA1343" i="64"/>
  <c r="DB1341" i="64"/>
  <c r="DB1343" i="64" l="1"/>
  <c r="DC1341" i="64"/>
  <c r="CW1588" i="64"/>
  <c r="CX1583" i="64"/>
  <c r="CX1587" i="64" s="1"/>
  <c r="CW1592" i="64"/>
  <c r="CX1588" i="64" l="1"/>
  <c r="CY1583" i="64"/>
  <c r="CY1587" i="64" s="1"/>
  <c r="CX1592" i="64"/>
  <c r="DC1343" i="64"/>
  <c r="DD1341" i="64"/>
  <c r="DD1343" i="64" l="1"/>
  <c r="DE1341" i="64"/>
  <c r="CZ1583" i="64"/>
  <c r="CZ1587" i="64" s="1"/>
  <c r="CY1588" i="64"/>
  <c r="CY1592" i="64"/>
  <c r="N1583" i="64" l="1"/>
  <c r="DA1583" i="64"/>
  <c r="DA1587" i="64" s="1"/>
  <c r="CZ1588" i="64"/>
  <c r="CZ1592" i="64"/>
  <c r="DE1343" i="64"/>
  <c r="DF1341" i="64"/>
  <c r="DF1343" i="64" l="1"/>
  <c r="DG1341" i="64"/>
  <c r="DB1583" i="64"/>
  <c r="DB1587" i="64" s="1"/>
  <c r="DA1588" i="64"/>
  <c r="DA1592" i="64"/>
  <c r="DB1588" i="64" l="1"/>
  <c r="DC1583" i="64"/>
  <c r="DC1587" i="64" s="1"/>
  <c r="DB1592" i="64"/>
  <c r="DG1343" i="64"/>
  <c r="DH1341" i="64"/>
  <c r="DC1588" i="64" l="1"/>
  <c r="DD1583" i="64"/>
  <c r="DD1587" i="64" s="1"/>
  <c r="DC1592" i="64"/>
  <c r="DH1343" i="64"/>
  <c r="DI1341" i="64"/>
  <c r="O1583" i="64" l="1"/>
  <c r="DI1343" i="64"/>
  <c r="DJ1341" i="64"/>
  <c r="DD1588" i="64"/>
  <c r="DE1583" i="64"/>
  <c r="DE1587" i="64" s="1"/>
  <c r="DD1592" i="64"/>
  <c r="DE1588" i="64" l="1"/>
  <c r="DF1583" i="64"/>
  <c r="DF1587" i="64" s="1"/>
  <c r="DE1592" i="64"/>
  <c r="DJ1343" i="64"/>
  <c r="DK1341" i="64"/>
  <c r="DL1341" i="64" s="1"/>
  <c r="DL1343" i="64" s="1"/>
  <c r="DK1343" i="64" l="1"/>
  <c r="DF1588" i="64"/>
  <c r="DG1583" i="64"/>
  <c r="DG1587" i="64" s="1"/>
  <c r="DF1592" i="64"/>
  <c r="DH1583" i="64" l="1"/>
  <c r="DH1587" i="64" s="1"/>
  <c r="DG1588" i="64"/>
  <c r="DG1592" i="64"/>
  <c r="P1583" i="64" l="1"/>
  <c r="DI1583" i="64"/>
  <c r="DI1587" i="64" s="1"/>
  <c r="DH1588" i="64"/>
  <c r="DH1592" i="64"/>
  <c r="DJ1583" i="64" l="1"/>
  <c r="DJ1587" i="64" s="1"/>
  <c r="DI1588" i="64"/>
  <c r="DI1592" i="64"/>
  <c r="DJ1588" i="64" l="1"/>
  <c r="DK1583" i="64"/>
  <c r="DK1587" i="64" s="1"/>
  <c r="DL1583" i="64" s="1"/>
  <c r="DJ1592" i="64"/>
  <c r="DL1587" i="64" l="1"/>
  <c r="K1588" i="64"/>
  <c r="L1588" i="64"/>
  <c r="M1588" i="64"/>
  <c r="N1588" i="64"/>
  <c r="O1588" i="64"/>
  <c r="DK1588" i="64"/>
  <c r="DK1592" i="64"/>
  <c r="DL1588" i="64" l="1"/>
  <c r="P1588" i="64"/>
  <c r="DL1592" i="64"/>
  <c r="K1592" i="64" l="1"/>
  <c r="L1592" i="64"/>
  <c r="M1592" i="64"/>
  <c r="N1592" i="64"/>
  <c r="O1592" i="64"/>
  <c r="P1592" i="64"/>
  <c r="S1694" i="64"/>
  <c r="K1694" i="64" s="1"/>
  <c r="CO1477" i="64" l="1"/>
  <c r="CO1484" i="64" l="1"/>
  <c r="CO1894" i="64" l="1"/>
  <c r="CO1899" i="64" s="1"/>
  <c r="CO2471" i="64" l="1"/>
  <c r="CO2473" i="64" s="1"/>
  <c r="CP2471" i="64" l="1"/>
  <c r="CQ2471" i="64" l="1"/>
  <c r="CP2473" i="64"/>
  <c r="CR2471" i="64" l="1"/>
  <c r="CQ2473" i="64"/>
  <c r="CR2473" i="64" l="1"/>
  <c r="CS2471" i="64"/>
  <c r="CT2471" i="64" l="1"/>
  <c r="CS2473" i="64"/>
  <c r="CU2471" i="64" l="1"/>
  <c r="CT2473" i="64"/>
  <c r="CU2473" i="64" l="1"/>
  <c r="CV2471" i="64"/>
  <c r="CV2473" i="64" l="1"/>
  <c r="CW2471" i="64"/>
  <c r="CW2473" i="64" l="1"/>
  <c r="CX2471" i="64"/>
  <c r="CY2471" i="64" l="1"/>
  <c r="CX2473" i="64"/>
  <c r="CZ2471" i="64" l="1"/>
  <c r="CY2473" i="64"/>
  <c r="DA2471" i="64" l="1"/>
  <c r="CZ2473" i="64"/>
  <c r="DA2473" i="64" l="1"/>
  <c r="DB2471" i="64"/>
  <c r="DC2471" i="64" l="1"/>
  <c r="DB2473" i="64"/>
  <c r="DC2473" i="64" l="1"/>
  <c r="DD2471" i="64"/>
  <c r="DE2471" i="64" l="1"/>
  <c r="DD2473" i="64"/>
  <c r="DF2471" i="64" l="1"/>
  <c r="DE2473" i="64"/>
  <c r="DF2473" i="64" l="1"/>
  <c r="DG2471" i="64"/>
  <c r="DH2471" i="64" l="1"/>
  <c r="DG2473" i="64"/>
  <c r="DH2473" i="64" l="1"/>
  <c r="DI2471" i="64"/>
  <c r="DI2473" i="64" l="1"/>
  <c r="DJ2471" i="64"/>
  <c r="DJ2473" i="64" l="1"/>
  <c r="DK2471" i="64"/>
  <c r="DK2473" i="64" l="1"/>
  <c r="DL2471" i="64"/>
  <c r="DL2473" i="64" s="1"/>
  <c r="CP2493" i="64" l="1"/>
  <c r="CP2496" i="64" s="1"/>
  <c r="CX2493" i="64"/>
  <c r="CX2496" i="64" s="1"/>
  <c r="DF2493" i="64"/>
  <c r="DF2496" i="64" s="1"/>
  <c r="CQ2493" i="64"/>
  <c r="CQ2496" i="64" s="1"/>
  <c r="CY2493" i="64"/>
  <c r="CY2496" i="64" s="1"/>
  <c r="DG2493" i="64"/>
  <c r="DG2496" i="64" s="1"/>
  <c r="CR2493" i="64"/>
  <c r="CR2496" i="64" s="1"/>
  <c r="CZ2493" i="64"/>
  <c r="CZ2496" i="64" s="1"/>
  <c r="DH2493" i="64"/>
  <c r="DH2496" i="64" s="1"/>
  <c r="CS2493" i="64"/>
  <c r="CS2496" i="64" s="1"/>
  <c r="DA2493" i="64"/>
  <c r="DA2496" i="64" s="1"/>
  <c r="DI2493" i="64"/>
  <c r="DI2496" i="64" s="1"/>
  <c r="CT2493" i="64"/>
  <c r="CT2496" i="64" s="1"/>
  <c r="DB2493" i="64"/>
  <c r="DB2496" i="64" s="1"/>
  <c r="DJ2493" i="64"/>
  <c r="DJ2496" i="64" s="1"/>
  <c r="CU2493" i="64"/>
  <c r="CU2496" i="64" s="1"/>
  <c r="DC2493" i="64"/>
  <c r="DC2496" i="64" s="1"/>
  <c r="DK2493" i="64"/>
  <c r="DK2496" i="64" s="1"/>
  <c r="CV2493" i="64"/>
  <c r="CV2496" i="64" s="1"/>
  <c r="DD2493" i="64"/>
  <c r="DD2496" i="64" s="1"/>
  <c r="DL2493" i="64"/>
  <c r="DL2496" i="64" s="1"/>
  <c r="CO2493" i="64"/>
  <c r="CO2496" i="64" s="1"/>
  <c r="CW2493" i="64"/>
  <c r="CW2496" i="64" s="1"/>
  <c r="DE2493" i="64"/>
  <c r="DE2496" i="64" s="1"/>
  <c r="L1894" i="64" l="1"/>
  <c r="CS1895" i="64" a="1"/>
  <c r="CS1895" i="64" s="1"/>
  <c r="CT1895" i="64" a="1"/>
  <c r="CT1895" i="64" s="1"/>
  <c r="CU1895" i="64" a="1"/>
  <c r="CU1895" i="64" s="1"/>
  <c r="CV1895" i="64" a="1"/>
  <c r="CV1895" i="64" s="1"/>
  <c r="CW1895" i="64" a="1"/>
  <c r="CW1895" i="64" s="1"/>
  <c r="CX1895" i="64" a="1"/>
  <c r="CX1895" i="64" s="1"/>
  <c r="CY1895" i="64" a="1"/>
  <c r="CY1895" i="64" s="1"/>
  <c r="CZ1895" i="64" a="1"/>
  <c r="CZ1895" i="64" s="1"/>
  <c r="DA1895" i="64" a="1"/>
  <c r="DA1895" i="64" s="1"/>
  <c r="DB1895" i="64" a="1"/>
  <c r="DB1895" i="64" s="1"/>
  <c r="DC1895" i="64" a="1"/>
  <c r="DC1895" i="64" s="1"/>
  <c r="DD1895" i="64" a="1"/>
  <c r="DD1895" i="64" s="1"/>
  <c r="DE1895" i="64" a="1"/>
  <c r="DE1895" i="64" s="1"/>
  <c r="DF1895" i="64" a="1"/>
  <c r="DF1895" i="64" s="1"/>
  <c r="DG1895" i="64" a="1"/>
  <c r="DG1895" i="64" s="1"/>
  <c r="DH1895" i="64" a="1"/>
  <c r="DH1895" i="64" s="1"/>
  <c r="DI1895" i="64" a="1"/>
  <c r="DI1895" i="64" s="1"/>
  <c r="DJ1895" i="64" a="1"/>
  <c r="DJ1895" i="64" s="1"/>
  <c r="DK1895" i="64" a="1"/>
  <c r="DK1895" i="64" s="1"/>
  <c r="DL1895" i="64" a="1"/>
  <c r="DL1895" i="64" s="1"/>
  <c r="DG46" i="861" l="1"/>
  <c r="CW46" i="861"/>
  <c r="CP46" i="861"/>
  <c r="DC46" i="861"/>
  <c r="CS46" i="861"/>
  <c r="DA46" i="861"/>
  <c r="CQ46" i="861"/>
  <c r="CV46" i="861"/>
  <c r="DL46" i="861"/>
  <c r="CY46" i="861"/>
  <c r="CT46" i="861"/>
  <c r="CO46" i="861"/>
  <c r="DB46" i="861"/>
  <c r="CR46" i="861"/>
  <c r="DJ46" i="861"/>
  <c r="DE46" i="861"/>
  <c r="CZ46" i="861"/>
  <c r="CU46" i="861"/>
  <c r="DH46" i="861"/>
  <c r="CX46" i="861"/>
  <c r="DK46" i="861"/>
  <c r="DF46" i="861"/>
  <c r="DI46" i="861"/>
  <c r="DD46" i="861"/>
  <c r="DD87" i="861" l="1"/>
  <c r="CX87" i="861"/>
  <c r="CR87" i="861"/>
  <c r="DI87" i="861"/>
  <c r="DC87" i="861"/>
  <c r="CW87" i="861"/>
  <c r="CQ87" i="861"/>
  <c r="DH87" i="861"/>
  <c r="DB87" i="861"/>
  <c r="CV87" i="861"/>
  <c r="CP87" i="861"/>
  <c r="DG87" i="861"/>
  <c r="DA87" i="861"/>
  <c r="CU87" i="861"/>
  <c r="CO87" i="861"/>
  <c r="CO51" i="861"/>
  <c r="CO52" i="861" s="1"/>
  <c r="CO53" i="861" s="1"/>
  <c r="DF87" i="861"/>
  <c r="CZ87" i="861"/>
  <c r="CT87" i="861"/>
  <c r="DK87" i="861"/>
  <c r="DE87" i="861"/>
  <c r="CY87" i="861"/>
  <c r="CS87" i="861"/>
  <c r="DJ87" i="861"/>
  <c r="DL87" i="861"/>
  <c r="CO83" i="861" l="1"/>
  <c r="CO88" i="861" s="1"/>
  <c r="CO54" i="861"/>
  <c r="CO76" i="861"/>
  <c r="CO77" i="861" l="1"/>
  <c r="CN62" i="861" l="1"/>
  <c r="CN64" i="861" s="1"/>
  <c r="CN79" i="861" s="1"/>
  <c r="CP43" i="861" l="1"/>
  <c r="CP51" i="861" s="1"/>
  <c r="CO70" i="861"/>
  <c r="CO72" i="861" s="1"/>
  <c r="CP52" i="861" l="1"/>
  <c r="CP53" i="861" s="1"/>
  <c r="CP70" i="861" l="1"/>
  <c r="CP72" i="861" s="1"/>
  <c r="CP76" i="861"/>
  <c r="CP83" i="861"/>
  <c r="CP88" i="861" s="1"/>
  <c r="CP54" i="861"/>
  <c r="CQ43" i="861" l="1"/>
  <c r="CQ51" i="861" s="1"/>
  <c r="CP77" i="861"/>
  <c r="CQ70" i="861" l="1"/>
  <c r="CQ72" i="861" s="1"/>
  <c r="CQ52" i="861"/>
  <c r="CQ53" i="861" s="1"/>
  <c r="CQ54" i="861" l="1"/>
  <c r="CQ83" i="861"/>
  <c r="CQ88" i="861" s="1"/>
  <c r="CQ76" i="861"/>
  <c r="CR43" i="861"/>
  <c r="CR51" i="861" s="1"/>
  <c r="CR52" i="861" l="1"/>
  <c r="CR53" i="861" s="1"/>
  <c r="CR76" i="861" s="1"/>
  <c r="CR77" i="861" s="1"/>
  <c r="CR70" i="861"/>
  <c r="CR72" i="861" s="1"/>
  <c r="CQ77" i="861"/>
  <c r="CS43" i="861" l="1"/>
  <c r="CS51" i="861" s="1"/>
  <c r="CR54" i="861"/>
  <c r="CR83" i="861"/>
  <c r="CR88" i="861" s="1"/>
  <c r="CS52" i="861" l="1"/>
  <c r="CS53" i="861" s="1"/>
  <c r="CS70" i="861"/>
  <c r="CS72" i="861" s="1"/>
  <c r="CT43" i="861" l="1"/>
  <c r="CT51" i="861" s="1"/>
  <c r="CS54" i="861"/>
  <c r="CS83" i="861"/>
  <c r="CS88" i="861" s="1"/>
  <c r="CS76" i="861"/>
  <c r="CS77" i="861" l="1"/>
  <c r="CT52" i="861"/>
  <c r="CT53" i="861" s="1"/>
  <c r="CT70" i="861"/>
  <c r="CT72" i="861" s="1"/>
  <c r="CU43" i="861" l="1"/>
  <c r="CU51" i="861" s="1"/>
  <c r="CT54" i="861"/>
  <c r="CT83" i="861"/>
  <c r="CT88" i="861" s="1"/>
  <c r="CT76" i="861"/>
  <c r="CT77" i="861" s="1"/>
  <c r="CU70" i="861" l="1"/>
  <c r="CU72" i="861" s="1"/>
  <c r="CU52" i="861"/>
  <c r="CU53" i="861" s="1"/>
  <c r="CU76" i="861" l="1"/>
  <c r="CU54" i="861"/>
  <c r="CU83" i="861"/>
  <c r="CU88" i="861" s="1"/>
  <c r="CV43" i="861"/>
  <c r="CV51" i="861" s="1"/>
  <c r="CV52" i="861" l="1"/>
  <c r="CV53" i="861" s="1"/>
  <c r="CV76" i="861" s="1"/>
  <c r="CV77" i="861" s="1"/>
  <c r="CV70" i="861"/>
  <c r="CV72" i="861" s="1"/>
  <c r="CU77" i="861"/>
  <c r="CW43" i="861" l="1"/>
  <c r="CW51" i="861" s="1"/>
  <c r="CV83" i="861"/>
  <c r="CV88" i="861" s="1"/>
  <c r="CV54" i="861"/>
  <c r="CW70" i="861" l="1"/>
  <c r="CW72" i="861" s="1"/>
  <c r="CW52" i="861"/>
  <c r="CW53" i="861" s="1"/>
  <c r="CW83" i="861" l="1"/>
  <c r="CW88" i="861" s="1"/>
  <c r="CW54" i="861"/>
  <c r="CW76" i="861"/>
  <c r="CW77" i="861" s="1"/>
  <c r="CX43" i="861"/>
  <c r="CX51" i="861" s="1"/>
  <c r="CX70" i="861" l="1"/>
  <c r="CX72" i="861" s="1"/>
  <c r="CX52" i="861"/>
  <c r="CX53" i="861" s="1"/>
  <c r="CX76" i="861" s="1"/>
  <c r="CX77" i="861" s="1"/>
  <c r="CX83" i="861" l="1"/>
  <c r="CX88" i="861" s="1"/>
  <c r="CX54" i="861"/>
  <c r="CY43" i="861"/>
  <c r="CY51" i="861" s="1"/>
  <c r="CY52" i="861" l="1"/>
  <c r="CY53" i="861" s="1"/>
  <c r="CY70" i="861"/>
  <c r="CY72" i="861" s="1"/>
  <c r="CZ43" i="861" l="1"/>
  <c r="CZ51" i="861" s="1"/>
  <c r="CY76" i="861"/>
  <c r="CY77" i="861" s="1"/>
  <c r="CY54" i="861"/>
  <c r="CY83" i="861"/>
  <c r="CY88" i="861" s="1"/>
  <c r="CZ52" i="861" l="1"/>
  <c r="CZ53" i="861" s="1"/>
  <c r="CZ76" i="861" s="1"/>
  <c r="CZ77" i="861" s="1"/>
  <c r="CZ70" i="861"/>
  <c r="CZ72" i="861" s="1"/>
  <c r="DA43" i="861" l="1"/>
  <c r="DA51" i="861" s="1"/>
  <c r="CZ83" i="861"/>
  <c r="CZ88" i="861" s="1"/>
  <c r="CZ54" i="861"/>
  <c r="DA70" i="861" l="1"/>
  <c r="DA72" i="861" s="1"/>
  <c r="DA52" i="861"/>
  <c r="DA53" i="861" s="1"/>
  <c r="DA54" i="861" l="1"/>
  <c r="DA83" i="861"/>
  <c r="DA88" i="861" s="1"/>
  <c r="DA76" i="861"/>
  <c r="DA77" i="861" s="1"/>
  <c r="DB43" i="861"/>
  <c r="DB51" i="861" s="1"/>
  <c r="DB70" i="861" l="1"/>
  <c r="DB72" i="861" s="1"/>
  <c r="DB52" i="861"/>
  <c r="DB53" i="861" s="1"/>
  <c r="DB76" i="861" s="1"/>
  <c r="DB77" i="861" s="1"/>
  <c r="DB83" i="861" l="1"/>
  <c r="DB88" i="861" s="1"/>
  <c r="DB54" i="861"/>
  <c r="DC43" i="861"/>
  <c r="DC51" i="861" s="1"/>
  <c r="DC70" i="861" l="1"/>
  <c r="DC72" i="861" s="1"/>
  <c r="DC52" i="861"/>
  <c r="DC53" i="861" s="1"/>
  <c r="DC76" i="861" l="1"/>
  <c r="DC77" i="861" s="1"/>
  <c r="DC54" i="861"/>
  <c r="DC83" i="861"/>
  <c r="DC88" i="861" s="1"/>
  <c r="DD43" i="861"/>
  <c r="DD51" i="861" s="1"/>
  <c r="DD70" i="861" l="1"/>
  <c r="DD72" i="861" s="1"/>
  <c r="DD52" i="861"/>
  <c r="DD53" i="861" s="1"/>
  <c r="DD76" i="861" l="1"/>
  <c r="DD77" i="861" s="1"/>
  <c r="DD54" i="861"/>
  <c r="DD83" i="861"/>
  <c r="DD88" i="861" s="1"/>
  <c r="DE43" i="861"/>
  <c r="DE51" i="861" s="1"/>
  <c r="DE52" i="861" l="1"/>
  <c r="DE53" i="861" s="1"/>
  <c r="DE76" i="861" s="1"/>
  <c r="DE77" i="861" s="1"/>
  <c r="DE70" i="861"/>
  <c r="DE72" i="861" s="1"/>
  <c r="DF43" i="861" l="1"/>
  <c r="DF51" i="861" s="1"/>
  <c r="DE83" i="861"/>
  <c r="DE88" i="861" s="1"/>
  <c r="DE54" i="861"/>
  <c r="DF70" i="861" l="1"/>
  <c r="DF72" i="861" s="1"/>
  <c r="DF52" i="861"/>
  <c r="DF53" i="861" s="1"/>
  <c r="DF76" i="861" l="1"/>
  <c r="DF77" i="861" s="1"/>
  <c r="DF83" i="861"/>
  <c r="DF88" i="861" s="1"/>
  <c r="DF54" i="861"/>
  <c r="DG43" i="861"/>
  <c r="DG51" i="861" s="1"/>
  <c r="DG70" i="861" l="1"/>
  <c r="DG72" i="861" s="1"/>
  <c r="DG52" i="861"/>
  <c r="DG53" i="861" s="1"/>
  <c r="DG83" i="861" l="1"/>
  <c r="DG88" i="861" s="1"/>
  <c r="DG54" i="861"/>
  <c r="DG76" i="861"/>
  <c r="DH43" i="861"/>
  <c r="DH51" i="861" s="1"/>
  <c r="DH70" i="861" l="1"/>
  <c r="DH72" i="861" s="1"/>
  <c r="DG77" i="861"/>
  <c r="DH52" i="861"/>
  <c r="DH53" i="861" s="1"/>
  <c r="DH54" i="861" l="1"/>
  <c r="DH83" i="861"/>
  <c r="DH88" i="861" s="1"/>
  <c r="DH76" i="861"/>
  <c r="DH77" i="861" s="1"/>
  <c r="DI43" i="861"/>
  <c r="DI51" i="861" s="1"/>
  <c r="DI70" i="861" l="1"/>
  <c r="DI72" i="861" s="1"/>
  <c r="DI52" i="861"/>
  <c r="DI53" i="861" s="1"/>
  <c r="DI76" i="861" s="1"/>
  <c r="DI77" i="861" s="1"/>
  <c r="DI83" i="861" l="1"/>
  <c r="DI88" i="861" s="1"/>
  <c r="DI54" i="861"/>
  <c r="DJ43" i="861"/>
  <c r="DJ51" i="861" s="1"/>
  <c r="DJ52" i="861" l="1"/>
  <c r="DJ53" i="861" s="1"/>
  <c r="DJ70" i="861"/>
  <c r="DJ72" i="861" s="1"/>
  <c r="DJ76" i="861" l="1"/>
  <c r="DJ77" i="861" s="1"/>
  <c r="DJ83" i="861"/>
  <c r="DJ88" i="861" s="1"/>
  <c r="DJ54" i="861"/>
  <c r="DK43" i="861"/>
  <c r="DK51" i="861" s="1"/>
  <c r="DK52" i="861" l="1"/>
  <c r="DK53" i="861" s="1"/>
  <c r="DK70" i="861"/>
  <c r="DK72" i="861" s="1"/>
  <c r="DL70" i="861" l="1"/>
  <c r="DL72" i="861" s="1"/>
  <c r="DL43" i="861"/>
  <c r="DL51" i="861" s="1"/>
  <c r="DK76" i="861"/>
  <c r="DK77" i="861" s="1"/>
  <c r="DK83" i="861"/>
  <c r="DK88" i="861" s="1"/>
  <c r="DK54" i="861"/>
  <c r="DL52" i="861" l="1"/>
  <c r="DL53" i="861" s="1"/>
  <c r="DL83" i="861" l="1"/>
  <c r="DL88" i="861" s="1"/>
  <c r="DL54" i="861"/>
  <c r="DL76" i="861"/>
  <c r="DL77" i="861" s="1"/>
  <c r="CO95" i="861"/>
  <c r="CO97" i="861" s="1"/>
  <c r="CO58" i="861" s="1"/>
  <c r="CP95" i="861"/>
  <c r="CP97" i="861" s="1"/>
  <c r="CQ95" i="861"/>
  <c r="CQ97" i="861" s="1"/>
  <c r="CR95" i="861"/>
  <c r="CR97" i="861" s="1"/>
  <c r="CS95" i="861"/>
  <c r="CS97" i="861" s="1"/>
  <c r="CT95" i="861"/>
  <c r="CT97" i="861" s="1"/>
  <c r="CU95" i="861"/>
  <c r="CU97" i="861" s="1"/>
  <c r="CV95" i="861"/>
  <c r="CV97" i="861" s="1"/>
  <c r="CW95" i="861"/>
  <c r="CW97" i="861" s="1"/>
  <c r="CX95" i="861"/>
  <c r="CX97" i="861" s="1"/>
  <c r="CY95" i="861"/>
  <c r="CY97" i="861" s="1"/>
  <c r="CZ95" i="861"/>
  <c r="CZ97" i="861" s="1"/>
  <c r="DA95" i="861"/>
  <c r="DA97" i="861" s="1"/>
  <c r="DB95" i="861"/>
  <c r="DB97" i="861" s="1"/>
  <c r="DC95" i="861"/>
  <c r="DC97" i="861" s="1"/>
  <c r="DD95" i="861"/>
  <c r="DD97" i="861" s="1"/>
  <c r="DE95" i="861"/>
  <c r="DE97" i="861" s="1"/>
  <c r="DF95" i="861"/>
  <c r="DF97" i="861" s="1"/>
  <c r="DG95" i="861"/>
  <c r="DG97" i="861" s="1"/>
  <c r="DH95" i="861"/>
  <c r="DH97" i="861" s="1"/>
  <c r="DI95" i="861"/>
  <c r="DI97" i="861" s="1"/>
  <c r="DJ95" i="861"/>
  <c r="DJ97" i="861" s="1"/>
  <c r="DK95" i="861"/>
  <c r="DK97" i="861" s="1"/>
  <c r="DL95" i="861"/>
  <c r="DL97" i="861" l="1"/>
  <c r="CO59" i="861"/>
  <c r="CO64" i="861" s="1"/>
  <c r="CO79" i="861" s="1"/>
  <c r="CP58" i="861"/>
  <c r="CP59" i="861" l="1"/>
  <c r="CP64" i="861" s="1"/>
  <c r="CP79" i="861" s="1"/>
  <c r="CQ58" i="861"/>
  <c r="CQ59" i="861" l="1"/>
  <c r="CQ64" i="861" s="1"/>
  <c r="CQ79" i="861" s="1"/>
  <c r="CR58" i="861"/>
  <c r="CS58" i="861" l="1"/>
  <c r="CR59" i="861"/>
  <c r="CR64" i="861" s="1"/>
  <c r="CR79" i="861" s="1"/>
  <c r="CS59" i="861" l="1"/>
  <c r="CS64" i="861" s="1"/>
  <c r="CS79" i="861" s="1"/>
  <c r="CT58" i="861"/>
  <c r="CT59" i="861" l="1"/>
  <c r="CT64" i="861" s="1"/>
  <c r="CT79" i="861" s="1"/>
  <c r="CU58" i="861"/>
  <c r="CU59" i="861" l="1"/>
  <c r="CU64" i="861" s="1"/>
  <c r="CU79" i="861" s="1"/>
  <c r="CV58" i="861"/>
  <c r="CV59" i="861" l="1"/>
  <c r="CV64" i="861" s="1"/>
  <c r="CV79" i="861" s="1"/>
  <c r="CW58" i="861"/>
  <c r="CW59" i="861" l="1"/>
  <c r="CW64" i="861" s="1"/>
  <c r="CW79" i="861" s="1"/>
  <c r="CX58" i="861"/>
  <c r="CX59" i="861" l="1"/>
  <c r="CX64" i="861" s="1"/>
  <c r="CX79" i="861" s="1"/>
  <c r="CY58" i="861"/>
  <c r="CY59" i="861" l="1"/>
  <c r="CY64" i="861" s="1"/>
  <c r="CY79" i="861" s="1"/>
  <c r="CZ58" i="861"/>
  <c r="DA58" i="861" l="1"/>
  <c r="CZ59" i="861"/>
  <c r="CZ64" i="861" s="1"/>
  <c r="CZ79" i="861" s="1"/>
  <c r="DA59" i="861" l="1"/>
  <c r="DA64" i="861" s="1"/>
  <c r="DA79" i="861" s="1"/>
  <c r="DB58" i="861"/>
  <c r="DB59" i="861" l="1"/>
  <c r="DB64" i="861" s="1"/>
  <c r="DB79" i="861" s="1"/>
  <c r="DC58" i="861"/>
  <c r="DC59" i="861" l="1"/>
  <c r="DC64" i="861" s="1"/>
  <c r="DC79" i="861" s="1"/>
  <c r="DD58" i="861"/>
  <c r="DD59" i="861" l="1"/>
  <c r="DD64" i="861" s="1"/>
  <c r="DD79" i="861" s="1"/>
  <c r="DE58" i="861"/>
  <c r="DE59" i="861" l="1"/>
  <c r="DE64" i="861" s="1"/>
  <c r="DE79" i="861" s="1"/>
  <c r="DF58" i="861"/>
  <c r="DG58" i="861" l="1"/>
  <c r="DF59" i="861"/>
  <c r="DF64" i="861" s="1"/>
  <c r="DF79" i="861" s="1"/>
  <c r="DG59" i="861" l="1"/>
  <c r="DG64" i="861" s="1"/>
  <c r="DG79" i="861" s="1"/>
  <c r="DH58" i="861"/>
  <c r="DI58" i="861" l="1"/>
  <c r="DH59" i="861"/>
  <c r="DH64" i="861" s="1"/>
  <c r="DH79" i="861" s="1"/>
  <c r="DI59" i="861" l="1"/>
  <c r="DI64" i="861" s="1"/>
  <c r="DI79" i="861" s="1"/>
  <c r="DJ58" i="861"/>
  <c r="DK58" i="861" l="1"/>
  <c r="DJ59" i="861"/>
  <c r="DJ64" i="861" s="1"/>
  <c r="DJ79" i="861" s="1"/>
  <c r="DK59" i="861" l="1"/>
  <c r="DK64" i="861" s="1"/>
  <c r="DK79" i="861" s="1"/>
  <c r="DL58" i="861"/>
  <c r="DL59" i="861" s="1"/>
  <c r="DL64" i="861" s="1"/>
  <c r="DL79" i="861" s="1"/>
  <c r="S18" i="861"/>
  <c r="T18" i="861"/>
  <c r="U18" i="861"/>
  <c r="V18" i="861"/>
  <c r="W18" i="861"/>
  <c r="X18" i="861"/>
  <c r="Y18" i="861"/>
  <c r="Z18" i="861"/>
  <c r="AA18" i="861"/>
  <c r="AB18" i="861"/>
  <c r="AC18" i="861"/>
  <c r="AD18" i="861"/>
  <c r="AE18" i="861"/>
  <c r="AF18" i="861"/>
  <c r="AG18" i="861"/>
  <c r="AH18" i="861"/>
  <c r="AI18" i="861"/>
  <c r="AJ18" i="861"/>
  <c r="AK18" i="861"/>
  <c r="AL18" i="861"/>
  <c r="AM18" i="861"/>
  <c r="AN18" i="861"/>
  <c r="AO18" i="861"/>
  <c r="AP18" i="861"/>
  <c r="AQ18" i="861"/>
  <c r="AR18" i="861"/>
  <c r="AS18" i="861"/>
  <c r="AT18" i="861"/>
  <c r="AU18" i="861"/>
  <c r="AV18" i="861"/>
  <c r="AW18" i="861"/>
  <c r="AX18" i="861"/>
  <c r="AY18" i="861"/>
  <c r="AZ18" i="861"/>
  <c r="BA18" i="861"/>
  <c r="BB18" i="861"/>
  <c r="BC18" i="861"/>
  <c r="BD18" i="861"/>
  <c r="BE18" i="861"/>
  <c r="BF18" i="861"/>
  <c r="BG18" i="861"/>
  <c r="BH18" i="861"/>
  <c r="BI18" i="861"/>
  <c r="BJ18" i="861"/>
  <c r="BK18" i="861"/>
  <c r="BL18" i="861"/>
  <c r="BM18" i="861"/>
  <c r="BN18" i="861"/>
  <c r="BO18" i="861"/>
  <c r="BP18" i="861"/>
  <c r="BQ18" i="861"/>
  <c r="BR18" i="861"/>
  <c r="BS18" i="861"/>
  <c r="BT18" i="861"/>
  <c r="BU18" i="861"/>
  <c r="BV18" i="861"/>
  <c r="BW18" i="861"/>
  <c r="BX18" i="861"/>
  <c r="BY18" i="861"/>
  <c r="BZ18" i="861"/>
  <c r="CA18" i="861"/>
  <c r="CB18" i="861"/>
  <c r="CC18" i="861"/>
  <c r="CD18" i="861"/>
  <c r="CE18" i="861"/>
  <c r="CF18" i="861"/>
  <c r="CG18" i="861"/>
  <c r="CH18" i="861"/>
  <c r="CI18" i="861"/>
  <c r="CJ18" i="861"/>
  <c r="CK18" i="861"/>
  <c r="CL18" i="861"/>
  <c r="S23" i="861"/>
  <c r="T23" i="861"/>
  <c r="T28" i="861" s="1"/>
  <c r="T29" i="861" s="1"/>
  <c r="U23" i="861"/>
  <c r="V23" i="861"/>
  <c r="V28" i="861" s="1"/>
  <c r="V29" i="861" s="1"/>
  <c r="W23" i="861"/>
  <c r="W28" i="861" s="1"/>
  <c r="W29" i="861" s="1"/>
  <c r="X23" i="861"/>
  <c r="Y23" i="861"/>
  <c r="Z23" i="861"/>
  <c r="AA23" i="861"/>
  <c r="AB23" i="861"/>
  <c r="AC23" i="861"/>
  <c r="AD23" i="861"/>
  <c r="AE23" i="861"/>
  <c r="AF23" i="861"/>
  <c r="AG23" i="861"/>
  <c r="AH23" i="861"/>
  <c r="AI23" i="861"/>
  <c r="AJ23" i="861"/>
  <c r="AJ28" i="861" s="1"/>
  <c r="AJ29" i="861" s="1"/>
  <c r="AK23" i="861"/>
  <c r="AL23" i="861"/>
  <c r="AL28" i="861" s="1"/>
  <c r="AL29" i="861" s="1"/>
  <c r="AM23" i="861"/>
  <c r="AN23" i="861"/>
  <c r="AO23" i="861"/>
  <c r="AP23" i="861"/>
  <c r="AQ23" i="861"/>
  <c r="AR23" i="861"/>
  <c r="AS23" i="861"/>
  <c r="AT23" i="861"/>
  <c r="AU23" i="861"/>
  <c r="AV23" i="861"/>
  <c r="AW23" i="861"/>
  <c r="AX23" i="861"/>
  <c r="AY23" i="861"/>
  <c r="AZ23" i="861"/>
  <c r="AZ28" i="861" s="1"/>
  <c r="AZ29" i="861" s="1"/>
  <c r="BA23" i="861"/>
  <c r="BB23" i="861"/>
  <c r="BB28" i="861" s="1"/>
  <c r="BB29" i="861" s="1"/>
  <c r="BC23" i="861"/>
  <c r="BD23" i="861"/>
  <c r="BE23" i="861"/>
  <c r="BF23" i="861"/>
  <c r="BG23" i="861"/>
  <c r="BH23" i="861"/>
  <c r="BI23" i="861"/>
  <c r="BJ23" i="861"/>
  <c r="BK23" i="861"/>
  <c r="BL23" i="861"/>
  <c r="BM23" i="861"/>
  <c r="BN23" i="861"/>
  <c r="BO23" i="861"/>
  <c r="BP23" i="861"/>
  <c r="BQ23" i="861"/>
  <c r="BR23" i="861"/>
  <c r="BR28" i="861" s="1"/>
  <c r="BS23" i="861"/>
  <c r="BT23" i="861"/>
  <c r="BU23" i="861"/>
  <c r="BV23" i="861"/>
  <c r="BW23" i="861"/>
  <c r="BX23" i="861"/>
  <c r="BY23" i="861"/>
  <c r="BZ23" i="861"/>
  <c r="CA23" i="861"/>
  <c r="CB23" i="861"/>
  <c r="CC23" i="861"/>
  <c r="CD23" i="861"/>
  <c r="CE23" i="861"/>
  <c r="CF23" i="861"/>
  <c r="CG23" i="861"/>
  <c r="CH23" i="861"/>
  <c r="CI23" i="861"/>
  <c r="CJ23" i="861"/>
  <c r="CK23" i="861"/>
  <c r="CL23" i="861"/>
  <c r="AE43" i="861"/>
  <c r="AF43" i="861"/>
  <c r="AG43" i="861"/>
  <c r="AH43" i="861"/>
  <c r="AI43" i="861"/>
  <c r="AJ43" i="861"/>
  <c r="AK43" i="861"/>
  <c r="AL43" i="861"/>
  <c r="AM43" i="861"/>
  <c r="AN43" i="861"/>
  <c r="AO43" i="861"/>
  <c r="AP43" i="861"/>
  <c r="AQ43" i="861"/>
  <c r="AR43" i="861"/>
  <c r="AS43" i="861"/>
  <c r="AT43" i="861"/>
  <c r="AU43" i="861"/>
  <c r="AV43" i="861"/>
  <c r="AW43" i="861"/>
  <c r="AX43" i="861"/>
  <c r="AY43" i="861"/>
  <c r="AZ43" i="861"/>
  <c r="BA43" i="861"/>
  <c r="BB43" i="861"/>
  <c r="BC43" i="861"/>
  <c r="BD43" i="861"/>
  <c r="BE43" i="861"/>
  <c r="BF43" i="861"/>
  <c r="BG43" i="861"/>
  <c r="BH43" i="861"/>
  <c r="BI43" i="861"/>
  <c r="BJ43" i="861"/>
  <c r="BK43" i="861"/>
  <c r="BL43" i="861"/>
  <c r="BM43" i="861"/>
  <c r="BN43" i="861"/>
  <c r="BO43" i="861"/>
  <c r="BP43" i="861"/>
  <c r="BQ43" i="861"/>
  <c r="BR43" i="861"/>
  <c r="BS43" i="861"/>
  <c r="BT43" i="861"/>
  <c r="BU43" i="861"/>
  <c r="BV43" i="861"/>
  <c r="BW43" i="861"/>
  <c r="BX43" i="861"/>
  <c r="BY43" i="861"/>
  <c r="BZ43" i="861"/>
  <c r="CA43" i="861"/>
  <c r="CB43" i="861"/>
  <c r="CC43" i="861"/>
  <c r="CD43" i="861"/>
  <c r="CE43" i="861"/>
  <c r="CF43" i="861"/>
  <c r="CG43" i="861"/>
  <c r="CH43" i="861"/>
  <c r="CI43" i="861"/>
  <c r="CJ43" i="861"/>
  <c r="CK43" i="861"/>
  <c r="CL43" i="861"/>
  <c r="S62" i="861"/>
  <c r="T62" i="861"/>
  <c r="U62" i="861"/>
  <c r="V62" i="861"/>
  <c r="W62" i="861"/>
  <c r="X62" i="861"/>
  <c r="Y62" i="861"/>
  <c r="Z62" i="861"/>
  <c r="AA62" i="861"/>
  <c r="AB62" i="861"/>
  <c r="AC62" i="861"/>
  <c r="AD62" i="861"/>
  <c r="K62" i="861" s="1"/>
  <c r="AE62" i="861"/>
  <c r="AF62" i="861"/>
  <c r="AG62" i="861"/>
  <c r="AH62" i="861"/>
  <c r="AI62" i="861"/>
  <c r="AJ62" i="861"/>
  <c r="AK62" i="861"/>
  <c r="AL62" i="861"/>
  <c r="AM62" i="861"/>
  <c r="AN62" i="861"/>
  <c r="AO62" i="861"/>
  <c r="AP62" i="861"/>
  <c r="L62" i="861" s="1"/>
  <c r="AQ62" i="861"/>
  <c r="AR62" i="861"/>
  <c r="AS62" i="861"/>
  <c r="AT62" i="861"/>
  <c r="AU62" i="861"/>
  <c r="AV62" i="861"/>
  <c r="AW62" i="861"/>
  <c r="AX62" i="861"/>
  <c r="AY62" i="861"/>
  <c r="AZ62" i="861"/>
  <c r="BA62" i="861"/>
  <c r="BB62" i="861"/>
  <c r="M62" i="861" s="1"/>
  <c r="BC62" i="861"/>
  <c r="BD62" i="861"/>
  <c r="BE62" i="861"/>
  <c r="BF62" i="861"/>
  <c r="BG62" i="861"/>
  <c r="BH62" i="861"/>
  <c r="BI62" i="861"/>
  <c r="BJ62" i="861"/>
  <c r="BK62" i="861"/>
  <c r="BL62" i="861"/>
  <c r="BM62" i="861"/>
  <c r="BN62" i="861"/>
  <c r="N62" i="861" s="1"/>
  <c r="BO62" i="861"/>
  <c r="BP62" i="861"/>
  <c r="BQ62" i="861"/>
  <c r="BR62" i="861"/>
  <c r="BS62" i="861"/>
  <c r="BT62" i="861"/>
  <c r="BU62" i="861"/>
  <c r="BV62" i="861"/>
  <c r="BW62" i="861"/>
  <c r="BX62" i="861"/>
  <c r="BY62" i="861"/>
  <c r="BZ62" i="861"/>
  <c r="O62" i="861" s="1"/>
  <c r="CA62" i="861"/>
  <c r="CB62" i="861"/>
  <c r="CC62" i="861"/>
  <c r="CD62" i="861"/>
  <c r="CE62" i="861"/>
  <c r="CF62" i="861"/>
  <c r="CG62" i="861"/>
  <c r="CH62" i="861"/>
  <c r="CI62" i="861"/>
  <c r="CJ62" i="861"/>
  <c r="CK62" i="861"/>
  <c r="CL62" i="861"/>
  <c r="P62" i="861" s="1"/>
  <c r="S67" i="861"/>
  <c r="S72" i="861" s="1"/>
  <c r="T67" i="861"/>
  <c r="T72" i="861" s="1"/>
  <c r="U67" i="861"/>
  <c r="U72" i="861" s="1"/>
  <c r="V67" i="861"/>
  <c r="V72" i="861" s="1"/>
  <c r="W67" i="861"/>
  <c r="W72" i="861" s="1"/>
  <c r="X67" i="861"/>
  <c r="X72" i="861" s="1"/>
  <c r="Y67" i="861"/>
  <c r="Y72" i="861" s="1"/>
  <c r="Z67" i="861"/>
  <c r="Z72" i="861" s="1"/>
  <c r="AA67" i="861"/>
  <c r="AA72" i="861" s="1"/>
  <c r="AB67" i="861"/>
  <c r="AB72" i="861" s="1"/>
  <c r="AC67" i="861"/>
  <c r="AC72" i="861" s="1"/>
  <c r="AD67" i="861"/>
  <c r="K67" i="861" s="1"/>
  <c r="AE67" i="861"/>
  <c r="AF67" i="861"/>
  <c r="AG67" i="861"/>
  <c r="AH67" i="861"/>
  <c r="AI67" i="861"/>
  <c r="AJ67" i="861"/>
  <c r="AK67" i="861"/>
  <c r="AL67" i="861"/>
  <c r="AM67" i="861"/>
  <c r="AN67" i="861"/>
  <c r="AO67" i="861"/>
  <c r="AP67" i="861"/>
  <c r="L67" i="861" s="1"/>
  <c r="AQ67" i="861"/>
  <c r="AR67" i="861"/>
  <c r="AS67" i="861"/>
  <c r="AT67" i="861"/>
  <c r="AU67" i="861"/>
  <c r="AV67" i="861"/>
  <c r="AW67" i="861"/>
  <c r="AX67" i="861"/>
  <c r="AY67" i="861"/>
  <c r="AZ67" i="861"/>
  <c r="BA67" i="861"/>
  <c r="BB67" i="861"/>
  <c r="M67" i="861" s="1"/>
  <c r="BC67" i="861"/>
  <c r="BD67" i="861"/>
  <c r="BE67" i="861"/>
  <c r="BF67" i="861"/>
  <c r="BG67" i="861"/>
  <c r="BH67" i="861"/>
  <c r="BI67" i="861"/>
  <c r="BJ67" i="861"/>
  <c r="BK67" i="861"/>
  <c r="BL67" i="861"/>
  <c r="BM67" i="861"/>
  <c r="BN67" i="861"/>
  <c r="N67" i="861" s="1"/>
  <c r="BO67" i="861"/>
  <c r="BP67" i="861"/>
  <c r="BQ67" i="861"/>
  <c r="BR67" i="861"/>
  <c r="BS67" i="861"/>
  <c r="BT67" i="861"/>
  <c r="BU67" i="861"/>
  <c r="BV67" i="861"/>
  <c r="BW67" i="861"/>
  <c r="BX67" i="861"/>
  <c r="BY67" i="861"/>
  <c r="BZ67" i="861"/>
  <c r="O67" i="861" s="1"/>
  <c r="CA67" i="861"/>
  <c r="CB67" i="861"/>
  <c r="CC67" i="861"/>
  <c r="CD67" i="861"/>
  <c r="CE67" i="861"/>
  <c r="CF67" i="861"/>
  <c r="CG67" i="861"/>
  <c r="CH67" i="861"/>
  <c r="CI67" i="861"/>
  <c r="CJ67" i="861"/>
  <c r="CK67" i="861"/>
  <c r="CL67" i="861"/>
  <c r="P67" i="861" s="1"/>
  <c r="AE70" i="861"/>
  <c r="AF70" i="861"/>
  <c r="AG70" i="861"/>
  <c r="AH70" i="861"/>
  <c r="AI70" i="861"/>
  <c r="AJ70" i="861"/>
  <c r="AK70" i="861"/>
  <c r="AL70" i="861"/>
  <c r="AM70" i="861"/>
  <c r="AN70" i="861"/>
  <c r="AO70" i="861"/>
  <c r="AP70" i="861"/>
  <c r="L70" i="861" s="1"/>
  <c r="AQ70" i="861"/>
  <c r="AR70" i="861"/>
  <c r="AS70" i="861"/>
  <c r="AT70" i="861"/>
  <c r="AU70" i="861"/>
  <c r="AV70" i="861"/>
  <c r="AW70" i="861"/>
  <c r="AX70" i="861"/>
  <c r="AY70" i="861"/>
  <c r="AZ70" i="861"/>
  <c r="BA70" i="861"/>
  <c r="BB70" i="861"/>
  <c r="M70" i="861" s="1"/>
  <c r="BC70" i="861"/>
  <c r="BD70" i="861"/>
  <c r="BE70" i="861"/>
  <c r="BF70" i="861"/>
  <c r="BG70" i="861"/>
  <c r="BH70" i="861"/>
  <c r="BI70" i="861"/>
  <c r="BJ70" i="861"/>
  <c r="BK70" i="861"/>
  <c r="BL70" i="861"/>
  <c r="BM70" i="861"/>
  <c r="BN70" i="861"/>
  <c r="N70" i="861" s="1"/>
  <c r="BO70" i="861"/>
  <c r="BP70" i="861"/>
  <c r="BQ70" i="861"/>
  <c r="BR70" i="861"/>
  <c r="BS70" i="861"/>
  <c r="BT70" i="861"/>
  <c r="BU70" i="861"/>
  <c r="BV70" i="861"/>
  <c r="BW70" i="861"/>
  <c r="BX70" i="861"/>
  <c r="BY70" i="861"/>
  <c r="BZ70" i="861"/>
  <c r="O70" i="861" s="1"/>
  <c r="CA70" i="861"/>
  <c r="CB70" i="861"/>
  <c r="CC70" i="861"/>
  <c r="CD70" i="861"/>
  <c r="CE70" i="861"/>
  <c r="CF70" i="861"/>
  <c r="CG70" i="861"/>
  <c r="CH70" i="861"/>
  <c r="CI70" i="861"/>
  <c r="CJ70" i="861"/>
  <c r="CK70" i="861"/>
  <c r="CL70" i="861"/>
  <c r="P70" i="861" s="1"/>
  <c r="S86" i="861"/>
  <c r="T86" i="861"/>
  <c r="U86" i="861"/>
  <c r="V86" i="861"/>
  <c r="W86" i="861"/>
  <c r="X86" i="861"/>
  <c r="Y86" i="861"/>
  <c r="Z86" i="861"/>
  <c r="AA86" i="861"/>
  <c r="AB86" i="861"/>
  <c r="AC86" i="861"/>
  <c r="AD86" i="861"/>
  <c r="AE86" i="861"/>
  <c r="AF86" i="861"/>
  <c r="AG86" i="861"/>
  <c r="AH86" i="861"/>
  <c r="AI86" i="861"/>
  <c r="AJ86" i="861"/>
  <c r="AK86" i="861"/>
  <c r="AL86" i="861"/>
  <c r="AM86" i="861"/>
  <c r="AN86" i="861"/>
  <c r="AO86" i="861"/>
  <c r="AP86" i="861"/>
  <c r="AQ86" i="861"/>
  <c r="AR86" i="861"/>
  <c r="AS86" i="861"/>
  <c r="AT86" i="861"/>
  <c r="AU86" i="861"/>
  <c r="AV86" i="861"/>
  <c r="AW86" i="861"/>
  <c r="AX86" i="861"/>
  <c r="AY86" i="861"/>
  <c r="AZ86" i="861"/>
  <c r="BA86" i="861"/>
  <c r="BB86" i="861"/>
  <c r="BC86" i="861"/>
  <c r="BD86" i="861"/>
  <c r="BE86" i="861"/>
  <c r="BF86" i="861"/>
  <c r="BG86" i="861"/>
  <c r="BH86" i="861"/>
  <c r="BI86" i="861"/>
  <c r="BJ86" i="861"/>
  <c r="BK86" i="861"/>
  <c r="BL86" i="861"/>
  <c r="BM86" i="861"/>
  <c r="BN86" i="861"/>
  <c r="BO86" i="861"/>
  <c r="BP86" i="861"/>
  <c r="BQ86" i="861"/>
  <c r="BR86" i="861"/>
  <c r="BS86" i="861"/>
  <c r="BT86" i="861"/>
  <c r="BU86" i="861"/>
  <c r="BV86" i="861"/>
  <c r="BW86" i="861"/>
  <c r="BX86" i="861"/>
  <c r="BY86" i="861"/>
  <c r="BZ86" i="861"/>
  <c r="CA86" i="861"/>
  <c r="CB86" i="861"/>
  <c r="CC86" i="861"/>
  <c r="CD86" i="861"/>
  <c r="CE86" i="861"/>
  <c r="CF86" i="861"/>
  <c r="CG86" i="861"/>
  <c r="CH86" i="861"/>
  <c r="CI86" i="861"/>
  <c r="CJ86" i="861"/>
  <c r="CK86" i="861"/>
  <c r="CL86" i="861"/>
  <c r="S91" i="861"/>
  <c r="T91" i="861"/>
  <c r="U91" i="861"/>
  <c r="V91" i="861"/>
  <c r="W91" i="861"/>
  <c r="X91" i="861"/>
  <c r="Y91" i="861"/>
  <c r="Z91" i="861"/>
  <c r="AA91" i="861"/>
  <c r="AB91" i="861"/>
  <c r="AC91" i="861"/>
  <c r="AD91" i="861"/>
  <c r="AE91" i="861"/>
  <c r="AF91" i="861"/>
  <c r="AG91" i="861"/>
  <c r="AH91" i="861"/>
  <c r="AI91" i="861"/>
  <c r="AJ91" i="861"/>
  <c r="AK91" i="861"/>
  <c r="AL91" i="861"/>
  <c r="AM91" i="861"/>
  <c r="AN91" i="861"/>
  <c r="AO91" i="861"/>
  <c r="AP91" i="861"/>
  <c r="AQ91" i="861"/>
  <c r="AR91" i="861"/>
  <c r="AS91" i="861"/>
  <c r="AT91" i="861"/>
  <c r="AU91" i="861"/>
  <c r="AV91" i="861"/>
  <c r="AW91" i="861"/>
  <c r="AX91" i="861"/>
  <c r="AY91" i="861"/>
  <c r="AZ91" i="861"/>
  <c r="BA91" i="861"/>
  <c r="BB91" i="861"/>
  <c r="BC91" i="861"/>
  <c r="BD91" i="861"/>
  <c r="BE91" i="861"/>
  <c r="BF91" i="861"/>
  <c r="BG91" i="861"/>
  <c r="BH91" i="861"/>
  <c r="BI91" i="861"/>
  <c r="BJ91" i="861"/>
  <c r="BK91" i="861"/>
  <c r="BL91" i="861"/>
  <c r="BM91" i="861"/>
  <c r="BN91" i="861"/>
  <c r="BO91" i="861"/>
  <c r="BP91" i="861"/>
  <c r="BQ91" i="861"/>
  <c r="BR91" i="861"/>
  <c r="BS91" i="861"/>
  <c r="BT91" i="861"/>
  <c r="BU91" i="861"/>
  <c r="BV91" i="861"/>
  <c r="BW91" i="861"/>
  <c r="BX91" i="861"/>
  <c r="BY91" i="861"/>
  <c r="BZ91" i="861"/>
  <c r="CA91" i="861"/>
  <c r="CB91" i="861"/>
  <c r="CC91" i="861"/>
  <c r="CD91" i="861"/>
  <c r="CE91" i="861"/>
  <c r="CF91" i="861"/>
  <c r="CG91" i="861"/>
  <c r="CH91" i="861"/>
  <c r="CI91" i="861"/>
  <c r="CJ91" i="861"/>
  <c r="CK91" i="861"/>
  <c r="CL91" i="861"/>
  <c r="AE95" i="861"/>
  <c r="AF95" i="861"/>
  <c r="AG95" i="861"/>
  <c r="AH95" i="861"/>
  <c r="AI95" i="861"/>
  <c r="AJ95" i="861"/>
  <c r="AK95" i="861"/>
  <c r="AL95" i="861"/>
  <c r="AM95" i="861"/>
  <c r="AN95" i="861"/>
  <c r="AO95" i="861"/>
  <c r="AP95" i="861"/>
  <c r="AQ95" i="861"/>
  <c r="AR95" i="861"/>
  <c r="AS95" i="861"/>
  <c r="AT95" i="861"/>
  <c r="AU95" i="861"/>
  <c r="AV95" i="861"/>
  <c r="AW95" i="861"/>
  <c r="AX95" i="861"/>
  <c r="AY95" i="861"/>
  <c r="AZ95" i="861"/>
  <c r="BA95" i="861"/>
  <c r="BB95" i="861"/>
  <c r="BC95" i="861"/>
  <c r="BD95" i="861"/>
  <c r="BE95" i="861"/>
  <c r="BF95" i="861"/>
  <c r="BG95" i="861"/>
  <c r="BH95" i="861"/>
  <c r="BI95" i="861"/>
  <c r="BJ95" i="861"/>
  <c r="BK95" i="861"/>
  <c r="BL95" i="861"/>
  <c r="BM95" i="861"/>
  <c r="BN95" i="861"/>
  <c r="BO95" i="861"/>
  <c r="BP95" i="861"/>
  <c r="BQ95" i="861"/>
  <c r="BR95" i="861"/>
  <c r="BS95" i="861"/>
  <c r="BT95" i="861"/>
  <c r="BU95" i="861"/>
  <c r="BV95" i="861"/>
  <c r="BW95" i="861"/>
  <c r="BX95" i="861"/>
  <c r="BY95" i="861"/>
  <c r="BZ95" i="861"/>
  <c r="CA95" i="861"/>
  <c r="CB95" i="861"/>
  <c r="CC95" i="861"/>
  <c r="CD95" i="861"/>
  <c r="CE95" i="861"/>
  <c r="CF95" i="861"/>
  <c r="CG95" i="861"/>
  <c r="CH95" i="861"/>
  <c r="CI95" i="861"/>
  <c r="CJ95" i="861"/>
  <c r="CK95" i="861"/>
  <c r="CL95" i="861"/>
  <c r="X28" i="861" l="1"/>
  <c r="X29" i="861" s="1"/>
  <c r="BC28" i="861"/>
  <c r="BC29" i="861" s="1"/>
  <c r="CC28" i="861"/>
  <c r="CC29" i="861" s="1"/>
  <c r="BM28" i="861"/>
  <c r="BM29" i="861" s="1"/>
  <c r="AG28" i="861"/>
  <c r="AG29" i="861" s="1"/>
  <c r="AW28" i="861"/>
  <c r="AW29" i="861" s="1"/>
  <c r="S28" i="861"/>
  <c r="S29" i="861" s="1"/>
  <c r="CF28" i="861"/>
  <c r="CF29" i="861" s="1"/>
  <c r="CE28" i="861"/>
  <c r="CE29" i="861" s="1"/>
  <c r="AY28" i="861"/>
  <c r="AY29" i="861" s="1"/>
  <c r="AI28" i="861"/>
  <c r="AI29" i="861" s="1"/>
  <c r="U28" i="861"/>
  <c r="U29" i="861" s="1"/>
  <c r="BU28" i="861"/>
  <c r="BU29" i="861" s="1"/>
  <c r="BE28" i="861"/>
  <c r="BE29" i="861" s="1"/>
  <c r="AO28" i="861"/>
  <c r="AO29" i="861" s="1"/>
  <c r="Y28" i="861"/>
  <c r="Y29" i="861" s="1"/>
  <c r="CK28" i="861"/>
  <c r="CK29" i="861" s="1"/>
  <c r="AQ28" i="861"/>
  <c r="AQ29" i="861" s="1"/>
  <c r="AA28" i="861"/>
  <c r="AA29" i="861" s="1"/>
  <c r="BH28" i="861"/>
  <c r="BH29" i="861" s="1"/>
  <c r="AR28" i="861"/>
  <c r="AR29" i="861" s="1"/>
  <c r="CA28" i="861"/>
  <c r="CA29" i="861" s="1"/>
  <c r="AS28" i="861"/>
  <c r="AS29" i="861" s="1"/>
  <c r="BX28" i="861"/>
  <c r="BX29" i="861" s="1"/>
  <c r="BJ28" i="861"/>
  <c r="BJ29" i="861" s="1"/>
  <c r="AT28" i="861"/>
  <c r="AT29" i="861" s="1"/>
  <c r="AD28" i="861"/>
  <c r="AD29" i="861" s="1"/>
  <c r="CJ28" i="861"/>
  <c r="CJ29" i="861" s="1"/>
  <c r="BO28" i="861"/>
  <c r="BO29" i="861" s="1"/>
  <c r="AB28" i="861"/>
  <c r="AB29" i="861" s="1"/>
  <c r="CI28" i="861"/>
  <c r="CI29" i="861" s="1"/>
  <c r="BS28" i="861"/>
  <c r="BS29" i="861" s="1"/>
  <c r="BP28" i="861"/>
  <c r="BP29" i="861" s="1"/>
  <c r="AE72" i="861"/>
  <c r="CE72" i="861"/>
  <c r="BW72" i="861"/>
  <c r="BO72" i="861"/>
  <c r="BG72" i="861"/>
  <c r="AY72" i="861"/>
  <c r="AQ72" i="861"/>
  <c r="AI72" i="861"/>
  <c r="BC72" i="861"/>
  <c r="AF72" i="861"/>
  <c r="BK28" i="861"/>
  <c r="BK29" i="861" s="1"/>
  <c r="AU28" i="861"/>
  <c r="AU29" i="861" s="1"/>
  <c r="AM28" i="861"/>
  <c r="AM29" i="861" s="1"/>
  <c r="AE28" i="861"/>
  <c r="AE29" i="861" s="1"/>
  <c r="BY28" i="861"/>
  <c r="BY29" i="861" s="1"/>
  <c r="BQ28" i="861"/>
  <c r="BQ29" i="861" s="1"/>
  <c r="BI28" i="861"/>
  <c r="BI29" i="861" s="1"/>
  <c r="BA28" i="861"/>
  <c r="BA29" i="861" s="1"/>
  <c r="AK28" i="861"/>
  <c r="AK29" i="861" s="1"/>
  <c r="AC28" i="861"/>
  <c r="AC29" i="861" s="1"/>
  <c r="AD72" i="861"/>
  <c r="K72" i="861" s="1"/>
  <c r="CH72" i="861"/>
  <c r="BR72" i="861"/>
  <c r="BJ72" i="861"/>
  <c r="AT72" i="861"/>
  <c r="AL72" i="861"/>
  <c r="CG72" i="861"/>
  <c r="BY72" i="861"/>
  <c r="BQ72" i="861"/>
  <c r="BI72" i="861"/>
  <c r="BA72" i="861"/>
  <c r="AS72" i="861"/>
  <c r="AK72" i="861"/>
  <c r="BW28" i="861"/>
  <c r="BW29" i="861" s="1"/>
  <c r="BG28" i="861"/>
  <c r="BG29" i="861" s="1"/>
  <c r="CI72" i="861"/>
  <c r="BS72" i="861"/>
  <c r="BK72" i="861"/>
  <c r="AU72" i="861"/>
  <c r="AM72" i="861"/>
  <c r="CA72" i="861"/>
  <c r="CB28" i="861"/>
  <c r="CB29" i="861" s="1"/>
  <c r="BT28" i="861"/>
  <c r="BT29" i="861" s="1"/>
  <c r="BL28" i="861"/>
  <c r="BL29" i="861" s="1"/>
  <c r="BD28" i="861"/>
  <c r="BD29" i="861" s="1"/>
  <c r="AV28" i="861"/>
  <c r="AV29" i="861" s="1"/>
  <c r="AN28" i="861"/>
  <c r="AN29" i="861" s="1"/>
  <c r="AF28" i="861"/>
  <c r="AF29" i="861" s="1"/>
  <c r="CJ72" i="861"/>
  <c r="CB72" i="861"/>
  <c r="BT72" i="861"/>
  <c r="BL72" i="861"/>
  <c r="BD72" i="861"/>
  <c r="AV72" i="861"/>
  <c r="AN72" i="861"/>
  <c r="BF72" i="861"/>
  <c r="AX72" i="861"/>
  <c r="AH72" i="861"/>
  <c r="BV28" i="861"/>
  <c r="BV29" i="861" s="1"/>
  <c r="BN28" i="861"/>
  <c r="BN29" i="861" s="1"/>
  <c r="BF28" i="861"/>
  <c r="BF29" i="861" s="1"/>
  <c r="AX28" i="861"/>
  <c r="AX29" i="861" s="1"/>
  <c r="AP28" i="861"/>
  <c r="AP29" i="861" s="1"/>
  <c r="AH28" i="861"/>
  <c r="AH29" i="861" s="1"/>
  <c r="Z28" i="861"/>
  <c r="Z29" i="861" s="1"/>
  <c r="BU72" i="861"/>
  <c r="BM72" i="861"/>
  <c r="BE72" i="861"/>
  <c r="AW72" i="861"/>
  <c r="AO72" i="861"/>
  <c r="AG72" i="861"/>
  <c r="BB72" i="861"/>
  <c r="M72" i="861" s="1"/>
  <c r="BP72" i="861"/>
  <c r="BH72" i="861"/>
  <c r="AZ72" i="861"/>
  <c r="AR72" i="861"/>
  <c r="AJ72" i="861"/>
  <c r="CF72" i="861"/>
  <c r="BX72" i="861"/>
  <c r="CL28" i="861"/>
  <c r="CL29" i="861" s="1"/>
  <c r="CD28" i="861"/>
  <c r="CD29" i="861" s="1"/>
  <c r="BN72" i="861"/>
  <c r="N72" i="861" s="1"/>
  <c r="CK72" i="861"/>
  <c r="CC72" i="861"/>
  <c r="AP72" i="861"/>
  <c r="L72" i="861" s="1"/>
  <c r="CD72" i="861"/>
  <c r="BV72" i="861"/>
  <c r="BZ72" i="861"/>
  <c r="O72" i="861" s="1"/>
  <c r="P91" i="861"/>
  <c r="N91" i="861"/>
  <c r="L91" i="861"/>
  <c r="O86" i="861"/>
  <c r="M86" i="861"/>
  <c r="K86" i="861"/>
  <c r="K23" i="861"/>
  <c r="K2390" i="64" s="1"/>
  <c r="O95" i="861"/>
  <c r="M95" i="861"/>
  <c r="O43" i="861"/>
  <c r="M43" i="861"/>
  <c r="O91" i="861"/>
  <c r="M91" i="861"/>
  <c r="K91" i="861"/>
  <c r="P86" i="861"/>
  <c r="N86" i="861"/>
  <c r="L86" i="861"/>
  <c r="L43" i="861"/>
  <c r="L23" i="861"/>
  <c r="L2390" i="64" s="1"/>
  <c r="P23" i="861"/>
  <c r="P2390" i="64" s="1"/>
  <c r="N23" i="861"/>
  <c r="N2390" i="64" s="1"/>
  <c r="P95" i="861"/>
  <c r="N95" i="861"/>
  <c r="L95" i="861"/>
  <c r="P43" i="861"/>
  <c r="N43" i="861"/>
  <c r="M18" i="861"/>
  <c r="M2364" i="64" s="1"/>
  <c r="K18" i="861"/>
  <c r="K2364" i="64" s="1"/>
  <c r="CL72" i="861"/>
  <c r="P72" i="861" s="1"/>
  <c r="CH2390" i="64"/>
  <c r="BZ2390" i="64"/>
  <c r="BR2390" i="64"/>
  <c r="BJ2390" i="64"/>
  <c r="BB2390" i="64"/>
  <c r="AT2390" i="64"/>
  <c r="AL2390" i="64"/>
  <c r="AD2390" i="64"/>
  <c r="V2390" i="64"/>
  <c r="CI2364" i="64"/>
  <c r="CI2441" i="64"/>
  <c r="CI12" i="863"/>
  <c r="CA2364" i="64"/>
  <c r="CA2441" i="64"/>
  <c r="CA12" i="863"/>
  <c r="BS2364" i="64"/>
  <c r="BS2441" i="64"/>
  <c r="BS12" i="863"/>
  <c r="BK2364" i="64"/>
  <c r="BK2441" i="64"/>
  <c r="BK12" i="863"/>
  <c r="BC2364" i="64"/>
  <c r="BC2441" i="64"/>
  <c r="BC12" i="863"/>
  <c r="AU2364" i="64"/>
  <c r="AU2441" i="64"/>
  <c r="AU12" i="863"/>
  <c r="AM2364" i="64"/>
  <c r="AM2441" i="64"/>
  <c r="AM12" i="863"/>
  <c r="AE2364" i="64"/>
  <c r="AE2441" i="64"/>
  <c r="AE12" i="863"/>
  <c r="W2364" i="64"/>
  <c r="W2441" i="64"/>
  <c r="W12" i="863"/>
  <c r="CG2390" i="64"/>
  <c r="BY2390" i="64"/>
  <c r="BQ2390" i="64"/>
  <c r="BI2390" i="64"/>
  <c r="BA2390" i="64"/>
  <c r="AS2390" i="64"/>
  <c r="AK2390" i="64"/>
  <c r="AC2390" i="64"/>
  <c r="U2390" i="64"/>
  <c r="CH2364" i="64"/>
  <c r="CH2441" i="64"/>
  <c r="CH12" i="863"/>
  <c r="BZ2364" i="64"/>
  <c r="BZ2441" i="64"/>
  <c r="BZ12" i="863"/>
  <c r="BR2364" i="64"/>
  <c r="BR2441" i="64"/>
  <c r="BR12" i="863"/>
  <c r="BJ2364" i="64"/>
  <c r="BJ2441" i="64"/>
  <c r="BJ12" i="863"/>
  <c r="BB2364" i="64"/>
  <c r="BB2441" i="64"/>
  <c r="BB12" i="863"/>
  <c r="AT2364" i="64"/>
  <c r="AT2441" i="64"/>
  <c r="AT12" i="863"/>
  <c r="AL2364" i="64"/>
  <c r="AL2441" i="64"/>
  <c r="AL12" i="863"/>
  <c r="AD2364" i="64"/>
  <c r="AD2441" i="64"/>
  <c r="AD12" i="863"/>
  <c r="V2364" i="64"/>
  <c r="V2441" i="64"/>
  <c r="V12" i="863"/>
  <c r="L18" i="861"/>
  <c r="CH28" i="861"/>
  <c r="BZ28" i="861"/>
  <c r="CF2390" i="64"/>
  <c r="BX2390" i="64"/>
  <c r="BP2390" i="64"/>
  <c r="BH2390" i="64"/>
  <c r="AZ2390" i="64"/>
  <c r="AR2390" i="64"/>
  <c r="AJ2390" i="64"/>
  <c r="AB2390" i="64"/>
  <c r="T2390" i="64"/>
  <c r="CG2364" i="64"/>
  <c r="CG2441" i="64"/>
  <c r="CG12" i="863"/>
  <c r="BY2364" i="64"/>
  <c r="BY2441" i="64"/>
  <c r="BY12" i="863"/>
  <c r="BQ2364" i="64"/>
  <c r="BQ2441" i="64"/>
  <c r="BQ12" i="863"/>
  <c r="BI2364" i="64"/>
  <c r="BI2441" i="64"/>
  <c r="BI12" i="863"/>
  <c r="BA2364" i="64"/>
  <c r="BA2441" i="64"/>
  <c r="BA12" i="863"/>
  <c r="AS2364" i="64"/>
  <c r="AS2441" i="64"/>
  <c r="AS12" i="863"/>
  <c r="AK2364" i="64"/>
  <c r="AK2441" i="64"/>
  <c r="AK12" i="863"/>
  <c r="AC2364" i="64"/>
  <c r="AC2441" i="64"/>
  <c r="AC12" i="863"/>
  <c r="U2364" i="64"/>
  <c r="U2441" i="64"/>
  <c r="U12" i="863"/>
  <c r="CG28" i="861"/>
  <c r="CE2390" i="64"/>
  <c r="BW2390" i="64"/>
  <c r="BO2390" i="64"/>
  <c r="BG2390" i="64"/>
  <c r="AY2390" i="64"/>
  <c r="AQ2390" i="64"/>
  <c r="AI2390" i="64"/>
  <c r="AA2390" i="64"/>
  <c r="S2390" i="64"/>
  <c r="S2394" i="64" s="1"/>
  <c r="CF2364" i="64"/>
  <c r="CF2441" i="64"/>
  <c r="CF12" i="863"/>
  <c r="BX2364" i="64"/>
  <c r="BX2441" i="64"/>
  <c r="BX12" i="863"/>
  <c r="BP2364" i="64"/>
  <c r="BP2441" i="64"/>
  <c r="BP12" i="863"/>
  <c r="BH2364" i="64"/>
  <c r="BH2441" i="64"/>
  <c r="BH12" i="863"/>
  <c r="AZ2364" i="64"/>
  <c r="AZ2441" i="64"/>
  <c r="AZ12" i="863"/>
  <c r="AR2364" i="64"/>
  <c r="AR2441" i="64"/>
  <c r="AR12" i="863"/>
  <c r="AJ2364" i="64"/>
  <c r="AJ2441" i="64"/>
  <c r="AJ12" i="863"/>
  <c r="AB2364" i="64"/>
  <c r="AB2441" i="64"/>
  <c r="AB12" i="863"/>
  <c r="T2364" i="64"/>
  <c r="T2441" i="64"/>
  <c r="T12" i="863"/>
  <c r="BR29" i="861"/>
  <c r="CL2390" i="64"/>
  <c r="CD2390" i="64"/>
  <c r="BV2390" i="64"/>
  <c r="BN2390" i="64"/>
  <c r="BF2390" i="64"/>
  <c r="AX2390" i="64"/>
  <c r="AP2390" i="64"/>
  <c r="AH2390" i="64"/>
  <c r="Z2390" i="64"/>
  <c r="CE2364" i="64"/>
  <c r="CE2441" i="64"/>
  <c r="CE12" i="863"/>
  <c r="BW2364" i="64"/>
  <c r="BW2441" i="64"/>
  <c r="BW12" i="863"/>
  <c r="BO2364" i="64"/>
  <c r="BO2441" i="64"/>
  <c r="BO12" i="863"/>
  <c r="BG2364" i="64"/>
  <c r="BG2441" i="64"/>
  <c r="BG12" i="863"/>
  <c r="AY2364" i="64"/>
  <c r="AY2441" i="64"/>
  <c r="AY12" i="863"/>
  <c r="AQ2364" i="64"/>
  <c r="AQ2441" i="64"/>
  <c r="AQ12" i="863"/>
  <c r="AI2364" i="64"/>
  <c r="AI2441" i="64"/>
  <c r="AI12" i="863"/>
  <c r="AA2364" i="64"/>
  <c r="AA2441" i="64"/>
  <c r="AA12" i="863"/>
  <c r="S2364" i="64"/>
  <c r="S2368" i="64" s="1"/>
  <c r="S2441" i="64"/>
  <c r="S2445" i="64" s="1"/>
  <c r="S12" i="863"/>
  <c r="CK2390" i="64"/>
  <c r="CC2390" i="64"/>
  <c r="BU2390" i="64"/>
  <c r="BM2390" i="64"/>
  <c r="BE2390" i="64"/>
  <c r="AW2390" i="64"/>
  <c r="AO2390" i="64"/>
  <c r="AG2390" i="64"/>
  <c r="Y2390" i="64"/>
  <c r="O23" i="861"/>
  <c r="CL2364" i="64"/>
  <c r="CL2441" i="64"/>
  <c r="CL12" i="863"/>
  <c r="CD2364" i="64"/>
  <c r="CD2441" i="64"/>
  <c r="CD12" i="863"/>
  <c r="BV2364" i="64"/>
  <c r="BV2441" i="64"/>
  <c r="BV12" i="863"/>
  <c r="BN2364" i="64"/>
  <c r="BN2441" i="64"/>
  <c r="BN12" i="863"/>
  <c r="BF2364" i="64"/>
  <c r="BF2441" i="64"/>
  <c r="BF12" i="863"/>
  <c r="AX2364" i="64"/>
  <c r="AX2441" i="64"/>
  <c r="AX12" i="863"/>
  <c r="AP2364" i="64"/>
  <c r="AP2441" i="64"/>
  <c r="AP12" i="863"/>
  <c r="AH2364" i="64"/>
  <c r="AH2441" i="64"/>
  <c r="AH12" i="863"/>
  <c r="Z2364" i="64"/>
  <c r="Z2441" i="64"/>
  <c r="Z12" i="863"/>
  <c r="P18" i="861"/>
  <c r="CJ2390" i="64"/>
  <c r="CB2390" i="64"/>
  <c r="BT2390" i="64"/>
  <c r="BL2390" i="64"/>
  <c r="BD2390" i="64"/>
  <c r="AV2390" i="64"/>
  <c r="AN2390" i="64"/>
  <c r="AF2390" i="64"/>
  <c r="X2390" i="64"/>
  <c r="CK2364" i="64"/>
  <c r="CK2441" i="64"/>
  <c r="CK12" i="863"/>
  <c r="CC2364" i="64"/>
  <c r="CC2441" i="64"/>
  <c r="CC12" i="863"/>
  <c r="BU2364" i="64"/>
  <c r="BU2441" i="64"/>
  <c r="BU12" i="863"/>
  <c r="BM2364" i="64"/>
  <c r="BM2441" i="64"/>
  <c r="BM12" i="863"/>
  <c r="BE2364" i="64"/>
  <c r="BE2441" i="64"/>
  <c r="BE12" i="863"/>
  <c r="AW2364" i="64"/>
  <c r="AW2441" i="64"/>
  <c r="AW12" i="863"/>
  <c r="AO2364" i="64"/>
  <c r="AO2441" i="64"/>
  <c r="AO12" i="863"/>
  <c r="AG2364" i="64"/>
  <c r="AG2441" i="64"/>
  <c r="AG12" i="863"/>
  <c r="Y2364" i="64"/>
  <c r="Y2441" i="64"/>
  <c r="Y12" i="863"/>
  <c r="O18" i="861"/>
  <c r="CI2390" i="64"/>
  <c r="CA2390" i="64"/>
  <c r="BS2390" i="64"/>
  <c r="BK2390" i="64"/>
  <c r="BC2390" i="64"/>
  <c r="AU2390" i="64"/>
  <c r="AM2390" i="64"/>
  <c r="AE2390" i="64"/>
  <c r="W2390" i="64"/>
  <c r="M23" i="861"/>
  <c r="CJ2364" i="64"/>
  <c r="CJ2441" i="64"/>
  <c r="CJ12" i="863"/>
  <c r="CB2364" i="64"/>
  <c r="CB2441" i="64"/>
  <c r="CB12" i="863"/>
  <c r="BT2364" i="64"/>
  <c r="BT2441" i="64"/>
  <c r="BT12" i="863"/>
  <c r="BL2364" i="64"/>
  <c r="BL2441" i="64"/>
  <c r="BL12" i="863"/>
  <c r="BD2364" i="64"/>
  <c r="BD2441" i="64"/>
  <c r="BD12" i="863"/>
  <c r="AV2364" i="64"/>
  <c r="AV2441" i="64"/>
  <c r="AV12" i="863"/>
  <c r="AN2364" i="64"/>
  <c r="AN2441" i="64"/>
  <c r="AN12" i="863"/>
  <c r="AF2364" i="64"/>
  <c r="AF2441" i="64"/>
  <c r="AF12" i="863"/>
  <c r="X2364" i="64"/>
  <c r="X2441" i="64"/>
  <c r="X12" i="863"/>
  <c r="N18" i="861"/>
  <c r="M28" i="861" l="1"/>
  <c r="M29" i="861" s="1"/>
  <c r="L28" i="861"/>
  <c r="L29" i="861" s="1"/>
  <c r="P28" i="861"/>
  <c r="P29" i="861" s="1"/>
  <c r="K28" i="861"/>
  <c r="K29" i="861" s="1"/>
  <c r="N28" i="861"/>
  <c r="N29" i="861" s="1"/>
  <c r="K12" i="863"/>
  <c r="M2441" i="64"/>
  <c r="K2441" i="64"/>
  <c r="M12" i="863"/>
  <c r="T2445" i="64"/>
  <c r="T2447"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29" i="861"/>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CH29" i="861"/>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64" i="64"/>
  <c r="L2441" i="64"/>
  <c r="L12" i="863"/>
  <c r="L19" i="861"/>
  <c r="BJ67" i="863"/>
  <c r="BJ71" i="863"/>
  <c r="BJ69" i="863"/>
  <c r="BJ23" i="863" s="1"/>
  <c r="BJ34" i="861" s="1"/>
  <c r="W67" i="863"/>
  <c r="W71" i="863"/>
  <c r="W69" i="863"/>
  <c r="W23" i="863" s="1"/>
  <c r="W34" i="861" s="1"/>
  <c r="CI67" i="863"/>
  <c r="CI71" i="863"/>
  <c r="CI69" i="863"/>
  <c r="CI23" i="863" s="1"/>
  <c r="CI34" i="861" s="1"/>
  <c r="P2364" i="64"/>
  <c r="P2441" i="64"/>
  <c r="P12" i="863"/>
  <c r="P19" i="861"/>
  <c r="S67" i="863"/>
  <c r="S71" i="863"/>
  <c r="S69" i="863"/>
  <c r="CE71" i="863"/>
  <c r="CE69" i="863"/>
  <c r="CE23" i="863" s="1"/>
  <c r="CE34" i="861" s="1"/>
  <c r="CE67" i="863"/>
  <c r="AR71" i="863"/>
  <c r="AR69" i="863"/>
  <c r="AR23" i="863" s="1"/>
  <c r="AR34" i="861" s="1"/>
  <c r="AR67" i="863"/>
  <c r="BL69" i="863"/>
  <c r="BL23" i="863" s="1"/>
  <c r="BL34" i="861" s="1"/>
  <c r="BL67" i="863"/>
  <c r="BL71" i="863"/>
  <c r="O2364" i="64"/>
  <c r="O2441" i="64"/>
  <c r="O12" i="863"/>
  <c r="O19" i="861"/>
  <c r="BM69" i="863"/>
  <c r="BM23" i="863" s="1"/>
  <c r="BM34" i="861" s="1"/>
  <c r="BM67" i="863"/>
  <c r="BM71" i="863"/>
  <c r="Z71" i="863"/>
  <c r="Z69" i="863"/>
  <c r="Z23" i="863" s="1"/>
  <c r="Z34" i="861" s="1"/>
  <c r="Z67" i="863"/>
  <c r="CL71" i="863"/>
  <c r="CL69" i="863"/>
  <c r="CL23" i="863" s="1"/>
  <c r="CL34" i="861" s="1"/>
  <c r="CL67" i="863"/>
  <c r="S2447" i="64"/>
  <c r="AQ71" i="863"/>
  <c r="AQ69" i="863"/>
  <c r="AQ67" i="863"/>
  <c r="T2368" i="64"/>
  <c r="T2370"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64" i="64"/>
  <c r="N2441" i="64"/>
  <c r="N12" i="863"/>
  <c r="N19" i="861"/>
  <c r="CJ69" i="863"/>
  <c r="CJ23" i="863" s="1"/>
  <c r="CJ34" i="861" s="1"/>
  <c r="CJ67" i="863"/>
  <c r="CJ71" i="863"/>
  <c r="S2370"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390" i="64"/>
  <c r="AY71" i="863"/>
  <c r="AY69" i="863"/>
  <c r="AY23" i="863" s="1"/>
  <c r="AY34" i="861" s="1"/>
  <c r="AY67" i="863"/>
  <c r="BX71" i="863"/>
  <c r="BX69" i="863"/>
  <c r="BX23" i="863" s="1"/>
  <c r="BX34" i="861" s="1"/>
  <c r="BX67" i="863"/>
  <c r="S2396" i="64"/>
  <c r="BY71" i="863"/>
  <c r="BY69" i="863"/>
  <c r="BY23" i="863" s="1"/>
  <c r="BY34" i="861" s="1"/>
  <c r="BY67" i="863"/>
  <c r="T2394" i="64"/>
  <c r="T2396" i="64" s="1"/>
  <c r="AD67" i="863"/>
  <c r="AD71" i="863"/>
  <c r="AD69" i="863"/>
  <c r="AD23" i="863" s="1"/>
  <c r="AD34" i="861" s="1"/>
  <c r="BC67" i="863"/>
  <c r="BC71" i="863"/>
  <c r="BC69" i="863"/>
  <c r="BU69" i="863"/>
  <c r="BU23" i="863" s="1"/>
  <c r="BU34" i="861" s="1"/>
  <c r="BU67" i="863"/>
  <c r="BU71" i="863"/>
  <c r="M2390" i="64"/>
  <c r="BF71" i="863"/>
  <c r="BF69" i="863"/>
  <c r="BF23" i="863" s="1"/>
  <c r="BF34" i="861" s="1"/>
  <c r="BF67" i="863"/>
  <c r="BW71" i="863"/>
  <c r="BW69" i="863"/>
  <c r="BW23" i="863" s="1"/>
  <c r="BW34" i="861" s="1"/>
  <c r="BW67" i="863"/>
  <c r="AJ71" i="863"/>
  <c r="AJ69" i="863"/>
  <c r="AJ23" i="863" s="1"/>
  <c r="AJ34" i="861" s="1"/>
  <c r="AJ67" i="863"/>
  <c r="CG29" i="861"/>
  <c r="AK71" i="863"/>
  <c r="AK69" i="863"/>
  <c r="AK23" i="863" s="1"/>
  <c r="AK34" i="861" s="1"/>
  <c r="AK67" i="863"/>
  <c r="BB67" i="863"/>
  <c r="BB71" i="863"/>
  <c r="BB69" i="863"/>
  <c r="BB23" i="863" s="1"/>
  <c r="BB34" i="861" s="1"/>
  <c r="CA67" i="863"/>
  <c r="CA71" i="863"/>
  <c r="CA69" i="863"/>
  <c r="M19"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Q25" i="863"/>
  <c r="BQ36" i="861" s="1"/>
  <c r="S25" i="863"/>
  <c r="S36" i="861" s="1"/>
  <c r="BN25" i="863"/>
  <c r="BN36" i="861" s="1"/>
  <c r="CF25" i="863"/>
  <c r="CF36" i="861" s="1"/>
  <c r="AF25" i="863"/>
  <c r="AF36" i="861" s="1"/>
  <c r="AM25" i="863"/>
  <c r="AM36" i="861" s="1"/>
  <c r="BF25" i="863"/>
  <c r="BF36" i="861" s="1"/>
  <c r="AE25" i="863"/>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45" i="64"/>
  <c r="U2368" i="64"/>
  <c r="V2368" i="64" s="1"/>
  <c r="W2368" i="64" s="1"/>
  <c r="W2370"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394"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6" i="861"/>
  <c r="L36" i="861" s="1"/>
  <c r="BO36" i="861"/>
  <c r="O36" i="861" s="1"/>
  <c r="P25" i="863"/>
  <c r="P36" i="861"/>
  <c r="K36" i="861"/>
  <c r="N36" i="861"/>
  <c r="M36" i="861"/>
  <c r="U2370" i="64"/>
  <c r="V2370" i="64"/>
  <c r="U2447" i="64"/>
  <c r="V2445" i="64"/>
  <c r="AY26" i="863"/>
  <c r="AY33" i="861"/>
  <c r="AY37" i="861" s="1"/>
  <c r="BH26" i="863"/>
  <c r="BH33" i="861"/>
  <c r="BH37" i="861" s="1"/>
  <c r="BK26" i="863"/>
  <c r="BK33" i="861"/>
  <c r="BK37" i="861" s="1"/>
  <c r="L23" i="863"/>
  <c r="AE34" i="861"/>
  <c r="L34" i="861" s="1"/>
  <c r="BN26" i="863"/>
  <c r="BN33" i="861"/>
  <c r="BN37" i="861" s="1"/>
  <c r="M23" i="863"/>
  <c r="AQ34" i="861"/>
  <c r="M34" i="861" s="1"/>
  <c r="BP26" i="863"/>
  <c r="BP33" i="861"/>
  <c r="BP37" i="861" s="1"/>
  <c r="AV26" i="863"/>
  <c r="AV33" i="861"/>
  <c r="AV37" i="861" s="1"/>
  <c r="AN26" i="863"/>
  <c r="AN33" i="861"/>
  <c r="AN37" i="861" s="1"/>
  <c r="AR26" i="863"/>
  <c r="AR33" i="861"/>
  <c r="AR37" i="861" s="1"/>
  <c r="V26" i="863"/>
  <c r="V33" i="861"/>
  <c r="V37" i="861" s="1"/>
  <c r="P72" i="863"/>
  <c r="AG26" i="863"/>
  <c r="AG33" i="861"/>
  <c r="AG37" i="861" s="1"/>
  <c r="AD26" i="863"/>
  <c r="AD33" i="861"/>
  <c r="AD37" i="861" s="1"/>
  <c r="N72" i="863"/>
  <c r="BT26" i="863"/>
  <c r="BT33" i="861"/>
  <c r="BT37" i="861" s="1"/>
  <c r="AL26" i="863"/>
  <c r="AL33" i="861"/>
  <c r="AL37" i="861" s="1"/>
  <c r="BS26" i="863"/>
  <c r="BS33" i="861"/>
  <c r="BS37" i="861" s="1"/>
  <c r="CC26" i="863"/>
  <c r="CC33" i="861"/>
  <c r="CC37" i="861" s="1"/>
  <c r="CG26" i="863"/>
  <c r="CG33" i="861"/>
  <c r="CG37" i="861" s="1"/>
  <c r="BY26" i="863"/>
  <c r="BY33" i="861"/>
  <c r="BY37" i="861" s="1"/>
  <c r="AM26" i="863"/>
  <c r="AM33" i="861"/>
  <c r="AM37" i="861" s="1"/>
  <c r="P22" i="863"/>
  <c r="CA26" i="863"/>
  <c r="CA33" i="861"/>
  <c r="P23" i="863"/>
  <c r="CA34" i="861"/>
  <c r="P34" i="861" s="1"/>
  <c r="BG26" i="863"/>
  <c r="BG33" i="861"/>
  <c r="BG37" i="861" s="1"/>
  <c r="T26" i="863"/>
  <c r="T33" i="861"/>
  <c r="T37" i="861" s="1"/>
  <c r="U26" i="863"/>
  <c r="U33" i="861"/>
  <c r="U37" i="861" s="1"/>
  <c r="AX26" i="863"/>
  <c r="AX33" i="861"/>
  <c r="AX37" i="861" s="1"/>
  <c r="W26" i="863"/>
  <c r="W33" i="861"/>
  <c r="W37" i="861" s="1"/>
  <c r="BL33" i="861"/>
  <c r="BL37" i="861" s="1"/>
  <c r="BL26" i="863"/>
  <c r="N23" i="863"/>
  <c r="BC34" i="861"/>
  <c r="N34" i="861" s="1"/>
  <c r="AS26" i="863"/>
  <c r="AS33" i="861"/>
  <c r="AS37" i="861" s="1"/>
  <c r="BQ26" i="863"/>
  <c r="BQ33" i="861"/>
  <c r="BQ37" i="861" s="1"/>
  <c r="CJ33" i="861"/>
  <c r="CJ37" i="861" s="1"/>
  <c r="CJ26" i="863"/>
  <c r="BV26" i="863"/>
  <c r="BV33" i="861"/>
  <c r="BV37" i="861" s="1"/>
  <c r="AH26" i="863"/>
  <c r="AH33" i="861"/>
  <c r="AH37" i="861" s="1"/>
  <c r="AC26" i="863"/>
  <c r="AC33" i="861"/>
  <c r="AC37" i="861" s="1"/>
  <c r="AI26" i="863"/>
  <c r="AI33" i="861"/>
  <c r="AI37" i="861" s="1"/>
  <c r="AB26" i="863"/>
  <c r="AB33" i="861"/>
  <c r="AB37" i="861" s="1"/>
  <c r="BO26" i="863"/>
  <c r="O22" i="863"/>
  <c r="BO33" i="861"/>
  <c r="AZ26" i="863"/>
  <c r="AZ33" i="861"/>
  <c r="AZ37" i="861" s="1"/>
  <c r="N22" i="863"/>
  <c r="BC26" i="863"/>
  <c r="BC33" i="861"/>
  <c r="BZ26" i="863"/>
  <c r="BZ33" i="861"/>
  <c r="BZ37" i="861" s="1"/>
  <c r="CE26" i="863"/>
  <c r="CE33" i="861"/>
  <c r="CE37" i="861" s="1"/>
  <c r="AW26" i="863"/>
  <c r="AW33" i="861"/>
  <c r="AW37" i="861" s="1"/>
  <c r="CF26" i="863"/>
  <c r="CF33" i="861"/>
  <c r="CF37" i="861" s="1"/>
  <c r="CI26" i="863"/>
  <c r="CI33" i="861"/>
  <c r="CI37" i="861" s="1"/>
  <c r="AO26" i="863"/>
  <c r="AO33" i="861"/>
  <c r="AO37" i="861" s="1"/>
  <c r="BF26" i="863"/>
  <c r="BF33" i="861"/>
  <c r="BF37" i="861" s="1"/>
  <c r="CB26" i="863"/>
  <c r="CB33" i="861"/>
  <c r="CB37" i="861" s="1"/>
  <c r="BB26" i="863"/>
  <c r="BB33" i="861"/>
  <c r="BB37" i="861" s="1"/>
  <c r="Y26" i="863"/>
  <c r="Y33" i="861"/>
  <c r="Y37" i="861" s="1"/>
  <c r="BI26" i="863"/>
  <c r="BI33" i="861"/>
  <c r="BI37" i="861" s="1"/>
  <c r="Z26" i="863"/>
  <c r="Z33" i="861"/>
  <c r="Z37" i="861" s="1"/>
  <c r="BE26" i="863"/>
  <c r="BE33" i="861"/>
  <c r="BE37" i="861" s="1"/>
  <c r="BJ26" i="863"/>
  <c r="BJ33" i="861"/>
  <c r="BJ37" i="861" s="1"/>
  <c r="CH26" i="863"/>
  <c r="CH33" i="861"/>
  <c r="CH37" i="861" s="1"/>
  <c r="M72" i="863"/>
  <c r="AT26" i="863"/>
  <c r="AT33" i="861"/>
  <c r="AT37" i="861" s="1"/>
  <c r="BX26" i="863"/>
  <c r="BX33" i="861"/>
  <c r="BX37" i="861" s="1"/>
  <c r="BD33" i="861"/>
  <c r="BD37" i="861" s="1"/>
  <c r="BD26" i="863"/>
  <c r="K72" i="863"/>
  <c r="BA26" i="863"/>
  <c r="BA33" i="861"/>
  <c r="BA37" i="861" s="1"/>
  <c r="AF33" i="861"/>
  <c r="AF37" i="861" s="1"/>
  <c r="AF26" i="863"/>
  <c r="AU26" i="863"/>
  <c r="AU33" i="861"/>
  <c r="AU37" i="861" s="1"/>
  <c r="BU26" i="863"/>
  <c r="BU33" i="861"/>
  <c r="BU37" i="861" s="1"/>
  <c r="AP26" i="863"/>
  <c r="AP33" i="861"/>
  <c r="AP37" i="861" s="1"/>
  <c r="O72" i="863"/>
  <c r="BR26" i="863"/>
  <c r="BR33" i="861"/>
  <c r="BR37" i="861" s="1"/>
  <c r="M22" i="863"/>
  <c r="AQ26" i="863"/>
  <c r="AQ33" i="861"/>
  <c r="V2394" i="64"/>
  <c r="S26" i="863"/>
  <c r="K22" i="863"/>
  <c r="S33" i="861"/>
  <c r="X33" i="861"/>
  <c r="X37" i="861" s="1"/>
  <c r="X26" i="863"/>
  <c r="AA26" i="863"/>
  <c r="AA33" i="861"/>
  <c r="AA37" i="861" s="1"/>
  <c r="AJ26" i="863"/>
  <c r="AJ33" i="861"/>
  <c r="AJ37" i="861" s="1"/>
  <c r="L72" i="863"/>
  <c r="AE26" i="863"/>
  <c r="L22" i="863"/>
  <c r="AE33" i="861"/>
  <c r="X2368" i="64"/>
  <c r="X2370" i="64" s="1"/>
  <c r="O23" i="863"/>
  <c r="BO34" i="861"/>
  <c r="O34" i="861" s="1"/>
  <c r="CD26" i="863"/>
  <c r="CD33" i="861"/>
  <c r="CD37" i="861" s="1"/>
  <c r="BM26" i="863"/>
  <c r="BM33" i="861"/>
  <c r="BM37" i="861" s="1"/>
  <c r="CK26" i="863"/>
  <c r="CK33" i="861"/>
  <c r="CK37" i="861" s="1"/>
  <c r="BW26" i="863"/>
  <c r="BW33" i="861"/>
  <c r="BW37" i="861" s="1"/>
  <c r="CL26" i="863"/>
  <c r="CL33" i="861"/>
  <c r="CL37" i="861" s="1"/>
  <c r="U2396" i="64"/>
  <c r="AK26" i="863"/>
  <c r="AK33" i="861"/>
  <c r="AK37" i="861" s="1"/>
  <c r="K23" i="863"/>
  <c r="S34" i="861"/>
  <c r="K34" i="861" s="1"/>
  <c r="L26" i="863" l="1"/>
  <c r="M26" i="863"/>
  <c r="V2447" i="64"/>
  <c r="W2445" i="64"/>
  <c r="AP39" i="861"/>
  <c r="AP2415" i="64"/>
  <c r="AP2467" i="64"/>
  <c r="AK39" i="861"/>
  <c r="AK2415" i="64"/>
  <c r="AK2467" i="64"/>
  <c r="V2396" i="64"/>
  <c r="AF39" i="861"/>
  <c r="AF2415" i="64"/>
  <c r="AF2467" i="64"/>
  <c r="AT39" i="861"/>
  <c r="AT2415" i="64"/>
  <c r="AT2467" i="64"/>
  <c r="CG2467" i="64"/>
  <c r="CG2415" i="64"/>
  <c r="CG39" i="861"/>
  <c r="BT39" i="861"/>
  <c r="BT2467" i="64"/>
  <c r="BT2415" i="64"/>
  <c r="V39" i="861"/>
  <c r="V2415" i="64"/>
  <c r="V2467" i="64"/>
  <c r="BP39" i="861"/>
  <c r="BP2467" i="64"/>
  <c r="BP2415" i="64"/>
  <c r="BK39" i="861"/>
  <c r="BK2415" i="64"/>
  <c r="BK2467" i="64"/>
  <c r="BM39" i="861"/>
  <c r="BM2467" i="64"/>
  <c r="BM2415" i="64"/>
  <c r="L33" i="861"/>
  <c r="AE37" i="861"/>
  <c r="BU39" i="861"/>
  <c r="BU2415" i="64"/>
  <c r="BU2467" i="64"/>
  <c r="BA39" i="861"/>
  <c r="BA2415" i="64"/>
  <c r="BA2467" i="64"/>
  <c r="Z39" i="861"/>
  <c r="Z2415" i="64"/>
  <c r="Z2467" i="64"/>
  <c r="CB39" i="861"/>
  <c r="CB2467" i="64"/>
  <c r="CB2415" i="64"/>
  <c r="CF39" i="861"/>
  <c r="CF2415" i="64"/>
  <c r="CF2467" i="64"/>
  <c r="N33" i="861"/>
  <c r="BC37" i="861"/>
  <c r="AB39" i="861"/>
  <c r="AB2467" i="64"/>
  <c r="AB2415" i="64"/>
  <c r="BV39" i="861"/>
  <c r="BV2467" i="64"/>
  <c r="BV2415" i="64"/>
  <c r="U39" i="861"/>
  <c r="U2415" i="64"/>
  <c r="U2467" i="64"/>
  <c r="P33" i="861"/>
  <c r="CA37" i="861"/>
  <c r="K33" i="861"/>
  <c r="S37" i="861"/>
  <c r="AA39" i="861"/>
  <c r="AA2467" i="64"/>
  <c r="AA2415" i="64"/>
  <c r="M33" i="861"/>
  <c r="AQ37" i="861"/>
  <c r="X39" i="861"/>
  <c r="X2415" i="64"/>
  <c r="X2467" i="64"/>
  <c r="CC39" i="861"/>
  <c r="CC2415" i="64"/>
  <c r="CC2467" i="64"/>
  <c r="AR39" i="861"/>
  <c r="AR2415" i="64"/>
  <c r="AR2467" i="64"/>
  <c r="BH39" i="861"/>
  <c r="BH2415" i="64"/>
  <c r="BH2467" i="64"/>
  <c r="CH2415" i="64"/>
  <c r="CH2467" i="64"/>
  <c r="CH39" i="861"/>
  <c r="BI39" i="861"/>
  <c r="BI2415" i="64"/>
  <c r="BI2467" i="64"/>
  <c r="BF39" i="861"/>
  <c r="BF2415" i="64"/>
  <c r="BF2467" i="64"/>
  <c r="AW39" i="861"/>
  <c r="AW2467" i="64"/>
  <c r="AW2415" i="64"/>
  <c r="N26" i="863"/>
  <c r="AI39" i="861"/>
  <c r="AI2415" i="64"/>
  <c r="AI2467" i="64"/>
  <c r="T39" i="861"/>
  <c r="T2415" i="64"/>
  <c r="T2467" i="64"/>
  <c r="P26" i="863"/>
  <c r="AD39" i="861"/>
  <c r="AD2415" i="64"/>
  <c r="AD2467" i="64"/>
  <c r="K26" i="863"/>
  <c r="BR39" i="861"/>
  <c r="BR2467" i="64"/>
  <c r="BR2415" i="64"/>
  <c r="AZ39" i="861"/>
  <c r="AZ2415" i="64"/>
  <c r="AZ2467" i="64"/>
  <c r="CJ39" i="861"/>
  <c r="CJ2467" i="64"/>
  <c r="CJ2415" i="64"/>
  <c r="BL39" i="861"/>
  <c r="BL2467" i="64"/>
  <c r="BL2415" i="64"/>
  <c r="AM39" i="861"/>
  <c r="AM2467" i="64"/>
  <c r="AM2415" i="64"/>
  <c r="BS39" i="861"/>
  <c r="BS2467" i="64"/>
  <c r="BS2415" i="64"/>
  <c r="AN39" i="861"/>
  <c r="AN2467" i="64"/>
  <c r="AN2415" i="64"/>
  <c r="BN39" i="861"/>
  <c r="BN2415" i="64"/>
  <c r="BN2467" i="64"/>
  <c r="AY39" i="861"/>
  <c r="AY2415" i="64"/>
  <c r="AY2467" i="64"/>
  <c r="CD39" i="861"/>
  <c r="CD2415" i="64"/>
  <c r="CD2467" i="64"/>
  <c r="AU39" i="861"/>
  <c r="AU2467" i="64"/>
  <c r="AU2415" i="64"/>
  <c r="BJ39" i="861"/>
  <c r="BJ2415" i="64"/>
  <c r="BJ2467" i="64"/>
  <c r="Y39" i="861"/>
  <c r="Y2415" i="64"/>
  <c r="Y2467" i="64"/>
  <c r="AO39" i="861"/>
  <c r="AO2467" i="64"/>
  <c r="AO2415" i="64"/>
  <c r="CE39" i="861"/>
  <c r="CE2415" i="64"/>
  <c r="CE2467" i="64"/>
  <c r="AC39" i="861"/>
  <c r="AC2415" i="64"/>
  <c r="AC2467" i="64"/>
  <c r="BQ39" i="861"/>
  <c r="BQ2415" i="64"/>
  <c r="BQ2467" i="64"/>
  <c r="W39" i="861"/>
  <c r="W2467" i="64"/>
  <c r="W2415" i="64"/>
  <c r="BG39" i="861"/>
  <c r="BG2415" i="64"/>
  <c r="BG2467" i="64"/>
  <c r="AG39" i="861"/>
  <c r="AG2467" i="64"/>
  <c r="AG2415" i="64"/>
  <c r="BW39" i="861"/>
  <c r="BW2415" i="64"/>
  <c r="BW2467" i="64"/>
  <c r="AJ39" i="861"/>
  <c r="AJ2415" i="64"/>
  <c r="AJ2467" i="64"/>
  <c r="BD39" i="861"/>
  <c r="BD2467" i="64"/>
  <c r="BD2415" i="64"/>
  <c r="BX39" i="861"/>
  <c r="BX2415" i="64"/>
  <c r="BX2467" i="64"/>
  <c r="BO37" i="861"/>
  <c r="O33" i="861"/>
  <c r="BY39" i="861"/>
  <c r="BY2415" i="64"/>
  <c r="BY2467" i="64"/>
  <c r="AL39" i="861"/>
  <c r="AL2415" i="64"/>
  <c r="AL2467" i="64"/>
  <c r="AV39" i="861"/>
  <c r="AV2467" i="64"/>
  <c r="AV2415" i="64"/>
  <c r="CL39" i="861"/>
  <c r="CL2415" i="64"/>
  <c r="CL2467" i="64"/>
  <c r="CK39" i="861"/>
  <c r="CK2467" i="64"/>
  <c r="CK2415" i="64"/>
  <c r="Y2368" i="64"/>
  <c r="W2394" i="64"/>
  <c r="W2396" i="64" s="1"/>
  <c r="BE39" i="861"/>
  <c r="BE2467" i="64"/>
  <c r="BE2415" i="64"/>
  <c r="BB39" i="861"/>
  <c r="BB2415" i="64"/>
  <c r="BB2467" i="64"/>
  <c r="CI39" i="861"/>
  <c r="CI2467" i="64"/>
  <c r="CI2415" i="64"/>
  <c r="BZ2415" i="64"/>
  <c r="BZ2467" i="64"/>
  <c r="BZ39" i="861"/>
  <c r="O26" i="863"/>
  <c r="AH39" i="861"/>
  <c r="AH2415" i="64"/>
  <c r="AH2467" i="64"/>
  <c r="AS39" i="861"/>
  <c r="AS2467" i="64"/>
  <c r="AS2415" i="64"/>
  <c r="AX39" i="861"/>
  <c r="AX2415" i="64"/>
  <c r="AX2467" i="64"/>
  <c r="X2445" i="64" l="1"/>
  <c r="W2447" i="64"/>
  <c r="CI2493" i="64"/>
  <c r="CI2496" i="64" s="1"/>
  <c r="CI40" i="861"/>
  <c r="CI51" i="861"/>
  <c r="AH2493" i="64"/>
  <c r="AH2496" i="64" s="1"/>
  <c r="AH40" i="861"/>
  <c r="AH51" i="861"/>
  <c r="Z2368" i="64"/>
  <c r="Y2370" i="64"/>
  <c r="BY2493" i="64"/>
  <c r="BY2496" i="64" s="1"/>
  <c r="BY40" i="861"/>
  <c r="BY51" i="861"/>
  <c r="AX2493" i="64"/>
  <c r="AX2496" i="64" s="1"/>
  <c r="AX40" i="861"/>
  <c r="AX51" i="861"/>
  <c r="BZ2493" i="64"/>
  <c r="BZ2496" i="64" s="1"/>
  <c r="BZ40" i="861"/>
  <c r="BZ51" i="861"/>
  <c r="BB2493" i="64"/>
  <c r="BB2496" i="64" s="1"/>
  <c r="BB40" i="861"/>
  <c r="BB51" i="861"/>
  <c r="AG2493" i="64"/>
  <c r="AG2496" i="64" s="1"/>
  <c r="AG40" i="861"/>
  <c r="AG51" i="861"/>
  <c r="BJ2493" i="64"/>
  <c r="BJ2496" i="64" s="1"/>
  <c r="BJ40" i="861"/>
  <c r="BJ51" i="861"/>
  <c r="BL2493" i="64"/>
  <c r="BL2496" i="64" s="1"/>
  <c r="BL40" i="861"/>
  <c r="BL51" i="861"/>
  <c r="CH2493" i="64"/>
  <c r="CH2496" i="64" s="1"/>
  <c r="CH40" i="861"/>
  <c r="CH51" i="861"/>
  <c r="X2493" i="64"/>
  <c r="X2496" i="64" s="1"/>
  <c r="X40" i="861"/>
  <c r="X51" i="861"/>
  <c r="BV2493" i="64"/>
  <c r="BV2496" i="64" s="1"/>
  <c r="BV40" i="861"/>
  <c r="BV51" i="861"/>
  <c r="CF2493" i="64"/>
  <c r="CF2496" i="64" s="1"/>
  <c r="CF40" i="861"/>
  <c r="CF51" i="861"/>
  <c r="AV2493" i="64"/>
  <c r="AV2496" i="64" s="1"/>
  <c r="AV40" i="861"/>
  <c r="AV51" i="861"/>
  <c r="O37" i="861"/>
  <c r="BO39" i="861"/>
  <c r="BO2415" i="64"/>
  <c r="BO2467" i="64"/>
  <c r="BQ2493" i="64"/>
  <c r="BQ2496" i="64" s="1"/>
  <c r="BQ40" i="861"/>
  <c r="BQ51" i="861"/>
  <c r="AY2493" i="64"/>
  <c r="AY2496" i="64" s="1"/>
  <c r="AY40" i="861"/>
  <c r="AY51" i="861"/>
  <c r="AW2493" i="64"/>
  <c r="AW2496" i="64" s="1"/>
  <c r="AW40" i="861"/>
  <c r="AW51" i="861"/>
  <c r="P37" i="861"/>
  <c r="CA39" i="861"/>
  <c r="CA2415" i="64"/>
  <c r="CA2467" i="64"/>
  <c r="BA2493" i="64"/>
  <c r="BA2496" i="64" s="1"/>
  <c r="BA40" i="861"/>
  <c r="BA51" i="861"/>
  <c r="BM2493" i="64"/>
  <c r="BM2496" i="64" s="1"/>
  <c r="BM40" i="861"/>
  <c r="BM51" i="861"/>
  <c r="AJ2493" i="64"/>
  <c r="AJ2496" i="64" s="1"/>
  <c r="AJ40" i="861"/>
  <c r="AJ51" i="861"/>
  <c r="AO2493" i="64"/>
  <c r="AO2496" i="64" s="1"/>
  <c r="AO40" i="861"/>
  <c r="AO51" i="861"/>
  <c r="BS2493" i="64"/>
  <c r="BS2496" i="64" s="1"/>
  <c r="BS40" i="861"/>
  <c r="BS51" i="861"/>
  <c r="BR2493" i="64"/>
  <c r="BR2496" i="64" s="1"/>
  <c r="BR40" i="861"/>
  <c r="BR51" i="861"/>
  <c r="T2493" i="64"/>
  <c r="T2496" i="64" s="1"/>
  <c r="T40" i="861"/>
  <c r="T51" i="861"/>
  <c r="AR2493" i="64"/>
  <c r="AR2496" i="64" s="1"/>
  <c r="AR40" i="861"/>
  <c r="AR51" i="861"/>
  <c r="AQ39" i="861"/>
  <c r="M37" i="861"/>
  <c r="AQ2415" i="64"/>
  <c r="AQ2467" i="64"/>
  <c r="V2493" i="64"/>
  <c r="V2496" i="64" s="1"/>
  <c r="V40" i="861"/>
  <c r="V51" i="861"/>
  <c r="AK2493" i="64"/>
  <c r="AK2496" i="64" s="1"/>
  <c r="AK40" i="861"/>
  <c r="AK51" i="861"/>
  <c r="CK2493" i="64"/>
  <c r="CK2496" i="64" s="1"/>
  <c r="CK40" i="861"/>
  <c r="CK51" i="861"/>
  <c r="AS2493" i="64"/>
  <c r="AS2496" i="64" s="1"/>
  <c r="AS40" i="861"/>
  <c r="AS51" i="861"/>
  <c r="BG2493" i="64"/>
  <c r="BG2496" i="64" s="1"/>
  <c r="BG40" i="861"/>
  <c r="BG51" i="861"/>
  <c r="AU2493" i="64"/>
  <c r="AU2496" i="64" s="1"/>
  <c r="AU40" i="861"/>
  <c r="AU51" i="861"/>
  <c r="CJ2493" i="64"/>
  <c r="CJ2496" i="64" s="1"/>
  <c r="CJ40" i="861"/>
  <c r="CJ51" i="861"/>
  <c r="AB2493" i="64"/>
  <c r="AB2496" i="64" s="1"/>
  <c r="AB40" i="861"/>
  <c r="AB51" i="861"/>
  <c r="CB2493" i="64"/>
  <c r="CB2496" i="64" s="1"/>
  <c r="CB40" i="861"/>
  <c r="CB51" i="861"/>
  <c r="AT2493" i="64"/>
  <c r="AT2496" i="64" s="1"/>
  <c r="AT40" i="861"/>
  <c r="AT51" i="861"/>
  <c r="BE2493" i="64"/>
  <c r="BE2496" i="64" s="1"/>
  <c r="BE40" i="861"/>
  <c r="BE51" i="861"/>
  <c r="X2394" i="64"/>
  <c r="X2396" i="64" s="1"/>
  <c r="AL2493" i="64"/>
  <c r="AL2496" i="64" s="1"/>
  <c r="AL40" i="861"/>
  <c r="AL51" i="861"/>
  <c r="BX2493" i="64"/>
  <c r="BX2496" i="64" s="1"/>
  <c r="BX40" i="861"/>
  <c r="BX51" i="861"/>
  <c r="AC2493" i="64"/>
  <c r="AC2496" i="64" s="1"/>
  <c r="AC40" i="861"/>
  <c r="AC51" i="861"/>
  <c r="BN2493" i="64"/>
  <c r="BN2496" i="64" s="1"/>
  <c r="BN40" i="861"/>
  <c r="BN51" i="861"/>
  <c r="BF2493" i="64"/>
  <c r="BF2496" i="64" s="1"/>
  <c r="BF40" i="861"/>
  <c r="BF51" i="861"/>
  <c r="BC39" i="861"/>
  <c r="N37" i="861"/>
  <c r="BC2467" i="64"/>
  <c r="BC2415" i="64"/>
  <c r="BU2493" i="64"/>
  <c r="BU2496" i="64" s="1"/>
  <c r="BU40" i="861"/>
  <c r="BU51" i="861"/>
  <c r="BK2493" i="64"/>
  <c r="BK2496" i="64" s="1"/>
  <c r="BK40" i="861"/>
  <c r="BK51" i="861"/>
  <c r="BW2493" i="64"/>
  <c r="BW2496" i="64" s="1"/>
  <c r="BW40" i="861"/>
  <c r="BW51" i="861"/>
  <c r="Y2493" i="64"/>
  <c r="Y2496" i="64" s="1"/>
  <c r="Y40" i="861"/>
  <c r="Y51" i="861"/>
  <c r="AM2493" i="64"/>
  <c r="AM2496" i="64" s="1"/>
  <c r="AM40" i="861"/>
  <c r="AM51" i="861"/>
  <c r="AI2493" i="64"/>
  <c r="AI2496" i="64" s="1"/>
  <c r="AI40" i="861"/>
  <c r="AI51" i="861"/>
  <c r="CC2493" i="64"/>
  <c r="CC2496" i="64" s="1"/>
  <c r="CC40" i="861"/>
  <c r="CC51" i="861"/>
  <c r="U2493" i="64"/>
  <c r="U2496" i="64" s="1"/>
  <c r="U40" i="861"/>
  <c r="U51" i="861"/>
  <c r="AE39" i="861"/>
  <c r="L37" i="861"/>
  <c r="AE2467" i="64"/>
  <c r="AE2415" i="64"/>
  <c r="BT2493" i="64"/>
  <c r="BT2496" i="64" s="1"/>
  <c r="BT40" i="861"/>
  <c r="BT51" i="861"/>
  <c r="AP2493" i="64"/>
  <c r="AP2496" i="64" s="1"/>
  <c r="AP40" i="861"/>
  <c r="AP51" i="861"/>
  <c r="CL2493" i="64"/>
  <c r="CL2496" i="64" s="1"/>
  <c r="CL40" i="861"/>
  <c r="CL51" i="861"/>
  <c r="W2493" i="64"/>
  <c r="W2496" i="64" s="1"/>
  <c r="W40" i="861"/>
  <c r="W51" i="861"/>
  <c r="CD2493" i="64"/>
  <c r="CD2496" i="64" s="1"/>
  <c r="CD40" i="861"/>
  <c r="CD51" i="861"/>
  <c r="AZ2493" i="64"/>
  <c r="AZ2496" i="64" s="1"/>
  <c r="AZ40" i="861"/>
  <c r="AZ51" i="861"/>
  <c r="AD2493" i="64"/>
  <c r="AD2496" i="64" s="1"/>
  <c r="AD40" i="861"/>
  <c r="AD51" i="861"/>
  <c r="AA2493" i="64"/>
  <c r="AA2496" i="64" s="1"/>
  <c r="AA40" i="861"/>
  <c r="AA51" i="861"/>
  <c r="Z2493" i="64"/>
  <c r="Z2496" i="64" s="1"/>
  <c r="Z40" i="861"/>
  <c r="Z51" i="861"/>
  <c r="CG2493" i="64"/>
  <c r="CG2496" i="64" s="1"/>
  <c r="CG40" i="861"/>
  <c r="CG51" i="861"/>
  <c r="AF2493" i="64"/>
  <c r="AF2496" i="64" s="1"/>
  <c r="AF40" i="861"/>
  <c r="AF51" i="861"/>
  <c r="BD2493" i="64"/>
  <c r="BD2496" i="64" s="1"/>
  <c r="BD40" i="861"/>
  <c r="BD51" i="861"/>
  <c r="CE2493" i="64"/>
  <c r="CE2496" i="64" s="1"/>
  <c r="CE40" i="861"/>
  <c r="CE51" i="861"/>
  <c r="AN2493" i="64"/>
  <c r="AN2496" i="64" s="1"/>
  <c r="AN40" i="861"/>
  <c r="AN51" i="861"/>
  <c r="BI2493" i="64"/>
  <c r="BI2496" i="64" s="1"/>
  <c r="BI40" i="861"/>
  <c r="BI51" i="861"/>
  <c r="BH2493" i="64"/>
  <c r="BH2496" i="64" s="1"/>
  <c r="BH40" i="861"/>
  <c r="BH51" i="861"/>
  <c r="S39" i="861"/>
  <c r="K37" i="861"/>
  <c r="S2415" i="64"/>
  <c r="S2419" i="64" s="1"/>
  <c r="S2467" i="64"/>
  <c r="S2471" i="64" s="1"/>
  <c r="T2471" i="64" s="1"/>
  <c r="BP2493" i="64"/>
  <c r="BP2496" i="64" s="1"/>
  <c r="BP40" i="861"/>
  <c r="BP51" i="861"/>
  <c r="X2447" i="64" l="1"/>
  <c r="Y2445" i="64"/>
  <c r="U2471" i="64"/>
  <c r="AP52" i="861"/>
  <c r="AP53" i="861" s="1"/>
  <c r="AT52" i="861"/>
  <c r="AT53" i="861" s="1"/>
  <c r="S2493" i="64"/>
  <c r="S2496" i="64" s="1"/>
  <c r="K2496" i="64" s="1"/>
  <c r="K39" i="861"/>
  <c r="S40" i="861"/>
  <c r="S51" i="861"/>
  <c r="AA52" i="861"/>
  <c r="AA53" i="861" s="1"/>
  <c r="BA52" i="861"/>
  <c r="BA53" i="861" s="1"/>
  <c r="P2415" i="64"/>
  <c r="P2467" i="64"/>
  <c r="AV52" i="861"/>
  <c r="AV53" i="861" s="1"/>
  <c r="BJ52" i="861"/>
  <c r="BJ53" i="861" s="1"/>
  <c r="BN52" i="861"/>
  <c r="BN53" i="861" s="1"/>
  <c r="CB52" i="861"/>
  <c r="CB53" i="861" s="1"/>
  <c r="BS52" i="861"/>
  <c r="BS53" i="861" s="1"/>
  <c r="X52" i="861"/>
  <c r="X53" i="861" s="1"/>
  <c r="AX52" i="861"/>
  <c r="AX53" i="861" s="1"/>
  <c r="Y52" i="861"/>
  <c r="Y53" i="861" s="1"/>
  <c r="BH52" i="861"/>
  <c r="BH53" i="861" s="1"/>
  <c r="AN52" i="861"/>
  <c r="AN53" i="861" s="1"/>
  <c r="BD52" i="861"/>
  <c r="BD53" i="861" s="1"/>
  <c r="CC52" i="861"/>
  <c r="CC53" i="861" s="1"/>
  <c r="BF52" i="861"/>
  <c r="BF53" i="861" s="1"/>
  <c r="Y2394" i="64"/>
  <c r="AU52" i="861"/>
  <c r="AU53" i="861" s="1"/>
  <c r="V52" i="861"/>
  <c r="V53" i="861" s="1"/>
  <c r="T52" i="861"/>
  <c r="T53" i="861" s="1"/>
  <c r="AJ52" i="861"/>
  <c r="AJ53" i="861" s="1"/>
  <c r="AY52" i="861"/>
  <c r="AY53" i="861" s="1"/>
  <c r="AZ52" i="861"/>
  <c r="AZ53" i="861" s="1"/>
  <c r="BX52" i="861"/>
  <c r="BX53" i="861" s="1"/>
  <c r="CK52" i="861"/>
  <c r="CK53" i="861" s="1"/>
  <c r="AW52" i="861"/>
  <c r="AW53" i="861" s="1"/>
  <c r="CF52" i="861"/>
  <c r="CF53" i="861" s="1"/>
  <c r="BL52" i="861"/>
  <c r="BL53" i="861" s="1"/>
  <c r="BB52" i="861"/>
  <c r="BB53" i="861" s="1"/>
  <c r="AF52" i="861"/>
  <c r="AF53" i="861" s="1"/>
  <c r="AE2493" i="64"/>
  <c r="AE2496" i="64" s="1"/>
  <c r="L2496" i="64" s="1"/>
  <c r="AE40" i="861"/>
  <c r="AE51" i="861"/>
  <c r="L39" i="861"/>
  <c r="AM52" i="861"/>
  <c r="AM53" i="861" s="1"/>
  <c r="BK52" i="861"/>
  <c r="BK53" i="861" s="1"/>
  <c r="AB52" i="861"/>
  <c r="AB53" i="861" s="1"/>
  <c r="AQ2493" i="64"/>
  <c r="AQ2496" i="64" s="1"/>
  <c r="M2496" i="64" s="1"/>
  <c r="M39" i="861"/>
  <c r="AQ40" i="861"/>
  <c r="AQ51" i="861"/>
  <c r="AA2368" i="64"/>
  <c r="CI52" i="861"/>
  <c r="CI53" i="861" s="1"/>
  <c r="L2467" i="64"/>
  <c r="L2415" i="64"/>
  <c r="M2467" i="64"/>
  <c r="M2415" i="64"/>
  <c r="S2473" i="64"/>
  <c r="T2473" i="64"/>
  <c r="BT52" i="861"/>
  <c r="BT53" i="861" s="1"/>
  <c r="N2467" i="64"/>
  <c r="N2415" i="64"/>
  <c r="CJ52" i="861"/>
  <c r="CJ53" i="861" s="1"/>
  <c r="AR52" i="861"/>
  <c r="AR53" i="861" s="1"/>
  <c r="BR52" i="861"/>
  <c r="BR53" i="861" s="1"/>
  <c r="BM52" i="861"/>
  <c r="BM53" i="861" s="1"/>
  <c r="CH52" i="861"/>
  <c r="CH53" i="861" s="1"/>
  <c r="AG52" i="861"/>
  <c r="AG53" i="861" s="1"/>
  <c r="Z2370" i="64"/>
  <c r="Z52" i="861"/>
  <c r="Z53" i="861" s="1"/>
  <c r="W52" i="861"/>
  <c r="W53" i="861" s="1"/>
  <c r="BI52" i="861"/>
  <c r="BI53" i="861" s="1"/>
  <c r="BP52" i="861"/>
  <c r="BP53" i="861" s="1"/>
  <c r="S2421" i="64"/>
  <c r="CE52" i="861"/>
  <c r="CE53" i="861" s="1"/>
  <c r="AD52" i="861"/>
  <c r="AD53" i="861" s="1"/>
  <c r="CD52" i="861"/>
  <c r="CD53" i="861" s="1"/>
  <c r="CL52" i="861"/>
  <c r="CL53" i="861" s="1"/>
  <c r="U52" i="861"/>
  <c r="U53" i="861" s="1"/>
  <c r="BW52" i="861"/>
  <c r="BW53" i="861" s="1"/>
  <c r="BC2493" i="64"/>
  <c r="BC2496" i="64" s="1"/>
  <c r="N2496" i="64" s="1"/>
  <c r="BC40" i="861"/>
  <c r="BC51" i="861"/>
  <c r="N39" i="861"/>
  <c r="AC52" i="861"/>
  <c r="AC53" i="861" s="1"/>
  <c r="AL52" i="861"/>
  <c r="AL53" i="861" s="1"/>
  <c r="AS52" i="861"/>
  <c r="AS53" i="861" s="1"/>
  <c r="AK52" i="861"/>
  <c r="AK53" i="861" s="1"/>
  <c r="AO52" i="861"/>
  <c r="AO53" i="861" s="1"/>
  <c r="T2419" i="64"/>
  <c r="BO2493" i="64"/>
  <c r="BO2496" i="64" s="1"/>
  <c r="O2496" i="64" s="1"/>
  <c r="O39" i="861"/>
  <c r="BO40" i="861"/>
  <c r="BO51" i="861"/>
  <c r="BV52" i="861"/>
  <c r="BV53" i="861" s="1"/>
  <c r="BZ52" i="861"/>
  <c r="BZ53" i="861" s="1"/>
  <c r="BY52" i="861"/>
  <c r="BY53" i="861" s="1"/>
  <c r="K2415" i="64"/>
  <c r="K2467" i="64"/>
  <c r="CG52" i="861"/>
  <c r="CG53" i="861" s="1"/>
  <c r="AI52" i="861"/>
  <c r="AI53" i="861" s="1"/>
  <c r="BU52" i="861"/>
  <c r="BU53" i="861" s="1"/>
  <c r="BE52" i="861"/>
  <c r="BE53" i="861" s="1"/>
  <c r="BG52" i="861"/>
  <c r="BG53" i="861" s="1"/>
  <c r="CA2493" i="64"/>
  <c r="CA2496" i="64" s="1"/>
  <c r="P2496" i="64" s="1"/>
  <c r="CA40" i="861"/>
  <c r="CA51" i="861"/>
  <c r="P39" i="861"/>
  <c r="BQ52" i="861"/>
  <c r="BQ53" i="861" s="1"/>
  <c r="O2415" i="64"/>
  <c r="O2467" i="64"/>
  <c r="AH52" i="861"/>
  <c r="AH53" i="861" s="1"/>
  <c r="Y2447" i="64" l="1"/>
  <c r="Z2445" i="64"/>
  <c r="AA54" i="861"/>
  <c r="AA83" i="861"/>
  <c r="AA88" i="861" s="1"/>
  <c r="AA97" i="861" s="1"/>
  <c r="T54" i="861"/>
  <c r="T83" i="861"/>
  <c r="T88" i="861" s="1"/>
  <c r="T97" i="861" s="1"/>
  <c r="V54" i="861"/>
  <c r="V83" i="861"/>
  <c r="V88" i="861" s="1"/>
  <c r="V97" i="861" s="1"/>
  <c r="AU54" i="861"/>
  <c r="AU83" i="861"/>
  <c r="AU88" i="861" s="1"/>
  <c r="AU97" i="861" s="1"/>
  <c r="Z54" i="861"/>
  <c r="Z83" i="861"/>
  <c r="Z88" i="861" s="1"/>
  <c r="Z97" i="861" s="1"/>
  <c r="BH54" i="861"/>
  <c r="BH83" i="861"/>
  <c r="BH88" i="861" s="1"/>
  <c r="BH97" i="861" s="1"/>
  <c r="BQ54" i="861"/>
  <c r="BQ83" i="861"/>
  <c r="BQ88" i="861" s="1"/>
  <c r="BQ97" i="861" s="1"/>
  <c r="BJ54" i="861"/>
  <c r="BJ83" i="861"/>
  <c r="BJ88" i="861" s="1"/>
  <c r="BJ97" i="861" s="1"/>
  <c r="AM54" i="861"/>
  <c r="AM83" i="861"/>
  <c r="AM88" i="861" s="1"/>
  <c r="AM97" i="861" s="1"/>
  <c r="AZ54" i="861"/>
  <c r="AZ83" i="861"/>
  <c r="AZ88" i="861" s="1"/>
  <c r="AZ97" i="861" s="1"/>
  <c r="CL83" i="861"/>
  <c r="CL88" i="861" s="1"/>
  <c r="CL97" i="861" s="1"/>
  <c r="CL54" i="861"/>
  <c r="BL54" i="861"/>
  <c r="BL83" i="861"/>
  <c r="BL88" i="861" s="1"/>
  <c r="BL97" i="861" s="1"/>
  <c r="AT54" i="861"/>
  <c r="AT83" i="861"/>
  <c r="AT88" i="861" s="1"/>
  <c r="AT97" i="861" s="1"/>
  <c r="BE54" i="861"/>
  <c r="BE83" i="861"/>
  <c r="BE88" i="861" s="1"/>
  <c r="BE97" i="861" s="1"/>
  <c r="BD54" i="861"/>
  <c r="BD83" i="861"/>
  <c r="BD88" i="861" s="1"/>
  <c r="BD97" i="861" s="1"/>
  <c r="AK54" i="861"/>
  <c r="AK83" i="861"/>
  <c r="AK88" i="861" s="1"/>
  <c r="AK97" i="861" s="1"/>
  <c r="CF54" i="861"/>
  <c r="CF83" i="861"/>
  <c r="CF88" i="861" s="1"/>
  <c r="CF97" i="861" s="1"/>
  <c r="AP54" i="861"/>
  <c r="AP83" i="861"/>
  <c r="AP88" i="861" s="1"/>
  <c r="AP97" i="861" s="1"/>
  <c r="W54" i="861"/>
  <c r="W83" i="861"/>
  <c r="W88" i="861" s="1"/>
  <c r="W97" i="861" s="1"/>
  <c r="BN54" i="861"/>
  <c r="BN83" i="861"/>
  <c r="BN88" i="861" s="1"/>
  <c r="BN97" i="861" s="1"/>
  <c r="BT54" i="861"/>
  <c r="BT83" i="861"/>
  <c r="BT88" i="861" s="1"/>
  <c r="BT97" i="861" s="1"/>
  <c r="AW54" i="861"/>
  <c r="AW83" i="861"/>
  <c r="AW88" i="861" s="1"/>
  <c r="AW97" i="861" s="1"/>
  <c r="BA54" i="861"/>
  <c r="BA83" i="861"/>
  <c r="BA88" i="861" s="1"/>
  <c r="BA97" i="861" s="1"/>
  <c r="AD54" i="861"/>
  <c r="AD83" i="861"/>
  <c r="AD88" i="861" s="1"/>
  <c r="AD97" i="861" s="1"/>
  <c r="CI54" i="861"/>
  <c r="CI83" i="861"/>
  <c r="CI88" i="861" s="1"/>
  <c r="CI97" i="861" s="1"/>
  <c r="AE52" i="861"/>
  <c r="L52" i="861" s="1"/>
  <c r="L51" i="861"/>
  <c r="BX54" i="861"/>
  <c r="BX83" i="861"/>
  <c r="BX88" i="861" s="1"/>
  <c r="BX97" i="861" s="1"/>
  <c r="Z2394" i="64"/>
  <c r="Z2396" i="64" s="1"/>
  <c r="AX54" i="861"/>
  <c r="AX83" i="861"/>
  <c r="AX88" i="861" s="1"/>
  <c r="AX97" i="861" s="1"/>
  <c r="CB54" i="861"/>
  <c r="CB83" i="861"/>
  <c r="CB88" i="861" s="1"/>
  <c r="CB97" i="861" s="1"/>
  <c r="K2493" i="64"/>
  <c r="K40" i="861"/>
  <c r="AL54" i="861"/>
  <c r="AL83" i="861"/>
  <c r="AL88" i="861" s="1"/>
  <c r="AL97" i="861" s="1"/>
  <c r="BI54" i="861"/>
  <c r="BI83" i="861"/>
  <c r="BI88" i="861" s="1"/>
  <c r="BI97" i="861" s="1"/>
  <c r="CE54" i="861"/>
  <c r="CE83" i="861"/>
  <c r="CE88" i="861" s="1"/>
  <c r="CE97" i="861" s="1"/>
  <c r="AB2368" i="64"/>
  <c r="AB2370" i="64" s="1"/>
  <c r="AB54" i="861"/>
  <c r="AB83" i="861"/>
  <c r="AB88" i="861" s="1"/>
  <c r="AB97" i="861" s="1"/>
  <c r="Y2396" i="64"/>
  <c r="AN54" i="861"/>
  <c r="AN83" i="861"/>
  <c r="AN88" i="861" s="1"/>
  <c r="AN97" i="861" s="1"/>
  <c r="X54" i="861"/>
  <c r="X83" i="861"/>
  <c r="X88" i="861" s="1"/>
  <c r="X97" i="861" s="1"/>
  <c r="N2493" i="64"/>
  <c r="N40" i="861"/>
  <c r="AA2370" i="64"/>
  <c r="AI54" i="861"/>
  <c r="AI83" i="861"/>
  <c r="AI88" i="861" s="1"/>
  <c r="AI97" i="861" s="1"/>
  <c r="BV54" i="861"/>
  <c r="BV83" i="861"/>
  <c r="BV88" i="861" s="1"/>
  <c r="BV97" i="861" s="1"/>
  <c r="U54" i="861"/>
  <c r="U83" i="861"/>
  <c r="U88" i="861" s="1"/>
  <c r="U97" i="861" s="1"/>
  <c r="CJ54" i="861"/>
  <c r="CJ83" i="861"/>
  <c r="CJ88" i="861" s="1"/>
  <c r="CJ97" i="861" s="1"/>
  <c r="BC52" i="861"/>
  <c r="N52" i="861" s="1"/>
  <c r="N51" i="861"/>
  <c r="BK54" i="861"/>
  <c r="BK83" i="861"/>
  <c r="BK88" i="861" s="1"/>
  <c r="BK97" i="861" s="1"/>
  <c r="AF54" i="861"/>
  <c r="AF83" i="861"/>
  <c r="AF88" i="861" s="1"/>
  <c r="AF97" i="861" s="1"/>
  <c r="BF54" i="861"/>
  <c r="BF83" i="861"/>
  <c r="BF88" i="861" s="1"/>
  <c r="BF97" i="861" s="1"/>
  <c r="BS54" i="861"/>
  <c r="BS83" i="861"/>
  <c r="BS88" i="861" s="1"/>
  <c r="BS97" i="861" s="1"/>
  <c r="BW54" i="861"/>
  <c r="BW83" i="861"/>
  <c r="BW88" i="861" s="1"/>
  <c r="BW97" i="861" s="1"/>
  <c r="CG54" i="861"/>
  <c r="CG83" i="861"/>
  <c r="CG88" i="861" s="1"/>
  <c r="CG97" i="861" s="1"/>
  <c r="AC54" i="861"/>
  <c r="AC83" i="861"/>
  <c r="AC88" i="861" s="1"/>
  <c r="AC97" i="861" s="1"/>
  <c r="CH54" i="861"/>
  <c r="CH83" i="861"/>
  <c r="CH88" i="861" s="1"/>
  <c r="CH97" i="861" s="1"/>
  <c r="P2493" i="64"/>
  <c r="P40" i="861"/>
  <c r="O2493" i="64"/>
  <c r="O40" i="861"/>
  <c r="M51" i="861"/>
  <c r="AQ52" i="861"/>
  <c r="M52" i="861" s="1"/>
  <c r="AH54" i="861"/>
  <c r="AH83" i="861"/>
  <c r="AH88" i="861" s="1"/>
  <c r="AH97" i="861" s="1"/>
  <c r="BR54" i="861"/>
  <c r="BR83" i="861"/>
  <c r="BR88" i="861" s="1"/>
  <c r="BR97" i="861" s="1"/>
  <c r="AS54" i="861"/>
  <c r="AS83" i="861"/>
  <c r="AS88" i="861" s="1"/>
  <c r="AS97" i="861" s="1"/>
  <c r="CD54" i="861"/>
  <c r="CD83" i="861"/>
  <c r="CD88" i="861" s="1"/>
  <c r="CD97" i="861" s="1"/>
  <c r="BP54" i="861"/>
  <c r="BP83" i="861"/>
  <c r="BP88" i="861" s="1"/>
  <c r="BP97" i="861" s="1"/>
  <c r="BM54" i="861"/>
  <c r="BM83" i="861"/>
  <c r="BM88" i="861" s="1"/>
  <c r="BM97" i="861" s="1"/>
  <c r="AY54" i="861"/>
  <c r="AY83" i="861"/>
  <c r="AY88" i="861" s="1"/>
  <c r="AY97" i="861" s="1"/>
  <c r="CC54" i="861"/>
  <c r="CC83" i="861"/>
  <c r="CC88" i="861" s="1"/>
  <c r="CC97" i="861" s="1"/>
  <c r="BZ54" i="861"/>
  <c r="BZ83" i="861"/>
  <c r="BZ88" i="861" s="1"/>
  <c r="BZ97" i="861" s="1"/>
  <c r="AG54" i="861"/>
  <c r="AG83" i="861"/>
  <c r="AG88" i="861" s="1"/>
  <c r="AG97" i="861" s="1"/>
  <c r="BG54" i="861"/>
  <c r="BG83" i="861"/>
  <c r="BG88" i="861" s="1"/>
  <c r="BG97" i="861" s="1"/>
  <c r="AO54" i="861"/>
  <c r="AO83" i="861"/>
  <c r="AO88" i="861" s="1"/>
  <c r="AO97" i="861" s="1"/>
  <c r="AR54" i="861"/>
  <c r="AR83" i="861"/>
  <c r="AR88" i="861" s="1"/>
  <c r="AR97" i="861" s="1"/>
  <c r="O51" i="861"/>
  <c r="BO52" i="861"/>
  <c r="O52" i="861" s="1"/>
  <c r="CA52" i="861"/>
  <c r="P52" i="861" s="1"/>
  <c r="P51" i="861"/>
  <c r="BU54" i="861"/>
  <c r="BU83" i="861"/>
  <c r="BU88" i="861" s="1"/>
  <c r="BU97" i="861" s="1"/>
  <c r="BY54" i="861"/>
  <c r="BY83" i="861"/>
  <c r="BY88" i="861" s="1"/>
  <c r="BY97" i="861" s="1"/>
  <c r="T2421" i="64"/>
  <c r="U2419" i="64"/>
  <c r="M2493" i="64"/>
  <c r="M40" i="861"/>
  <c r="BB54" i="861"/>
  <c r="BB83" i="861"/>
  <c r="BB88" i="861" s="1"/>
  <c r="BB97" i="861" s="1"/>
  <c r="CK54" i="861"/>
  <c r="CK83" i="861"/>
  <c r="CK88" i="861" s="1"/>
  <c r="CK97" i="861" s="1"/>
  <c r="Y54" i="861"/>
  <c r="Y83" i="861"/>
  <c r="Y88" i="861" s="1"/>
  <c r="Y97" i="861" s="1"/>
  <c r="AV54" i="861"/>
  <c r="AV83" i="861"/>
  <c r="AV88" i="861" s="1"/>
  <c r="AV97" i="861" s="1"/>
  <c r="K51" i="861"/>
  <c r="S52" i="861"/>
  <c r="K52" i="861" s="1"/>
  <c r="V2471" i="64"/>
  <c r="V2473" i="64" s="1"/>
  <c r="L2493" i="64"/>
  <c r="L40" i="861"/>
  <c r="AJ54" i="861"/>
  <c r="AJ83" i="861"/>
  <c r="AJ88" i="861" s="1"/>
  <c r="AJ97" i="861" s="1"/>
  <c r="U2473" i="64"/>
  <c r="Z2447" i="64" l="1"/>
  <c r="AA2445" i="64"/>
  <c r="BC53" i="861"/>
  <c r="BC54" i="861" s="1"/>
  <c r="AE53" i="861"/>
  <c r="AE54" i="861" s="1"/>
  <c r="BO53" i="861"/>
  <c r="BO54" i="861" s="1"/>
  <c r="AQ53" i="861"/>
  <c r="M53" i="861" s="1"/>
  <c r="M54" i="861" s="1"/>
  <c r="U2421" i="64"/>
  <c r="V2419" i="64"/>
  <c r="CA53" i="861"/>
  <c r="AA2394" i="64"/>
  <c r="W2471" i="64"/>
  <c r="W2473" i="64" s="1"/>
  <c r="S53" i="861"/>
  <c r="O53" i="861"/>
  <c r="O54" i="861" s="1"/>
  <c r="AC2368" i="64"/>
  <c r="AC2370" i="64" s="1"/>
  <c r="N53" i="861" l="1"/>
  <c r="N54" i="861" s="1"/>
  <c r="L53" i="861"/>
  <c r="L54" i="861" s="1"/>
  <c r="AE83" i="861"/>
  <c r="L83" i="861" s="1"/>
  <c r="AB2445" i="64"/>
  <c r="AA2447" i="64"/>
  <c r="BO83" i="861"/>
  <c r="BO88" i="861" s="1"/>
  <c r="BC83" i="861"/>
  <c r="N83" i="861" s="1"/>
  <c r="AQ54" i="861"/>
  <c r="AQ83" i="861"/>
  <c r="M83" i="861" s="1"/>
  <c r="AD2368" i="64"/>
  <c r="K2368" i="64" s="1"/>
  <c r="V2421" i="64"/>
  <c r="W2419" i="64"/>
  <c r="S54" i="861"/>
  <c r="K53" i="861"/>
  <c r="K54" i="861" s="1"/>
  <c r="S83" i="861"/>
  <c r="AB2394" i="64"/>
  <c r="AB2396" i="64" s="1"/>
  <c r="P53" i="861"/>
  <c r="P54" i="861" s="1"/>
  <c r="CA54" i="861"/>
  <c r="CA83" i="861"/>
  <c r="X2471" i="64"/>
  <c r="X2473" i="64" s="1"/>
  <c r="AA2396" i="64"/>
  <c r="O83" i="861"/>
  <c r="BC88" i="861" l="1"/>
  <c r="BC97" i="861" s="1"/>
  <c r="N97" i="861" s="1"/>
  <c r="AE88" i="861"/>
  <c r="L88" i="861" s="1"/>
  <c r="AB2447" i="64"/>
  <c r="AC2445" i="64"/>
  <c r="AQ88" i="861"/>
  <c r="AQ97" i="861" s="1"/>
  <c r="M97" i="861" s="1"/>
  <c r="AC2394" i="64"/>
  <c r="W2421" i="64"/>
  <c r="X2419" i="64"/>
  <c r="BO97" i="861"/>
  <c r="O97" i="861" s="1"/>
  <c r="O88" i="861"/>
  <c r="AE2368" i="64"/>
  <c r="AD2370" i="64"/>
  <c r="S88" i="861"/>
  <c r="K83" i="861"/>
  <c r="Y2471" i="64"/>
  <c r="CA88" i="861"/>
  <c r="P83" i="861"/>
  <c r="N88" i="861" l="1"/>
  <c r="AE97" i="861"/>
  <c r="L97" i="861" s="1"/>
  <c r="M88" i="861"/>
  <c r="AD2445" i="64"/>
  <c r="K2445" i="64" s="1"/>
  <c r="AC2447" i="64"/>
  <c r="AF2368" i="64"/>
  <c r="P88" i="861"/>
  <c r="CA97" i="861"/>
  <c r="P97" i="861" s="1"/>
  <c r="AE2370" i="64"/>
  <c r="X2421" i="64"/>
  <c r="Y2419" i="64"/>
  <c r="Z2471" i="64"/>
  <c r="AD2394" i="64"/>
  <c r="K2394" i="64" s="1"/>
  <c r="Y2473" i="64"/>
  <c r="AC2396" i="64"/>
  <c r="S97" i="861"/>
  <c r="K88" i="861"/>
  <c r="AD2447" i="64" l="1"/>
  <c r="AE2445" i="64"/>
  <c r="S58" i="861"/>
  <c r="K97" i="861"/>
  <c r="AE2394" i="64"/>
  <c r="AD2396" i="64"/>
  <c r="AG2368" i="64"/>
  <c r="AG2370" i="64" s="1"/>
  <c r="AA2471" i="64"/>
  <c r="AF2370" i="64"/>
  <c r="Z2473" i="64"/>
  <c r="Y2421" i="64"/>
  <c r="Z2419" i="64"/>
  <c r="AF2445" i="64" l="1"/>
  <c r="AE2447" i="64"/>
  <c r="AF2394" i="64"/>
  <c r="AB2471" i="64"/>
  <c r="AE2396" i="64"/>
  <c r="Z2421" i="64"/>
  <c r="AA2419" i="64"/>
  <c r="AA2473" i="64"/>
  <c r="AH2368" i="64"/>
  <c r="S17" i="864"/>
  <c r="S59" i="861"/>
  <c r="S64" i="861" s="1"/>
  <c r="T58" i="861"/>
  <c r="AG2445" i="64" l="1"/>
  <c r="AF2447" i="64"/>
  <c r="AC2471" i="64"/>
  <c r="T17" i="864"/>
  <c r="U58" i="861"/>
  <c r="T59" i="861"/>
  <c r="T64" i="861" s="1"/>
  <c r="AG2394" i="64"/>
  <c r="AG2396" i="64" s="1"/>
  <c r="AI2368" i="64"/>
  <c r="AH2370" i="64"/>
  <c r="AB2473" i="64"/>
  <c r="AA2421" i="64"/>
  <c r="AB2419" i="64"/>
  <c r="AF2396" i="64"/>
  <c r="AH2445" i="64" l="1"/>
  <c r="AG2447" i="64"/>
  <c r="AH2394" i="64"/>
  <c r="U17" i="864"/>
  <c r="V58" i="861"/>
  <c r="U59" i="861"/>
  <c r="U64" i="861" s="1"/>
  <c r="AD2471" i="64"/>
  <c r="K2471" i="64" s="1"/>
  <c r="AB2421" i="64"/>
  <c r="AC2419" i="64"/>
  <c r="AJ2368" i="64"/>
  <c r="AI2370" i="64"/>
  <c r="AC2473" i="64"/>
  <c r="AH2447" i="64" l="1"/>
  <c r="AI2445" i="64"/>
  <c r="AC2421" i="64"/>
  <c r="AD2419" i="64"/>
  <c r="K2419" i="64" s="1"/>
  <c r="V17" i="864"/>
  <c r="W58" i="861"/>
  <c r="V59" i="861"/>
  <c r="V64" i="861" s="1"/>
  <c r="AK2368" i="64"/>
  <c r="AK2370" i="64" s="1"/>
  <c r="AE2471" i="64"/>
  <c r="AJ2370" i="64"/>
  <c r="AD2473" i="64"/>
  <c r="AI2394" i="64"/>
  <c r="AI2396" i="64" s="1"/>
  <c r="AH2396" i="64"/>
  <c r="AJ2445" i="64" l="1"/>
  <c r="AI2447" i="64"/>
  <c r="W59" i="861"/>
  <c r="W64" i="861" s="1"/>
  <c r="W17" i="864"/>
  <c r="X58" i="861"/>
  <c r="AD2421" i="64"/>
  <c r="AE2419" i="64"/>
  <c r="AF2471" i="64"/>
  <c r="AF2473" i="64" s="1"/>
  <c r="AJ2394" i="64"/>
  <c r="AE2473" i="64"/>
  <c r="AL2368" i="64"/>
  <c r="AK2445" i="64" l="1"/>
  <c r="AJ2447" i="64"/>
  <c r="AE2421" i="64"/>
  <c r="AF2419" i="64"/>
  <c r="AK2394" i="64"/>
  <c r="AM2368" i="64"/>
  <c r="AL2370" i="64"/>
  <c r="AJ2396" i="64"/>
  <c r="AG2471" i="64"/>
  <c r="AG2473" i="64" s="1"/>
  <c r="X59" i="861"/>
  <c r="X64" i="861" s="1"/>
  <c r="X17" i="864"/>
  <c r="Y58" i="861"/>
  <c r="AL2445" i="64" l="1"/>
  <c r="AK2447" i="64"/>
  <c r="AH2471" i="64"/>
  <c r="AL2394" i="64"/>
  <c r="AK2396" i="64"/>
  <c r="Y17" i="864"/>
  <c r="Z58" i="861"/>
  <c r="Y59" i="861"/>
  <c r="Y64" i="861" s="1"/>
  <c r="AF2421" i="64"/>
  <c r="AG2419" i="64"/>
  <c r="AN2368" i="64"/>
  <c r="AN2370" i="64" s="1"/>
  <c r="AM2370" i="64"/>
  <c r="AL2447" i="64" l="1"/>
  <c r="AM2445" i="64"/>
  <c r="AI2471" i="64"/>
  <c r="AH2473" i="64"/>
  <c r="AM2394" i="64"/>
  <c r="AO2368" i="64"/>
  <c r="AO2370" i="64" s="1"/>
  <c r="AG2421" i="64"/>
  <c r="AH2419" i="64"/>
  <c r="AL2396" i="64"/>
  <c r="Z17" i="864"/>
  <c r="AA58" i="861"/>
  <c r="Z59" i="861"/>
  <c r="Z64" i="861" s="1"/>
  <c r="AM2447" i="64" l="1"/>
  <c r="AN2445" i="64"/>
  <c r="AA17" i="864"/>
  <c r="AA59" i="861"/>
  <c r="AA64" i="861" s="1"/>
  <c r="AB58" i="861"/>
  <c r="AN2394" i="64"/>
  <c r="AN2396" i="64" s="1"/>
  <c r="AM2396" i="64"/>
  <c r="AH2421" i="64"/>
  <c r="AI2419" i="64"/>
  <c r="AJ2471" i="64"/>
  <c r="AP2368" i="64"/>
  <c r="L2368" i="64" s="1"/>
  <c r="AI2473" i="64"/>
  <c r="AN2447" i="64" l="1"/>
  <c r="AO2445" i="64"/>
  <c r="AO2394" i="64"/>
  <c r="AQ2368" i="64"/>
  <c r="AP2370" i="64"/>
  <c r="AI2421" i="64"/>
  <c r="AJ2419" i="64"/>
  <c r="AB17" i="864"/>
  <c r="AC58" i="861"/>
  <c r="AB59" i="861"/>
  <c r="AB64" i="861" s="1"/>
  <c r="AK2471" i="64"/>
  <c r="AK2473" i="64" s="1"/>
  <c r="AJ2473" i="64"/>
  <c r="AO2447" i="64" l="1"/>
  <c r="AP2445" i="64"/>
  <c r="L2445" i="64" s="1"/>
  <c r="AR2368" i="64"/>
  <c r="AQ2370" i="64"/>
  <c r="AL2471" i="64"/>
  <c r="AL2473" i="64" s="1"/>
  <c r="AC17" i="864"/>
  <c r="AD58" i="861"/>
  <c r="K58" i="861" s="1"/>
  <c r="AC59" i="861"/>
  <c r="AC64" i="861" s="1"/>
  <c r="AP2394" i="64"/>
  <c r="AJ2421" i="64"/>
  <c r="AK2419" i="64"/>
  <c r="AO2396" i="64"/>
  <c r="AP2396" i="64" l="1"/>
  <c r="L2394" i="64"/>
  <c r="AP2447" i="64"/>
  <c r="AQ2445" i="64"/>
  <c r="AQ2394" i="64"/>
  <c r="AS2368" i="64"/>
  <c r="AS2370" i="64" s="1"/>
  <c r="AR2370" i="64"/>
  <c r="K17" i="864"/>
  <c r="AD17" i="864"/>
  <c r="AE58" i="861"/>
  <c r="AD59" i="861"/>
  <c r="AK2421" i="64"/>
  <c r="AL2419" i="64"/>
  <c r="AM2471" i="64"/>
  <c r="AR2445" i="64" l="1"/>
  <c r="AQ2447" i="64"/>
  <c r="K59" i="861"/>
  <c r="AD64" i="861"/>
  <c r="AE17" i="864"/>
  <c r="AF58" i="861"/>
  <c r="AE59" i="861"/>
  <c r="AE64" i="861" s="1"/>
  <c r="AR2394" i="64"/>
  <c r="AN2471" i="64"/>
  <c r="AM2473" i="64"/>
  <c r="AT2368" i="64"/>
  <c r="AQ2396" i="64"/>
  <c r="AL2421" i="64"/>
  <c r="AM2419" i="64"/>
  <c r="AS2445" i="64" l="1"/>
  <c r="AR2447" i="64"/>
  <c r="AM2421" i="64"/>
  <c r="AN2419" i="64"/>
  <c r="AO2471" i="64"/>
  <c r="AO2473" i="64" s="1"/>
  <c r="AN2473" i="64"/>
  <c r="AF17" i="864"/>
  <c r="AG58" i="861"/>
  <c r="AF59" i="861"/>
  <c r="AF64" i="861" s="1"/>
  <c r="AS2394" i="64"/>
  <c r="K64" i="861"/>
  <c r="AU2368" i="64"/>
  <c r="AT2370" i="64"/>
  <c r="AR2396" i="64"/>
  <c r="AT2445" i="64" l="1"/>
  <c r="AS2447" i="64"/>
  <c r="AT2394" i="64"/>
  <c r="AN2421" i="64"/>
  <c r="AO2419" i="64"/>
  <c r="AS2396" i="64"/>
  <c r="AG17" i="864"/>
  <c r="AH58" i="861"/>
  <c r="AG59" i="861"/>
  <c r="AG64" i="861" s="1"/>
  <c r="AV2368" i="64"/>
  <c r="AU2370" i="64"/>
  <c r="AP2471" i="64"/>
  <c r="L2471" i="64" s="1"/>
  <c r="AT2447" i="64" l="1"/>
  <c r="AU2445" i="64"/>
  <c r="AW2368" i="64"/>
  <c r="AV2370" i="64"/>
  <c r="AO2421" i="64"/>
  <c r="AP2419" i="64"/>
  <c r="L2419" i="64" s="1"/>
  <c r="AU2394" i="64"/>
  <c r="AQ2471" i="64"/>
  <c r="AP2473" i="64"/>
  <c r="AH17" i="864"/>
  <c r="AI58" i="861"/>
  <c r="AH59" i="861"/>
  <c r="AH64" i="861" s="1"/>
  <c r="AT2396" i="64"/>
  <c r="AU2447" i="64" l="1"/>
  <c r="AV2445" i="64"/>
  <c r="AR2471" i="64"/>
  <c r="AP2421" i="64"/>
  <c r="AQ2419" i="64"/>
  <c r="AV2394" i="64"/>
  <c r="AV2396" i="64" s="1"/>
  <c r="AU2396" i="64"/>
  <c r="AX2368" i="64"/>
  <c r="AQ2473" i="64"/>
  <c r="AI17" i="864"/>
  <c r="AJ58" i="861"/>
  <c r="AI59" i="861"/>
  <c r="AI64" i="861" s="1"/>
  <c r="AW2370" i="64"/>
  <c r="AV2447" i="64" l="1"/>
  <c r="AW2445" i="64"/>
  <c r="AW2394" i="64"/>
  <c r="AY2368" i="64"/>
  <c r="AS2471" i="64"/>
  <c r="AS2473" i="64" s="1"/>
  <c r="AJ17" i="864"/>
  <c r="AK58" i="861"/>
  <c r="AJ59" i="861"/>
  <c r="AJ64" i="861" s="1"/>
  <c r="AQ2421" i="64"/>
  <c r="AR2419" i="64"/>
  <c r="AX2370" i="64"/>
  <c r="AR2473" i="64"/>
  <c r="AW2447" i="64" l="1"/>
  <c r="AX2445" i="64"/>
  <c r="AT2471" i="64"/>
  <c r="AR2421" i="64"/>
  <c r="AS2419" i="64"/>
  <c r="AZ2368" i="64"/>
  <c r="AY2370" i="64"/>
  <c r="AX2394" i="64"/>
  <c r="AK17" i="864"/>
  <c r="AL58" i="861"/>
  <c r="AK59" i="861"/>
  <c r="AK64" i="861" s="1"/>
  <c r="AW2396" i="64"/>
  <c r="AY2445" i="64" l="1"/>
  <c r="AX2447" i="64"/>
  <c r="AY2394" i="64"/>
  <c r="AX2396" i="64"/>
  <c r="AU2471" i="64"/>
  <c r="AU2473" i="64" s="1"/>
  <c r="AT2473" i="64"/>
  <c r="BA2368" i="64"/>
  <c r="BA2370" i="64" s="1"/>
  <c r="AL17" i="864"/>
  <c r="AM58" i="861"/>
  <c r="AL59" i="861"/>
  <c r="AL64" i="861" s="1"/>
  <c r="AZ2370" i="64"/>
  <c r="AS2421" i="64"/>
  <c r="AT2419" i="64"/>
  <c r="AY2447" i="64" l="1"/>
  <c r="AZ2445" i="64"/>
  <c r="AT2421" i="64"/>
  <c r="AU2419" i="64"/>
  <c r="BB2368" i="64"/>
  <c r="AZ2394" i="64"/>
  <c r="AY2396" i="64"/>
  <c r="AM17" i="864"/>
  <c r="AN58" i="861"/>
  <c r="AM59" i="861"/>
  <c r="AM64" i="861" s="1"/>
  <c r="AV2471" i="64"/>
  <c r="BB2370" i="64" l="1"/>
  <c r="M2368" i="64"/>
  <c r="AZ2447" i="64"/>
  <c r="BA2445" i="64"/>
  <c r="AN17" i="864"/>
  <c r="AO58" i="861"/>
  <c r="AN59" i="861"/>
  <c r="AN64" i="861" s="1"/>
  <c r="AU2421" i="64"/>
  <c r="AV2419" i="64"/>
  <c r="BA2394" i="64"/>
  <c r="AZ2396" i="64"/>
  <c r="AW2471" i="64"/>
  <c r="AV2473" i="64"/>
  <c r="BC2368" i="64"/>
  <c r="BA2447" i="64" l="1"/>
  <c r="BB2445" i="64"/>
  <c r="M2445" i="64" s="1"/>
  <c r="AX2471" i="64"/>
  <c r="AV2421" i="64"/>
  <c r="AW2419" i="64"/>
  <c r="BB2394" i="64"/>
  <c r="AO17" i="864"/>
  <c r="AP58" i="861"/>
  <c r="AO59" i="861"/>
  <c r="AO64" i="861" s="1"/>
  <c r="AW2473" i="64"/>
  <c r="BD2368" i="64"/>
  <c r="BD2370" i="64" s="1"/>
  <c r="BC2370" i="64"/>
  <c r="BA2396" i="64"/>
  <c r="BB2396" i="64" l="1"/>
  <c r="M2394" i="64"/>
  <c r="BB2447" i="64"/>
  <c r="BC2445" i="64"/>
  <c r="AW2421" i="64"/>
  <c r="AX2419" i="64"/>
  <c r="L58" i="861"/>
  <c r="L17" i="864" s="1"/>
  <c r="AP17" i="864"/>
  <c r="AQ58" i="861"/>
  <c r="AP59" i="861"/>
  <c r="BE2368" i="64"/>
  <c r="BE2370" i="64" s="1"/>
  <c r="AY2471" i="64"/>
  <c r="BC2394" i="64"/>
  <c r="AX2473" i="64"/>
  <c r="BD2445" i="64" l="1"/>
  <c r="BC2447" i="64"/>
  <c r="AX2421" i="64"/>
  <c r="AY2419" i="64"/>
  <c r="AZ2471" i="64"/>
  <c r="AY2473" i="64"/>
  <c r="BF2368" i="64"/>
  <c r="BD2394" i="64"/>
  <c r="L59" i="861"/>
  <c r="AP64" i="861"/>
  <c r="AQ17" i="864"/>
  <c r="AR58" i="861"/>
  <c r="AQ59" i="861"/>
  <c r="AQ64" i="861" s="1"/>
  <c r="BC2396" i="64"/>
  <c r="BD2447" i="64" l="1"/>
  <c r="BE2445" i="64"/>
  <c r="BG2368" i="64"/>
  <c r="BF2370" i="64"/>
  <c r="BA2471" i="64"/>
  <c r="BE2394" i="64"/>
  <c r="AZ2473" i="64"/>
  <c r="AR17" i="864"/>
  <c r="AS58" i="861"/>
  <c r="AR59" i="861"/>
  <c r="AR64" i="861" s="1"/>
  <c r="BD2396" i="64"/>
  <c r="AY2421" i="64"/>
  <c r="AZ2419" i="64"/>
  <c r="L64" i="861"/>
  <c r="BE2447" i="64" l="1"/>
  <c r="BF2445" i="64"/>
  <c r="BB2471" i="64"/>
  <c r="M2471" i="64" s="1"/>
  <c r="BA2473" i="64"/>
  <c r="AS17" i="864"/>
  <c r="AT58" i="861"/>
  <c r="AS59" i="861"/>
  <c r="AS64" i="861" s="1"/>
  <c r="AZ2421" i="64"/>
  <c r="BA2419" i="64"/>
  <c r="BH2368" i="64"/>
  <c r="BH2370" i="64" s="1"/>
  <c r="BF2394" i="64"/>
  <c r="BF2396" i="64" s="1"/>
  <c r="BE2396" i="64"/>
  <c r="BG2370" i="64"/>
  <c r="BF2447" i="64" l="1"/>
  <c r="BG2445" i="64"/>
  <c r="AT17" i="864"/>
  <c r="AU58" i="861"/>
  <c r="AT59" i="861"/>
  <c r="AT64" i="861" s="1"/>
  <c r="BG2394" i="64"/>
  <c r="BC2471" i="64"/>
  <c r="BC2473" i="64" s="1"/>
  <c r="BA2421" i="64"/>
  <c r="BB2419" i="64"/>
  <c r="M2419" i="64" s="1"/>
  <c r="BB2473" i="64"/>
  <c r="BI2368" i="64"/>
  <c r="BH2445" i="64" l="1"/>
  <c r="BG2447" i="64"/>
  <c r="BH2394" i="64"/>
  <c r="BG2396" i="64"/>
  <c r="BJ2368" i="64"/>
  <c r="BJ2370" i="64" s="1"/>
  <c r="BI2370" i="64"/>
  <c r="AU17" i="864"/>
  <c r="AV58" i="861"/>
  <c r="AU59" i="861"/>
  <c r="AU64" i="861" s="1"/>
  <c r="BB2421" i="64"/>
  <c r="BC2419" i="64"/>
  <c r="BD2471" i="64"/>
  <c r="BD2473" i="64" s="1"/>
  <c r="BI2445" i="64" l="1"/>
  <c r="BH2447" i="64"/>
  <c r="BI2394" i="64"/>
  <c r="AV17" i="864"/>
  <c r="AW58" i="861"/>
  <c r="AV59" i="861"/>
  <c r="AV64" i="861" s="1"/>
  <c r="BH2396" i="64"/>
  <c r="BK2368" i="64"/>
  <c r="BE2471" i="64"/>
  <c r="BC2421" i="64"/>
  <c r="BD2419" i="64"/>
  <c r="BI2447" i="64" l="1"/>
  <c r="BJ2445" i="64"/>
  <c r="BD2421" i="64"/>
  <c r="BE2419" i="64"/>
  <c r="BF2471" i="64"/>
  <c r="AW17" i="864"/>
  <c r="AX58" i="861"/>
  <c r="AW59" i="861"/>
  <c r="AW64" i="861" s="1"/>
  <c r="BE2473" i="64"/>
  <c r="BL2368" i="64"/>
  <c r="BL2370" i="64" s="1"/>
  <c r="BJ2394" i="64"/>
  <c r="BK2370" i="64"/>
  <c r="BI2396" i="64"/>
  <c r="BK2445" i="64" l="1"/>
  <c r="BJ2447" i="64"/>
  <c r="AX17" i="864"/>
  <c r="AY58" i="861"/>
  <c r="AX59" i="861"/>
  <c r="AX64" i="861" s="1"/>
  <c r="BK2394" i="64"/>
  <c r="BJ2396" i="64"/>
  <c r="BG2471" i="64"/>
  <c r="BG2473" i="64" s="1"/>
  <c r="BM2368" i="64"/>
  <c r="BF2473" i="64"/>
  <c r="BE2421" i="64"/>
  <c r="BF2419" i="64"/>
  <c r="BK2447" i="64" l="1"/>
  <c r="BL2445" i="64"/>
  <c r="BL2394" i="64"/>
  <c r="BN2368" i="64"/>
  <c r="BM2370" i="64"/>
  <c r="BH2471" i="64"/>
  <c r="BH2473" i="64" s="1"/>
  <c r="BK2396" i="64"/>
  <c r="BF2421" i="64"/>
  <c r="BG2419" i="64"/>
  <c r="AY17" i="864"/>
  <c r="AY59" i="861"/>
  <c r="AY64" i="861" s="1"/>
  <c r="AZ58" i="861"/>
  <c r="BN2370" i="64" l="1"/>
  <c r="N2368" i="64"/>
  <c r="BL2447" i="64"/>
  <c r="BM2445" i="64"/>
  <c r="AZ17" i="864"/>
  <c r="BA58" i="861"/>
  <c r="AZ59" i="861"/>
  <c r="AZ64" i="861" s="1"/>
  <c r="BO2368" i="64"/>
  <c r="BG2421" i="64"/>
  <c r="BH2419" i="64"/>
  <c r="BM2394" i="64"/>
  <c r="BL2396" i="64"/>
  <c r="BI2471" i="64"/>
  <c r="BI2473" i="64" s="1"/>
  <c r="BM2447" i="64" l="1"/>
  <c r="BN2445" i="64"/>
  <c r="N2445" i="64" s="1"/>
  <c r="BH2421" i="64"/>
  <c r="BI2419" i="64"/>
  <c r="BP2368" i="64"/>
  <c r="BN2394" i="64"/>
  <c r="BO2370" i="64"/>
  <c r="BJ2471" i="64"/>
  <c r="BM2396" i="64"/>
  <c r="BA17" i="864"/>
  <c r="BB58" i="861"/>
  <c r="BA59" i="861"/>
  <c r="BA64" i="861" s="1"/>
  <c r="BN2396" i="64" l="1"/>
  <c r="N2394" i="64"/>
  <c r="BN2447" i="64"/>
  <c r="BO2445" i="64"/>
  <c r="BQ2368" i="64"/>
  <c r="BK2471" i="64"/>
  <c r="BP2370" i="64"/>
  <c r="BB17" i="864"/>
  <c r="M58" i="861"/>
  <c r="M17" i="864" s="1"/>
  <c r="BC58" i="861"/>
  <c r="BB59" i="861"/>
  <c r="BJ2473" i="64"/>
  <c r="BI2421" i="64"/>
  <c r="BJ2419" i="64"/>
  <c r="BO2394" i="64"/>
  <c r="BO2396" i="64" s="1"/>
  <c r="BP2445" i="64" l="1"/>
  <c r="BO2447" i="64"/>
  <c r="BC17" i="864"/>
  <c r="BD58" i="861"/>
  <c r="BC59" i="861"/>
  <c r="BC64" i="861" s="1"/>
  <c r="BL2471" i="64"/>
  <c r="BL2473" i="64" s="1"/>
  <c r="BJ2421" i="64"/>
  <c r="BK2419" i="64"/>
  <c r="BK2473" i="64"/>
  <c r="BP2394" i="64"/>
  <c r="BP2396" i="64" s="1"/>
  <c r="BR2368" i="64"/>
  <c r="BR2370" i="64" s="1"/>
  <c r="M59" i="861"/>
  <c r="BB64" i="861"/>
  <c r="BQ2370" i="64"/>
  <c r="BQ2445" i="64" l="1"/>
  <c r="BP2447" i="64"/>
  <c r="BM2471" i="64"/>
  <c r="BQ2394" i="64"/>
  <c r="BS2368" i="64"/>
  <c r="BD17" i="864"/>
  <c r="BE58" i="861"/>
  <c r="BD59" i="861"/>
  <c r="BD64" i="861" s="1"/>
  <c r="BK2421" i="64"/>
  <c r="BL2419" i="64"/>
  <c r="M64" i="861"/>
  <c r="BQ2447" i="64" l="1"/>
  <c r="BR2445" i="64"/>
  <c r="BE17" i="864"/>
  <c r="BF58" i="861"/>
  <c r="BE59" i="861"/>
  <c r="BE64" i="861" s="1"/>
  <c r="BT2368" i="64"/>
  <c r="BL2421" i="64"/>
  <c r="BM2419" i="64"/>
  <c r="BS2370" i="64"/>
  <c r="BR2394" i="64"/>
  <c r="BQ2396" i="64"/>
  <c r="BN2471" i="64"/>
  <c r="N2471" i="64" s="1"/>
  <c r="BM2473" i="64"/>
  <c r="BR2447" i="64" l="1"/>
  <c r="BS2445" i="64"/>
  <c r="BO2471" i="64"/>
  <c r="BM2421" i="64"/>
  <c r="BN2419" i="64"/>
  <c r="N2419" i="64" s="1"/>
  <c r="BU2368" i="64"/>
  <c r="BT2370" i="64"/>
  <c r="BN2473" i="64"/>
  <c r="BS2394" i="64"/>
  <c r="BS2396" i="64" s="1"/>
  <c r="BF17" i="864"/>
  <c r="BG58" i="861"/>
  <c r="BF59" i="861"/>
  <c r="BF64" i="861" s="1"/>
  <c r="BR2396" i="64"/>
  <c r="BS2447" i="64" l="1"/>
  <c r="BT2445" i="64"/>
  <c r="BN2421" i="64"/>
  <c r="BO2419" i="64"/>
  <c r="BG17" i="864"/>
  <c r="BG59" i="861"/>
  <c r="BG64" i="861" s="1"/>
  <c r="BH58" i="861"/>
  <c r="BV2368" i="64"/>
  <c r="BV2370" i="64" s="1"/>
  <c r="BP2471" i="64"/>
  <c r="BP2473" i="64" s="1"/>
  <c r="BU2370" i="64"/>
  <c r="BO2473" i="64"/>
  <c r="BT2394" i="64"/>
  <c r="BT2396" i="64" s="1"/>
  <c r="BU2445" i="64" l="1"/>
  <c r="BT2447" i="64"/>
  <c r="BH17" i="864"/>
  <c r="BI58" i="861"/>
  <c r="BH59" i="861"/>
  <c r="BH64" i="861" s="1"/>
  <c r="BQ2471" i="64"/>
  <c r="BO2421" i="64"/>
  <c r="BP2419" i="64"/>
  <c r="BW2368" i="64"/>
  <c r="BW2370" i="64" s="1"/>
  <c r="BU2394" i="64"/>
  <c r="BV2445" i="64" l="1"/>
  <c r="BU2447" i="64"/>
  <c r="BP2421" i="64"/>
  <c r="BQ2419" i="64"/>
  <c r="BV2394" i="64"/>
  <c r="BU2396" i="64"/>
  <c r="BR2471" i="64"/>
  <c r="BX2368" i="64"/>
  <c r="BQ2473" i="64"/>
  <c r="BI17" i="864"/>
  <c r="BJ58" i="861"/>
  <c r="BI59" i="861"/>
  <c r="BI64" i="861" s="1"/>
  <c r="BW2445" i="64" l="1"/>
  <c r="BV2447" i="64"/>
  <c r="BY2368" i="64"/>
  <c r="BX2370" i="64"/>
  <c r="BW2394" i="64"/>
  <c r="BV2396" i="64"/>
  <c r="BQ2421" i="64"/>
  <c r="BR2419" i="64"/>
  <c r="BS2471" i="64"/>
  <c r="BJ17" i="864"/>
  <c r="BK58" i="861"/>
  <c r="BJ59" i="861"/>
  <c r="BJ64" i="861" s="1"/>
  <c r="BR2473" i="64"/>
  <c r="BW2447" i="64" l="1"/>
  <c r="BX2445" i="64"/>
  <c r="BX2394" i="64"/>
  <c r="BK17" i="864"/>
  <c r="BL58" i="861"/>
  <c r="BK59" i="861"/>
  <c r="BK64" i="861" s="1"/>
  <c r="BW2396" i="64"/>
  <c r="BT2471" i="64"/>
  <c r="BZ2368" i="64"/>
  <c r="O2368" i="64" s="1"/>
  <c r="BS2473" i="64"/>
  <c r="BY2370" i="64"/>
  <c r="BR2421" i="64"/>
  <c r="BS2419" i="64"/>
  <c r="BX2447" i="64" l="1"/>
  <c r="BY2445" i="64"/>
  <c r="BL17" i="864"/>
  <c r="BM58" i="861"/>
  <c r="BL59" i="861"/>
  <c r="BL64" i="861" s="1"/>
  <c r="BS2421" i="64"/>
  <c r="BT2419" i="64"/>
  <c r="CA2368" i="64"/>
  <c r="CA2370" i="64" s="1"/>
  <c r="BZ2370" i="64"/>
  <c r="BY2394" i="64"/>
  <c r="BY2396" i="64" s="1"/>
  <c r="BX2396" i="64"/>
  <c r="BU2471" i="64"/>
  <c r="BU2473" i="64" s="1"/>
  <c r="BT2473" i="64"/>
  <c r="BZ2445" i="64" l="1"/>
  <c r="O2445" i="64" s="1"/>
  <c r="BY2447" i="64"/>
  <c r="BM17" i="864"/>
  <c r="BN58" i="861"/>
  <c r="BM59" i="861"/>
  <c r="BM64" i="861" s="1"/>
  <c r="BZ2394" i="64"/>
  <c r="O2394" i="64" s="1"/>
  <c r="CB2368" i="64"/>
  <c r="CB2370" i="64" s="1"/>
  <c r="BV2471" i="64"/>
  <c r="BV2473" i="64" s="1"/>
  <c r="BT2421" i="64"/>
  <c r="BU2419" i="64"/>
  <c r="BZ2447" i="64" l="1"/>
  <c r="CA2445" i="64"/>
  <c r="N58" i="861"/>
  <c r="N17" i="864" s="1"/>
  <c r="BN17" i="864"/>
  <c r="BO58" i="861"/>
  <c r="BN59" i="861"/>
  <c r="CC2368" i="64"/>
  <c r="CC2370" i="64" s="1"/>
  <c r="BU2421" i="64"/>
  <c r="BV2419" i="64"/>
  <c r="CA2394" i="64"/>
  <c r="CA2396" i="64" s="1"/>
  <c r="BZ2396" i="64"/>
  <c r="BW2471" i="64"/>
  <c r="BW2473" i="64" s="1"/>
  <c r="CB2445" i="64" l="1"/>
  <c r="CA2447" i="64"/>
  <c r="CD2368" i="64"/>
  <c r="N59" i="861"/>
  <c r="BN64" i="861"/>
  <c r="BO17" i="864"/>
  <c r="BO59" i="861"/>
  <c r="BO64" i="861" s="1"/>
  <c r="BP58" i="861"/>
  <c r="CB2394" i="64"/>
  <c r="BV2421" i="64"/>
  <c r="BW2419" i="64"/>
  <c r="BX2471" i="64"/>
  <c r="BX2473" i="64" s="1"/>
  <c r="CB2447" i="64" l="1"/>
  <c r="CC2445" i="64"/>
  <c r="CE2368" i="64"/>
  <c r="CD2370" i="64"/>
  <c r="BW2421" i="64"/>
  <c r="BX2419" i="64"/>
  <c r="BP17" i="864"/>
  <c r="BQ58" i="861"/>
  <c r="BP59" i="861"/>
  <c r="BP64" i="861" s="1"/>
  <c r="CC2394" i="64"/>
  <c r="N64" i="861"/>
  <c r="BY2471" i="64"/>
  <c r="CB2396" i="64"/>
  <c r="CC2447" i="64" l="1"/>
  <c r="CD2445" i="64"/>
  <c r="BZ2471" i="64"/>
  <c r="O2471" i="64" s="1"/>
  <c r="CD2394" i="64"/>
  <c r="BX2421" i="64"/>
  <c r="BY2419" i="64"/>
  <c r="CC2396" i="64"/>
  <c r="CF2368" i="64"/>
  <c r="CF2370" i="64" s="1"/>
  <c r="CE2370" i="64"/>
  <c r="BY2473" i="64"/>
  <c r="BQ17" i="864"/>
  <c r="BR58" i="861"/>
  <c r="BQ59" i="861"/>
  <c r="BQ64" i="861" s="1"/>
  <c r="CD2447" i="64" l="1"/>
  <c r="CE2445" i="64"/>
  <c r="BY2421" i="64"/>
  <c r="BZ2419" i="64"/>
  <c r="O2419" i="64" s="1"/>
  <c r="CG2368" i="64"/>
  <c r="CE2394" i="64"/>
  <c r="CE2396" i="64" s="1"/>
  <c r="BR17" i="864"/>
  <c r="BS58" i="861"/>
  <c r="BR59" i="861"/>
  <c r="BR64" i="861" s="1"/>
  <c r="CD2396" i="64"/>
  <c r="CA2471" i="64"/>
  <c r="BZ2473" i="64"/>
  <c r="CE2447" i="64" l="1"/>
  <c r="CF2445" i="64"/>
  <c r="CH2368" i="64"/>
  <c r="CG2370" i="64"/>
  <c r="BS17" i="864"/>
  <c r="BT58" i="861"/>
  <c r="BS59" i="861"/>
  <c r="BS64" i="861" s="1"/>
  <c r="BZ2421" i="64"/>
  <c r="CA2419" i="64"/>
  <c r="CB2471" i="64"/>
  <c r="CB2473" i="64" s="1"/>
  <c r="CA2473" i="64"/>
  <c r="CF2394" i="64"/>
  <c r="CF2447" i="64" l="1"/>
  <c r="CG2445" i="64"/>
  <c r="BT17" i="864"/>
  <c r="BU58" i="861"/>
  <c r="BT59" i="861"/>
  <c r="BT64" i="861" s="1"/>
  <c r="CC2471" i="64"/>
  <c r="CG2394" i="64"/>
  <c r="CF2396" i="64"/>
  <c r="CA2421" i="64"/>
  <c r="CB2419" i="64"/>
  <c r="CI2368" i="64"/>
  <c r="CI2370" i="64" s="1"/>
  <c r="CH2370" i="64"/>
  <c r="CG2447" i="64" l="1"/>
  <c r="CH2445" i="64"/>
  <c r="CD2471" i="64"/>
  <c r="CC2473" i="64"/>
  <c r="CB2421" i="64"/>
  <c r="CC2419" i="64"/>
  <c r="CH2394" i="64"/>
  <c r="BU17" i="864"/>
  <c r="BV58" i="861"/>
  <c r="BU59" i="861"/>
  <c r="BU64" i="861" s="1"/>
  <c r="CG2396" i="64"/>
  <c r="CJ2368" i="64"/>
  <c r="CJ2370" i="64" s="1"/>
  <c r="CI2445" i="64" l="1"/>
  <c r="CH2447" i="64"/>
  <c r="CI2394" i="64"/>
  <c r="CH2396" i="64"/>
  <c r="CC2421" i="64"/>
  <c r="CD2419" i="64"/>
  <c r="BV17" i="864"/>
  <c r="BW58" i="861"/>
  <c r="BV59" i="861"/>
  <c r="BV64" i="861" s="1"/>
  <c r="CK2368" i="64"/>
  <c r="CE2471" i="64"/>
  <c r="CD2473" i="64"/>
  <c r="CI2447" i="64" l="1"/>
  <c r="CJ2445" i="64"/>
  <c r="CL2368" i="64"/>
  <c r="P2368" i="64" s="1"/>
  <c r="CK2370" i="64"/>
  <c r="BW17" i="864"/>
  <c r="BW59" i="861"/>
  <c r="BW64" i="861" s="1"/>
  <c r="BX58" i="861"/>
  <c r="CF2471" i="64"/>
  <c r="CJ2394" i="64"/>
  <c r="CE2473" i="64"/>
  <c r="CD2421" i="64"/>
  <c r="CE2419" i="64"/>
  <c r="CI2396" i="64"/>
  <c r="CJ2447" i="64" l="1"/>
  <c r="CK2445" i="64"/>
  <c r="CK2394" i="64"/>
  <c r="CK2396" i="64" s="1"/>
  <c r="CG2471" i="64"/>
  <c r="CF2473" i="64"/>
  <c r="CJ2396" i="64"/>
  <c r="CE2421" i="64"/>
  <c r="CF2419" i="64"/>
  <c r="CL2370" i="64"/>
  <c r="BX17" i="864"/>
  <c r="BY58" i="861"/>
  <c r="BX59" i="861"/>
  <c r="BX64" i="861" s="1"/>
  <c r="K2370" i="64" l="1"/>
  <c r="L2370" i="64"/>
  <c r="M2370" i="64"/>
  <c r="N2370" i="64"/>
  <c r="O2370" i="64"/>
  <c r="P2370" i="64"/>
  <c r="CK2447" i="64"/>
  <c r="CL2445" i="64"/>
  <c r="P2445" i="64" s="1"/>
  <c r="CF2421" i="64"/>
  <c r="CG2419" i="64"/>
  <c r="BY17" i="864"/>
  <c r="BZ58" i="861"/>
  <c r="BY59" i="861"/>
  <c r="BY64" i="861" s="1"/>
  <c r="CH2471" i="64"/>
  <c r="CG2473" i="64"/>
  <c r="CL2394" i="64"/>
  <c r="P2394" i="64" s="1"/>
  <c r="CL2447" i="64" l="1"/>
  <c r="CI2471" i="64"/>
  <c r="CH2473" i="64"/>
  <c r="BZ17" i="864"/>
  <c r="CA58" i="861"/>
  <c r="O58" i="861"/>
  <c r="O17" i="864" s="1"/>
  <c r="BZ59" i="861"/>
  <c r="CL2396" i="64"/>
  <c r="CG2421" i="64"/>
  <c r="CH2419" i="64"/>
  <c r="K2447" i="64" l="1"/>
  <c r="L2447" i="64"/>
  <c r="M2447" i="64"/>
  <c r="N2447" i="64"/>
  <c r="O2447" i="64"/>
  <c r="P2447" i="64"/>
  <c r="K2396" i="64"/>
  <c r="L2396" i="64"/>
  <c r="M2396" i="64"/>
  <c r="N2396" i="64"/>
  <c r="O2396" i="64"/>
  <c r="P2396" i="64"/>
  <c r="CA17" i="864"/>
  <c r="CB58" i="861"/>
  <c r="CA59" i="861"/>
  <c r="CA64" i="861" s="1"/>
  <c r="CJ2471" i="64"/>
  <c r="CI2473" i="64"/>
  <c r="CH2421" i="64"/>
  <c r="CI2419" i="64"/>
  <c r="O59" i="861"/>
  <c r="BZ64" i="861"/>
  <c r="CI2421" i="64" l="1"/>
  <c r="CJ2419" i="64"/>
  <c r="CK2471" i="64"/>
  <c r="O64" i="861"/>
  <c r="CJ2473" i="64"/>
  <c r="CB17" i="864"/>
  <c r="CC58" i="861"/>
  <c r="CB59" i="861"/>
  <c r="CB64" i="861" s="1"/>
  <c r="CL2471" i="64" l="1"/>
  <c r="P2471" i="64" s="1"/>
  <c r="CK2473" i="64"/>
  <c r="CC17" i="864"/>
  <c r="CD58" i="861"/>
  <c r="CC59" i="861"/>
  <c r="CC64" i="861" s="1"/>
  <c r="CJ2421" i="64"/>
  <c r="CK2419" i="64"/>
  <c r="CD17" i="864" l="1"/>
  <c r="CE58" i="861"/>
  <c r="CD59" i="861"/>
  <c r="CD64" i="861" s="1"/>
  <c r="CK2421" i="64"/>
  <c r="CL2419" i="64"/>
  <c r="P2419" i="64" s="1"/>
  <c r="CL2473" i="64"/>
  <c r="K2473" i="64" l="1"/>
  <c r="L2473" i="64"/>
  <c r="M2473" i="64"/>
  <c r="N2473" i="64"/>
  <c r="O2473" i="64"/>
  <c r="P2473" i="64"/>
  <c r="CL2421" i="64"/>
  <c r="CE17" i="864"/>
  <c r="CE59" i="861"/>
  <c r="CE64" i="861" s="1"/>
  <c r="CF58" i="861"/>
  <c r="K2421" i="64" l="1"/>
  <c r="L2421" i="64"/>
  <c r="M2421" i="64"/>
  <c r="N2421" i="64"/>
  <c r="O2421" i="64"/>
  <c r="P2421" i="64"/>
  <c r="CF17" i="864"/>
  <c r="CG58" i="861"/>
  <c r="CF59" i="861"/>
  <c r="CF64" i="861" s="1"/>
  <c r="CG17" i="864" l="1"/>
  <c r="CH58" i="861"/>
  <c r="CG59" i="861"/>
  <c r="CG64" i="861" s="1"/>
  <c r="CH17" i="864" l="1"/>
  <c r="CI58" i="861"/>
  <c r="CH59" i="861"/>
  <c r="CH64" i="861" s="1"/>
  <c r="CI17" i="864" l="1"/>
  <c r="CJ58" i="861"/>
  <c r="CI59" i="861"/>
  <c r="CI64" i="861" s="1"/>
  <c r="CJ17" i="864" l="1"/>
  <c r="CK58" i="861"/>
  <c r="CJ59" i="861"/>
  <c r="CJ64" i="861" s="1"/>
  <c r="CK17" i="864" l="1"/>
  <c r="CL58" i="861"/>
  <c r="CK59" i="861"/>
  <c r="CK64" i="861" s="1"/>
  <c r="P58" i="861" l="1"/>
  <c r="P17" i="864" s="1"/>
  <c r="CL17" i="864"/>
  <c r="CL59" i="861"/>
  <c r="I17" i="864" l="1" a="1"/>
  <c r="I17" i="864" s="1"/>
  <c r="P59" i="861"/>
  <c r="CL64" i="861"/>
  <c r="P64" i="861" l="1"/>
  <c r="G691" i="64" l="1"/>
  <c r="G693" i="64"/>
  <c r="G698" i="64"/>
  <c r="G708" i="64" s="1"/>
  <c r="G699" i="64"/>
  <c r="G702" i="64"/>
  <c r="G703" i="64"/>
  <c r="G706" i="64"/>
  <c r="G707" i="64"/>
  <c r="R26" i="864" l="1"/>
  <c r="S26" i="864" s="1"/>
  <c r="R79" i="861"/>
  <c r="T26" i="864" l="1"/>
  <c r="U26" i="864" s="1"/>
  <c r="S75" i="861"/>
  <c r="T75" i="861" l="1"/>
  <c r="V26" i="864"/>
  <c r="U75" i="861"/>
  <c r="V75" i="861" l="1"/>
  <c r="W26" i="864"/>
  <c r="W75" i="861" l="1"/>
  <c r="X26" i="864"/>
  <c r="X75" i="861" l="1"/>
  <c r="Y26" i="864"/>
  <c r="Y75" i="861" l="1"/>
  <c r="Z26" i="864"/>
  <c r="Z75" i="861" l="1"/>
  <c r="AA26" i="864"/>
  <c r="AB26" i="864" l="1"/>
  <c r="AA75" i="861"/>
  <c r="AC26" i="864" l="1"/>
  <c r="AB75" i="861"/>
  <c r="AD26" i="864" l="1"/>
  <c r="AC75" i="861"/>
  <c r="K26" i="864" l="1"/>
  <c r="K75" i="861" s="1"/>
  <c r="AD75" i="861"/>
  <c r="AE26" i="864"/>
  <c r="AE75" i="861" l="1"/>
  <c r="AF26" i="864"/>
  <c r="AF75" i="861" l="1"/>
  <c r="AG26" i="864"/>
  <c r="AG75" i="861" l="1"/>
  <c r="AH26" i="864"/>
  <c r="AH75" i="861" l="1"/>
  <c r="AI26" i="864"/>
  <c r="AJ26" i="864" l="1"/>
  <c r="AI75" i="861"/>
  <c r="AK26" i="864" l="1"/>
  <c r="AJ75" i="861"/>
  <c r="AL26" i="864" l="1"/>
  <c r="AK75" i="861"/>
  <c r="AL75" i="861" l="1"/>
  <c r="AM26" i="864"/>
  <c r="AM75" i="861" l="1"/>
  <c r="AN26" i="864"/>
  <c r="AN75" i="861" l="1"/>
  <c r="AO26" i="864"/>
  <c r="AO75" i="861" l="1"/>
  <c r="AP26" i="864"/>
  <c r="L26" i="864" l="1"/>
  <c r="L75" i="861" s="1"/>
  <c r="AP75" i="861"/>
  <c r="AQ26" i="864"/>
  <c r="AR26" i="864" l="1"/>
  <c r="AQ75" i="861"/>
  <c r="AS26" i="864" l="1"/>
  <c r="AR75" i="861"/>
  <c r="AT26" i="864" l="1"/>
  <c r="AS75" i="861"/>
  <c r="AT75" i="861" l="1"/>
  <c r="AU26" i="864"/>
  <c r="AU75" i="861" l="1"/>
  <c r="AV26" i="864"/>
  <c r="AV75" i="861" l="1"/>
  <c r="AW26" i="864"/>
  <c r="AW75" i="861" l="1"/>
  <c r="AX26" i="864"/>
  <c r="AX75" i="861" l="1"/>
  <c r="AY26" i="864"/>
  <c r="AZ26" i="864" l="1"/>
  <c r="AY75" i="861"/>
  <c r="BA26" i="864" l="1"/>
  <c r="AZ75" i="861"/>
  <c r="BB26" i="864" l="1"/>
  <c r="BA75" i="861"/>
  <c r="BB75" i="861" l="1"/>
  <c r="M26" i="864"/>
  <c r="M75" i="861" s="1"/>
  <c r="BC26" i="864"/>
  <c r="BC75" i="861" l="1"/>
  <c r="BD26" i="864"/>
  <c r="BD75" i="861" l="1"/>
  <c r="BE26" i="864"/>
  <c r="BE75" i="861" l="1"/>
  <c r="BF26" i="864"/>
  <c r="BF75" i="861" l="1"/>
  <c r="BG26" i="864"/>
  <c r="BH26" i="864" l="1"/>
  <c r="BG75" i="861"/>
  <c r="BI26" i="864" l="1"/>
  <c r="BH75" i="861"/>
  <c r="BJ26" i="864" l="1"/>
  <c r="BI75" i="861"/>
  <c r="BJ75" i="861" l="1"/>
  <c r="BK26" i="864"/>
  <c r="BK75" i="861" l="1"/>
  <c r="BL26" i="864"/>
  <c r="BL75" i="861" l="1"/>
  <c r="BM26" i="864"/>
  <c r="BM75" i="861" l="1"/>
  <c r="BN26" i="864"/>
  <c r="N26" i="864" l="1"/>
  <c r="N75" i="861" s="1"/>
  <c r="BN75" i="861"/>
  <c r="BO26" i="864"/>
  <c r="BP26" i="864" l="1"/>
  <c r="BO75" i="861"/>
  <c r="BQ26" i="864" l="1"/>
  <c r="BP75" i="861"/>
  <c r="BR26" i="864" l="1"/>
  <c r="BQ75" i="861"/>
  <c r="BR75" i="861" l="1"/>
  <c r="BS26" i="864"/>
  <c r="BS75" i="861" l="1"/>
  <c r="BT26" i="864"/>
  <c r="BT75" i="861" l="1"/>
  <c r="BU26" i="864"/>
  <c r="BU75" i="861" l="1"/>
  <c r="BV26" i="864"/>
  <c r="BV75" i="861" l="1"/>
  <c r="BW26" i="864"/>
  <c r="BX26" i="864" l="1"/>
  <c r="BW75" i="861"/>
  <c r="BY26" i="864" l="1"/>
  <c r="BX75" i="861"/>
  <c r="BZ26" i="864" l="1"/>
  <c r="BY75" i="861"/>
  <c r="BZ75" i="861" l="1"/>
  <c r="CA26" i="864"/>
  <c r="O26" i="864"/>
  <c r="O75" i="861" s="1"/>
  <c r="CA75" i="861" l="1"/>
  <c r="CB26" i="864"/>
  <c r="CB75" i="861" l="1"/>
  <c r="CC26" i="864"/>
  <c r="CC75" i="861" l="1"/>
  <c r="CD26" i="864"/>
  <c r="CD75" i="861" l="1"/>
  <c r="CE26" i="864"/>
  <c r="CF26" i="864" l="1"/>
  <c r="CE75" i="861"/>
  <c r="CG26" i="864" l="1"/>
  <c r="CF75" i="861"/>
  <c r="CH26" i="864" l="1"/>
  <c r="CG75" i="861"/>
  <c r="CH75" i="861" l="1"/>
  <c r="CI26" i="864"/>
  <c r="CI75" i="861" l="1"/>
  <c r="CJ26" i="864"/>
  <c r="CJ75" i="861" l="1"/>
  <c r="CK26" i="864"/>
  <c r="CK75" i="861" l="1"/>
  <c r="CL26" i="864"/>
  <c r="CL75" i="861" l="1"/>
  <c r="P26" i="864"/>
  <c r="P75" i="861" s="1"/>
  <c r="S76" i="861" l="1"/>
  <c r="T76" i="861" s="1"/>
  <c r="S77" i="861" l="1"/>
  <c r="S79" i="861" s="1"/>
  <c r="U76" i="861"/>
  <c r="V76" i="861" s="1"/>
  <c r="T77" i="861"/>
  <c r="T79" i="861" s="1"/>
  <c r="U77" i="861" l="1"/>
  <c r="U79" i="861" s="1"/>
  <c r="W76" i="861"/>
  <c r="X76" i="861" s="1"/>
  <c r="V77" i="861"/>
  <c r="V79" i="861" s="1"/>
  <c r="W77" i="861" l="1"/>
  <c r="W79" i="861" s="1"/>
  <c r="X77" i="861"/>
  <c r="X79" i="861" s="1"/>
  <c r="Y76" i="861"/>
  <c r="Y77" i="861" l="1"/>
  <c r="Y79" i="861" s="1"/>
  <c r="Z76" i="861"/>
  <c r="Z77" i="861" l="1"/>
  <c r="Z79" i="861" s="1"/>
  <c r="AA76" i="861"/>
  <c r="AA77" i="861" l="1"/>
  <c r="AA79" i="861" s="1"/>
  <c r="AB76" i="861"/>
  <c r="AB77" i="861" l="1"/>
  <c r="AB79" i="861" s="1"/>
  <c r="AC76" i="861"/>
  <c r="AD76" i="861" l="1"/>
  <c r="AC77" i="861"/>
  <c r="AC79" i="861" s="1"/>
  <c r="AE76" i="861" l="1"/>
  <c r="AD77" i="861"/>
  <c r="K76" i="861"/>
  <c r="L76" i="861" l="1"/>
  <c r="M76" i="861" s="1"/>
  <c r="N76" i="861" s="1"/>
  <c r="O76" i="861" s="1"/>
  <c r="P76" i="861" s="1"/>
  <c r="AD79" i="861"/>
  <c r="K77" i="861"/>
  <c r="AF76" i="861"/>
  <c r="AE77" i="861"/>
  <c r="AE79" i="861" s="1"/>
  <c r="K79" i="861" l="1"/>
  <c r="AF77" i="861"/>
  <c r="AF79" i="861" s="1"/>
  <c r="AG76" i="861"/>
  <c r="AG77" i="861" l="1"/>
  <c r="AG79" i="861" s="1"/>
  <c r="AH76" i="861"/>
  <c r="AH77" i="861" l="1"/>
  <c r="AH79" i="861" s="1"/>
  <c r="AI76" i="861"/>
  <c r="AI77" i="861" l="1"/>
  <c r="AI79" i="861" s="1"/>
  <c r="AJ76" i="861"/>
  <c r="AJ77" i="861" l="1"/>
  <c r="AJ79" i="861" s="1"/>
  <c r="AK76" i="861"/>
  <c r="AL76" i="861" l="1"/>
  <c r="AK77" i="861"/>
  <c r="AK79" i="861" s="1"/>
  <c r="AM76" i="861" l="1"/>
  <c r="AL77" i="861"/>
  <c r="AL79" i="861" s="1"/>
  <c r="AN76" i="861" l="1"/>
  <c r="AM77" i="861"/>
  <c r="AM79" i="861" s="1"/>
  <c r="AN77" i="861" l="1"/>
  <c r="AN79" i="861" s="1"/>
  <c r="AO76" i="861"/>
  <c r="AO77" i="861" l="1"/>
  <c r="AO79" i="861" s="1"/>
  <c r="AP76" i="861"/>
  <c r="AP77" i="861" l="1"/>
  <c r="AQ76" i="861"/>
  <c r="AQ77" i="861" l="1"/>
  <c r="AQ79" i="861" s="1"/>
  <c r="AR76" i="861"/>
  <c r="AP79" i="861"/>
  <c r="L77" i="861"/>
  <c r="L79" i="861" s="1"/>
  <c r="AR77" i="861" l="1"/>
  <c r="AR79" i="861" s="1"/>
  <c r="AS76" i="861"/>
  <c r="AT76" i="861" l="1"/>
  <c r="AS77" i="861"/>
  <c r="AS79" i="861" s="1"/>
  <c r="AU76" i="861" l="1"/>
  <c r="AT77" i="861"/>
  <c r="AT79" i="861" s="1"/>
  <c r="AV76" i="861" l="1"/>
  <c r="AU77" i="861"/>
  <c r="AU79" i="861" s="1"/>
  <c r="AV77" i="861" l="1"/>
  <c r="AV79" i="861" s="1"/>
  <c r="AW76" i="861"/>
  <c r="AW77" i="861" l="1"/>
  <c r="AW79" i="861" s="1"/>
  <c r="AX76" i="861"/>
  <c r="AX77" i="861" l="1"/>
  <c r="AX79" i="861" s="1"/>
  <c r="AY76" i="861"/>
  <c r="AY77" i="861" l="1"/>
  <c r="AY79" i="861" s="1"/>
  <c r="AZ76" i="861"/>
  <c r="AZ77" i="861" l="1"/>
  <c r="AZ79" i="861" s="1"/>
  <c r="BA76" i="861"/>
  <c r="BB76" i="861" l="1"/>
  <c r="BA77" i="861"/>
  <c r="BA79" i="861" s="1"/>
  <c r="BC76" i="861" l="1"/>
  <c r="BB77" i="861"/>
  <c r="BB79" i="861" l="1"/>
  <c r="M77" i="861"/>
  <c r="M79" i="861" s="1"/>
  <c r="BD76" i="861"/>
  <c r="BC77" i="861"/>
  <c r="BC79" i="861" s="1"/>
  <c r="BD77" i="861" l="1"/>
  <c r="BD79" i="861" s="1"/>
  <c r="BE76" i="861"/>
  <c r="BE77" i="861" l="1"/>
  <c r="BE79" i="861" s="1"/>
  <c r="BF76" i="861"/>
  <c r="BF77" i="861" l="1"/>
  <c r="BF79" i="861" s="1"/>
  <c r="BG76" i="861"/>
  <c r="BG77" i="861" l="1"/>
  <c r="BG79" i="861" s="1"/>
  <c r="BH76" i="861"/>
  <c r="BH77" i="861" l="1"/>
  <c r="BH79" i="861" s="1"/>
  <c r="BI76" i="861"/>
  <c r="BJ76" i="861" l="1"/>
  <c r="BI77" i="861"/>
  <c r="BI79" i="861" s="1"/>
  <c r="BK76" i="861" l="1"/>
  <c r="BJ77" i="861"/>
  <c r="BJ79" i="861" s="1"/>
  <c r="BL76" i="861" l="1"/>
  <c r="BK77" i="861"/>
  <c r="BK79" i="861" s="1"/>
  <c r="BL77" i="861" l="1"/>
  <c r="BL79" i="861" s="1"/>
  <c r="BM76" i="861"/>
  <c r="BM77" i="861" l="1"/>
  <c r="BM79" i="861" s="1"/>
  <c r="BN76" i="861"/>
  <c r="BN77" i="861" l="1"/>
  <c r="BO76" i="861"/>
  <c r="BO77" i="861" l="1"/>
  <c r="BO79" i="861" s="1"/>
  <c r="BP76" i="861"/>
  <c r="N77" i="861"/>
  <c r="N79" i="861" s="1"/>
  <c r="BN79" i="861"/>
  <c r="BP77" i="861" l="1"/>
  <c r="BP79" i="861" s="1"/>
  <c r="BQ76" i="861"/>
  <c r="BR76" i="861" l="1"/>
  <c r="BQ77" i="861"/>
  <c r="BQ79" i="861" s="1"/>
  <c r="BS76" i="861" l="1"/>
  <c r="BR77" i="861"/>
  <c r="BR79" i="861" s="1"/>
  <c r="BT76" i="861" l="1"/>
  <c r="BS77" i="861"/>
  <c r="BS79" i="861" s="1"/>
  <c r="BT77" i="861" l="1"/>
  <c r="BT79" i="861" s="1"/>
  <c r="BU76" i="861"/>
  <c r="BU77" i="861" l="1"/>
  <c r="BU79" i="861" s="1"/>
  <c r="BV76" i="861"/>
  <c r="BV77" i="861" l="1"/>
  <c r="BV79" i="861" s="1"/>
  <c r="BW76" i="861"/>
  <c r="BW77" i="861" l="1"/>
  <c r="BW79" i="861" s="1"/>
  <c r="BX76" i="861"/>
  <c r="BX77" i="861" l="1"/>
  <c r="BX79" i="861" s="1"/>
  <c r="BY76" i="861"/>
  <c r="BZ76" i="861" l="1"/>
  <c r="BY77" i="861"/>
  <c r="BY79" i="861" s="1"/>
  <c r="CA76" i="861" l="1"/>
  <c r="BZ77" i="861"/>
  <c r="O77" i="861" l="1"/>
  <c r="O79" i="861" s="1"/>
  <c r="BZ79" i="861"/>
  <c r="CB76" i="861"/>
  <c r="CA77" i="861"/>
  <c r="CA79" i="861" s="1"/>
  <c r="CB77" i="861" l="1"/>
  <c r="CB79" i="861" s="1"/>
  <c r="CC76" i="861"/>
  <c r="CC77" i="861" l="1"/>
  <c r="CC79" i="861" s="1"/>
  <c r="CD76" i="861"/>
  <c r="CD77" i="861" l="1"/>
  <c r="CD79" i="861" s="1"/>
  <c r="CE76" i="861"/>
  <c r="CE77" i="861" l="1"/>
  <c r="CE79" i="861" s="1"/>
  <c r="CF76" i="861"/>
  <c r="CF77" i="861" l="1"/>
  <c r="CF79" i="861" s="1"/>
  <c r="CG76" i="861"/>
  <c r="CH76" i="861" l="1"/>
  <c r="CG77" i="861"/>
  <c r="CG79" i="861" s="1"/>
  <c r="CI76" i="861" l="1"/>
  <c r="CH77" i="861"/>
  <c r="CH79" i="861" s="1"/>
  <c r="CJ76" i="861" l="1"/>
  <c r="CI77" i="861"/>
  <c r="CI79" i="861" s="1"/>
  <c r="CJ77" i="861" l="1"/>
  <c r="CJ79" i="861" s="1"/>
  <c r="CK76" i="861"/>
  <c r="CK77" i="861" l="1"/>
  <c r="CK79" i="861" s="1"/>
  <c r="CL76" i="861"/>
  <c r="CL77" i="861" s="1"/>
  <c r="CL79" i="861" l="1"/>
  <c r="P77" i="861"/>
  <c r="P79" i="861" s="1"/>
  <c r="L772" i="64" l="1"/>
  <c r="M772" i="64"/>
  <c r="N772" i="64"/>
  <c r="O772" i="64"/>
  <c r="P772" i="64"/>
  <c r="C13" i="84" l="1"/>
  <c r="N15" i="206" s="1"/>
  <c r="D13" i="84"/>
  <c r="D30" i="84"/>
  <c r="C30" i="84"/>
  <c r="D15" i="84"/>
  <c r="C15" i="84"/>
  <c r="N17" i="206" s="1"/>
  <c r="C31" i="84"/>
  <c r="D31" i="84"/>
  <c r="D47" i="84"/>
  <c r="C47" i="84"/>
  <c r="D63" i="84"/>
  <c r="C63" i="84"/>
  <c r="K54" i="206" s="1"/>
  <c r="D61" i="84"/>
  <c r="C61" i="84"/>
  <c r="D16" i="84"/>
  <c r="C16" i="84"/>
  <c r="D32" i="84"/>
  <c r="C32" i="84"/>
  <c r="D48" i="84"/>
  <c r="C48" i="84"/>
  <c r="K40" i="206" s="1"/>
  <c r="C64" i="84"/>
  <c r="D64" i="84"/>
  <c r="C60" i="84"/>
  <c r="K51" i="206" s="1"/>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K48" i="206" l="1"/>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895" i="64"/>
  <c r="AF1895" i="64" s="1" a="1"/>
  <c r="AF1895" i="64" s="1"/>
  <c r="M1895" i="64"/>
  <c r="AV1895" i="64" s="1" a="1"/>
  <c r="AV1895" i="64" s="1"/>
  <c r="N1895" i="64"/>
  <c r="BD1895" i="64" s="1" a="1"/>
  <c r="BD1895" i="64" s="1"/>
  <c r="O1895" i="64"/>
  <c r="BT1895" i="64" s="1" a="1"/>
  <c r="BT1895" i="64" s="1"/>
  <c r="P1895" i="64"/>
  <c r="CB1895" i="64" s="1" a="1"/>
  <c r="CB1895" i="64" s="1"/>
  <c r="CI1895" i="64" l="1" a="1"/>
  <c r="CI1895" i="64" s="1"/>
  <c r="CH1895" i="64" a="1"/>
  <c r="CH1895" i="64" s="1"/>
  <c r="CG1895" i="64" a="1"/>
  <c r="CG1895" i="64" s="1"/>
  <c r="CE1895" i="64" a="1"/>
  <c r="CE1895" i="64" s="1"/>
  <c r="CA1895" i="64" a="1"/>
  <c r="CA1895" i="64" s="1"/>
  <c r="BZ1895" i="64" a="1"/>
  <c r="BZ1895" i="64" s="1"/>
  <c r="BY1895" i="64" a="1"/>
  <c r="BY1895" i="64" s="1"/>
  <c r="BS1895" i="64" a="1"/>
  <c r="BS1895" i="64" s="1"/>
  <c r="BR1895" i="64" a="1"/>
  <c r="BR1895" i="64" s="1"/>
  <c r="BQ1895" i="64" a="1"/>
  <c r="BQ1895" i="64" s="1"/>
  <c r="BI1895" i="64" a="1"/>
  <c r="BI1895" i="64" s="1"/>
  <c r="BK1895" i="64" a="1"/>
  <c r="BK1895" i="64" s="1"/>
  <c r="BJ1895" i="64" a="1"/>
  <c r="BJ1895" i="64" s="1"/>
  <c r="BC1895" i="64" a="1"/>
  <c r="BC1895" i="64" s="1"/>
  <c r="BB1895" i="64" a="1"/>
  <c r="BB1895" i="64" s="1"/>
  <c r="BA1895" i="64" a="1"/>
  <c r="BA1895" i="64" s="1"/>
  <c r="AU1895" i="64" a="1"/>
  <c r="AU1895" i="64" s="1"/>
  <c r="AT1895" i="64" a="1"/>
  <c r="AT1895" i="64" s="1"/>
  <c r="AS1895" i="64" a="1"/>
  <c r="AS1895" i="64" s="1"/>
  <c r="AM1895" i="64" a="1"/>
  <c r="AM1895" i="64" s="1"/>
  <c r="AE1895" i="64" a="1"/>
  <c r="AE1895" i="64" s="1"/>
  <c r="AL1895" i="64" a="1"/>
  <c r="AL1895" i="64" s="1"/>
  <c r="AK1895" i="64" a="1"/>
  <c r="AK1895" i="64" s="1"/>
  <c r="CF1895" i="64" a="1"/>
  <c r="CF1895" i="64" s="1"/>
  <c r="BX1895" i="64" a="1"/>
  <c r="BX1895" i="64" s="1"/>
  <c r="BP1895" i="64" a="1"/>
  <c r="BP1895" i="64" s="1"/>
  <c r="BH1895" i="64" a="1"/>
  <c r="BH1895" i="64" s="1"/>
  <c r="AZ1895" i="64" a="1"/>
  <c r="AZ1895" i="64" s="1"/>
  <c r="AR1895" i="64" a="1"/>
  <c r="AR1895" i="64" s="1"/>
  <c r="AJ1895" i="64" a="1"/>
  <c r="AJ1895" i="64" s="1"/>
  <c r="BW1895" i="64" a="1"/>
  <c r="BW1895" i="64" s="1"/>
  <c r="BO1895" i="64" a="1"/>
  <c r="BO1895" i="64" s="1"/>
  <c r="BG1895" i="64" a="1"/>
  <c r="BG1895" i="64" s="1"/>
  <c r="AY1895" i="64" a="1"/>
  <c r="AY1895" i="64" s="1"/>
  <c r="AQ1895" i="64" a="1"/>
  <c r="AQ1895" i="64" s="1"/>
  <c r="AI1895" i="64" a="1"/>
  <c r="AI1895" i="64" s="1"/>
  <c r="CL1895" i="64" a="1"/>
  <c r="CL1895" i="64" s="1"/>
  <c r="CD1895" i="64" a="1"/>
  <c r="CD1895" i="64" s="1"/>
  <c r="BV1895" i="64" a="1"/>
  <c r="BV1895" i="64" s="1"/>
  <c r="BN1895" i="64" a="1"/>
  <c r="BN1895" i="64" s="1"/>
  <c r="BF1895" i="64" a="1"/>
  <c r="BF1895" i="64" s="1"/>
  <c r="AX1895" i="64" a="1"/>
  <c r="AX1895" i="64" s="1"/>
  <c r="AP1895" i="64" a="1"/>
  <c r="AP1895" i="64" s="1"/>
  <c r="AH1895" i="64" a="1"/>
  <c r="AH1895" i="64" s="1"/>
  <c r="CK1895" i="64" a="1"/>
  <c r="CK1895" i="64" s="1"/>
  <c r="CC1895" i="64" a="1"/>
  <c r="CC1895" i="64" s="1"/>
  <c r="BU1895" i="64" a="1"/>
  <c r="BU1895" i="64" s="1"/>
  <c r="BM1895" i="64" a="1"/>
  <c r="BM1895" i="64" s="1"/>
  <c r="BE1895" i="64" a="1"/>
  <c r="BE1895" i="64" s="1"/>
  <c r="AW1895" i="64" a="1"/>
  <c r="AW1895" i="64" s="1"/>
  <c r="AO1895" i="64" a="1"/>
  <c r="AO1895" i="64" s="1"/>
  <c r="AG1895" i="64" a="1"/>
  <c r="AG1895" i="64" s="1"/>
  <c r="CJ1895" i="64" a="1"/>
  <c r="CJ1895" i="64" s="1"/>
  <c r="BL1895" i="64" a="1"/>
  <c r="BL1895" i="64" s="1"/>
  <c r="AN1895" i="64" a="1"/>
  <c r="AN1895" i="64" s="1"/>
  <c r="AJ1896" i="64" l="1"/>
  <c r="AZ1896" i="64"/>
  <c r="BP1896" i="64"/>
  <c r="CF1896" i="64"/>
  <c r="CX1896" i="64"/>
  <c r="BA1896" i="64"/>
  <c r="CG1896" i="64"/>
  <c r="AK1896" i="64"/>
  <c r="AL1896" i="64"/>
  <c r="BB1896" i="64"/>
  <c r="BR1896" i="64"/>
  <c r="CH1896" i="64"/>
  <c r="CZ1896" i="64"/>
  <c r="AS1896" i="64"/>
  <c r="CQ1896" i="64"/>
  <c r="AM1896" i="64"/>
  <c r="BC1896" i="64"/>
  <c r="BS1896" i="64"/>
  <c r="CI1896" i="64"/>
  <c r="DA1896" i="64"/>
  <c r="BI1896" i="64"/>
  <c r="DG1896" i="64"/>
  <c r="AN1896" i="64"/>
  <c r="BD1896" i="64"/>
  <c r="BT1896" i="64"/>
  <c r="CJ1896" i="64"/>
  <c r="DB1896" i="64"/>
  <c r="AO1896" i="64"/>
  <c r="BE1896" i="64"/>
  <c r="BU1896" i="64"/>
  <c r="CK1896" i="64"/>
  <c r="DC1896" i="64"/>
  <c r="AP1896" i="64"/>
  <c r="BF1896" i="64"/>
  <c r="BV1896" i="64"/>
  <c r="CL1896" i="64"/>
  <c r="DD1896" i="64"/>
  <c r="AQ1896" i="64"/>
  <c r="BG1896" i="64"/>
  <c r="BW1896" i="64"/>
  <c r="CO1896" i="64"/>
  <c r="CO1897" i="64" s="1"/>
  <c r="CP1894" i="64" s="1"/>
  <c r="DE1896" i="64"/>
  <c r="AR1896" i="64"/>
  <c r="BH1896" i="64"/>
  <c r="BX1896" i="64"/>
  <c r="CP1896" i="64"/>
  <c r="DF1896" i="64"/>
  <c r="AE1899" i="64"/>
  <c r="BY1896" i="64"/>
  <c r="DH1896" i="64"/>
  <c r="AT1896" i="64"/>
  <c r="BJ1896" i="64"/>
  <c r="BZ1896" i="64"/>
  <c r="CR1896" i="64"/>
  <c r="AE1896" i="64"/>
  <c r="AU1896" i="64"/>
  <c r="BK1896" i="64"/>
  <c r="CA1896" i="64"/>
  <c r="CS1896" i="64"/>
  <c r="DI1896" i="64"/>
  <c r="AF1896" i="64"/>
  <c r="BL1896" i="64"/>
  <c r="CT1896" i="64"/>
  <c r="DJ1896" i="64"/>
  <c r="AV1896" i="64"/>
  <c r="CB1896" i="64"/>
  <c r="AG1896" i="64"/>
  <c r="AW1896" i="64"/>
  <c r="BM1896" i="64"/>
  <c r="CC1896" i="64"/>
  <c r="CU1896" i="64"/>
  <c r="DK1896" i="64"/>
  <c r="AH1896" i="64"/>
  <c r="AX1896" i="64"/>
  <c r="BN1896" i="64"/>
  <c r="CD1896" i="64"/>
  <c r="CV1896" i="64"/>
  <c r="DL1896" i="64"/>
  <c r="K1896" i="64" s="1"/>
  <c r="AI1896" i="64"/>
  <c r="AY1896" i="64"/>
  <c r="BO1896" i="64"/>
  <c r="CE1896" i="64"/>
  <c r="CW1896" i="64"/>
  <c r="BQ1896" i="64"/>
  <c r="CY1896" i="64"/>
  <c r="P1896" i="64" l="1"/>
  <c r="O1896" i="64"/>
  <c r="AE1897" i="64"/>
  <c r="AF1894" i="64" s="1"/>
  <c r="L1896" i="64"/>
  <c r="M1896" i="64"/>
  <c r="N1896" i="64"/>
  <c r="CP1897" i="64"/>
  <c r="CQ1894" i="64" s="1"/>
  <c r="CP1899" i="64"/>
  <c r="CQ1897" i="64" l="1"/>
  <c r="CR1894" i="64" s="1"/>
  <c r="CQ1899" i="64"/>
  <c r="AF1897" i="64"/>
  <c r="AF1899" i="64"/>
  <c r="AG1894" i="64" l="1"/>
  <c r="CR1897" i="64"/>
  <c r="CS1894" i="64" s="1"/>
  <c r="CR1899" i="64"/>
  <c r="CS1897" i="64" l="1"/>
  <c r="CT1894" i="64" s="1"/>
  <c r="CS1899" i="64"/>
  <c r="AG1897" i="64"/>
  <c r="AG1899" i="64"/>
  <c r="AH1894" i="64" l="1"/>
  <c r="CT1897" i="64"/>
  <c r="CU1894" i="64" s="1"/>
  <c r="CT1899" i="64"/>
  <c r="CU1899" i="64" l="1"/>
  <c r="CU1897" i="64"/>
  <c r="CV1894" i="64" s="1"/>
  <c r="AH1897" i="64"/>
  <c r="AH1899" i="64"/>
  <c r="AI1894" i="64" l="1"/>
  <c r="CV1899" i="64"/>
  <c r="CV1897" i="64"/>
  <c r="CW1894" i="64" s="1"/>
  <c r="CW1897" i="64" l="1"/>
  <c r="CX1894" i="64" s="1"/>
  <c r="CW1899" i="64"/>
  <c r="AI1897" i="64"/>
  <c r="AI1899" i="64"/>
  <c r="AJ1894" i="64" l="1"/>
  <c r="CX1897" i="64"/>
  <c r="CY1894" i="64" s="1"/>
  <c r="CX1899" i="64"/>
  <c r="CY1897" i="64" l="1"/>
  <c r="CZ1894" i="64" s="1"/>
  <c r="CY1899" i="64"/>
  <c r="AJ1897" i="64"/>
  <c r="AK1894" i="64" s="1"/>
  <c r="AJ1899" i="64"/>
  <c r="AK1897" i="64" l="1"/>
  <c r="AL1894" i="64" s="1"/>
  <c r="AK1899" i="64"/>
  <c r="CZ1897" i="64"/>
  <c r="DA1894" i="64" s="1"/>
  <c r="CZ1899" i="64"/>
  <c r="DA1897" i="64" l="1"/>
  <c r="DB1894" i="64" s="1"/>
  <c r="DA1899" i="64"/>
  <c r="AL1897" i="64"/>
  <c r="AM1894" i="64" s="1"/>
  <c r="AL1899" i="64"/>
  <c r="AM1897" i="64" l="1"/>
  <c r="AN1894" i="64" s="1"/>
  <c r="AM1899" i="64"/>
  <c r="DB1899" i="64"/>
  <c r="DB1897" i="64"/>
  <c r="DC1894" i="64" s="1"/>
  <c r="DC1899" i="64" l="1"/>
  <c r="DC1897" i="64"/>
  <c r="DD1894" i="64" s="1"/>
  <c r="AN1899" i="64"/>
  <c r="AN1897" i="64"/>
  <c r="AO1894" i="64" s="1"/>
  <c r="AO1899" i="64" l="1"/>
  <c r="AO1897" i="64"/>
  <c r="AP1894" i="64" s="1"/>
  <c r="DD1899" i="64"/>
  <c r="DD1897" i="64"/>
  <c r="DE1894" i="64" s="1"/>
  <c r="DE1897" i="64" l="1"/>
  <c r="DF1894" i="64" s="1"/>
  <c r="DE1899" i="64"/>
  <c r="AP1899" i="64"/>
  <c r="AP1897" i="64"/>
  <c r="AQ1894" i="64" l="1"/>
  <c r="AQ1899" i="64" s="1"/>
  <c r="L1897" i="64"/>
  <c r="M1894" i="64" s="1"/>
  <c r="DF1899" i="64"/>
  <c r="DF1897" i="64"/>
  <c r="DG1894" i="64" s="1"/>
  <c r="AQ1897" i="64" l="1"/>
  <c r="AR1894" i="64" s="1"/>
  <c r="DG1897" i="64"/>
  <c r="DH1894" i="64" s="1"/>
  <c r="DG1899" i="64"/>
  <c r="AR1899" i="64" l="1"/>
  <c r="AR1897" i="64"/>
  <c r="DH1897" i="64"/>
  <c r="DI1894" i="64" s="1"/>
  <c r="DH1899" i="64"/>
  <c r="DI1897" i="64" l="1"/>
  <c r="DJ1894" i="64" s="1"/>
  <c r="DI1899" i="64"/>
  <c r="AS1894" i="64"/>
  <c r="AS1897" i="64" l="1"/>
  <c r="AS1899" i="64"/>
  <c r="DJ1897" i="64"/>
  <c r="DK1894" i="64" s="1"/>
  <c r="DJ1899" i="64"/>
  <c r="DK1897" i="64" l="1"/>
  <c r="DL1894" i="64" s="1"/>
  <c r="DK1899" i="64"/>
  <c r="AT1894" i="64"/>
  <c r="AT1897" i="64" l="1"/>
  <c r="AT1899" i="64"/>
  <c r="DL1897" i="64"/>
  <c r="DL1899" i="64"/>
  <c r="K1899" i="64" l="1"/>
  <c r="L1899" i="64"/>
  <c r="AU1894" i="64"/>
  <c r="AU1897" i="64" l="1"/>
  <c r="AU1899" i="64"/>
  <c r="AV1894" i="64" l="1"/>
  <c r="AV1899" i="64" l="1"/>
  <c r="AV1897" i="64"/>
  <c r="AW1894" i="64" l="1"/>
  <c r="AW1897" i="64" s="1"/>
  <c r="AX1894" i="64" s="1"/>
  <c r="AW1899" i="64" l="1"/>
  <c r="AX1897" i="64"/>
  <c r="AX1899" i="64"/>
  <c r="AY1894" i="64" l="1"/>
  <c r="AY1897" i="64" s="1"/>
  <c r="AZ1894" i="64" s="1"/>
  <c r="AY1899" i="64" l="1"/>
  <c r="AZ1897" i="64"/>
  <c r="BA1894" i="64" s="1"/>
  <c r="AZ1899" i="64"/>
  <c r="BA1897" i="64" l="1"/>
  <c r="BB1894" i="64" s="1"/>
  <c r="BA1899" i="64"/>
  <c r="BB1897" i="64" l="1"/>
  <c r="BB1899" i="64"/>
  <c r="BC1894" i="64" l="1"/>
  <c r="BC1899" i="64" s="1"/>
  <c r="M1897" i="64"/>
  <c r="N1894" i="64" s="1"/>
  <c r="BC1897" i="64" l="1"/>
  <c r="BD1894" i="64" s="1"/>
  <c r="BD1899" i="64" l="1"/>
  <c r="BD1897" i="64"/>
  <c r="BE1894" i="64" l="1"/>
  <c r="BE1899" i="64" l="1"/>
  <c r="BE1897" i="64"/>
  <c r="BF1894" i="64" l="1"/>
  <c r="BF1899" i="64" l="1"/>
  <c r="BF1897" i="64"/>
  <c r="BG1894" i="64" l="1"/>
  <c r="BG1899" i="64" l="1"/>
  <c r="BG1897" i="64"/>
  <c r="BH1894" i="64" l="1"/>
  <c r="BH1897" i="64" l="1"/>
  <c r="BI1894" i="64" s="1"/>
  <c r="BH1899" i="64"/>
  <c r="BI1897" i="64" l="1"/>
  <c r="BJ1894" i="64" s="1"/>
  <c r="BI1899" i="64"/>
  <c r="BJ1897" i="64" l="1"/>
  <c r="BK1894" i="64" s="1"/>
  <c r="BJ1899" i="64"/>
  <c r="BK1897" i="64" l="1"/>
  <c r="BL1894" i="64" s="1"/>
  <c r="BK1899" i="64"/>
  <c r="BL1899" i="64" l="1"/>
  <c r="BL1897" i="64"/>
  <c r="BM1894" i="64" s="1"/>
  <c r="BM1899" i="64" l="1"/>
  <c r="BM1897" i="64"/>
  <c r="BN1894" i="64" s="1"/>
  <c r="BN1897" i="64" l="1"/>
  <c r="BN1899" i="64"/>
  <c r="BO1894" i="64" l="1"/>
  <c r="BO1897" i="64" s="1"/>
  <c r="N1897" i="64"/>
  <c r="O1894" i="64" s="1"/>
  <c r="BO1899" i="64" l="1"/>
  <c r="BP1894" i="64"/>
  <c r="BP1897" i="64" l="1"/>
  <c r="BP1899" i="64"/>
  <c r="BQ1894" i="64" l="1"/>
  <c r="BQ1897" i="64" l="1"/>
  <c r="BQ1899" i="64"/>
  <c r="BR1894" i="64" l="1"/>
  <c r="BR1897" i="64" l="1"/>
  <c r="BR1899" i="64"/>
  <c r="BS1894" i="64" l="1"/>
  <c r="BS1897" i="64" l="1"/>
  <c r="BS1899" i="64"/>
  <c r="BT1894" i="64" l="1"/>
  <c r="BT1899" i="64" l="1"/>
  <c r="BT1897" i="64"/>
  <c r="BU1894" i="64" s="1"/>
  <c r="BU1899" i="64" l="1"/>
  <c r="BU1897" i="64"/>
  <c r="BV1894" i="64" s="1"/>
  <c r="BV1899" i="64" l="1"/>
  <c r="BV1897" i="64"/>
  <c r="BW1894" i="64" s="1"/>
  <c r="BW1899" i="64" l="1"/>
  <c r="BW1897" i="64"/>
  <c r="BX1894" i="64" s="1"/>
  <c r="BX1899" i="64" l="1"/>
  <c r="BX1897" i="64"/>
  <c r="BY1894" i="64" s="1"/>
  <c r="BY1897" i="64" l="1"/>
  <c r="BZ1894" i="64" s="1"/>
  <c r="BY1899" i="64"/>
  <c r="BZ1897" i="64" l="1"/>
  <c r="BZ1899" i="64"/>
  <c r="CA1894" i="64" l="1"/>
  <c r="CA1897" i="64" s="1"/>
  <c r="O1897" i="64"/>
  <c r="P1894" i="64" s="1"/>
  <c r="CA1899" i="64" l="1"/>
  <c r="CB1894" i="64"/>
  <c r="CB1897" i="64" l="1"/>
  <c r="CB1899" i="64"/>
  <c r="CC1894" i="64" l="1"/>
  <c r="CC1899" i="64" l="1"/>
  <c r="CC1897" i="64"/>
  <c r="CD1894" i="64" l="1"/>
  <c r="CD1897" i="64" l="1"/>
  <c r="CD1899" i="64"/>
  <c r="CE1894" i="64" l="1"/>
  <c r="CE1897" i="64" l="1"/>
  <c r="CE1899" i="64"/>
  <c r="CF1894" i="64" l="1"/>
  <c r="CF1897" i="64" l="1"/>
  <c r="CG1894" i="64" s="1"/>
  <c r="CF1899" i="64"/>
  <c r="CG1897" i="64" l="1"/>
  <c r="CH1894" i="64" s="1"/>
  <c r="CG1899" i="64"/>
  <c r="CH1897" i="64" l="1"/>
  <c r="CI1894" i="64" s="1"/>
  <c r="CH1899" i="64"/>
  <c r="CI1897" i="64" l="1"/>
  <c r="CJ1894" i="64" s="1"/>
  <c r="CI1899" i="64"/>
  <c r="CJ1897" i="64" l="1"/>
  <c r="CK1894" i="64" s="1"/>
  <c r="CJ1899" i="64"/>
  <c r="CK1899" i="64" l="1"/>
  <c r="CK1897" i="64"/>
  <c r="CL1894" i="64" s="1"/>
  <c r="CL1899" i="64" l="1"/>
  <c r="CL1897" i="64"/>
  <c r="M1899" i="64" l="1"/>
  <c r="N1899" i="64"/>
  <c r="O1899" i="64"/>
  <c r="P1899" i="64"/>
  <c r="P1897" i="64"/>
  <c r="J1992" i="64"/>
  <c r="S1493" i="64" l="1" a="1"/>
  <c r="S1493" i="64" s="1"/>
  <c r="T1493" i="64" a="1"/>
  <c r="T1493" i="64" s="1"/>
  <c r="U1493" i="64" a="1"/>
  <c r="U1493" i="64" s="1"/>
  <c r="V1493" i="64" a="1"/>
  <c r="V1493" i="64" s="1"/>
  <c r="W1493" i="64" a="1"/>
  <c r="W1493" i="64" s="1"/>
  <c r="X1493" i="64" a="1"/>
  <c r="X1493" i="64" s="1"/>
  <c r="Y1493" i="64" a="1"/>
  <c r="Y1493" i="64" s="1"/>
  <c r="Z1493" i="64" a="1"/>
  <c r="Z1493" i="64" s="1"/>
  <c r="AA1493" i="64" a="1"/>
  <c r="AA1493" i="64" s="1"/>
  <c r="AB1493" i="64" a="1"/>
  <c r="AB1493" i="64" s="1"/>
  <c r="AC1493" i="64" a="1"/>
  <c r="AC1493" i="64" s="1"/>
  <c r="AD1493" i="64" a="1"/>
  <c r="AD1493" i="64" s="1"/>
  <c r="AE1493" i="64" a="1"/>
  <c r="AE1493" i="64" s="1"/>
  <c r="AF1493" i="64" a="1"/>
  <c r="AF1493" i="64" s="1"/>
  <c r="AG1493" i="64" a="1"/>
  <c r="AG1493" i="64" s="1"/>
  <c r="AH1493" i="64" a="1"/>
  <c r="AH1493" i="64" s="1"/>
  <c r="AI1493" i="64" a="1"/>
  <c r="AI1493" i="64" s="1"/>
  <c r="AJ1493" i="64" a="1"/>
  <c r="AJ1493" i="64" s="1"/>
  <c r="AK1493" i="64" a="1"/>
  <c r="AK1493" i="64" s="1"/>
  <c r="AL1493" i="64" a="1"/>
  <c r="AL1493" i="64" s="1"/>
  <c r="AM1493" i="64" a="1"/>
  <c r="AM1493" i="64" s="1"/>
  <c r="AN1493" i="64" a="1"/>
  <c r="AN1493" i="64" s="1"/>
  <c r="AO1493" i="64" a="1"/>
  <c r="AO1493" i="64" s="1"/>
  <c r="AP1493" i="64" a="1"/>
  <c r="AP1493" i="64" s="1"/>
  <c r="AQ1493" i="64" a="1"/>
  <c r="AQ1493" i="64" s="1"/>
  <c r="AR1493" i="64" a="1"/>
  <c r="AR1493" i="64" s="1"/>
  <c r="AS1493" i="64" a="1"/>
  <c r="AS1493" i="64" s="1"/>
  <c r="AT1493" i="64" a="1"/>
  <c r="AT1493" i="64" s="1"/>
  <c r="AU1493" i="64" a="1"/>
  <c r="AU1493" i="64" s="1"/>
  <c r="AV1493" i="64" a="1"/>
  <c r="AV1493" i="64" s="1"/>
  <c r="AW1493" i="64" a="1"/>
  <c r="AW1493" i="64" s="1"/>
  <c r="AX1493" i="64" a="1"/>
  <c r="AX1493" i="64" s="1"/>
  <c r="AY1493" i="64" a="1"/>
  <c r="AY1493" i="64" s="1"/>
  <c r="AZ1493" i="64" a="1"/>
  <c r="AZ1493" i="64" s="1"/>
  <c r="BA1493" i="64" a="1"/>
  <c r="BA1493" i="64" s="1"/>
  <c r="BB1493" i="64" a="1"/>
  <c r="BB1493" i="64" s="1"/>
  <c r="BC1493" i="64" a="1"/>
  <c r="BC1493" i="64" s="1"/>
  <c r="BD1493" i="64" a="1"/>
  <c r="BD1493" i="64" s="1"/>
  <c r="BE1493" i="64" a="1"/>
  <c r="BE1493" i="64" s="1"/>
  <c r="BF1493" i="64" a="1"/>
  <c r="BF1493" i="64" s="1"/>
  <c r="BG1493" i="64" a="1"/>
  <c r="BG1493" i="64" s="1"/>
  <c r="BH1493" i="64" a="1"/>
  <c r="BH1493" i="64" s="1"/>
  <c r="BI1493" i="64" a="1"/>
  <c r="BI1493" i="64" s="1"/>
  <c r="BJ1493" i="64" a="1"/>
  <c r="BJ1493" i="64" s="1"/>
  <c r="BK1493" i="64" a="1"/>
  <c r="BK1493" i="64" s="1"/>
  <c r="BL1493" i="64" a="1"/>
  <c r="BL1493" i="64" s="1"/>
  <c r="BM1493" i="64" a="1"/>
  <c r="BM1493" i="64" s="1"/>
  <c r="BN1493" i="64" a="1"/>
  <c r="BN1493" i="64" s="1"/>
  <c r="BO1493" i="64" a="1"/>
  <c r="BO1493" i="64" s="1"/>
  <c r="BP1493" i="64" a="1"/>
  <c r="BP1493" i="64" s="1"/>
  <c r="BQ1493" i="64" a="1"/>
  <c r="BQ1493" i="64" s="1"/>
  <c r="BR1493" i="64" a="1"/>
  <c r="BR1493" i="64" s="1"/>
  <c r="BS1493" i="64" a="1"/>
  <c r="BS1493" i="64" s="1"/>
  <c r="BT1493" i="64" a="1"/>
  <c r="BT1493" i="64" s="1"/>
  <c r="BU1493" i="64" a="1"/>
  <c r="BU1493" i="64" s="1"/>
  <c r="BV1493" i="64" a="1"/>
  <c r="BV1493" i="64" s="1"/>
  <c r="BW1493" i="64" a="1"/>
  <c r="BW1493" i="64" s="1"/>
  <c r="BX1493" i="64" a="1"/>
  <c r="BX1493" i="64" s="1"/>
  <c r="BY1493" i="64" a="1"/>
  <c r="BY1493" i="64" s="1"/>
  <c r="BZ1493" i="64" a="1"/>
  <c r="BZ1493" i="64" s="1"/>
  <c r="CA1493" i="64" a="1"/>
  <c r="CA1493" i="64" s="1"/>
  <c r="CB1493" i="64" a="1"/>
  <c r="CB1493" i="64" s="1"/>
  <c r="CC1493" i="64" a="1"/>
  <c r="CC1493" i="64" s="1"/>
  <c r="CD1493" i="64" a="1"/>
  <c r="CD1493" i="64" s="1"/>
  <c r="CE1493" i="64" a="1"/>
  <c r="CE1493" i="64" s="1"/>
  <c r="CF1493" i="64" a="1"/>
  <c r="CF1493" i="64" s="1"/>
  <c r="CG1493" i="64" a="1"/>
  <c r="CG1493" i="64" s="1"/>
  <c r="CH1493" i="64" a="1"/>
  <c r="CH1493" i="64" s="1"/>
  <c r="CI1493" i="64" a="1"/>
  <c r="CI1493" i="64" s="1"/>
  <c r="CJ1493" i="64" a="1"/>
  <c r="CJ1493" i="64" s="1"/>
  <c r="CK1493" i="64" a="1"/>
  <c r="CK1493" i="64" s="1"/>
  <c r="CL1493" i="64" a="1"/>
  <c r="CL1493" i="64" s="1"/>
  <c r="CO1493" i="64" a="1"/>
  <c r="CO1493" i="64" s="1"/>
  <c r="CO1481" i="64" s="1"/>
  <c r="CP1493" i="64" a="1"/>
  <c r="CP1493" i="64" s="1"/>
  <c r="CQ1493" i="64" a="1"/>
  <c r="CQ1493" i="64" s="1"/>
  <c r="CR1493" i="64" a="1"/>
  <c r="CR1493" i="64" s="1"/>
  <c r="CS1493" i="64" a="1"/>
  <c r="CS1493" i="64" s="1"/>
  <c r="CT1493" i="64" a="1"/>
  <c r="CT1493" i="64" s="1"/>
  <c r="CU1493" i="64" a="1"/>
  <c r="CU1493" i="64" s="1"/>
  <c r="CV1493" i="64" a="1"/>
  <c r="CV1493" i="64" s="1"/>
  <c r="CW1493" i="64" a="1"/>
  <c r="CW1493" i="64" s="1"/>
  <c r="CX1493" i="64" a="1"/>
  <c r="CX1493" i="64" s="1"/>
  <c r="CY1493" i="64" a="1"/>
  <c r="CY1493" i="64" s="1"/>
  <c r="CZ1493" i="64" a="1"/>
  <c r="CZ1493" i="64" s="1"/>
  <c r="DA1493" i="64" a="1"/>
  <c r="DA1493" i="64" s="1"/>
  <c r="DB1493" i="64" a="1"/>
  <c r="DB1493" i="64" s="1"/>
  <c r="DC1493" i="64" a="1"/>
  <c r="DC1493" i="64" s="1"/>
  <c r="DD1493" i="64" a="1"/>
  <c r="DD1493" i="64" s="1"/>
  <c r="DE1493" i="64" a="1"/>
  <c r="DE1493" i="64" s="1"/>
  <c r="DF1493" i="64" a="1"/>
  <c r="DF1493" i="64" s="1"/>
  <c r="DG1493" i="64" a="1"/>
  <c r="DG1493" i="64" s="1"/>
  <c r="DH1493" i="64" a="1"/>
  <c r="DH1493" i="64" s="1"/>
  <c r="DI1493" i="64" a="1"/>
  <c r="DI1493" i="64" s="1"/>
  <c r="DJ1493" i="64" a="1"/>
  <c r="DJ1493" i="64" s="1"/>
  <c r="DK1493" i="64" a="1"/>
  <c r="DK1493" i="64" s="1"/>
  <c r="DL1493" i="64" a="1"/>
  <c r="DL1493" i="64" s="1"/>
  <c r="CO1537" i="64" a="1"/>
  <c r="CO1537" i="64" s="1"/>
  <c r="CO1525" i="64" s="1"/>
  <c r="N1493" i="64" l="1"/>
  <c r="P1493" i="64"/>
  <c r="M1493" i="64"/>
  <c r="O1493" i="64"/>
  <c r="S1481" i="64"/>
  <c r="S1482" i="64" s="1"/>
  <c r="K1493" i="64"/>
  <c r="L1493" i="64"/>
  <c r="CO1533" i="64"/>
  <c r="CO1526" i="64"/>
  <c r="CP1522" i="64" s="1"/>
  <c r="CO1482" i="64"/>
  <c r="CP1477" i="64" s="1"/>
  <c r="CP1484" i="64" s="1"/>
  <c r="CP1481" i="64" s="1"/>
  <c r="CO1489" i="64"/>
  <c r="S1489" i="64" l="1"/>
  <c r="CP1482" i="64"/>
  <c r="CQ1477" i="64" s="1"/>
  <c r="CQ1484" i="64" s="1"/>
  <c r="CQ1481" i="64" s="1"/>
  <c r="CP1489" i="64"/>
  <c r="T1477" i="64"/>
  <c r="T1484" i="64" s="1"/>
  <c r="CP1531" i="64"/>
  <c r="CP1528" i="64"/>
  <c r="CP1536" i="64"/>
  <c r="T1481" i="64" l="1"/>
  <c r="T1489" i="64" s="1"/>
  <c r="CP1537" i="64" a="1"/>
  <c r="CP1537" i="64" s="1"/>
  <c r="CP1525" i="64" s="1"/>
  <c r="CQ1482" i="64"/>
  <c r="CR1477" i="64" s="1"/>
  <c r="CR1484" i="64" s="1"/>
  <c r="CR1481" i="64" s="1"/>
  <c r="CQ1489" i="64"/>
  <c r="T1482" i="64" l="1"/>
  <c r="U1477" i="64" s="1"/>
  <c r="U1484" i="64" s="1"/>
  <c r="CR1482" i="64"/>
  <c r="CS1477" i="64" s="1"/>
  <c r="CS1484" i="64" s="1"/>
  <c r="CS1481" i="64" s="1"/>
  <c r="CR1489" i="64"/>
  <c r="CP1533" i="64"/>
  <c r="CP1526" i="64"/>
  <c r="CQ1522" i="64" s="1"/>
  <c r="U1481" i="64" l="1"/>
  <c r="U1489" i="64" s="1"/>
  <c r="CQ1536" i="64"/>
  <c r="CQ1531" i="64"/>
  <c r="CQ1528" i="64"/>
  <c r="CS1482" i="64"/>
  <c r="CT1477" i="64" s="1"/>
  <c r="CT1484" i="64" s="1"/>
  <c r="CT1481" i="64" s="1"/>
  <c r="CS1489" i="64"/>
  <c r="U1482" i="64" l="1"/>
  <c r="V1477" i="64" s="1"/>
  <c r="V1484" i="64" s="1"/>
  <c r="CQ1537" i="64" a="1"/>
  <c r="CQ1537" i="64" s="1"/>
  <c r="CQ1525" i="64" s="1"/>
  <c r="CT1482" i="64"/>
  <c r="CU1477" i="64" s="1"/>
  <c r="CU1484" i="64" s="1"/>
  <c r="CU1481" i="64" s="1"/>
  <c r="CT1489" i="64"/>
  <c r="V1481" i="64" l="1"/>
  <c r="V1482" i="64" s="1"/>
  <c r="CU1482" i="64"/>
  <c r="CV1477" i="64" s="1"/>
  <c r="CV1484" i="64" s="1"/>
  <c r="CV1481" i="64" s="1"/>
  <c r="CU1489" i="64"/>
  <c r="CQ1533" i="64"/>
  <c r="CQ1526" i="64"/>
  <c r="CR1522" i="64" s="1"/>
  <c r="V1489" i="64" l="1"/>
  <c r="CR1536" i="64"/>
  <c r="CR1531" i="64"/>
  <c r="CR1528" i="64"/>
  <c r="W1477" i="64"/>
  <c r="W1484" i="64" s="1"/>
  <c r="W1481" i="64" s="1"/>
  <c r="CV1482" i="64"/>
  <c r="CW1477" i="64" s="1"/>
  <c r="CW1484" i="64" s="1"/>
  <c r="CW1481" i="64" s="1"/>
  <c r="CV1489" i="64"/>
  <c r="CW1482" i="64" l="1"/>
  <c r="CX1477" i="64" s="1"/>
  <c r="CX1484" i="64" s="1"/>
  <c r="CX1481" i="64" s="1"/>
  <c r="CW1489" i="64"/>
  <c r="W1489" i="64"/>
  <c r="W1482" i="64"/>
  <c r="CR1537" i="64" a="1"/>
  <c r="CR1537" i="64" s="1"/>
  <c r="CR1525" i="64" s="1"/>
  <c r="CR1533" i="64" l="1"/>
  <c r="CR1526" i="64"/>
  <c r="CS1522" i="64" s="1"/>
  <c r="X1477" i="64"/>
  <c r="X1484" i="64" s="1"/>
  <c r="X1481" i="64" s="1"/>
  <c r="CX1489" i="64"/>
  <c r="CX1482" i="64"/>
  <c r="CY1477" i="64" s="1"/>
  <c r="CY1484" i="64" s="1"/>
  <c r="CY1481" i="64" s="1"/>
  <c r="X1482" i="64" l="1"/>
  <c r="Y1477" i="64" s="1"/>
  <c r="Y1484" i="64" s="1"/>
  <c r="Y1481" i="64" s="1"/>
  <c r="X1489" i="64"/>
  <c r="CY1489" i="64"/>
  <c r="CY1482" i="64"/>
  <c r="CZ1477" i="64" s="1"/>
  <c r="CZ1484" i="64" s="1"/>
  <c r="CZ1481" i="64" s="1"/>
  <c r="CS1536" i="64"/>
  <c r="CS1531" i="64"/>
  <c r="CS1528" i="64"/>
  <c r="CS1537" i="64" l="1" a="1"/>
  <c r="CS1537" i="64" s="1"/>
  <c r="CS1525" i="64" s="1"/>
  <c r="CZ1489" i="64"/>
  <c r="CZ1482" i="64"/>
  <c r="DA1477" i="64" s="1"/>
  <c r="DA1484" i="64" s="1"/>
  <c r="DA1481" i="64" s="1"/>
  <c r="Y1482" i="64"/>
  <c r="Z1477" i="64" s="1"/>
  <c r="Z1484" i="64" s="1"/>
  <c r="Z1481" i="64" s="1"/>
  <c r="Y1489" i="64"/>
  <c r="Z1482" i="64" l="1"/>
  <c r="AA1477" i="64" s="1"/>
  <c r="AA1484" i="64" s="1"/>
  <c r="AA1481" i="64" s="1"/>
  <c r="Z1489" i="64"/>
  <c r="CS1533" i="64"/>
  <c r="CS1526" i="64"/>
  <c r="CT1522" i="64" s="1"/>
  <c r="DA1489" i="64"/>
  <c r="DA1482" i="64"/>
  <c r="DB1477" i="64" s="1"/>
  <c r="DB1484" i="64" s="1"/>
  <c r="DB1481" i="64" s="1"/>
  <c r="CT1536" i="64" l="1"/>
  <c r="CT1531" i="64"/>
  <c r="CT1528" i="64"/>
  <c r="DB1482" i="64"/>
  <c r="DC1477" i="64" s="1"/>
  <c r="DC1484" i="64" s="1"/>
  <c r="DC1481" i="64" s="1"/>
  <c r="DB1489" i="64"/>
  <c r="AA1482" i="64"/>
  <c r="AB1477" i="64" s="1"/>
  <c r="AB1484" i="64" s="1"/>
  <c r="AB1481" i="64" s="1"/>
  <c r="AA1489" i="64"/>
  <c r="DC1482" i="64" l="1"/>
  <c r="DD1477" i="64" s="1"/>
  <c r="DD1484" i="64" s="1"/>
  <c r="DD1481" i="64" s="1"/>
  <c r="DC1489" i="64"/>
  <c r="CT1537" i="64" a="1"/>
  <c r="CT1537" i="64" s="1"/>
  <c r="CT1525" i="64" s="1"/>
  <c r="AB1482" i="64"/>
  <c r="AC1477" i="64" s="1"/>
  <c r="AC1484" i="64" s="1"/>
  <c r="AC1481" i="64" s="1"/>
  <c r="AB1489" i="64"/>
  <c r="AC1482" i="64" l="1"/>
  <c r="AD1477" i="64" s="1"/>
  <c r="AC1489" i="64"/>
  <c r="CT1533" i="64"/>
  <c r="CT1526" i="64"/>
  <c r="CU1522" i="64" s="1"/>
  <c r="DD1482" i="64"/>
  <c r="DE1477" i="64" s="1"/>
  <c r="DE1484" i="64" s="1"/>
  <c r="DE1481" i="64" s="1"/>
  <c r="DD1489" i="64"/>
  <c r="AD1484" i="64" l="1"/>
  <c r="AD1481" i="64" s="1"/>
  <c r="K1481" i="64" s="1"/>
  <c r="K1477" i="64"/>
  <c r="DE1482" i="64"/>
  <c r="DF1477" i="64" s="1"/>
  <c r="DF1484" i="64" s="1"/>
  <c r="DF1481" i="64" s="1"/>
  <c r="DE1489" i="64"/>
  <c r="CU1528" i="64"/>
  <c r="CU1536" i="64"/>
  <c r="CU1531" i="64"/>
  <c r="AD1482" i="64" l="1"/>
  <c r="AE1477" i="64" s="1"/>
  <c r="AE1484" i="64" s="1"/>
  <c r="AD1489" i="64"/>
  <c r="CU1537" i="64" a="1"/>
  <c r="CU1537" i="64" s="1"/>
  <c r="CU1525" i="64" s="1"/>
  <c r="DF1482" i="64"/>
  <c r="DG1477" i="64" s="1"/>
  <c r="DG1484" i="64" s="1"/>
  <c r="DG1481" i="64" s="1"/>
  <c r="DF1489" i="64"/>
  <c r="K1482" i="64" l="1"/>
  <c r="AE1481" i="64"/>
  <c r="DG1482" i="64"/>
  <c r="DH1477" i="64" s="1"/>
  <c r="DH1484" i="64" s="1"/>
  <c r="DH1481" i="64" s="1"/>
  <c r="DG1489" i="64"/>
  <c r="CU1533" i="64"/>
  <c r="CU1526" i="64"/>
  <c r="CV1522" i="64" s="1"/>
  <c r="AE1482" i="64" l="1"/>
  <c r="AF1477" i="64" s="1"/>
  <c r="AF1484" i="64" s="1"/>
  <c r="AE1489" i="64"/>
  <c r="CV1528" i="64"/>
  <c r="CV1536" i="64"/>
  <c r="CV1531" i="64"/>
  <c r="DH1482" i="64"/>
  <c r="DI1477" i="64" s="1"/>
  <c r="DI1484" i="64" s="1"/>
  <c r="DI1481" i="64" s="1"/>
  <c r="DH1489" i="64"/>
  <c r="AF1481" i="64" l="1"/>
  <c r="CV1537" i="64" a="1"/>
  <c r="CV1537" i="64" s="1"/>
  <c r="CV1525" i="64" s="1"/>
  <c r="DI1482" i="64"/>
  <c r="DJ1477" i="64" s="1"/>
  <c r="DJ1484" i="64" s="1"/>
  <c r="DJ1481" i="64" s="1"/>
  <c r="DI1489" i="64"/>
  <c r="AF1489" i="64" l="1"/>
  <c r="AF1482" i="64"/>
  <c r="AG1477" i="64" s="1"/>
  <c r="AG1484" i="64" s="1"/>
  <c r="DJ1482" i="64"/>
  <c r="DK1477" i="64" s="1"/>
  <c r="DK1484" i="64" s="1"/>
  <c r="DK1481" i="64" s="1"/>
  <c r="DJ1489" i="64"/>
  <c r="CV1533" i="64"/>
  <c r="CV1526" i="64"/>
  <c r="CW1522" i="64" s="1"/>
  <c r="AG1481" i="64" l="1"/>
  <c r="CW1528" i="64"/>
  <c r="CW1536" i="64"/>
  <c r="CW1531" i="64"/>
  <c r="DK1482" i="64"/>
  <c r="DL1477" i="64" s="1"/>
  <c r="DL1484" i="64" s="1"/>
  <c r="DK1489" i="64"/>
  <c r="DL1481" i="64" l="1"/>
  <c r="DL1482" i="64" s="1"/>
  <c r="K1484" i="64"/>
  <c r="AG1482" i="64"/>
  <c r="AH1477" i="64" s="1"/>
  <c r="AH1484" i="64" s="1"/>
  <c r="AG1489" i="64"/>
  <c r="CW1537" i="64" a="1"/>
  <c r="CW1537" i="64" s="1"/>
  <c r="CW1525" i="64" s="1"/>
  <c r="DL1489" i="64" l="1"/>
  <c r="K1489" i="64" s="1"/>
  <c r="AH1481" i="64"/>
  <c r="CW1533" i="64"/>
  <c r="CW1526" i="64"/>
  <c r="CX1522" i="64" s="1"/>
  <c r="AH1482" i="64" l="1"/>
  <c r="AI1477" i="64" s="1"/>
  <c r="AI1484" i="64" s="1"/>
  <c r="AH1489" i="64"/>
  <c r="CX1528" i="64"/>
  <c r="CX1536" i="64"/>
  <c r="CX1531" i="64"/>
  <c r="AI1481" i="64" l="1"/>
  <c r="CX1537" i="64" a="1"/>
  <c r="CX1537" i="64" s="1"/>
  <c r="CX1525" i="64" s="1"/>
  <c r="AI1489" i="64" l="1"/>
  <c r="AI1482" i="64"/>
  <c r="AJ1477" i="64" s="1"/>
  <c r="AJ1484" i="64" s="1"/>
  <c r="AJ1481" i="64" s="1"/>
  <c r="AJ1489" i="64" s="1"/>
  <c r="CX1533" i="64"/>
  <c r="CX1526" i="64"/>
  <c r="CY1522" i="64" s="1"/>
  <c r="AJ1482" i="64" l="1"/>
  <c r="AK1477" i="64" s="1"/>
  <c r="AK1484" i="64" s="1"/>
  <c r="AK1481" i="64" s="1"/>
  <c r="CY1528" i="64"/>
  <c r="CY1536" i="64"/>
  <c r="CY1531" i="64"/>
  <c r="AK1489" i="64" l="1"/>
  <c r="AK1482" i="64"/>
  <c r="AL1477" i="64" s="1"/>
  <c r="AL1484" i="64" s="1"/>
  <c r="AL1481" i="64" s="1"/>
  <c r="AL1489" i="64" s="1"/>
  <c r="CY1537" i="64" a="1"/>
  <c r="CY1537" i="64" s="1"/>
  <c r="CY1525" i="64" s="1"/>
  <c r="AL1482" i="64" l="1"/>
  <c r="AM1477" i="64" s="1"/>
  <c r="AM1484" i="64" s="1"/>
  <c r="AM1481" i="64" s="1"/>
  <c r="AM1489" i="64" s="1"/>
  <c r="CY1533" i="64"/>
  <c r="CY1526" i="64"/>
  <c r="CZ1522" i="64" s="1"/>
  <c r="AM1482" i="64" l="1"/>
  <c r="AN1477" i="64" s="1"/>
  <c r="AN1484" i="64" s="1"/>
  <c r="AN1481" i="64" s="1"/>
  <c r="AN1482" i="64" s="1"/>
  <c r="AO1477" i="64" s="1"/>
  <c r="AO1484" i="64" s="1"/>
  <c r="AO1481" i="64" s="1"/>
  <c r="CZ1528" i="64"/>
  <c r="CZ1536" i="64"/>
  <c r="CZ1531" i="64"/>
  <c r="AN1489" i="64" l="1"/>
  <c r="CZ1537" i="64" a="1"/>
  <c r="CZ1537" i="64" s="1"/>
  <c r="CZ1525" i="64" s="1"/>
  <c r="AO1482" i="64"/>
  <c r="AP1477" i="64" s="1"/>
  <c r="AO1489" i="64"/>
  <c r="AP1484" i="64" l="1"/>
  <c r="AP1481" i="64" s="1"/>
  <c r="L1481" i="64" s="1"/>
  <c r="L1477" i="64"/>
  <c r="CZ1533" i="64"/>
  <c r="CZ1526" i="64"/>
  <c r="DA1522" i="64" s="1"/>
  <c r="AP1482" i="64" l="1"/>
  <c r="AQ1477" i="64" s="1"/>
  <c r="AQ1484" i="64" s="1"/>
  <c r="AP1489" i="64"/>
  <c r="DA1528" i="64"/>
  <c r="DA1536" i="64"/>
  <c r="DA1531" i="64"/>
  <c r="L1482" i="64" l="1"/>
  <c r="AQ1481" i="64"/>
  <c r="DA1537" i="64" a="1"/>
  <c r="DA1537" i="64" s="1"/>
  <c r="DA1525" i="64" s="1"/>
  <c r="AQ1482" i="64" l="1"/>
  <c r="AR1477" i="64" s="1"/>
  <c r="AR1484" i="64" s="1"/>
  <c r="AQ1489" i="64"/>
  <c r="DA1533" i="64"/>
  <c r="DA1526" i="64"/>
  <c r="DB1522" i="64" s="1"/>
  <c r="AR1481" i="64" l="1"/>
  <c r="DB1528" i="64"/>
  <c r="DB1536" i="64"/>
  <c r="DB1531" i="64"/>
  <c r="AR1482" i="64" l="1"/>
  <c r="AS1477" i="64" s="1"/>
  <c r="AS1484" i="64" s="1"/>
  <c r="AR1489" i="64"/>
  <c r="DB1537" i="64" a="1"/>
  <c r="DB1537" i="64" s="1"/>
  <c r="DB1525" i="64" s="1"/>
  <c r="AS1481" i="64" l="1"/>
  <c r="DB1533" i="64"/>
  <c r="DB1526" i="64"/>
  <c r="DC1522" i="64" s="1"/>
  <c r="AS1482" i="64" l="1"/>
  <c r="AT1477" i="64" s="1"/>
  <c r="AT1484" i="64" s="1"/>
  <c r="AS1489" i="64"/>
  <c r="DC1528" i="64"/>
  <c r="DC1536" i="64"/>
  <c r="DC1531" i="64"/>
  <c r="AT1481" i="64" l="1"/>
  <c r="DC1537" i="64" a="1"/>
  <c r="DC1537" i="64" s="1"/>
  <c r="DC1525" i="64" s="1"/>
  <c r="AT1482" i="64" l="1"/>
  <c r="AU1477" i="64" s="1"/>
  <c r="AU1484" i="64" s="1"/>
  <c r="AT1489" i="64"/>
  <c r="DC1533" i="64"/>
  <c r="DC1526" i="64"/>
  <c r="DD1522" i="64" s="1"/>
  <c r="AU1481" i="64" l="1"/>
  <c r="DD1531" i="64"/>
  <c r="DD1528" i="64"/>
  <c r="DD1536" i="64"/>
  <c r="AU1489" i="64" l="1"/>
  <c r="AU1482" i="64"/>
  <c r="AV1477" i="64" s="1"/>
  <c r="AV1484" i="64" s="1"/>
  <c r="AV1481" i="64" s="1"/>
  <c r="AV1482" i="64" s="1"/>
  <c r="AW1477" i="64" s="1"/>
  <c r="AW1484" i="64" s="1"/>
  <c r="AW1481" i="64" s="1"/>
  <c r="DD1537" i="64" a="1"/>
  <c r="DD1537" i="64" s="1"/>
  <c r="DD1525" i="64" s="1"/>
  <c r="AV1489" i="64" l="1"/>
  <c r="DD1533" i="64"/>
  <c r="DD1526" i="64"/>
  <c r="DE1522" i="64" s="1"/>
  <c r="AW1482" i="64"/>
  <c r="AX1477" i="64" s="1"/>
  <c r="AX1484" i="64" s="1"/>
  <c r="AX1481" i="64" s="1"/>
  <c r="AW1489" i="64"/>
  <c r="AX1482" i="64" l="1"/>
  <c r="AY1477" i="64" s="1"/>
  <c r="AY1484" i="64" s="1"/>
  <c r="AY1481" i="64" s="1"/>
  <c r="AX1489" i="64"/>
  <c r="DE1531" i="64"/>
  <c r="DE1528" i="64"/>
  <c r="DE1536" i="64"/>
  <c r="DE1537" i="64" l="1" a="1"/>
  <c r="DE1537" i="64" s="1"/>
  <c r="DE1525" i="64" s="1"/>
  <c r="AY1482" i="64"/>
  <c r="AZ1477" i="64" s="1"/>
  <c r="AZ1484" i="64" s="1"/>
  <c r="AZ1481" i="64" s="1"/>
  <c r="AY1489" i="64"/>
  <c r="DE1533" i="64" l="1"/>
  <c r="DE1526" i="64"/>
  <c r="DF1522" i="64" s="1"/>
  <c r="AZ1489" i="64"/>
  <c r="AZ1482" i="64"/>
  <c r="BA1477" i="64" s="1"/>
  <c r="BA1484" i="64" s="1"/>
  <c r="BA1481" i="64" s="1"/>
  <c r="BA1489" i="64" l="1"/>
  <c r="BA1482" i="64"/>
  <c r="BB1477" i="64" s="1"/>
  <c r="DF1531" i="64"/>
  <c r="DF1528" i="64"/>
  <c r="DF1536" i="64"/>
  <c r="BB1484" i="64" l="1"/>
  <c r="BB1481" i="64" s="1"/>
  <c r="M1481" i="64" s="1"/>
  <c r="M1477" i="64"/>
  <c r="DF1537" i="64" a="1"/>
  <c r="DF1537" i="64" s="1"/>
  <c r="DF1525" i="64" s="1"/>
  <c r="BB1489" i="64" l="1"/>
  <c r="BB1482" i="64"/>
  <c r="BC1477" i="64" s="1"/>
  <c r="BC1484" i="64" s="1"/>
  <c r="M1482" i="64"/>
  <c r="DF1533" i="64"/>
  <c r="DF1526" i="64"/>
  <c r="DG1522" i="64" s="1"/>
  <c r="BC1481" i="64" l="1"/>
  <c r="DG1536" i="64"/>
  <c r="DG1531" i="64"/>
  <c r="DG1528" i="64"/>
  <c r="BC1489" i="64" l="1"/>
  <c r="BC1482" i="64"/>
  <c r="BD1477" i="64" s="1"/>
  <c r="BD1484" i="64" s="1"/>
  <c r="DG1537" i="64" a="1"/>
  <c r="DG1537" i="64" s="1"/>
  <c r="DG1525" i="64" s="1"/>
  <c r="BD1481" i="64" l="1"/>
  <c r="DG1533" i="64"/>
  <c r="DG1526" i="64"/>
  <c r="DH1522" i="64" s="1"/>
  <c r="BD1482" i="64" l="1"/>
  <c r="BE1477" i="64" s="1"/>
  <c r="BE1484" i="64" s="1"/>
  <c r="BD1489" i="64"/>
  <c r="DH1536" i="64"/>
  <c r="DH1531" i="64"/>
  <c r="DH1528" i="64"/>
  <c r="BE1481" i="64" l="1"/>
  <c r="DH1537" i="64" a="1"/>
  <c r="DH1537" i="64" s="1"/>
  <c r="DH1525" i="64" s="1"/>
  <c r="BE1482" i="64" l="1"/>
  <c r="BF1477" i="64" s="1"/>
  <c r="BF1484" i="64" s="1"/>
  <c r="BE1489" i="64"/>
  <c r="DH1533" i="64"/>
  <c r="DH1526" i="64"/>
  <c r="DI1522" i="64" s="1"/>
  <c r="BF1481" i="64" l="1"/>
  <c r="DI1536" i="64"/>
  <c r="DI1531" i="64"/>
  <c r="DI1528" i="64"/>
  <c r="BF1482" i="64" l="1"/>
  <c r="BG1477" i="64" s="1"/>
  <c r="BG1484" i="64" s="1"/>
  <c r="BF1489" i="64"/>
  <c r="DI1537" i="64" a="1"/>
  <c r="DI1537" i="64" s="1"/>
  <c r="DI1525" i="64" s="1"/>
  <c r="BG1481" i="64" l="1"/>
  <c r="DI1533" i="64"/>
  <c r="DI1526" i="64"/>
  <c r="DJ1522" i="64" s="1"/>
  <c r="BG1482" i="64" l="1"/>
  <c r="BH1477" i="64" s="1"/>
  <c r="BH1484" i="64" s="1"/>
  <c r="BH1481" i="64" s="1"/>
  <c r="BH1482" i="64" s="1"/>
  <c r="BI1477" i="64" s="1"/>
  <c r="BI1484" i="64" s="1"/>
  <c r="BI1481" i="64" s="1"/>
  <c r="BG1489" i="64"/>
  <c r="DJ1536" i="64"/>
  <c r="DJ1531" i="64"/>
  <c r="DJ1528" i="64"/>
  <c r="BH1489" i="64" l="1"/>
  <c r="DJ1537" i="64" a="1"/>
  <c r="DJ1537" i="64" s="1"/>
  <c r="DJ1525" i="64" s="1"/>
  <c r="BI1482" i="64"/>
  <c r="BJ1477" i="64" s="1"/>
  <c r="BJ1484" i="64" s="1"/>
  <c r="BJ1481" i="64" s="1"/>
  <c r="BI1489" i="64"/>
  <c r="BJ1482" i="64" l="1"/>
  <c r="BK1477" i="64" s="1"/>
  <c r="BK1484" i="64" s="1"/>
  <c r="BK1481" i="64" s="1"/>
  <c r="BJ1489" i="64"/>
  <c r="DJ1533" i="64"/>
  <c r="DJ1526" i="64"/>
  <c r="DK1522" i="64" s="1"/>
  <c r="DK1528" i="64" l="1"/>
  <c r="DK1536" i="64"/>
  <c r="DK1531" i="64"/>
  <c r="BK1482" i="64"/>
  <c r="BL1477" i="64" s="1"/>
  <c r="BL1484" i="64" s="1"/>
  <c r="BL1481" i="64" s="1"/>
  <c r="BK1489" i="64"/>
  <c r="DK1537" i="64" l="1" a="1"/>
  <c r="DK1537" i="64" s="1"/>
  <c r="DK1525" i="64" s="1"/>
  <c r="BL1482" i="64"/>
  <c r="BM1477" i="64" s="1"/>
  <c r="BM1484" i="64" s="1"/>
  <c r="BM1481" i="64" s="1"/>
  <c r="BL1489" i="64"/>
  <c r="BM1482" i="64" l="1"/>
  <c r="BN1477" i="64" s="1"/>
  <c r="BM1489" i="64"/>
  <c r="DK1533" i="64"/>
  <c r="DK1526" i="64"/>
  <c r="DL1522" i="64" s="1"/>
  <c r="BN1484" i="64" l="1"/>
  <c r="BN1481" i="64" s="1"/>
  <c r="N1481" i="64" s="1"/>
  <c r="N1477" i="64"/>
  <c r="DL1528" i="64"/>
  <c r="DL1536" i="64"/>
  <c r="DL1537" i="64" s="1" a="1"/>
  <c r="DL1537" i="64" s="1"/>
  <c r="DL1525" i="64" s="1"/>
  <c r="DL1533" i="64" s="1"/>
  <c r="DL1531" i="64"/>
  <c r="BN1482" i="64" l="1"/>
  <c r="BO1477" i="64" s="1"/>
  <c r="BO1484" i="64" s="1"/>
  <c r="BN1489" i="64"/>
  <c r="DL1526" i="64"/>
  <c r="N1482" i="64" l="1"/>
  <c r="BO1481" i="64"/>
  <c r="BO1482" i="64" l="1"/>
  <c r="BP1477" i="64" s="1"/>
  <c r="BP1484" i="64" s="1"/>
  <c r="BO1489" i="64"/>
  <c r="BP1481" i="64" l="1"/>
  <c r="BP1489" i="64" l="1"/>
  <c r="BP1482" i="64"/>
  <c r="BQ1477" i="64" s="1"/>
  <c r="BQ1484" i="64" s="1"/>
  <c r="BQ1481" i="64" l="1"/>
  <c r="BQ1489" i="64" l="1"/>
  <c r="BQ1482" i="64"/>
  <c r="BR1477" i="64" s="1"/>
  <c r="BR1484" i="64" s="1"/>
  <c r="BR1481" i="64" l="1"/>
  <c r="BR1489" i="64" l="1"/>
  <c r="BR1482" i="64"/>
  <c r="BS1477" i="64" s="1"/>
  <c r="BS1484" i="64" s="1"/>
  <c r="BS1481" i="64" l="1"/>
  <c r="BS1489" i="64" l="1"/>
  <c r="BS1482" i="64"/>
  <c r="BT1477" i="64" s="1"/>
  <c r="BT1484" i="64" s="1"/>
  <c r="BT1481" i="64" s="1"/>
  <c r="BT1482" i="64" s="1"/>
  <c r="BU1477" i="64" s="1"/>
  <c r="BU1484" i="64" s="1"/>
  <c r="BU1481" i="64" s="1"/>
  <c r="BT1489" i="64" l="1"/>
  <c r="BU1482" i="64"/>
  <c r="BV1477" i="64" s="1"/>
  <c r="BV1484" i="64" s="1"/>
  <c r="BV1481" i="64" s="1"/>
  <c r="BU1489" i="64"/>
  <c r="BV1482" i="64" l="1"/>
  <c r="BW1477" i="64" s="1"/>
  <c r="BW1484" i="64" s="1"/>
  <c r="BW1481" i="64" s="1"/>
  <c r="BV1489" i="64"/>
  <c r="BW1482" i="64" l="1"/>
  <c r="BX1477" i="64" s="1"/>
  <c r="BX1484" i="64" s="1"/>
  <c r="BX1481" i="64" s="1"/>
  <c r="BW1489" i="64"/>
  <c r="BX1482" i="64" l="1"/>
  <c r="BY1477" i="64" s="1"/>
  <c r="BY1484" i="64" s="1"/>
  <c r="BY1481" i="64" s="1"/>
  <c r="BX1489" i="64"/>
  <c r="BY1482" i="64" l="1"/>
  <c r="BZ1477" i="64" s="1"/>
  <c r="BY1489" i="64"/>
  <c r="BZ1484" i="64" l="1"/>
  <c r="BZ1481" i="64" s="1"/>
  <c r="O1481" i="64" s="1"/>
  <c r="O1477" i="64"/>
  <c r="BZ1489" i="64" l="1"/>
  <c r="BZ1482" i="64"/>
  <c r="CA1477" i="64" s="1"/>
  <c r="CA1484" i="64" s="1"/>
  <c r="O1482" i="64"/>
  <c r="CA1481" i="64" l="1"/>
  <c r="CA1482" i="64" l="1"/>
  <c r="CB1477" i="64" s="1"/>
  <c r="CB1484" i="64" s="1"/>
  <c r="CA1489" i="64"/>
  <c r="CB1481" i="64" l="1"/>
  <c r="CB1489" i="64" l="1"/>
  <c r="CB1482" i="64"/>
  <c r="CC1477" i="64" s="1"/>
  <c r="CC1484" i="64" s="1"/>
  <c r="CC1481" i="64" l="1"/>
  <c r="CC1482" i="64" l="1"/>
  <c r="CD1477" i="64" s="1"/>
  <c r="CD1484" i="64" s="1"/>
  <c r="CC1489" i="64"/>
  <c r="CD1481" i="64" l="1"/>
  <c r="CD1482" i="64" l="1"/>
  <c r="CE1477" i="64" s="1"/>
  <c r="CE1484" i="64" s="1"/>
  <c r="CD1489" i="64"/>
  <c r="CE1481" i="64" l="1"/>
  <c r="CE1482" i="64" l="1"/>
  <c r="CF1477" i="64" s="1"/>
  <c r="CF1484" i="64" s="1"/>
  <c r="CF1481" i="64" s="1"/>
  <c r="CF1489" i="64" s="1"/>
  <c r="CE1489" i="64"/>
  <c r="CF1482" i="64" l="1"/>
  <c r="CG1477" i="64" s="1"/>
  <c r="CG1484" i="64" s="1"/>
  <c r="CG1481" i="64" s="1"/>
  <c r="CG1489" i="64" s="1"/>
  <c r="CG1482" i="64" l="1"/>
  <c r="CH1477" i="64" s="1"/>
  <c r="CH1484" i="64" s="1"/>
  <c r="CH1481" i="64" s="1"/>
  <c r="CH1489" i="64" s="1"/>
  <c r="CH1482" i="64" l="1"/>
  <c r="CI1477" i="64" s="1"/>
  <c r="CI1484" i="64" s="1"/>
  <c r="CI1481" i="64" s="1"/>
  <c r="CI1489" i="64" s="1"/>
  <c r="CI1482" i="64" l="1"/>
  <c r="CJ1477" i="64" s="1"/>
  <c r="CJ1484" i="64" s="1"/>
  <c r="CJ1481" i="64" s="1"/>
  <c r="CJ1482" i="64" s="1"/>
  <c r="CK1477" i="64" s="1"/>
  <c r="CK1484" i="64" s="1"/>
  <c r="CK1481" i="64" s="1"/>
  <c r="CJ1489" i="64" l="1"/>
  <c r="CK1482" i="64"/>
  <c r="CL1477" i="64" s="1"/>
  <c r="CK1489" i="64"/>
  <c r="CL1484" i="64" l="1"/>
  <c r="CL1481" i="64" s="1"/>
  <c r="P1477" i="64"/>
  <c r="L1484" i="64"/>
  <c r="M1484" i="64"/>
  <c r="N1484" i="64"/>
  <c r="O1484" i="64"/>
  <c r="P1484" i="64"/>
  <c r="P1481" i="64" l="1"/>
  <c r="CL1489" i="64"/>
  <c r="CL1482" i="64"/>
  <c r="P1482" i="64"/>
  <c r="R1413" i="64"/>
  <c r="L1489" i="64" l="1"/>
  <c r="M1489" i="64"/>
  <c r="N1489" i="64"/>
  <c r="O1489" i="64"/>
  <c r="P1489"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36" i="64"/>
  <c r="L1336" i="64"/>
  <c r="M1336" i="64"/>
  <c r="N1336" i="64"/>
  <c r="O1336" i="64"/>
  <c r="P1336" i="64"/>
  <c r="S1336" i="64" a="1"/>
  <c r="S1336" i="64"/>
  <c r="T1336" i="64" a="1"/>
  <c r="T1336" i="64"/>
  <c r="U1336" i="64" a="1"/>
  <c r="U1336" i="64"/>
  <c r="V1336" i="64" a="1"/>
  <c r="V1336" i="64"/>
  <c r="W1336" i="64" a="1"/>
  <c r="W1336" i="64"/>
  <c r="X1336" i="64" a="1"/>
  <c r="X1336" i="64"/>
  <c r="Y1336" i="64" a="1"/>
  <c r="Y1336" i="64"/>
  <c r="Z1336" i="64" a="1"/>
  <c r="Z1336" i="64"/>
  <c r="AA1336" i="64" a="1"/>
  <c r="AA1336" i="64"/>
  <c r="AB1336" i="64" a="1"/>
  <c r="AB1336" i="64"/>
  <c r="AC1336" i="64" a="1"/>
  <c r="AC1336" i="64"/>
  <c r="AD1336" i="64" a="1"/>
  <c r="AD1336" i="64"/>
  <c r="AE1336" i="64" a="1"/>
  <c r="AE1336" i="64"/>
  <c r="AF1336" i="64" a="1"/>
  <c r="AF1336" i="64"/>
  <c r="AG1336" i="64" a="1"/>
  <c r="AG1336" i="64"/>
  <c r="AH1336" i="64" a="1"/>
  <c r="AH1336" i="64"/>
  <c r="AI1336" i="64" a="1"/>
  <c r="AI1336" i="64"/>
  <c r="AJ1336" i="64" a="1"/>
  <c r="AJ1336" i="64"/>
  <c r="AK1336" i="64" a="1"/>
  <c r="AK1336" i="64"/>
  <c r="AL1336" i="64" a="1"/>
  <c r="AL1336" i="64"/>
  <c r="AM1336" i="64" a="1"/>
  <c r="AM1336" i="64"/>
  <c r="AN1336" i="64" a="1"/>
  <c r="AN1336" i="64"/>
  <c r="AO1336" i="64" a="1"/>
  <c r="AO1336" i="64"/>
  <c r="AP1336" i="64" a="1"/>
  <c r="AP1336" i="64"/>
  <c r="AQ1336" i="64" a="1"/>
  <c r="AQ1336" i="64"/>
  <c r="AR1336" i="64" a="1"/>
  <c r="AR1336" i="64"/>
  <c r="AS1336" i="64" a="1"/>
  <c r="AS1336" i="64"/>
  <c r="AT1336" i="64" a="1"/>
  <c r="AT1336" i="64"/>
  <c r="AU1336" i="64" a="1"/>
  <c r="AU1336" i="64"/>
  <c r="AV1336" i="64" a="1"/>
  <c r="AV1336" i="64"/>
  <c r="AW1336" i="64" a="1"/>
  <c r="AW1336" i="64"/>
  <c r="AX1336" i="64" a="1"/>
  <c r="AX1336" i="64"/>
  <c r="AY1336" i="64" a="1"/>
  <c r="AY1336" i="64"/>
  <c r="AZ1336" i="64" a="1"/>
  <c r="AZ1336" i="64"/>
  <c r="BA1336" i="64" a="1"/>
  <c r="BA1336" i="64"/>
  <c r="BB1336" i="64" a="1"/>
  <c r="BB1336" i="64"/>
  <c r="BC1336" i="64" a="1"/>
  <c r="BC1336" i="64"/>
  <c r="BD1336" i="64" a="1"/>
  <c r="BD1336" i="64"/>
  <c r="BE1336" i="64" a="1"/>
  <c r="BE1336" i="64"/>
  <c r="BF1336" i="64" a="1"/>
  <c r="BF1336" i="64"/>
  <c r="BG1336" i="64" a="1"/>
  <c r="BG1336" i="64"/>
  <c r="BH1336" i="64" a="1"/>
  <c r="BH1336" i="64"/>
  <c r="BI1336" i="64" a="1"/>
  <c r="BI1336" i="64"/>
  <c r="BJ1336" i="64" a="1"/>
  <c r="BJ1336" i="64"/>
  <c r="BK1336" i="64" a="1"/>
  <c r="BK1336" i="64"/>
  <c r="BL1336" i="64" a="1"/>
  <c r="BL1336" i="64"/>
  <c r="BM1336" i="64" a="1"/>
  <c r="BM1336" i="64"/>
  <c r="BN1336" i="64" a="1"/>
  <c r="BN1336" i="64"/>
  <c r="BO1336" i="64" a="1"/>
  <c r="BO1336" i="64"/>
  <c r="BP1336" i="64" a="1"/>
  <c r="BP1336" i="64"/>
  <c r="BQ1336" i="64" a="1"/>
  <c r="BQ1336" i="64"/>
  <c r="BR1336" i="64" a="1"/>
  <c r="BR1336" i="64"/>
  <c r="BS1336" i="64" a="1"/>
  <c r="BS1336" i="64"/>
  <c r="BT1336" i="64" a="1"/>
  <c r="BT1336" i="64"/>
  <c r="BU1336" i="64" a="1"/>
  <c r="BU1336" i="64"/>
  <c r="BV1336" i="64" a="1"/>
  <c r="BV1336" i="64"/>
  <c r="BW1336" i="64" a="1"/>
  <c r="BW1336" i="64"/>
  <c r="BX1336" i="64" a="1"/>
  <c r="BX1336" i="64"/>
  <c r="BY1336" i="64" a="1"/>
  <c r="BY1336" i="64"/>
  <c r="BZ1336" i="64" a="1"/>
  <c r="BZ1336" i="64"/>
  <c r="CA1336" i="64" a="1"/>
  <c r="CA1336" i="64"/>
  <c r="CB1336" i="64" a="1"/>
  <c r="CB1336" i="64"/>
  <c r="CC1336" i="64" a="1"/>
  <c r="CC1336" i="64"/>
  <c r="CD1336" i="64" a="1"/>
  <c r="CD1336" i="64"/>
  <c r="CE1336" i="64" a="1"/>
  <c r="CE1336" i="64"/>
  <c r="CF1336" i="64" a="1"/>
  <c r="CF1336" i="64"/>
  <c r="CG1336" i="64" a="1"/>
  <c r="CG1336" i="64"/>
  <c r="CH1336" i="64" a="1"/>
  <c r="CH1336" i="64"/>
  <c r="CI1336" i="64" a="1"/>
  <c r="CI1336" i="64"/>
  <c r="CJ1336" i="64" a="1"/>
  <c r="CJ1336" i="64"/>
  <c r="CK1336" i="64" a="1"/>
  <c r="CK1336" i="64"/>
  <c r="CL1336" i="64" a="1"/>
  <c r="CL1336" i="64"/>
  <c r="CO1336" i="64" a="1"/>
  <c r="CO1336" i="64"/>
  <c r="CP1336" i="64" a="1"/>
  <c r="CP1336" i="64"/>
  <c r="CQ1336" i="64" a="1"/>
  <c r="CQ1336" i="64"/>
  <c r="CR1336" i="64" a="1"/>
  <c r="CR1336" i="64"/>
  <c r="CS1336" i="64" a="1"/>
  <c r="CS1336" i="64"/>
  <c r="CT1336" i="64" a="1"/>
  <c r="CT1336" i="64"/>
  <c r="CU1336" i="64" a="1"/>
  <c r="CU1336" i="64"/>
  <c r="CV1336" i="64" a="1"/>
  <c r="CV1336" i="64"/>
  <c r="CW1336" i="64" a="1"/>
  <c r="CW1336" i="64"/>
  <c r="CX1336" i="64" a="1"/>
  <c r="CX1336" i="64"/>
  <c r="CY1336" i="64" a="1"/>
  <c r="CY1336" i="64"/>
  <c r="CZ1336" i="64" a="1"/>
  <c r="CZ1336" i="64"/>
  <c r="DA1336" i="64" a="1"/>
  <c r="DA1336" i="64"/>
  <c r="DB1336" i="64" a="1"/>
  <c r="DB1336" i="64"/>
  <c r="DC1336" i="64" a="1"/>
  <c r="DC1336" i="64"/>
  <c r="DD1336" i="64" a="1"/>
  <c r="DD1336" i="64"/>
  <c r="DE1336" i="64" a="1"/>
  <c r="DE1336" i="64"/>
  <c r="DF1336" i="64" a="1"/>
  <c r="DF1336" i="64"/>
  <c r="DG1336" i="64" a="1"/>
  <c r="DG1336" i="64"/>
  <c r="DH1336" i="64" a="1"/>
  <c r="DH1336" i="64"/>
  <c r="DI1336" i="64" a="1"/>
  <c r="DI1336" i="64"/>
  <c r="DJ1336" i="64" a="1"/>
  <c r="DJ1336" i="64"/>
  <c r="DK1336" i="64" a="1"/>
  <c r="DK1336" i="64"/>
  <c r="DL1336" i="64" a="1"/>
  <c r="DL1336" i="64"/>
  <c r="K1342" i="64"/>
  <c r="L1342" i="64"/>
  <c r="M1342" i="64"/>
  <c r="N1342" i="64"/>
  <c r="O1342" i="64"/>
  <c r="P1342" i="64"/>
  <c r="S1342" i="64"/>
  <c r="T1342" i="64"/>
  <c r="U1342" i="64"/>
  <c r="V1342" i="64"/>
  <c r="W1342" i="64"/>
  <c r="X1342" i="64"/>
  <c r="Y1342" i="64"/>
  <c r="Z1342" i="64"/>
  <c r="AA1342" i="64"/>
  <c r="AB1342" i="64"/>
  <c r="AC1342" i="64"/>
  <c r="AD1342" i="64"/>
  <c r="AE1342" i="64"/>
  <c r="AF1342" i="64"/>
  <c r="AG1342" i="64"/>
  <c r="AH1342" i="64"/>
  <c r="AI1342" i="64"/>
  <c r="AJ1342" i="64"/>
  <c r="AK1342" i="64"/>
  <c r="AL1342" i="64"/>
  <c r="AM1342" i="64"/>
  <c r="AN1342" i="64"/>
  <c r="AO1342" i="64"/>
  <c r="AP1342" i="64"/>
  <c r="AQ1342" i="64"/>
  <c r="AR1342" i="64"/>
  <c r="AS1342" i="64"/>
  <c r="AT1342" i="64"/>
  <c r="AU1342" i="64"/>
  <c r="AV1342" i="64"/>
  <c r="AW1342" i="64"/>
  <c r="AX1342" i="64"/>
  <c r="AY1342" i="64"/>
  <c r="AZ1342" i="64"/>
  <c r="BA1342" i="64"/>
  <c r="BB1342" i="64"/>
  <c r="BC1342" i="64"/>
  <c r="BD1342" i="64"/>
  <c r="BE1342" i="64"/>
  <c r="BF1342" i="64"/>
  <c r="BG1342" i="64"/>
  <c r="BH1342" i="64"/>
  <c r="BI1342" i="64"/>
  <c r="BJ1342" i="64"/>
  <c r="BK1342" i="64"/>
  <c r="BL1342" i="64"/>
  <c r="BM1342" i="64"/>
  <c r="BN1342" i="64"/>
  <c r="BO1342" i="64"/>
  <c r="BP1342" i="64"/>
  <c r="BQ1342" i="64"/>
  <c r="BR1342" i="64"/>
  <c r="BS1342" i="64"/>
  <c r="BT1342" i="64"/>
  <c r="BU1342" i="64"/>
  <c r="BV1342" i="64"/>
  <c r="BW1342" i="64"/>
  <c r="BX1342" i="64"/>
  <c r="BY1342" i="64"/>
  <c r="BZ1342" i="64"/>
  <c r="CA1342" i="64"/>
  <c r="CB1342" i="64"/>
  <c r="CC1342" i="64"/>
  <c r="CD1342" i="64"/>
  <c r="CE1342" i="64"/>
  <c r="CF1342" i="64"/>
  <c r="CG1342" i="64"/>
  <c r="CH1342" i="64"/>
  <c r="CI1342" i="64"/>
  <c r="CJ1342" i="64"/>
  <c r="CK1342" i="64"/>
  <c r="CL1342" i="64"/>
  <c r="CO1342" i="64"/>
  <c r="CP1342" i="64"/>
  <c r="CQ1342" i="64"/>
  <c r="CR1342" i="64"/>
  <c r="CS1342" i="64"/>
  <c r="CT1342" i="64"/>
  <c r="CU1342" i="64"/>
  <c r="CV1342" i="64"/>
  <c r="CW1342" i="64"/>
  <c r="CX1342" i="64"/>
  <c r="CY1342" i="64"/>
  <c r="CZ1342" i="64"/>
  <c r="DA1342" i="64"/>
  <c r="DB1342" i="64"/>
  <c r="DC1342" i="64"/>
  <c r="DD1342" i="64"/>
  <c r="DE1342" i="64"/>
  <c r="DF1342" i="64"/>
  <c r="DG1342" i="64"/>
  <c r="DH1342" i="64"/>
  <c r="DI1342" i="64"/>
  <c r="DJ1342" i="64"/>
  <c r="DK1342" i="64"/>
  <c r="DL1342" i="64"/>
  <c r="J1343" i="64"/>
  <c r="K1343" i="64"/>
  <c r="L1343" i="64"/>
  <c r="M1343" i="64"/>
  <c r="N1343" i="64"/>
  <c r="O1343" i="64"/>
  <c r="P1343" i="64"/>
  <c r="R1343" i="64"/>
  <c r="S1343"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K1406" i="64"/>
  <c r="L1406" i="64"/>
  <c r="M1406" i="64"/>
  <c r="N1406" i="64"/>
  <c r="O1406" i="64"/>
  <c r="P1406" i="64"/>
  <c r="S1406" i="64" a="1"/>
  <c r="S1406" i="64"/>
  <c r="T1406" i="64" a="1"/>
  <c r="T1406" i="64"/>
  <c r="U1406" i="64" a="1"/>
  <c r="U1406" i="64"/>
  <c r="V1406" i="64" a="1"/>
  <c r="V1406" i="64"/>
  <c r="W1406" i="64" a="1"/>
  <c r="W1406" i="64"/>
  <c r="X1406" i="64" a="1"/>
  <c r="X1406" i="64"/>
  <c r="Y1406" i="64" a="1"/>
  <c r="Y1406" i="64"/>
  <c r="Z1406" i="64" a="1"/>
  <c r="Z1406" i="64"/>
  <c r="AA1406" i="64" a="1"/>
  <c r="AA1406" i="64"/>
  <c r="AB1406" i="64" a="1"/>
  <c r="AB1406" i="64"/>
  <c r="AC1406" i="64" a="1"/>
  <c r="AC1406" i="64"/>
  <c r="AD1406" i="64" a="1"/>
  <c r="AD1406" i="64"/>
  <c r="AE1406" i="64" a="1"/>
  <c r="AE1406" i="64"/>
  <c r="AF1406" i="64" a="1"/>
  <c r="AF1406" i="64"/>
  <c r="AG1406" i="64" a="1"/>
  <c r="AG1406" i="64"/>
  <c r="AH1406" i="64" a="1"/>
  <c r="AH1406" i="64"/>
  <c r="AI1406" i="64" a="1"/>
  <c r="AI1406" i="64"/>
  <c r="AJ1406" i="64" a="1"/>
  <c r="AJ1406" i="64"/>
  <c r="AK1406" i="64" a="1"/>
  <c r="AK1406" i="64"/>
  <c r="AL1406" i="64" a="1"/>
  <c r="AL1406" i="64"/>
  <c r="AM1406" i="64" a="1"/>
  <c r="AM1406" i="64"/>
  <c r="AN1406" i="64" a="1"/>
  <c r="AN1406" i="64"/>
  <c r="AO1406" i="64" a="1"/>
  <c r="AO1406" i="64"/>
  <c r="AP1406" i="64" a="1"/>
  <c r="AP1406" i="64"/>
  <c r="AQ1406" i="64" a="1"/>
  <c r="AQ1406" i="64"/>
  <c r="AR1406" i="64" a="1"/>
  <c r="AR1406" i="64"/>
  <c r="AS1406" i="64" a="1"/>
  <c r="AS1406" i="64"/>
  <c r="AT1406" i="64" a="1"/>
  <c r="AT1406" i="64"/>
  <c r="AU1406" i="64" a="1"/>
  <c r="AU1406" i="64"/>
  <c r="AV1406" i="64" a="1"/>
  <c r="AV1406" i="64"/>
  <c r="AW1406" i="64" a="1"/>
  <c r="AW1406" i="64"/>
  <c r="AX1406" i="64" a="1"/>
  <c r="AX1406" i="64"/>
  <c r="AY1406" i="64" a="1"/>
  <c r="AY1406" i="64"/>
  <c r="AZ1406" i="64" a="1"/>
  <c r="AZ1406" i="64"/>
  <c r="BA1406" i="64" a="1"/>
  <c r="BA1406" i="64"/>
  <c r="BB1406" i="64" a="1"/>
  <c r="BB1406" i="64"/>
  <c r="BC1406" i="64" a="1"/>
  <c r="BC1406" i="64"/>
  <c r="BD1406" i="64" a="1"/>
  <c r="BD1406" i="64"/>
  <c r="BE1406" i="64" a="1"/>
  <c r="BE1406" i="64"/>
  <c r="BF1406" i="64" a="1"/>
  <c r="BF1406" i="64"/>
  <c r="BG1406" i="64" a="1"/>
  <c r="BG1406" i="64"/>
  <c r="BH1406" i="64" a="1"/>
  <c r="BH1406" i="64"/>
  <c r="BI1406" i="64" a="1"/>
  <c r="BI1406" i="64"/>
  <c r="BJ1406" i="64" a="1"/>
  <c r="BJ1406" i="64"/>
  <c r="BK1406" i="64" a="1"/>
  <c r="BK1406" i="64"/>
  <c r="BL1406" i="64" a="1"/>
  <c r="BL1406" i="64"/>
  <c r="BM1406" i="64" a="1"/>
  <c r="BM1406" i="64"/>
  <c r="BN1406" i="64" a="1"/>
  <c r="BN1406" i="64"/>
  <c r="BO1406" i="64" a="1"/>
  <c r="BO1406" i="64"/>
  <c r="BP1406" i="64" a="1"/>
  <c r="BP1406" i="64"/>
  <c r="BQ1406" i="64" a="1"/>
  <c r="BQ1406" i="64"/>
  <c r="BR1406" i="64" a="1"/>
  <c r="BR1406" i="64"/>
  <c r="BS1406" i="64" a="1"/>
  <c r="BS1406" i="64"/>
  <c r="BT1406" i="64" a="1"/>
  <c r="BT1406" i="64"/>
  <c r="BU1406" i="64" a="1"/>
  <c r="BU1406" i="64"/>
  <c r="BV1406" i="64" a="1"/>
  <c r="BV1406" i="64"/>
  <c r="BW1406" i="64" a="1"/>
  <c r="BW1406" i="64"/>
  <c r="BX1406" i="64" a="1"/>
  <c r="BX1406" i="64"/>
  <c r="BY1406" i="64" a="1"/>
  <c r="BY1406" i="64"/>
  <c r="BZ1406" i="64" a="1"/>
  <c r="BZ1406" i="64"/>
  <c r="CA1406" i="64" a="1"/>
  <c r="CA1406" i="64"/>
  <c r="CB1406" i="64" a="1"/>
  <c r="CB1406" i="64"/>
  <c r="CC1406" i="64" a="1"/>
  <c r="CC1406" i="64"/>
  <c r="CD1406" i="64" a="1"/>
  <c r="CD1406" i="64"/>
  <c r="CE1406" i="64" a="1"/>
  <c r="CE1406" i="64"/>
  <c r="CF1406" i="64" a="1"/>
  <c r="CF1406" i="64"/>
  <c r="CG1406" i="64" a="1"/>
  <c r="CG1406" i="64"/>
  <c r="CH1406" i="64" a="1"/>
  <c r="CH1406" i="64"/>
  <c r="CI1406" i="64" a="1"/>
  <c r="CI1406" i="64"/>
  <c r="CJ1406" i="64" a="1"/>
  <c r="CJ1406" i="64"/>
  <c r="CK1406" i="64" a="1"/>
  <c r="CK1406" i="64"/>
  <c r="CL1406" i="64" a="1"/>
  <c r="CL1406" i="64"/>
  <c r="CO1406" i="64" a="1"/>
  <c r="CO1406" i="64"/>
  <c r="CP1406" i="64" a="1"/>
  <c r="CP1406" i="64"/>
  <c r="CQ1406" i="64" a="1"/>
  <c r="CQ1406" i="64"/>
  <c r="CR1406" i="64" a="1"/>
  <c r="CR1406" i="64"/>
  <c r="CS1406" i="64" a="1"/>
  <c r="CS1406" i="64"/>
  <c r="CT1406" i="64" a="1"/>
  <c r="CT1406" i="64"/>
  <c r="CU1406" i="64" a="1"/>
  <c r="CU1406" i="64"/>
  <c r="CV1406" i="64" a="1"/>
  <c r="CV1406" i="64"/>
  <c r="CW1406" i="64" a="1"/>
  <c r="CW1406" i="64"/>
  <c r="CX1406" i="64" a="1"/>
  <c r="CX1406" i="64"/>
  <c r="CY1406" i="64" a="1"/>
  <c r="CY1406" i="64"/>
  <c r="CZ1406" i="64" a="1"/>
  <c r="CZ1406" i="64"/>
  <c r="DA1406" i="64" a="1"/>
  <c r="DA1406" i="64"/>
  <c r="DB1406" i="64" a="1"/>
  <c r="DB1406" i="64"/>
  <c r="DC1406" i="64" a="1"/>
  <c r="DC1406" i="64"/>
  <c r="DD1406" i="64" a="1"/>
  <c r="DD1406" i="64"/>
  <c r="DE1406" i="64" a="1"/>
  <c r="DE1406" i="64"/>
  <c r="DF1406" i="64" a="1"/>
  <c r="DF1406" i="64"/>
  <c r="DG1406" i="64" a="1"/>
  <c r="DG1406" i="64"/>
  <c r="DH1406" i="64" a="1"/>
  <c r="DH1406" i="64"/>
  <c r="DI1406" i="64" a="1"/>
  <c r="DI1406" i="64"/>
  <c r="DJ1406" i="64" a="1"/>
  <c r="DJ1406" i="64"/>
  <c r="DK1406" i="64" a="1"/>
  <c r="DK1406" i="64"/>
  <c r="DL1406" i="64" a="1"/>
  <c r="DL1406" i="64"/>
  <c r="K1412" i="64"/>
  <c r="L1412" i="64"/>
  <c r="M1412" i="64"/>
  <c r="N1412" i="64"/>
  <c r="O1412" i="64"/>
  <c r="P1412"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DL1412" i="64"/>
  <c r="K1413" i="64"/>
  <c r="L1413" i="64"/>
  <c r="M1413" i="64"/>
  <c r="N1413" i="64"/>
  <c r="O1413" i="64"/>
  <c r="P1413" i="64"/>
  <c r="S1413" i="64"/>
  <c r="T1413" i="64"/>
  <c r="U1413" i="64"/>
  <c r="V1413" i="64"/>
  <c r="W1413" i="64"/>
  <c r="X1413" i="64"/>
  <c r="Y1413" i="64"/>
  <c r="Z1413" i="64"/>
  <c r="AA1413" i="64"/>
  <c r="AB1413" i="64"/>
  <c r="AC1413" i="64"/>
  <c r="AD1413" i="64"/>
  <c r="AE1413" i="64"/>
  <c r="AF1413" i="64"/>
  <c r="AG1413" i="64"/>
  <c r="AH1413" i="64"/>
  <c r="AI1413" i="64"/>
  <c r="AJ1413" i="64"/>
  <c r="AK1413" i="64"/>
  <c r="AL1413" i="64"/>
  <c r="AM1413" i="64"/>
  <c r="AN1413" i="64"/>
  <c r="AO1413" i="64"/>
  <c r="AP1413" i="64"/>
  <c r="AQ1413" i="64"/>
  <c r="AR1413" i="64"/>
  <c r="AS1413" i="64"/>
  <c r="AT1413" i="64"/>
  <c r="AU1413" i="64"/>
  <c r="AV1413" i="64"/>
  <c r="AW1413" i="64"/>
  <c r="AX1413" i="64"/>
  <c r="AY1413" i="64"/>
  <c r="AZ1413" i="64"/>
  <c r="BA1413" i="64"/>
  <c r="BB1413" i="64"/>
  <c r="BC1413" i="64"/>
  <c r="BD1413" i="64"/>
  <c r="BE1413" i="64"/>
  <c r="BF1413" i="64"/>
  <c r="BG1413" i="64"/>
  <c r="BH1413" i="64"/>
  <c r="BI1413" i="64"/>
  <c r="BJ1413" i="64"/>
  <c r="BK1413" i="64"/>
  <c r="BL1413" i="64"/>
  <c r="BM1413" i="64"/>
  <c r="BN1413" i="64"/>
  <c r="BO1413" i="64"/>
  <c r="BP1413" i="64"/>
  <c r="BQ1413" i="64"/>
  <c r="BR1413" i="64"/>
  <c r="BS1413" i="64"/>
  <c r="BT1413" i="64"/>
  <c r="BU1413" i="64"/>
  <c r="BV1413" i="64"/>
  <c r="BW1413" i="64"/>
  <c r="BX1413" i="64"/>
  <c r="BY1413" i="64"/>
  <c r="BZ1413" i="64"/>
  <c r="CA1413" i="64"/>
  <c r="CB1413" i="64"/>
  <c r="CC1413" i="64"/>
  <c r="CD1413" i="64"/>
  <c r="CE1413" i="64"/>
  <c r="CF1413" i="64"/>
  <c r="CG1413" i="64"/>
  <c r="CH1413" i="64"/>
  <c r="CI1413" i="64"/>
  <c r="CJ1413" i="64"/>
  <c r="CK1413" i="64"/>
  <c r="CL1413" i="64"/>
  <c r="K1442" i="64"/>
  <c r="L1442" i="64"/>
  <c r="M1442" i="64"/>
  <c r="N1442" i="64"/>
  <c r="O1442" i="64"/>
  <c r="P1442" i="64"/>
  <c r="S1442" i="64" a="1"/>
  <c r="S1442" i="64"/>
  <c r="T1442" i="64" a="1"/>
  <c r="T1442" i="64"/>
  <c r="U1442" i="64" a="1"/>
  <c r="U1442" i="64"/>
  <c r="V1442" i="64" a="1"/>
  <c r="V1442" i="64"/>
  <c r="W1442" i="64" a="1"/>
  <c r="W1442" i="64"/>
  <c r="X1442" i="64" a="1"/>
  <c r="X1442" i="64"/>
  <c r="Y1442" i="64" a="1"/>
  <c r="Y1442" i="64"/>
  <c r="Z1442" i="64" a="1"/>
  <c r="Z1442" i="64"/>
  <c r="AA1442" i="64" a="1"/>
  <c r="AA1442" i="64"/>
  <c r="AB1442" i="64" a="1"/>
  <c r="AB1442" i="64"/>
  <c r="AC1442" i="64" a="1"/>
  <c r="AC1442" i="64"/>
  <c r="AD1442" i="64" a="1"/>
  <c r="AD1442" i="64"/>
  <c r="AE1442" i="64" a="1"/>
  <c r="AE1442" i="64"/>
  <c r="AF1442" i="64" a="1"/>
  <c r="AF1442" i="64"/>
  <c r="AG1442" i="64" a="1"/>
  <c r="AG1442" i="64"/>
  <c r="AH1442" i="64" a="1"/>
  <c r="AH1442" i="64"/>
  <c r="AI1442" i="64" a="1"/>
  <c r="AI1442" i="64"/>
  <c r="AJ1442" i="64" a="1"/>
  <c r="AJ1442" i="64"/>
  <c r="AK1442" i="64" a="1"/>
  <c r="AK1442" i="64"/>
  <c r="AL1442" i="64" a="1"/>
  <c r="AL1442" i="64"/>
  <c r="AM1442" i="64" a="1"/>
  <c r="AM1442" i="64"/>
  <c r="AN1442" i="64" a="1"/>
  <c r="AN1442" i="64"/>
  <c r="AO1442" i="64" a="1"/>
  <c r="AO1442" i="64"/>
  <c r="AP1442" i="64" a="1"/>
  <c r="AP1442" i="64"/>
  <c r="AQ1442" i="64" a="1"/>
  <c r="AQ1442" i="64"/>
  <c r="AR1442" i="64" a="1"/>
  <c r="AR1442" i="64"/>
  <c r="AS1442" i="64" a="1"/>
  <c r="AS1442" i="64"/>
  <c r="AT1442" i="64" a="1"/>
  <c r="AT1442" i="64"/>
  <c r="AU1442" i="64" a="1"/>
  <c r="AU1442" i="64"/>
  <c r="AV1442" i="64" a="1"/>
  <c r="AV1442" i="64"/>
  <c r="AW1442" i="64" a="1"/>
  <c r="AW1442" i="64"/>
  <c r="AX1442" i="64" a="1"/>
  <c r="AX1442" i="64"/>
  <c r="AY1442" i="64" a="1"/>
  <c r="AY1442" i="64"/>
  <c r="AZ1442" i="64" a="1"/>
  <c r="AZ1442" i="64"/>
  <c r="BA1442" i="64" a="1"/>
  <c r="BA1442" i="64"/>
  <c r="BB1442" i="64" a="1"/>
  <c r="BB1442" i="64"/>
  <c r="BC1442" i="64" a="1"/>
  <c r="BC1442" i="64"/>
  <c r="BD1442" i="64" a="1"/>
  <c r="BD1442" i="64"/>
  <c r="BE1442" i="64" a="1"/>
  <c r="BE1442" i="64"/>
  <c r="BF1442" i="64" a="1"/>
  <c r="BF1442" i="64"/>
  <c r="BG1442" i="64" a="1"/>
  <c r="BG1442" i="64"/>
  <c r="BH1442" i="64" a="1"/>
  <c r="BH1442" i="64"/>
  <c r="BI1442" i="64" a="1"/>
  <c r="BI1442" i="64"/>
  <c r="BJ1442" i="64" a="1"/>
  <c r="BJ1442" i="64"/>
  <c r="BK1442" i="64" a="1"/>
  <c r="BK1442" i="64"/>
  <c r="BL1442" i="64" a="1"/>
  <c r="BL1442" i="64"/>
  <c r="BM1442" i="64" a="1"/>
  <c r="BM1442" i="64"/>
  <c r="BN1442" i="64" a="1"/>
  <c r="BN1442" i="64"/>
  <c r="BO1442" i="64" a="1"/>
  <c r="BO1442" i="64"/>
  <c r="BP1442" i="64" a="1"/>
  <c r="BP1442" i="64"/>
  <c r="BQ1442" i="64" a="1"/>
  <c r="BQ1442" i="64"/>
  <c r="BR1442" i="64" a="1"/>
  <c r="BR1442" i="64"/>
  <c r="BS1442" i="64" a="1"/>
  <c r="BS1442" i="64"/>
  <c r="BT1442" i="64" a="1"/>
  <c r="BT1442" i="64"/>
  <c r="BU1442" i="64" a="1"/>
  <c r="BU1442" i="64"/>
  <c r="BV1442" i="64" a="1"/>
  <c r="BV1442" i="64"/>
  <c r="BW1442" i="64" a="1"/>
  <c r="BW1442" i="64"/>
  <c r="BX1442" i="64" a="1"/>
  <c r="BX1442" i="64"/>
  <c r="BY1442" i="64" a="1"/>
  <c r="BY1442" i="64"/>
  <c r="BZ1442" i="64" a="1"/>
  <c r="BZ1442" i="64"/>
  <c r="CA1442" i="64" a="1"/>
  <c r="CA1442" i="64"/>
  <c r="CB1442" i="64" a="1"/>
  <c r="CB1442" i="64"/>
  <c r="CC1442" i="64" a="1"/>
  <c r="CC1442" i="64"/>
  <c r="CD1442" i="64" a="1"/>
  <c r="CD1442" i="64"/>
  <c r="CE1442" i="64" a="1"/>
  <c r="CE1442" i="64"/>
  <c r="CF1442" i="64" a="1"/>
  <c r="CF1442" i="64"/>
  <c r="CG1442" i="64" a="1"/>
  <c r="CG1442" i="64"/>
  <c r="CH1442" i="64" a="1"/>
  <c r="CH1442" i="64"/>
  <c r="CI1442" i="64" a="1"/>
  <c r="CI1442" i="64"/>
  <c r="CJ1442" i="64" a="1"/>
  <c r="CJ1442" i="64"/>
  <c r="CK1442" i="64" a="1"/>
  <c r="CK1442" i="64"/>
  <c r="CL1442" i="64" a="1"/>
  <c r="CL1442" i="64"/>
  <c r="CO1442" i="64" a="1"/>
  <c r="CO1442" i="64"/>
  <c r="CP1442" i="64" a="1"/>
  <c r="CP1442" i="64"/>
  <c r="CQ1442" i="64" a="1"/>
  <c r="CQ1442" i="64"/>
  <c r="CR1442" i="64" a="1"/>
  <c r="CR1442" i="64"/>
  <c r="CS1442" i="64" a="1"/>
  <c r="CS1442" i="64"/>
  <c r="CT1442" i="64" a="1"/>
  <c r="CT1442" i="64"/>
  <c r="CU1442" i="64" a="1"/>
  <c r="CU1442" i="64"/>
  <c r="CV1442" i="64" a="1"/>
  <c r="CV1442" i="64"/>
  <c r="CW1442" i="64" a="1"/>
  <c r="CW1442" i="64"/>
  <c r="CX1442" i="64" a="1"/>
  <c r="CX1442" i="64"/>
  <c r="CY1442" i="64" a="1"/>
  <c r="CY1442" i="64"/>
  <c r="CZ1442" i="64" a="1"/>
  <c r="CZ1442" i="64"/>
  <c r="DA1442" i="64" a="1"/>
  <c r="DA1442" i="64"/>
  <c r="DB1442" i="64" a="1"/>
  <c r="DB1442" i="64"/>
  <c r="DC1442" i="64" a="1"/>
  <c r="DC1442" i="64"/>
  <c r="DD1442" i="64" a="1"/>
  <c r="DD1442" i="64"/>
  <c r="DE1442" i="64" a="1"/>
  <c r="DE1442" i="64"/>
  <c r="DF1442" i="64" a="1"/>
  <c r="DF1442" i="64"/>
  <c r="DG1442" i="64" a="1"/>
  <c r="DG1442" i="64"/>
  <c r="DH1442" i="64" a="1"/>
  <c r="DH1442" i="64"/>
  <c r="DI1442" i="64" a="1"/>
  <c r="DI1442" i="64"/>
  <c r="DJ1442" i="64" a="1"/>
  <c r="DJ1442" i="64"/>
  <c r="DK1442" i="64" a="1"/>
  <c r="DK1442" i="64"/>
  <c r="DL1442" i="64" a="1"/>
  <c r="DL1442" i="64"/>
  <c r="K1448" i="64"/>
  <c r="L1448" i="64"/>
  <c r="M1448" i="64"/>
  <c r="N1448" i="64"/>
  <c r="O1448" i="64"/>
  <c r="P1448" i="64"/>
  <c r="S1448" i="64"/>
  <c r="T1448" i="64"/>
  <c r="U1448" i="64"/>
  <c r="V1448" i="64"/>
  <c r="W1448" i="64"/>
  <c r="X1448" i="64"/>
  <c r="Y1448" i="64"/>
  <c r="Z1448" i="64"/>
  <c r="AA1448" i="64"/>
  <c r="AB1448" i="64"/>
  <c r="AC1448" i="64"/>
  <c r="AD1448" i="64"/>
  <c r="AE1448" i="64"/>
  <c r="AF1448" i="64"/>
  <c r="AG1448" i="64"/>
  <c r="AH1448" i="64"/>
  <c r="AI1448" i="64"/>
  <c r="AJ1448" i="64"/>
  <c r="AK1448" i="64"/>
  <c r="AL1448" i="64"/>
  <c r="AM1448" i="64"/>
  <c r="AN1448" i="64"/>
  <c r="AO1448" i="64"/>
  <c r="AP1448" i="64"/>
  <c r="AQ1448" i="64"/>
  <c r="AR1448" i="64"/>
  <c r="AS1448" i="64"/>
  <c r="AT1448" i="64"/>
  <c r="AU1448" i="64"/>
  <c r="AV1448" i="64"/>
  <c r="AW1448" i="64"/>
  <c r="AX1448" i="64"/>
  <c r="AY1448" i="64"/>
  <c r="AZ1448" i="64"/>
  <c r="BA1448" i="64"/>
  <c r="BB1448" i="64"/>
  <c r="BC1448" i="64"/>
  <c r="BD1448" i="64"/>
  <c r="BE1448" i="64"/>
  <c r="BF1448" i="64"/>
  <c r="BG1448" i="64"/>
  <c r="BH1448" i="64"/>
  <c r="BI1448" i="64"/>
  <c r="BJ1448" i="64"/>
  <c r="BK1448" i="64"/>
  <c r="BL1448" i="64"/>
  <c r="BM1448" i="64"/>
  <c r="BN1448" i="64"/>
  <c r="BO1448" i="64"/>
  <c r="BP1448" i="64"/>
  <c r="BQ1448" i="64"/>
  <c r="BR1448" i="64"/>
  <c r="BS1448" i="64"/>
  <c r="BT1448" i="64"/>
  <c r="BU1448" i="64"/>
  <c r="BV1448" i="64"/>
  <c r="BW1448" i="64"/>
  <c r="BX1448" i="64"/>
  <c r="BY1448" i="64"/>
  <c r="BZ1448" i="64"/>
  <c r="CA1448" i="64"/>
  <c r="CB1448" i="64"/>
  <c r="CC1448" i="64"/>
  <c r="CD1448" i="64"/>
  <c r="CE1448" i="64"/>
  <c r="CF1448" i="64"/>
  <c r="CG1448" i="64"/>
  <c r="CH1448" i="64"/>
  <c r="CI1448" i="64"/>
  <c r="CJ1448" i="64"/>
  <c r="CK1448" i="64"/>
  <c r="CL1448" i="64"/>
  <c r="CO1448" i="64"/>
  <c r="CP1448" i="64"/>
  <c r="CQ1448" i="64"/>
  <c r="CR1448" i="64"/>
  <c r="CS1448" i="64"/>
  <c r="CT1448" i="64"/>
  <c r="CU1448" i="64"/>
  <c r="CV1448" i="64"/>
  <c r="CW1448" i="64"/>
  <c r="CX1448" i="64"/>
  <c r="CY1448" i="64"/>
  <c r="CZ1448" i="64"/>
  <c r="DA1448" i="64"/>
  <c r="DB1448" i="64"/>
  <c r="DC1448" i="64"/>
  <c r="DD1448" i="64"/>
  <c r="DE1448" i="64"/>
  <c r="DF1448" i="64"/>
  <c r="DG1448" i="64"/>
  <c r="DH1448" i="64"/>
  <c r="DI1448" i="64"/>
  <c r="DJ1448" i="64"/>
  <c r="DK1448" i="64"/>
  <c r="DL1448" i="64"/>
  <c r="K1449" i="64"/>
  <c r="L1449" i="64"/>
  <c r="M1449" i="64"/>
  <c r="N1449" i="64"/>
  <c r="O1449" i="64"/>
  <c r="P1449" i="64"/>
  <c r="S144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L1522" i="64"/>
  <c r="M1522" i="64"/>
  <c r="N1522" i="64"/>
  <c r="O1522" i="64"/>
  <c r="P1522" i="64"/>
  <c r="T1522" i="64"/>
  <c r="U1522" i="64"/>
  <c r="V1522" i="64"/>
  <c r="W1522" i="64"/>
  <c r="X1522" i="64"/>
  <c r="Y1522" i="64"/>
  <c r="Z1522" i="64"/>
  <c r="AA1522" i="64"/>
  <c r="AB1522" i="64"/>
  <c r="AC1522" i="64"/>
  <c r="AD1522" i="64"/>
  <c r="AE1522" i="64"/>
  <c r="AF1522" i="64"/>
  <c r="AG1522" i="64"/>
  <c r="AH1522" i="64"/>
  <c r="AI1522" i="64"/>
  <c r="AJ1522" i="64"/>
  <c r="AK1522" i="64"/>
  <c r="AL1522" i="64"/>
  <c r="AM1522" i="64"/>
  <c r="AN1522" i="64"/>
  <c r="AO1522" i="64"/>
  <c r="AP1522" i="64"/>
  <c r="AQ1522" i="64"/>
  <c r="AR1522" i="64"/>
  <c r="AS1522" i="64"/>
  <c r="AT1522" i="64"/>
  <c r="AU1522" i="64"/>
  <c r="AV1522" i="64"/>
  <c r="AW1522" i="64"/>
  <c r="AX1522" i="64"/>
  <c r="AY1522" i="64"/>
  <c r="AZ1522" i="64"/>
  <c r="BA1522" i="64"/>
  <c r="BB1522" i="64"/>
  <c r="BC1522" i="64"/>
  <c r="BD1522" i="64"/>
  <c r="BE1522" i="64"/>
  <c r="BF1522" i="64"/>
  <c r="BG1522" i="64"/>
  <c r="BH1522" i="64"/>
  <c r="BI1522" i="64"/>
  <c r="BJ1522" i="64"/>
  <c r="BK1522" i="64"/>
  <c r="BL1522" i="64"/>
  <c r="BM1522" i="64"/>
  <c r="BN1522" i="64"/>
  <c r="BO1522" i="64"/>
  <c r="BP1522" i="64"/>
  <c r="BQ1522" i="64"/>
  <c r="BR1522" i="64"/>
  <c r="BS1522" i="64"/>
  <c r="BT1522" i="64"/>
  <c r="BU1522" i="64"/>
  <c r="BV1522" i="64"/>
  <c r="BW1522" i="64"/>
  <c r="BX1522" i="64"/>
  <c r="BY1522" i="64"/>
  <c r="BZ1522" i="64"/>
  <c r="CA1522" i="64"/>
  <c r="CB1522" i="64"/>
  <c r="CC1522" i="64"/>
  <c r="CD1522" i="64"/>
  <c r="CE1522" i="64"/>
  <c r="CF1522" i="64"/>
  <c r="CG1522" i="64"/>
  <c r="CH1522" i="64"/>
  <c r="CI1522" i="64"/>
  <c r="CJ1522" i="64"/>
  <c r="CK1522" i="64"/>
  <c r="CL1522" i="64"/>
  <c r="K1525" i="64"/>
  <c r="L1525" i="64"/>
  <c r="M1525" i="64"/>
  <c r="N1525" i="64"/>
  <c r="O1525" i="64"/>
  <c r="P1525" i="64"/>
  <c r="S1525" i="64"/>
  <c r="T1525" i="64"/>
  <c r="U1525" i="64"/>
  <c r="V1525" i="64"/>
  <c r="W1525" i="64"/>
  <c r="X1525" i="64"/>
  <c r="Y1525" i="64"/>
  <c r="Z1525" i="64"/>
  <c r="AA1525" i="64"/>
  <c r="AB1525" i="64"/>
  <c r="AC1525" i="64"/>
  <c r="AD1525" i="64"/>
  <c r="AE1525" i="64"/>
  <c r="AF1525" i="64"/>
  <c r="AG1525" i="64"/>
  <c r="AH1525" i="64"/>
  <c r="AI1525" i="64"/>
  <c r="AJ1525" i="64"/>
  <c r="AK1525" i="64"/>
  <c r="AL1525" i="64"/>
  <c r="AM1525" i="64"/>
  <c r="AN1525" i="64"/>
  <c r="AO1525" i="64"/>
  <c r="AP1525" i="64"/>
  <c r="AQ1525" i="64"/>
  <c r="AR1525" i="64"/>
  <c r="AS1525" i="64"/>
  <c r="AT1525" i="64"/>
  <c r="AU1525" i="64"/>
  <c r="AV1525" i="64"/>
  <c r="AW1525" i="64"/>
  <c r="AX1525" i="64"/>
  <c r="AY1525" i="64"/>
  <c r="AZ1525" i="64"/>
  <c r="BA1525" i="64"/>
  <c r="BB1525" i="64"/>
  <c r="BC1525" i="64"/>
  <c r="BD1525" i="64"/>
  <c r="BE1525" i="64"/>
  <c r="BF1525" i="64"/>
  <c r="BG1525" i="64"/>
  <c r="BH1525" i="64"/>
  <c r="BI1525" i="64"/>
  <c r="BJ1525" i="64"/>
  <c r="BK1525" i="64"/>
  <c r="BL1525" i="64"/>
  <c r="BM1525" i="64"/>
  <c r="BN1525" i="64"/>
  <c r="BO1525" i="64"/>
  <c r="BP1525" i="64"/>
  <c r="BQ1525" i="64"/>
  <c r="BR1525" i="64"/>
  <c r="BS1525" i="64"/>
  <c r="BT1525" i="64"/>
  <c r="BU1525" i="64"/>
  <c r="BV1525" i="64"/>
  <c r="BW1525" i="64"/>
  <c r="BX1525" i="64"/>
  <c r="BY1525" i="64"/>
  <c r="BZ1525" i="64"/>
  <c r="CA1525" i="64"/>
  <c r="CB1525" i="64"/>
  <c r="CC1525" i="64"/>
  <c r="CD1525" i="64"/>
  <c r="CE1525" i="64"/>
  <c r="CF1525" i="64"/>
  <c r="CG1525" i="64"/>
  <c r="CH1525" i="64"/>
  <c r="CI1525" i="64"/>
  <c r="CJ1525" i="64"/>
  <c r="CK1525" i="64"/>
  <c r="CL1525" i="64"/>
  <c r="K1526" i="64"/>
  <c r="L1526" i="64"/>
  <c r="M1526" i="64"/>
  <c r="N1526" i="64"/>
  <c r="O1526" i="64"/>
  <c r="P1526" i="64"/>
  <c r="S1526" i="64"/>
  <c r="T1526" i="64"/>
  <c r="U1526" i="64"/>
  <c r="V1526" i="64"/>
  <c r="W1526" i="64"/>
  <c r="X1526" i="64"/>
  <c r="Y1526" i="64"/>
  <c r="Z1526" i="64"/>
  <c r="AA1526" i="64"/>
  <c r="AB1526" i="64"/>
  <c r="AC1526" i="64"/>
  <c r="AD1526" i="64"/>
  <c r="AE1526" i="64"/>
  <c r="AF1526" i="64"/>
  <c r="AG1526" i="64"/>
  <c r="AH1526" i="64"/>
  <c r="AI1526" i="64"/>
  <c r="AJ1526" i="64"/>
  <c r="AK1526" i="64"/>
  <c r="AL1526" i="64"/>
  <c r="AM1526" i="64"/>
  <c r="AN1526" i="64"/>
  <c r="AO1526" i="64"/>
  <c r="AP1526" i="64"/>
  <c r="AQ1526" i="64"/>
  <c r="AR1526" i="64"/>
  <c r="AS1526" i="64"/>
  <c r="AT1526" i="64"/>
  <c r="AU1526" i="64"/>
  <c r="AV1526" i="64"/>
  <c r="AW1526" i="64"/>
  <c r="AX1526" i="64"/>
  <c r="AY1526" i="64"/>
  <c r="AZ1526" i="64"/>
  <c r="BA1526" i="64"/>
  <c r="BB1526" i="64"/>
  <c r="BC1526" i="64"/>
  <c r="BD1526" i="64"/>
  <c r="BE1526" i="64"/>
  <c r="BF1526" i="64"/>
  <c r="BG1526" i="64"/>
  <c r="BH1526" i="64"/>
  <c r="BI1526" i="64"/>
  <c r="BJ1526" i="64"/>
  <c r="BK1526" i="64"/>
  <c r="BL1526" i="64"/>
  <c r="BM1526" i="64"/>
  <c r="BN1526" i="64"/>
  <c r="BO1526" i="64"/>
  <c r="BP1526" i="64"/>
  <c r="BQ1526" i="64"/>
  <c r="BR1526" i="64"/>
  <c r="BS1526" i="64"/>
  <c r="BT1526" i="64"/>
  <c r="BU1526" i="64"/>
  <c r="BV1526" i="64"/>
  <c r="BW1526" i="64"/>
  <c r="BX1526" i="64"/>
  <c r="BY1526" i="64"/>
  <c r="BZ1526" i="64"/>
  <c r="CA1526" i="64"/>
  <c r="CB1526" i="64"/>
  <c r="CC1526" i="64"/>
  <c r="CD1526" i="64"/>
  <c r="CE1526" i="64"/>
  <c r="CF1526" i="64"/>
  <c r="CG1526" i="64"/>
  <c r="CH1526" i="64"/>
  <c r="CI1526" i="64"/>
  <c r="CJ1526" i="64"/>
  <c r="CK1526" i="64"/>
  <c r="CL1526" i="64"/>
  <c r="K1528" i="64"/>
  <c r="L1528" i="64"/>
  <c r="M1528" i="64"/>
  <c r="N1528" i="64"/>
  <c r="O1528" i="64"/>
  <c r="P1528" i="64"/>
  <c r="T1528" i="64"/>
  <c r="U1528" i="64"/>
  <c r="V1528" i="64"/>
  <c r="W1528" i="64"/>
  <c r="X1528" i="64"/>
  <c r="Y1528" i="64"/>
  <c r="Z1528" i="64"/>
  <c r="AA1528" i="64"/>
  <c r="AB1528" i="64"/>
  <c r="AC1528" i="64"/>
  <c r="AD1528" i="64"/>
  <c r="AE1528" i="64"/>
  <c r="AF1528" i="64"/>
  <c r="AG1528" i="64"/>
  <c r="AH1528" i="64"/>
  <c r="AI1528" i="64"/>
  <c r="AJ1528" i="64"/>
  <c r="AK1528" i="64"/>
  <c r="AL1528" i="64"/>
  <c r="AM1528" i="64"/>
  <c r="AN1528" i="64"/>
  <c r="AO1528" i="64"/>
  <c r="AP1528" i="64"/>
  <c r="AQ1528" i="64"/>
  <c r="AR1528" i="64"/>
  <c r="AS1528" i="64"/>
  <c r="AT1528" i="64"/>
  <c r="AU1528" i="64"/>
  <c r="AV1528" i="64"/>
  <c r="AW1528" i="64"/>
  <c r="AX1528" i="64"/>
  <c r="AY1528" i="64"/>
  <c r="AZ1528" i="64"/>
  <c r="BA1528" i="64"/>
  <c r="BB1528" i="64"/>
  <c r="BC1528" i="64"/>
  <c r="BD1528" i="64"/>
  <c r="BE1528" i="64"/>
  <c r="BF1528" i="64"/>
  <c r="BG1528" i="64"/>
  <c r="BH1528" i="64"/>
  <c r="BI1528" i="64"/>
  <c r="BJ1528" i="64"/>
  <c r="BK1528" i="64"/>
  <c r="BL1528" i="64"/>
  <c r="BM1528" i="64"/>
  <c r="BN1528" i="64"/>
  <c r="BO1528" i="64"/>
  <c r="BP1528" i="64"/>
  <c r="BQ1528" i="64"/>
  <c r="BR1528" i="64"/>
  <c r="BS1528" i="64"/>
  <c r="BT1528" i="64"/>
  <c r="BU1528" i="64"/>
  <c r="BV1528" i="64"/>
  <c r="BW1528" i="64"/>
  <c r="BX1528" i="64"/>
  <c r="BY1528" i="64"/>
  <c r="BZ1528" i="64"/>
  <c r="CA1528" i="64"/>
  <c r="CB1528" i="64"/>
  <c r="CC1528" i="64"/>
  <c r="CD1528" i="64"/>
  <c r="CE1528" i="64"/>
  <c r="CF1528" i="64"/>
  <c r="CG1528" i="64"/>
  <c r="CH1528" i="64"/>
  <c r="CI1528" i="64"/>
  <c r="CJ1528" i="64"/>
  <c r="CK1528" i="64"/>
  <c r="CL1528" i="64"/>
  <c r="K1533" i="64"/>
  <c r="L1533" i="64"/>
  <c r="M1533" i="64"/>
  <c r="N1533" i="64"/>
  <c r="O1533" i="64"/>
  <c r="P1533" i="64"/>
  <c r="S1533" i="64"/>
  <c r="T1533" i="64"/>
  <c r="U1533" i="64"/>
  <c r="V1533" i="64"/>
  <c r="W1533" i="64"/>
  <c r="X1533" i="64"/>
  <c r="Y1533" i="64"/>
  <c r="Z1533" i="64"/>
  <c r="AA1533" i="64"/>
  <c r="AB1533" i="64"/>
  <c r="AC1533" i="64"/>
  <c r="AD1533" i="64"/>
  <c r="AE1533" i="64"/>
  <c r="AF1533" i="64"/>
  <c r="AG1533" i="64"/>
  <c r="AH1533" i="64"/>
  <c r="AI1533" i="64"/>
  <c r="AJ1533" i="64"/>
  <c r="AK1533" i="64"/>
  <c r="AL1533" i="64"/>
  <c r="AM1533" i="64"/>
  <c r="AN1533" i="64"/>
  <c r="AO1533" i="64"/>
  <c r="AP1533" i="64"/>
  <c r="AQ1533" i="64"/>
  <c r="AR1533" i="64"/>
  <c r="AS1533" i="64"/>
  <c r="AT1533" i="64"/>
  <c r="AU1533" i="64"/>
  <c r="AV1533" i="64"/>
  <c r="AW1533" i="64"/>
  <c r="AX1533" i="64"/>
  <c r="AY1533" i="64"/>
  <c r="AZ1533" i="64"/>
  <c r="BA1533" i="64"/>
  <c r="BB1533" i="64"/>
  <c r="BC1533" i="64"/>
  <c r="BD1533" i="64"/>
  <c r="BE1533" i="64"/>
  <c r="BF1533" i="64"/>
  <c r="BG1533" i="64"/>
  <c r="BH1533" i="64"/>
  <c r="BI1533" i="64"/>
  <c r="BJ1533" i="64"/>
  <c r="BK1533" i="64"/>
  <c r="BL1533" i="64"/>
  <c r="BM1533" i="64"/>
  <c r="BN1533" i="64"/>
  <c r="BO1533" i="64"/>
  <c r="BP1533" i="64"/>
  <c r="BQ1533" i="64"/>
  <c r="BR1533" i="64"/>
  <c r="BS1533" i="64"/>
  <c r="BT1533" i="64"/>
  <c r="BU1533" i="64"/>
  <c r="BV1533" i="64"/>
  <c r="BW1533" i="64"/>
  <c r="BX1533" i="64"/>
  <c r="BY1533" i="64"/>
  <c r="BZ1533" i="64"/>
  <c r="CA1533" i="64"/>
  <c r="CB1533" i="64"/>
  <c r="CC1533" i="64"/>
  <c r="CD1533" i="64"/>
  <c r="CE1533" i="64"/>
  <c r="CF1533" i="64"/>
  <c r="CG1533" i="64"/>
  <c r="CH1533" i="64"/>
  <c r="CI1533" i="64"/>
  <c r="CJ1533" i="64"/>
  <c r="CK1533" i="64"/>
  <c r="CL1533" i="64"/>
  <c r="K1537" i="64"/>
  <c r="L1537" i="64"/>
  <c r="M1537" i="64"/>
  <c r="N1537" i="64"/>
  <c r="O1537" i="64"/>
  <c r="P1537" i="64"/>
  <c r="S1537" i="64" a="1"/>
  <c r="S1537" i="64"/>
  <c r="T1537" i="64" a="1"/>
  <c r="T1537" i="64"/>
  <c r="U1537" i="64" a="1"/>
  <c r="U1537" i="64"/>
  <c r="V1537" i="64" a="1"/>
  <c r="V1537" i="64"/>
  <c r="W1537" i="64" a="1"/>
  <c r="W1537" i="64"/>
  <c r="X1537" i="64" a="1"/>
  <c r="X1537" i="64"/>
  <c r="Y1537" i="64" a="1"/>
  <c r="Y1537" i="64"/>
  <c r="Z1537" i="64" a="1"/>
  <c r="Z1537" i="64"/>
  <c r="AA1537" i="64" a="1"/>
  <c r="AA1537" i="64"/>
  <c r="AB1537" i="64" a="1"/>
  <c r="AB1537" i="64"/>
  <c r="AC1537" i="64" a="1"/>
  <c r="AC1537" i="64"/>
  <c r="AD1537" i="64" a="1"/>
  <c r="AD1537" i="64"/>
  <c r="AE1537" i="64" a="1"/>
  <c r="AE1537" i="64"/>
  <c r="AF1537" i="64" a="1"/>
  <c r="AF1537" i="64"/>
  <c r="AG1537" i="64" a="1"/>
  <c r="AG1537" i="64"/>
  <c r="AH1537" i="64" a="1"/>
  <c r="AH1537" i="64"/>
  <c r="AI1537" i="64" a="1"/>
  <c r="AI1537" i="64"/>
  <c r="AJ1537" i="64" a="1"/>
  <c r="AJ1537" i="64"/>
  <c r="AK1537" i="64" a="1"/>
  <c r="AK1537" i="64"/>
  <c r="AL1537" i="64" a="1"/>
  <c r="AL1537" i="64"/>
  <c r="AM1537" i="64" a="1"/>
  <c r="AM1537" i="64"/>
  <c r="AN1537" i="64" a="1"/>
  <c r="AN1537" i="64"/>
  <c r="AO1537" i="64" a="1"/>
  <c r="AO1537" i="64"/>
  <c r="AP1537" i="64" a="1"/>
  <c r="AP1537" i="64"/>
  <c r="AQ1537" i="64" a="1"/>
  <c r="AQ1537" i="64"/>
  <c r="AR1537" i="64" a="1"/>
  <c r="AR1537" i="64"/>
  <c r="AS1537" i="64" a="1"/>
  <c r="AS1537" i="64"/>
  <c r="AT1537" i="64" a="1"/>
  <c r="AT1537" i="64"/>
  <c r="AU1537" i="64" a="1"/>
  <c r="AU1537" i="64"/>
  <c r="AV1537" i="64" a="1"/>
  <c r="AV1537" i="64"/>
  <c r="AW1537" i="64" a="1"/>
  <c r="AW1537" i="64"/>
  <c r="AX1537" i="64" a="1"/>
  <c r="AX1537" i="64"/>
  <c r="AY1537" i="64" a="1"/>
  <c r="AY1537" i="64"/>
  <c r="AZ1537" i="64" a="1"/>
  <c r="AZ1537" i="64"/>
  <c r="BA1537" i="64" a="1"/>
  <c r="BA1537" i="64"/>
  <c r="BB1537" i="64" a="1"/>
  <c r="BB1537" i="64"/>
  <c r="BC1537" i="64" a="1"/>
  <c r="BC1537" i="64"/>
  <c r="BD1537" i="64" a="1"/>
  <c r="BD1537" i="64"/>
  <c r="BE1537" i="64" a="1"/>
  <c r="BE1537" i="64"/>
  <c r="BF1537" i="64" a="1"/>
  <c r="BF1537" i="64"/>
  <c r="BG1537" i="64" a="1"/>
  <c r="BG1537" i="64"/>
  <c r="BH1537" i="64" a="1"/>
  <c r="BH1537" i="64"/>
  <c r="BI1537" i="64" a="1"/>
  <c r="BI1537" i="64"/>
  <c r="BJ1537" i="64" a="1"/>
  <c r="BJ1537" i="64"/>
  <c r="BK1537" i="64" a="1"/>
  <c r="BK1537" i="64"/>
  <c r="BL1537" i="64" a="1"/>
  <c r="BL1537" i="64"/>
  <c r="BM1537" i="64" a="1"/>
  <c r="BM1537" i="64"/>
  <c r="BN1537" i="64" a="1"/>
  <c r="BN1537" i="64"/>
  <c r="BO1537" i="64" a="1"/>
  <c r="BO1537" i="64"/>
  <c r="BP1537" i="64" a="1"/>
  <c r="BP1537" i="64"/>
  <c r="BQ1537" i="64" a="1"/>
  <c r="BQ1537" i="64"/>
  <c r="BR1537" i="64" a="1"/>
  <c r="BR1537" i="64"/>
  <c r="BS1537" i="64" a="1"/>
  <c r="BS1537" i="64"/>
  <c r="BT1537" i="64" a="1"/>
  <c r="BT1537" i="64"/>
  <c r="BU1537" i="64" a="1"/>
  <c r="BU1537" i="64"/>
  <c r="BV1537" i="64" a="1"/>
  <c r="BV1537" i="64"/>
  <c r="BW1537" i="64" a="1"/>
  <c r="BW1537" i="64"/>
  <c r="BX1537" i="64" a="1"/>
  <c r="BX1537" i="64"/>
  <c r="BY1537" i="64" a="1"/>
  <c r="BY1537" i="64"/>
  <c r="BZ1537" i="64" a="1"/>
  <c r="BZ1537" i="64"/>
  <c r="CA1537" i="64" a="1"/>
  <c r="CA1537" i="64"/>
  <c r="CB1537" i="64" a="1"/>
  <c r="CB1537" i="64"/>
  <c r="CC1537" i="64" a="1"/>
  <c r="CC1537" i="64"/>
  <c r="CD1537" i="64" a="1"/>
  <c r="CD1537" i="64"/>
  <c r="CE1537" i="64" a="1"/>
  <c r="CE1537" i="64"/>
  <c r="CF1537" i="64" a="1"/>
  <c r="CF1537" i="64"/>
  <c r="CG1537" i="64" a="1"/>
  <c r="CG1537" i="64"/>
  <c r="CH1537" i="64" a="1"/>
  <c r="CH1537" i="64"/>
  <c r="CI1537" i="64" a="1"/>
  <c r="CI1537" i="64"/>
  <c r="CJ1537" i="64" a="1"/>
  <c r="CJ1537" i="64"/>
  <c r="CK1537" i="64" a="1"/>
  <c r="CK1537" i="64"/>
  <c r="CL1537" i="64" a="1"/>
  <c r="CL1537" i="64"/>
  <c r="K1958" i="64"/>
  <c r="L1958" i="64"/>
  <c r="M1958" i="64"/>
  <c r="N1958" i="64"/>
  <c r="O1958" i="64"/>
  <c r="P1958" i="64"/>
  <c r="S1958" i="64" a="1"/>
  <c r="S1958" i="64"/>
  <c r="T1958" i="64" a="1"/>
  <c r="T1958" i="64"/>
  <c r="U1958" i="64" a="1"/>
  <c r="U1958" i="64"/>
  <c r="V1958" i="64" a="1"/>
  <c r="V1958" i="64"/>
  <c r="W1958" i="64" a="1"/>
  <c r="W1958" i="64"/>
  <c r="X1958" i="64" a="1"/>
  <c r="X1958" i="64"/>
  <c r="Y1958" i="64" a="1"/>
  <c r="Y1958" i="64"/>
  <c r="Z1958" i="64" a="1"/>
  <c r="Z1958" i="64"/>
  <c r="AA1958" i="64" a="1"/>
  <c r="AA1958" i="64"/>
  <c r="AB1958" i="64" a="1"/>
  <c r="AB1958" i="64"/>
  <c r="AC1958" i="64" a="1"/>
  <c r="AC1958" i="64"/>
  <c r="AD1958" i="64" a="1"/>
  <c r="AD1958" i="64"/>
  <c r="AE1958" i="64" a="1"/>
  <c r="AE1958" i="64"/>
  <c r="AF1958" i="64" a="1"/>
  <c r="AF1958" i="64"/>
  <c r="AG1958" i="64" a="1"/>
  <c r="AG1958" i="64"/>
  <c r="AH1958" i="64" a="1"/>
  <c r="AH1958" i="64"/>
  <c r="AI1958" i="64" a="1"/>
  <c r="AI1958" i="64"/>
  <c r="AJ1958" i="64" a="1"/>
  <c r="AJ1958" i="64"/>
  <c r="AK1958" i="64" a="1"/>
  <c r="AK1958" i="64"/>
  <c r="AL1958" i="64" a="1"/>
  <c r="AL1958" i="64"/>
  <c r="AM1958" i="64" a="1"/>
  <c r="AM1958" i="64"/>
  <c r="AN1958" i="64" a="1"/>
  <c r="AN1958" i="64"/>
  <c r="AO1958" i="64" a="1"/>
  <c r="AO1958" i="64"/>
  <c r="AP1958" i="64" a="1"/>
  <c r="AP1958" i="64"/>
  <c r="AQ1958" i="64" a="1"/>
  <c r="AQ1958" i="64"/>
  <c r="AR1958" i="64" a="1"/>
  <c r="AR1958" i="64"/>
  <c r="AS1958" i="64" a="1"/>
  <c r="AS1958" i="64"/>
  <c r="AT1958" i="64" a="1"/>
  <c r="AT1958" i="64"/>
  <c r="AU1958" i="64" a="1"/>
  <c r="AU1958" i="64"/>
  <c r="AV1958" i="64" a="1"/>
  <c r="AV1958" i="64"/>
  <c r="AW1958" i="64" a="1"/>
  <c r="AW1958" i="64"/>
  <c r="AX1958" i="64" a="1"/>
  <c r="AX1958" i="64"/>
  <c r="AY1958" i="64" a="1"/>
  <c r="AY1958" i="64"/>
  <c r="AZ1958" i="64" a="1"/>
  <c r="AZ1958" i="64"/>
  <c r="BA1958" i="64" a="1"/>
  <c r="BA1958" i="64"/>
  <c r="BB1958" i="64" a="1"/>
  <c r="BB1958" i="64"/>
  <c r="BC1958" i="64" a="1"/>
  <c r="BC1958" i="64"/>
  <c r="BD1958" i="64" a="1"/>
  <c r="BD1958" i="64"/>
  <c r="BE1958" i="64" a="1"/>
  <c r="BE1958" i="64"/>
  <c r="BF1958" i="64" a="1"/>
  <c r="BF1958" i="64"/>
  <c r="BG1958" i="64" a="1"/>
  <c r="BG1958" i="64"/>
  <c r="BH1958" i="64" a="1"/>
  <c r="BH1958" i="64"/>
  <c r="BI1958" i="64" a="1"/>
  <c r="BI1958" i="64"/>
  <c r="BJ1958" i="64" a="1"/>
  <c r="BJ1958" i="64"/>
  <c r="BK1958" i="64" a="1"/>
  <c r="BK1958" i="64"/>
  <c r="BL1958" i="64" a="1"/>
  <c r="BL1958" i="64"/>
  <c r="BM1958" i="64" a="1"/>
  <c r="BM1958" i="64"/>
  <c r="BN1958" i="64" a="1"/>
  <c r="BN1958" i="64"/>
  <c r="BO1958" i="64" a="1"/>
  <c r="BO1958" i="64"/>
  <c r="BP1958" i="64" a="1"/>
  <c r="BP1958" i="64"/>
  <c r="BQ1958" i="64" a="1"/>
  <c r="BQ1958" i="64"/>
  <c r="BR1958" i="64" a="1"/>
  <c r="BR1958" i="64"/>
  <c r="BS1958" i="64" a="1"/>
  <c r="BS1958" i="64"/>
  <c r="BT1958" i="64" a="1"/>
  <c r="BT1958" i="64"/>
  <c r="BU1958" i="64" a="1"/>
  <c r="BU1958" i="64"/>
  <c r="BV1958" i="64" a="1"/>
  <c r="BV1958" i="64"/>
  <c r="BW1958" i="64" a="1"/>
  <c r="BW1958" i="64"/>
  <c r="BX1958" i="64" a="1"/>
  <c r="BX1958" i="64"/>
  <c r="BY1958" i="64" a="1"/>
  <c r="BY1958" i="64"/>
  <c r="BZ1958" i="64" a="1"/>
  <c r="BZ1958" i="64"/>
  <c r="CA1958" i="64" a="1"/>
  <c r="CA1958" i="64"/>
  <c r="CB1958" i="64" a="1"/>
  <c r="CB1958" i="64"/>
  <c r="CC1958" i="64" a="1"/>
  <c r="CC1958" i="64"/>
  <c r="CD1958" i="64" a="1"/>
  <c r="CD1958" i="64"/>
  <c r="CE1958" i="64" a="1"/>
  <c r="CE1958" i="64"/>
  <c r="CF1958" i="64" a="1"/>
  <c r="CF1958" i="64"/>
  <c r="CG1958" i="64" a="1"/>
  <c r="CG1958" i="64"/>
  <c r="CH1958" i="64" a="1"/>
  <c r="CH1958" i="64"/>
  <c r="CI1958" i="64" a="1"/>
  <c r="CI1958" i="64"/>
  <c r="CJ1958" i="64" a="1"/>
  <c r="CJ1958" i="64"/>
  <c r="CK1958" i="64" a="1"/>
  <c r="CK1958" i="64"/>
  <c r="CL1958" i="64" a="1"/>
  <c r="CL1958" i="64"/>
  <c r="CO1958" i="64" a="1"/>
  <c r="CO1958" i="64"/>
  <c r="CP1958" i="64" a="1"/>
  <c r="CP1958" i="64"/>
  <c r="CQ1958" i="64" a="1"/>
  <c r="CQ1958" i="64"/>
  <c r="CR1958" i="64" a="1"/>
  <c r="CR1958" i="64"/>
  <c r="CS1958" i="64" a="1"/>
  <c r="CS1958" i="64"/>
  <c r="CT1958" i="64" a="1"/>
  <c r="CT1958" i="64"/>
  <c r="CU1958" i="64" a="1"/>
  <c r="CU1958" i="64"/>
  <c r="CV1958" i="64" a="1"/>
  <c r="CV1958" i="64"/>
  <c r="CW1958" i="64" a="1"/>
  <c r="CW1958" i="64"/>
  <c r="CX1958" i="64" a="1"/>
  <c r="CX1958" i="64"/>
  <c r="CY1958" i="64" a="1"/>
  <c r="CY1958" i="64"/>
  <c r="CZ1958" i="64" a="1"/>
  <c r="CZ1958" i="64"/>
  <c r="DA1958" i="64" a="1"/>
  <c r="DA1958" i="64"/>
  <c r="DB1958" i="64" a="1"/>
  <c r="DB1958" i="64"/>
  <c r="DC1958" i="64" a="1"/>
  <c r="DC1958" i="64"/>
  <c r="DD1958" i="64" a="1"/>
  <c r="DD1958" i="64"/>
  <c r="DE1958" i="64" a="1"/>
  <c r="DE1958" i="64"/>
  <c r="DF1958" i="64" a="1"/>
  <c r="DF1958" i="64"/>
  <c r="DG1958" i="64" a="1"/>
  <c r="DG1958" i="64"/>
  <c r="DH1958" i="64" a="1"/>
  <c r="DH1958" i="64"/>
  <c r="DI1958" i="64" a="1"/>
  <c r="DI1958" i="64"/>
  <c r="DJ1958" i="64" a="1"/>
  <c r="DJ1958" i="64"/>
  <c r="DK1958" i="64" a="1"/>
  <c r="DK1958" i="64"/>
  <c r="DL1958" i="64" a="1"/>
  <c r="DL1958" i="64"/>
  <c r="K1964" i="64"/>
  <c r="L1964" i="64"/>
  <c r="M1964" i="64"/>
  <c r="N1964" i="64"/>
  <c r="O1964" i="64"/>
  <c r="P1964" i="64"/>
  <c r="S1964" i="64"/>
  <c r="T1964" i="64"/>
  <c r="U1964" i="64"/>
  <c r="V1964" i="64"/>
  <c r="W1964" i="64"/>
  <c r="X1964" i="64"/>
  <c r="Y1964" i="64"/>
  <c r="Z1964" i="64"/>
  <c r="AA1964" i="64"/>
  <c r="AB1964" i="64"/>
  <c r="AC1964" i="64"/>
  <c r="AD1964" i="64"/>
  <c r="AE1964" i="64"/>
  <c r="AF1964" i="64"/>
  <c r="AG1964" i="64"/>
  <c r="AH1964" i="64"/>
  <c r="AI1964" i="64"/>
  <c r="AJ1964" i="64"/>
  <c r="AK1964" i="64"/>
  <c r="AL1964" i="64"/>
  <c r="AM1964" i="64"/>
  <c r="AN1964" i="64"/>
  <c r="AO1964" i="64"/>
  <c r="AP1964" i="64"/>
  <c r="AQ1964" i="64"/>
  <c r="AR1964" i="64"/>
  <c r="AS1964" i="64"/>
  <c r="AT1964" i="64"/>
  <c r="AU1964" i="64"/>
  <c r="AV1964" i="64"/>
  <c r="AW1964" i="64"/>
  <c r="AX1964" i="64"/>
  <c r="AY1964" i="64"/>
  <c r="AZ1964" i="64"/>
  <c r="BA1964" i="64"/>
  <c r="BB1964" i="64"/>
  <c r="BC1964" i="64"/>
  <c r="BD1964" i="64"/>
  <c r="BE1964" i="64"/>
  <c r="BF1964" i="64"/>
  <c r="BG1964" i="64"/>
  <c r="BH1964" i="64"/>
  <c r="BI1964" i="64"/>
  <c r="BJ1964" i="64"/>
  <c r="BK1964" i="64"/>
  <c r="BL1964" i="64"/>
  <c r="BM1964" i="64"/>
  <c r="BN1964" i="64"/>
  <c r="BO1964" i="64"/>
  <c r="BP1964" i="64"/>
  <c r="BQ1964" i="64"/>
  <c r="BR1964" i="64"/>
  <c r="BS1964" i="64"/>
  <c r="BT1964" i="64"/>
  <c r="BU1964" i="64"/>
  <c r="BV1964" i="64"/>
  <c r="BW1964" i="64"/>
  <c r="BX1964" i="64"/>
  <c r="BY1964" i="64"/>
  <c r="BZ1964" i="64"/>
  <c r="CA1964" i="64"/>
  <c r="CB1964" i="64"/>
  <c r="CC1964" i="64"/>
  <c r="CD1964" i="64"/>
  <c r="CE1964" i="64"/>
  <c r="CF1964" i="64"/>
  <c r="CG1964" i="64"/>
  <c r="CH1964" i="64"/>
  <c r="CI1964" i="64"/>
  <c r="CJ1964" i="64"/>
  <c r="CK1964" i="64"/>
  <c r="CL1964" i="64"/>
  <c r="CO1964" i="64"/>
  <c r="CP1964" i="64"/>
  <c r="CQ1964" i="64"/>
  <c r="CR1964" i="64"/>
  <c r="CS1964" i="64"/>
  <c r="CT1964" i="64"/>
  <c r="CU1964" i="64"/>
  <c r="CV1964" i="64"/>
  <c r="CW1964" i="64"/>
  <c r="CX1964" i="64"/>
  <c r="CY1964" i="64"/>
  <c r="CZ1964" i="64"/>
  <c r="DA1964" i="64"/>
  <c r="DB1964" i="64"/>
  <c r="DC1964" i="64"/>
  <c r="DD1964" i="64"/>
  <c r="DE1964" i="64"/>
  <c r="DF1964" i="64"/>
  <c r="DG1964" i="64"/>
  <c r="DH1964" i="64"/>
  <c r="DI1964" i="64"/>
  <c r="DJ1964" i="64"/>
  <c r="DK1964" i="64"/>
  <c r="DL1964" i="64"/>
  <c r="K1965" i="64"/>
  <c r="L1965" i="64"/>
  <c r="M1965" i="64"/>
  <c r="N1965" i="64"/>
  <c r="O1965" i="64"/>
  <c r="P1965" i="64"/>
  <c r="S1965" i="64"/>
  <c r="T1965" i="64"/>
  <c r="U1965" i="64"/>
  <c r="V1965" i="64"/>
  <c r="W1965" i="64"/>
  <c r="X1965" i="64"/>
  <c r="Y1965" i="64"/>
  <c r="Z1965" i="64"/>
  <c r="AA1965" i="64"/>
  <c r="AB1965" i="64"/>
  <c r="AC1965" i="64"/>
  <c r="AD1965" i="64"/>
  <c r="AE1965" i="64"/>
  <c r="AF1965" i="64"/>
  <c r="AG1965" i="64"/>
  <c r="AH1965" i="64"/>
  <c r="AI1965" i="64"/>
  <c r="AJ1965" i="64"/>
  <c r="AK1965" i="64"/>
  <c r="AL1965" i="64"/>
  <c r="AM1965" i="64"/>
  <c r="AN1965" i="64"/>
  <c r="AO1965" i="64"/>
  <c r="AP1965" i="64"/>
  <c r="AQ1965" i="64"/>
  <c r="AR1965" i="64"/>
  <c r="AS1965" i="64"/>
  <c r="AT1965" i="64"/>
  <c r="AU1965" i="64"/>
  <c r="AV1965" i="64"/>
  <c r="AW1965" i="64"/>
  <c r="AX1965" i="64"/>
  <c r="AY1965" i="64"/>
  <c r="AZ1965" i="64"/>
  <c r="BA1965" i="64"/>
  <c r="BB1965" i="64"/>
  <c r="BC1965" i="64"/>
  <c r="BD1965" i="64"/>
  <c r="BE1965" i="64"/>
  <c r="BF1965" i="64"/>
  <c r="BG1965" i="64"/>
  <c r="BH1965" i="64"/>
  <c r="BI1965" i="64"/>
  <c r="BJ1965" i="64"/>
  <c r="BK1965" i="64"/>
  <c r="BL1965" i="64"/>
  <c r="BM1965" i="64"/>
  <c r="BN1965" i="64"/>
  <c r="BO1965" i="64"/>
  <c r="BP1965" i="64"/>
  <c r="BQ1965" i="64"/>
  <c r="BR1965" i="64"/>
  <c r="BS1965" i="64"/>
  <c r="BT1965" i="64"/>
  <c r="BU1965" i="64"/>
  <c r="BV1965" i="64"/>
  <c r="BW1965" i="64"/>
  <c r="BX1965" i="64"/>
  <c r="BY1965" i="64"/>
  <c r="BZ1965" i="64"/>
  <c r="CA1965" i="64"/>
  <c r="CB1965" i="64"/>
  <c r="CC1965" i="64"/>
  <c r="CD1965" i="64"/>
  <c r="CE1965" i="64"/>
  <c r="CF1965" i="64"/>
  <c r="CG1965" i="64"/>
  <c r="CH1965" i="64"/>
  <c r="CI1965" i="64"/>
  <c r="CJ1965" i="64"/>
  <c r="CK1965" i="64"/>
  <c r="CL1965" i="64"/>
  <c r="S1992" i="64" a="1"/>
  <c r="S1992" i="64"/>
  <c r="T1992" i="64" a="1"/>
  <c r="T1992" i="64"/>
  <c r="U1992" i="64" a="1"/>
  <c r="U1992" i="64"/>
  <c r="V1992" i="64" a="1"/>
  <c r="V1992" i="64"/>
  <c r="W1992" i="64" a="1"/>
  <c r="W1992" i="64"/>
  <c r="X1992" i="64" a="1"/>
  <c r="X1992" i="64"/>
  <c r="Y1992" i="64" a="1"/>
  <c r="Y1992" i="64"/>
  <c r="Z1992" i="64" a="1"/>
  <c r="Z1992" i="64"/>
  <c r="AA1992" i="64" a="1"/>
  <c r="AA1992" i="64"/>
  <c r="AB1992" i="64" a="1"/>
  <c r="AB1992" i="64"/>
  <c r="AC1992" i="64" a="1"/>
  <c r="AC1992" i="64"/>
  <c r="AD1992" i="64" a="1"/>
  <c r="AD1992" i="64"/>
  <c r="AE1992" i="64" a="1"/>
  <c r="AE1992" i="64"/>
  <c r="AF1992" i="64" a="1"/>
  <c r="AF1992" i="64"/>
  <c r="AG1992" i="64" a="1"/>
  <c r="AG1992" i="64"/>
  <c r="AH1992" i="64" a="1"/>
  <c r="AH1992" i="64"/>
  <c r="AI1992" i="64" a="1"/>
  <c r="AI1992" i="64"/>
  <c r="AJ1992" i="64" a="1"/>
  <c r="AJ1992" i="64"/>
  <c r="AK1992" i="64" a="1"/>
  <c r="AK1992" i="64"/>
  <c r="AL1992" i="64" a="1"/>
  <c r="AL1992" i="64"/>
  <c r="AM1992" i="64" a="1"/>
  <c r="AM1992" i="64"/>
  <c r="AN1992" i="64" a="1"/>
  <c r="AN1992" i="64"/>
  <c r="AO1992" i="64" a="1"/>
  <c r="AO1992" i="64"/>
  <c r="AP1992" i="64" a="1"/>
  <c r="AP1992" i="64"/>
  <c r="AQ1992" i="64" a="1"/>
  <c r="AQ1992" i="64"/>
  <c r="AR1992" i="64" a="1"/>
  <c r="AR1992" i="64"/>
  <c r="AS1992" i="64" a="1"/>
  <c r="AS1992" i="64"/>
  <c r="AT1992" i="64" a="1"/>
  <c r="AT1992" i="64"/>
  <c r="AU1992" i="64" a="1"/>
  <c r="AU1992" i="64"/>
  <c r="AV1992" i="64" a="1"/>
  <c r="AV1992" i="64"/>
  <c r="AW1992" i="64" a="1"/>
  <c r="AW1992" i="64"/>
  <c r="AX1992" i="64" a="1"/>
  <c r="AX1992" i="64"/>
  <c r="AY1992" i="64" a="1"/>
  <c r="AY1992" i="64"/>
  <c r="AZ1992" i="64" a="1"/>
  <c r="AZ1992" i="64"/>
  <c r="BA1992" i="64" a="1"/>
  <c r="BA1992" i="64"/>
  <c r="BB1992" i="64" a="1"/>
  <c r="BB1992" i="64"/>
  <c r="BC1992" i="64" a="1"/>
  <c r="BC1992" i="64"/>
  <c r="BD1992" i="64" a="1"/>
  <c r="BD1992" i="64"/>
  <c r="BE1992" i="64" a="1"/>
  <c r="BE1992" i="64"/>
  <c r="BF1992" i="64" a="1"/>
  <c r="BF1992" i="64"/>
  <c r="BG1992" i="64" a="1"/>
  <c r="BG1992" i="64"/>
  <c r="BH1992" i="64" a="1"/>
  <c r="BH1992" i="64"/>
  <c r="BI1992" i="64" a="1"/>
  <c r="BI1992" i="64"/>
  <c r="BJ1992" i="64" a="1"/>
  <c r="BJ1992" i="64"/>
  <c r="BK1992" i="64" a="1"/>
  <c r="BK1992" i="64"/>
  <c r="BL1992" i="64" a="1"/>
  <c r="BL1992" i="64"/>
  <c r="BM1992" i="64" a="1"/>
  <c r="BM1992" i="64"/>
  <c r="BN1992" i="64" a="1"/>
  <c r="BN1992" i="64"/>
  <c r="BO1992" i="64" a="1"/>
  <c r="BO1992" i="64"/>
  <c r="BP1992" i="64" a="1"/>
  <c r="BP1992" i="64"/>
  <c r="BQ1992" i="64" a="1"/>
  <c r="BQ1992" i="64"/>
  <c r="BR1992" i="64" a="1"/>
  <c r="BR1992" i="64"/>
  <c r="BS1992" i="64" a="1"/>
  <c r="BS1992" i="64"/>
  <c r="BT1992" i="64" a="1"/>
  <c r="BT1992" i="64"/>
  <c r="BU1992" i="64" a="1"/>
  <c r="BU1992" i="64"/>
  <c r="BV1992" i="64" a="1"/>
  <c r="BV1992" i="64"/>
  <c r="BW1992" i="64" a="1"/>
  <c r="BW1992" i="64"/>
  <c r="BX1992" i="64" a="1"/>
  <c r="BX1992" i="64"/>
  <c r="BY1992" i="64" a="1"/>
  <c r="BY1992" i="64"/>
  <c r="BZ1992" i="64" a="1"/>
  <c r="BZ1992" i="64"/>
  <c r="CA1992" i="64" a="1"/>
  <c r="CA1992" i="64"/>
  <c r="CB1992" i="64" a="1"/>
  <c r="CB1992" i="64"/>
  <c r="CC1992" i="64" a="1"/>
  <c r="CC1992" i="64"/>
  <c r="CD1992" i="64" a="1"/>
  <c r="CD1992" i="64"/>
  <c r="CE1992" i="64" a="1"/>
  <c r="CE1992" i="64"/>
  <c r="CF1992" i="64" a="1"/>
  <c r="CF1992" i="64"/>
  <c r="CG1992" i="64" a="1"/>
  <c r="CG1992" i="64"/>
  <c r="CH1992" i="64" a="1"/>
  <c r="CH1992" i="64"/>
  <c r="CI1992" i="64" a="1"/>
  <c r="CI1992" i="64"/>
  <c r="CJ1992" i="64" a="1"/>
  <c r="CJ1992" i="64"/>
  <c r="CK1992" i="64" a="1"/>
  <c r="CK1992" i="64"/>
  <c r="CL1992" i="64" a="1"/>
  <c r="CL1992" i="64"/>
  <c r="CO1992" i="64" a="1"/>
  <c r="CO1992" i="64"/>
  <c r="CP1992" i="64" a="1"/>
  <c r="CP1992" i="64"/>
  <c r="CQ1992" i="64" a="1"/>
  <c r="CQ1992" i="64"/>
  <c r="CR1992" i="64" a="1"/>
  <c r="CR1992" i="64"/>
  <c r="CS1992" i="64" a="1"/>
  <c r="CS1992" i="64"/>
  <c r="CT1992" i="64" a="1"/>
  <c r="CT1992" i="64"/>
  <c r="CU1992" i="64" a="1"/>
  <c r="CU1992" i="64"/>
  <c r="CV1992" i="64" a="1"/>
  <c r="CV1992" i="64"/>
  <c r="CW1992" i="64" a="1"/>
  <c r="CW1992" i="64"/>
  <c r="CX1992" i="64" a="1"/>
  <c r="CX1992" i="64"/>
  <c r="CY1992" i="64" a="1"/>
  <c r="CY1992" i="64"/>
  <c r="CZ1992" i="64" a="1"/>
  <c r="CZ1992" i="64"/>
  <c r="DA1992" i="64" a="1"/>
  <c r="DA1992" i="64"/>
  <c r="DB1992" i="64" a="1"/>
  <c r="DB1992" i="64"/>
  <c r="DC1992" i="64" a="1"/>
  <c r="DC1992" i="64"/>
  <c r="DD1992" i="64" a="1"/>
  <c r="DD1992" i="64"/>
  <c r="DE1992" i="64" a="1"/>
  <c r="DE1992" i="64"/>
  <c r="DF1992" i="64" a="1"/>
  <c r="DF1992" i="64"/>
  <c r="DG1992" i="64" a="1"/>
  <c r="DG1992" i="64"/>
  <c r="DH1992" i="64" a="1"/>
  <c r="DH1992" i="64"/>
  <c r="DI1992" i="64" a="1"/>
  <c r="DI1992" i="64"/>
  <c r="DJ1992" i="64" a="1"/>
  <c r="DJ1992" i="64"/>
  <c r="DK1992" i="64" a="1"/>
  <c r="DK1992" i="64"/>
  <c r="DL1992" i="64" a="1"/>
  <c r="DL1992" i="64"/>
  <c r="S1998" i="64"/>
  <c r="T1998" i="64"/>
  <c r="U1998" i="64"/>
  <c r="V1998" i="64"/>
  <c r="W1998" i="64"/>
  <c r="X1998" i="64"/>
  <c r="Y1998" i="64"/>
  <c r="Z1998" i="64"/>
  <c r="AA1998" i="64"/>
  <c r="AB1998" i="64"/>
  <c r="AC1998" i="64"/>
  <c r="AD1998" i="64"/>
  <c r="AE1998" i="64"/>
  <c r="AF1998" i="64"/>
  <c r="AG1998" i="64"/>
  <c r="AH1998" i="64"/>
  <c r="AI1998" i="64"/>
  <c r="AJ1998" i="64"/>
  <c r="AK1998" i="64"/>
  <c r="AL1998" i="64"/>
  <c r="AM1998" i="64"/>
  <c r="AN1998" i="64"/>
  <c r="AO1998" i="64"/>
  <c r="AP1998" i="64"/>
  <c r="AQ1998" i="64"/>
  <c r="AR1998" i="64"/>
  <c r="AS1998" i="64"/>
  <c r="AT1998" i="64"/>
  <c r="AU1998" i="64"/>
  <c r="AV1998" i="64"/>
  <c r="AW1998" i="64"/>
  <c r="AX1998" i="64"/>
  <c r="AY1998" i="64"/>
  <c r="AZ1998" i="64"/>
  <c r="BA1998" i="64"/>
  <c r="BB1998" i="64"/>
  <c r="BC1998" i="64"/>
  <c r="BD1998" i="64"/>
  <c r="BE1998" i="64"/>
  <c r="BF1998" i="64"/>
  <c r="BG1998" i="64"/>
  <c r="BH1998" i="64"/>
  <c r="BI1998" i="64"/>
  <c r="BJ1998" i="64"/>
  <c r="BK1998" i="64"/>
  <c r="BL1998" i="64"/>
  <c r="BM1998" i="64"/>
  <c r="BN1998" i="64"/>
  <c r="BO1998" i="64"/>
  <c r="BP1998" i="64"/>
  <c r="BQ1998" i="64"/>
  <c r="BR1998" i="64"/>
  <c r="BS1998" i="64"/>
  <c r="BT1998" i="64"/>
  <c r="BU1998" i="64"/>
  <c r="BV1998" i="64"/>
  <c r="BW1998" i="64"/>
  <c r="BX1998" i="64"/>
  <c r="BY1998" i="64"/>
  <c r="BZ1998" i="64"/>
  <c r="CA1998" i="64"/>
  <c r="CB1998" i="64"/>
  <c r="CC1998" i="64"/>
  <c r="CD1998" i="64"/>
  <c r="CE1998" i="64"/>
  <c r="CF1998" i="64"/>
  <c r="CG1998" i="64"/>
  <c r="CH1998" i="64"/>
  <c r="CI1998" i="64"/>
  <c r="CJ1998" i="64"/>
  <c r="CK1998" i="64"/>
  <c r="CL1998" i="64"/>
  <c r="CO1998" i="64"/>
  <c r="CP1998" i="64"/>
  <c r="CQ1998" i="64"/>
  <c r="CR1998" i="64"/>
  <c r="CS1998" i="64"/>
  <c r="CT1998" i="64"/>
  <c r="CU1998" i="64"/>
  <c r="CV1998" i="64"/>
  <c r="CW1998" i="64"/>
  <c r="CX1998" i="64"/>
  <c r="CY1998" i="64"/>
  <c r="CZ1998" i="64"/>
  <c r="DA1998" i="64"/>
  <c r="DB1998" i="64"/>
  <c r="DC1998" i="64"/>
  <c r="DD1998" i="64"/>
  <c r="DE1998" i="64"/>
  <c r="DF1998" i="64"/>
  <c r="DG1998" i="64"/>
  <c r="DH1998" i="64"/>
  <c r="DI1998" i="64"/>
  <c r="DJ1998" i="64"/>
  <c r="DK1998" i="64"/>
  <c r="DL1998" i="64"/>
  <c r="K1999" i="64"/>
  <c r="L1999" i="64"/>
  <c r="M1999" i="64"/>
  <c r="N1999" i="64"/>
  <c r="O1999" i="64"/>
  <c r="P1999" i="64"/>
  <c r="S1999" i="64"/>
  <c r="T1999" i="64"/>
  <c r="U1999" i="64"/>
  <c r="V1999" i="64"/>
  <c r="W1999" i="64"/>
  <c r="X1999" i="64"/>
  <c r="Y1999" i="64"/>
  <c r="Z1999" i="64"/>
  <c r="AA1999" i="64"/>
  <c r="AB1999" i="64"/>
  <c r="AC1999" i="64"/>
  <c r="AD1999" i="64"/>
  <c r="AE1999" i="64"/>
  <c r="AF1999" i="64"/>
  <c r="AG1999" i="64"/>
  <c r="AH1999" i="64"/>
  <c r="AI1999" i="64"/>
  <c r="AJ1999" i="64"/>
  <c r="AK1999" i="64"/>
  <c r="AL1999" i="64"/>
  <c r="AM1999" i="64"/>
  <c r="AN1999" i="64"/>
  <c r="AO1999" i="64"/>
  <c r="AP1999" i="64"/>
  <c r="AQ1999" i="64"/>
  <c r="AR1999" i="64"/>
  <c r="AS1999" i="64"/>
  <c r="AT1999" i="64"/>
  <c r="AU1999" i="64"/>
  <c r="AV1999" i="64"/>
  <c r="AW1999" i="64"/>
  <c r="AX1999" i="64"/>
  <c r="AY1999" i="64"/>
  <c r="AZ1999" i="64"/>
  <c r="BA1999" i="64"/>
  <c r="BB1999" i="64"/>
  <c r="BC1999" i="64"/>
  <c r="BD1999" i="64"/>
  <c r="BE1999" i="64"/>
  <c r="BF1999" i="64"/>
  <c r="BG1999" i="64"/>
  <c r="BH1999" i="64"/>
  <c r="BI1999" i="64"/>
  <c r="BJ1999" i="64"/>
  <c r="BK1999" i="64"/>
  <c r="BL1999" i="64"/>
  <c r="BM1999" i="64"/>
  <c r="BN1999" i="64"/>
  <c r="BO1999" i="64"/>
  <c r="BP1999" i="64"/>
  <c r="BQ1999" i="64"/>
  <c r="BR1999" i="64"/>
  <c r="BS1999" i="64"/>
  <c r="BT1999" i="64"/>
  <c r="BU1999" i="64"/>
  <c r="BV1999" i="64"/>
  <c r="BW1999" i="64"/>
  <c r="BX1999" i="64"/>
  <c r="BY1999" i="64"/>
  <c r="BZ1999" i="64"/>
  <c r="CA1999" i="64"/>
  <c r="CB1999" i="64"/>
  <c r="CC1999" i="64"/>
  <c r="CD1999" i="64"/>
  <c r="CE1999" i="64"/>
  <c r="CF1999" i="64"/>
  <c r="CG1999" i="64"/>
  <c r="CH1999" i="64"/>
  <c r="CI1999" i="64"/>
  <c r="CJ1999" i="64"/>
  <c r="CK1999" i="64"/>
  <c r="CL1999" i="64"/>
  <c r="K2036" i="64"/>
  <c r="L2036" i="64"/>
  <c r="M2036" i="64"/>
  <c r="N2036" i="64"/>
  <c r="O2036" i="64"/>
  <c r="P2036" i="64"/>
  <c r="S2036" i="64" a="1"/>
  <c r="S2036" i="64"/>
  <c r="T2036" i="64" a="1"/>
  <c r="T2036" i="64"/>
  <c r="U2036" i="64" a="1"/>
  <c r="U2036" i="64"/>
  <c r="V2036" i="64" a="1"/>
  <c r="V2036" i="64"/>
  <c r="W2036" i="64" a="1"/>
  <c r="W2036" i="64"/>
  <c r="X2036" i="64" a="1"/>
  <c r="X2036" i="64"/>
  <c r="Y2036" i="64" a="1"/>
  <c r="Y2036" i="64"/>
  <c r="Z2036" i="64" a="1"/>
  <c r="Z2036" i="64"/>
  <c r="AA2036" i="64" a="1"/>
  <c r="AA2036" i="64"/>
  <c r="AB2036" i="64" a="1"/>
  <c r="AB2036" i="64"/>
  <c r="AC2036" i="64" a="1"/>
  <c r="AC2036" i="64"/>
  <c r="AD2036" i="64" a="1"/>
  <c r="AD2036" i="64"/>
  <c r="AE2036" i="64" a="1"/>
  <c r="AE2036" i="64"/>
  <c r="AF2036" i="64" a="1"/>
  <c r="AF2036" i="64"/>
  <c r="AG2036" i="64" a="1"/>
  <c r="AG2036" i="64"/>
  <c r="AH2036" i="64" a="1"/>
  <c r="AH2036" i="64"/>
  <c r="AI2036" i="64" a="1"/>
  <c r="AI2036" i="64"/>
  <c r="AJ2036" i="64" a="1"/>
  <c r="AJ2036" i="64"/>
  <c r="AK2036" i="64" a="1"/>
  <c r="AK2036" i="64"/>
  <c r="AL2036" i="64" a="1"/>
  <c r="AL2036" i="64"/>
  <c r="AM2036" i="64" a="1"/>
  <c r="AM2036" i="64"/>
  <c r="AN2036" i="64" a="1"/>
  <c r="AN2036" i="64"/>
  <c r="AO2036" i="64" a="1"/>
  <c r="AO2036" i="64"/>
  <c r="AP2036" i="64" a="1"/>
  <c r="AP2036" i="64"/>
  <c r="AQ2036" i="64" a="1"/>
  <c r="AQ2036" i="64"/>
  <c r="AR2036" i="64" a="1"/>
  <c r="AR2036" i="64"/>
  <c r="AS2036" i="64" a="1"/>
  <c r="AS2036" i="64"/>
  <c r="AT2036" i="64" a="1"/>
  <c r="AT2036" i="64"/>
  <c r="AU2036" i="64" a="1"/>
  <c r="AU2036" i="64"/>
  <c r="AV2036" i="64" a="1"/>
  <c r="AV2036" i="64"/>
  <c r="AW2036" i="64" a="1"/>
  <c r="AW2036" i="64"/>
  <c r="AX2036" i="64" a="1"/>
  <c r="AX2036" i="64"/>
  <c r="AY2036" i="64" a="1"/>
  <c r="AY2036" i="64"/>
  <c r="AZ2036" i="64" a="1"/>
  <c r="AZ2036" i="64"/>
  <c r="BA2036" i="64" a="1"/>
  <c r="BA2036" i="64"/>
  <c r="BB2036" i="64" a="1"/>
  <c r="BB2036" i="64"/>
  <c r="BC2036" i="64" a="1"/>
  <c r="BC2036" i="64"/>
  <c r="BD2036" i="64" a="1"/>
  <c r="BD2036" i="64"/>
  <c r="BE2036" i="64" a="1"/>
  <c r="BE2036" i="64"/>
  <c r="BF2036" i="64" a="1"/>
  <c r="BF2036" i="64"/>
  <c r="BG2036" i="64" a="1"/>
  <c r="BG2036" i="64"/>
  <c r="BH2036" i="64" a="1"/>
  <c r="BH2036" i="64"/>
  <c r="BI2036" i="64" a="1"/>
  <c r="BI2036" i="64"/>
  <c r="BJ2036" i="64" a="1"/>
  <c r="BJ2036" i="64"/>
  <c r="BK2036" i="64" a="1"/>
  <c r="BK2036" i="64"/>
  <c r="BL2036" i="64" a="1"/>
  <c r="BL2036" i="64"/>
  <c r="BM2036" i="64" a="1"/>
  <c r="BM2036" i="64"/>
  <c r="BN2036" i="64" a="1"/>
  <c r="BN2036" i="64"/>
  <c r="BO2036" i="64" a="1"/>
  <c r="BO2036" i="64"/>
  <c r="BP2036" i="64" a="1"/>
  <c r="BP2036" i="64"/>
  <c r="BQ2036" i="64" a="1"/>
  <c r="BQ2036" i="64"/>
  <c r="BR2036" i="64" a="1"/>
  <c r="BR2036" i="64"/>
  <c r="BS2036" i="64" a="1"/>
  <c r="BS2036" i="64"/>
  <c r="BT2036" i="64" a="1"/>
  <c r="BT2036" i="64"/>
  <c r="BU2036" i="64" a="1"/>
  <c r="BU2036" i="64"/>
  <c r="BV2036" i="64" a="1"/>
  <c r="BV2036" i="64"/>
  <c r="BW2036" i="64" a="1"/>
  <c r="BW2036" i="64"/>
  <c r="BX2036" i="64" a="1"/>
  <c r="BX2036" i="64"/>
  <c r="BY2036" i="64" a="1"/>
  <c r="BY2036" i="64"/>
  <c r="BZ2036" i="64" a="1"/>
  <c r="BZ2036" i="64"/>
  <c r="CA2036" i="64" a="1"/>
  <c r="CA2036" i="64"/>
  <c r="CB2036" i="64" a="1"/>
  <c r="CB2036" i="64"/>
  <c r="CC2036" i="64" a="1"/>
  <c r="CC2036" i="64"/>
  <c r="CD2036" i="64" a="1"/>
  <c r="CD2036" i="64"/>
  <c r="CE2036" i="64" a="1"/>
  <c r="CE2036" i="64"/>
  <c r="CF2036" i="64" a="1"/>
  <c r="CF2036" i="64"/>
  <c r="CG2036" i="64" a="1"/>
  <c r="CG2036" i="64"/>
  <c r="CH2036" i="64" a="1"/>
  <c r="CH2036" i="64"/>
  <c r="CI2036" i="64" a="1"/>
  <c r="CI2036" i="64"/>
  <c r="CJ2036" i="64" a="1"/>
  <c r="CJ2036" i="64"/>
  <c r="CK2036" i="64" a="1"/>
  <c r="CK2036" i="64"/>
  <c r="CL2036" i="64" a="1"/>
  <c r="CL2036" i="64"/>
  <c r="CO2036" i="64" a="1"/>
  <c r="CO2036" i="64"/>
  <c r="CP2036" i="64" a="1"/>
  <c r="CP2036" i="64"/>
  <c r="CQ2036" i="64" a="1"/>
  <c r="CQ2036" i="64"/>
  <c r="CR2036" i="64" a="1"/>
  <c r="CR2036" i="64"/>
  <c r="CS2036" i="64" a="1"/>
  <c r="CS2036" i="64"/>
  <c r="CT2036" i="64" a="1"/>
  <c r="CT2036" i="64"/>
  <c r="CU2036" i="64" a="1"/>
  <c r="CU2036" i="64"/>
  <c r="CV2036" i="64" a="1"/>
  <c r="CV2036" i="64"/>
  <c r="CW2036" i="64" a="1"/>
  <c r="CW2036" i="64"/>
  <c r="CX2036" i="64" a="1"/>
  <c r="CX2036" i="64"/>
  <c r="CY2036" i="64" a="1"/>
  <c r="CY2036" i="64"/>
  <c r="CZ2036" i="64" a="1"/>
  <c r="CZ2036" i="64"/>
  <c r="DA2036" i="64" a="1"/>
  <c r="DA2036" i="64"/>
  <c r="DB2036" i="64" a="1"/>
  <c r="DB2036" i="64"/>
  <c r="DC2036" i="64" a="1"/>
  <c r="DC2036" i="64"/>
  <c r="DD2036" i="64" a="1"/>
  <c r="DD2036" i="64"/>
  <c r="DE2036" i="64" a="1"/>
  <c r="DE2036" i="64"/>
  <c r="DF2036" i="64" a="1"/>
  <c r="DF2036" i="64"/>
  <c r="DG2036" i="64" a="1"/>
  <c r="DG2036" i="64"/>
  <c r="DH2036" i="64" a="1"/>
  <c r="DH2036" i="64"/>
  <c r="DI2036" i="64" a="1"/>
  <c r="DI2036" i="64"/>
  <c r="DJ2036" i="64" a="1"/>
  <c r="DJ2036" i="64"/>
  <c r="DK2036" i="64" a="1"/>
  <c r="DK2036" i="64"/>
  <c r="DL2036" i="64" a="1"/>
  <c r="DL2036" i="64"/>
  <c r="K2042" i="64"/>
  <c r="L2042" i="64"/>
  <c r="M2042" i="64"/>
  <c r="N2042" i="64"/>
  <c r="O2042" i="64"/>
  <c r="P2042" i="64"/>
  <c r="S2042" i="64"/>
  <c r="T2042" i="64"/>
  <c r="U2042" i="64"/>
  <c r="V2042" i="64"/>
  <c r="W2042" i="64"/>
  <c r="X2042" i="64"/>
  <c r="Y2042" i="64"/>
  <c r="Z2042" i="64"/>
  <c r="AA2042" i="64"/>
  <c r="AB2042" i="64"/>
  <c r="AC2042" i="64"/>
  <c r="AD2042" i="64"/>
  <c r="AE2042" i="64"/>
  <c r="AF2042" i="64"/>
  <c r="AG2042" i="64"/>
  <c r="AH2042" i="64"/>
  <c r="AI2042" i="64"/>
  <c r="AJ2042" i="64"/>
  <c r="AK2042" i="64"/>
  <c r="AL2042" i="64"/>
  <c r="AM2042" i="64"/>
  <c r="AN2042" i="64"/>
  <c r="AO2042" i="64"/>
  <c r="AP2042" i="64"/>
  <c r="AQ2042" i="64"/>
  <c r="AR2042" i="64"/>
  <c r="AS2042" i="64"/>
  <c r="AT2042" i="64"/>
  <c r="AU2042" i="64"/>
  <c r="AV2042" i="64"/>
  <c r="AW2042" i="64"/>
  <c r="AX2042" i="64"/>
  <c r="AY2042" i="64"/>
  <c r="AZ2042" i="64"/>
  <c r="BA2042" i="64"/>
  <c r="BB2042" i="64"/>
  <c r="BC2042" i="64"/>
  <c r="BD2042" i="64"/>
  <c r="BE2042" i="64"/>
  <c r="BF2042" i="64"/>
  <c r="BG2042" i="64"/>
  <c r="BH2042" i="64"/>
  <c r="BI2042" i="64"/>
  <c r="BJ2042" i="64"/>
  <c r="BK2042" i="64"/>
  <c r="BL2042" i="64"/>
  <c r="BM2042" i="64"/>
  <c r="BN2042" i="64"/>
  <c r="BO2042" i="64"/>
  <c r="BP2042" i="64"/>
  <c r="BQ2042" i="64"/>
  <c r="BR2042" i="64"/>
  <c r="BS2042" i="64"/>
  <c r="BT2042" i="64"/>
  <c r="BU2042" i="64"/>
  <c r="BV2042" i="64"/>
  <c r="BW2042" i="64"/>
  <c r="BX2042" i="64"/>
  <c r="BY2042" i="64"/>
  <c r="BZ2042" i="64"/>
  <c r="CA2042" i="64"/>
  <c r="CB2042" i="64"/>
  <c r="CC2042" i="64"/>
  <c r="CD2042" i="64"/>
  <c r="CE2042" i="64"/>
  <c r="CF2042" i="64"/>
  <c r="CG2042" i="64"/>
  <c r="CH2042" i="64"/>
  <c r="CI2042" i="64"/>
  <c r="CJ2042" i="64"/>
  <c r="CK2042" i="64"/>
  <c r="CL2042" i="64"/>
  <c r="CO2042" i="64"/>
  <c r="CP2042" i="64"/>
  <c r="CQ2042" i="64"/>
  <c r="CR2042" i="64"/>
  <c r="CS2042" i="64"/>
  <c r="CT2042" i="64"/>
  <c r="CU2042" i="64"/>
  <c r="CV2042" i="64"/>
  <c r="CW2042" i="64"/>
  <c r="CX2042" i="64"/>
  <c r="CY2042" i="64"/>
  <c r="CZ2042" i="64"/>
  <c r="DA2042" i="64"/>
  <c r="DB2042" i="64"/>
  <c r="DC2042" i="64"/>
  <c r="DD2042" i="64"/>
  <c r="DE2042" i="64"/>
  <c r="DF2042" i="64"/>
  <c r="DG2042" i="64"/>
  <c r="DH2042" i="64"/>
  <c r="DI2042" i="64"/>
  <c r="DJ2042" i="64"/>
  <c r="DK2042" i="64"/>
  <c r="DL2042" i="64"/>
  <c r="K2043" i="64"/>
  <c r="L2043" i="64"/>
  <c r="M2043" i="64"/>
  <c r="N2043" i="64"/>
  <c r="O2043" i="64"/>
  <c r="P2043" i="64"/>
  <c r="S2043" i="64"/>
  <c r="T2043" i="64"/>
  <c r="U2043" i="64"/>
  <c r="V2043" i="64"/>
  <c r="W2043" i="64"/>
  <c r="X2043" i="64"/>
  <c r="Y2043" i="64"/>
  <c r="Z2043" i="64"/>
  <c r="AA2043" i="64"/>
  <c r="AB2043" i="64"/>
  <c r="AC2043" i="64"/>
  <c r="AD2043" i="64"/>
  <c r="AE2043" i="64"/>
  <c r="AF2043" i="64"/>
  <c r="AG2043" i="64"/>
  <c r="AH2043" i="64"/>
  <c r="AI2043" i="64"/>
  <c r="AJ2043" i="64"/>
  <c r="AK2043" i="64"/>
  <c r="AL2043" i="64"/>
  <c r="AM2043" i="64"/>
  <c r="AN2043" i="64"/>
  <c r="AO2043" i="64"/>
  <c r="AP2043" i="64"/>
  <c r="AQ2043" i="64"/>
  <c r="AR2043" i="64"/>
  <c r="AS2043" i="64"/>
  <c r="AT2043" i="64"/>
  <c r="AU2043" i="64"/>
  <c r="AV2043" i="64"/>
  <c r="AW2043" i="64"/>
  <c r="AX2043" i="64"/>
  <c r="AY2043" i="64"/>
  <c r="AZ2043" i="64"/>
  <c r="BA2043" i="64"/>
  <c r="BB2043" i="64"/>
  <c r="BC2043" i="64"/>
  <c r="BD2043" i="64"/>
  <c r="BE2043" i="64"/>
  <c r="BF2043" i="64"/>
  <c r="BG2043" i="64"/>
  <c r="BH2043" i="64"/>
  <c r="BI2043" i="64"/>
  <c r="BJ2043" i="64"/>
  <c r="BK2043" i="64"/>
  <c r="BL2043" i="64"/>
  <c r="BM2043" i="64"/>
  <c r="BN2043" i="64"/>
  <c r="BO2043" i="64"/>
  <c r="BP2043" i="64"/>
  <c r="BQ2043" i="64"/>
  <c r="BR2043" i="64"/>
  <c r="BS2043" i="64"/>
  <c r="BT2043" i="64"/>
  <c r="BU2043" i="64"/>
  <c r="BV2043" i="64"/>
  <c r="BW2043" i="64"/>
  <c r="BX2043" i="64"/>
  <c r="BY2043" i="64"/>
  <c r="BZ2043" i="64"/>
  <c r="CA2043" i="64"/>
  <c r="CB2043" i="64"/>
  <c r="CC2043" i="64"/>
  <c r="CD2043" i="64"/>
  <c r="CE2043" i="64"/>
  <c r="CF2043" i="64"/>
  <c r="CG2043" i="64"/>
  <c r="CH2043" i="64"/>
  <c r="CI2043" i="64"/>
  <c r="CJ2043" i="64"/>
  <c r="CK2043" i="64"/>
  <c r="CL2043"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29"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64"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399"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35"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53"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987"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21"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180"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14"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9"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76"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22EF1DBA-63F0-4A15-AF73-4F290F9BAAD0}">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<sst xmlns="http://schemas.openxmlformats.org/spreadsheetml/2006/main" count="5671" uniqueCount="843">
  <si>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</si>
  <si>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</si>
  <si>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</si>
  <si>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</si>
  <si>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</si>
  <si>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</si>
  <si>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</si>
  <si>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</si>
  <si>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</si>
  <si>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</si>
  <si>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</si>
  <si>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</si>
  <si>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</si>
  <si>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</si>
  <si>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</si>
  <si>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</si>
  <si>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</si>
  <si>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</si>
  <si>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</si>
  <si>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</si>
  <si>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</si>
  <si>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</si>
  <si>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</si>
  <si>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</si>
  <si>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</si>
  <si>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</si>
  <si>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</si>
  <si>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</si>
  <si>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</si>
  <si>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</si>
  <si>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</si>
  <si>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</si>
  <si>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</si>
  <si>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</si>
  <si>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</si>
  <si>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</si>
  <si>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</si>
  <si>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</si>
  <si>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</si>
  <si>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</si>
  <si>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</si>
  <si>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</si>
  <si>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</si>
  <si>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</si>
  <si>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</si>
  <si>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</si>
  <si>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</si>
  <si>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</si>
  <si>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</si>
  <si>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</si>
  <si>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</si>
  <si>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</si>
  <si>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</si>
  <si>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</si>
  <si>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</si>
  <si>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</si>
  <si>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</si>
  <si>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</si>
  <si>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</si>
  <si>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</si>
  <si>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</si>
  <si>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</si>
  <si>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</si>
  <si>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</si>
  <si>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</si>
  <si>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</si>
  <si>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</si>
  <si>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</si>
  <si>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</si>
  <si>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</si>
  <si>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</si>
  <si>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</si>
  <si>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</si>
  <si>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</si>
  <si>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</si>
  <si>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</si>
  <si>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</si>
  <si>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</si>
  <si>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</si>
  <si>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</si>
  <si>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</si>
  <si>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</si>
  <si>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</si>
  <si>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</si>
  <si>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</si>
  <si>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</si>
  <si>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</si>
  <si>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</si>
  <si>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</si>
  <si>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</si>
  <si>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</si>
  <si>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</si>
  <si>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</si>
  <si>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</si>
  <si>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</si>
  <si>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</si>
  <si>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</si>
  <si>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</si>
  <si>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</si>
  <si>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</si>
  <si>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</si>
  <si>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</si>
  <si>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</si>
  <si>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</si>
  <si>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</si>
  <si>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</si>
  <si>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</si>
  <si>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</si>
  <si>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</si>
  <si>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</si>
  <si>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</si>
  <si>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</si>
  <si>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</si>
  <si>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</si>
  <si>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</si>
  <si>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</si>
  <si>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</si>
  <si>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</si>
  <si>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</si>
  <si>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</si>
  <si>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</si>
  <si>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</si>
  <si>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</si>
  <si>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</si>
  <si>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</si>
  <si>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</si>
  <si>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</si>
  <si>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</si>
  <si>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</si>
  <si>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</si>
  <si>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</si>
  <si>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</si>
  <si>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</si>
  <si>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</si>
  <si>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</si>
  <si>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</si>
  <si>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</si>
  <si>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</si>
  <si>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</si>
  <si>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</si>
  <si>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</si>
  <si>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</si>
  <si>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</si>
  <si>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</si>
  <si>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</si>
  <si>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</si>
  <si>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</si>
  <si>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</si>
  <si>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</si>
  <si>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</si>
  <si>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</si>
  <si>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</si>
  <si>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</si>
  <si>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</si>
  <si>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</si>
  <si>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</si>
  <si>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</si>
  <si>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</si>
  <si>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</si>
  <si>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</si>
  <si>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</si>
  <si>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</si>
  <si>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</si>
  <si>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</si>
  <si>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</si>
  <si>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</si>
  <si>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</si>
  <si>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</si>
  <si>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</si>
  <si>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</si>
  <si>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</si>
  <si>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</si>
  <si>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</si>
  <si>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</si>
  <si>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</si>
  <si>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</si>
  <si>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</si>
  <si>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</si>
  <si>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</si>
  <si>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</si>
  <si>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</si>
  <si>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</si>
  <si>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</si>
  <si>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</si>
  <si>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</si>
  <si>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</si>
  <si>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</si>
  <si>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</si>
  <si>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</si>
  <si>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</si>
  <si>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</si>
  <si>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</si>
  <si>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</si>
  <si>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</si>
  <si>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</si>
  <si>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</si>
  <si>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</si>
  <si>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</si>
  <si>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</si>
  <si>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</si>
  <si>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</si>
  <si>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</si>
  <si>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</si>
  <si>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</si>
  <si>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</si>
  <si>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</si>
  <si>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</si>
  <si>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</si>
  <si>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</si>
  <si>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</si>
  <si>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</si>
  <si>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</si>
  <si>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</si>
  <si>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</si>
  <si>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</si>
  <si>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</si>
  <si>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</si>
  <si>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</si>
  <si>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</si>
  <si>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</si>
  <si>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</si>
  <si>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</si>
  <si>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</si>
  <si>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</si>
  <si>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</si>
  <si>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</si>
  <si>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</si>
  <si>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</si>
  <si>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</si>
  <si>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</si>
  <si>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</si>
  <si>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</si>
  <si>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</si>
  <si>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</si>
  <si>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</si>
  <si>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</si>
  <si>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</si>
  <si>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</si>
  <si>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</si>
  <si>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</si>
  <si>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</si>
  <si>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</si>
  <si>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</si>
  <si>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</si>
  <si>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</si>
  <si>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</si>
  <si>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</si>
  <si>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</si>
  <si>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</si>
  <si>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</si>
  <si>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</si>
  <si>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</si>
  <si>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</si>
  <si>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</si>
  <si>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</si>
  <si>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</si>
  <si>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</si>
  <si>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</si>
  <si>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</si>
  <si>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</si>
  <si>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</si>
  <si>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</si>
  <si>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</si>
  <si>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</si>
  <si>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</si>
  <si>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</si>
  <si>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</si>
  <si>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</si>
  <si>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</si>
  <si>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</si>
  <si>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</si>
  <si>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</si>
  <si>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</si>
  <si>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</si>
  <si>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</si>
  <si>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</si>
  <si>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</si>
  <si>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</si>
  <si>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</si>
  <si>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</si>
  <si>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</si>
  <si>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</si>
  <si>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</si>
  <si>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</si>
  <si>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</si>
  <si>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</si>
  <si>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</si>
  <si>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</si>
  <si>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</si>
  <si>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</si>
  <si>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</si>
  <si>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</si>
  <si>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</si>
  <si>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</si>
  <si>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</si>
  <si>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</si>
  <si>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</si>
  <si>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</si>
  <si>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</si>
  <si>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</si>
  <si>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</si>
  <si>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</si>
  <si>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</si>
  <si>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</si>
  <si>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</si>
  <si>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</si>
  <si>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</si>
  <si>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</si>
  <si>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</si>
  <si>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</si>
  <si>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</si>
  <si>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</si>
  <si>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</si>
  <si>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</si>
  <si>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</si>
  <si>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</si>
  <si>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</si>
  <si>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</si>
  <si>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</si>
  <si>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</si>
  <si>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</si>
  <si>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</si>
  <si>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</si>
  <si>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</si>
  <si>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</si>
  <si>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</si>
  <si>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</si>
  <si>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</si>
  <si>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</si>
  <si>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</si>
  <si>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</si>
  <si>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</si>
  <si>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</si>
  <si>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</si>
  <si>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</si>
  <si>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</si>
  <si>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</si>
  <si>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</si>
  <si>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</si>
  <si>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</si>
  <si>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</si>
  <si>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</si>
  <si>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</si>
  <si>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</si>
  <si>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</si>
  <si>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</si>
  <si>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</si>
  <si>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</si>
  <si>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</si>
  <si>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</si>
  <si>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</si>
  <si>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</si>
  <si>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</si>
  <si>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</si>
  <si>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</si>
  <si>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</si>
  <si>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</si>
  <si>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</si>
  <si>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</si>
  <si>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</si>
  <si>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</si>
  <si>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</si>
  <si>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</si>
  <si>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</si>
  <si>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</si>
  <si>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</si>
  <si>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</si>
  <si>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</si>
  <si>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</si>
  <si>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</si>
  <si>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</si>
  <si>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</si>
  <si>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</si>
  <si>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</si>
  <si>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</si>
  <si>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</si>
  <si>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</si>
  <si>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</si>
  <si>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</si>
  <si>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</si>
  <si>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</si>
  <si>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</si>
  <si>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</si>
  <si>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</si>
  <si>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</si>
  <si>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</si>
  <si>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</si>
  <si>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</si>
  <si>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</si>
  <si>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</si>
  <si>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</si>
  <si>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</si>
  <si>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</si>
  <si>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</si>
  <si>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</si>
  <si>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</si>
  <si>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</si>
  <si>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</si>
  <si>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</si>
  <si>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</si>
  <si>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</si>
  <si>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</si>
  <si>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</si>
  <si>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</si>
  <si>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</si>
  <si>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</si>
  <si>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</si>
  <si>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</si>
  <si>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</si>
  <si>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</si>
  <si>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</si>
  <si>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</si>
  <si>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</si>
  <si>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</si>
  <si>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</si>
  <si>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</si>
  <si>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</si>
  <si>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</si>
  <si>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</si>
  <si>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</si>
  <si>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</si>
  <si>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</si>
  <si>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</si>
  <si>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</si>
  <si>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</si>
  <si>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</si>
  <si>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</si>
  <si>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</si>
  <si>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</si>
  <si>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</si>
  <si>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</si>
  <si>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</si>
  <si>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</si>
  <si>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</si>
  <si>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</si>
  <si>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</si>
  <si>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</si>
  <si>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</si>
  <si>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</si>
  <si>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</si>
  <si>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</si>
  <si>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</si>
  <si>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</si>
  <si>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</si>
  <si>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</si>
  <si>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</si>
  <si>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</si>
  <si>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</si>
  <si>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</si>
  <si>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</si>
  <si>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</si>
  <si>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</si>
  <si>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</si>
  <si>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</si>
  <si>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</si>
  <si>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</si>
  <si>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</si>
  <si>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</si>
  <si>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</si>
  <si>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</si>
  <si>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</si>
  <si>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</si>
  <si>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</si>
  <si>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</si>
  <si>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</si>
  <si>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</si>
  <si>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</si>
  <si>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</si>
  <si>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</si>
  <si>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</si>
  <si>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</si>
  <si>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</si>
  <si>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</si>
  <si>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</si>
  <si>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</si>
  <si>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</si>
  <si>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</si>
  <si>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</si>
  <si>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</si>
  <si>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</si>
  <si>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</si>
  <si>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</si>
  <si>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</si>
  <si>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</si>
  <si>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</si>
  <si>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</si>
  <si>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</si>
  <si>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</si>
  <si>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</si>
  <si>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</si>
  <si>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</si>
  <si>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</si>
  <si>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</si>
  <si>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</si>
  <si>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</si>
  <si>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</si>
  <si>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</si>
  <si>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</si>
  <si>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</si>
  <si>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</si>
  <si>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</si>
  <si>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</si>
  <si>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</si>
  <si>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</si>
  <si>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</si>
  <si>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</si>
  <si>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</si>
  <si>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</si>
  <si>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</si>
  <si>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</si>
  <si>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</si>
  <si>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</si>
  <si>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</si>
  <si>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</si>
  <si>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</si>
  <si>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</si>
  <si>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</si>
  <si>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</si>
  <si>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</si>
  <si>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</si>
  <si>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</si>
  <si>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</si>
  <si>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</si>
  <si>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</si>
  <si>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</si>
  <si>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</si>
  <si>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</si>
  <si>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</si>
  <si>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</si>
  <si>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</si>
  <si>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</si>
  <si>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</si>
  <si>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</si>
  <si>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</si>
  <si>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</si>
  <si>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</si>
  <si>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</si>
  <si>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</si>
  <si>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</si>
  <si>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</si>
  <si>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</si>
  <si>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</si>
  <si>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</si>
  <si>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</si>
  <si>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</si>
  <si>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</si>
  <si>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</si>
  <si>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</si>
  <si>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</si>
  <si>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</si>
  <si>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</si>
  <si>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</si>
  <si>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</si>
  <si>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</si>
  <si>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</si>
  <si>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</si>
  <si>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</si>
  <si>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</si>
  <si>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</si>
  <si>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</si>
  <si>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</si>
  <si>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</si>
  <si>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</si>
  <si>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</si>
  <si>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</si>
  <si>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</si>
  <si>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</si>
  <si>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</si>
  <si>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</si>
  <si>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</si>
  <si>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</si>
  <si>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</si>
  <si>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</si>
  <si>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</si>
  <si>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</si>
  <si>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</si>
  <si>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</si>
  <si>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</si>
  <si>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</si>
  <si>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</si>
  <si>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</si>
  <si>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</si>
  <si>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</si>
  <si>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</si>
  <si>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</si>
  <si>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</si>
  <si>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</si>
  <si>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</si>
  <si>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</si>
  <si>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</si>
  <si>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</si>
  <si>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</si>
  <si>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</si>
  <si>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</si>
  <si>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</si>
  <si>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</si>
  <si>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</si>
  <si>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</si>
  <si>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</si>
  <si>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</si>
  <si>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</si>
  <si>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</si>
  <si>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</si>
  <si>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</si>
  <si>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</si>
  <si>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</si>
  <si>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</si>
  <si>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</si>
  <si>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</si>
  <si>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</si>
  <si>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</si>
  <si>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</si>
  <si>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</si>
  <si>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</si>
  <si>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</si>
  <si>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</si>
  <si>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</si>
  <si>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</si>
  <si>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</si>
  <si>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</si>
  <si>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</si>
  <si>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</si>
  <si>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</si>
  <si>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</si>
  <si>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</si>
  <si>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</si>
  <si>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</si>
  <si>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</si>
  <si>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</si>
  <si>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</si>
  <si>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</si>
  <si>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</si>
  <si>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</si>
  <si>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</si>
  <si>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</si>
  <si>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</si>
  <si>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</si>
  <si>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</si>
  <si>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</si>
  <si>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</si>
  <si>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</si>
  <si>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</si>
  <si>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</si>
  <si>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</si>
  <si>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</si>
  <si>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</si>
  <si>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</si>
  <si>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</si>
  <si>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</si>
  <si>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</si>
  <si>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</si>
  <si>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</si>
  <si>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</si>
  <si>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</si>
  <si>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</si>
  <si>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</si>
  <si>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</si>
  <si>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</si>
  <si>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</si>
  <si>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</si>
  <si>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</si>
  <si>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</si>
  <si>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</si>
  <si>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</si>
  <si>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</si>
  <si>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</si>
  <si>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</si>
  <si>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</si>
  <si>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</si>
  <si>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</si>
  <si>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</si>
  <si>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</si>
  <si>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</si>
  <si>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</si>
  <si>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</si>
  <si>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</si>
  <si>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</si>
  <si>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</si>
  <si>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</si>
  <si>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</si>
  <si>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</si>
  <si>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</si>
  <si>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</si>
  <si>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</si>
  <si>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</si>
  <si>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</si>
  <si>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</si>
  <si>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</si>
  <si>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</si>
  <si>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</si>
  <si>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</si>
  <si>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</si>
  <si>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</si>
  <si>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</si>
  <si>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</si>
  <si>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</si>
  <si>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</si>
  <si>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</si>
  <si>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</si>
  <si>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</si>
  <si>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</si>
  <si>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</si>
  <si>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</si>
  <si>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</si>
  <si>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</si>
  <si>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</si>
  <si>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</si>
  <si>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</si>
  <si>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</si>
  <si>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</si>
  <si>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</si>
  <si>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</si>
  <si>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</si>
  <si>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</si>
  <si>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</si>
  <si>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</si>
  <si>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</si>
  <si>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</si>
  <si>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</si>
  <si>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</si>
  <si>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</si>
  <si>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</si>
  <si>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</si>
  <si>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</si>
  <si>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</si>
  <si>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</si>
  <si>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</si>
  <si>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</si>
  <si>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</si>
  <si>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</si>
  <si>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</si>
  <si>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</si>
  <si>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</si>
  <si>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</si>
  <si>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</si>
  <si>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</si>
  <si>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</si>
  <si>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</si>
  <si>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</si>
  <si>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</si>
  <si>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</si>
  <si>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</si>
  <si>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</si>
  <si>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</si>
  <si>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</si>
  <si>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</si>
  <si>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</si>
  <si>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</si>
  <si>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</si>
  <si>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</si>
  <si>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</si>
  <si>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</si>
  <si>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</si>
  <si>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</si>
  <si>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</si>
  <si>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</si>
  <si>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</si>
  <si>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</si>
  <si>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</si>
  <si>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</si>
  <si>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</si>
  <si>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</si>
  <si>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</si>
  <si>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</si>
  <si>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</si>
  <si>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</si>
  <si>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</si>
  <si>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</si>
  <si>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</si>
  <si>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</si>
  <si>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</si>
  <si>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</si>
  <si>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</si>
  <si>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</si>
  <si>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</si>
  <si>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</si>
  <si>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</si>
  <si>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</si>
  <si>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</si>
  <si>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</si>
  <si>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</si>
  <si>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</si>
  <si>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</si>
  <si>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</si>
  <si>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</si>
  <si>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</si>
  <si>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</si>
  <si>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</si>
  <si>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</si>
  <si>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</si>
  <si>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</si>
  <si>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</si>
  <si>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</si>
  <si>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</si>
  <si>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</si>
  <si>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</si>
  <si>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</si>
  <si>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</si>
  <si>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</si>
  <si>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</si>
  <si>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</si>
  <si>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</si>
  <si>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</si>
  <si>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</si>
  <si>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</si>
  <si>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</si>
  <si>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</si>
  <si>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</si>
  <si>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</si>
  <si>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</si>
  <si>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</si>
  <si>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</si>
  <si>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</si>
  <si>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</si>
  <si>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</si>
  <si>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</si>
  <si>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</si>
  <si>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</si>
  <si>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</si>
  <si>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</si>
  <si>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</si>
  <si>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</si>
  <si>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Unit carrying value</t>
  </si>
  <si>
    <t>VOLLIST-EVP</t>
  </si>
  <si>
    <t>COGS/unit:</t>
  </si>
  <si>
    <t>Price/unit:</t>
  </si>
  <si>
    <t>Retail</t>
  </si>
  <si>
    <t>SALES=PV</t>
  </si>
  <si>
    <t>Codes: "Label:", VOLLIST-EVP "Retail", SALES=PV "unit"</t>
  </si>
  <si>
    <t>Retail:</t>
  </si>
  <si>
    <t># of units sold:</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</si>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</sst>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0">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88">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0" fillId="0" borderId="0" xfId="0" applyFont="1" applyAlignment="1">
      <alignment horizontal="left" indent="1"/>
    </xf>
    <xf numFmtId="0" fontId="11" fillId="0" borderId="0" xfId="0" applyFont="1" applyAlignment="1">
      <alignment horizontal="left" indent="2"/>
    </xf>
    <xf numFmtId="0" fontId="10" fillId="8" borderId="0" xfId="0" applyFont="1" applyFill="1"/>
    <xf numFmtId="0" fontId="21" fillId="0" borderId="0" xfId="0" applyFont="1"/>
    <xf numFmtId="0" fontId="34" fillId="0" borderId="0" xfId="0" applyFont="1"/>
    <xf numFmtId="0" fontId="34" fillId="0" borderId="0" xfId="0" applyFont="1" applyAlignment="1">
      <alignment horizontal="right"/>
    </xf>
    <xf numFmtId="17" fontId="0" fillId="0" borderId="0" xfId="0" applyNumberFormat="1"/>
    <xf numFmtId="164" fontId="0" fillId="0" borderId="0" xfId="0" applyNumberFormat="1" applyFill="1" applyBorder="1"/>
    <xf numFmtId="0" fontId="0" fillId="0" borderId="0" xfId="0" applyFill="1" applyBorder="1"/>
    <xf numFmtId="0" fontId="2" fillId="0" borderId="0" xfId="0" applyFont="1" applyFill="1" applyBorder="1"/>
    <xf numFmtId="166" fontId="2" fillId="0" borderId="0" xfId="0" applyNumberFormat="1" applyFont="1" applyFill="1" applyBorder="1"/>
    <xf numFmtId="9" fontId="0" fillId="0" borderId="0" xfId="0" applyNumberFormat="1" applyFill="1" applyBorder="1"/>
    <xf numFmtId="165" fontId="8" fillId="0" borderId="0" xfId="0" applyNumberFormat="1" applyFont="1" applyFill="1" applyBorder="1"/>
    <xf numFmtId="0" fontId="8" fillId="0" borderId="0" xfId="0" applyFont="1" applyFill="1" applyBorder="1"/>
    <xf numFmtId="171" fontId="2" fillId="0" borderId="0" xfId="0" applyNumberFormat="1" applyFont="1" applyFill="1" applyBorder="1"/>
    <xf numFmtId="171"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8" fillId="0" borderId="0" xfId="0" applyNumberFormat="1" applyFont="1" applyFill="1" applyBorder="1" applyAlignment="1">
      <alignment horizontal="right"/>
    </xf>
    <xf numFmtId="164" fontId="15" fillId="0" borderId="0" xfId="0" applyNumberFormat="1" applyFont="1" applyFill="1" applyBorder="1"/>
    <xf numFmtId="164" fontId="2" fillId="0" borderId="0" xfId="0" applyNumberFormat="1" applyFont="1" applyFill="1" applyBorder="1"/>
    <xf numFmtId="164" fontId="9" fillId="0" borderId="0" xfId="0" applyNumberFormat="1" applyFont="1" applyFill="1" applyBorder="1"/>
    <xf numFmtId="164" fontId="15" fillId="0" borderId="0" xfId="1" applyNumberFormat="1" applyFont="1" applyFill="1" applyBorder="1"/>
    <xf numFmtId="164" fontId="20" fillId="0" borderId="0" xfId="1" applyNumberFormat="1" applyFont="1" applyFill="1" applyBorder="1"/>
    <xf numFmtId="166" fontId="0" fillId="0" borderId="0" xfId="0" applyNumberFormat="1" applyFill="1" applyBorder="1" applyAlignment="1">
      <alignment horizontal="right"/>
    </xf>
    <xf numFmtId="0" fontId="9" fillId="0" borderId="0" xfId="0" applyFont="1" applyFill="1" applyBorder="1" applyAlignment="1">
      <alignment horizontal="right"/>
    </xf>
    <xf numFmtId="0" fontId="2" fillId="0" borderId="0" xfId="0" applyFont="1" applyFill="1" applyBorder="1" applyAlignment="1">
      <alignment horizontal="right"/>
    </xf>
    <xf numFmtId="166" fontId="2" fillId="0" borderId="0" xfId="0" applyNumberFormat="1" applyFont="1" applyFill="1" applyBorder="1" applyAlignment="1">
      <alignment horizontal="right"/>
    </xf>
    <xf numFmtId="17" fontId="9" fillId="0" borderId="0" xfId="0" applyNumberFormat="1" applyFont="1" applyFill="1" applyBorder="1"/>
    <xf numFmtId="0" fontId="8" fillId="0" borderId="0" xfId="0" applyFont="1" applyFill="1" applyBorder="1" applyAlignment="1">
      <alignment horizontal="right"/>
    </xf>
    <xf numFmtId="0" fontId="9" fillId="0" borderId="0" xfId="0" applyFont="1" applyFill="1" applyBorder="1"/>
    <xf numFmtId="164" fontId="21" fillId="0" borderId="0" xfId="0" applyNumberFormat="1" applyFont="1"/>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828</v>
      </c>
      <c r="H1" s="235" t="s">
        <v>502</v>
      </c>
      <c r="I1" s="236" t="s">
        <v>500</v>
      </c>
      <c r="J1" s="249"/>
      <c r="N1" s="87">
        <v>0.95652777777777775</v>
      </c>
      <c r="O1" s="87">
        <v>0.95739583333333333</v>
      </c>
      <c r="P1" t="str">
        <f>TEXT(O1-N1, "h:mm:ss")</f>
        <v>0:01:15</v>
      </c>
    </row>
    <row r="2" spans="1:39" x14ac:dyDescent="0.4">
      <c r="A2" t="s">
        <v>557</v>
      </c>
      <c r="C2" s="27"/>
      <c r="D2" s="65"/>
      <c r="O2" s="87"/>
      <c r="P2" s="64"/>
    </row>
    <row r="3" spans="1:39" x14ac:dyDescent="0.4">
      <c r="A3" t="s">
        <v>501</v>
      </c>
      <c r="H3" s="235" t="s">
        <v>248</v>
      </c>
      <c r="I3" s="295" t="s">
        <v>249</v>
      </c>
      <c r="J3" s="250" t="s">
        <v>561</v>
      </c>
      <c r="K3" s="85" t="s">
        <v>250</v>
      </c>
      <c r="M3" cm="1">
        <f t="array" ref="M3:M82">_xlfn.UNIQUE(Codes!D:D)</f>
        <v>0</v>
      </c>
      <c r="P3" s="64" t="s">
        <v>578</v>
      </c>
      <c r="AE3" s="12" t="s">
        <v>687</v>
      </c>
      <c r="AI3" s="12" t="s">
        <v>688</v>
      </c>
      <c r="AL3" t="s">
        <v>690</v>
      </c>
    </row>
    <row r="4" spans="1:39" x14ac:dyDescent="0.4">
      <c r="A4" s="248" t="s">
        <v>558</v>
      </c>
      <c r="H4" t="s">
        <v>823</v>
      </c>
      <c r="I4" s="289" t="s">
        <v>826</v>
      </c>
      <c r="J4" s="237" t="s">
        <v>474</v>
      </c>
      <c r="K4" s="83" t="str">
        <f>IFERROR(VLOOKUP(#REF!,'Code list'!$B$3:$C$310,2,0),"")</f>
        <v/>
      </c>
      <c r="M4" s="131" t="str">
        <v>Calcs.</v>
      </c>
      <c r="N4" s="131" t="s">
        <v>81</v>
      </c>
      <c r="T4" s="324" t="s">
        <v>679</v>
      </c>
      <c r="U4" s="324" t="s">
        <v>681</v>
      </c>
      <c r="V4" s="324" t="s">
        <v>680</v>
      </c>
      <c r="W4" s="324" t="s">
        <v>682</v>
      </c>
      <c r="X4" s="324" t="s">
        <v>676</v>
      </c>
      <c r="Y4" s="324" t="s">
        <v>677</v>
      </c>
      <c r="Z4" s="324" t="s">
        <v>755</v>
      </c>
      <c r="AE4" s="177" t="s">
        <v>448</v>
      </c>
      <c r="AI4" s="169" t="s">
        <v>453</v>
      </c>
      <c r="AL4" t="s">
        <v>453</v>
      </c>
      <c r="AM4" t="s">
        <v>737</v>
      </c>
    </row>
    <row r="5" spans="1:39" x14ac:dyDescent="0.4">
      <c r="H5" t="s">
        <v>827</v>
      </c>
      <c r="I5" s="289"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I6" s="289" t="s">
        <v>822</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0:01:15</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700</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SAM-PR-R</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741</v>
      </c>
    </row>
    <row r="30" spans="1:39" x14ac:dyDescent="0.4">
      <c r="I30"/>
      <c r="J30" s="237"/>
      <c r="K30" s="83" t="str">
        <f>IFERROR(VLOOKUP(#REF!,'Code list'!$B$3:$C$310,2,0),"")</f>
        <v/>
      </c>
      <c r="M30" t="str">
        <v>SALES-PV</v>
      </c>
      <c r="N30" t="str">
        <f>IFERROR(VLOOKUP(M30,'Code list'!$B$4:$C$311,2,0),"")</f>
        <v>unit</v>
      </c>
      <c r="AL30" t="s">
        <v>466</v>
      </c>
      <c r="AM30" t="s">
        <v>742</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702</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703</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743</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744</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704</v>
      </c>
    </row>
    <row r="36" spans="1:39" x14ac:dyDescent="0.4">
      <c r="A36" s="84" t="s">
        <v>422</v>
      </c>
      <c r="B36" s="296" t="str">
        <f t="shared" si="0"/>
        <v>FAP - dog</v>
      </c>
      <c r="H36" s="3"/>
      <c r="I36" s="3"/>
      <c r="J36" s="237"/>
      <c r="K36" s="83" t="str">
        <f>IFERROR(VLOOKUP(#REF!,'Code list'!$B$3:$C$310,2,0),"")</f>
        <v/>
      </c>
      <c r="M36" t="str">
        <v>DCV-S</v>
      </c>
      <c r="N36" t="str">
        <f>IFERROR(VLOOKUP(M36,'Code list'!$B$4:$C$311,2,0),"")</f>
        <v xml:space="preserve">DC volume driven </v>
      </c>
      <c r="T36" t="s">
        <v>559</v>
      </c>
      <c r="AL36" t="s">
        <v>465</v>
      </c>
      <c r="AM36" t="s">
        <v>705</v>
      </c>
    </row>
    <row r="37" spans="1:39" x14ac:dyDescent="0.4">
      <c r="A37" s="84" t="s">
        <v>418</v>
      </c>
      <c r="B37" s="296" t="str">
        <f t="shared" si="0"/>
        <v>FAI - dog</v>
      </c>
      <c r="I37"/>
      <c r="J37" s="237"/>
      <c r="K37" s="83" t="str">
        <f>IFERROR(VLOOKUP(#REF!,'Code list'!$B$3:$C$310,2,0),"")</f>
        <v/>
      </c>
      <c r="M37" t="str">
        <v>SUBCAC-S</v>
      </c>
      <c r="N37" t="str">
        <f>IFERROR(VLOOKUP(M37,'Code list'!$B$4:$C$311,2,0),"")</f>
        <v>New user acquisition cost</v>
      </c>
      <c r="T37" t="s">
        <v>453</v>
      </c>
      <c r="AL37" t="s">
        <v>453</v>
      </c>
      <c r="AM37" t="s">
        <v>745</v>
      </c>
    </row>
    <row r="38" spans="1:39" x14ac:dyDescent="0.4">
      <c r="I38"/>
      <c r="J38" s="237"/>
      <c r="K38" s="83" t="str">
        <f>IFERROR(VLOOKUP(A108,'Code list'!$B$3:$C$310,2,0),"")</f>
        <v>Fixed constant current asset</v>
      </c>
      <c r="M38" t="str">
        <v>SALES-S</v>
      </c>
      <c r="N38" t="str">
        <f>IFERROR(VLOOKUP(M38,'Code list'!$B$4:$C$311,2,0),"")</f>
        <v>Sales</v>
      </c>
      <c r="T38" t="s">
        <v>466</v>
      </c>
      <c r="AL38" t="s">
        <v>485</v>
      </c>
      <c r="AM38" t="s">
        <v>746</v>
      </c>
    </row>
    <row r="39" spans="1:39" x14ac:dyDescent="0.4">
      <c r="H39" s="3"/>
      <c r="I39" s="3"/>
      <c r="J39" s="237"/>
      <c r="K39" s="83" t="str">
        <f>IFERROR(VLOOKUP(#REF!,'Code list'!$B$3:$C$310,2,0),"")</f>
        <v/>
      </c>
      <c r="M39" t="str">
        <v>WCINV-SSV</v>
      </c>
      <c r="N39" t="str">
        <f>IFERROR(VLOOKUP(M39,'Code list'!$B$4:$C$311,2,0),"")</f>
        <v xml:space="preserve">COGS w/ inventory - volume driven </v>
      </c>
      <c r="T39" t="s">
        <v>453</v>
      </c>
      <c r="AL39" t="s">
        <v>337</v>
      </c>
      <c r="AM39" t="s">
        <v>706</v>
      </c>
    </row>
    <row r="40" spans="1:39" x14ac:dyDescent="0.4">
      <c r="I40"/>
      <c r="J40" s="237"/>
      <c r="K40" s="83" t="str">
        <f>IFERROR(VLOOKUP(#REF!,'Code list'!$B$3:$C$310,2,0),"")</f>
        <v/>
      </c>
      <c r="M40" t="str">
        <v>WCINVBATCH-SV</v>
      </c>
      <c r="N40" t="str">
        <f>IFERROR(VLOOKUP(M40,'Code list'!$B$4:$C$311,2,0),"")</f>
        <v xml:space="preserve">COGS w/ inventory - volume driven </v>
      </c>
      <c r="T40" t="s">
        <v>486</v>
      </c>
      <c r="AL40" t="s">
        <v>267</v>
      </c>
      <c r="AM40" t="s">
        <v>707</v>
      </c>
    </row>
    <row r="41" spans="1:39" x14ac:dyDescent="0.4">
      <c r="H41" s="3"/>
      <c r="I41" s="3"/>
      <c r="J41" s="237"/>
      <c r="K41" s="83" t="str">
        <f>IFERROR(VLOOKUP(#REF!,'Code list'!$B$3:$C$310,2,0),"")</f>
        <v/>
      </c>
      <c r="M41" t="str">
        <v>ADREV-S</v>
      </c>
      <c r="N41" t="str">
        <f>IFERROR(VLOOKUP(M41,'Code list'!$B$4:$C$311,2,0),"")</f>
        <v>Advertising revenue - secondary</v>
      </c>
      <c r="T41" t="s">
        <v>453</v>
      </c>
      <c r="AL41" t="s">
        <v>453</v>
      </c>
      <c r="AM41" t="s">
        <v>747</v>
      </c>
    </row>
    <row r="42" spans="1:39" x14ac:dyDescent="0.4">
      <c r="H42" s="3"/>
      <c r="I42" s="3"/>
      <c r="J42" s="237"/>
      <c r="K42" s="83" t="str">
        <f>IFERROR(VLOOKUP(#REF!,'Code list'!$B$3:$C$310,2,0),"")</f>
        <v/>
      </c>
      <c r="M42" t="str">
        <v>DCHC-S</v>
      </c>
      <c r="N42" t="str">
        <f>IFERROR(VLOOKUP(M42,'Code list'!$B$4:$C$311,2,0),"")</f>
        <v>Headcount - revenue driven</v>
      </c>
      <c r="T42" t="s">
        <v>485</v>
      </c>
      <c r="AL42" t="s">
        <v>573</v>
      </c>
      <c r="AM42" t="s">
        <v>748</v>
      </c>
    </row>
    <row r="43" spans="1:39" x14ac:dyDescent="0.4">
      <c r="I43"/>
      <c r="J43" s="237"/>
      <c r="K43" s="83" t="str">
        <f>IFERROR(VLOOKUP(#REF!,'Code list'!$B$3:$C$310,2,0),"")</f>
        <v/>
      </c>
      <c r="M43" t="str">
        <v>DC-S</v>
      </c>
      <c r="N43" t="str">
        <f>IFERROR(VLOOKUP(M43,'Code list'!$B$4:$C$311,2,0),"")</f>
        <v>% of revenue direct cost</v>
      </c>
      <c r="T43" t="s">
        <v>453</v>
      </c>
      <c r="AL43" t="s">
        <v>421</v>
      </c>
      <c r="AM43" t="s">
        <v>708</v>
      </c>
    </row>
    <row r="44" spans="1:39" x14ac:dyDescent="0.4">
      <c r="H44" s="3"/>
      <c r="I44" s="3"/>
      <c r="J44" s="237"/>
      <c r="K44" s="83" t="str">
        <f>IFERROR(VLOOKUP(#REF!,'Code list'!$B$3:$C$310,2,0),"")</f>
        <v/>
      </c>
      <c r="M44" t="str">
        <v>DCSCAC-S</v>
      </c>
      <c r="N44" t="str">
        <f>IFERROR(VLOOKUP(M44,'Code list'!$B$4:$C$311,2,0),"")</f>
        <v>Seller acquisition cost</v>
      </c>
      <c r="T44" t="s">
        <v>573</v>
      </c>
      <c r="AL44" t="s">
        <v>274</v>
      </c>
      <c r="AM44" t="s">
        <v>709</v>
      </c>
    </row>
    <row r="45" spans="1:39" x14ac:dyDescent="0.4">
      <c r="A45" s="164" t="s">
        <v>432</v>
      </c>
      <c r="I45"/>
      <c r="J45" s="237"/>
      <c r="K45" s="83" t="str">
        <f>IFERROR(VLOOKUP(#REF!,'Code list'!$B$3:$C$310,2,0),"")</f>
        <v/>
      </c>
      <c r="M45" t="str">
        <v>FAINT-S</v>
      </c>
      <c r="N45" t="str">
        <f>IFERROR(VLOOKUP(M45,'Code list'!$B$4:$C$311,2,0),"")</f>
        <v>Volume driven secondary intangible assets</v>
      </c>
      <c r="T45" t="s">
        <v>261</v>
      </c>
      <c r="AL45" t="s">
        <v>261</v>
      </c>
      <c r="AM45" t="s">
        <v>749</v>
      </c>
    </row>
    <row r="46" spans="1:39" x14ac:dyDescent="0.4">
      <c r="A46" s="164" t="s">
        <v>496</v>
      </c>
      <c r="I46"/>
      <c r="J46" s="237"/>
      <c r="K46" s="83" t="str">
        <f>IFERROR(VLOOKUP(#REF!,'Code list'!$B$3:$C$310,2,0),"")</f>
        <v/>
      </c>
      <c r="M46" t="str">
        <v>FAPPE-S</v>
      </c>
      <c r="N46" t="str">
        <f>IFERROR(VLOOKUP(M46,'Code list'!$B$4:$C$311,2,0),"")</f>
        <v>Volume driven secondary PP&amp;E</v>
      </c>
      <c r="T46" t="s">
        <v>467</v>
      </c>
      <c r="AL46" t="s">
        <v>467</v>
      </c>
      <c r="AM46" t="s">
        <v>750</v>
      </c>
    </row>
    <row r="47" spans="1:39" x14ac:dyDescent="0.4">
      <c r="A47" s="164" t="s">
        <v>275</v>
      </c>
      <c r="I47"/>
      <c r="J47" s="237"/>
      <c r="K47" s="83" t="str">
        <f>IFERROR(VLOOKUP(#REF!,'Code list'!$B$3:$C$310,2,0),"")</f>
        <v/>
      </c>
      <c r="M47" t="str">
        <v>FAINTR-S</v>
      </c>
      <c r="N47" t="str">
        <f>IFERROR(VLOOKUP(M47,'Code list'!$B$4:$C$311,2,0),"")</f>
        <v>Revenue driven intangible assets</v>
      </c>
      <c r="T47" t="s">
        <v>261</v>
      </c>
      <c r="AL47" t="s">
        <v>422</v>
      </c>
      <c r="AM47" t="s">
        <v>710</v>
      </c>
    </row>
    <row r="48" spans="1:39" x14ac:dyDescent="0.4">
      <c r="A48" s="164" t="s">
        <v>267</v>
      </c>
      <c r="I48"/>
      <c r="J48" s="237"/>
      <c r="K48" s="83" t="str">
        <f>IFERROR(VLOOKUP(A110,'Code list'!$B$3:$C$310,2,0),"")</f>
        <v>Fixed constant current asset</v>
      </c>
      <c r="M48" t="str">
        <v>FAPPER-S</v>
      </c>
      <c r="N48" t="str">
        <f>IFERROR(VLOOKUP(M48,'Code list'!$B$4:$C$311,2,0),"")</f>
        <v>Revenue driven PP&amp;E</v>
      </c>
      <c r="T48" t="s">
        <v>487</v>
      </c>
      <c r="AL48" t="s">
        <v>261</v>
      </c>
      <c r="AM48" t="s">
        <v>751</v>
      </c>
    </row>
    <row r="49" spans="1:39" x14ac:dyDescent="0.4">
      <c r="A49" s="164" t="s">
        <v>421</v>
      </c>
      <c r="I49"/>
      <c r="J49" s="237"/>
      <c r="K49" s="83" t="str">
        <f>IFERROR(VLOOKUP(A111,'Code list'!$B$3:$C$310,2,0),"")</f>
        <v>Fixed constant long-term liability</v>
      </c>
      <c r="M49" t="str">
        <v>LAMORT-S</v>
      </c>
      <c r="N49" t="str">
        <f>IFERROR(VLOOKUP(M49,'Code list'!$B$4:$C$311,2,0),"")</f>
        <v>Volume driven amortizing loan - no defaults</v>
      </c>
      <c r="T49" t="s">
        <v>261</v>
      </c>
      <c r="AL49" t="s">
        <v>487</v>
      </c>
      <c r="AM49" t="s">
        <v>752</v>
      </c>
    </row>
    <row r="50" spans="1:39" x14ac:dyDescent="0.4">
      <c r="A50" s="164" t="s">
        <v>274</v>
      </c>
      <c r="I50"/>
      <c r="J50" s="237"/>
      <c r="K50" s="83" t="str">
        <f>IFERROR(VLOOKUP(A112,'Code list'!$B$3:$C$310,2,0),"")</f>
        <v>Simple amortizing debt</v>
      </c>
      <c r="M50" t="str">
        <v>LAMORTR-S</v>
      </c>
      <c r="N50" t="str">
        <f>IFERROR(VLOOKUP(M50,'Code list'!$B$4:$C$311,2,0),"")</f>
        <v>Revenue driven amortizing loan - no defaults</v>
      </c>
      <c r="T50" t="s">
        <v>478</v>
      </c>
      <c r="AL50" t="s">
        <v>418</v>
      </c>
      <c r="AM50" t="s">
        <v>711</v>
      </c>
    </row>
    <row r="51" spans="1:39" x14ac:dyDescent="0.4">
      <c r="A51" s="164" t="s">
        <v>422</v>
      </c>
      <c r="I51"/>
      <c r="J51" s="237"/>
      <c r="K51" s="83" t="str">
        <f>IFERROR(VLOOKUP(A113,'Code list'!$B$3:$C$310,2,0),"")</f>
        <v>Rolling fixed term debt - multiple borrowings w/ annual control</v>
      </c>
      <c r="M51" t="str">
        <v>PDC-S</v>
      </c>
      <c r="N51" t="str">
        <f>IFERROR(VLOOKUP(M51,'Code list'!$B$4:$C$311,2,0),"")</f>
        <v>Passthrough direct cost</v>
      </c>
      <c r="AL51" t="s">
        <v>260</v>
      </c>
      <c r="AM51" t="s">
        <v>753</v>
      </c>
    </row>
    <row r="52" spans="1:39" x14ac:dyDescent="0.4">
      <c r="A52" s="164" t="s">
        <v>418</v>
      </c>
      <c r="I52"/>
      <c r="J52" s="237"/>
      <c r="K52" s="83" t="str">
        <f>IFERROR(VLOOKUP(A114,'Code list'!$B$3:$C$310,2,0),"")</f>
        <v>Fixed term debt - one-time borrowing</v>
      </c>
      <c r="M52" t="str">
        <v>SUB-S</v>
      </c>
      <c r="N52" t="str">
        <f>IFERROR(VLOOKUP(M52,'Code list'!$B$4:$C$311,2,0),"")</f>
        <v>Subscription revenue - secondary volume driven</v>
      </c>
      <c r="AL52" t="s">
        <v>478</v>
      </c>
      <c r="AM52" t="s">
        <v>754</v>
      </c>
    </row>
    <row r="53" spans="1:39" x14ac:dyDescent="0.4">
      <c r="I53"/>
      <c r="J53" s="237"/>
      <c r="K53" s="83" t="str">
        <f>IFERROR(VLOOKUP(A115,'Code list'!$B$3:$C$310,2,0),"")</f>
        <v>Fixed secondary PPE</v>
      </c>
      <c r="M53" t="str">
        <v>GMV-S</v>
      </c>
      <c r="N53" t="str">
        <f>IFERROR(VLOOKUP(M53,'Code list'!$B$4:$C$311,2,0),"")</f>
        <v>Secondary GMV</v>
      </c>
      <c r="AL53" t="s">
        <v>419</v>
      </c>
      <c r="AM53" t="s">
        <v>713</v>
      </c>
    </row>
    <row r="54" spans="1:39" x14ac:dyDescent="0.4">
      <c r="I54"/>
      <c r="J54" s="237"/>
      <c r="K54" s="83" t="str">
        <f>IFERROR(VLOOKUP(A116,'Code list'!$B$3:$C$310,2,0),"")</f>
        <v>Fixed secondary intangible assets</v>
      </c>
      <c r="M54" t="str">
        <v>SUBR-S</v>
      </c>
      <c r="N54" t="str">
        <f>IFERROR(VLOOKUP(M54,'Code list'!$B$4:$C$311,2,0),"")</f>
        <v>Subscription revenue - secondary revenue driven</v>
      </c>
      <c r="AL54" t="s">
        <v>529</v>
      </c>
      <c r="AM54" t="s">
        <v>714</v>
      </c>
    </row>
    <row r="55" spans="1:39" x14ac:dyDescent="0.4">
      <c r="H55" s="3"/>
      <c r="I55"/>
      <c r="J55" s="237"/>
      <c r="K55" s="83" t="str">
        <f>IFERROR(VLOOKUP(A117,'Code list'!$B$3:$C$310,2,0),"")</f>
        <v>Fixed secondary PPE</v>
      </c>
      <c r="M55" t="str">
        <v>UEREV - S</v>
      </c>
      <c r="N55" t="str">
        <f>IFERROR(VLOOKUP(M55,'Code list'!$B$4:$C$311,2,0),"")</f>
        <v xml:space="preserve">Simple unearned revenue - revenue </v>
      </c>
      <c r="AL55" t="s">
        <v>528</v>
      </c>
      <c r="AM55" t="s">
        <v>715</v>
      </c>
    </row>
    <row r="56" spans="1:39" x14ac:dyDescent="0.4">
      <c r="A56" s="177"/>
      <c r="B56" s="290">
        <f t="shared" ref="B56" si="1">A56</f>
        <v>0</v>
      </c>
      <c r="H56" s="3"/>
      <c r="I56"/>
      <c r="J56" s="237"/>
      <c r="K56" s="83">
        <f>IFERROR(VLOOKUP(A118,'Code list'!$B$3:$C$310,2,0),"")</f>
        <v>0</v>
      </c>
      <c r="M56" t="str">
        <v>SPLIT-SV-VR</v>
      </c>
      <c r="N56" t="str">
        <f>IFERROR(VLOOKUP(M56,'Code list'!$B$4:$C$311,2,0),"")</f>
        <v>Split volume into two categories - unit</v>
      </c>
      <c r="AL56" t="s">
        <v>532</v>
      </c>
      <c r="AM56" t="s">
        <v>716</v>
      </c>
    </row>
    <row r="57" spans="1:39" x14ac:dyDescent="0.4">
      <c r="I57"/>
      <c r="J57" s="237"/>
      <c r="K57" s="83">
        <f>IFERROR(VLOOKUP(A119,'Code list'!$B$3:$C$310,2,0),"")</f>
        <v>0</v>
      </c>
      <c r="M57" t="str">
        <v>F codes</v>
      </c>
      <c r="N57" t="str">
        <f>IFERROR(VLOOKUP(M57,'Code list'!$B$4:$C$311,2,0),"")</f>
        <v>F codes</v>
      </c>
      <c r="T57" s="84" t="s">
        <v>453</v>
      </c>
      <c r="AL57" t="s">
        <v>533</v>
      </c>
      <c r="AM57" t="s">
        <v>717</v>
      </c>
    </row>
    <row r="58" spans="1:39" x14ac:dyDescent="0.4">
      <c r="I58"/>
      <c r="J58" s="237"/>
      <c r="K58" s="83">
        <f>IFERROR(VLOOKUP(A120,'Code list'!$B$3:$C$310,2,0),"")</f>
        <v>0</v>
      </c>
      <c r="M58" t="str">
        <v>FCCA-F</v>
      </c>
      <c r="N58" t="str">
        <f>IFERROR(VLOOKUP(M58,'Code list'!$B$4:$C$311,2,0),"")</f>
        <v>Fixed constant current asset</v>
      </c>
      <c r="T58" s="84" t="s">
        <v>560</v>
      </c>
      <c r="AL58" t="s">
        <v>426</v>
      </c>
      <c r="AM58" t="s">
        <v>718</v>
      </c>
    </row>
    <row r="59" spans="1:39" x14ac:dyDescent="0.4">
      <c r="I59"/>
      <c r="J59" s="237"/>
      <c r="K59" s="83">
        <f>IFERROR(VLOOKUP(A121,'Code list'!$B$3:$C$310,2,0),"")</f>
        <v>0</v>
      </c>
      <c r="M59" t="str">
        <v>FCCL-F</v>
      </c>
      <c r="N59" t="str">
        <f>IFERROR(VLOOKUP(M59,'Code list'!$B$4:$C$311,2,0),"")</f>
        <v>Fixed constant current liability</v>
      </c>
      <c r="T59" s="84" t="s">
        <v>453</v>
      </c>
      <c r="AL59" t="s">
        <v>427</v>
      </c>
      <c r="AM59" t="s">
        <v>719</v>
      </c>
    </row>
    <row r="60" spans="1:39" x14ac:dyDescent="0.4">
      <c r="I60"/>
      <c r="J60" s="237"/>
      <c r="K60" s="83">
        <f>IFERROR(VLOOKUP(A122,'Code list'!$B$3:$C$310,2,0),"")</f>
        <v>0</v>
      </c>
      <c r="M60" t="str">
        <v>FCLTA-F</v>
      </c>
      <c r="N60" t="str">
        <f>IFERROR(VLOOKUP(M60,'Code list'!$B$4:$C$311,2,0),"")</f>
        <v>Fixed constant current asset</v>
      </c>
      <c r="T60" s="84" t="s">
        <v>559</v>
      </c>
      <c r="AL60" t="s">
        <v>428</v>
      </c>
      <c r="AM60" t="s">
        <v>720</v>
      </c>
    </row>
    <row r="61" spans="1:39" x14ac:dyDescent="0.4">
      <c r="I61"/>
      <c r="J61" s="237"/>
      <c r="K61" s="83">
        <f>IFERROR(VLOOKUP(A123,'Code list'!$B$3:$C$310,2,0),"")</f>
        <v>0</v>
      </c>
      <c r="M61" t="str">
        <v>FCLTL-F</v>
      </c>
      <c r="N61" t="str">
        <f>IFERROR(VLOOKUP(M61,'Code list'!$B$4:$C$311,2,0),"")</f>
        <v>Fixed constant long-term liability</v>
      </c>
      <c r="T61" s="84" t="s">
        <v>453</v>
      </c>
      <c r="AL61" t="s">
        <v>425</v>
      </c>
      <c r="AM61" t="s">
        <v>721</v>
      </c>
    </row>
    <row r="62" spans="1:39" x14ac:dyDescent="0.4">
      <c r="H62" s="3"/>
      <c r="I62"/>
      <c r="J62" s="237"/>
      <c r="K62" s="83" t="str">
        <f>IFERROR(VLOOKUP(H62,'Code list'!$B$3:$C$310,2,0),"")</f>
        <v/>
      </c>
      <c r="M62" t="str">
        <v>DAMORT-F</v>
      </c>
      <c r="N62" t="str">
        <f>IFERROR(VLOOKUP(M62,'Code list'!$B$4:$C$311,2,0),"")</f>
        <v>Simple amortizing debt</v>
      </c>
      <c r="T62" s="84" t="s">
        <v>466</v>
      </c>
      <c r="AL62" t="s">
        <v>424</v>
      </c>
      <c r="AM62" t="s">
        <v>722</v>
      </c>
    </row>
    <row r="63" spans="1:39" x14ac:dyDescent="0.4">
      <c r="A63" t="s">
        <v>260</v>
      </c>
      <c r="B63" t="s">
        <v>712</v>
      </c>
      <c r="H63" s="3"/>
      <c r="I63"/>
      <c r="J63" s="237"/>
      <c r="K63" s="83" t="str">
        <f>IFERROR(VLOOKUP(H63,'Code list'!$B$3:$C$310,2,0),"")</f>
        <v/>
      </c>
      <c r="M63" t="str">
        <v>DTERMY-F</v>
      </c>
      <c r="N63" t="str">
        <f>IFERROR(VLOOKUP(M63,'Code list'!$B$4:$C$311,2,0),"")</f>
        <v>Rolling fixed term debt - multiple borrowings w/ annual control</v>
      </c>
      <c r="T63" s="84" t="s">
        <v>453</v>
      </c>
      <c r="AL63" t="s">
        <v>564</v>
      </c>
      <c r="AM63" t="s">
        <v>723</v>
      </c>
    </row>
    <row r="64" spans="1:39" x14ac:dyDescent="0.4">
      <c r="A64" t="s">
        <v>478</v>
      </c>
      <c r="B64" t="s">
        <v>713</v>
      </c>
      <c r="I64"/>
      <c r="J64" s="237"/>
      <c r="K64" s="83" t="str">
        <f>IFERROR(VLOOKUP(H64,'Code list'!$B$3:$C$310,2,0),"")</f>
        <v/>
      </c>
      <c r="M64" t="str">
        <v>DTERM1-F</v>
      </c>
      <c r="N64" t="str">
        <f>IFERROR(VLOOKUP(M64,'Code list'!$B$4:$C$311,2,0),"")</f>
        <v>Fixed term debt - one-time borrowing</v>
      </c>
      <c r="T64" s="84" t="s">
        <v>486</v>
      </c>
      <c r="AL64" t="s">
        <v>391</v>
      </c>
      <c r="AM64" t="s">
        <v>724</v>
      </c>
    </row>
    <row r="65" spans="1:39" x14ac:dyDescent="0.4">
      <c r="A65" t="s">
        <v>419</v>
      </c>
      <c r="B65" t="s">
        <v>714</v>
      </c>
      <c r="I65"/>
      <c r="M65" t="str">
        <v>FAPPE-F</v>
      </c>
      <c r="N65" t="str">
        <f>IFERROR(VLOOKUP(M65,'Code list'!$B$4:$C$311,2,0),"")</f>
        <v>Fixed secondary PPE</v>
      </c>
      <c r="T65" s="84" t="s">
        <v>453</v>
      </c>
      <c r="AL65" t="s">
        <v>406</v>
      </c>
      <c r="AM65" t="s">
        <v>725</v>
      </c>
    </row>
    <row r="66" spans="1:39" x14ac:dyDescent="0.4">
      <c r="I66"/>
      <c r="M66" t="str">
        <v>FAINT-F</v>
      </c>
      <c r="N66" t="str">
        <f>IFERROR(VLOOKUP(M66,'Code list'!$B$4:$C$311,2,0),"")</f>
        <v>Fixed secondary intangible assets</v>
      </c>
      <c r="T66" s="84" t="s">
        <v>485</v>
      </c>
      <c r="AL66" t="s">
        <v>407</v>
      </c>
      <c r="AM66" t="s">
        <v>726</v>
      </c>
    </row>
    <row r="67" spans="1:39" x14ac:dyDescent="0.4">
      <c r="I67"/>
      <c r="M67" t="str">
        <v>FAPPELIST-F</v>
      </c>
      <c r="N67" t="str">
        <f>IFERROR(VLOOKUP(M67,'Code list'!$B$4:$C$311,2,0),"")</f>
        <v>Fixed secondary PPE</v>
      </c>
      <c r="T67" s="84" t="s">
        <v>453</v>
      </c>
      <c r="AL67" t="s">
        <v>408</v>
      </c>
      <c r="AM67" t="s">
        <v>727</v>
      </c>
    </row>
    <row r="68" spans="1:39" x14ac:dyDescent="0.4">
      <c r="I68"/>
      <c r="M68" t="str">
        <v>AOV-TR-RV</v>
      </c>
      <c r="N68" t="str">
        <f>IFERROR(VLOOKUP(M68,'Code list'!$B$4:$C$311,2,0),"")</f>
        <v>Average Order Value - Secondary volume driver</v>
      </c>
      <c r="T68" s="84" t="s">
        <v>573</v>
      </c>
      <c r="AL68" t="s">
        <v>523</v>
      </c>
      <c r="AM68" t="s">
        <v>728</v>
      </c>
    </row>
    <row r="69" spans="1:39" x14ac:dyDescent="0.4">
      <c r="I69"/>
      <c r="M69" t="str">
        <v>VOV-TV-V</v>
      </c>
      <c r="N69" t="str">
        <f>IFERROR(VLOOKUP(M69,'Code list'!$B$4:$C$311,2,0),"")</f>
        <v>Volume of a volume modifier - implant</v>
      </c>
      <c r="T69" s="84" t="s">
        <v>261</v>
      </c>
      <c r="AL69" t="s">
        <v>429</v>
      </c>
      <c r="AM69" t="s">
        <v>729</v>
      </c>
    </row>
    <row r="70" spans="1:39" x14ac:dyDescent="0.4">
      <c r="M70" t="str">
        <v>FAIL-TV-V</v>
      </c>
      <c r="N70" t="str">
        <f>IFERROR(VLOOKUP(M70,'Code list'!$B$4:$C$311,2,0),"")</f>
        <v>% failure - in and outs (charged)</v>
      </c>
      <c r="T70" s="84" t="s">
        <v>467</v>
      </c>
    </row>
    <row r="71" spans="1:39" x14ac:dyDescent="0.4">
      <c r="A71" t="s">
        <v>453</v>
      </c>
      <c r="B71" s="289" t="s">
        <v>737</v>
      </c>
      <c r="M71" t="str">
        <v>SEASON MONTHL-TV-V</v>
      </c>
      <c r="N71" t="str">
        <f>IFERROR(VLOOKUP(M71,'Code list'!$B$4:$C$311,2,0),"")</f>
        <v>Seasonality volume adjuster - monthly</v>
      </c>
      <c r="T71" s="84" t="s">
        <v>261</v>
      </c>
    </row>
    <row r="72" spans="1:39" x14ac:dyDescent="0.4">
      <c r="A72" t="s">
        <v>560</v>
      </c>
      <c r="B72" s="289" t="s">
        <v>738</v>
      </c>
      <c r="M72" t="str">
        <v>SEASON MONTHL-TR-R</v>
      </c>
      <c r="T72" s="84" t="s">
        <v>487</v>
      </c>
    </row>
    <row r="73" spans="1:39" x14ac:dyDescent="0.4">
      <c r="A73" t="s">
        <v>263</v>
      </c>
      <c r="B73" s="289" t="s">
        <v>568</v>
      </c>
      <c r="M73" t="str">
        <v>SEASON QUARTER-TR-R</v>
      </c>
      <c r="T73" s="84" t="s">
        <v>260</v>
      </c>
    </row>
    <row r="74" spans="1:39" x14ac:dyDescent="0.4">
      <c r="A74" t="s">
        <v>432</v>
      </c>
      <c r="B74" s="289" t="s">
        <v>569</v>
      </c>
      <c r="M74" t="str">
        <v>SEASON QUARTER-TV-V</v>
      </c>
      <c r="T74" s="84" t="s">
        <v>478</v>
      </c>
    </row>
    <row r="75" spans="1:39" x14ac:dyDescent="0.4">
      <c r="A75" t="s">
        <v>453</v>
      </c>
      <c r="B75" s="289" t="s">
        <v>739</v>
      </c>
      <c r="M75" t="str">
        <v>TOGGLE-TV-V</v>
      </c>
    </row>
    <row r="76" spans="1:39" x14ac:dyDescent="0.4">
      <c r="A76" t="s">
        <v>560</v>
      </c>
      <c r="B76" s="289" t="s">
        <v>740</v>
      </c>
      <c r="M76" t="str">
        <v>IS CODES</v>
      </c>
    </row>
    <row r="77" spans="1:39" x14ac:dyDescent="0.4">
      <c r="A77" s="3" t="s">
        <v>430</v>
      </c>
      <c r="B77" t="s">
        <v>697</v>
      </c>
      <c r="M77" t="str">
        <v>WCAR-IS</v>
      </c>
    </row>
    <row r="78" spans="1:39" x14ac:dyDescent="0.4">
      <c r="A78" s="3" t="s">
        <v>453</v>
      </c>
      <c r="B78" t="s">
        <v>698</v>
      </c>
      <c r="M78" t="str">
        <v>WCINV-IS</v>
      </c>
    </row>
    <row r="79" spans="1:39" x14ac:dyDescent="0.4">
      <c r="A79" s="3" t="s">
        <v>559</v>
      </c>
      <c r="B79" t="s">
        <v>699</v>
      </c>
      <c r="M79" t="str">
        <v>WCAP-IS</v>
      </c>
    </row>
    <row r="80" spans="1:39" x14ac:dyDescent="0.4">
      <c r="A80" s="3" t="s">
        <v>420</v>
      </c>
      <c r="B80" t="s">
        <v>700</v>
      </c>
      <c r="M80" t="str">
        <v>WCUR-IS</v>
      </c>
    </row>
    <row r="81" spans="1:13" x14ac:dyDescent="0.4">
      <c r="A81" s="3" t="s">
        <v>496</v>
      </c>
      <c r="B81" s="3" t="s">
        <v>696</v>
      </c>
      <c r="M81" t="str">
        <v>WCPP-IS</v>
      </c>
    </row>
    <row r="82" spans="1:13" x14ac:dyDescent="0.4">
      <c r="A82" t="s">
        <v>269</v>
      </c>
      <c r="B82" t="s">
        <v>701</v>
      </c>
      <c r="M82" t="str">
        <v>DCOPS-IS</v>
      </c>
    </row>
    <row r="83" spans="1:13" x14ac:dyDescent="0.4">
      <c r="A83" t="s">
        <v>453</v>
      </c>
      <c r="B83" t="s">
        <v>741</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0"/>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0">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DCV-S</v>
      </c>
      <c r="C34" t="str">
        <f>SUBSTITUTE(INDEX(Codes!$G:$G,MATCH('Code list'!$B34,Codes!$D:$D,0)),":","")</f>
        <v xml:space="preserve">DC volume driven </v>
      </c>
      <c r="D34" t="str">
        <f>INDEX(Codes!$F:$F,MATCH('Code list'!$B34,Codes!$D:$D,0))</f>
        <v xml:space="preserve">Secondary direct cost measuring the cost of goods sold. ONLY compatible with SR-P! Do not use with any other revenue codes other than SR-P. Multiplies # of orders by a COGS/unit assumption. </v>
      </c>
    </row>
    <row r="35" spans="2:4" x14ac:dyDescent="0.4">
      <c r="B35" t="str">
        <v>SUBCAC-S</v>
      </c>
      <c r="C35" t="str">
        <f>SUBSTITUTE(INDEX(Codes!$G:$G,MATCH('Code list'!$B35,Codes!$D:$D,0)),":","")</f>
        <v>New user acquisition cost</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SALES-S</v>
      </c>
      <c r="C36" t="str">
        <f>SUBSTITUTE(INDEX(Codes!$G:$G,MATCH('Code list'!$B36,Codes!$D:$D,0)),":","")</f>
        <v>Sales</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WCINV-SSV</v>
      </c>
      <c r="C37" t="str">
        <f>SUBSTITUTE(INDEX(Codes!$G:$G,MATCH('Code list'!$B37,Codes!$D:$D,0)),":","")</f>
        <v xml:space="preserve">COGS w/ inventory - volume driven </v>
      </c>
      <c r="D37" t="str">
        <f>INDEX(Codes!$F:$F,MATCH('Code list'!$B37,Codes!$D:$D,0))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8" spans="2:4" x14ac:dyDescent="0.4">
      <c r="B38" t="str">
        <v>WCINVBATCH-SV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ADREV-S</v>
      </c>
      <c r="C39" t="str">
        <f>SUBSTITUTE(INDEX(Codes!$G:$G,MATCH('Code list'!$B39,Codes!$D:$D,0)),":","")</f>
        <v>Advertising revenue - secondary</v>
      </c>
      <c r="D39" t="str">
        <f>INDEX(Codes!$F:$F,MATCH('Code list'!$B39,Codes!$D:$D,0))</f>
        <v>Secondary advertising revenue. We take assumptions about # of impressions per (unit of primary volume) and then multiply the two to calculation # of impressions. We then take an assumption about revenue/impression to driven ad revenue</v>
      </c>
    </row>
    <row r="40" spans="2:4" x14ac:dyDescent="0.4">
      <c r="B40" t="str">
        <v>DCHC-S</v>
      </c>
      <c r="C40" t="str">
        <f>SUBSTITUTE(INDEX(Codes!$G:$G,MATCH('Code list'!$B40,Codes!$D:$D,0)),":","")</f>
        <v>Headcount - revenue driven</v>
      </c>
      <c r="D40" t="str">
        <f>INDEX(Codes!$F:$F,MATCH('Code list'!$B40,Codes!$D:$D,0))</f>
        <v>This is a secondary revenue driven direct cost where the revenue from the previous code combines with an assumption about revenue/FTE to drive # of FTE's. This is multiplied by a total compensation/year assumption to get to total headcount expense</v>
      </c>
    </row>
    <row r="41" spans="2:4" x14ac:dyDescent="0.4">
      <c r="B41" t="str">
        <v>DC-S</v>
      </c>
      <c r="C41" t="str">
        <f>SUBSTITUTE(INDEX(Codes!$G:$G,MATCH('Code list'!$B41,Codes!$D:$D,0)),":","")</f>
        <v>% of revenue direct cost</v>
      </c>
      <c r="D41" t="str">
        <f>INDEX(Codes!$F:$F,MATCH('Code list'!$B41,Codes!$D:$D,0))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2" spans="2:4" x14ac:dyDescent="0.4">
      <c r="B42" t="str">
        <v>DCSCAC-S</v>
      </c>
      <c r="C42" t="str">
        <f>SUBSTITUTE(INDEX(Codes!$G:$G,MATCH('Code list'!$B42,Codes!$D:$D,0)),":","")</f>
        <v>Seller acquisition cost</v>
      </c>
      <c r="D42" t="str">
        <f>INDEX(Codes!$F:$F,MATCH('Code list'!$B42,Codes!$D:$D,0))</f>
        <v>Secondary seller acquisition cost. This is used in a two sided marketplace where selleSR and buyeSR must be acquired. We take an assumption about # of selleSR per order to calculate # of new selleSR and then multiply by CAC to get the expense</v>
      </c>
    </row>
    <row r="43" spans="2:4" x14ac:dyDescent="0.4">
      <c r="B43" t="str">
        <v>FAINT-S</v>
      </c>
      <c r="C43" t="str">
        <f>SUBSTITUTE(INDEX(Codes!$G:$G,MATCH('Code list'!$B43,Codes!$D:$D,0)),":","")</f>
        <v>Volume driven secondary intangible assets</v>
      </c>
      <c r="D43" t="str">
        <f>INDEX(Codes!$F:$F,MATCH('Code list'!$B43,Codes!$D:$D,0))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4" spans="2:4" x14ac:dyDescent="0.4">
      <c r="B44" t="str">
        <v>FAPPE-S</v>
      </c>
      <c r="C44" t="str">
        <f>SUBSTITUTE(INDEX(Codes!$G:$G,MATCH('Code list'!$B44,Codes!$D:$D,0)),":","")</f>
        <v>Volume driven secondary PP&amp;E</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FAINTR-S</v>
      </c>
      <c r="C45" t="str">
        <f>SUBSTITUTE(INDEX(Codes!$G:$G,MATCH('Code list'!$B45,Codes!$D:$D,0)),":","")</f>
        <v>Revenue driven intangible assets</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FAPPER-S</v>
      </c>
      <c r="C46" t="str">
        <f>SUBSTITUTE(INDEX(Codes!$G:$G,MATCH('Code list'!$B46,Codes!$D:$D,0)),":","")</f>
        <v>Revenue driven PP&amp;E</v>
      </c>
      <c r="D46" t="str">
        <f>INDEX(Codes!$F:$F,MATCH('Code list'!$B46,Codes!$D:$D,0))</f>
        <v>This is a code for fixed assets that are driven by a revenue driver. Use this when you want to drive the amount of investment based on revenue. Ex. You need to to invest in $10k of software for every $1 million of revenue</v>
      </c>
    </row>
    <row r="47" spans="2:4" x14ac:dyDescent="0.4">
      <c r="B47" t="str">
        <v>LAMORT-S</v>
      </c>
      <c r="C47" t="str">
        <f>SUBSTITUTE(INDEX(Codes!$G:$G,MATCH('Code list'!$B47,Codes!$D:$D,0)),":","")</f>
        <v>Volume driven amortizing loan - no defaults</v>
      </c>
      <c r="D47" t="str">
        <f>INDEX(Codes!$F:$F,MATCH('Code list'!$B47,Codes!$D:$D,0))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8" spans="2:4" x14ac:dyDescent="0.4">
      <c r="B48" t="str">
        <v>LAMORTR-S</v>
      </c>
      <c r="C48" t="str">
        <f>SUBSTITUTE(INDEX(Codes!$G:$G,MATCH('Code list'!$B48,Codes!$D:$D,0)),":","")</f>
        <v>Revenue driven amortizing loan - no defaults</v>
      </c>
      <c r="D48" t="str">
        <f>INDEX(Codes!$F:$F,MATCH('Code list'!$B48,Codes!$D:$D,0))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49" spans="2:4" x14ac:dyDescent="0.4">
      <c r="B49" t="str">
        <v>PDC-S</v>
      </c>
      <c r="C49" t="str">
        <f>SUBSTITUTE(INDEX(Codes!$G:$G,MATCH('Code list'!$B49,Codes!$D:$D,0)),":","")</f>
        <v>Passthrough direct cost</v>
      </c>
      <c r="D49" t="str">
        <f>INDEX(Codes!$F:$F,MATCH('Code list'!$B49,Codes!$D:$D,0))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0" spans="2:4" x14ac:dyDescent="0.4">
      <c r="B50" t="str">
        <v>SUB-S</v>
      </c>
      <c r="C50" t="str">
        <f>SUBSTITUTE(INDEX(Codes!$G:$G,MATCH('Code list'!$B50,Codes!$D:$D,0)),":","")</f>
        <v>Subscription revenue - secondary volume driven</v>
      </c>
      <c r="D50" t="str">
        <f>INDEX(Codes!$F:$F,MATCH('Code list'!$B50,Codes!$D:$D,0))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1" spans="2:4" x14ac:dyDescent="0.4">
      <c r="B51" t="str">
        <v>GMV-S</v>
      </c>
      <c r="C51" t="str">
        <f>SUBSTITUTE(INDEX(Codes!$G:$G,MATCH('Code list'!$B51,Codes!$D:$D,0)),":","")</f>
        <v>Secondary GMV</v>
      </c>
      <c r="D51" t="str">
        <f>INDEX(Codes!$F:$F,MATCH('Code list'!$B51,Codes!$D:$D,0))</f>
        <v>Secondary GMV. This is a secondary marketplace revenue. We assume that the event code drives GMV and then take an assumption about percent penetration to calculate revenue from that GMV</v>
      </c>
    </row>
    <row r="52" spans="2:4" x14ac:dyDescent="0.4">
      <c r="B52" t="str">
        <v>SUBR-S</v>
      </c>
      <c r="C52" t="str">
        <f>SUBSTITUTE(INDEX(Codes!$G:$G,MATCH('Code list'!$B52,Codes!$D:$D,0)),":","")</f>
        <v>Subscription revenue - secondary revenue driven</v>
      </c>
      <c r="D52" t="str">
        <f>INDEX(Codes!$F:$F,MATCH('Code list'!$B52,Codes!$D:$D,0))</f>
        <v xml:space="preserve">Subscription revenue that is driven by revenue. We take an assumption about how many $ of primary revenue results in one new subscriber. </v>
      </c>
    </row>
    <row r="53" spans="2:4" x14ac:dyDescent="0.4">
      <c r="B53" t="str">
        <v>UEREV - S</v>
      </c>
      <c r="C53" t="str">
        <f>SUBSTITUTE(INDEX(Codes!$G:$G,MATCH('Code list'!$B53,Codes!$D:$D,0)),":","")</f>
        <v xml:space="preserve">Simple unearned revenue - revenue </v>
      </c>
      <c r="D53" t="str">
        <f>INDEX(Codes!$F:$F,MATCH('Code list'!$B53,Codes!$D:$D,0))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4" spans="2:4" x14ac:dyDescent="0.4">
      <c r="B54" t="str">
        <v>SPLIT-SV-VR</v>
      </c>
      <c r="C54" t="str">
        <f>SUBSTITUTE(INDEX(Codes!$G:$G,MATCH('Code list'!$B54,Codes!$D:$D,0)),":","")</f>
        <v>Split volume into two categories - unit</v>
      </c>
      <c r="D54" t="str">
        <f>INDEX(Codes!$F:$F,MATCH('Code list'!$B54,Codes!$D:$D,0))</f>
        <v>This modifies a volume by assuming some percentage of the primary volume driver is "faulty". It procudes a new primary volume driver that deducts the percentage that are faulty</v>
      </c>
    </row>
    <row r="55" spans="2:4" x14ac:dyDescent="0.4">
      <c r="B55" t="str">
        <v>F codes</v>
      </c>
      <c r="C55" t="str">
        <f>SUBSTITUTE(INDEX(Codes!$G:$G,MATCH('Code list'!$B55,Codes!$D:$D,0)),":","")</f>
        <v>F codes</v>
      </c>
      <c r="D55" t="str">
        <f>INDEX(Codes!$F:$F,MATCH('Code list'!$B55,Codes!$D:$D,0))</f>
        <v>F codes</v>
      </c>
    </row>
    <row r="56" spans="2:4" x14ac:dyDescent="0.4">
      <c r="B56" t="str">
        <v>FCCA-F</v>
      </c>
      <c r="C56" t="str">
        <f>SUBSTITUTE(INDEX(Codes!$G:$G,MATCH('Code list'!$B56,Codes!$D:$D,0)),":","")</f>
        <v>Fixed constant current asset</v>
      </c>
      <c r="D56" t="str">
        <f>INDEX(Codes!$F:$F,MATCH('Code list'!$B56,Codes!$D:$D,0))</f>
        <v xml:space="preserve">Fixed constant current asset. This is a hard coded asset with no logic. Use this when the client says "we have x asset on our books" that doesn't change. </v>
      </c>
    </row>
    <row r="57" spans="2:4" x14ac:dyDescent="0.4">
      <c r="B57" t="str">
        <v>FCCL-F</v>
      </c>
      <c r="C57" t="str">
        <f>SUBSTITUTE(INDEX(Codes!$G:$G,MATCH('Code list'!$B57,Codes!$D:$D,0)),":","")</f>
        <v>Fixed constant current liability</v>
      </c>
      <c r="D57" t="str">
        <f>INDEX(Codes!$F:$F,MATCH('Code list'!$B57,Codes!$D:$D,0))</f>
        <v xml:space="preserve">Fixed constant liability. This is a hard coded asset with no logic. Use this when the client says "we have x asset on our books" that doesn't change. </v>
      </c>
    </row>
    <row r="58" spans="2:4" x14ac:dyDescent="0.4">
      <c r="B58" t="str">
        <v>FCLTA-F</v>
      </c>
      <c r="C58" t="str">
        <f>SUBSTITUTE(INDEX(Codes!$G:$G,MATCH('Code list'!$B58,Codes!$D:$D,0)),":","")</f>
        <v>Fixed constant current asset</v>
      </c>
      <c r="D58" t="str">
        <f>INDEX(Codes!$F:$F,MATCH('Code list'!$B58,Codes!$D:$D,0))</f>
        <v>Fixed constant fixed asset. This is a hard coded asset with no logic. Use this when the client says "we have x asset on our books" that doesn't change. Only use this code if the client specifies that the asset is long-term in nature. By default, select FCCL</v>
      </c>
    </row>
    <row r="59" spans="2:4" x14ac:dyDescent="0.4">
      <c r="B59" t="str">
        <v>FCLTL-F</v>
      </c>
      <c r="C59" t="str">
        <f>SUBSTITUTE(INDEX(Codes!$G:$G,MATCH('Code list'!$B59,Codes!$D:$D,0)),":","")</f>
        <v>Fixed constant long-term liability</v>
      </c>
      <c r="D59" t="str">
        <f>INDEX(Codes!$F:$F,MATCH('Code list'!$B59,Codes!$D:$D,0))</f>
        <v>Fixed long-term liability. This is a hard coded asset with no logic. Use this when the client says "we have x asset on our books" that doesn't change. Only use this if the client specifies that the liability is long-term in nature</v>
      </c>
    </row>
    <row r="60" spans="2:4" x14ac:dyDescent="0.4">
      <c r="B60" t="str">
        <v>DAMORT-F</v>
      </c>
      <c r="C60" t="str">
        <f>SUBSTITUTE(INDEX(Codes!$G:$G,MATCH('Code list'!$B60,Codes!$D:$D,0)),":","")</f>
        <v>Simple amortizing debt</v>
      </c>
      <c r="D60" t="str">
        <f>INDEX(Codes!$F:$F,MATCH('Code list'!$B60,Codes!$D:$D,0))</f>
        <v xml:space="preserve">Fixed amortizing debt. This is a simple debt with straightline amortization that is fixed and not being driven by any volume. </v>
      </c>
    </row>
    <row r="61" spans="2:4" x14ac:dyDescent="0.4">
      <c r="B61" t="str">
        <v>DTERMY-F</v>
      </c>
      <c r="C61" t="str">
        <f>SUBSTITUTE(INDEX(Codes!$G:$G,MATCH('Code list'!$B61,Codes!$D:$D,0)),":","")</f>
        <v>Rolling fixed term debt - multiple borrowings w/ annual control</v>
      </c>
      <c r="D61" t="str">
        <f>INDEX(Codes!$F:$F,MATCH('Code list'!$B61,Codes!$D:$D,0))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2" spans="2:4" x14ac:dyDescent="0.4">
      <c r="B62" t="str">
        <v>DTERM1-F</v>
      </c>
      <c r="C62" t="str">
        <f>SUBSTITUTE(INDEX(Codes!$G:$G,MATCH('Code list'!$B62,Codes!$D:$D,0)),":","")</f>
        <v>Fixed term debt - one-time borrowing</v>
      </c>
      <c r="D62" t="str">
        <f>INDEX(Codes!$F:$F,MATCH('Code list'!$B62,Codes!$D:$D,0))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3" spans="2:4" x14ac:dyDescent="0.4">
      <c r="B63" t="str">
        <v>FAPPE-F</v>
      </c>
      <c r="C63" t="str">
        <f>SUBSTITUTE(INDEX(Codes!$G:$G,MATCH('Code list'!$B63,Codes!$D:$D,0)),":","")</f>
        <v>Fixed secondary PPE</v>
      </c>
      <c r="D63" t="str">
        <f>INDEX(Codes!$F:$F,MATCH('Code list'!$B63,Codes!$D:$D,0))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4" spans="2:4" x14ac:dyDescent="0.4">
      <c r="B64" t="str">
        <v>FAINT-F</v>
      </c>
      <c r="C64" t="str">
        <f>SUBSTITUTE(INDEX(Codes!$G:$G,MATCH('Code list'!$B64,Codes!$D:$D,0)),":","")</f>
        <v>Fixed secondary intangible assets</v>
      </c>
      <c r="D64" t="str">
        <f>INDEX(Codes!$F:$F,MATCH('Code list'!$B64,Codes!$D:$D,0))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5" spans="2:4" x14ac:dyDescent="0.4">
      <c r="B65" t="str">
        <v>FAPPELIST-F</v>
      </c>
      <c r="C65" t="str">
        <f>SUBSTITUTE(INDEX(Codes!$G:$G,MATCH('Code list'!$B65,Codes!$D:$D,0)),":","")</f>
        <v>Fixed secondary PPE</v>
      </c>
      <c r="D65" t="str">
        <f>INDEX(Codes!$F:$F,MATCH('Code list'!$B65,Codes!$D:$D,0))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6" spans="2:4" x14ac:dyDescent="0.4">
      <c r="B66" t="str">
        <v>AOV-TR-RV</v>
      </c>
      <c r="C66" t="str">
        <f>SUBSTITUTE(INDEX(Codes!$G:$G,MATCH('Code list'!$B66,Codes!$D:$D,0)),":","")</f>
        <v>Average Order Value - Secondary volume driver</v>
      </c>
      <c r="D66" t="str">
        <f>INDEX(Codes!$F:$F,MATCH('Code list'!$B66,Codes!$D:$D,0))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7" spans="2:4" x14ac:dyDescent="0.4">
      <c r="B67" t="str">
        <v>VOV-TV-V</v>
      </c>
      <c r="C67" t="str">
        <f>SUBSTITUTE(INDEX(Codes!$G:$G,MATCH('Code list'!$B67,Codes!$D:$D,0)),":","")</f>
        <v>Volume of a volume modifier - implant</v>
      </c>
      <c r="D67" t="str">
        <f>INDEX(Codes!$F:$F,MATCH('Code list'!$B67,Codes!$D:$D,0))</f>
        <v>This modifies a volume by a given ratio and creates a new primary volume and unit label. Ex. One unit per procedure (modifies # of procedures to calculate # of units)</v>
      </c>
    </row>
    <row r="68" spans="2:4" x14ac:dyDescent="0.4">
      <c r="B68" t="str">
        <v>FAIL-TV-V</v>
      </c>
      <c r="C68" t="str">
        <f>SUBSTITUTE(INDEX(Codes!$G:$G,MATCH('Code list'!$B68,Codes!$D:$D,0)),":","")</f>
        <v>% failure - in and outs (charged)</v>
      </c>
      <c r="D68" t="str">
        <f>INDEX(Codes!$F:$F,MATCH('Code list'!$B68,Codes!$D:$D,0))</f>
        <v>This modifies a volume by assuming some percentage of the primary volume driver is "faulty". It procudes a new primary volume driver that deducts the percentage that are faulty</v>
      </c>
    </row>
    <row r="69" spans="2:4" x14ac:dyDescent="0.4">
      <c r="B69" t="str">
        <v>SEASON MONTHL-TV-V</v>
      </c>
      <c r="C69" t="str">
        <f>SUBSTITUTE(INDEX(Codes!$G:$G,MATCH('Code list'!$B69,Codes!$D:$D,0)),":","")</f>
        <v>Seasonality volume adjuster - monthly</v>
      </c>
      <c r="D69" t="str">
        <f>INDEX(Codes!$F:$F,MATCH('Code list'!$B69,Codes!$D:$D,0))</f>
        <v>This modifies volume to adjust for seasonality by multiplying the annual volume assumption by a percentage assigned to its month #. ONLY USE WITH MONTHLY TIME SERIES</v>
      </c>
    </row>
    <row r="70" spans="2:4" x14ac:dyDescent="0.4">
      <c r="B70" t="str">
        <v>SEASON MONTHL-TR-R</v>
      </c>
      <c r="C70" t="str">
        <f>SUBSTITUTE(INDEX(Codes!$G:$G,MATCH('Code list'!$B70,Codes!$D:$D,0)),":","")</f>
        <v>Seasonality revenue adjuster - monthly</v>
      </c>
      <c r="D70" t="str">
        <f>INDEX(Codes!$F:$F,MATCH('Code list'!$B70,Codes!$D:$D,0))</f>
        <v>This modifies revenue to adjust for seasonality by multiplying the annual revenue by a percentage assigned to its month #. ONLY USE WITH MONTHLY TIME SERIES</v>
      </c>
    </row>
    <row r="71" spans="2:4" x14ac:dyDescent="0.4">
      <c r="B71" t="str">
        <v>SEASON QUARTER-TR-R</v>
      </c>
      <c r="C71" t="str">
        <f>SUBSTITUTE(INDEX(Codes!$G:$G,MATCH('Code list'!$B71,Codes!$D:$D,0)),":","")</f>
        <v>Seasonality revenue adjuster - monthly</v>
      </c>
      <c r="D71" t="str">
        <f>INDEX(Codes!$F:$F,MATCH('Code list'!$B71,Codes!$D:$D,0))</f>
        <v>This modifies revenue to adjust for quarterly seasonality by multiplying the annual revenue by a percentage assigned to its quarter #. ONLY USE WITH QUARTERLY TIME SERIES</v>
      </c>
    </row>
    <row r="72" spans="2:4" x14ac:dyDescent="0.4">
      <c r="B72" t="str">
        <v>SEASON QUARTER-TV-V</v>
      </c>
      <c r="C72" t="str">
        <f>SUBSTITUTE(INDEX(Codes!$G:$G,MATCH('Code list'!$B72,Codes!$D:$D,0)),":","")</f>
        <v>Seasonality volume adjuster - quarterly</v>
      </c>
      <c r="D72" t="str">
        <f>INDEX(Codes!$F:$F,MATCH('Code list'!$B72,Codes!$D:$D,0))</f>
        <v>This modifies volume to adjust for quarterly seasonality by multiplying the annual volume by a percentage assigned to its quarter #. ONLY USE WITH QUARTERLY TIME SERIES</v>
      </c>
    </row>
    <row r="73" spans="2:4" x14ac:dyDescent="0.4">
      <c r="B73" t="str">
        <v>TOGGLE-TV-V</v>
      </c>
    </row>
    <row r="74" spans="2:4" x14ac:dyDescent="0.4">
      <c r="B74" t="str">
        <v>IS CODES</v>
      </c>
    </row>
    <row r="75" spans="2:4" x14ac:dyDescent="0.4">
      <c r="B75" t="str">
        <v>WCAR-IS</v>
      </c>
    </row>
    <row r="76" spans="2:4" x14ac:dyDescent="0.4">
      <c r="B76" t="str">
        <v>WCINV-IS</v>
      </c>
    </row>
    <row r="77" spans="2:4" x14ac:dyDescent="0.4">
      <c r="B77" t="str">
        <v>WCAP-IS</v>
      </c>
    </row>
    <row r="78" spans="2:4" x14ac:dyDescent="0.4">
      <c r="B78" t="str">
        <v>WCUR-IS</v>
      </c>
    </row>
    <row r="79" spans="2:4" x14ac:dyDescent="0.4">
      <c r="B79" t="str">
        <v>WCPP-IS</v>
      </c>
    </row>
    <row r="80" spans="2:4" x14ac:dyDescent="0.4">
      <c r="B80"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05"/>
  <sheetViews>
    <sheetView showGridLines="0" tabSelected="1" zoomScale="85" zoomScaleNormal="85" workbookViewId="0">
      <pane xSplit="7" ySplit="9" topLeftCell="H10" activePane="bottomRight" state="frozen"/>
      <selection pane="topRight" activeCell="H1" sqref="H1"/>
      <selection pane="bottomLeft" activeCell="A8" sqref="A8"/>
      <selection pane="bottomRight" activeCell="I25" sqref="I25"/>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62">
        <f>EOMONTH(S2,-1)</f>
        <v>45291</v>
      </c>
      <c r="S2" s="362">
        <f>'IS BS CF'!S3</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13" t="s">
        <v>642</v>
      </c>
      <c r="I3"/>
      <c r="J3"/>
      <c r="R3" s="281">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81">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823</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823</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823</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823</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823</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823</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823</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823</v>
      </c>
      <c r="E112" s="8" t="str">
        <f t="shared" si="86"/>
        <v>112 VOLLIST-EVP</v>
      </c>
      <c r="G112" s="127" t="s">
        <v>810</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823</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823</v>
      </c>
      <c r="E114" s="8" t="str">
        <f t="shared" ref="E114:E146" si="94">ROW()&amp;" "&amp;D114</f>
        <v>114 VOLLIST-EVP</v>
      </c>
      <c r="G114" s="95" t="s">
        <v>825</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823</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823</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823</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823</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823</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823</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823</v>
      </c>
      <c r="E121" s="8" t="str">
        <f t="shared" si="94"/>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823</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823</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823</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823</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823</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823</v>
      </c>
      <c r="E127" s="8" t="str">
        <f t="shared" si="94"/>
        <v>127 VOLLIST-EVP</v>
      </c>
      <c r="F127" s="27"/>
      <c r="G127" s="126" t="s">
        <v>812</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823</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823</v>
      </c>
      <c r="E129" s="8" t="str">
        <f t="shared" si="94"/>
        <v>129 VOLLIST-EVP</v>
      </c>
      <c r="G129" s="95" t="s">
        <v>824</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823</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823</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823</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823</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823</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823</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823</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823</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823</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823</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823</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823</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823</v>
      </c>
      <c r="E142" s="8" t="str">
        <f t="shared" si="94"/>
        <v>142 VOLLIST-EVP</v>
      </c>
      <c r="F142" s="27"/>
      <c r="G142" s="126" t="s">
        <v>813</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823</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823</v>
      </c>
      <c r="E144" s="8" t="str">
        <f t="shared" si="94"/>
        <v>144 VOLLIST-EVP</v>
      </c>
      <c r="F144" s="27"/>
      <c r="G144" s="126" t="s">
        <v>814</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823</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823</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823</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823</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823</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823</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823</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823</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823</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B154" t="s">
        <v>332</v>
      </c>
      <c r="D154" t="s">
        <v>823</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B155" t="s">
        <v>332</v>
      </c>
      <c r="D155" t="s">
        <v>823</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2">ROW()&amp;" "&amp;D206</f>
        <v>206 TAM-EV</v>
      </c>
      <c r="F206" t="s">
        <v>804</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803</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803</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803</v>
      </c>
      <c r="E212" s="9" t="str">
        <f t="shared" si="274"/>
        <v>212 TAM-EV</v>
      </c>
      <c r="F212" s="27"/>
      <c r="G212" s="126" t="s">
        <v>805</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803</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803</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683</v>
      </c>
      <c r="H258" s="314" t="s">
        <v>685</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684</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793</v>
      </c>
      <c r="E294" s="8" t="str">
        <f t="shared" ref="E294:E298" si="327">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793</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793</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793</v>
      </c>
      <c r="E297" s="8" t="str">
        <f t="shared" si="327"/>
        <v>297 SCENARIO-EV</v>
      </c>
      <c r="G297" s="33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793</v>
      </c>
      <c r="E298" s="8" t="str">
        <f t="shared" si="327"/>
        <v>298 SCENARIO-EV</v>
      </c>
      <c r="G298" s="33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793</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3">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794</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796</v>
      </c>
      <c r="E326" s="8" t="str">
        <f t="shared" si="337"/>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796</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796</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796</v>
      </c>
      <c r="E329" s="8" t="str">
        <f t="shared" si="337"/>
        <v>329 SCENARIOCAGR-EP</v>
      </c>
      <c r="G329" s="33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796</v>
      </c>
      <c r="E330" s="8" t="str">
        <f t="shared" si="337"/>
        <v>330 SCENARIOCAGR-EP</v>
      </c>
      <c r="G330" s="33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796</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3">ROW()&amp;" "&amp;D343</f>
        <v>343 LAGVOL-EV</v>
      </c>
      <c r="F343" t="s">
        <v>819</v>
      </c>
      <c r="G343" s="66" t="s">
        <v>821</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818</v>
      </c>
      <c r="E344" s="8" t="str">
        <f t="shared" ref="E344:E354" si="345">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818</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818</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53" cm="1">
        <f t="array" ref="S346">INDEX($K:$P,ROW(),MATCH(S$3,$K$2:$P$2,0))/12</f>
        <v>0.83333333333333337</v>
      </c>
      <c r="T346" s="353" cm="1">
        <f t="array" ref="T346">INDEX($K:$P,ROW(),MATCH(T$3,$K$2:$P$2,0))/12</f>
        <v>0.83333333333333337</v>
      </c>
      <c r="U346" s="353" cm="1">
        <f t="array" ref="U346">INDEX($K:$P,ROW(),MATCH(U$3,$K$2:$P$2,0))/12</f>
        <v>0.83333333333333337</v>
      </c>
      <c r="V346" s="353" cm="1">
        <f t="array" ref="V346">INDEX($K:$P,ROW(),MATCH(V$3,$K$2:$P$2,0))/12</f>
        <v>0.83333333333333337</v>
      </c>
      <c r="W346" s="353" cm="1">
        <f t="array" ref="W346">INDEX($K:$P,ROW(),MATCH(W$3,$K$2:$P$2,0))/12</f>
        <v>0.83333333333333337</v>
      </c>
      <c r="X346" s="353" cm="1">
        <f t="array" ref="X346">INDEX($K:$P,ROW(),MATCH(X$3,$K$2:$P$2,0))/12</f>
        <v>0.83333333333333337</v>
      </c>
      <c r="Y346" s="353" cm="1">
        <f t="array" ref="Y346">INDEX($K:$P,ROW(),MATCH(Y$3,$K$2:$P$2,0))/12</f>
        <v>0.83333333333333337</v>
      </c>
      <c r="Z346" s="353" cm="1">
        <f t="array" ref="Z346">INDEX($K:$P,ROW(),MATCH(Z$3,$K$2:$P$2,0))/12</f>
        <v>0.83333333333333337</v>
      </c>
      <c r="AA346" s="353" cm="1">
        <f t="array" ref="AA346">INDEX($K:$P,ROW(),MATCH(AA$3,$K$2:$P$2,0))/12</f>
        <v>0.83333333333333337</v>
      </c>
      <c r="AB346" s="353" cm="1">
        <f t="array" ref="AB346">INDEX($K:$P,ROW(),MATCH(AB$3,$K$2:$P$2,0))/12</f>
        <v>0.83333333333333337</v>
      </c>
      <c r="AC346" s="353" cm="1">
        <f t="array" ref="AC346">INDEX($K:$P,ROW(),MATCH(AC$3,$K$2:$P$2,0))/12</f>
        <v>0.83333333333333337</v>
      </c>
      <c r="AD346" s="353" cm="1">
        <f t="array" ref="AD346">INDEX($K:$P,ROW(),MATCH(AD$3,$K$2:$P$2,0))/12</f>
        <v>0.83333333333333337</v>
      </c>
      <c r="AE346" s="353" cm="1">
        <f t="array" ref="AE346">INDEX($K:$P,ROW(),MATCH(AE$3,$K$2:$P$2,0))/12</f>
        <v>1.25</v>
      </c>
      <c r="AF346" s="353" cm="1">
        <f t="array" ref="AF346">INDEX($K:$P,ROW(),MATCH(AF$3,$K$2:$P$2,0))/12</f>
        <v>1.25</v>
      </c>
      <c r="AG346" s="353" cm="1">
        <f t="array" ref="AG346">INDEX($K:$P,ROW(),MATCH(AG$3,$K$2:$P$2,0))/12</f>
        <v>1.25</v>
      </c>
      <c r="AH346" s="353" cm="1">
        <f t="array" ref="AH346">INDEX($K:$P,ROW(),MATCH(AH$3,$K$2:$P$2,0))/12</f>
        <v>1.25</v>
      </c>
      <c r="AI346" s="353" cm="1">
        <f t="array" ref="AI346">INDEX($K:$P,ROW(),MATCH(AI$3,$K$2:$P$2,0))/12</f>
        <v>1.25</v>
      </c>
      <c r="AJ346" s="353" cm="1">
        <f t="array" ref="AJ346">INDEX($K:$P,ROW(),MATCH(AJ$3,$K$2:$P$2,0))/12</f>
        <v>1.25</v>
      </c>
      <c r="AK346" s="353" cm="1">
        <f t="array" ref="AK346">INDEX($K:$P,ROW(),MATCH(AK$3,$K$2:$P$2,0))/12</f>
        <v>1.25</v>
      </c>
      <c r="AL346" s="353" cm="1">
        <f t="array" ref="AL346">INDEX($K:$P,ROW(),MATCH(AL$3,$K$2:$P$2,0))/12</f>
        <v>1.25</v>
      </c>
      <c r="AM346" s="353" cm="1">
        <f t="array" ref="AM346">INDEX($K:$P,ROW(),MATCH(AM$3,$K$2:$P$2,0))/12</f>
        <v>1.25</v>
      </c>
      <c r="AN346" s="353" cm="1">
        <f t="array" ref="AN346">INDEX($K:$P,ROW(),MATCH(AN$3,$K$2:$P$2,0))/12</f>
        <v>1.25</v>
      </c>
      <c r="AO346" s="353" cm="1">
        <f t="array" ref="AO346">INDEX($K:$P,ROW(),MATCH(AO$3,$K$2:$P$2,0))/12</f>
        <v>1.25</v>
      </c>
      <c r="AP346" s="353" cm="1">
        <f t="array" ref="AP346">INDEX($K:$P,ROW(),MATCH(AP$3,$K$2:$P$2,0))/12</f>
        <v>1.25</v>
      </c>
      <c r="AQ346" s="353" cm="1">
        <f t="array" ref="AQ346">INDEX($K:$P,ROW(),MATCH(AQ$3,$K$2:$P$2,0))/12</f>
        <v>1.6666666666666667</v>
      </c>
      <c r="AR346" s="353" cm="1">
        <f t="array" ref="AR346">INDEX($K:$P,ROW(),MATCH(AR$3,$K$2:$P$2,0))/12</f>
        <v>1.6666666666666667</v>
      </c>
      <c r="AS346" s="353" cm="1">
        <f t="array" ref="AS346">INDEX($K:$P,ROW(),MATCH(AS$3,$K$2:$P$2,0))/12</f>
        <v>1.6666666666666667</v>
      </c>
      <c r="AT346" s="353" cm="1">
        <f t="array" ref="AT346">INDEX($K:$P,ROW(),MATCH(AT$3,$K$2:$P$2,0))/12</f>
        <v>1.6666666666666667</v>
      </c>
      <c r="AU346" s="353" cm="1">
        <f t="array" ref="AU346">INDEX($K:$P,ROW(),MATCH(AU$3,$K$2:$P$2,0))/12</f>
        <v>1.6666666666666667</v>
      </c>
      <c r="AV346" s="353" cm="1">
        <f t="array" ref="AV346">INDEX($K:$P,ROW(),MATCH(AV$3,$K$2:$P$2,0))/12</f>
        <v>1.6666666666666667</v>
      </c>
      <c r="AW346" s="353" cm="1">
        <f t="array" ref="AW346">INDEX($K:$P,ROW(),MATCH(AW$3,$K$2:$P$2,0))/12</f>
        <v>1.6666666666666667</v>
      </c>
      <c r="AX346" s="353" cm="1">
        <f t="array" ref="AX346">INDEX($K:$P,ROW(),MATCH(AX$3,$K$2:$P$2,0))/12</f>
        <v>1.6666666666666667</v>
      </c>
      <c r="AY346" s="353" cm="1">
        <f t="array" ref="AY346">INDEX($K:$P,ROW(),MATCH(AY$3,$K$2:$P$2,0))/12</f>
        <v>1.6666666666666667</v>
      </c>
      <c r="AZ346" s="353" cm="1">
        <f t="array" ref="AZ346">INDEX($K:$P,ROW(),MATCH(AZ$3,$K$2:$P$2,0))/12</f>
        <v>1.6666666666666667</v>
      </c>
      <c r="BA346" s="353" cm="1">
        <f t="array" ref="BA346">INDEX($K:$P,ROW(),MATCH(BA$3,$K$2:$P$2,0))/12</f>
        <v>1.6666666666666667</v>
      </c>
      <c r="BB346" s="353" cm="1">
        <f t="array" ref="BB346">INDEX($K:$P,ROW(),MATCH(BB$3,$K$2:$P$2,0))/12</f>
        <v>1.6666666666666667</v>
      </c>
      <c r="BC346" s="353" cm="1">
        <f t="array" ref="BC346">INDEX($K:$P,ROW(),MATCH(BC$3,$K$2:$P$2,0))/12</f>
        <v>2.0833333333333335</v>
      </c>
      <c r="BD346" s="353" cm="1">
        <f t="array" ref="BD346">INDEX($K:$P,ROW(),MATCH(BD$3,$K$2:$P$2,0))/12</f>
        <v>2.0833333333333335</v>
      </c>
      <c r="BE346" s="353" cm="1">
        <f t="array" ref="BE346">INDEX($K:$P,ROW(),MATCH(BE$3,$K$2:$P$2,0))/12</f>
        <v>2.0833333333333335</v>
      </c>
      <c r="BF346" s="353" cm="1">
        <f t="array" ref="BF346">INDEX($K:$P,ROW(),MATCH(BF$3,$K$2:$P$2,0))/12</f>
        <v>2.0833333333333335</v>
      </c>
      <c r="BG346" s="353" cm="1">
        <f t="array" ref="BG346">INDEX($K:$P,ROW(),MATCH(BG$3,$K$2:$P$2,0))/12</f>
        <v>2.0833333333333335</v>
      </c>
      <c r="BH346" s="353" cm="1">
        <f t="array" ref="BH346">INDEX($K:$P,ROW(),MATCH(BH$3,$K$2:$P$2,0))/12</f>
        <v>2.0833333333333335</v>
      </c>
      <c r="BI346" s="353" cm="1">
        <f t="array" ref="BI346">INDEX($K:$P,ROW(),MATCH(BI$3,$K$2:$P$2,0))/12</f>
        <v>2.0833333333333335</v>
      </c>
      <c r="BJ346" s="353" cm="1">
        <f t="array" ref="BJ346">INDEX($K:$P,ROW(),MATCH(BJ$3,$K$2:$P$2,0))/12</f>
        <v>2.0833333333333335</v>
      </c>
      <c r="BK346" s="353" cm="1">
        <f t="array" ref="BK346">INDEX($K:$P,ROW(),MATCH(BK$3,$K$2:$P$2,0))/12</f>
        <v>2.0833333333333335</v>
      </c>
      <c r="BL346" s="353" cm="1">
        <f t="array" ref="BL346">INDEX($K:$P,ROW(),MATCH(BL$3,$K$2:$P$2,0))/12</f>
        <v>2.0833333333333335</v>
      </c>
      <c r="BM346" s="353" cm="1">
        <f t="array" ref="BM346">INDEX($K:$P,ROW(),MATCH(BM$3,$K$2:$P$2,0))/12</f>
        <v>2.0833333333333335</v>
      </c>
      <c r="BN346" s="353" cm="1">
        <f t="array" ref="BN346">INDEX($K:$P,ROW(),MATCH(BN$3,$K$2:$P$2,0))/12</f>
        <v>2.0833333333333335</v>
      </c>
      <c r="BO346" s="353" cm="1">
        <f t="array" ref="BO346">INDEX($K:$P,ROW(),MATCH(BO$3,$K$2:$P$2,0))/12</f>
        <v>2.5</v>
      </c>
      <c r="BP346" s="353" cm="1">
        <f t="array" ref="BP346">INDEX($K:$P,ROW(),MATCH(BP$3,$K$2:$P$2,0))/12</f>
        <v>2.5</v>
      </c>
      <c r="BQ346" s="353" cm="1">
        <f t="array" ref="BQ346">INDEX($K:$P,ROW(),MATCH(BQ$3,$K$2:$P$2,0))/12</f>
        <v>2.5</v>
      </c>
      <c r="BR346" s="353" cm="1">
        <f t="array" ref="BR346">INDEX($K:$P,ROW(),MATCH(BR$3,$K$2:$P$2,0))/12</f>
        <v>2.5</v>
      </c>
      <c r="BS346" s="353" cm="1">
        <f t="array" ref="BS346">INDEX($K:$P,ROW(),MATCH(BS$3,$K$2:$P$2,0))/12</f>
        <v>2.5</v>
      </c>
      <c r="BT346" s="353" cm="1">
        <f t="array" ref="BT346">INDEX($K:$P,ROW(),MATCH(BT$3,$K$2:$P$2,0))/12</f>
        <v>2.5</v>
      </c>
      <c r="BU346" s="353" cm="1">
        <f t="array" ref="BU346">INDEX($K:$P,ROW(),MATCH(BU$3,$K$2:$P$2,0))/12</f>
        <v>2.5</v>
      </c>
      <c r="BV346" s="353" cm="1">
        <f t="array" ref="BV346">INDEX($K:$P,ROW(),MATCH(BV$3,$K$2:$P$2,0))/12</f>
        <v>2.5</v>
      </c>
      <c r="BW346" s="353" cm="1">
        <f t="array" ref="BW346">INDEX($K:$P,ROW(),MATCH(BW$3,$K$2:$P$2,0))/12</f>
        <v>2.5</v>
      </c>
      <c r="BX346" s="353" cm="1">
        <f t="array" ref="BX346">INDEX($K:$P,ROW(),MATCH(BX$3,$K$2:$P$2,0))/12</f>
        <v>2.5</v>
      </c>
      <c r="BY346" s="353" cm="1">
        <f t="array" ref="BY346">INDEX($K:$P,ROW(),MATCH(BY$3,$K$2:$P$2,0))/12</f>
        <v>2.5</v>
      </c>
      <c r="BZ346" s="353" cm="1">
        <f t="array" ref="BZ346">INDEX($K:$P,ROW(),MATCH(BZ$3,$K$2:$P$2,0))/12</f>
        <v>2.5</v>
      </c>
      <c r="CA346" s="353" cm="1">
        <f t="array" ref="CA346">INDEX($K:$P,ROW(),MATCH(CA$3,$K$2:$P$2,0))/12</f>
        <v>2.9166666666666665</v>
      </c>
      <c r="CB346" s="353" cm="1">
        <f t="array" ref="CB346">INDEX($K:$P,ROW(),MATCH(CB$3,$K$2:$P$2,0))/12</f>
        <v>2.9166666666666665</v>
      </c>
      <c r="CC346" s="353" cm="1">
        <f t="array" ref="CC346">INDEX($K:$P,ROW(),MATCH(CC$3,$K$2:$P$2,0))/12</f>
        <v>2.9166666666666665</v>
      </c>
      <c r="CD346" s="353" cm="1">
        <f t="array" ref="CD346">INDEX($K:$P,ROW(),MATCH(CD$3,$K$2:$P$2,0))/12</f>
        <v>2.9166666666666665</v>
      </c>
      <c r="CE346" s="353" cm="1">
        <f t="array" ref="CE346">INDEX($K:$P,ROW(),MATCH(CE$3,$K$2:$P$2,0))/12</f>
        <v>2.9166666666666665</v>
      </c>
      <c r="CF346" s="353" cm="1">
        <f t="array" ref="CF346">INDEX($K:$P,ROW(),MATCH(CF$3,$K$2:$P$2,0))/12</f>
        <v>2.9166666666666665</v>
      </c>
      <c r="CG346" s="353" cm="1">
        <f t="array" ref="CG346">INDEX($K:$P,ROW(),MATCH(CG$3,$K$2:$P$2,0))/12</f>
        <v>2.9166666666666665</v>
      </c>
      <c r="CH346" s="353" cm="1">
        <f t="array" ref="CH346">INDEX($K:$P,ROW(),MATCH(CH$3,$K$2:$P$2,0))/12</f>
        <v>2.9166666666666665</v>
      </c>
      <c r="CI346" s="353" cm="1">
        <f t="array" ref="CI346">INDEX($K:$P,ROW(),MATCH(CI$3,$K$2:$P$2,0))/12</f>
        <v>2.9166666666666665</v>
      </c>
      <c r="CJ346" s="353" cm="1">
        <f t="array" ref="CJ346">INDEX($K:$P,ROW(),MATCH(CJ$3,$K$2:$P$2,0))/12</f>
        <v>2.9166666666666665</v>
      </c>
      <c r="CK346" s="353" cm="1">
        <f t="array" ref="CK346">INDEX($K:$P,ROW(),MATCH(CK$3,$K$2:$P$2,0))/12</f>
        <v>2.9166666666666665</v>
      </c>
      <c r="CL346" s="353" cm="1">
        <f t="array" ref="CL346">INDEX($K:$P,ROW(),MATCH(CL$3,$K$2:$P$2,0))/12</f>
        <v>2.9166666666666665</v>
      </c>
      <c r="CM346" s="354"/>
      <c r="CN346" s="355"/>
      <c r="CO346" s="353" t="e" cm="1">
        <f t="array" ref="CO346">INDEX($K:$P,ROW(),MATCH(CO$3,$K$2:$P$2,0))/CO$5</f>
        <v>#N/A</v>
      </c>
      <c r="CP346" s="353" t="e" cm="1">
        <f t="array" ref="CP346">INDEX($K:$P,ROW(),MATCH(CP$3,$K$2:$P$2,0))/CP$5</f>
        <v>#N/A</v>
      </c>
      <c r="CQ346" s="353" t="e" cm="1">
        <f t="array" ref="CQ346">INDEX($K:$P,ROW(),MATCH(CQ$3,$K$2:$P$2,0))/CQ$5</f>
        <v>#N/A</v>
      </c>
      <c r="CR346" s="353" t="e" cm="1">
        <f t="array" ref="CR346">INDEX($K:$P,ROW(),MATCH(CR$3,$K$2:$P$2,0))/CR$5</f>
        <v>#N/A</v>
      </c>
      <c r="CS346" s="353" t="e" cm="1">
        <f t="array" ref="CS346">INDEX($K:$P,ROW(),MATCH(CS$3,$K$2:$P$2,0))/CS$5</f>
        <v>#N/A</v>
      </c>
      <c r="CT346" s="353" t="e" cm="1">
        <f t="array" ref="CT346">INDEX($K:$P,ROW(),MATCH(CT$3,$K$2:$P$2,0))/CT$5</f>
        <v>#N/A</v>
      </c>
      <c r="CU346" s="353" t="e" cm="1">
        <f t="array" ref="CU346">INDEX($K:$P,ROW(),MATCH(CU$3,$K$2:$P$2,0))/CU$5</f>
        <v>#N/A</v>
      </c>
      <c r="CV346" s="353" t="e" cm="1">
        <f t="array" ref="CV346">INDEX($K:$P,ROW(),MATCH(CV$3,$K$2:$P$2,0))/CV$5</f>
        <v>#N/A</v>
      </c>
      <c r="CW346" s="353" t="e" cm="1">
        <f t="array" ref="CW346">INDEX($K:$P,ROW(),MATCH(CW$3,$K$2:$P$2,0))/CW$5</f>
        <v>#N/A</v>
      </c>
      <c r="CX346" s="353" t="e" cm="1">
        <f t="array" ref="CX346">INDEX($K:$P,ROW(),MATCH(CX$3,$K$2:$P$2,0))/CX$5</f>
        <v>#N/A</v>
      </c>
      <c r="CY346" s="353" t="e" cm="1">
        <f t="array" ref="CY346">INDEX($K:$P,ROW(),MATCH(CY$3,$K$2:$P$2,0))/CL$5</f>
        <v>#N/A</v>
      </c>
      <c r="CZ346" s="353" t="e" cm="1">
        <f t="array" ref="CZ346">INDEX($K:$P,ROW(),MATCH(CZ$3,$K$2:$P$2,0))/CZ$5</f>
        <v>#N/A</v>
      </c>
      <c r="DA346" s="353" t="e" cm="1">
        <f t="array" ref="DA346">INDEX($K:$P,ROW(),MATCH(DA$3,$K$2:$P$2,0))/DA$5</f>
        <v>#N/A</v>
      </c>
      <c r="DB346" s="353" t="e" cm="1">
        <f t="array" ref="DB346">INDEX($K:$P,ROW(),MATCH(DB$3,$K$2:$P$2,0))/DB$5</f>
        <v>#N/A</v>
      </c>
      <c r="DC346" s="353" t="e" cm="1">
        <f t="array" ref="DC346">INDEX($K:$P,ROW(),MATCH(DC$3,$K$2:$P$2,0))/DC$5</f>
        <v>#N/A</v>
      </c>
      <c r="DD346" s="353" t="e" cm="1">
        <f t="array" ref="DD346">INDEX($K:$P,ROW(),MATCH(DD$3,$K$2:$P$2,0))/DD$5</f>
        <v>#N/A</v>
      </c>
      <c r="DE346" s="353" t="e" cm="1">
        <f t="array" ref="DE346">INDEX($K:$P,ROW(),MATCH(DE$3,$K$2:$P$2,0))/DE$5</f>
        <v>#N/A</v>
      </c>
      <c r="DF346" s="353" t="e" cm="1">
        <f t="array" ref="DF346">INDEX($K:$P,ROW(),MATCH(DF$3,$K$2:$P$2,0))/DF$5</f>
        <v>#N/A</v>
      </c>
      <c r="DG346" s="353" t="e" cm="1">
        <f t="array" ref="DG346">INDEX($K:$P,ROW(),MATCH(DG$3,$K$2:$P$2,0))/DG$5</f>
        <v>#N/A</v>
      </c>
      <c r="DH346" s="353" t="e" cm="1">
        <f t="array" ref="DH346">INDEX($K:$P,ROW(),MATCH(DH$3,$K$2:$P$2,0))/DH$5</f>
        <v>#N/A</v>
      </c>
      <c r="DI346" s="353" t="e" cm="1">
        <f t="array" ref="DI346">INDEX($K:$P,ROW(),MATCH(DI$3,$K$2:$P$2,0))/DI$5</f>
        <v>#N/A</v>
      </c>
      <c r="DJ346" s="353" t="e" cm="1">
        <f t="array" ref="DJ346">INDEX($K:$P,ROW(),MATCH(DJ$3,$K$2:$P$2,0))/DJ$5</f>
        <v>#N/A</v>
      </c>
      <c r="DK346" s="353" t="e" cm="1">
        <f t="array" ref="DK346">INDEX($K:$P,ROW(),MATCH(DK$3,$K$2:$P$2,0))/DK$5</f>
        <v>#N/A</v>
      </c>
      <c r="DL346" s="353" t="e" cm="1">
        <f t="array" ref="DL346">INDEX($K:$P,ROW(),MATCH(DL$3,$K$2:$P$2,0))/DL$5</f>
        <v>#N/A</v>
      </c>
    </row>
    <row r="347" spans="1:116" x14ac:dyDescent="0.4">
      <c r="B347" t="str">
        <f>E347</f>
        <v>347 LAGVOL-EV</v>
      </c>
      <c r="D347" t="s">
        <v>818</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52">
        <f ca="1">+R347+OFFSET(S346, 0,- MIN($H344, COLUMN(S346)-COLUMN($Q$1))+1)</f>
        <v>0</v>
      </c>
      <c r="T347" s="352">
        <f t="shared" ref="T347:CE347" ca="1" si="347">+S347+OFFSET(T346, 0,- MIN($H344, COLUMN(T346)-COLUMN($Q$1))+1)</f>
        <v>0</v>
      </c>
      <c r="U347" s="352">
        <f t="shared" ca="1" si="347"/>
        <v>0.83333333333333337</v>
      </c>
      <c r="V347" s="352">
        <f t="shared" ca="1" si="347"/>
        <v>1.6666666666666667</v>
      </c>
      <c r="W347" s="352">
        <f t="shared" ca="1" si="347"/>
        <v>2.5</v>
      </c>
      <c r="X347" s="352">
        <f t="shared" ca="1" si="347"/>
        <v>3.3333333333333335</v>
      </c>
      <c r="Y347" s="352">
        <f t="shared" ca="1" si="347"/>
        <v>4.166666666666667</v>
      </c>
      <c r="Z347" s="352">
        <f t="shared" ca="1" si="347"/>
        <v>5</v>
      </c>
      <c r="AA347" s="352">
        <f t="shared" ca="1" si="347"/>
        <v>5.833333333333333</v>
      </c>
      <c r="AB347" s="352">
        <f t="shared" ca="1" si="347"/>
        <v>6.6666666666666661</v>
      </c>
      <c r="AC347" s="352">
        <f t="shared" ca="1" si="347"/>
        <v>7.4999999999999991</v>
      </c>
      <c r="AD347" s="352">
        <f t="shared" ca="1" si="347"/>
        <v>8.3333333333333321</v>
      </c>
      <c r="AE347" s="352">
        <f t="shared" ca="1" si="347"/>
        <v>9.1666666666666661</v>
      </c>
      <c r="AF347" s="352">
        <f t="shared" ca="1" si="347"/>
        <v>10</v>
      </c>
      <c r="AG347" s="352">
        <f t="shared" ca="1" si="347"/>
        <v>11.25</v>
      </c>
      <c r="AH347" s="352">
        <f t="shared" ca="1" si="347"/>
        <v>12.5</v>
      </c>
      <c r="AI347" s="352">
        <f t="shared" ca="1" si="347"/>
        <v>13.75</v>
      </c>
      <c r="AJ347" s="352">
        <f t="shared" ca="1" si="347"/>
        <v>15</v>
      </c>
      <c r="AK347" s="352">
        <f t="shared" ca="1" si="347"/>
        <v>16.25</v>
      </c>
      <c r="AL347" s="352">
        <f t="shared" ca="1" si="347"/>
        <v>17.5</v>
      </c>
      <c r="AM347" s="352">
        <f t="shared" ca="1" si="347"/>
        <v>18.75</v>
      </c>
      <c r="AN347" s="352">
        <f t="shared" ca="1" si="347"/>
        <v>20</v>
      </c>
      <c r="AO347" s="352">
        <f t="shared" ca="1" si="347"/>
        <v>21.25</v>
      </c>
      <c r="AP347" s="352">
        <f t="shared" ca="1" si="347"/>
        <v>22.5</v>
      </c>
      <c r="AQ347" s="352">
        <f t="shared" ca="1" si="347"/>
        <v>23.75</v>
      </c>
      <c r="AR347" s="352">
        <f t="shared" ca="1" si="347"/>
        <v>25</v>
      </c>
      <c r="AS347" s="352">
        <f t="shared" ca="1" si="347"/>
        <v>26.666666666666668</v>
      </c>
      <c r="AT347" s="352">
        <f t="shared" ca="1" si="347"/>
        <v>28.333333333333336</v>
      </c>
      <c r="AU347" s="352">
        <f t="shared" ca="1" si="347"/>
        <v>30.000000000000004</v>
      </c>
      <c r="AV347" s="352">
        <f t="shared" ca="1" si="347"/>
        <v>31.666666666666671</v>
      </c>
      <c r="AW347" s="352">
        <f t="shared" ca="1" si="347"/>
        <v>33.333333333333336</v>
      </c>
      <c r="AX347" s="352">
        <f t="shared" ca="1" si="347"/>
        <v>35</v>
      </c>
      <c r="AY347" s="352">
        <f t="shared" ca="1" si="347"/>
        <v>36.666666666666664</v>
      </c>
      <c r="AZ347" s="352">
        <f t="shared" ca="1" si="347"/>
        <v>38.333333333333329</v>
      </c>
      <c r="BA347" s="352">
        <f t="shared" ca="1" si="347"/>
        <v>39.999999999999993</v>
      </c>
      <c r="BB347" s="352">
        <f t="shared" ca="1" si="347"/>
        <v>41.666666666666657</v>
      </c>
      <c r="BC347" s="352">
        <f t="shared" ca="1" si="347"/>
        <v>43.333333333333321</v>
      </c>
      <c r="BD347" s="352">
        <f t="shared" ca="1" si="347"/>
        <v>44.999999999999986</v>
      </c>
      <c r="BE347" s="352">
        <f t="shared" ca="1" si="347"/>
        <v>47.083333333333321</v>
      </c>
      <c r="BF347" s="352">
        <f t="shared" ca="1" si="347"/>
        <v>49.166666666666657</v>
      </c>
      <c r="BG347" s="352">
        <f t="shared" ca="1" si="347"/>
        <v>51.249999999999993</v>
      </c>
      <c r="BH347" s="352">
        <f t="shared" ca="1" si="347"/>
        <v>53.333333333333329</v>
      </c>
      <c r="BI347" s="352">
        <f t="shared" ca="1" si="347"/>
        <v>55.416666666666664</v>
      </c>
      <c r="BJ347" s="352">
        <f t="shared" ca="1" si="347"/>
        <v>57.5</v>
      </c>
      <c r="BK347" s="352">
        <f t="shared" ca="1" si="347"/>
        <v>59.583333333333336</v>
      </c>
      <c r="BL347" s="352">
        <f t="shared" ca="1" si="347"/>
        <v>61.666666666666671</v>
      </c>
      <c r="BM347" s="352">
        <f t="shared" ca="1" si="347"/>
        <v>63.750000000000007</v>
      </c>
      <c r="BN347" s="352">
        <f t="shared" ca="1" si="347"/>
        <v>65.833333333333343</v>
      </c>
      <c r="BO347" s="352">
        <f t="shared" ca="1" si="347"/>
        <v>67.916666666666671</v>
      </c>
      <c r="BP347" s="352">
        <f t="shared" ca="1" si="347"/>
        <v>70</v>
      </c>
      <c r="BQ347" s="352">
        <f t="shared" ca="1" si="347"/>
        <v>72.5</v>
      </c>
      <c r="BR347" s="352">
        <f t="shared" ca="1" si="347"/>
        <v>75</v>
      </c>
      <c r="BS347" s="352">
        <f t="shared" ca="1" si="347"/>
        <v>77.5</v>
      </c>
      <c r="BT347" s="352">
        <f t="shared" ca="1" si="347"/>
        <v>80</v>
      </c>
      <c r="BU347" s="352">
        <f t="shared" ca="1" si="347"/>
        <v>82.5</v>
      </c>
      <c r="BV347" s="352">
        <f t="shared" ca="1" si="347"/>
        <v>85</v>
      </c>
      <c r="BW347" s="352">
        <f t="shared" ca="1" si="347"/>
        <v>87.5</v>
      </c>
      <c r="BX347" s="352">
        <f t="shared" ca="1" si="347"/>
        <v>90</v>
      </c>
      <c r="BY347" s="352">
        <f t="shared" ca="1" si="347"/>
        <v>92.5</v>
      </c>
      <c r="BZ347" s="352">
        <f t="shared" ca="1" si="347"/>
        <v>95</v>
      </c>
      <c r="CA347" s="352">
        <f t="shared" ca="1" si="347"/>
        <v>97.5</v>
      </c>
      <c r="CB347" s="352">
        <f t="shared" ca="1" si="347"/>
        <v>100</v>
      </c>
      <c r="CC347" s="352">
        <f t="shared" ca="1" si="347"/>
        <v>102.91666666666667</v>
      </c>
      <c r="CD347" s="352">
        <f t="shared" ca="1" si="347"/>
        <v>105.83333333333334</v>
      </c>
      <c r="CE347" s="352">
        <f t="shared" ca="1" si="347"/>
        <v>108.75000000000001</v>
      </c>
      <c r="CF347" s="352">
        <f t="shared" ref="CF347:DL347" ca="1" si="348">+CE347+OFFSET(CF346, 0,- MIN($H344, COLUMN(CF346)-COLUMN($Q$1))+1)</f>
        <v>111.66666666666669</v>
      </c>
      <c r="CG347" s="352">
        <f t="shared" ca="1" si="348"/>
        <v>114.58333333333336</v>
      </c>
      <c r="CH347" s="352">
        <f t="shared" ca="1" si="348"/>
        <v>117.50000000000003</v>
      </c>
      <c r="CI347" s="352">
        <f t="shared" ca="1" si="348"/>
        <v>120.4166666666667</v>
      </c>
      <c r="CJ347" s="352">
        <f t="shared" ca="1" si="348"/>
        <v>123.33333333333337</v>
      </c>
      <c r="CK347" s="352">
        <f t="shared" ca="1" si="348"/>
        <v>126.25000000000004</v>
      </c>
      <c r="CL347" s="352">
        <f t="shared" ca="1" si="348"/>
        <v>129.16666666666671</v>
      </c>
      <c r="CM347" s="352">
        <f t="shared" ca="1" si="348"/>
        <v>132.08333333333337</v>
      </c>
      <c r="CN347" s="352">
        <f t="shared" ca="1" si="348"/>
        <v>135.00000000000003</v>
      </c>
      <c r="CO347" s="352">
        <f t="shared" ca="1" si="348"/>
        <v>135.00000000000003</v>
      </c>
      <c r="CP347" s="352">
        <f t="shared" ca="1" si="348"/>
        <v>135.00000000000003</v>
      </c>
      <c r="CQ347" s="352" t="e">
        <f t="shared" ca="1" si="348"/>
        <v>#N/A</v>
      </c>
      <c r="CR347" s="352" t="e">
        <f t="shared" ca="1" si="348"/>
        <v>#N/A</v>
      </c>
      <c r="CS347" s="352" t="e">
        <f t="shared" ca="1" si="348"/>
        <v>#N/A</v>
      </c>
      <c r="CT347" s="352" t="e">
        <f t="shared" ca="1" si="348"/>
        <v>#N/A</v>
      </c>
      <c r="CU347" s="352" t="e">
        <f t="shared" ca="1" si="348"/>
        <v>#N/A</v>
      </c>
      <c r="CV347" s="352" t="e">
        <f t="shared" ca="1" si="348"/>
        <v>#N/A</v>
      </c>
      <c r="CW347" s="352" t="e">
        <f t="shared" ca="1" si="348"/>
        <v>#N/A</v>
      </c>
      <c r="CX347" s="352" t="e">
        <f t="shared" ca="1" si="348"/>
        <v>#N/A</v>
      </c>
      <c r="CY347" s="352" t="e">
        <f t="shared" ca="1" si="348"/>
        <v>#N/A</v>
      </c>
      <c r="CZ347" s="352" t="e">
        <f t="shared" ca="1" si="348"/>
        <v>#N/A</v>
      </c>
      <c r="DA347" s="352" t="e">
        <f t="shared" ca="1" si="348"/>
        <v>#N/A</v>
      </c>
      <c r="DB347" s="352" t="e">
        <f t="shared" ca="1" si="348"/>
        <v>#N/A</v>
      </c>
      <c r="DC347" s="352" t="e">
        <f t="shared" ca="1" si="348"/>
        <v>#N/A</v>
      </c>
      <c r="DD347" s="352" t="e">
        <f t="shared" ca="1" si="348"/>
        <v>#N/A</v>
      </c>
      <c r="DE347" s="352" t="e">
        <f t="shared" ca="1" si="348"/>
        <v>#N/A</v>
      </c>
      <c r="DF347" s="352" t="e">
        <f t="shared" ca="1" si="348"/>
        <v>#N/A</v>
      </c>
      <c r="DG347" s="352" t="e">
        <f t="shared" ca="1" si="348"/>
        <v>#N/A</v>
      </c>
      <c r="DH347" s="352" t="e">
        <f t="shared" ca="1" si="348"/>
        <v>#N/A</v>
      </c>
      <c r="DI347" s="352" t="e">
        <f t="shared" ca="1" si="348"/>
        <v>#N/A</v>
      </c>
      <c r="DJ347" s="352" t="e">
        <f t="shared" ca="1" si="348"/>
        <v>#N/A</v>
      </c>
      <c r="DK347" s="352" t="e">
        <f t="shared" ca="1" si="348"/>
        <v>#N/A</v>
      </c>
      <c r="DL347" s="352" t="e">
        <f t="shared" ca="1" si="348"/>
        <v>#N/A</v>
      </c>
    </row>
    <row r="348" spans="1:116" x14ac:dyDescent="0.4">
      <c r="B348" t="s">
        <v>332</v>
      </c>
      <c r="D348" t="s">
        <v>818</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818</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777</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756</v>
      </c>
      <c r="E410" s="8" t="str">
        <f t="shared" ref="E410:E414" si="399">ROW()&amp;" "&amp;D410</f>
        <v>410 MONTHRENT-PV</v>
      </c>
      <c r="F410" t="s">
        <v>571</v>
      </c>
      <c r="G410" s="70" t="s">
        <v>778</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756</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756</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756</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757</v>
      </c>
      <c r="E433" s="8" t="str">
        <f t="shared" ref="E433:E446" si="426">ROW()&amp;" "&amp;D433</f>
        <v>433 DAYRENT-PV</v>
      </c>
      <c r="F433" t="s">
        <v>572</v>
      </c>
      <c r="G433" s="70" t="s">
        <v>779</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757</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757</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757</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780</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1200000</v>
      </c>
      <c r="L473" s="63">
        <f t="shared" ca="1" si="474"/>
        <v>1200000</v>
      </c>
      <c r="M473" s="63">
        <f t="shared" ca="1" si="474"/>
        <v>1200000</v>
      </c>
      <c r="N473" s="63">
        <f t="shared" ca="1" si="474"/>
        <v>1200000</v>
      </c>
      <c r="O473" s="63">
        <f t="shared" ca="1" si="474"/>
        <v>1200000</v>
      </c>
      <c r="P473" s="63">
        <f t="shared" ca="1" si="474"/>
        <v>1200000</v>
      </c>
      <c r="R473" s="118"/>
      <c r="S473" s="148">
        <f t="shared" ref="S473:AX473" ca="1" si="475">S472*AVERAGE(S465,S461)</f>
        <v>100000</v>
      </c>
      <c r="T473" s="148">
        <f t="shared" ca="1" si="475"/>
        <v>100000</v>
      </c>
      <c r="U473" s="148">
        <f t="shared" ca="1" si="475"/>
        <v>100000</v>
      </c>
      <c r="V473" s="148">
        <f t="shared" ca="1" si="475"/>
        <v>100000</v>
      </c>
      <c r="W473" s="148">
        <f t="shared" ca="1" si="475"/>
        <v>100000</v>
      </c>
      <c r="X473" s="148">
        <f t="shared" ca="1" si="475"/>
        <v>100000</v>
      </c>
      <c r="Y473" s="148">
        <f t="shared" ca="1" si="475"/>
        <v>100000</v>
      </c>
      <c r="Z473" s="148">
        <f t="shared" ca="1" si="475"/>
        <v>100000</v>
      </c>
      <c r="AA473" s="148">
        <f t="shared" ca="1" si="475"/>
        <v>100000</v>
      </c>
      <c r="AB473" s="148">
        <f t="shared" ca="1" si="475"/>
        <v>100000</v>
      </c>
      <c r="AC473" s="148">
        <f t="shared" ca="1" si="475"/>
        <v>100000</v>
      </c>
      <c r="AD473" s="148">
        <f t="shared" ca="1" si="475"/>
        <v>100000</v>
      </c>
      <c r="AE473" s="148">
        <f t="shared" ca="1" si="475"/>
        <v>100000</v>
      </c>
      <c r="AF473" s="148">
        <f t="shared" ca="1" si="475"/>
        <v>100000</v>
      </c>
      <c r="AG473" s="148">
        <f t="shared" ca="1" si="475"/>
        <v>100000</v>
      </c>
      <c r="AH473" s="148">
        <f t="shared" ca="1" si="475"/>
        <v>100000</v>
      </c>
      <c r="AI473" s="148">
        <f t="shared" ca="1" si="475"/>
        <v>100000</v>
      </c>
      <c r="AJ473" s="148">
        <f t="shared" ca="1" si="475"/>
        <v>100000</v>
      </c>
      <c r="AK473" s="148">
        <f t="shared" ca="1" si="475"/>
        <v>100000</v>
      </c>
      <c r="AL473" s="148">
        <f t="shared" ca="1" si="475"/>
        <v>100000</v>
      </c>
      <c r="AM473" s="148">
        <f t="shared" ca="1" si="475"/>
        <v>100000</v>
      </c>
      <c r="AN473" s="148">
        <f t="shared" ca="1" si="475"/>
        <v>100000</v>
      </c>
      <c r="AO473" s="148">
        <f t="shared" ca="1" si="475"/>
        <v>100000</v>
      </c>
      <c r="AP473" s="148">
        <f t="shared" ca="1" si="475"/>
        <v>100000</v>
      </c>
      <c r="AQ473" s="148">
        <f t="shared" ca="1" si="475"/>
        <v>100000</v>
      </c>
      <c r="AR473" s="148">
        <f t="shared" ca="1" si="475"/>
        <v>100000</v>
      </c>
      <c r="AS473" s="148">
        <f t="shared" ca="1" si="475"/>
        <v>100000</v>
      </c>
      <c r="AT473" s="148">
        <f t="shared" ca="1" si="475"/>
        <v>100000</v>
      </c>
      <c r="AU473" s="148">
        <f t="shared" ca="1" si="475"/>
        <v>100000</v>
      </c>
      <c r="AV473" s="148">
        <f t="shared" ca="1" si="475"/>
        <v>100000</v>
      </c>
      <c r="AW473" s="148">
        <f t="shared" ca="1" si="475"/>
        <v>100000</v>
      </c>
      <c r="AX473" s="148">
        <f t="shared" ca="1" si="475"/>
        <v>100000</v>
      </c>
      <c r="AY473" s="148">
        <f t="shared" ref="AY473:CD473" ca="1" si="476">AY472*AVERAGE(AY465,AY461)</f>
        <v>100000</v>
      </c>
      <c r="AZ473" s="148">
        <f t="shared" ca="1" si="476"/>
        <v>100000</v>
      </c>
      <c r="BA473" s="148">
        <f t="shared" ca="1" si="476"/>
        <v>100000</v>
      </c>
      <c r="BB473" s="148">
        <f t="shared" ca="1" si="476"/>
        <v>100000</v>
      </c>
      <c r="BC473" s="148">
        <f t="shared" ca="1" si="476"/>
        <v>100000</v>
      </c>
      <c r="BD473" s="148">
        <f t="shared" ca="1" si="476"/>
        <v>100000</v>
      </c>
      <c r="BE473" s="148">
        <f t="shared" ca="1" si="476"/>
        <v>100000</v>
      </c>
      <c r="BF473" s="148">
        <f t="shared" ca="1" si="476"/>
        <v>100000</v>
      </c>
      <c r="BG473" s="148">
        <f t="shared" ca="1" si="476"/>
        <v>100000</v>
      </c>
      <c r="BH473" s="148">
        <f t="shared" ca="1" si="476"/>
        <v>100000</v>
      </c>
      <c r="BI473" s="148">
        <f t="shared" ca="1" si="476"/>
        <v>100000</v>
      </c>
      <c r="BJ473" s="148">
        <f t="shared" ca="1" si="476"/>
        <v>100000</v>
      </c>
      <c r="BK473" s="148">
        <f t="shared" ca="1" si="476"/>
        <v>100000</v>
      </c>
      <c r="BL473" s="148">
        <f t="shared" ca="1" si="476"/>
        <v>100000</v>
      </c>
      <c r="BM473" s="148">
        <f t="shared" ca="1" si="476"/>
        <v>100000</v>
      </c>
      <c r="BN473" s="148">
        <f t="shared" ca="1" si="476"/>
        <v>100000</v>
      </c>
      <c r="BO473" s="148">
        <f t="shared" ca="1" si="476"/>
        <v>100000</v>
      </c>
      <c r="BP473" s="148">
        <f t="shared" ca="1" si="476"/>
        <v>100000</v>
      </c>
      <c r="BQ473" s="148">
        <f t="shared" ca="1" si="476"/>
        <v>100000</v>
      </c>
      <c r="BR473" s="148">
        <f t="shared" ca="1" si="476"/>
        <v>100000</v>
      </c>
      <c r="BS473" s="148">
        <f t="shared" ca="1" si="476"/>
        <v>100000</v>
      </c>
      <c r="BT473" s="148">
        <f t="shared" ca="1" si="476"/>
        <v>100000</v>
      </c>
      <c r="BU473" s="148">
        <f t="shared" ca="1" si="476"/>
        <v>100000</v>
      </c>
      <c r="BV473" s="148">
        <f t="shared" ca="1" si="476"/>
        <v>100000</v>
      </c>
      <c r="BW473" s="148">
        <f t="shared" ca="1" si="476"/>
        <v>100000</v>
      </c>
      <c r="BX473" s="148">
        <f t="shared" ca="1" si="476"/>
        <v>100000</v>
      </c>
      <c r="BY473" s="148">
        <f t="shared" ca="1" si="476"/>
        <v>100000</v>
      </c>
      <c r="BZ473" s="148">
        <f t="shared" ca="1" si="476"/>
        <v>100000</v>
      </c>
      <c r="CA473" s="148">
        <f t="shared" ca="1" si="476"/>
        <v>100000</v>
      </c>
      <c r="CB473" s="148">
        <f t="shared" ca="1" si="476"/>
        <v>100000</v>
      </c>
      <c r="CC473" s="148">
        <f t="shared" ca="1" si="476"/>
        <v>100000</v>
      </c>
      <c r="CD473" s="148">
        <f t="shared" ca="1" si="476"/>
        <v>100000</v>
      </c>
      <c r="CE473" s="148">
        <f t="shared" ref="CE473:CL473" ca="1" si="477">CE472*AVERAGE(CE465,CE461)</f>
        <v>100000</v>
      </c>
      <c r="CF473" s="148">
        <f t="shared" ca="1" si="477"/>
        <v>100000</v>
      </c>
      <c r="CG473" s="148">
        <f t="shared" ca="1" si="477"/>
        <v>100000</v>
      </c>
      <c r="CH473" s="148">
        <f t="shared" ca="1" si="477"/>
        <v>100000</v>
      </c>
      <c r="CI473" s="148">
        <f t="shared" ca="1" si="477"/>
        <v>100000</v>
      </c>
      <c r="CJ473" s="148">
        <f t="shared" ca="1" si="477"/>
        <v>100000</v>
      </c>
      <c r="CK473" s="148">
        <f t="shared" ca="1" si="477"/>
        <v>100000</v>
      </c>
      <c r="CL473" s="148">
        <f t="shared" ca="1" si="477"/>
        <v>100000</v>
      </c>
      <c r="CN473" s="78"/>
      <c r="CO473" s="148" t="e">
        <f t="shared" ref="CO473:DL473" ca="1" si="478">CO472*AVERAGE(CO465,CO461)</f>
        <v>#N/A</v>
      </c>
      <c r="CP473" s="148" t="e">
        <f t="shared" ca="1" si="478"/>
        <v>#N/A</v>
      </c>
      <c r="CQ473" s="148" t="e">
        <f t="shared" ca="1" si="478"/>
        <v>#N/A</v>
      </c>
      <c r="CR473" s="148" t="e">
        <f t="shared" ca="1" si="478"/>
        <v>#N/A</v>
      </c>
      <c r="CS473" s="148" t="e">
        <f t="shared" ca="1" si="478"/>
        <v>#N/A</v>
      </c>
      <c r="CT473" s="148" t="e">
        <f t="shared" ca="1" si="478"/>
        <v>#N/A</v>
      </c>
      <c r="CU473" s="148" t="e">
        <f t="shared" ca="1" si="478"/>
        <v>#N/A</v>
      </c>
      <c r="CV473" s="148" t="e">
        <f t="shared" ca="1" si="478"/>
        <v>#N/A</v>
      </c>
      <c r="CW473" s="148" t="e">
        <f t="shared" ca="1" si="478"/>
        <v>#N/A</v>
      </c>
      <c r="CX473" s="148" t="e">
        <f t="shared" ca="1" si="478"/>
        <v>#N/A</v>
      </c>
      <c r="CY473" s="148" t="e">
        <f t="shared" ca="1" si="478"/>
        <v>#N/A</v>
      </c>
      <c r="CZ473" s="148" t="e">
        <f t="shared" ca="1" si="478"/>
        <v>#N/A</v>
      </c>
      <c r="DA473" s="148" t="e">
        <f t="shared" ca="1" si="478"/>
        <v>#N/A</v>
      </c>
      <c r="DB473" s="148" t="e">
        <f t="shared" ca="1" si="478"/>
        <v>#N/A</v>
      </c>
      <c r="DC473" s="148" t="e">
        <f t="shared" ca="1" si="478"/>
        <v>#N/A</v>
      </c>
      <c r="DD473" s="148" t="e">
        <f t="shared" ca="1" si="478"/>
        <v>#N/A</v>
      </c>
      <c r="DE473" s="148" t="e">
        <f t="shared" ca="1" si="478"/>
        <v>#N/A</v>
      </c>
      <c r="DF473" s="148" t="e">
        <f t="shared" ca="1" si="478"/>
        <v>#N/A</v>
      </c>
      <c r="DG473" s="148" t="e">
        <f t="shared" ca="1" si="478"/>
        <v>#N/A</v>
      </c>
      <c r="DH473" s="148" t="e">
        <f t="shared" ca="1" si="478"/>
        <v>#N/A</v>
      </c>
      <c r="DI473" s="148" t="e">
        <f t="shared" ca="1" si="478"/>
        <v>#N/A</v>
      </c>
      <c r="DJ473" s="148" t="e">
        <f t="shared" ca="1" si="478"/>
        <v>#N/A</v>
      </c>
      <c r="DK473" s="148" t="e">
        <f t="shared" ca="1" si="478"/>
        <v>#N/A</v>
      </c>
      <c r="DL473" s="148" t="e">
        <f t="shared" ca="1" si="478"/>
        <v>#N/A</v>
      </c>
    </row>
    <row r="474" spans="2:116" x14ac:dyDescent="0.4">
      <c r="D474" t="s">
        <v>268</v>
      </c>
      <c r="E474" s="8" t="str">
        <f t="shared" ref="E474" si="479">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80">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81">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80"/>
        <v>477 SUB-PV</v>
      </c>
      <c r="G477" s="8" t="str">
        <f t="shared" ref="G477:G482" si="482">G454</f>
        <v>Primary revenue driver</v>
      </c>
      <c r="K477" s="53"/>
      <c r="L477" s="53"/>
      <c r="M477" s="53"/>
      <c r="N477" s="53"/>
      <c r="O477" s="53"/>
      <c r="P477" s="53"/>
      <c r="R477" s="24"/>
      <c r="S477" s="203" t="str">
        <f>ADDRESS(ROW(S473),COLUMN(S473),2)</f>
        <v>S$473</v>
      </c>
      <c r="T477" s="203" t="str">
        <f t="shared" ref="T477:AY477" si="483">ADDRESS(ROW(T473),COLUMN(T473))</f>
        <v>$T$473</v>
      </c>
      <c r="U477" s="203" t="str">
        <f t="shared" si="483"/>
        <v>$U$473</v>
      </c>
      <c r="V477" s="203" t="str">
        <f t="shared" si="483"/>
        <v>$V$473</v>
      </c>
      <c r="W477" s="203" t="str">
        <f t="shared" si="483"/>
        <v>$W$473</v>
      </c>
      <c r="X477" s="203" t="str">
        <f t="shared" si="483"/>
        <v>$X$473</v>
      </c>
      <c r="Y477" s="203" t="str">
        <f t="shared" si="483"/>
        <v>$Y$473</v>
      </c>
      <c r="Z477" s="203" t="str">
        <f t="shared" si="483"/>
        <v>$Z$473</v>
      </c>
      <c r="AA477" s="203" t="str">
        <f t="shared" si="483"/>
        <v>$AA$473</v>
      </c>
      <c r="AB477" s="203" t="str">
        <f t="shared" si="483"/>
        <v>$AB$473</v>
      </c>
      <c r="AC477" s="203" t="str">
        <f t="shared" si="483"/>
        <v>$AC$473</v>
      </c>
      <c r="AD477" s="203" t="str">
        <f t="shared" si="483"/>
        <v>$AD$473</v>
      </c>
      <c r="AE477" s="203" t="str">
        <f t="shared" si="483"/>
        <v>$AE$473</v>
      </c>
      <c r="AF477" s="203" t="str">
        <f t="shared" si="483"/>
        <v>$AF$473</v>
      </c>
      <c r="AG477" s="203" t="str">
        <f t="shared" si="483"/>
        <v>$AG$473</v>
      </c>
      <c r="AH477" s="203" t="str">
        <f t="shared" si="483"/>
        <v>$AH$473</v>
      </c>
      <c r="AI477" s="203" t="str">
        <f t="shared" si="483"/>
        <v>$AI$473</v>
      </c>
      <c r="AJ477" s="203" t="str">
        <f t="shared" si="483"/>
        <v>$AJ$473</v>
      </c>
      <c r="AK477" s="203" t="str">
        <f t="shared" si="483"/>
        <v>$AK$473</v>
      </c>
      <c r="AL477" s="203" t="str">
        <f t="shared" si="483"/>
        <v>$AL$473</v>
      </c>
      <c r="AM477" s="203" t="str">
        <f t="shared" si="483"/>
        <v>$AM$473</v>
      </c>
      <c r="AN477" s="203" t="str">
        <f t="shared" si="483"/>
        <v>$AN$473</v>
      </c>
      <c r="AO477" s="203" t="str">
        <f t="shared" si="483"/>
        <v>$AO$473</v>
      </c>
      <c r="AP477" s="203" t="str">
        <f t="shared" si="483"/>
        <v>$AP$473</v>
      </c>
      <c r="AQ477" s="203" t="str">
        <f t="shared" si="483"/>
        <v>$AQ$473</v>
      </c>
      <c r="AR477" s="203" t="str">
        <f t="shared" si="483"/>
        <v>$AR$473</v>
      </c>
      <c r="AS477" s="203" t="str">
        <f t="shared" si="483"/>
        <v>$AS$473</v>
      </c>
      <c r="AT477" s="203" t="str">
        <f t="shared" si="483"/>
        <v>$AT$473</v>
      </c>
      <c r="AU477" s="203" t="str">
        <f t="shared" si="483"/>
        <v>$AU$473</v>
      </c>
      <c r="AV477" s="203" t="str">
        <f t="shared" si="483"/>
        <v>$AV$473</v>
      </c>
      <c r="AW477" s="203" t="str">
        <f t="shared" si="483"/>
        <v>$AW$473</v>
      </c>
      <c r="AX477" s="203" t="str">
        <f t="shared" si="483"/>
        <v>$AX$473</v>
      </c>
      <c r="AY477" s="203" t="str">
        <f t="shared" si="483"/>
        <v>$AY$473</v>
      </c>
      <c r="AZ477" s="203" t="str">
        <f t="shared" ref="AZ477:CE477" si="484">ADDRESS(ROW(AZ473),COLUMN(AZ473))</f>
        <v>$AZ$473</v>
      </c>
      <c r="BA477" s="203" t="str">
        <f t="shared" si="484"/>
        <v>$BA$473</v>
      </c>
      <c r="BB477" s="203" t="str">
        <f t="shared" si="484"/>
        <v>$BB$473</v>
      </c>
      <c r="BC477" s="203" t="str">
        <f t="shared" si="484"/>
        <v>$BC$473</v>
      </c>
      <c r="BD477" s="203" t="str">
        <f t="shared" si="484"/>
        <v>$BD$473</v>
      </c>
      <c r="BE477" s="203" t="str">
        <f t="shared" si="484"/>
        <v>$BE$473</v>
      </c>
      <c r="BF477" s="203" t="str">
        <f t="shared" si="484"/>
        <v>$BF$473</v>
      </c>
      <c r="BG477" s="203" t="str">
        <f t="shared" si="484"/>
        <v>$BG$473</v>
      </c>
      <c r="BH477" s="203" t="str">
        <f t="shared" si="484"/>
        <v>$BH$473</v>
      </c>
      <c r="BI477" s="203" t="str">
        <f t="shared" si="484"/>
        <v>$BI$473</v>
      </c>
      <c r="BJ477" s="203" t="str">
        <f t="shared" si="484"/>
        <v>$BJ$473</v>
      </c>
      <c r="BK477" s="203" t="str">
        <f t="shared" si="484"/>
        <v>$BK$473</v>
      </c>
      <c r="BL477" s="203" t="str">
        <f t="shared" si="484"/>
        <v>$BL$473</v>
      </c>
      <c r="BM477" s="203" t="str">
        <f t="shared" si="484"/>
        <v>$BM$473</v>
      </c>
      <c r="BN477" s="203" t="str">
        <f t="shared" si="484"/>
        <v>$BN$473</v>
      </c>
      <c r="BO477" s="203" t="str">
        <f t="shared" si="484"/>
        <v>$BO$473</v>
      </c>
      <c r="BP477" s="203" t="str">
        <f t="shared" si="484"/>
        <v>$BP$473</v>
      </c>
      <c r="BQ477" s="203" t="str">
        <f t="shared" si="484"/>
        <v>$BQ$473</v>
      </c>
      <c r="BR477" s="203" t="str">
        <f t="shared" si="484"/>
        <v>$BR$473</v>
      </c>
      <c r="BS477" s="203" t="str">
        <f t="shared" si="484"/>
        <v>$BS$473</v>
      </c>
      <c r="BT477" s="203" t="str">
        <f t="shared" si="484"/>
        <v>$BT$473</v>
      </c>
      <c r="BU477" s="203" t="str">
        <f t="shared" si="484"/>
        <v>$BU$473</v>
      </c>
      <c r="BV477" s="203" t="str">
        <f t="shared" si="484"/>
        <v>$BV$473</v>
      </c>
      <c r="BW477" s="203" t="str">
        <f t="shared" si="484"/>
        <v>$BW$473</v>
      </c>
      <c r="BX477" s="203" t="str">
        <f t="shared" si="484"/>
        <v>$BX$473</v>
      </c>
      <c r="BY477" s="203" t="str">
        <f t="shared" si="484"/>
        <v>$BY$473</v>
      </c>
      <c r="BZ477" s="203" t="str">
        <f t="shared" si="484"/>
        <v>$BZ$473</v>
      </c>
      <c r="CA477" s="203" t="str">
        <f t="shared" si="484"/>
        <v>$CA$473</v>
      </c>
      <c r="CB477" s="203" t="str">
        <f t="shared" si="484"/>
        <v>$CB$473</v>
      </c>
      <c r="CC477" s="203" t="str">
        <f t="shared" si="484"/>
        <v>$CC$473</v>
      </c>
      <c r="CD477" s="203" t="str">
        <f t="shared" si="484"/>
        <v>$CD$473</v>
      </c>
      <c r="CE477" s="203" t="str">
        <f t="shared" si="484"/>
        <v>$CE$473</v>
      </c>
      <c r="CF477" s="203" t="str">
        <f t="shared" ref="CF477:CL477" si="485">ADDRESS(ROW(CF473),COLUMN(CF473))</f>
        <v>$CF$473</v>
      </c>
      <c r="CG477" s="203" t="str">
        <f t="shared" si="485"/>
        <v>$CG$473</v>
      </c>
      <c r="CH477" s="203" t="str">
        <f t="shared" si="485"/>
        <v>$CH$473</v>
      </c>
      <c r="CI477" s="203" t="str">
        <f t="shared" si="485"/>
        <v>$CI$473</v>
      </c>
      <c r="CJ477" s="203" t="str">
        <f t="shared" si="485"/>
        <v>$CJ$473</v>
      </c>
      <c r="CK477" s="203" t="str">
        <f t="shared" si="485"/>
        <v>$CK$473</v>
      </c>
      <c r="CL477" s="203" t="str">
        <f t="shared" si="485"/>
        <v>$CL$473</v>
      </c>
      <c r="CO477" s="203" t="str">
        <f t="shared" ref="CO477:DK477" si="486">ADDRESS(ROW(CO473),COLUMN(CO473))</f>
        <v>$CO$473</v>
      </c>
      <c r="CP477" s="203" t="str">
        <f t="shared" si="486"/>
        <v>$CP$473</v>
      </c>
      <c r="CQ477" s="203" t="str">
        <f t="shared" si="486"/>
        <v>$CQ$473</v>
      </c>
      <c r="CR477" s="203" t="str">
        <f t="shared" si="486"/>
        <v>$CR$473</v>
      </c>
      <c r="CS477" s="203" t="str">
        <f t="shared" si="486"/>
        <v>$CS$473</v>
      </c>
      <c r="CT477" s="203" t="str">
        <f t="shared" si="486"/>
        <v>$CT$473</v>
      </c>
      <c r="CU477" s="203" t="str">
        <f t="shared" si="486"/>
        <v>$CU$473</v>
      </c>
      <c r="CV477" s="203" t="str">
        <f t="shared" si="486"/>
        <v>$CV$473</v>
      </c>
      <c r="CW477" s="203" t="str">
        <f t="shared" si="486"/>
        <v>$CW$473</v>
      </c>
      <c r="CX477" s="203" t="str">
        <f t="shared" si="486"/>
        <v>$CX$473</v>
      </c>
      <c r="CY477" s="203" t="str">
        <f t="shared" si="486"/>
        <v>$CY$473</v>
      </c>
      <c r="CZ477" s="203" t="str">
        <f t="shared" si="486"/>
        <v>$CZ$473</v>
      </c>
      <c r="DA477" s="203" t="str">
        <f t="shared" si="486"/>
        <v>$DA$473</v>
      </c>
      <c r="DB477" s="203" t="str">
        <f t="shared" si="486"/>
        <v>$DB$473</v>
      </c>
      <c r="DC477" s="203" t="str">
        <f t="shared" si="486"/>
        <v>$DC$473</v>
      </c>
      <c r="DD477" s="203" t="str">
        <f t="shared" si="486"/>
        <v>$DD$473</v>
      </c>
      <c r="DE477" s="203" t="str">
        <f t="shared" si="486"/>
        <v>$DE$473</v>
      </c>
      <c r="DF477" s="203" t="str">
        <f t="shared" si="486"/>
        <v>$DF$473</v>
      </c>
      <c r="DG477" s="203" t="str">
        <f t="shared" si="486"/>
        <v>$DG$473</v>
      </c>
      <c r="DH477" s="203" t="str">
        <f t="shared" si="486"/>
        <v>$DH$473</v>
      </c>
      <c r="DI477" s="203" t="str">
        <f t="shared" si="486"/>
        <v>$DI$473</v>
      </c>
      <c r="DJ477" s="203" t="str">
        <f t="shared" si="486"/>
        <v>$DJ$473</v>
      </c>
      <c r="DK477" s="203" t="str">
        <f t="shared" si="486"/>
        <v>$DK$473</v>
      </c>
      <c r="DL477" s="203" t="str">
        <f t="shared" ref="DL477" si="487">ADDRESS(ROW(DL473),COLUMN(DL473))</f>
        <v>$DL$473</v>
      </c>
    </row>
    <row r="478" spans="2:116" x14ac:dyDescent="0.4">
      <c r="B478" t="s">
        <v>332</v>
      </c>
      <c r="D478" t="s">
        <v>268</v>
      </c>
      <c r="E478" s="8" t="str">
        <f t="shared" si="480"/>
        <v>478 SUB-PV</v>
      </c>
      <c r="G478" s="8" t="str">
        <f t="shared" si="482"/>
        <v>Primary volume driver</v>
      </c>
      <c r="H478" s="12"/>
      <c r="I478" s="60"/>
      <c r="J478" s="60"/>
      <c r="K478" s="34"/>
      <c r="L478" s="34"/>
      <c r="M478" s="34"/>
      <c r="N478" s="34"/>
      <c r="O478" s="34"/>
      <c r="P478" s="34"/>
      <c r="R478" s="15"/>
      <c r="S478" s="76">
        <f t="shared" ref="S478:AX478" si="488">S452</f>
        <v>0</v>
      </c>
      <c r="T478" s="76">
        <f t="shared" si="488"/>
        <v>0</v>
      </c>
      <c r="U478" s="76">
        <f t="shared" si="488"/>
        <v>0</v>
      </c>
      <c r="V478" s="76">
        <f t="shared" si="488"/>
        <v>0</v>
      </c>
      <c r="W478" s="76">
        <f t="shared" si="488"/>
        <v>0</v>
      </c>
      <c r="X478" s="76">
        <f t="shared" si="488"/>
        <v>0</v>
      </c>
      <c r="Y478" s="76">
        <f t="shared" si="488"/>
        <v>0</v>
      </c>
      <c r="Z478" s="76">
        <f t="shared" si="488"/>
        <v>0</v>
      </c>
      <c r="AA478" s="76">
        <f t="shared" si="488"/>
        <v>0</v>
      </c>
      <c r="AB478" s="76">
        <f t="shared" si="488"/>
        <v>0</v>
      </c>
      <c r="AC478" s="76">
        <f t="shared" si="488"/>
        <v>0</v>
      </c>
      <c r="AD478" s="76">
        <f t="shared" si="488"/>
        <v>0</v>
      </c>
      <c r="AE478" s="76">
        <f t="shared" si="488"/>
        <v>0</v>
      </c>
      <c r="AF478" s="76">
        <f t="shared" si="488"/>
        <v>0</v>
      </c>
      <c r="AG478" s="76">
        <f t="shared" si="488"/>
        <v>0</v>
      </c>
      <c r="AH478" s="76">
        <f t="shared" si="488"/>
        <v>0</v>
      </c>
      <c r="AI478" s="76">
        <f t="shared" si="488"/>
        <v>0</v>
      </c>
      <c r="AJ478" s="76">
        <f t="shared" si="488"/>
        <v>0</v>
      </c>
      <c r="AK478" s="76">
        <f t="shared" si="488"/>
        <v>0</v>
      </c>
      <c r="AL478" s="76">
        <f t="shared" si="488"/>
        <v>0</v>
      </c>
      <c r="AM478" s="76">
        <f t="shared" si="488"/>
        <v>0</v>
      </c>
      <c r="AN478" s="76">
        <f t="shared" si="488"/>
        <v>0</v>
      </c>
      <c r="AO478" s="76">
        <f t="shared" si="488"/>
        <v>0</v>
      </c>
      <c r="AP478" s="76">
        <f t="shared" si="488"/>
        <v>0</v>
      </c>
      <c r="AQ478" s="76">
        <f t="shared" si="488"/>
        <v>0</v>
      </c>
      <c r="AR478" s="76">
        <f t="shared" si="488"/>
        <v>0</v>
      </c>
      <c r="AS478" s="76">
        <f t="shared" si="488"/>
        <v>0</v>
      </c>
      <c r="AT478" s="76">
        <f t="shared" si="488"/>
        <v>0</v>
      </c>
      <c r="AU478" s="76">
        <f t="shared" si="488"/>
        <v>0</v>
      </c>
      <c r="AV478" s="76">
        <f t="shared" si="488"/>
        <v>0</v>
      </c>
      <c r="AW478" s="76">
        <f t="shared" si="488"/>
        <v>0</v>
      </c>
      <c r="AX478" s="76">
        <f t="shared" si="488"/>
        <v>0</v>
      </c>
      <c r="AY478" s="76">
        <f t="shared" ref="AY478:CD478" si="489">AY452</f>
        <v>0</v>
      </c>
      <c r="AZ478" s="76">
        <f t="shared" si="489"/>
        <v>0</v>
      </c>
      <c r="BA478" s="76">
        <f t="shared" si="489"/>
        <v>0</v>
      </c>
      <c r="BB478" s="76">
        <f t="shared" si="489"/>
        <v>0</v>
      </c>
      <c r="BC478" s="76">
        <f t="shared" si="489"/>
        <v>0</v>
      </c>
      <c r="BD478" s="76">
        <f t="shared" si="489"/>
        <v>0</v>
      </c>
      <c r="BE478" s="76">
        <f t="shared" si="489"/>
        <v>0</v>
      </c>
      <c r="BF478" s="76">
        <f t="shared" si="489"/>
        <v>0</v>
      </c>
      <c r="BG478" s="76">
        <f t="shared" si="489"/>
        <v>0</v>
      </c>
      <c r="BH478" s="76">
        <f t="shared" si="489"/>
        <v>0</v>
      </c>
      <c r="BI478" s="76">
        <f t="shared" si="489"/>
        <v>0</v>
      </c>
      <c r="BJ478" s="76">
        <f t="shared" si="489"/>
        <v>0</v>
      </c>
      <c r="BK478" s="76">
        <f t="shared" si="489"/>
        <v>0</v>
      </c>
      <c r="BL478" s="76">
        <f t="shared" si="489"/>
        <v>0</v>
      </c>
      <c r="BM478" s="76">
        <f t="shared" si="489"/>
        <v>0</v>
      </c>
      <c r="BN478" s="76">
        <f t="shared" si="489"/>
        <v>0</v>
      </c>
      <c r="BO478" s="76">
        <f t="shared" si="489"/>
        <v>0</v>
      </c>
      <c r="BP478" s="76">
        <f t="shared" si="489"/>
        <v>0</v>
      </c>
      <c r="BQ478" s="76">
        <f t="shared" si="489"/>
        <v>0</v>
      </c>
      <c r="BR478" s="76">
        <f t="shared" si="489"/>
        <v>0</v>
      </c>
      <c r="BS478" s="76">
        <f t="shared" si="489"/>
        <v>0</v>
      </c>
      <c r="BT478" s="76">
        <f t="shared" si="489"/>
        <v>0</v>
      </c>
      <c r="BU478" s="76">
        <f t="shared" si="489"/>
        <v>0</v>
      </c>
      <c r="BV478" s="76">
        <f t="shared" si="489"/>
        <v>0</v>
      </c>
      <c r="BW478" s="76">
        <f t="shared" si="489"/>
        <v>0</v>
      </c>
      <c r="BX478" s="76">
        <f t="shared" si="489"/>
        <v>0</v>
      </c>
      <c r="BY478" s="76">
        <f t="shared" si="489"/>
        <v>0</v>
      </c>
      <c r="BZ478" s="76">
        <f t="shared" si="489"/>
        <v>0</v>
      </c>
      <c r="CA478" s="76">
        <f t="shared" si="489"/>
        <v>0</v>
      </c>
      <c r="CB478" s="76">
        <f t="shared" si="489"/>
        <v>0</v>
      </c>
      <c r="CC478" s="76">
        <f t="shared" si="489"/>
        <v>0</v>
      </c>
      <c r="CD478" s="76">
        <f t="shared" si="489"/>
        <v>0</v>
      </c>
      <c r="CE478" s="76">
        <f t="shared" ref="CE478:CL478" si="490">CE452</f>
        <v>0</v>
      </c>
      <c r="CF478" s="76">
        <f t="shared" si="490"/>
        <v>0</v>
      </c>
      <c r="CG478" s="76">
        <f t="shared" si="490"/>
        <v>0</v>
      </c>
      <c r="CH478" s="76">
        <f t="shared" si="490"/>
        <v>0</v>
      </c>
      <c r="CI478" s="76">
        <f t="shared" si="490"/>
        <v>0</v>
      </c>
      <c r="CJ478" s="76">
        <f t="shared" si="490"/>
        <v>0</v>
      </c>
      <c r="CK478" s="76">
        <f t="shared" si="490"/>
        <v>0</v>
      </c>
      <c r="CL478" s="76">
        <f t="shared" si="490"/>
        <v>0</v>
      </c>
      <c r="CN478" s="60"/>
      <c r="CO478" s="76">
        <f t="shared" ref="CO478:DL478" si="491">CO452</f>
        <v>0</v>
      </c>
      <c r="CP478" s="76">
        <f t="shared" si="491"/>
        <v>0</v>
      </c>
      <c r="CQ478" s="76">
        <f t="shared" si="491"/>
        <v>0</v>
      </c>
      <c r="CR478" s="76">
        <f t="shared" si="491"/>
        <v>0</v>
      </c>
      <c r="CS478" s="76">
        <f t="shared" si="491"/>
        <v>0</v>
      </c>
      <c r="CT478" s="76">
        <f t="shared" si="491"/>
        <v>0</v>
      </c>
      <c r="CU478" s="76">
        <f t="shared" si="491"/>
        <v>0</v>
      </c>
      <c r="CV478" s="76">
        <f t="shared" si="491"/>
        <v>0</v>
      </c>
      <c r="CW478" s="76">
        <f t="shared" si="491"/>
        <v>0</v>
      </c>
      <c r="CX478" s="76">
        <f t="shared" si="491"/>
        <v>0</v>
      </c>
      <c r="CY478" s="76">
        <f t="shared" si="491"/>
        <v>0</v>
      </c>
      <c r="CZ478" s="76">
        <f t="shared" si="491"/>
        <v>0</v>
      </c>
      <c r="DA478" s="76">
        <f t="shared" si="491"/>
        <v>0</v>
      </c>
      <c r="DB478" s="76">
        <f t="shared" si="491"/>
        <v>0</v>
      </c>
      <c r="DC478" s="76">
        <f t="shared" si="491"/>
        <v>0</v>
      </c>
      <c r="DD478" s="76">
        <f t="shared" si="491"/>
        <v>0</v>
      </c>
      <c r="DE478" s="76">
        <f t="shared" si="491"/>
        <v>0</v>
      </c>
      <c r="DF478" s="76">
        <f t="shared" si="491"/>
        <v>0</v>
      </c>
      <c r="DG478" s="76">
        <f t="shared" si="491"/>
        <v>0</v>
      </c>
      <c r="DH478" s="76">
        <f t="shared" si="491"/>
        <v>0</v>
      </c>
      <c r="DI478" s="76">
        <f t="shared" si="491"/>
        <v>0</v>
      </c>
      <c r="DJ478" s="76">
        <f t="shared" si="491"/>
        <v>0</v>
      </c>
      <c r="DK478" s="76">
        <f t="shared" si="491"/>
        <v>0</v>
      </c>
      <c r="DL478" s="76">
        <f t="shared" si="491"/>
        <v>0</v>
      </c>
    </row>
    <row r="479" spans="2:116" x14ac:dyDescent="0.4">
      <c r="B479" t="s">
        <v>332</v>
      </c>
      <c r="D479" t="s">
        <v>268</v>
      </c>
      <c r="E479" s="8" t="str">
        <f t="shared" si="480"/>
        <v>479 SUB-PV</v>
      </c>
      <c r="G479" s="8" t="str">
        <f t="shared" si="482"/>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N479" s="60"/>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80"/>
        <v>480 SUB-PV</v>
      </c>
      <c r="G480" s="8" t="str">
        <f t="shared" si="482"/>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N480" s="60"/>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80"/>
        <v>481 SUB-PV</v>
      </c>
      <c r="G481" s="8" t="str">
        <f t="shared" si="482"/>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60"/>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268</v>
      </c>
      <c r="E482" s="8" t="str">
        <f t="shared" si="451"/>
        <v>482 SUB-PV</v>
      </c>
      <c r="G482" s="8" t="str">
        <f t="shared" si="482"/>
        <v>Secondary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2">S$20</f>
        <v>S$16</v>
      </c>
      <c r="T486" s="199" t="str">
        <f t="shared" si="492"/>
        <v>T$16</v>
      </c>
      <c r="U486" s="199" t="str">
        <f t="shared" si="492"/>
        <v>U$16</v>
      </c>
      <c r="V486" s="199" t="str">
        <f t="shared" si="492"/>
        <v>V$16</v>
      </c>
      <c r="W486" s="199" t="str">
        <f t="shared" si="492"/>
        <v>W$16</v>
      </c>
      <c r="X486" s="199" t="str">
        <f t="shared" si="492"/>
        <v>X$16</v>
      </c>
      <c r="Y486" s="199" t="str">
        <f t="shared" si="492"/>
        <v>Y$16</v>
      </c>
      <c r="Z486" s="199" t="str">
        <f t="shared" si="492"/>
        <v>Z$16</v>
      </c>
      <c r="AA486" s="199" t="str">
        <f t="shared" si="492"/>
        <v>AA$16</v>
      </c>
      <c r="AB486" s="199" t="str">
        <f t="shared" si="492"/>
        <v>AB$16</v>
      </c>
      <c r="AC486" s="199" t="str">
        <f t="shared" si="492"/>
        <v>AC$16</v>
      </c>
      <c r="AD486" s="199" t="str">
        <f t="shared" si="492"/>
        <v>AD$16</v>
      </c>
      <c r="AE486" s="199" t="str">
        <f t="shared" si="492"/>
        <v>AE$16</v>
      </c>
      <c r="AF486" s="199" t="str">
        <f t="shared" si="492"/>
        <v>AF$16</v>
      </c>
      <c r="AG486" s="199" t="str">
        <f t="shared" si="492"/>
        <v>AG$16</v>
      </c>
      <c r="AH486" s="199" t="str">
        <f t="shared" si="492"/>
        <v>AH$16</v>
      </c>
      <c r="AI486" s="199" t="str">
        <f t="shared" si="492"/>
        <v>AI$16</v>
      </c>
      <c r="AJ486" s="199" t="str">
        <f t="shared" si="492"/>
        <v>AJ$16</v>
      </c>
      <c r="AK486" s="199" t="str">
        <f t="shared" si="492"/>
        <v>AK$16</v>
      </c>
      <c r="AL486" s="199" t="str">
        <f t="shared" si="492"/>
        <v>AL$16</v>
      </c>
      <c r="AM486" s="199" t="str">
        <f t="shared" si="492"/>
        <v>AM$16</v>
      </c>
      <c r="AN486" s="199" t="str">
        <f t="shared" si="492"/>
        <v>AN$16</v>
      </c>
      <c r="AO486" s="199" t="str">
        <f t="shared" si="492"/>
        <v>AO$16</v>
      </c>
      <c r="AP486" s="199" t="str">
        <f t="shared" si="492"/>
        <v>AP$16</v>
      </c>
      <c r="AQ486" s="199" t="str">
        <f t="shared" si="492"/>
        <v>AQ$16</v>
      </c>
      <c r="AR486" s="199" t="str">
        <f t="shared" si="492"/>
        <v>AR$16</v>
      </c>
      <c r="AS486" s="199" t="str">
        <f t="shared" si="492"/>
        <v>AS$16</v>
      </c>
      <c r="AT486" s="199" t="str">
        <f t="shared" si="492"/>
        <v>AT$16</v>
      </c>
      <c r="AU486" s="199" t="str">
        <f t="shared" si="492"/>
        <v>AU$16</v>
      </c>
      <c r="AV486" s="199" t="str">
        <f t="shared" si="492"/>
        <v>AV$16</v>
      </c>
      <c r="AW486" s="199" t="str">
        <f t="shared" si="492"/>
        <v>AW$16</v>
      </c>
      <c r="AX486" s="199" t="str">
        <f t="shared" si="492"/>
        <v>AX$16</v>
      </c>
      <c r="AY486" s="199" t="str">
        <f t="shared" si="492"/>
        <v>AY$16</v>
      </c>
      <c r="AZ486" s="199" t="str">
        <f t="shared" si="492"/>
        <v>AZ$16</v>
      </c>
      <c r="BA486" s="199" t="str">
        <f t="shared" si="492"/>
        <v>BA$16</v>
      </c>
      <c r="BB486" s="199" t="str">
        <f t="shared" si="492"/>
        <v>BB$16</v>
      </c>
      <c r="BC486" s="199" t="str">
        <f t="shared" si="492"/>
        <v>BC$16</v>
      </c>
      <c r="BD486" s="199" t="str">
        <f t="shared" si="492"/>
        <v>BD$16</v>
      </c>
      <c r="BE486" s="199" t="str">
        <f t="shared" si="492"/>
        <v>BE$16</v>
      </c>
      <c r="BF486" s="199" t="str">
        <f t="shared" si="492"/>
        <v>BF$16</v>
      </c>
      <c r="BG486" s="199" t="str">
        <f t="shared" si="492"/>
        <v>BG$16</v>
      </c>
      <c r="BH486" s="199" t="str">
        <f t="shared" si="492"/>
        <v>BH$16</v>
      </c>
      <c r="BI486" s="199" t="str">
        <f t="shared" si="492"/>
        <v>BI$16</v>
      </c>
      <c r="BJ486" s="199" t="str">
        <f t="shared" si="492"/>
        <v>BJ$16</v>
      </c>
      <c r="BK486" s="199" t="str">
        <f t="shared" si="492"/>
        <v>BK$16</v>
      </c>
      <c r="BL486" s="199" t="str">
        <f t="shared" si="492"/>
        <v>BL$16</v>
      </c>
      <c r="BM486" s="199" t="str">
        <f t="shared" si="492"/>
        <v>BM$16</v>
      </c>
      <c r="BN486" s="199" t="str">
        <f t="shared" si="492"/>
        <v>BN$16</v>
      </c>
      <c r="BO486" s="199" t="str">
        <f t="shared" si="492"/>
        <v>BO$16</v>
      </c>
      <c r="BP486" s="199" t="str">
        <f t="shared" si="492"/>
        <v>BP$16</v>
      </c>
      <c r="BQ486" s="199" t="str">
        <f t="shared" si="492"/>
        <v>BQ$16</v>
      </c>
      <c r="BR486" s="199" t="str">
        <f t="shared" si="492"/>
        <v>BR$16</v>
      </c>
      <c r="BS486" s="199" t="str">
        <f t="shared" si="492"/>
        <v>BS$16</v>
      </c>
      <c r="BT486" s="199" t="str">
        <f t="shared" si="492"/>
        <v>BT$16</v>
      </c>
      <c r="BU486" s="199" t="str">
        <f t="shared" si="492"/>
        <v>BU$16</v>
      </c>
      <c r="BV486" s="199" t="str">
        <f t="shared" si="492"/>
        <v>BV$16</v>
      </c>
      <c r="BW486" s="199" t="str">
        <f t="shared" si="492"/>
        <v>BW$16</v>
      </c>
      <c r="BX486" s="199" t="str">
        <f t="shared" si="492"/>
        <v>BX$16</v>
      </c>
      <c r="BY486" s="199" t="str">
        <f t="shared" si="492"/>
        <v>BY$16</v>
      </c>
      <c r="BZ486" s="199" t="str">
        <f t="shared" si="492"/>
        <v>BZ$16</v>
      </c>
      <c r="CA486" s="199" t="str">
        <f t="shared" si="492"/>
        <v>CA$16</v>
      </c>
      <c r="CB486" s="199" t="str">
        <f t="shared" si="492"/>
        <v>CB$16</v>
      </c>
      <c r="CC486" s="199" t="str">
        <f t="shared" si="492"/>
        <v>CC$16</v>
      </c>
      <c r="CD486" s="199" t="str">
        <f t="shared" si="492"/>
        <v>CD$16</v>
      </c>
      <c r="CE486" s="199" t="str">
        <f t="shared" ref="CE486:CL486" si="493">CE$20</f>
        <v>CE$16</v>
      </c>
      <c r="CF486" s="199" t="str">
        <f t="shared" si="493"/>
        <v>CF$16</v>
      </c>
      <c r="CG486" s="199" t="str">
        <f t="shared" si="493"/>
        <v>CG$16</v>
      </c>
      <c r="CH486" s="199" t="str">
        <f t="shared" si="493"/>
        <v>CH$16</v>
      </c>
      <c r="CI486" s="199" t="str">
        <f t="shared" si="493"/>
        <v>CI$16</v>
      </c>
      <c r="CJ486" s="199" t="str">
        <f t="shared" si="493"/>
        <v>CJ$16</v>
      </c>
      <c r="CK486" s="199" t="str">
        <f t="shared" si="493"/>
        <v>CK$16</v>
      </c>
      <c r="CL486" s="199" t="str">
        <f t="shared" si="493"/>
        <v>CL$16</v>
      </c>
      <c r="CN486" s="176"/>
      <c r="CO486" s="199" t="str">
        <f t="shared" ref="CO486:DL486" si="494">CO$20</f>
        <v>CO$16</v>
      </c>
      <c r="CP486" s="199" t="str">
        <f t="shared" si="494"/>
        <v>CP$16</v>
      </c>
      <c r="CQ486" s="199" t="str">
        <f t="shared" si="494"/>
        <v>CQ$16</v>
      </c>
      <c r="CR486" s="199" t="str">
        <f t="shared" si="494"/>
        <v>CR$16</v>
      </c>
      <c r="CS486" s="199" t="str">
        <f t="shared" si="494"/>
        <v>CS$16</v>
      </c>
      <c r="CT486" s="199" t="str">
        <f t="shared" si="494"/>
        <v>CT$16</v>
      </c>
      <c r="CU486" s="199" t="str">
        <f t="shared" si="494"/>
        <v>CU$16</v>
      </c>
      <c r="CV486" s="199" t="str">
        <f t="shared" si="494"/>
        <v>CV$16</v>
      </c>
      <c r="CW486" s="199" t="str">
        <f t="shared" si="494"/>
        <v>CW$16</v>
      </c>
      <c r="CX486" s="199" t="str">
        <f t="shared" si="494"/>
        <v>CX$16</v>
      </c>
      <c r="CY486" s="199" t="str">
        <f t="shared" si="494"/>
        <v>CY$16</v>
      </c>
      <c r="CZ486" s="199" t="str">
        <f t="shared" si="494"/>
        <v>CZ$16</v>
      </c>
      <c r="DA486" s="199" t="str">
        <f t="shared" si="494"/>
        <v>DA$16</v>
      </c>
      <c r="DB486" s="199" t="str">
        <f t="shared" si="494"/>
        <v>DB$16</v>
      </c>
      <c r="DC486" s="199" t="str">
        <f t="shared" si="494"/>
        <v>DC$16</v>
      </c>
      <c r="DD486" s="199" t="str">
        <f t="shared" si="494"/>
        <v>DD$16</v>
      </c>
      <c r="DE486" s="199" t="str">
        <f t="shared" si="494"/>
        <v>DE$16</v>
      </c>
      <c r="DF486" s="199" t="str">
        <f t="shared" si="494"/>
        <v>DF$16</v>
      </c>
      <c r="DG486" s="199" t="str">
        <f t="shared" si="494"/>
        <v>DG$16</v>
      </c>
      <c r="DH486" s="199" t="str">
        <f t="shared" si="494"/>
        <v>DH$16</v>
      </c>
      <c r="DI486" s="199" t="str">
        <f t="shared" si="494"/>
        <v>DI$16</v>
      </c>
      <c r="DJ486" s="199" t="str">
        <f t="shared" si="494"/>
        <v>DJ$16</v>
      </c>
      <c r="DK486" s="199" t="str">
        <f t="shared" si="494"/>
        <v>DK$16</v>
      </c>
      <c r="DL486" s="199" t="str">
        <f t="shared" si="494"/>
        <v>DL$16</v>
      </c>
    </row>
    <row r="487" spans="1:116" x14ac:dyDescent="0.4">
      <c r="A487" s="174"/>
      <c r="E487" s="8"/>
      <c r="G487" s="175" t="s">
        <v>462</v>
      </c>
      <c r="H487" s="200"/>
      <c r="I487" s="201"/>
      <c r="J487" s="201"/>
      <c r="K487" s="202"/>
      <c r="L487" s="202"/>
      <c r="M487" s="202"/>
      <c r="N487" s="202"/>
      <c r="O487" s="202"/>
      <c r="P487" s="202"/>
      <c r="R487" s="202"/>
      <c r="S487" s="199" t="str">
        <f t="shared" ref="S487:CD487" si="495">S$21</f>
        <v>S$17</v>
      </c>
      <c r="T487" s="199" t="str">
        <f t="shared" si="495"/>
        <v>T$17</v>
      </c>
      <c r="U487" s="199" t="str">
        <f t="shared" si="495"/>
        <v>U$17</v>
      </c>
      <c r="V487" s="199" t="str">
        <f t="shared" si="495"/>
        <v>V$17</v>
      </c>
      <c r="W487" s="199" t="str">
        <f t="shared" si="495"/>
        <v>W$17</v>
      </c>
      <c r="X487" s="199" t="str">
        <f t="shared" si="495"/>
        <v>X$17</v>
      </c>
      <c r="Y487" s="199" t="str">
        <f t="shared" si="495"/>
        <v>Y$17</v>
      </c>
      <c r="Z487" s="199" t="str">
        <f t="shared" si="495"/>
        <v>Z$17</v>
      </c>
      <c r="AA487" s="199" t="str">
        <f t="shared" si="495"/>
        <v>AA$17</v>
      </c>
      <c r="AB487" s="199" t="str">
        <f t="shared" si="495"/>
        <v>AB$17</v>
      </c>
      <c r="AC487" s="199" t="str">
        <f t="shared" si="495"/>
        <v>AC$17</v>
      </c>
      <c r="AD487" s="199" t="str">
        <f t="shared" si="495"/>
        <v>AD$17</v>
      </c>
      <c r="AE487" s="199" t="str">
        <f t="shared" si="495"/>
        <v>AE$17</v>
      </c>
      <c r="AF487" s="199" t="str">
        <f t="shared" si="495"/>
        <v>AF$17</v>
      </c>
      <c r="AG487" s="199" t="str">
        <f t="shared" si="495"/>
        <v>AG$17</v>
      </c>
      <c r="AH487" s="199" t="str">
        <f t="shared" si="495"/>
        <v>AH$17</v>
      </c>
      <c r="AI487" s="199" t="str">
        <f t="shared" si="495"/>
        <v>AI$17</v>
      </c>
      <c r="AJ487" s="199" t="str">
        <f t="shared" si="495"/>
        <v>AJ$17</v>
      </c>
      <c r="AK487" s="199" t="str">
        <f t="shared" si="495"/>
        <v>AK$17</v>
      </c>
      <c r="AL487" s="199" t="str">
        <f t="shared" si="495"/>
        <v>AL$17</v>
      </c>
      <c r="AM487" s="199" t="str">
        <f t="shared" si="495"/>
        <v>AM$17</v>
      </c>
      <c r="AN487" s="199" t="str">
        <f t="shared" si="495"/>
        <v>AN$17</v>
      </c>
      <c r="AO487" s="199" t="str">
        <f t="shared" si="495"/>
        <v>AO$17</v>
      </c>
      <c r="AP487" s="199" t="str">
        <f t="shared" si="495"/>
        <v>AP$17</v>
      </c>
      <c r="AQ487" s="199" t="str">
        <f t="shared" si="495"/>
        <v>AQ$17</v>
      </c>
      <c r="AR487" s="199" t="str">
        <f t="shared" si="495"/>
        <v>AR$17</v>
      </c>
      <c r="AS487" s="199" t="str">
        <f t="shared" si="495"/>
        <v>AS$17</v>
      </c>
      <c r="AT487" s="199" t="str">
        <f t="shared" si="495"/>
        <v>AT$17</v>
      </c>
      <c r="AU487" s="199" t="str">
        <f t="shared" si="495"/>
        <v>AU$17</v>
      </c>
      <c r="AV487" s="199" t="str">
        <f t="shared" si="495"/>
        <v>AV$17</v>
      </c>
      <c r="AW487" s="199" t="str">
        <f t="shared" si="495"/>
        <v>AW$17</v>
      </c>
      <c r="AX487" s="199" t="str">
        <f t="shared" si="495"/>
        <v>AX$17</v>
      </c>
      <c r="AY487" s="199" t="str">
        <f t="shared" si="495"/>
        <v>AY$17</v>
      </c>
      <c r="AZ487" s="199" t="str">
        <f t="shared" si="495"/>
        <v>AZ$17</v>
      </c>
      <c r="BA487" s="199" t="str">
        <f t="shared" si="495"/>
        <v>BA$17</v>
      </c>
      <c r="BB487" s="199" t="str">
        <f t="shared" si="495"/>
        <v>BB$17</v>
      </c>
      <c r="BC487" s="199" t="str">
        <f t="shared" si="495"/>
        <v>BC$17</v>
      </c>
      <c r="BD487" s="199" t="str">
        <f t="shared" si="495"/>
        <v>BD$17</v>
      </c>
      <c r="BE487" s="199" t="str">
        <f t="shared" si="495"/>
        <v>BE$17</v>
      </c>
      <c r="BF487" s="199" t="str">
        <f t="shared" si="495"/>
        <v>BF$17</v>
      </c>
      <c r="BG487" s="199" t="str">
        <f t="shared" si="495"/>
        <v>BG$17</v>
      </c>
      <c r="BH487" s="199" t="str">
        <f t="shared" si="495"/>
        <v>BH$17</v>
      </c>
      <c r="BI487" s="199" t="str">
        <f t="shared" si="495"/>
        <v>BI$17</v>
      </c>
      <c r="BJ487" s="199" t="str">
        <f t="shared" si="495"/>
        <v>BJ$17</v>
      </c>
      <c r="BK487" s="199" t="str">
        <f t="shared" si="495"/>
        <v>BK$17</v>
      </c>
      <c r="BL487" s="199" t="str">
        <f t="shared" si="495"/>
        <v>BL$17</v>
      </c>
      <c r="BM487" s="199" t="str">
        <f t="shared" si="495"/>
        <v>BM$17</v>
      </c>
      <c r="BN487" s="199" t="str">
        <f t="shared" si="495"/>
        <v>BN$17</v>
      </c>
      <c r="BO487" s="199" t="str">
        <f t="shared" si="495"/>
        <v>BO$17</v>
      </c>
      <c r="BP487" s="199" t="str">
        <f t="shared" si="495"/>
        <v>BP$17</v>
      </c>
      <c r="BQ487" s="199" t="str">
        <f t="shared" si="495"/>
        <v>BQ$17</v>
      </c>
      <c r="BR487" s="199" t="str">
        <f t="shared" si="495"/>
        <v>BR$17</v>
      </c>
      <c r="BS487" s="199" t="str">
        <f t="shared" si="495"/>
        <v>BS$17</v>
      </c>
      <c r="BT487" s="199" t="str">
        <f t="shared" si="495"/>
        <v>BT$17</v>
      </c>
      <c r="BU487" s="199" t="str">
        <f t="shared" si="495"/>
        <v>BU$17</v>
      </c>
      <c r="BV487" s="199" t="str">
        <f t="shared" si="495"/>
        <v>BV$17</v>
      </c>
      <c r="BW487" s="199" t="str">
        <f t="shared" si="495"/>
        <v>BW$17</v>
      </c>
      <c r="BX487" s="199" t="str">
        <f t="shared" si="495"/>
        <v>BX$17</v>
      </c>
      <c r="BY487" s="199" t="str">
        <f t="shared" si="495"/>
        <v>BY$17</v>
      </c>
      <c r="BZ487" s="199" t="str">
        <f t="shared" si="495"/>
        <v>BZ$17</v>
      </c>
      <c r="CA487" s="199" t="str">
        <f t="shared" si="495"/>
        <v>CA$17</v>
      </c>
      <c r="CB487" s="199" t="str">
        <f t="shared" si="495"/>
        <v>CB$17</v>
      </c>
      <c r="CC487" s="199" t="str">
        <f t="shared" si="495"/>
        <v>CC$17</v>
      </c>
      <c r="CD487" s="199" t="str">
        <f t="shared" si="495"/>
        <v>CD$17</v>
      </c>
      <c r="CE487" s="199" t="str">
        <f t="shared" ref="CE487:CL487" si="496">CE$21</f>
        <v>CE$17</v>
      </c>
      <c r="CF487" s="199" t="str">
        <f t="shared" si="496"/>
        <v>CF$17</v>
      </c>
      <c r="CG487" s="199" t="str">
        <f t="shared" si="496"/>
        <v>CG$17</v>
      </c>
      <c r="CH487" s="199" t="str">
        <f t="shared" si="496"/>
        <v>CH$17</v>
      </c>
      <c r="CI487" s="199" t="str">
        <f t="shared" si="496"/>
        <v>CI$17</v>
      </c>
      <c r="CJ487" s="199" t="str">
        <f t="shared" si="496"/>
        <v>CJ$17</v>
      </c>
      <c r="CK487" s="199" t="str">
        <f t="shared" si="496"/>
        <v>CK$17</v>
      </c>
      <c r="CL487" s="199" t="str">
        <f t="shared" si="496"/>
        <v>CL$17</v>
      </c>
      <c r="CN487" s="201"/>
      <c r="CO487" s="199" t="str">
        <f t="shared" ref="CO487:DL487" si="497">CO$21</f>
        <v>CO$17</v>
      </c>
      <c r="CP487" s="199" t="str">
        <f t="shared" si="497"/>
        <v>CP$17</v>
      </c>
      <c r="CQ487" s="199" t="str">
        <f t="shared" si="497"/>
        <v>CQ$17</v>
      </c>
      <c r="CR487" s="199" t="str">
        <f t="shared" si="497"/>
        <v>CR$17</v>
      </c>
      <c r="CS487" s="199" t="str">
        <f t="shared" si="497"/>
        <v>CS$17</v>
      </c>
      <c r="CT487" s="199" t="str">
        <f t="shared" si="497"/>
        <v>CT$17</v>
      </c>
      <c r="CU487" s="199" t="str">
        <f t="shared" si="497"/>
        <v>CU$17</v>
      </c>
      <c r="CV487" s="199" t="str">
        <f t="shared" si="497"/>
        <v>CV$17</v>
      </c>
      <c r="CW487" s="199" t="str">
        <f t="shared" si="497"/>
        <v>CW$17</v>
      </c>
      <c r="CX487" s="199" t="str">
        <f t="shared" si="497"/>
        <v>CX$17</v>
      </c>
      <c r="CY487" s="199" t="str">
        <f t="shared" si="497"/>
        <v>CY$17</v>
      </c>
      <c r="CZ487" s="199" t="str">
        <f t="shared" si="497"/>
        <v>CZ$17</v>
      </c>
      <c r="DA487" s="199" t="str">
        <f t="shared" si="497"/>
        <v>DA$17</v>
      </c>
      <c r="DB487" s="199" t="str">
        <f t="shared" si="497"/>
        <v>DB$17</v>
      </c>
      <c r="DC487" s="199" t="str">
        <f t="shared" si="497"/>
        <v>DC$17</v>
      </c>
      <c r="DD487" s="199" t="str">
        <f t="shared" si="497"/>
        <v>DD$17</v>
      </c>
      <c r="DE487" s="199" t="str">
        <f t="shared" si="497"/>
        <v>DE$17</v>
      </c>
      <c r="DF487" s="199" t="str">
        <f t="shared" si="497"/>
        <v>DF$17</v>
      </c>
      <c r="DG487" s="199" t="str">
        <f t="shared" si="497"/>
        <v>DG$17</v>
      </c>
      <c r="DH487" s="199" t="str">
        <f t="shared" si="497"/>
        <v>DH$17</v>
      </c>
      <c r="DI487" s="199" t="str">
        <f t="shared" si="497"/>
        <v>DI$17</v>
      </c>
      <c r="DJ487" s="199" t="str">
        <f t="shared" si="497"/>
        <v>DJ$17</v>
      </c>
      <c r="DK487" s="199" t="str">
        <f t="shared" si="497"/>
        <v>DK$17</v>
      </c>
      <c r="DL487" s="199" t="str">
        <f t="shared" si="497"/>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8">S$22</f>
        <v>S$18</v>
      </c>
      <c r="T490" s="190" t="str">
        <f t="shared" si="498"/>
        <v>T$18</v>
      </c>
      <c r="U490" s="190" t="str">
        <f t="shared" si="498"/>
        <v>U$18</v>
      </c>
      <c r="V490" s="190" t="str">
        <f t="shared" si="498"/>
        <v>V$18</v>
      </c>
      <c r="W490" s="190" t="str">
        <f t="shared" si="498"/>
        <v>W$18</v>
      </c>
      <c r="X490" s="190" t="str">
        <f t="shared" si="498"/>
        <v>X$18</v>
      </c>
      <c r="Y490" s="190" t="str">
        <f t="shared" si="498"/>
        <v>Y$18</v>
      </c>
      <c r="Z490" s="190" t="str">
        <f t="shared" si="498"/>
        <v>Z$18</v>
      </c>
      <c r="AA490" s="190" t="str">
        <f t="shared" si="498"/>
        <v>AA$18</v>
      </c>
      <c r="AB490" s="190" t="str">
        <f t="shared" si="498"/>
        <v>AB$18</v>
      </c>
      <c r="AC490" s="190" t="str">
        <f t="shared" si="498"/>
        <v>AC$18</v>
      </c>
      <c r="AD490" s="190" t="str">
        <f t="shared" si="498"/>
        <v>AD$18</v>
      </c>
      <c r="AE490" s="190" t="str">
        <f t="shared" si="498"/>
        <v>AE$18</v>
      </c>
      <c r="AF490" s="190" t="str">
        <f t="shared" si="498"/>
        <v>AF$18</v>
      </c>
      <c r="AG490" s="190" t="str">
        <f t="shared" si="498"/>
        <v>AG$18</v>
      </c>
      <c r="AH490" s="190" t="str">
        <f t="shared" si="498"/>
        <v>AH$18</v>
      </c>
      <c r="AI490" s="190" t="str">
        <f t="shared" si="498"/>
        <v>AI$18</v>
      </c>
      <c r="AJ490" s="190" t="str">
        <f t="shared" si="498"/>
        <v>AJ$18</v>
      </c>
      <c r="AK490" s="190" t="str">
        <f t="shared" si="498"/>
        <v>AK$18</v>
      </c>
      <c r="AL490" s="190" t="str">
        <f t="shared" si="498"/>
        <v>AL$18</v>
      </c>
      <c r="AM490" s="190" t="str">
        <f t="shared" si="498"/>
        <v>AM$18</v>
      </c>
      <c r="AN490" s="190" t="str">
        <f t="shared" si="498"/>
        <v>AN$18</v>
      </c>
      <c r="AO490" s="190" t="str">
        <f t="shared" si="498"/>
        <v>AO$18</v>
      </c>
      <c r="AP490" s="190" t="str">
        <f t="shared" si="498"/>
        <v>AP$18</v>
      </c>
      <c r="AQ490" s="190" t="str">
        <f t="shared" si="498"/>
        <v>AQ$18</v>
      </c>
      <c r="AR490" s="190" t="str">
        <f t="shared" si="498"/>
        <v>AR$18</v>
      </c>
      <c r="AS490" s="190" t="str">
        <f t="shared" si="498"/>
        <v>AS$18</v>
      </c>
      <c r="AT490" s="190" t="str">
        <f t="shared" si="498"/>
        <v>AT$18</v>
      </c>
      <c r="AU490" s="190" t="str">
        <f t="shared" si="498"/>
        <v>AU$18</v>
      </c>
      <c r="AV490" s="190" t="str">
        <f t="shared" si="498"/>
        <v>AV$18</v>
      </c>
      <c r="AW490" s="190" t="str">
        <f t="shared" si="498"/>
        <v>AW$18</v>
      </c>
      <c r="AX490" s="190" t="str">
        <f t="shared" si="498"/>
        <v>AX$18</v>
      </c>
      <c r="AY490" s="190" t="str">
        <f t="shared" si="498"/>
        <v>AY$18</v>
      </c>
      <c r="AZ490" s="190" t="str">
        <f t="shared" si="498"/>
        <v>AZ$18</v>
      </c>
      <c r="BA490" s="190" t="str">
        <f t="shared" si="498"/>
        <v>BA$18</v>
      </c>
      <c r="BB490" s="190" t="str">
        <f t="shared" si="498"/>
        <v>BB$18</v>
      </c>
      <c r="BC490" s="190" t="str">
        <f t="shared" si="498"/>
        <v>BC$18</v>
      </c>
      <c r="BD490" s="190" t="str">
        <f t="shared" si="498"/>
        <v>BD$18</v>
      </c>
      <c r="BE490" s="190" t="str">
        <f t="shared" si="498"/>
        <v>BE$18</v>
      </c>
      <c r="BF490" s="190" t="str">
        <f t="shared" si="498"/>
        <v>BF$18</v>
      </c>
      <c r="BG490" s="190" t="str">
        <f t="shared" si="498"/>
        <v>BG$18</v>
      </c>
      <c r="BH490" s="190" t="str">
        <f t="shared" si="498"/>
        <v>BH$18</v>
      </c>
      <c r="BI490" s="190" t="str">
        <f t="shared" si="498"/>
        <v>BI$18</v>
      </c>
      <c r="BJ490" s="190" t="str">
        <f t="shared" si="498"/>
        <v>BJ$18</v>
      </c>
      <c r="BK490" s="190" t="str">
        <f t="shared" si="498"/>
        <v>BK$18</v>
      </c>
      <c r="BL490" s="190" t="str">
        <f t="shared" si="498"/>
        <v>BL$18</v>
      </c>
      <c r="BM490" s="190" t="str">
        <f t="shared" si="498"/>
        <v>BM$18</v>
      </c>
      <c r="BN490" s="190" t="str">
        <f t="shared" si="498"/>
        <v>BN$18</v>
      </c>
      <c r="BO490" s="190" t="str">
        <f t="shared" si="498"/>
        <v>BO$18</v>
      </c>
      <c r="BP490" s="190" t="str">
        <f t="shared" si="498"/>
        <v>BP$18</v>
      </c>
      <c r="BQ490" s="190" t="str">
        <f t="shared" si="498"/>
        <v>BQ$18</v>
      </c>
      <c r="BR490" s="190" t="str">
        <f t="shared" si="498"/>
        <v>BR$18</v>
      </c>
      <c r="BS490" s="190" t="str">
        <f t="shared" si="498"/>
        <v>BS$18</v>
      </c>
      <c r="BT490" s="190" t="str">
        <f t="shared" si="498"/>
        <v>BT$18</v>
      </c>
      <c r="BU490" s="190" t="str">
        <f t="shared" si="498"/>
        <v>BU$18</v>
      </c>
      <c r="BV490" s="190" t="str">
        <f t="shared" si="498"/>
        <v>BV$18</v>
      </c>
      <c r="BW490" s="190" t="str">
        <f t="shared" si="498"/>
        <v>BW$18</v>
      </c>
      <c r="BX490" s="190" t="str">
        <f t="shared" si="498"/>
        <v>BX$18</v>
      </c>
      <c r="BY490" s="190" t="str">
        <f t="shared" si="498"/>
        <v>BY$18</v>
      </c>
      <c r="BZ490" s="190" t="str">
        <f t="shared" si="498"/>
        <v>BZ$18</v>
      </c>
      <c r="CA490" s="190" t="str">
        <f t="shared" si="498"/>
        <v>CA$18</v>
      </c>
      <c r="CB490" s="190" t="str">
        <f t="shared" si="498"/>
        <v>CB$18</v>
      </c>
      <c r="CC490" s="190" t="str">
        <f t="shared" si="498"/>
        <v>CC$18</v>
      </c>
      <c r="CD490" s="190" t="str">
        <f t="shared" si="498"/>
        <v>CD$18</v>
      </c>
      <c r="CE490" s="190" t="str">
        <f t="shared" ref="CE490:CL490" si="499">CE$22</f>
        <v>CE$18</v>
      </c>
      <c r="CF490" s="190" t="str">
        <f t="shared" si="499"/>
        <v>CF$18</v>
      </c>
      <c r="CG490" s="190" t="str">
        <f t="shared" si="499"/>
        <v>CG$18</v>
      </c>
      <c r="CH490" s="190" t="str">
        <f t="shared" si="499"/>
        <v>CH$18</v>
      </c>
      <c r="CI490" s="190" t="str">
        <f t="shared" si="499"/>
        <v>CI$18</v>
      </c>
      <c r="CJ490" s="190" t="str">
        <f t="shared" si="499"/>
        <v>CJ$18</v>
      </c>
      <c r="CK490" s="190" t="str">
        <f t="shared" si="499"/>
        <v>CK$18</v>
      </c>
      <c r="CL490" s="190" t="str">
        <f t="shared" si="499"/>
        <v>CL$18</v>
      </c>
      <c r="CN490" s="201"/>
      <c r="CO490" s="190" t="str">
        <f t="shared" ref="CO490:DL490" si="500">CO$22</f>
        <v>CO$18</v>
      </c>
      <c r="CP490" s="190" t="str">
        <f t="shared" si="500"/>
        <v>CP$18</v>
      </c>
      <c r="CQ490" s="190" t="str">
        <f t="shared" si="500"/>
        <v>CQ$18</v>
      </c>
      <c r="CR490" s="190" t="str">
        <f t="shared" si="500"/>
        <v>CR$18</v>
      </c>
      <c r="CS490" s="190" t="str">
        <f t="shared" si="500"/>
        <v>CS$18</v>
      </c>
      <c r="CT490" s="190" t="str">
        <f t="shared" si="500"/>
        <v>CT$18</v>
      </c>
      <c r="CU490" s="190" t="str">
        <f t="shared" si="500"/>
        <v>CU$18</v>
      </c>
      <c r="CV490" s="190" t="str">
        <f t="shared" si="500"/>
        <v>CV$18</v>
      </c>
      <c r="CW490" s="190" t="str">
        <f t="shared" si="500"/>
        <v>CW$18</v>
      </c>
      <c r="CX490" s="190" t="str">
        <f t="shared" si="500"/>
        <v>CX$18</v>
      </c>
      <c r="CY490" s="190" t="str">
        <f t="shared" si="500"/>
        <v>CY$18</v>
      </c>
      <c r="CZ490" s="190" t="str">
        <f t="shared" si="500"/>
        <v>CZ$18</v>
      </c>
      <c r="DA490" s="190" t="str">
        <f t="shared" si="500"/>
        <v>DA$18</v>
      </c>
      <c r="DB490" s="190" t="str">
        <f t="shared" si="500"/>
        <v>DB$18</v>
      </c>
      <c r="DC490" s="190" t="str">
        <f t="shared" si="500"/>
        <v>DC$18</v>
      </c>
      <c r="DD490" s="190" t="str">
        <f t="shared" si="500"/>
        <v>DD$18</v>
      </c>
      <c r="DE490" s="190" t="str">
        <f t="shared" si="500"/>
        <v>DE$18</v>
      </c>
      <c r="DF490" s="190" t="str">
        <f t="shared" si="500"/>
        <v>DF$18</v>
      </c>
      <c r="DG490" s="190" t="str">
        <f t="shared" si="500"/>
        <v>DG$18</v>
      </c>
      <c r="DH490" s="190" t="str">
        <f t="shared" si="500"/>
        <v>DH$18</v>
      </c>
      <c r="DI490" s="190" t="str">
        <f t="shared" si="500"/>
        <v>DI$18</v>
      </c>
      <c r="DJ490" s="190" t="str">
        <f t="shared" si="500"/>
        <v>DJ$18</v>
      </c>
      <c r="DK490" s="190" t="str">
        <f t="shared" si="500"/>
        <v>DK$18</v>
      </c>
      <c r="DL490" s="190" t="str">
        <f t="shared" si="500"/>
        <v>DL$18</v>
      </c>
    </row>
    <row r="491" spans="1:116" x14ac:dyDescent="0.4">
      <c r="A491" s="174"/>
      <c r="E491" s="8"/>
      <c r="G491" s="175" t="s">
        <v>464</v>
      </c>
      <c r="H491" s="200"/>
      <c r="I491" s="201"/>
      <c r="J491" s="201"/>
      <c r="K491" s="202"/>
      <c r="L491" s="202"/>
      <c r="M491" s="202"/>
      <c r="N491" s="202"/>
      <c r="O491" s="202"/>
      <c r="P491" s="202"/>
      <c r="R491" s="202"/>
      <c r="S491" s="190" t="str">
        <f t="shared" ref="S491:CD491" si="501">S$23</f>
        <v>S$19</v>
      </c>
      <c r="T491" s="190" t="str">
        <f t="shared" si="501"/>
        <v>T$19</v>
      </c>
      <c r="U491" s="190" t="str">
        <f t="shared" si="501"/>
        <v>U$19</v>
      </c>
      <c r="V491" s="190" t="str">
        <f t="shared" si="501"/>
        <v>V$19</v>
      </c>
      <c r="W491" s="190" t="str">
        <f t="shared" si="501"/>
        <v>W$19</v>
      </c>
      <c r="X491" s="190" t="str">
        <f t="shared" si="501"/>
        <v>X$19</v>
      </c>
      <c r="Y491" s="190" t="str">
        <f t="shared" si="501"/>
        <v>Y$19</v>
      </c>
      <c r="Z491" s="190" t="str">
        <f t="shared" si="501"/>
        <v>Z$19</v>
      </c>
      <c r="AA491" s="190" t="str">
        <f t="shared" si="501"/>
        <v>AA$19</v>
      </c>
      <c r="AB491" s="190" t="str">
        <f t="shared" si="501"/>
        <v>AB$19</v>
      </c>
      <c r="AC491" s="190" t="str">
        <f t="shared" si="501"/>
        <v>AC$19</v>
      </c>
      <c r="AD491" s="190" t="str">
        <f t="shared" si="501"/>
        <v>AD$19</v>
      </c>
      <c r="AE491" s="190" t="str">
        <f t="shared" si="501"/>
        <v>AE$19</v>
      </c>
      <c r="AF491" s="190" t="str">
        <f t="shared" si="501"/>
        <v>AF$19</v>
      </c>
      <c r="AG491" s="190" t="str">
        <f t="shared" si="501"/>
        <v>AG$19</v>
      </c>
      <c r="AH491" s="190" t="str">
        <f t="shared" si="501"/>
        <v>AH$19</v>
      </c>
      <c r="AI491" s="190" t="str">
        <f t="shared" si="501"/>
        <v>AI$19</v>
      </c>
      <c r="AJ491" s="190" t="str">
        <f t="shared" si="501"/>
        <v>AJ$19</v>
      </c>
      <c r="AK491" s="190" t="str">
        <f t="shared" si="501"/>
        <v>AK$19</v>
      </c>
      <c r="AL491" s="190" t="str">
        <f t="shared" si="501"/>
        <v>AL$19</v>
      </c>
      <c r="AM491" s="190" t="str">
        <f t="shared" si="501"/>
        <v>AM$19</v>
      </c>
      <c r="AN491" s="190" t="str">
        <f t="shared" si="501"/>
        <v>AN$19</v>
      </c>
      <c r="AO491" s="190" t="str">
        <f t="shared" si="501"/>
        <v>AO$19</v>
      </c>
      <c r="AP491" s="190" t="str">
        <f t="shared" si="501"/>
        <v>AP$19</v>
      </c>
      <c r="AQ491" s="190" t="str">
        <f t="shared" si="501"/>
        <v>AQ$19</v>
      </c>
      <c r="AR491" s="190" t="str">
        <f t="shared" si="501"/>
        <v>AR$19</v>
      </c>
      <c r="AS491" s="190" t="str">
        <f t="shared" si="501"/>
        <v>AS$19</v>
      </c>
      <c r="AT491" s="190" t="str">
        <f t="shared" si="501"/>
        <v>AT$19</v>
      </c>
      <c r="AU491" s="190" t="str">
        <f t="shared" si="501"/>
        <v>AU$19</v>
      </c>
      <c r="AV491" s="190" t="str">
        <f t="shared" si="501"/>
        <v>AV$19</v>
      </c>
      <c r="AW491" s="190" t="str">
        <f t="shared" si="501"/>
        <v>AW$19</v>
      </c>
      <c r="AX491" s="190" t="str">
        <f t="shared" si="501"/>
        <v>AX$19</v>
      </c>
      <c r="AY491" s="190" t="str">
        <f t="shared" si="501"/>
        <v>AY$19</v>
      </c>
      <c r="AZ491" s="190" t="str">
        <f t="shared" si="501"/>
        <v>AZ$19</v>
      </c>
      <c r="BA491" s="190" t="str">
        <f t="shared" si="501"/>
        <v>BA$19</v>
      </c>
      <c r="BB491" s="190" t="str">
        <f t="shared" si="501"/>
        <v>BB$19</v>
      </c>
      <c r="BC491" s="190" t="str">
        <f t="shared" si="501"/>
        <v>BC$19</v>
      </c>
      <c r="BD491" s="190" t="str">
        <f t="shared" si="501"/>
        <v>BD$19</v>
      </c>
      <c r="BE491" s="190" t="str">
        <f t="shared" si="501"/>
        <v>BE$19</v>
      </c>
      <c r="BF491" s="190" t="str">
        <f t="shared" si="501"/>
        <v>BF$19</v>
      </c>
      <c r="BG491" s="190" t="str">
        <f t="shared" si="501"/>
        <v>BG$19</v>
      </c>
      <c r="BH491" s="190" t="str">
        <f t="shared" si="501"/>
        <v>BH$19</v>
      </c>
      <c r="BI491" s="190" t="str">
        <f t="shared" si="501"/>
        <v>BI$19</v>
      </c>
      <c r="BJ491" s="190" t="str">
        <f t="shared" si="501"/>
        <v>BJ$19</v>
      </c>
      <c r="BK491" s="190" t="str">
        <f t="shared" si="501"/>
        <v>BK$19</v>
      </c>
      <c r="BL491" s="190" t="str">
        <f t="shared" si="501"/>
        <v>BL$19</v>
      </c>
      <c r="BM491" s="190" t="str">
        <f t="shared" si="501"/>
        <v>BM$19</v>
      </c>
      <c r="BN491" s="190" t="str">
        <f t="shared" si="501"/>
        <v>BN$19</v>
      </c>
      <c r="BO491" s="190" t="str">
        <f t="shared" si="501"/>
        <v>BO$19</v>
      </c>
      <c r="BP491" s="190" t="str">
        <f t="shared" si="501"/>
        <v>BP$19</v>
      </c>
      <c r="BQ491" s="190" t="str">
        <f t="shared" si="501"/>
        <v>BQ$19</v>
      </c>
      <c r="BR491" s="190" t="str">
        <f t="shared" si="501"/>
        <v>BR$19</v>
      </c>
      <c r="BS491" s="190" t="str">
        <f t="shared" si="501"/>
        <v>BS$19</v>
      </c>
      <c r="BT491" s="190" t="str">
        <f t="shared" si="501"/>
        <v>BT$19</v>
      </c>
      <c r="BU491" s="190" t="str">
        <f t="shared" si="501"/>
        <v>BU$19</v>
      </c>
      <c r="BV491" s="190" t="str">
        <f t="shared" si="501"/>
        <v>BV$19</v>
      </c>
      <c r="BW491" s="190" t="str">
        <f t="shared" si="501"/>
        <v>BW$19</v>
      </c>
      <c r="BX491" s="190" t="str">
        <f t="shared" si="501"/>
        <v>BX$19</v>
      </c>
      <c r="BY491" s="190" t="str">
        <f t="shared" si="501"/>
        <v>BY$19</v>
      </c>
      <c r="BZ491" s="190" t="str">
        <f t="shared" si="501"/>
        <v>BZ$19</v>
      </c>
      <c r="CA491" s="190" t="str">
        <f t="shared" si="501"/>
        <v>CA$19</v>
      </c>
      <c r="CB491" s="190" t="str">
        <f t="shared" si="501"/>
        <v>CB$19</v>
      </c>
      <c r="CC491" s="190" t="str">
        <f t="shared" si="501"/>
        <v>CC$19</v>
      </c>
      <c r="CD491" s="190" t="str">
        <f t="shared" si="501"/>
        <v>CD$19</v>
      </c>
      <c r="CE491" s="190" t="str">
        <f t="shared" ref="CE491:CL491" si="502">CE$23</f>
        <v>CE$19</v>
      </c>
      <c r="CF491" s="190" t="str">
        <f t="shared" si="502"/>
        <v>CF$19</v>
      </c>
      <c r="CG491" s="190" t="str">
        <f t="shared" si="502"/>
        <v>CG$19</v>
      </c>
      <c r="CH491" s="190" t="str">
        <f t="shared" si="502"/>
        <v>CH$19</v>
      </c>
      <c r="CI491" s="190" t="str">
        <f t="shared" si="502"/>
        <v>CI$19</v>
      </c>
      <c r="CJ491" s="190" t="str">
        <f t="shared" si="502"/>
        <v>CJ$19</v>
      </c>
      <c r="CK491" s="190" t="str">
        <f t="shared" si="502"/>
        <v>CK$19</v>
      </c>
      <c r="CL491" s="190" t="str">
        <f t="shared" si="502"/>
        <v>CL$19</v>
      </c>
      <c r="CN491" s="201"/>
      <c r="CO491" s="190" t="str">
        <f t="shared" ref="CO491:DL491" si="503">CO$23</f>
        <v>CO$19</v>
      </c>
      <c r="CP491" s="190" t="str">
        <f t="shared" si="503"/>
        <v>CP$19</v>
      </c>
      <c r="CQ491" s="190" t="str">
        <f t="shared" si="503"/>
        <v>CQ$19</v>
      </c>
      <c r="CR491" s="190" t="str">
        <f t="shared" si="503"/>
        <v>CR$19</v>
      </c>
      <c r="CS491" s="190" t="str">
        <f t="shared" si="503"/>
        <v>CS$19</v>
      </c>
      <c r="CT491" s="190" t="str">
        <f t="shared" si="503"/>
        <v>CT$19</v>
      </c>
      <c r="CU491" s="190" t="str">
        <f t="shared" si="503"/>
        <v>CU$19</v>
      </c>
      <c r="CV491" s="190" t="str">
        <f t="shared" si="503"/>
        <v>CV$19</v>
      </c>
      <c r="CW491" s="190" t="str">
        <f t="shared" si="503"/>
        <v>CW$19</v>
      </c>
      <c r="CX491" s="190" t="str">
        <f t="shared" si="503"/>
        <v>CX$19</v>
      </c>
      <c r="CY491" s="190" t="str">
        <f t="shared" si="503"/>
        <v>CY$19</v>
      </c>
      <c r="CZ491" s="190" t="str">
        <f t="shared" si="503"/>
        <v>CZ$19</v>
      </c>
      <c r="DA491" s="190" t="str">
        <f t="shared" si="503"/>
        <v>DA$19</v>
      </c>
      <c r="DB491" s="190" t="str">
        <f t="shared" si="503"/>
        <v>DB$19</v>
      </c>
      <c r="DC491" s="190" t="str">
        <f t="shared" si="503"/>
        <v>DC$19</v>
      </c>
      <c r="DD491" s="190" t="str">
        <f t="shared" si="503"/>
        <v>DD$19</v>
      </c>
      <c r="DE491" s="190" t="str">
        <f t="shared" si="503"/>
        <v>DE$19</v>
      </c>
      <c r="DF491" s="190" t="str">
        <f t="shared" si="503"/>
        <v>DF$19</v>
      </c>
      <c r="DG491" s="190" t="str">
        <f t="shared" si="503"/>
        <v>DG$19</v>
      </c>
      <c r="DH491" s="190" t="str">
        <f t="shared" si="503"/>
        <v>DH$19</v>
      </c>
      <c r="DI491" s="190" t="str">
        <f t="shared" si="503"/>
        <v>DI$19</v>
      </c>
      <c r="DJ491" s="190" t="str">
        <f t="shared" si="503"/>
        <v>DJ$19</v>
      </c>
      <c r="DK491" s="190" t="str">
        <f t="shared" si="503"/>
        <v>DK$19</v>
      </c>
      <c r="DL491" s="190" t="str">
        <f t="shared" si="503"/>
        <v>DL$19</v>
      </c>
    </row>
    <row r="492" spans="1:116" x14ac:dyDescent="0.4">
      <c r="A492" s="48" t="s">
        <v>218</v>
      </c>
      <c r="B492" s="31" t="s">
        <v>81</v>
      </c>
      <c r="C492" s="31"/>
      <c r="D492" t="s">
        <v>841</v>
      </c>
      <c r="E492" s="8" t="str">
        <f t="shared" ref="E492:E497" si="504">ROW()&amp;" "&amp;D492</f>
        <v>492 SUBFREE-PV</v>
      </c>
      <c r="F492" t="s">
        <v>842</v>
      </c>
      <c r="G492" s="70" t="s">
        <v>780</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841</v>
      </c>
      <c r="E493" s="8" t="str">
        <f t="shared" si="504"/>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841</v>
      </c>
      <c r="E494" s="8" t="str">
        <f t="shared" si="504"/>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841</v>
      </c>
      <c r="E495" s="8" t="str">
        <f t="shared" si="504"/>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841</v>
      </c>
      <c r="E496" s="8" t="str">
        <f t="shared" si="504"/>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5">R505</f>
        <v>0</v>
      </c>
      <c r="T496" s="76">
        <f ca="1">+S503</f>
        <v>4524.375</v>
      </c>
      <c r="U496" s="76">
        <f t="shared" ref="U496:CF496" ca="1" si="506">+T503</f>
        <v>8618.3688281249997</v>
      </c>
      <c r="V496" s="76">
        <f t="shared" ca="1" si="506"/>
        <v>12322.92149334961</v>
      </c>
      <c r="W496" s="76">
        <f t="shared" ca="1" si="506"/>
        <v>15675.078586294729</v>
      </c>
      <c r="X496" s="76">
        <f t="shared" ca="1" si="506"/>
        <v>18708.361735773444</v>
      </c>
      <c r="Y496" s="76">
        <f t="shared" ca="1" si="506"/>
        <v>21453.103825657996</v>
      </c>
      <c r="Z496" s="76">
        <f t="shared" ca="1" si="506"/>
        <v>23936.752324242279</v>
      </c>
      <c r="AA496" s="76">
        <f t="shared" ca="1" si="506"/>
        <v>26184.143759398736</v>
      </c>
      <c r="AB496" s="76">
        <f t="shared" ca="1" si="506"/>
        <v>28217.752084285934</v>
      </c>
      <c r="AC496" s="76">
        <f t="shared" ca="1" si="506"/>
        <v>30057.913417268235</v>
      </c>
      <c r="AD496" s="76">
        <f t="shared" ca="1" si="506"/>
        <v>31723.029403450601</v>
      </c>
      <c r="AE496" s="76">
        <f t="shared" ca="1" si="506"/>
        <v>33229.751231447357</v>
      </c>
      <c r="AF496" s="76">
        <f t="shared" ca="1" si="506"/>
        <v>34593.146145555933</v>
      </c>
      <c r="AG496" s="76">
        <f t="shared" ca="1" si="506"/>
        <v>35826.848118459922</v>
      </c>
      <c r="AH496" s="76">
        <f t="shared" ca="1" si="506"/>
        <v>36943.194191191425</v>
      </c>
      <c r="AI496" s="76">
        <f t="shared" ca="1" si="506"/>
        <v>37953.347843754345</v>
      </c>
      <c r="AJ496" s="76">
        <f t="shared" ca="1" si="506"/>
        <v>38867.410630117214</v>
      </c>
      <c r="AK496" s="76">
        <f t="shared" ca="1" si="506"/>
        <v>39694.523193927307</v>
      </c>
      <c r="AL496" s="76">
        <f t="shared" ca="1" si="506"/>
        <v>40442.956675104972</v>
      </c>
      <c r="AM496" s="76">
        <f t="shared" ca="1" si="506"/>
        <v>41120.195421385615</v>
      </c>
      <c r="AN496" s="76">
        <f t="shared" ca="1" si="506"/>
        <v>41733.011831926306</v>
      </c>
      <c r="AO496" s="76">
        <f t="shared" ca="1" si="506"/>
        <v>42287.534081414313</v>
      </c>
      <c r="AP496" s="76">
        <f t="shared" ca="1" si="506"/>
        <v>42789.307401919774</v>
      </c>
      <c r="AQ496" s="76">
        <f t="shared" ca="1" si="506"/>
        <v>43243.349535312154</v>
      </c>
      <c r="AR496" s="76">
        <f t="shared" ca="1" si="506"/>
        <v>43654.200910765583</v>
      </c>
      <c r="AS496" s="76">
        <f t="shared" ca="1" si="506"/>
        <v>44025.970049129006</v>
      </c>
      <c r="AT496" s="76">
        <f t="shared" ca="1" si="506"/>
        <v>44362.374648205616</v>
      </c>
      <c r="AU496" s="76">
        <f t="shared" ca="1" si="506"/>
        <v>44666.778759795052</v>
      </c>
      <c r="AV496" s="76">
        <f t="shared" ca="1" si="506"/>
        <v>44942.226430269548</v>
      </c>
      <c r="AW496" s="76">
        <f t="shared" ca="1" si="506"/>
        <v>45191.472141090162</v>
      </c>
      <c r="AX496" s="76">
        <f t="shared" ca="1" si="506"/>
        <v>45417.008353668956</v>
      </c>
      <c r="AY496" s="76">
        <f t="shared" ca="1" si="506"/>
        <v>45621.090434026199</v>
      </c>
      <c r="AZ496" s="76">
        <f t="shared" ca="1" si="506"/>
        <v>45805.759206489456</v>
      </c>
      <c r="BA496" s="76">
        <f t="shared" ca="1" si="506"/>
        <v>45972.861361972151</v>
      </c>
      <c r="BB496" s="76">
        <f t="shared" ca="1" si="506"/>
        <v>46124.067924914547</v>
      </c>
      <c r="BC496" s="76">
        <f t="shared" ca="1" si="506"/>
        <v>46260.890963557045</v>
      </c>
      <c r="BD496" s="76">
        <f t="shared" ca="1" si="506"/>
        <v>46384.698710648685</v>
      </c>
      <c r="BE496" s="76">
        <f t="shared" ca="1" si="506"/>
        <v>46496.729245798233</v>
      </c>
      <c r="BF496" s="76">
        <f t="shared" ca="1" si="506"/>
        <v>46598.102876291683</v>
      </c>
      <c r="BG496" s="76">
        <f t="shared" ca="1" si="506"/>
        <v>46689.833340184436</v>
      </c>
      <c r="BH496" s="76">
        <f t="shared" ca="1" si="506"/>
        <v>46772.837943699393</v>
      </c>
      <c r="BI496" s="76">
        <f t="shared" ca="1" si="506"/>
        <v>46847.946734304991</v>
      </c>
      <c r="BJ496" s="76">
        <f t="shared" ca="1" si="506"/>
        <v>46915.910801204227</v>
      </c>
      <c r="BK496" s="76">
        <f t="shared" ca="1" si="506"/>
        <v>46977.409786239674</v>
      </c>
      <c r="BL496" s="76">
        <f t="shared" ca="1" si="506"/>
        <v>47033.058680323622</v>
      </c>
      <c r="BM496" s="76">
        <f t="shared" ca="1" si="506"/>
        <v>47083.413973357841</v>
      </c>
      <c r="BN496" s="76">
        <f t="shared" ca="1" si="506"/>
        <v>47128.979219142173</v>
      </c>
      <c r="BO496" s="76">
        <f t="shared" ca="1" si="506"/>
        <v>47170.210070921268</v>
      </c>
      <c r="BP496" s="76">
        <f t="shared" ca="1" si="506"/>
        <v>47207.518837924887</v>
      </c>
      <c r="BQ496" s="76">
        <f t="shared" ca="1" si="506"/>
        <v>47241.278608467277</v>
      </c>
      <c r="BR496" s="76">
        <f t="shared" ca="1" si="506"/>
        <v>47271.826980836828</v>
      </c>
      <c r="BS496" s="76">
        <f t="shared" ca="1" si="506"/>
        <v>47299.469439284723</v>
      </c>
      <c r="BT496" s="76">
        <f t="shared" ca="1" si="506"/>
        <v>47324.482408872762</v>
      </c>
      <c r="BU496" s="76">
        <f t="shared" ca="1" si="506"/>
        <v>47347.116019728746</v>
      </c>
      <c r="BV496" s="76">
        <f t="shared" ca="1" si="506"/>
        <v>47367.596608352047</v>
      </c>
      <c r="BW496" s="76">
        <f t="shared" ca="1" si="506"/>
        <v>47386.128980982554</v>
      </c>
      <c r="BX496" s="76">
        <f t="shared" ca="1" si="506"/>
        <v>47402.898461666591</v>
      </c>
      <c r="BY496" s="76">
        <f t="shared" ca="1" si="506"/>
        <v>47418.072745500554</v>
      </c>
      <c r="BZ496" s="76">
        <f t="shared" ca="1" si="506"/>
        <v>47431.803575584818</v>
      </c>
      <c r="CA496" s="76">
        <f t="shared" ca="1" si="506"/>
        <v>47444.228260457319</v>
      </c>
      <c r="CB496" s="76">
        <f t="shared" ca="1" si="506"/>
        <v>47455.471047181316</v>
      </c>
      <c r="CC496" s="76">
        <f t="shared" ca="1" si="506"/>
        <v>47465.644363818188</v>
      </c>
      <c r="CD496" s="76">
        <f t="shared" ca="1" si="506"/>
        <v>47474.849943709982</v>
      </c>
      <c r="CE496" s="76">
        <f t="shared" ca="1" si="506"/>
        <v>47483.17984281457</v>
      </c>
      <c r="CF496" s="76">
        <f t="shared" ca="1" si="506"/>
        <v>47490.717360266834</v>
      </c>
      <c r="CG496" s="76">
        <f t="shared" ref="CG496:DL496" ca="1" si="507">+CF503</f>
        <v>47497.537871371453</v>
      </c>
      <c r="CH496" s="76">
        <f t="shared" ca="1" si="507"/>
        <v>47503.709581357245</v>
      </c>
      <c r="CI496" s="76">
        <f t="shared" ca="1" si="507"/>
        <v>47509.294207430641</v>
      </c>
      <c r="CJ496" s="76">
        <f t="shared" ca="1" si="507"/>
        <v>47514.347595948806</v>
      </c>
      <c r="CK496" s="76">
        <f t="shared" ca="1" si="507"/>
        <v>47518.920280884173</v>
      </c>
      <c r="CL496" s="76">
        <f t="shared" ca="1" si="507"/>
        <v>47523.057989165063</v>
      </c>
      <c r="CM496" s="76">
        <f t="shared" ca="1" si="507"/>
        <v>47526.802097945736</v>
      </c>
      <c r="CN496" s="76">
        <f t="shared" ca="1" si="507"/>
        <v>47526.802097945736</v>
      </c>
      <c r="CO496" s="76">
        <f t="shared" ca="1" si="507"/>
        <v>47526.802097945736</v>
      </c>
      <c r="CP496" s="76" t="e">
        <f t="shared" ca="1" si="507"/>
        <v>#N/A</v>
      </c>
      <c r="CQ496" s="76" t="e">
        <f t="shared" ca="1" si="507"/>
        <v>#N/A</v>
      </c>
      <c r="CR496" s="76" t="e">
        <f t="shared" ca="1" si="507"/>
        <v>#N/A</v>
      </c>
      <c r="CS496" s="76" t="e">
        <f t="shared" ca="1" si="507"/>
        <v>#N/A</v>
      </c>
      <c r="CT496" s="76" t="e">
        <f t="shared" ca="1" si="507"/>
        <v>#N/A</v>
      </c>
      <c r="CU496" s="76" t="e">
        <f t="shared" ca="1" si="507"/>
        <v>#N/A</v>
      </c>
      <c r="CV496" s="76" t="e">
        <f t="shared" ca="1" si="507"/>
        <v>#N/A</v>
      </c>
      <c r="CW496" s="76" t="e">
        <f t="shared" ca="1" si="507"/>
        <v>#N/A</v>
      </c>
      <c r="CX496" s="76" t="e">
        <f t="shared" ca="1" si="507"/>
        <v>#N/A</v>
      </c>
      <c r="CY496" s="76" t="e">
        <f t="shared" ca="1" si="507"/>
        <v>#N/A</v>
      </c>
      <c r="CZ496" s="76" t="e">
        <f t="shared" ca="1" si="507"/>
        <v>#N/A</v>
      </c>
      <c r="DA496" s="76" t="e">
        <f t="shared" ca="1" si="507"/>
        <v>#N/A</v>
      </c>
      <c r="DB496" s="76" t="e">
        <f t="shared" ca="1" si="507"/>
        <v>#N/A</v>
      </c>
      <c r="DC496" s="76" t="e">
        <f t="shared" ca="1" si="507"/>
        <v>#N/A</v>
      </c>
      <c r="DD496" s="76" t="e">
        <f t="shared" ca="1" si="507"/>
        <v>#N/A</v>
      </c>
      <c r="DE496" s="76" t="e">
        <f t="shared" ca="1" si="507"/>
        <v>#N/A</v>
      </c>
      <c r="DF496" s="76" t="e">
        <f t="shared" ca="1" si="507"/>
        <v>#N/A</v>
      </c>
      <c r="DG496" s="76" t="e">
        <f t="shared" ca="1" si="507"/>
        <v>#N/A</v>
      </c>
      <c r="DH496" s="76" t="e">
        <f t="shared" ca="1" si="507"/>
        <v>#N/A</v>
      </c>
      <c r="DI496" s="76" t="e">
        <f t="shared" ca="1" si="507"/>
        <v>#N/A</v>
      </c>
      <c r="DJ496" s="76" t="e">
        <f t="shared" ca="1" si="507"/>
        <v>#N/A</v>
      </c>
      <c r="DK496" s="76" t="e">
        <f t="shared" ca="1" si="507"/>
        <v>#N/A</v>
      </c>
      <c r="DL496" s="76" t="e">
        <f t="shared" ca="1" si="507"/>
        <v>#N/A</v>
      </c>
    </row>
    <row r="497" spans="2:116" x14ac:dyDescent="0.4">
      <c r="B497" s="6"/>
      <c r="C497" s="6"/>
      <c r="D497" t="s">
        <v>841</v>
      </c>
      <c r="E497" s="8" t="str">
        <f t="shared" si="504"/>
        <v>497 SUBFREE-PV</v>
      </c>
      <c r="G497" s="158" t="s">
        <v>72</v>
      </c>
      <c r="K497" s="34">
        <f t="shared" ref="K497:P497" ca="1" si="508">SUMIF($3:$3,K$2,497:497)</f>
        <v>60000</v>
      </c>
      <c r="L497" s="34">
        <f t="shared" ca="1" si="508"/>
        <v>60000</v>
      </c>
      <c r="M497" s="34">
        <f t="shared" ca="1" si="508"/>
        <v>60000</v>
      </c>
      <c r="N497" s="34">
        <f t="shared" ca="1" si="508"/>
        <v>60000</v>
      </c>
      <c r="O497" s="34">
        <f t="shared" ca="1" si="508"/>
        <v>60000</v>
      </c>
      <c r="P497" s="34">
        <f t="shared" ca="1" si="508"/>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841</v>
      </c>
      <c r="E498" s="8" t="str">
        <f>ROW()&amp;" "&amp;D498</f>
        <v>498 SUBFREE-PV</v>
      </c>
      <c r="G498" s="145" t="s">
        <v>838</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841</v>
      </c>
      <c r="E499" s="8" t="str">
        <f t="shared" ref="E499:E525" si="509">ROW()&amp;" "&amp;D499</f>
        <v>499 SUBFREE-PV</v>
      </c>
      <c r="G499" s="158" t="s">
        <v>837</v>
      </c>
      <c r="K499" s="34">
        <f t="shared" ref="K499:P500" ca="1" si="510">SUMIF($3:$3,K$2,499:499)</f>
        <v>-14071.090022892329</v>
      </c>
      <c r="L499" s="34">
        <f t="shared" ca="1" si="510"/>
        <v>-26274.061338310225</v>
      </c>
      <c r="M499" s="34">
        <f t="shared" ca="1" si="510"/>
        <v>-29951.357987781921</v>
      </c>
      <c r="N499" s="34">
        <f t="shared" ca="1" si="510"/>
        <v>-31059.490613737602</v>
      </c>
      <c r="O499" s="34">
        <f t="shared" ca="1" si="510"/>
        <v>-31393.420136906148</v>
      </c>
      <c r="P499" s="34">
        <f t="shared" ca="1" si="510"/>
        <v>-31494.047917220283</v>
      </c>
      <c r="R499" s="15"/>
      <c r="S499" s="76">
        <f ca="1">-+SUM(S496:S497)*S498</f>
        <v>-250</v>
      </c>
      <c r="T499" s="76">
        <f t="shared" ref="T499:CE499" ca="1" si="511">-+SUM(T496:T497)*T498</f>
        <v>-476.21875</v>
      </c>
      <c r="U499" s="76">
        <f t="shared" ca="1" si="511"/>
        <v>-680.91844140625005</v>
      </c>
      <c r="V499" s="76">
        <f t="shared" ca="1" si="511"/>
        <v>-866.14607466748066</v>
      </c>
      <c r="W499" s="76">
        <f t="shared" ca="1" si="511"/>
        <v>-1033.7539293147365</v>
      </c>
      <c r="X499" s="76">
        <f t="shared" ca="1" si="511"/>
        <v>-1185.4180867886723</v>
      </c>
      <c r="Y499" s="76">
        <f t="shared" ca="1" si="511"/>
        <v>-1322.6551912829</v>
      </c>
      <c r="Z499" s="76">
        <f t="shared" ca="1" si="511"/>
        <v>-1446.837616212114</v>
      </c>
      <c r="AA499" s="76">
        <f t="shared" ca="1" si="511"/>
        <v>-1559.207187969937</v>
      </c>
      <c r="AB499" s="76">
        <f t="shared" ca="1" si="511"/>
        <v>-1660.887604214297</v>
      </c>
      <c r="AC499" s="76">
        <f t="shared" ca="1" si="511"/>
        <v>-1752.8956708634121</v>
      </c>
      <c r="AD499" s="76">
        <f t="shared" ca="1" si="511"/>
        <v>-1836.15147017253</v>
      </c>
      <c r="AE499" s="76">
        <f t="shared" ca="1" si="511"/>
        <v>-1911.4875615723679</v>
      </c>
      <c r="AF499" s="76">
        <f t="shared" ca="1" si="511"/>
        <v>-1979.6573072777967</v>
      </c>
      <c r="AG499" s="76">
        <f t="shared" ca="1" si="511"/>
        <v>-2041.3424059229962</v>
      </c>
      <c r="AH499" s="76">
        <f t="shared" ca="1" si="511"/>
        <v>-2097.1597095595712</v>
      </c>
      <c r="AI499" s="76">
        <f t="shared" ca="1" si="511"/>
        <v>-2147.6673921877173</v>
      </c>
      <c r="AJ499" s="76">
        <f t="shared" ca="1" si="511"/>
        <v>-2193.370531505861</v>
      </c>
      <c r="AK499" s="76">
        <f t="shared" ca="1" si="511"/>
        <v>-2234.7261596963654</v>
      </c>
      <c r="AL499" s="76">
        <f t="shared" ca="1" si="511"/>
        <v>-2272.1478337552485</v>
      </c>
      <c r="AM499" s="76">
        <f t="shared" ca="1" si="511"/>
        <v>-2306.0097710692808</v>
      </c>
      <c r="AN499" s="76">
        <f t="shared" ca="1" si="511"/>
        <v>-2336.6505915963153</v>
      </c>
      <c r="AO499" s="76">
        <f t="shared" ca="1" si="511"/>
        <v>-2364.3767040707157</v>
      </c>
      <c r="AP499" s="76">
        <f t="shared" ca="1" si="511"/>
        <v>-2389.4653700959889</v>
      </c>
      <c r="AQ499" s="76">
        <f t="shared" ca="1" si="511"/>
        <v>-2412.1674767656077</v>
      </c>
      <c r="AR499" s="76">
        <f t="shared" ca="1" si="511"/>
        <v>-2432.7100455382792</v>
      </c>
      <c r="AS499" s="76">
        <f t="shared" ca="1" si="511"/>
        <v>-2451.2985024564505</v>
      </c>
      <c r="AT499" s="76">
        <f t="shared" ca="1" si="511"/>
        <v>-2468.1187324102812</v>
      </c>
      <c r="AU499" s="76">
        <f t="shared" ca="1" si="511"/>
        <v>-2483.3389379897526</v>
      </c>
      <c r="AV499" s="76">
        <f t="shared" ca="1" si="511"/>
        <v>-2497.1113215134774</v>
      </c>
      <c r="AW499" s="76">
        <f t="shared" ca="1" si="511"/>
        <v>-2509.5736070545081</v>
      </c>
      <c r="AX499" s="76">
        <f t="shared" ca="1" si="511"/>
        <v>-2520.8504176834481</v>
      </c>
      <c r="AY499" s="76">
        <f t="shared" ca="1" si="511"/>
        <v>-2531.05452170131</v>
      </c>
      <c r="AZ499" s="76">
        <f t="shared" ca="1" si="511"/>
        <v>-2540.2879603244728</v>
      </c>
      <c r="BA499" s="76">
        <f t="shared" ca="1" si="511"/>
        <v>-2548.6430680986077</v>
      </c>
      <c r="BB499" s="76">
        <f t="shared" ca="1" si="511"/>
        <v>-2556.2033962457276</v>
      </c>
      <c r="BC499" s="76">
        <f t="shared" ca="1" si="511"/>
        <v>-2563.0445481778524</v>
      </c>
      <c r="BD499" s="76">
        <f t="shared" ca="1" si="511"/>
        <v>-2569.2349355324345</v>
      </c>
      <c r="BE499" s="76">
        <f t="shared" ca="1" si="511"/>
        <v>-2574.8364622899117</v>
      </c>
      <c r="BF499" s="76">
        <f t="shared" ca="1" si="511"/>
        <v>-2579.9051438145843</v>
      </c>
      <c r="BG499" s="76">
        <f t="shared" ca="1" si="511"/>
        <v>-2584.4916670092221</v>
      </c>
      <c r="BH499" s="76">
        <f t="shared" ca="1" si="511"/>
        <v>-2588.6418971849698</v>
      </c>
      <c r="BI499" s="76">
        <f t="shared" ca="1" si="511"/>
        <v>-2592.3973367152498</v>
      </c>
      <c r="BJ499" s="76">
        <f t="shared" ca="1" si="511"/>
        <v>-2595.7955400602114</v>
      </c>
      <c r="BK499" s="76">
        <f t="shared" ca="1" si="511"/>
        <v>-2598.8704893119839</v>
      </c>
      <c r="BL499" s="76">
        <f t="shared" ca="1" si="511"/>
        <v>-2601.6529340161815</v>
      </c>
      <c r="BM499" s="76">
        <f t="shared" ca="1" si="511"/>
        <v>-2604.1706986678923</v>
      </c>
      <c r="BN499" s="76">
        <f t="shared" ca="1" si="511"/>
        <v>-2606.4489609571087</v>
      </c>
      <c r="BO499" s="76">
        <f t="shared" ca="1" si="511"/>
        <v>-2608.5105035460638</v>
      </c>
      <c r="BP499" s="76">
        <f t="shared" ca="1" si="511"/>
        <v>-2610.3759418962445</v>
      </c>
      <c r="BQ499" s="76">
        <f t="shared" ca="1" si="511"/>
        <v>-2612.0639304233641</v>
      </c>
      <c r="BR499" s="76">
        <f t="shared" ca="1" si="511"/>
        <v>-2613.5913490418416</v>
      </c>
      <c r="BS499" s="76">
        <f t="shared" ca="1" si="511"/>
        <v>-2614.9734719642365</v>
      </c>
      <c r="BT499" s="76">
        <f t="shared" ca="1" si="511"/>
        <v>-2616.2241204436382</v>
      </c>
      <c r="BU499" s="76">
        <f t="shared" ca="1" si="511"/>
        <v>-2617.3558009864373</v>
      </c>
      <c r="BV499" s="76">
        <f t="shared" ca="1" si="511"/>
        <v>-2618.3798304176025</v>
      </c>
      <c r="BW499" s="76">
        <f t="shared" ca="1" si="511"/>
        <v>-2619.3064490491279</v>
      </c>
      <c r="BX499" s="76">
        <f t="shared" ca="1" si="511"/>
        <v>-2620.1449230833296</v>
      </c>
      <c r="BY499" s="76">
        <f t="shared" ca="1" si="511"/>
        <v>-2620.9036372750279</v>
      </c>
      <c r="BZ499" s="76">
        <f t="shared" ca="1" si="511"/>
        <v>-2621.5901787792409</v>
      </c>
      <c r="CA499" s="76">
        <f t="shared" ca="1" si="511"/>
        <v>-2622.2114130228661</v>
      </c>
      <c r="CB499" s="76">
        <f t="shared" ca="1" si="511"/>
        <v>-2622.7735523590659</v>
      </c>
      <c r="CC499" s="76">
        <f t="shared" ca="1" si="511"/>
        <v>-2623.2822181909096</v>
      </c>
      <c r="CD499" s="76">
        <f t="shared" ca="1" si="511"/>
        <v>-2623.7424971854994</v>
      </c>
      <c r="CE499" s="76">
        <f t="shared" ca="1" si="511"/>
        <v>-2624.1589921407285</v>
      </c>
      <c r="CF499" s="76">
        <f t="shared" ref="CF499:DL499" ca="1" si="512">-+SUM(CF496:CF497)*CF498</f>
        <v>-2624.5358680133418</v>
      </c>
      <c r="CG499" s="76">
        <f t="shared" ca="1" si="512"/>
        <v>-2624.876893568573</v>
      </c>
      <c r="CH499" s="76">
        <f t="shared" ca="1" si="512"/>
        <v>-2625.1854790678626</v>
      </c>
      <c r="CI499" s="76">
        <f t="shared" ca="1" si="512"/>
        <v>-2625.4647103715324</v>
      </c>
      <c r="CJ499" s="76">
        <f t="shared" ca="1" si="512"/>
        <v>-2625.7173797974406</v>
      </c>
      <c r="CK499" s="76">
        <f t="shared" ca="1" si="512"/>
        <v>-2625.9460140442088</v>
      </c>
      <c r="CL499" s="76">
        <f t="shared" ca="1" si="512"/>
        <v>-2626.1528994582532</v>
      </c>
      <c r="CM499" s="76">
        <f t="shared" ca="1" si="512"/>
        <v>0</v>
      </c>
      <c r="CN499" s="76">
        <f t="shared" ca="1" si="512"/>
        <v>0</v>
      </c>
      <c r="CO499" s="76" t="e">
        <f t="shared" ca="1" si="512"/>
        <v>#N/A</v>
      </c>
      <c r="CP499" s="76" t="e">
        <f t="shared" ca="1" si="512"/>
        <v>#N/A</v>
      </c>
      <c r="CQ499" s="76" t="e">
        <f t="shared" ca="1" si="512"/>
        <v>#N/A</v>
      </c>
      <c r="CR499" s="76" t="e">
        <f t="shared" ca="1" si="512"/>
        <v>#N/A</v>
      </c>
      <c r="CS499" s="76" t="e">
        <f t="shared" ca="1" si="512"/>
        <v>#N/A</v>
      </c>
      <c r="CT499" s="76" t="e">
        <f t="shared" ca="1" si="512"/>
        <v>#N/A</v>
      </c>
      <c r="CU499" s="76" t="e">
        <f t="shared" ca="1" si="512"/>
        <v>#N/A</v>
      </c>
      <c r="CV499" s="76" t="e">
        <f t="shared" ca="1" si="512"/>
        <v>#N/A</v>
      </c>
      <c r="CW499" s="76" t="e">
        <f t="shared" ca="1" si="512"/>
        <v>#N/A</v>
      </c>
      <c r="CX499" s="76" t="e">
        <f t="shared" ca="1" si="512"/>
        <v>#N/A</v>
      </c>
      <c r="CY499" s="76" t="e">
        <f t="shared" ca="1" si="512"/>
        <v>#N/A</v>
      </c>
      <c r="CZ499" s="76" t="e">
        <f t="shared" ca="1" si="512"/>
        <v>#N/A</v>
      </c>
      <c r="DA499" s="76" t="e">
        <f t="shared" ca="1" si="512"/>
        <v>#N/A</v>
      </c>
      <c r="DB499" s="76" t="e">
        <f t="shared" ca="1" si="512"/>
        <v>#N/A</v>
      </c>
      <c r="DC499" s="76" t="e">
        <f t="shared" ca="1" si="512"/>
        <v>#N/A</v>
      </c>
      <c r="DD499" s="76" t="e">
        <f t="shared" ca="1" si="512"/>
        <v>#N/A</v>
      </c>
      <c r="DE499" s="76" t="e">
        <f t="shared" ca="1" si="512"/>
        <v>#N/A</v>
      </c>
      <c r="DF499" s="76" t="e">
        <f t="shared" ca="1" si="512"/>
        <v>#N/A</v>
      </c>
      <c r="DG499" s="76" t="e">
        <f t="shared" ca="1" si="512"/>
        <v>#N/A</v>
      </c>
      <c r="DH499" s="76" t="e">
        <f t="shared" ca="1" si="512"/>
        <v>#N/A</v>
      </c>
      <c r="DI499" s="76" t="e">
        <f t="shared" ca="1" si="512"/>
        <v>#N/A</v>
      </c>
      <c r="DJ499" s="76" t="e">
        <f t="shared" ca="1" si="512"/>
        <v>#N/A</v>
      </c>
      <c r="DK499" s="76" t="e">
        <f t="shared" ca="1" si="512"/>
        <v>#N/A</v>
      </c>
      <c r="DL499" s="76" t="e">
        <f t="shared" ca="1" si="512"/>
        <v>#N/A</v>
      </c>
    </row>
    <row r="500" spans="2:116" x14ac:dyDescent="0.4">
      <c r="D500" t="s">
        <v>841</v>
      </c>
      <c r="E500" s="8" t="str">
        <f t="shared" si="509"/>
        <v>500 SUBFREE-PV</v>
      </c>
      <c r="G500" s="158" t="s">
        <v>840</v>
      </c>
      <c r="K500" s="34">
        <f t="shared" ca="1" si="510"/>
        <v>703.55450114461655</v>
      </c>
      <c r="L500" s="34">
        <f t="shared" ca="1" si="510"/>
        <v>1313.7030669155113</v>
      </c>
      <c r="M500" s="34">
        <f t="shared" ca="1" si="510"/>
        <v>1497.5678993890963</v>
      </c>
      <c r="N500" s="34">
        <f t="shared" ca="1" si="510"/>
        <v>1552.9745306868806</v>
      </c>
      <c r="O500" s="34">
        <f t="shared" ca="1" si="510"/>
        <v>1569.6710068453081</v>
      </c>
      <c r="P500" s="34">
        <f t="shared" ca="1" si="510"/>
        <v>1574.7023958610139</v>
      </c>
      <c r="R500" s="15"/>
      <c r="S500" s="76">
        <f ca="1">-S510</f>
        <v>12.5</v>
      </c>
      <c r="T500" s="76">
        <f t="shared" ref="T500:CE500" ca="1" si="513">-T510</f>
        <v>23.810937500000001</v>
      </c>
      <c r="U500" s="76">
        <f t="shared" ca="1" si="513"/>
        <v>34.045922070312507</v>
      </c>
      <c r="V500" s="76">
        <f t="shared" ca="1" si="513"/>
        <v>43.307303733374034</v>
      </c>
      <c r="W500" s="76">
        <f t="shared" ca="1" si="513"/>
        <v>51.687696465736828</v>
      </c>
      <c r="X500" s="76">
        <f t="shared" ca="1" si="513"/>
        <v>59.270904339433621</v>
      </c>
      <c r="Y500" s="76">
        <f t="shared" ca="1" si="513"/>
        <v>66.132759564145005</v>
      </c>
      <c r="Z500" s="76">
        <f t="shared" ca="1" si="513"/>
        <v>72.341880810605701</v>
      </c>
      <c r="AA500" s="76">
        <f t="shared" ca="1" si="513"/>
        <v>77.960359398496848</v>
      </c>
      <c r="AB500" s="76">
        <f t="shared" ca="1" si="513"/>
        <v>83.044380210714849</v>
      </c>
      <c r="AC500" s="76">
        <f t="shared" ca="1" si="513"/>
        <v>87.644783543170604</v>
      </c>
      <c r="AD500" s="76">
        <f t="shared" ca="1" si="513"/>
        <v>91.807573508626504</v>
      </c>
      <c r="AE500" s="76">
        <f t="shared" ca="1" si="513"/>
        <v>95.574378078618395</v>
      </c>
      <c r="AF500" s="76">
        <f t="shared" ca="1" si="513"/>
        <v>98.982865363889843</v>
      </c>
      <c r="AG500" s="76">
        <f t="shared" ca="1" si="513"/>
        <v>102.06712029614982</v>
      </c>
      <c r="AH500" s="76">
        <f t="shared" ca="1" si="513"/>
        <v>104.85798547797856</v>
      </c>
      <c r="AI500" s="76">
        <f t="shared" ca="1" si="513"/>
        <v>107.38336960938587</v>
      </c>
      <c r="AJ500" s="76">
        <f t="shared" ca="1" si="513"/>
        <v>109.66852657529306</v>
      </c>
      <c r="AK500" s="76">
        <f t="shared" ca="1" si="513"/>
        <v>111.73630798481827</v>
      </c>
      <c r="AL500" s="76">
        <f t="shared" ca="1" si="513"/>
        <v>113.60739168776243</v>
      </c>
      <c r="AM500" s="76">
        <f t="shared" ca="1" si="513"/>
        <v>115.30048855346405</v>
      </c>
      <c r="AN500" s="76">
        <f t="shared" ca="1" si="513"/>
        <v>116.83252957981577</v>
      </c>
      <c r="AO500" s="76">
        <f t="shared" ca="1" si="513"/>
        <v>118.21883520353579</v>
      </c>
      <c r="AP500" s="76">
        <f t="shared" ca="1" si="513"/>
        <v>119.47326850479945</v>
      </c>
      <c r="AQ500" s="76">
        <f t="shared" ca="1" si="513"/>
        <v>120.60837383828039</v>
      </c>
      <c r="AR500" s="76">
        <f t="shared" ca="1" si="513"/>
        <v>121.63550227691397</v>
      </c>
      <c r="AS500" s="76">
        <f t="shared" ca="1" si="513"/>
        <v>122.56492512282253</v>
      </c>
      <c r="AT500" s="76">
        <f t="shared" ca="1" si="513"/>
        <v>123.40593662051407</v>
      </c>
      <c r="AU500" s="76">
        <f t="shared" ca="1" si="513"/>
        <v>124.16694689948764</v>
      </c>
      <c r="AV500" s="76">
        <f t="shared" ca="1" si="513"/>
        <v>124.85556607567388</v>
      </c>
      <c r="AW500" s="76">
        <f t="shared" ca="1" si="513"/>
        <v>125.47868035272541</v>
      </c>
      <c r="AX500" s="76">
        <f t="shared" ca="1" si="513"/>
        <v>126.0425208841724</v>
      </c>
      <c r="AY500" s="76">
        <f t="shared" ca="1" si="513"/>
        <v>126.5527260850655</v>
      </c>
      <c r="AZ500" s="76">
        <f t="shared" ca="1" si="513"/>
        <v>127.01439801622365</v>
      </c>
      <c r="BA500" s="76">
        <f t="shared" ca="1" si="513"/>
        <v>127.43215340493039</v>
      </c>
      <c r="BB500" s="76">
        <f t="shared" ca="1" si="513"/>
        <v>127.81016981228639</v>
      </c>
      <c r="BC500" s="76">
        <f t="shared" ca="1" si="513"/>
        <v>128.15222740889263</v>
      </c>
      <c r="BD500" s="76">
        <f t="shared" ca="1" si="513"/>
        <v>128.46174677662174</v>
      </c>
      <c r="BE500" s="76">
        <f t="shared" ca="1" si="513"/>
        <v>128.74182311449559</v>
      </c>
      <c r="BF500" s="76">
        <f t="shared" ca="1" si="513"/>
        <v>128.99525719072923</v>
      </c>
      <c r="BG500" s="76">
        <f t="shared" ca="1" si="513"/>
        <v>129.2245833504611</v>
      </c>
      <c r="BH500" s="76">
        <f t="shared" ca="1" si="513"/>
        <v>129.43209485924851</v>
      </c>
      <c r="BI500" s="76">
        <f t="shared" ca="1" si="513"/>
        <v>129.61986683576251</v>
      </c>
      <c r="BJ500" s="76">
        <f t="shared" ca="1" si="513"/>
        <v>129.78977700301058</v>
      </c>
      <c r="BK500" s="76">
        <f t="shared" ca="1" si="513"/>
        <v>129.94352446559921</v>
      </c>
      <c r="BL500" s="76">
        <f t="shared" ca="1" si="513"/>
        <v>130.08264670080908</v>
      </c>
      <c r="BM500" s="76">
        <f t="shared" ca="1" si="513"/>
        <v>130.20853493339462</v>
      </c>
      <c r="BN500" s="76">
        <f t="shared" ca="1" si="513"/>
        <v>130.32244804785543</v>
      </c>
      <c r="BO500" s="76">
        <f t="shared" ca="1" si="513"/>
        <v>130.4255251773032</v>
      </c>
      <c r="BP500" s="76">
        <f t="shared" ca="1" si="513"/>
        <v>130.51879709481224</v>
      </c>
      <c r="BQ500" s="76">
        <f t="shared" ca="1" si="513"/>
        <v>130.6031965211682</v>
      </c>
      <c r="BR500" s="76">
        <f t="shared" ca="1" si="513"/>
        <v>130.67956745209207</v>
      </c>
      <c r="BS500" s="76">
        <f t="shared" ca="1" si="513"/>
        <v>130.74867359821184</v>
      </c>
      <c r="BT500" s="76">
        <f t="shared" ca="1" si="513"/>
        <v>130.81120602218192</v>
      </c>
      <c r="BU500" s="76">
        <f t="shared" ca="1" si="513"/>
        <v>130.86779004932188</v>
      </c>
      <c r="BV500" s="76">
        <f t="shared" ca="1" si="513"/>
        <v>130.91899152088013</v>
      </c>
      <c r="BW500" s="76">
        <f t="shared" ca="1" si="513"/>
        <v>130.96532245245641</v>
      </c>
      <c r="BX500" s="76">
        <f t="shared" ca="1" si="513"/>
        <v>131.00724615416649</v>
      </c>
      <c r="BY500" s="76">
        <f t="shared" ca="1" si="513"/>
        <v>131.0451818637514</v>
      </c>
      <c r="BZ500" s="76">
        <f t="shared" ca="1" si="513"/>
        <v>131.07950893896205</v>
      </c>
      <c r="CA500" s="76">
        <f t="shared" ca="1" si="513"/>
        <v>131.11057065114332</v>
      </c>
      <c r="CB500" s="76">
        <f t="shared" ca="1" si="513"/>
        <v>131.13867761795331</v>
      </c>
      <c r="CC500" s="76">
        <f t="shared" ca="1" si="513"/>
        <v>131.16411090954549</v>
      </c>
      <c r="CD500" s="76">
        <f t="shared" ca="1" si="513"/>
        <v>131.18712485927497</v>
      </c>
      <c r="CE500" s="76">
        <f t="shared" ca="1" si="513"/>
        <v>131.20794960703643</v>
      </c>
      <c r="CF500" s="76">
        <f t="shared" ref="CF500:DL500" ca="1" si="514">-CF510</f>
        <v>131.22679340066711</v>
      </c>
      <c r="CG500" s="76">
        <f t="shared" ca="1" si="514"/>
        <v>131.24384467842864</v>
      </c>
      <c r="CH500" s="76">
        <f t="shared" ca="1" si="514"/>
        <v>131.25927395339315</v>
      </c>
      <c r="CI500" s="76">
        <f t="shared" ca="1" si="514"/>
        <v>131.27323551857663</v>
      </c>
      <c r="CJ500" s="76">
        <f t="shared" ca="1" si="514"/>
        <v>131.28586898987203</v>
      </c>
      <c r="CK500" s="76">
        <f t="shared" ca="1" si="514"/>
        <v>131.29730070221044</v>
      </c>
      <c r="CL500" s="76">
        <f t="shared" ca="1" si="514"/>
        <v>131.30764497291267</v>
      </c>
      <c r="CM500" s="76">
        <f t="shared" si="514"/>
        <v>0</v>
      </c>
      <c r="CN500" s="76">
        <f t="shared" si="514"/>
        <v>0</v>
      </c>
      <c r="CO500" s="76" t="e">
        <f t="shared" ca="1" si="514"/>
        <v>#N/A</v>
      </c>
      <c r="CP500" s="76" t="e">
        <f t="shared" ca="1" si="514"/>
        <v>#N/A</v>
      </c>
      <c r="CQ500" s="76" t="e">
        <f t="shared" ca="1" si="514"/>
        <v>#N/A</v>
      </c>
      <c r="CR500" s="76" t="e">
        <f t="shared" ca="1" si="514"/>
        <v>#N/A</v>
      </c>
      <c r="CS500" s="76" t="e">
        <f t="shared" ca="1" si="514"/>
        <v>#N/A</v>
      </c>
      <c r="CT500" s="76" t="e">
        <f t="shared" ca="1" si="514"/>
        <v>#N/A</v>
      </c>
      <c r="CU500" s="76" t="e">
        <f t="shared" ca="1" si="514"/>
        <v>#N/A</v>
      </c>
      <c r="CV500" s="76" t="e">
        <f t="shared" ca="1" si="514"/>
        <v>#N/A</v>
      </c>
      <c r="CW500" s="76" t="e">
        <f t="shared" ca="1" si="514"/>
        <v>#N/A</v>
      </c>
      <c r="CX500" s="76" t="e">
        <f t="shared" ca="1" si="514"/>
        <v>#N/A</v>
      </c>
      <c r="CY500" s="76" t="e">
        <f t="shared" ca="1" si="514"/>
        <v>#N/A</v>
      </c>
      <c r="CZ500" s="76" t="e">
        <f t="shared" ca="1" si="514"/>
        <v>#N/A</v>
      </c>
      <c r="DA500" s="76" t="e">
        <f t="shared" ca="1" si="514"/>
        <v>#N/A</v>
      </c>
      <c r="DB500" s="76" t="e">
        <f t="shared" ca="1" si="514"/>
        <v>#N/A</v>
      </c>
      <c r="DC500" s="76" t="e">
        <f t="shared" ca="1" si="514"/>
        <v>#N/A</v>
      </c>
      <c r="DD500" s="76" t="e">
        <f t="shared" ca="1" si="514"/>
        <v>#N/A</v>
      </c>
      <c r="DE500" s="76" t="e">
        <f t="shared" ca="1" si="514"/>
        <v>#N/A</v>
      </c>
      <c r="DF500" s="76" t="e">
        <f t="shared" ca="1" si="514"/>
        <v>#N/A</v>
      </c>
      <c r="DG500" s="76" t="e">
        <f t="shared" ca="1" si="514"/>
        <v>#N/A</v>
      </c>
      <c r="DH500" s="76" t="e">
        <f t="shared" ca="1" si="514"/>
        <v>#N/A</v>
      </c>
      <c r="DI500" s="76" t="e">
        <f t="shared" ca="1" si="514"/>
        <v>#N/A</v>
      </c>
      <c r="DJ500" s="76" t="e">
        <f t="shared" ca="1" si="514"/>
        <v>#N/A</v>
      </c>
      <c r="DK500" s="76" t="e">
        <f t="shared" ca="1" si="514"/>
        <v>#N/A</v>
      </c>
      <c r="DL500" s="76" t="e">
        <f t="shared" ca="1" si="514"/>
        <v>#N/A</v>
      </c>
    </row>
    <row r="501" spans="2:116" x14ac:dyDescent="0.4">
      <c r="B501" t="str">
        <f>E501</f>
        <v>501 SUBFREE-PV</v>
      </c>
      <c r="D501" t="s">
        <v>841</v>
      </c>
      <c r="E501" s="8" t="str">
        <f t="shared" si="509"/>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841</v>
      </c>
      <c r="E502" s="8" t="str">
        <f t="shared" si="509"/>
        <v>502 SUBFREE-PV</v>
      </c>
      <c r="G502" s="158" t="s">
        <v>74</v>
      </c>
      <c r="K502" s="34">
        <f t="shared" ref="K502:P502" ca="1" si="515">SUMIF($3:$3,K$2,502:502)</f>
        <v>-13402.713246804942</v>
      </c>
      <c r="L502" s="34">
        <f t="shared" ca="1" si="515"/>
        <v>-25026.043424740485</v>
      </c>
      <c r="M502" s="34">
        <f t="shared" ca="1" si="515"/>
        <v>-28528.668483362278</v>
      </c>
      <c r="N502" s="34">
        <f t="shared" ca="1" si="515"/>
        <v>-29584.164809585069</v>
      </c>
      <c r="O502" s="34">
        <f t="shared" ca="1" si="515"/>
        <v>-29902.232680403111</v>
      </c>
      <c r="P502" s="34">
        <f t="shared" ca="1" si="515"/>
        <v>-29998.080641152323</v>
      </c>
      <c r="R502" s="15"/>
      <c r="S502" s="76">
        <f ca="1">-SUM(S499,S497,S496,S500)*S501</f>
        <v>-238.125</v>
      </c>
      <c r="T502" s="76">
        <f t="shared" ref="T502:CE502" ca="1" si="516">-SUM(T499,T497,T496,T500)*T501</f>
        <v>-453.59835937500003</v>
      </c>
      <c r="U502" s="76">
        <f t="shared" ca="1" si="516"/>
        <v>-648.57481543945312</v>
      </c>
      <c r="V502" s="76">
        <f t="shared" ca="1" si="516"/>
        <v>-825.00413612077523</v>
      </c>
      <c r="W502" s="76">
        <f t="shared" ca="1" si="516"/>
        <v>-984.65061767228656</v>
      </c>
      <c r="X502" s="76">
        <f t="shared" ca="1" si="516"/>
        <v>-1129.1107276662103</v>
      </c>
      <c r="Y502" s="76">
        <f t="shared" ca="1" si="516"/>
        <v>-1259.8290696969623</v>
      </c>
      <c r="Z502" s="76">
        <f t="shared" ca="1" si="516"/>
        <v>-1378.1128294420387</v>
      </c>
      <c r="AA502" s="76">
        <f t="shared" ca="1" si="516"/>
        <v>-1485.144846541365</v>
      </c>
      <c r="AB502" s="76">
        <f t="shared" ca="1" si="516"/>
        <v>-1581.9954430141177</v>
      </c>
      <c r="AC502" s="76">
        <f t="shared" ca="1" si="516"/>
        <v>-1669.6331264973996</v>
      </c>
      <c r="AD502" s="76">
        <f t="shared" ca="1" si="516"/>
        <v>-1748.9342753393348</v>
      </c>
      <c r="AE502" s="76">
        <f t="shared" ca="1" si="516"/>
        <v>-1820.6919023976807</v>
      </c>
      <c r="AF502" s="76">
        <f t="shared" ca="1" si="516"/>
        <v>-1885.6235851821014</v>
      </c>
      <c r="AG502" s="76">
        <f t="shared" ca="1" si="516"/>
        <v>-1944.3786416416542</v>
      </c>
      <c r="AH502" s="76">
        <f t="shared" ca="1" si="516"/>
        <v>-1997.5446233554919</v>
      </c>
      <c r="AI502" s="76">
        <f t="shared" ca="1" si="516"/>
        <v>-2045.653191058801</v>
      </c>
      <c r="AJ502" s="76">
        <f t="shared" ca="1" si="516"/>
        <v>-2089.1854312593323</v>
      </c>
      <c r="AK502" s="76">
        <f t="shared" ca="1" si="516"/>
        <v>-2128.5766671107881</v>
      </c>
      <c r="AL502" s="76">
        <f t="shared" ca="1" si="516"/>
        <v>-2164.2208116518746</v>
      </c>
      <c r="AM502" s="76">
        <f t="shared" ca="1" si="516"/>
        <v>-2196.4743069434899</v>
      </c>
      <c r="AN502" s="76">
        <f t="shared" ca="1" si="516"/>
        <v>-2225.6596884954902</v>
      </c>
      <c r="AO502" s="76">
        <f t="shared" ca="1" si="516"/>
        <v>-2252.0688106273569</v>
      </c>
      <c r="AP502" s="76">
        <f t="shared" ca="1" si="516"/>
        <v>-2275.9657650164295</v>
      </c>
      <c r="AQ502" s="76">
        <f t="shared" ca="1" si="516"/>
        <v>-2297.5895216192416</v>
      </c>
      <c r="AR502" s="76">
        <f t="shared" ca="1" si="516"/>
        <v>-2317.156318375211</v>
      </c>
      <c r="AS502" s="76">
        <f t="shared" ca="1" si="516"/>
        <v>-2334.8618235897693</v>
      </c>
      <c r="AT502" s="76">
        <f t="shared" ca="1" si="516"/>
        <v>-2350.8830926207925</v>
      </c>
      <c r="AU502" s="76">
        <f t="shared" ca="1" si="516"/>
        <v>-2365.3803384352391</v>
      </c>
      <c r="AV502" s="76">
        <f t="shared" ca="1" si="516"/>
        <v>-2378.4985337415874</v>
      </c>
      <c r="AW502" s="76">
        <f t="shared" ca="1" si="516"/>
        <v>-2390.368860719419</v>
      </c>
      <c r="AX502" s="76">
        <f t="shared" ca="1" si="516"/>
        <v>-2401.1100228434839</v>
      </c>
      <c r="AY502" s="76">
        <f t="shared" ca="1" si="516"/>
        <v>-2410.8294319204974</v>
      </c>
      <c r="AZ502" s="76">
        <f t="shared" ca="1" si="516"/>
        <v>-2419.6242822090603</v>
      </c>
      <c r="BA502" s="76">
        <f t="shared" ca="1" si="516"/>
        <v>-2427.5825223639235</v>
      </c>
      <c r="BB502" s="76">
        <f t="shared" ca="1" si="516"/>
        <v>-2434.7837349240554</v>
      </c>
      <c r="BC502" s="76">
        <f t="shared" ca="1" si="516"/>
        <v>-2441.2999321394045</v>
      </c>
      <c r="BD502" s="76">
        <f t="shared" ca="1" si="516"/>
        <v>-2447.196276094644</v>
      </c>
      <c r="BE502" s="76">
        <f t="shared" ca="1" si="516"/>
        <v>-2452.5317303311413</v>
      </c>
      <c r="BF502" s="76">
        <f t="shared" ca="1" si="516"/>
        <v>-2457.3596494833914</v>
      </c>
      <c r="BG502" s="76">
        <f t="shared" ca="1" si="516"/>
        <v>-2461.7283128262843</v>
      </c>
      <c r="BH502" s="76">
        <f t="shared" ca="1" si="516"/>
        <v>-2465.6814070686837</v>
      </c>
      <c r="BI502" s="76">
        <f t="shared" ca="1" si="516"/>
        <v>-2469.2584632212752</v>
      </c>
      <c r="BJ502" s="76">
        <f t="shared" ca="1" si="516"/>
        <v>-2472.4952519073518</v>
      </c>
      <c r="BK502" s="76">
        <f t="shared" ca="1" si="516"/>
        <v>-2475.4241410696645</v>
      </c>
      <c r="BL502" s="76">
        <f t="shared" ca="1" si="516"/>
        <v>-2478.0744196504129</v>
      </c>
      <c r="BM502" s="76">
        <f t="shared" ca="1" si="516"/>
        <v>-2480.4725904811676</v>
      </c>
      <c r="BN502" s="76">
        <f t="shared" ca="1" si="516"/>
        <v>-2482.6426353116458</v>
      </c>
      <c r="BO502" s="76">
        <f t="shared" ca="1" si="516"/>
        <v>-2484.6062546276257</v>
      </c>
      <c r="BP502" s="76">
        <f t="shared" ca="1" si="516"/>
        <v>-2486.3830846561727</v>
      </c>
      <c r="BQ502" s="76">
        <f t="shared" ca="1" si="516"/>
        <v>-2487.9908937282544</v>
      </c>
      <c r="BR502" s="76">
        <f t="shared" ca="1" si="516"/>
        <v>-2489.4457599623543</v>
      </c>
      <c r="BS502" s="76">
        <f t="shared" ca="1" si="516"/>
        <v>-2490.762232045935</v>
      </c>
      <c r="BT502" s="76">
        <f t="shared" ca="1" si="516"/>
        <v>-2491.9534747225657</v>
      </c>
      <c r="BU502" s="76">
        <f t="shared" ca="1" si="516"/>
        <v>-2493.0314004395818</v>
      </c>
      <c r="BV502" s="76">
        <f t="shared" ca="1" si="516"/>
        <v>-2494.0067884727664</v>
      </c>
      <c r="BW502" s="76">
        <f t="shared" ca="1" si="516"/>
        <v>-2494.8893927192944</v>
      </c>
      <c r="BX502" s="76">
        <f t="shared" ca="1" si="516"/>
        <v>-2495.6880392368712</v>
      </c>
      <c r="BY502" s="76">
        <f t="shared" ca="1" si="516"/>
        <v>-2496.4107145044641</v>
      </c>
      <c r="BZ502" s="76">
        <f t="shared" ca="1" si="516"/>
        <v>-2497.0646452872274</v>
      </c>
      <c r="CA502" s="76">
        <f t="shared" ca="1" si="516"/>
        <v>-2497.6563709042803</v>
      </c>
      <c r="CB502" s="76">
        <f t="shared" ca="1" si="516"/>
        <v>-2498.1918086220103</v>
      </c>
      <c r="CC502" s="76">
        <f t="shared" ca="1" si="516"/>
        <v>-2498.6763128268412</v>
      </c>
      <c r="CD502" s="76">
        <f t="shared" ca="1" si="516"/>
        <v>-2499.1147285691877</v>
      </c>
      <c r="CE502" s="76">
        <f t="shared" ca="1" si="516"/>
        <v>-2499.5114400140442</v>
      </c>
      <c r="CF502" s="76">
        <f t="shared" ref="CF502:DL502" ca="1" si="517">-SUM(CF499,CF497,CF496,CF500)*CF501</f>
        <v>-2499.8704142827082</v>
      </c>
      <c r="CG502" s="76">
        <f t="shared" ca="1" si="517"/>
        <v>-2500.1952411240654</v>
      </c>
      <c r="CH502" s="76">
        <f t="shared" ca="1" si="517"/>
        <v>-2500.4891688121388</v>
      </c>
      <c r="CI502" s="76">
        <f t="shared" ca="1" si="517"/>
        <v>-2500.7551366288844</v>
      </c>
      <c r="CJ502" s="76">
        <f t="shared" ca="1" si="517"/>
        <v>-2500.995804257062</v>
      </c>
      <c r="CK502" s="76">
        <f t="shared" ca="1" si="517"/>
        <v>-2501.2135783771087</v>
      </c>
      <c r="CL502" s="76">
        <f t="shared" ca="1" si="517"/>
        <v>-2501.4106367339864</v>
      </c>
      <c r="CM502" s="76">
        <f t="shared" ca="1" si="517"/>
        <v>0</v>
      </c>
      <c r="CN502" s="76">
        <f t="shared" ca="1" si="517"/>
        <v>0</v>
      </c>
      <c r="CO502" s="76" t="e">
        <f t="shared" ca="1" si="517"/>
        <v>#N/A</v>
      </c>
      <c r="CP502" s="76" t="e">
        <f t="shared" ca="1" si="517"/>
        <v>#N/A</v>
      </c>
      <c r="CQ502" s="76" t="e">
        <f t="shared" ca="1" si="517"/>
        <v>#N/A</v>
      </c>
      <c r="CR502" s="76" t="e">
        <f t="shared" ca="1" si="517"/>
        <v>#N/A</v>
      </c>
      <c r="CS502" s="76" t="e">
        <f t="shared" ca="1" si="517"/>
        <v>#N/A</v>
      </c>
      <c r="CT502" s="76" t="e">
        <f t="shared" ca="1" si="517"/>
        <v>#N/A</v>
      </c>
      <c r="CU502" s="76" t="e">
        <f t="shared" ca="1" si="517"/>
        <v>#N/A</v>
      </c>
      <c r="CV502" s="76" t="e">
        <f t="shared" ca="1" si="517"/>
        <v>#N/A</v>
      </c>
      <c r="CW502" s="76" t="e">
        <f t="shared" ca="1" si="517"/>
        <v>#N/A</v>
      </c>
      <c r="CX502" s="76" t="e">
        <f t="shared" ca="1" si="517"/>
        <v>#N/A</v>
      </c>
      <c r="CY502" s="76" t="e">
        <f t="shared" ca="1" si="517"/>
        <v>#N/A</v>
      </c>
      <c r="CZ502" s="76" t="e">
        <f t="shared" ca="1" si="517"/>
        <v>#N/A</v>
      </c>
      <c r="DA502" s="76" t="e">
        <f t="shared" ca="1" si="517"/>
        <v>#N/A</v>
      </c>
      <c r="DB502" s="76" t="e">
        <f t="shared" ca="1" si="517"/>
        <v>#N/A</v>
      </c>
      <c r="DC502" s="76" t="e">
        <f t="shared" ca="1" si="517"/>
        <v>#N/A</v>
      </c>
      <c r="DD502" s="76" t="e">
        <f t="shared" ca="1" si="517"/>
        <v>#N/A</v>
      </c>
      <c r="DE502" s="76" t="e">
        <f t="shared" ca="1" si="517"/>
        <v>#N/A</v>
      </c>
      <c r="DF502" s="76" t="e">
        <f t="shared" ca="1" si="517"/>
        <v>#N/A</v>
      </c>
      <c r="DG502" s="76" t="e">
        <f t="shared" ca="1" si="517"/>
        <v>#N/A</v>
      </c>
      <c r="DH502" s="76" t="e">
        <f t="shared" ca="1" si="517"/>
        <v>#N/A</v>
      </c>
      <c r="DI502" s="76" t="e">
        <f t="shared" ca="1" si="517"/>
        <v>#N/A</v>
      </c>
      <c r="DJ502" s="76" t="e">
        <f t="shared" ca="1" si="517"/>
        <v>#N/A</v>
      </c>
      <c r="DK502" s="76" t="e">
        <f t="shared" ca="1" si="517"/>
        <v>#N/A</v>
      </c>
      <c r="DL502" s="76" t="e">
        <f t="shared" ca="1" si="517"/>
        <v>#N/A</v>
      </c>
    </row>
    <row r="503" spans="2:116" x14ac:dyDescent="0.4">
      <c r="C503" t="s">
        <v>80</v>
      </c>
      <c r="D503" t="s">
        <v>841</v>
      </c>
      <c r="E503" s="8" t="str">
        <f t="shared" si="509"/>
        <v>503 SUBFREE-PV</v>
      </c>
      <c r="G503" s="127" t="str">
        <f>"# of "&amp;G519&amp;"s - Free"</f>
        <v># of subscribers - Free</v>
      </c>
      <c r="H503" s="31"/>
      <c r="I503" s="73"/>
      <c r="J503" s="73"/>
      <c r="K503" s="119">
        <f t="shared" ref="K503:P503" ca="1" si="518">SUMIF($4:$4,K$2,503:503)</f>
        <v>33229.751231447357</v>
      </c>
      <c r="L503" s="119">
        <f t="shared" ca="1" si="518"/>
        <v>43243.349535312154</v>
      </c>
      <c r="M503" s="119">
        <f t="shared" ca="1" si="518"/>
        <v>46260.890963557045</v>
      </c>
      <c r="N503" s="119">
        <f t="shared" ca="1" si="518"/>
        <v>47170.210070921268</v>
      </c>
      <c r="O503" s="119">
        <f t="shared" ca="1" si="518"/>
        <v>47444.228260457319</v>
      </c>
      <c r="P503" s="119">
        <f t="shared" ca="1" si="518"/>
        <v>47526.802097945736</v>
      </c>
      <c r="R503" s="117"/>
      <c r="S503" s="151">
        <f ca="1">S496+S497+S502+S499+S500</f>
        <v>4524.375</v>
      </c>
      <c r="T503" s="151">
        <f t="shared" ref="T503:CE503" ca="1" si="519">T496+T497+T502+T499+T500</f>
        <v>8618.3688281249997</v>
      </c>
      <c r="U503" s="151">
        <f t="shared" ca="1" si="519"/>
        <v>12322.92149334961</v>
      </c>
      <c r="V503" s="151">
        <f t="shared" ca="1" si="519"/>
        <v>15675.078586294729</v>
      </c>
      <c r="W503" s="151">
        <f t="shared" ca="1" si="519"/>
        <v>18708.361735773444</v>
      </c>
      <c r="X503" s="151">
        <f t="shared" ca="1" si="519"/>
        <v>21453.103825657996</v>
      </c>
      <c r="Y503" s="151">
        <f t="shared" ca="1" si="519"/>
        <v>23936.752324242279</v>
      </c>
      <c r="Z503" s="151">
        <f t="shared" ca="1" si="519"/>
        <v>26184.143759398736</v>
      </c>
      <c r="AA503" s="151">
        <f t="shared" ca="1" si="519"/>
        <v>28217.752084285934</v>
      </c>
      <c r="AB503" s="151">
        <f t="shared" ca="1" si="519"/>
        <v>30057.913417268235</v>
      </c>
      <c r="AC503" s="151">
        <f t="shared" ca="1" si="519"/>
        <v>31723.029403450601</v>
      </c>
      <c r="AD503" s="151">
        <f t="shared" ca="1" si="519"/>
        <v>33229.751231447357</v>
      </c>
      <c r="AE503" s="151">
        <f t="shared" ca="1" si="519"/>
        <v>34593.146145555933</v>
      </c>
      <c r="AF503" s="151">
        <f t="shared" ca="1" si="519"/>
        <v>35826.848118459922</v>
      </c>
      <c r="AG503" s="151">
        <f t="shared" ca="1" si="519"/>
        <v>36943.194191191425</v>
      </c>
      <c r="AH503" s="151">
        <f t="shared" ca="1" si="519"/>
        <v>37953.347843754345</v>
      </c>
      <c r="AI503" s="151">
        <f t="shared" ca="1" si="519"/>
        <v>38867.410630117214</v>
      </c>
      <c r="AJ503" s="151">
        <f t="shared" ca="1" si="519"/>
        <v>39694.523193927307</v>
      </c>
      <c r="AK503" s="151">
        <f t="shared" ca="1" si="519"/>
        <v>40442.956675104972</v>
      </c>
      <c r="AL503" s="151">
        <f t="shared" ca="1" si="519"/>
        <v>41120.195421385615</v>
      </c>
      <c r="AM503" s="151">
        <f t="shared" ca="1" si="519"/>
        <v>41733.011831926306</v>
      </c>
      <c r="AN503" s="151">
        <f t="shared" ca="1" si="519"/>
        <v>42287.534081414313</v>
      </c>
      <c r="AO503" s="151">
        <f t="shared" ca="1" si="519"/>
        <v>42789.307401919774</v>
      </c>
      <c r="AP503" s="151">
        <f t="shared" ca="1" si="519"/>
        <v>43243.349535312154</v>
      </c>
      <c r="AQ503" s="151">
        <f t="shared" ca="1" si="519"/>
        <v>43654.200910765583</v>
      </c>
      <c r="AR503" s="151">
        <f t="shared" ca="1" si="519"/>
        <v>44025.970049129006</v>
      </c>
      <c r="AS503" s="151">
        <f t="shared" ca="1" si="519"/>
        <v>44362.374648205616</v>
      </c>
      <c r="AT503" s="151">
        <f t="shared" ca="1" si="519"/>
        <v>44666.778759795052</v>
      </c>
      <c r="AU503" s="151">
        <f t="shared" ca="1" si="519"/>
        <v>44942.226430269548</v>
      </c>
      <c r="AV503" s="151">
        <f t="shared" ca="1" si="519"/>
        <v>45191.472141090162</v>
      </c>
      <c r="AW503" s="151">
        <f t="shared" ca="1" si="519"/>
        <v>45417.008353668956</v>
      </c>
      <c r="AX503" s="151">
        <f t="shared" ca="1" si="519"/>
        <v>45621.090434026199</v>
      </c>
      <c r="AY503" s="151">
        <f t="shared" ca="1" si="519"/>
        <v>45805.759206489456</v>
      </c>
      <c r="AZ503" s="151">
        <f t="shared" ca="1" si="519"/>
        <v>45972.861361972151</v>
      </c>
      <c r="BA503" s="151">
        <f t="shared" ca="1" si="519"/>
        <v>46124.067924914547</v>
      </c>
      <c r="BB503" s="151">
        <f t="shared" ca="1" si="519"/>
        <v>46260.890963557045</v>
      </c>
      <c r="BC503" s="151">
        <f t="shared" ca="1" si="519"/>
        <v>46384.698710648685</v>
      </c>
      <c r="BD503" s="151">
        <f t="shared" ca="1" si="519"/>
        <v>46496.729245798233</v>
      </c>
      <c r="BE503" s="151">
        <f t="shared" ca="1" si="519"/>
        <v>46598.102876291683</v>
      </c>
      <c r="BF503" s="151">
        <f t="shared" ca="1" si="519"/>
        <v>46689.833340184436</v>
      </c>
      <c r="BG503" s="151">
        <f t="shared" ca="1" si="519"/>
        <v>46772.837943699393</v>
      </c>
      <c r="BH503" s="151">
        <f t="shared" ca="1" si="519"/>
        <v>46847.946734304991</v>
      </c>
      <c r="BI503" s="151">
        <f t="shared" ca="1" si="519"/>
        <v>46915.910801204227</v>
      </c>
      <c r="BJ503" s="151">
        <f t="shared" ca="1" si="519"/>
        <v>46977.409786239674</v>
      </c>
      <c r="BK503" s="151">
        <f t="shared" ca="1" si="519"/>
        <v>47033.058680323622</v>
      </c>
      <c r="BL503" s="151">
        <f t="shared" ca="1" si="519"/>
        <v>47083.413973357841</v>
      </c>
      <c r="BM503" s="151">
        <f t="shared" ca="1" si="519"/>
        <v>47128.979219142173</v>
      </c>
      <c r="BN503" s="151">
        <f t="shared" ca="1" si="519"/>
        <v>47170.210070921268</v>
      </c>
      <c r="BO503" s="151">
        <f t="shared" ca="1" si="519"/>
        <v>47207.518837924887</v>
      </c>
      <c r="BP503" s="151">
        <f t="shared" ca="1" si="519"/>
        <v>47241.278608467277</v>
      </c>
      <c r="BQ503" s="151">
        <f t="shared" ca="1" si="519"/>
        <v>47271.826980836828</v>
      </c>
      <c r="BR503" s="151">
        <f t="shared" ca="1" si="519"/>
        <v>47299.469439284723</v>
      </c>
      <c r="BS503" s="151">
        <f t="shared" ca="1" si="519"/>
        <v>47324.482408872762</v>
      </c>
      <c r="BT503" s="151">
        <f t="shared" ca="1" si="519"/>
        <v>47347.116019728746</v>
      </c>
      <c r="BU503" s="151">
        <f t="shared" ca="1" si="519"/>
        <v>47367.596608352047</v>
      </c>
      <c r="BV503" s="151">
        <f t="shared" ca="1" si="519"/>
        <v>47386.128980982554</v>
      </c>
      <c r="BW503" s="151">
        <f t="shared" ca="1" si="519"/>
        <v>47402.898461666591</v>
      </c>
      <c r="BX503" s="151">
        <f t="shared" ca="1" si="519"/>
        <v>47418.072745500554</v>
      </c>
      <c r="BY503" s="151">
        <f t="shared" ca="1" si="519"/>
        <v>47431.803575584818</v>
      </c>
      <c r="BZ503" s="151">
        <f t="shared" ca="1" si="519"/>
        <v>47444.228260457319</v>
      </c>
      <c r="CA503" s="151">
        <f t="shared" ca="1" si="519"/>
        <v>47455.471047181316</v>
      </c>
      <c r="CB503" s="151">
        <f t="shared" ca="1" si="519"/>
        <v>47465.644363818188</v>
      </c>
      <c r="CC503" s="151">
        <f t="shared" ca="1" si="519"/>
        <v>47474.849943709982</v>
      </c>
      <c r="CD503" s="151">
        <f t="shared" ca="1" si="519"/>
        <v>47483.17984281457</v>
      </c>
      <c r="CE503" s="151">
        <f t="shared" ca="1" si="519"/>
        <v>47490.717360266834</v>
      </c>
      <c r="CF503" s="151">
        <f t="shared" ref="CF503:DL503" ca="1" si="520">CF496+CF497+CF502+CF499+CF500</f>
        <v>47497.537871371453</v>
      </c>
      <c r="CG503" s="151">
        <f t="shared" ca="1" si="520"/>
        <v>47503.709581357245</v>
      </c>
      <c r="CH503" s="151">
        <f t="shared" ca="1" si="520"/>
        <v>47509.294207430641</v>
      </c>
      <c r="CI503" s="151">
        <f t="shared" ca="1" si="520"/>
        <v>47514.347595948806</v>
      </c>
      <c r="CJ503" s="151">
        <f t="shared" ca="1" si="520"/>
        <v>47518.920280884173</v>
      </c>
      <c r="CK503" s="151">
        <f t="shared" ca="1" si="520"/>
        <v>47523.057989165063</v>
      </c>
      <c r="CL503" s="151">
        <f t="shared" ca="1" si="520"/>
        <v>47526.802097945736</v>
      </c>
      <c r="CM503" s="151">
        <f t="shared" ca="1" si="520"/>
        <v>47526.802097945736</v>
      </c>
      <c r="CN503" s="151">
        <f t="shared" ca="1" si="520"/>
        <v>47526.802097945736</v>
      </c>
      <c r="CO503" s="151" t="e">
        <f t="shared" ca="1" si="520"/>
        <v>#N/A</v>
      </c>
      <c r="CP503" s="151" t="e">
        <f t="shared" ca="1" si="520"/>
        <v>#N/A</v>
      </c>
      <c r="CQ503" s="151" t="e">
        <f t="shared" ca="1" si="520"/>
        <v>#N/A</v>
      </c>
      <c r="CR503" s="151" t="e">
        <f t="shared" ca="1" si="520"/>
        <v>#N/A</v>
      </c>
      <c r="CS503" s="151" t="e">
        <f t="shared" ca="1" si="520"/>
        <v>#N/A</v>
      </c>
      <c r="CT503" s="151" t="e">
        <f t="shared" ca="1" si="520"/>
        <v>#N/A</v>
      </c>
      <c r="CU503" s="151" t="e">
        <f t="shared" ca="1" si="520"/>
        <v>#N/A</v>
      </c>
      <c r="CV503" s="151" t="e">
        <f t="shared" ca="1" si="520"/>
        <v>#N/A</v>
      </c>
      <c r="CW503" s="151" t="e">
        <f t="shared" ca="1" si="520"/>
        <v>#N/A</v>
      </c>
      <c r="CX503" s="151" t="e">
        <f t="shared" ca="1" si="520"/>
        <v>#N/A</v>
      </c>
      <c r="CY503" s="151" t="e">
        <f t="shared" ca="1" si="520"/>
        <v>#N/A</v>
      </c>
      <c r="CZ503" s="151" t="e">
        <f t="shared" ca="1" si="520"/>
        <v>#N/A</v>
      </c>
      <c r="DA503" s="151" t="e">
        <f t="shared" ca="1" si="520"/>
        <v>#N/A</v>
      </c>
      <c r="DB503" s="151" t="e">
        <f t="shared" ca="1" si="520"/>
        <v>#N/A</v>
      </c>
      <c r="DC503" s="151" t="e">
        <f t="shared" ca="1" si="520"/>
        <v>#N/A</v>
      </c>
      <c r="DD503" s="151" t="e">
        <f t="shared" ca="1" si="520"/>
        <v>#N/A</v>
      </c>
      <c r="DE503" s="151" t="e">
        <f t="shared" ca="1" si="520"/>
        <v>#N/A</v>
      </c>
      <c r="DF503" s="151" t="e">
        <f t="shared" ca="1" si="520"/>
        <v>#N/A</v>
      </c>
      <c r="DG503" s="151" t="e">
        <f t="shared" ca="1" si="520"/>
        <v>#N/A</v>
      </c>
      <c r="DH503" s="151" t="e">
        <f t="shared" ca="1" si="520"/>
        <v>#N/A</v>
      </c>
      <c r="DI503" s="151" t="e">
        <f t="shared" ca="1" si="520"/>
        <v>#N/A</v>
      </c>
      <c r="DJ503" s="151" t="e">
        <f t="shared" ca="1" si="520"/>
        <v>#N/A</v>
      </c>
      <c r="DK503" s="151" t="e">
        <f t="shared" ca="1" si="520"/>
        <v>#N/A</v>
      </c>
      <c r="DL503" s="151" t="e">
        <f t="shared" ca="1" si="520"/>
        <v>#N/A</v>
      </c>
    </row>
    <row r="504" spans="2:116" x14ac:dyDescent="0.4">
      <c r="D504" t="s">
        <v>841</v>
      </c>
      <c r="E504" s="8" t="str">
        <f t="shared" si="509"/>
        <v>504 SUBFREE-PV</v>
      </c>
      <c r="G504" s="145" t="s">
        <v>62</v>
      </c>
      <c r="H504" s="12"/>
      <c r="I504" s="60"/>
      <c r="J504" s="60"/>
      <c r="K504" s="76">
        <f ca="1">K503-SUM(K502,K496:K497,K499)</f>
        <v>703.55450114462292</v>
      </c>
      <c r="L504" s="76">
        <f t="shared" ref="L504:P504" ca="1" si="521">L503-SUM(L502,L496:L497,L499)</f>
        <v>1313.7030669155138</v>
      </c>
      <c r="M504" s="76">
        <f t="shared" ca="1" si="521"/>
        <v>1497.5678993890833</v>
      </c>
      <c r="N504" s="76">
        <f t="shared" ca="1" si="521"/>
        <v>1552.9745306868936</v>
      </c>
      <c r="O504" s="76">
        <f t="shared" ca="1" si="521"/>
        <v>1569.6710068453176</v>
      </c>
      <c r="P504" s="76">
        <f t="shared" ca="1" si="521"/>
        <v>1574.7023958610152</v>
      </c>
      <c r="R504" s="15"/>
      <c r="S504" s="76">
        <f ca="1">S503-SUM(S502,S496:S497,S499,S500)</f>
        <v>0</v>
      </c>
      <c r="T504" s="76">
        <f t="shared" ref="T504:CE504" ca="1" si="522">T503-SUM(T502,T496:T497,T499,T500)</f>
        <v>0</v>
      </c>
      <c r="U504" s="76">
        <f t="shared" ca="1" si="522"/>
        <v>0</v>
      </c>
      <c r="V504" s="76">
        <f t="shared" ca="1" si="522"/>
        <v>0</v>
      </c>
      <c r="W504" s="76">
        <f t="shared" ca="1" si="522"/>
        <v>0</v>
      </c>
      <c r="X504" s="76">
        <f t="shared" ca="1" si="522"/>
        <v>0</v>
      </c>
      <c r="Y504" s="76">
        <f t="shared" ca="1" si="522"/>
        <v>0</v>
      </c>
      <c r="Z504" s="76">
        <f t="shared" ca="1" si="522"/>
        <v>0</v>
      </c>
      <c r="AA504" s="76">
        <f t="shared" ca="1" si="522"/>
        <v>0</v>
      </c>
      <c r="AB504" s="76">
        <f t="shared" ca="1" si="522"/>
        <v>0</v>
      </c>
      <c r="AC504" s="76">
        <f t="shared" ca="1" si="522"/>
        <v>0</v>
      </c>
      <c r="AD504" s="76">
        <f t="shared" ca="1" si="522"/>
        <v>0</v>
      </c>
      <c r="AE504" s="76">
        <f t="shared" ca="1" si="522"/>
        <v>0</v>
      </c>
      <c r="AF504" s="76">
        <f t="shared" ca="1" si="522"/>
        <v>0</v>
      </c>
      <c r="AG504" s="76">
        <f t="shared" ca="1" si="522"/>
        <v>0</v>
      </c>
      <c r="AH504" s="76">
        <f t="shared" ca="1" si="522"/>
        <v>0</v>
      </c>
      <c r="AI504" s="76">
        <f t="shared" ca="1" si="522"/>
        <v>0</v>
      </c>
      <c r="AJ504" s="76">
        <f t="shared" ca="1" si="522"/>
        <v>0</v>
      </c>
      <c r="AK504" s="76">
        <f t="shared" ca="1" si="522"/>
        <v>0</v>
      </c>
      <c r="AL504" s="76">
        <f t="shared" ca="1" si="522"/>
        <v>0</v>
      </c>
      <c r="AM504" s="76">
        <f t="shared" ca="1" si="522"/>
        <v>0</v>
      </c>
      <c r="AN504" s="76">
        <f t="shared" ca="1" si="522"/>
        <v>0</v>
      </c>
      <c r="AO504" s="76">
        <f t="shared" ca="1" si="522"/>
        <v>0</v>
      </c>
      <c r="AP504" s="76">
        <f t="shared" ca="1" si="522"/>
        <v>0</v>
      </c>
      <c r="AQ504" s="76">
        <f t="shared" ca="1" si="522"/>
        <v>0</v>
      </c>
      <c r="AR504" s="76">
        <f t="shared" ca="1" si="522"/>
        <v>0</v>
      </c>
      <c r="AS504" s="76">
        <f t="shared" ca="1" si="522"/>
        <v>0</v>
      </c>
      <c r="AT504" s="76">
        <f t="shared" ca="1" si="522"/>
        <v>0</v>
      </c>
      <c r="AU504" s="76">
        <f t="shared" ca="1" si="522"/>
        <v>0</v>
      </c>
      <c r="AV504" s="76">
        <f t="shared" ca="1" si="522"/>
        <v>0</v>
      </c>
      <c r="AW504" s="76">
        <f t="shared" ca="1" si="522"/>
        <v>0</v>
      </c>
      <c r="AX504" s="76">
        <f t="shared" ca="1" si="522"/>
        <v>0</v>
      </c>
      <c r="AY504" s="76">
        <f t="shared" ca="1" si="522"/>
        <v>0</v>
      </c>
      <c r="AZ504" s="76">
        <f t="shared" ca="1" si="522"/>
        <v>0</v>
      </c>
      <c r="BA504" s="76">
        <f t="shared" ca="1" si="522"/>
        <v>0</v>
      </c>
      <c r="BB504" s="76">
        <f t="shared" ca="1" si="522"/>
        <v>0</v>
      </c>
      <c r="BC504" s="76">
        <f t="shared" ca="1" si="522"/>
        <v>0</v>
      </c>
      <c r="BD504" s="76">
        <f t="shared" ca="1" si="522"/>
        <v>0</v>
      </c>
      <c r="BE504" s="76">
        <f t="shared" ca="1" si="522"/>
        <v>0</v>
      </c>
      <c r="BF504" s="76">
        <f t="shared" ca="1" si="522"/>
        <v>0</v>
      </c>
      <c r="BG504" s="76">
        <f t="shared" ca="1" si="522"/>
        <v>0</v>
      </c>
      <c r="BH504" s="76">
        <f t="shared" ca="1" si="522"/>
        <v>0</v>
      </c>
      <c r="BI504" s="76">
        <f t="shared" ca="1" si="522"/>
        <v>0</v>
      </c>
      <c r="BJ504" s="76">
        <f t="shared" ca="1" si="522"/>
        <v>0</v>
      </c>
      <c r="BK504" s="76">
        <f t="shared" ca="1" si="522"/>
        <v>0</v>
      </c>
      <c r="BL504" s="76">
        <f t="shared" ca="1" si="522"/>
        <v>0</v>
      </c>
      <c r="BM504" s="76">
        <f t="shared" ca="1" si="522"/>
        <v>0</v>
      </c>
      <c r="BN504" s="76">
        <f t="shared" ca="1" si="522"/>
        <v>0</v>
      </c>
      <c r="BO504" s="76">
        <f t="shared" ca="1" si="522"/>
        <v>0</v>
      </c>
      <c r="BP504" s="76">
        <f t="shared" ca="1" si="522"/>
        <v>0</v>
      </c>
      <c r="BQ504" s="76">
        <f t="shared" ca="1" si="522"/>
        <v>0</v>
      </c>
      <c r="BR504" s="76">
        <f t="shared" ca="1" si="522"/>
        <v>0</v>
      </c>
      <c r="BS504" s="76">
        <f t="shared" ca="1" si="522"/>
        <v>0</v>
      </c>
      <c r="BT504" s="76">
        <f t="shared" ca="1" si="522"/>
        <v>0</v>
      </c>
      <c r="BU504" s="76">
        <f t="shared" ca="1" si="522"/>
        <v>0</v>
      </c>
      <c r="BV504" s="76">
        <f t="shared" ca="1" si="522"/>
        <v>0</v>
      </c>
      <c r="BW504" s="76">
        <f t="shared" ca="1" si="522"/>
        <v>0</v>
      </c>
      <c r="BX504" s="76">
        <f t="shared" ca="1" si="522"/>
        <v>0</v>
      </c>
      <c r="BY504" s="76">
        <f t="shared" ca="1" si="522"/>
        <v>0</v>
      </c>
      <c r="BZ504" s="76">
        <f t="shared" ca="1" si="522"/>
        <v>0</v>
      </c>
      <c r="CA504" s="76">
        <f t="shared" ca="1" si="522"/>
        <v>0</v>
      </c>
      <c r="CB504" s="76">
        <f t="shared" ca="1" si="522"/>
        <v>0</v>
      </c>
      <c r="CC504" s="76">
        <f t="shared" ca="1" si="522"/>
        <v>0</v>
      </c>
      <c r="CD504" s="76">
        <f t="shared" ca="1" si="522"/>
        <v>0</v>
      </c>
      <c r="CE504" s="76">
        <f t="shared" ca="1" si="522"/>
        <v>0</v>
      </c>
      <c r="CF504" s="76">
        <f t="shared" ref="CF504:DL504" ca="1" si="523">CF503-SUM(CF502,CF496:CF497,CF499,CF500)</f>
        <v>0</v>
      </c>
      <c r="CG504" s="76">
        <f t="shared" ca="1" si="523"/>
        <v>0</v>
      </c>
      <c r="CH504" s="76">
        <f t="shared" ca="1" si="523"/>
        <v>0</v>
      </c>
      <c r="CI504" s="76">
        <f t="shared" ca="1" si="523"/>
        <v>0</v>
      </c>
      <c r="CJ504" s="76">
        <f t="shared" ca="1" si="523"/>
        <v>0</v>
      </c>
      <c r="CK504" s="76">
        <f t="shared" ca="1" si="523"/>
        <v>0</v>
      </c>
      <c r="CL504" s="76">
        <f t="shared" ca="1" si="523"/>
        <v>0</v>
      </c>
      <c r="CM504" s="76">
        <f t="shared" ca="1" si="523"/>
        <v>0</v>
      </c>
      <c r="CN504" s="76">
        <f t="shared" ca="1" si="523"/>
        <v>0</v>
      </c>
      <c r="CO504" s="76" t="e">
        <f t="shared" ca="1" si="523"/>
        <v>#N/A</v>
      </c>
      <c r="CP504" s="76" t="e">
        <f t="shared" ca="1" si="523"/>
        <v>#N/A</v>
      </c>
      <c r="CQ504" s="76" t="e">
        <f t="shared" ca="1" si="523"/>
        <v>#N/A</v>
      </c>
      <c r="CR504" s="76" t="e">
        <f t="shared" ca="1" si="523"/>
        <v>#N/A</v>
      </c>
      <c r="CS504" s="76" t="e">
        <f t="shared" ca="1" si="523"/>
        <v>#N/A</v>
      </c>
      <c r="CT504" s="76" t="e">
        <f t="shared" ca="1" si="523"/>
        <v>#N/A</v>
      </c>
      <c r="CU504" s="76" t="e">
        <f t="shared" ca="1" si="523"/>
        <v>#N/A</v>
      </c>
      <c r="CV504" s="76" t="e">
        <f t="shared" ca="1" si="523"/>
        <v>#N/A</v>
      </c>
      <c r="CW504" s="76" t="e">
        <f t="shared" ca="1" si="523"/>
        <v>#N/A</v>
      </c>
      <c r="CX504" s="76" t="e">
        <f t="shared" ca="1" si="523"/>
        <v>#N/A</v>
      </c>
      <c r="CY504" s="76" t="e">
        <f t="shared" ca="1" si="523"/>
        <v>#N/A</v>
      </c>
      <c r="CZ504" s="76" t="e">
        <f t="shared" ca="1" si="523"/>
        <v>#N/A</v>
      </c>
      <c r="DA504" s="76" t="e">
        <f t="shared" ca="1" si="523"/>
        <v>#N/A</v>
      </c>
      <c r="DB504" s="76" t="e">
        <f t="shared" ca="1" si="523"/>
        <v>#N/A</v>
      </c>
      <c r="DC504" s="76" t="e">
        <f t="shared" ca="1" si="523"/>
        <v>#N/A</v>
      </c>
      <c r="DD504" s="76" t="e">
        <f t="shared" ca="1" si="523"/>
        <v>#N/A</v>
      </c>
      <c r="DE504" s="76" t="e">
        <f t="shared" ca="1" si="523"/>
        <v>#N/A</v>
      </c>
      <c r="DF504" s="76" t="e">
        <f t="shared" ca="1" si="523"/>
        <v>#N/A</v>
      </c>
      <c r="DG504" s="76" t="e">
        <f t="shared" ca="1" si="523"/>
        <v>#N/A</v>
      </c>
      <c r="DH504" s="76" t="e">
        <f t="shared" ca="1" si="523"/>
        <v>#N/A</v>
      </c>
      <c r="DI504" s="76" t="e">
        <f t="shared" ca="1" si="523"/>
        <v>#N/A</v>
      </c>
      <c r="DJ504" s="76" t="e">
        <f t="shared" ca="1" si="523"/>
        <v>#N/A</v>
      </c>
      <c r="DK504" s="76" t="e">
        <f t="shared" ca="1" si="523"/>
        <v>#N/A</v>
      </c>
      <c r="DL504" s="76" t="e">
        <f t="shared" ca="1" si="523"/>
        <v>#N/A</v>
      </c>
    </row>
    <row r="505" spans="2:116" x14ac:dyDescent="0.4">
      <c r="D505" t="s">
        <v>841</v>
      </c>
      <c r="E505" s="8" t="str">
        <f t="shared" si="509"/>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841</v>
      </c>
      <c r="E506" s="8" t="str">
        <f t="shared" si="509"/>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841</v>
      </c>
      <c r="E507" s="8" t="str">
        <f t="shared" si="509"/>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4">R511</f>
        <v>0</v>
      </c>
      <c r="T507" s="76">
        <f t="shared" ref="T507" ca="1" si="525">S511</f>
        <v>237.5</v>
      </c>
      <c r="U507" s="76">
        <f t="shared" ref="U507" ca="1" si="526">T511</f>
        <v>689.90781249999998</v>
      </c>
      <c r="V507" s="76">
        <f t="shared" ref="V507" ca="1" si="527">U511</f>
        <v>1336.7803318359374</v>
      </c>
      <c r="W507" s="76">
        <f t="shared" ref="W507" ca="1" si="528">V511</f>
        <v>2159.6191027700443</v>
      </c>
      <c r="X507" s="76">
        <f t="shared" ref="X507" ca="1" si="529">W511</f>
        <v>3141.6853356190441</v>
      </c>
      <c r="Y507" s="76">
        <f t="shared" ref="Y507" ca="1" si="530">X511</f>
        <v>4267.8325180682832</v>
      </c>
      <c r="Z507" s="76">
        <f t="shared" ref="Z507" ca="1" si="531">Y511</f>
        <v>5524.3549497870381</v>
      </c>
      <c r="AA507" s="76">
        <f t="shared" ref="AA507" ca="1" si="532">Z511</f>
        <v>6898.8506851885468</v>
      </c>
      <c r="AB507" s="76">
        <f t="shared" ref="AB507" ca="1" si="533">AA511</f>
        <v>8380.0975137599853</v>
      </c>
      <c r="AC507" s="76">
        <f t="shared" ref="AC507" ca="1" si="534">AB511</f>
        <v>9957.9407377635671</v>
      </c>
      <c r="AD507" s="76">
        <f t="shared" ref="AD507" ca="1" si="535">AC511</f>
        <v>11623.191625083809</v>
      </c>
      <c r="AE507" s="76">
        <f t="shared" ref="AE507" ca="1" si="536">AD511</f>
        <v>13367.535521747714</v>
      </c>
      <c r="AF507" s="76">
        <f t="shared" ref="AF507" ca="1" si="537">AE511</f>
        <v>15183.448705241464</v>
      </c>
      <c r="AG507" s="76">
        <f t="shared" ref="AG507" ca="1" si="538">AF511</f>
        <v>17064.123147155369</v>
      </c>
      <c r="AH507" s="76">
        <f t="shared" ref="AH507" ca="1" si="539">AG511</f>
        <v>19003.398432782215</v>
      </c>
      <c r="AI507" s="76">
        <f t="shared" ref="AI507" ca="1" si="540">AH511</f>
        <v>20995.700156863808</v>
      </c>
      <c r="AJ507" s="76">
        <f t="shared" ref="AJ507" ca="1" si="541">AI511</f>
        <v>23035.984179442137</v>
      </c>
      <c r="AK507" s="76">
        <f t="shared" ref="AK507" ca="1" si="542">AJ511</f>
        <v>25119.686184372706</v>
      </c>
      <c r="AL507" s="76">
        <f t="shared" ref="AL507" ca="1" si="543">AK511</f>
        <v>27242.676036084253</v>
      </c>
      <c r="AM507" s="76">
        <f t="shared" ref="AM507" ca="1" si="544">AL511</f>
        <v>29401.216478151739</v>
      </c>
      <c r="AN507" s="76">
        <f t="shared" ref="AN507" ca="1" si="545">AM511</f>
        <v>31591.925760667556</v>
      </c>
      <c r="AO507" s="76">
        <f t="shared" ref="AO507" ca="1" si="546">AN511</f>
        <v>33811.74382268406</v>
      </c>
      <c r="AP507" s="76">
        <f t="shared" ref="AP507" ca="1" si="547">AO511</f>
        <v>36057.90169155124</v>
      </c>
      <c r="AQ507" s="76">
        <f t="shared" ref="AQ507" ca="1" si="548">AP511</f>
        <v>38327.89379314243</v>
      </c>
      <c r="AR507" s="76">
        <f t="shared" ref="AR507" ca="1" si="549">AQ511</f>
        <v>40619.452896069757</v>
      </c>
      <c r="AS507" s="76">
        <f t="shared" ref="AS507" ca="1" si="550">AR511</f>
        <v>42930.527439331127</v>
      </c>
      <c r="AT507" s="76">
        <f t="shared" ref="AT507" ca="1" si="551">AS511</f>
        <v>45259.26101666475</v>
      </c>
      <c r="AU507" s="76">
        <f t="shared" ref="AU507" ca="1" si="552">AT511</f>
        <v>47603.973812454518</v>
      </c>
      <c r="AV507" s="76">
        <f t="shared" ref="AV507" ca="1" si="553">AU511</f>
        <v>49963.145803544779</v>
      </c>
      <c r="AW507" s="76">
        <f t="shared" ref="AW507" ca="1" si="554">AV511</f>
        <v>52335.401558982579</v>
      </c>
      <c r="AX507" s="76">
        <f t="shared" ref="AX507" ca="1" si="555">AW511</f>
        <v>54719.496485684365</v>
      </c>
      <c r="AY507" s="76">
        <f t="shared" ref="AY507" ca="1" si="556">AX511</f>
        <v>57114.304382483642</v>
      </c>
      <c r="AZ507" s="76">
        <f t="shared" ref="AZ507" ca="1" si="557">AY511</f>
        <v>59518.806178099891</v>
      </c>
      <c r="BA507" s="76">
        <f t="shared" ref="BA507" ca="1" si="558">AZ511</f>
        <v>61932.079740408139</v>
      </c>
      <c r="BB507" s="76">
        <f t="shared" ref="BB507" ca="1" si="559">BA511</f>
        <v>64353.290655101817</v>
      </c>
      <c r="BC507" s="76">
        <f t="shared" ref="BC507" ca="1" si="560">BB511</f>
        <v>66781.683881535253</v>
      </c>
      <c r="BD507" s="76">
        <f t="shared" ref="BD507" ca="1" si="561">BC511</f>
        <v>69216.576202304219</v>
      </c>
      <c r="BE507" s="76">
        <f t="shared" ref="BE507" ca="1" si="562">BD511</f>
        <v>71657.349391060037</v>
      </c>
      <c r="BF507" s="76">
        <f t="shared" ref="BF507" ca="1" si="563">BE511</f>
        <v>74103.444030235449</v>
      </c>
      <c r="BG507" s="76">
        <f t="shared" ref="BG507" ca="1" si="564">BF511</f>
        <v>76554.353916859298</v>
      </c>
      <c r="BH507" s="76">
        <f t="shared" ref="BH507" ca="1" si="565">BG511</f>
        <v>79009.621000518062</v>
      </c>
      <c r="BI507" s="76">
        <f t="shared" ref="BI507" ca="1" si="566">BH511</f>
        <v>81468.830802843775</v>
      </c>
      <c r="BJ507" s="76">
        <f t="shared" ref="BJ507" ca="1" si="567">BI511</f>
        <v>83931.608272723257</v>
      </c>
      <c r="BK507" s="76">
        <f t="shared" ref="BK507" ca="1" si="568">BJ511</f>
        <v>86397.614035780454</v>
      </c>
      <c r="BL507" s="76">
        <f t="shared" ref="BL507" ca="1" si="569">BK511</f>
        <v>88866.541000626836</v>
      </c>
      <c r="BM507" s="76">
        <f t="shared" ref="BM507" ca="1" si="570">BL511</f>
        <v>91338.1112879422</v>
      </c>
      <c r="BN507" s="76">
        <f t="shared" ref="BN507" ca="1" si="571">BM511</f>
        <v>93812.073451676697</v>
      </c>
      <c r="BO507" s="76">
        <f t="shared" ref="BO507" ca="1" si="572">BN511</f>
        <v>96288.199964585947</v>
      </c>
      <c r="BP507" s="76">
        <f t="shared" ref="BP507" ca="1" si="573">BO511</f>
        <v>98766.284942954706</v>
      </c>
      <c r="BQ507" s="76">
        <f t="shared" ref="BQ507" ca="1" si="574">BP511</f>
        <v>101246.14208775613</v>
      </c>
      <c r="BR507" s="76">
        <f t="shared" ref="BR507" ca="1" si="575">BQ511</f>
        <v>103727.60282165832</v>
      </c>
      <c r="BS507" s="76">
        <f t="shared" ref="BS507" ca="1" si="576">BR511</f>
        <v>106210.51460324807</v>
      </c>
      <c r="BT507" s="76">
        <f t="shared" ref="BT507" ca="1" si="577">BS511</f>
        <v>108694.7394016141</v>
      </c>
      <c r="BU507" s="76">
        <f t="shared" ref="BU507" ca="1" si="578">BT511</f>
        <v>111180.15231603557</v>
      </c>
      <c r="BV507" s="76">
        <f t="shared" ref="BV507" ca="1" si="579">BU511</f>
        <v>113666.64032697269</v>
      </c>
      <c r="BW507" s="76">
        <f t="shared" ref="BW507" ca="1" si="580">BV511</f>
        <v>116154.1011658694</v>
      </c>
      <c r="BX507" s="76">
        <f t="shared" ref="BX507" ca="1" si="581">BW511</f>
        <v>118642.44229246608</v>
      </c>
      <c r="BY507" s="76">
        <f t="shared" ref="BY507" ca="1" si="582">BX511</f>
        <v>121131.57996939523</v>
      </c>
      <c r="BZ507" s="76">
        <f t="shared" ref="BZ507" ca="1" si="583">BY511</f>
        <v>123621.4384248065</v>
      </c>
      <c r="CA507" s="76">
        <f t="shared" ref="CA507" ca="1" si="584">BZ511</f>
        <v>126111.94909464678</v>
      </c>
      <c r="CB507" s="76">
        <f t="shared" ref="CB507" ca="1" si="585">CA511</f>
        <v>128603.04993701851</v>
      </c>
      <c r="CC507" s="76">
        <f t="shared" ref="CC507" ca="1" si="586">CB511</f>
        <v>131094.68481175962</v>
      </c>
      <c r="CD507" s="76">
        <f t="shared" ref="CD507" ca="1" si="587">CC511</f>
        <v>133586.80291904099</v>
      </c>
      <c r="CE507" s="76">
        <f t="shared" ref="CE507" ca="1" si="588">CD511</f>
        <v>136079.35829136721</v>
      </c>
      <c r="CF507" s="76">
        <f t="shared" ref="CF507" ca="1" si="589">CE511</f>
        <v>138572.30933390092</v>
      </c>
      <c r="CG507" s="76">
        <f t="shared" ref="CG507" ca="1" si="590">CF511</f>
        <v>141065.61840851358</v>
      </c>
      <c r="CH507" s="76">
        <f t="shared" ref="CH507" ca="1" si="591">CG511</f>
        <v>143559.25145740373</v>
      </c>
      <c r="CI507" s="76">
        <f t="shared" ref="CI507" ca="1" si="592">CH511</f>
        <v>146053.17766251822</v>
      </c>
      <c r="CJ507" s="76">
        <f t="shared" ref="CJ507" ca="1" si="593">CI511</f>
        <v>148547.36913737119</v>
      </c>
      <c r="CK507" s="76">
        <f t="shared" ref="CK507" ca="1" si="594">CJ511</f>
        <v>151041.80064817876</v>
      </c>
      <c r="CL507" s="76">
        <f t="shared" ref="CL507" ca="1" si="595">CK511</f>
        <v>153536.44936152073</v>
      </c>
      <c r="CO507" s="76">
        <f t="shared" ref="CO507" si="596">CN511</f>
        <v>0</v>
      </c>
      <c r="CP507" s="76" t="e">
        <f t="shared" ref="CP507" ca="1" si="597">CO511</f>
        <v>#N/A</v>
      </c>
      <c r="CQ507" s="76" t="e">
        <f t="shared" ref="CQ507" ca="1" si="598">CP511</f>
        <v>#N/A</v>
      </c>
      <c r="CR507" s="76" t="e">
        <f t="shared" ref="CR507" ca="1" si="599">CQ511</f>
        <v>#N/A</v>
      </c>
      <c r="CS507" s="76" t="e">
        <f t="shared" ref="CS507" ca="1" si="600">CR511</f>
        <v>#N/A</v>
      </c>
      <c r="CT507" s="76" t="e">
        <f t="shared" ref="CT507" ca="1" si="601">CS511</f>
        <v>#N/A</v>
      </c>
      <c r="CU507" s="76" t="e">
        <f t="shared" ref="CU507" ca="1" si="602">CT511</f>
        <v>#N/A</v>
      </c>
      <c r="CV507" s="76" t="e">
        <f t="shared" ref="CV507" ca="1" si="603">CU511</f>
        <v>#N/A</v>
      </c>
      <c r="CW507" s="76" t="e">
        <f t="shared" ref="CW507" ca="1" si="604">CV511</f>
        <v>#N/A</v>
      </c>
      <c r="CX507" s="76" t="e">
        <f t="shared" ref="CX507" ca="1" si="605">CW511</f>
        <v>#N/A</v>
      </c>
      <c r="CY507" s="76" t="e">
        <f t="shared" ref="CY507" ca="1" si="606">CX511</f>
        <v>#N/A</v>
      </c>
      <c r="CZ507" s="76" t="e">
        <f t="shared" ref="CZ507" ca="1" si="607">CY511</f>
        <v>#N/A</v>
      </c>
      <c r="DA507" s="76" t="e">
        <f t="shared" ref="DA507" ca="1" si="608">CZ511</f>
        <v>#N/A</v>
      </c>
      <c r="DB507" s="76" t="e">
        <f t="shared" ref="DB507" ca="1" si="609">DA511</f>
        <v>#N/A</v>
      </c>
      <c r="DC507" s="76" t="e">
        <f t="shared" ref="DC507" ca="1" si="610">DB511</f>
        <v>#N/A</v>
      </c>
      <c r="DD507" s="76" t="e">
        <f t="shared" ref="DD507" ca="1" si="611">DC511</f>
        <v>#N/A</v>
      </c>
      <c r="DE507" s="76" t="e">
        <f t="shared" ref="DE507" ca="1" si="612">DD511</f>
        <v>#N/A</v>
      </c>
      <c r="DF507" s="76" t="e">
        <f t="shared" ref="DF507" ca="1" si="613">DE511</f>
        <v>#N/A</v>
      </c>
      <c r="DG507" s="76" t="e">
        <f t="shared" ref="DG507" ca="1" si="614">DF511</f>
        <v>#N/A</v>
      </c>
      <c r="DH507" s="76" t="e">
        <f t="shared" ref="DH507" ca="1" si="615">DG511</f>
        <v>#N/A</v>
      </c>
      <c r="DI507" s="76" t="e">
        <f t="shared" ref="DI507" ca="1" si="616">DH511</f>
        <v>#N/A</v>
      </c>
      <c r="DJ507" s="76" t="e">
        <f t="shared" ref="DJ507" ca="1" si="617">DI511</f>
        <v>#N/A</v>
      </c>
      <c r="DK507" s="76" t="e">
        <f t="shared" ref="DK507" ca="1" si="618">DJ511</f>
        <v>#N/A</v>
      </c>
      <c r="DL507" s="76" t="e">
        <f t="shared" ref="DL507" ca="1" si="619">DK511</f>
        <v>#N/A</v>
      </c>
    </row>
    <row r="508" spans="2:116" x14ac:dyDescent="0.4">
      <c r="B508" s="6"/>
      <c r="C508" s="6"/>
      <c r="D508" t="s">
        <v>841</v>
      </c>
      <c r="E508" s="8" t="str">
        <f t="shared" si="509"/>
        <v>508 SUBFREE-PV</v>
      </c>
      <c r="G508" s="158" t="s">
        <v>837</v>
      </c>
      <c r="K508" s="34">
        <f ca="1">SUMIF($3:$3,K$2,508:508)</f>
        <v>14071.090022892329</v>
      </c>
      <c r="L508" s="34">
        <f t="shared" ref="L508:P508" ca="1" si="620">SUMIF($3:$3,L$2,508:508)</f>
        <v>26274.061338310225</v>
      </c>
      <c r="M508" s="34">
        <f t="shared" ca="1" si="620"/>
        <v>29951.357987781921</v>
      </c>
      <c r="N508" s="34">
        <f t="shared" ca="1" si="620"/>
        <v>31059.490613737602</v>
      </c>
      <c r="O508" s="34">
        <f t="shared" ca="1" si="620"/>
        <v>31393.420136906148</v>
      </c>
      <c r="P508" s="34">
        <f t="shared" ca="1" si="620"/>
        <v>31494.047917220283</v>
      </c>
      <c r="R508" s="15"/>
      <c r="S508" s="76">
        <f ca="1">-S499</f>
        <v>250</v>
      </c>
      <c r="T508" s="76">
        <f t="shared" ref="T508:CE508" ca="1" si="621">-T499</f>
        <v>476.21875</v>
      </c>
      <c r="U508" s="76">
        <f t="shared" ca="1" si="621"/>
        <v>680.91844140625005</v>
      </c>
      <c r="V508" s="76">
        <f t="shared" ca="1" si="621"/>
        <v>866.14607466748066</v>
      </c>
      <c r="W508" s="76">
        <f t="shared" ca="1" si="621"/>
        <v>1033.7539293147365</v>
      </c>
      <c r="X508" s="76">
        <f t="shared" ca="1" si="621"/>
        <v>1185.4180867886723</v>
      </c>
      <c r="Y508" s="76">
        <f t="shared" ca="1" si="621"/>
        <v>1322.6551912829</v>
      </c>
      <c r="Z508" s="76">
        <f t="shared" ca="1" si="621"/>
        <v>1446.837616212114</v>
      </c>
      <c r="AA508" s="76">
        <f t="shared" ca="1" si="621"/>
        <v>1559.207187969937</v>
      </c>
      <c r="AB508" s="76">
        <f t="shared" ca="1" si="621"/>
        <v>1660.887604214297</v>
      </c>
      <c r="AC508" s="76">
        <f t="shared" ca="1" si="621"/>
        <v>1752.8956708634121</v>
      </c>
      <c r="AD508" s="76">
        <f t="shared" ca="1" si="621"/>
        <v>1836.15147017253</v>
      </c>
      <c r="AE508" s="76">
        <f t="shared" ca="1" si="621"/>
        <v>1911.4875615723679</v>
      </c>
      <c r="AF508" s="76">
        <f t="shared" ca="1" si="621"/>
        <v>1979.6573072777967</v>
      </c>
      <c r="AG508" s="76">
        <f t="shared" ca="1" si="621"/>
        <v>2041.3424059229962</v>
      </c>
      <c r="AH508" s="76">
        <f t="shared" ca="1" si="621"/>
        <v>2097.1597095595712</v>
      </c>
      <c r="AI508" s="76">
        <f t="shared" ca="1" si="621"/>
        <v>2147.6673921877173</v>
      </c>
      <c r="AJ508" s="76">
        <f t="shared" ca="1" si="621"/>
        <v>2193.370531505861</v>
      </c>
      <c r="AK508" s="76">
        <f t="shared" ca="1" si="621"/>
        <v>2234.7261596963654</v>
      </c>
      <c r="AL508" s="76">
        <f t="shared" ca="1" si="621"/>
        <v>2272.1478337552485</v>
      </c>
      <c r="AM508" s="76">
        <f t="shared" ca="1" si="621"/>
        <v>2306.0097710692808</v>
      </c>
      <c r="AN508" s="76">
        <f t="shared" ca="1" si="621"/>
        <v>2336.6505915963153</v>
      </c>
      <c r="AO508" s="76">
        <f t="shared" ca="1" si="621"/>
        <v>2364.3767040707157</v>
      </c>
      <c r="AP508" s="76">
        <f t="shared" ca="1" si="621"/>
        <v>2389.4653700959889</v>
      </c>
      <c r="AQ508" s="76">
        <f t="shared" ca="1" si="621"/>
        <v>2412.1674767656077</v>
      </c>
      <c r="AR508" s="76">
        <f t="shared" ca="1" si="621"/>
        <v>2432.7100455382792</v>
      </c>
      <c r="AS508" s="76">
        <f t="shared" ca="1" si="621"/>
        <v>2451.2985024564505</v>
      </c>
      <c r="AT508" s="76">
        <f t="shared" ca="1" si="621"/>
        <v>2468.1187324102812</v>
      </c>
      <c r="AU508" s="76">
        <f t="shared" ca="1" si="621"/>
        <v>2483.3389379897526</v>
      </c>
      <c r="AV508" s="76">
        <f t="shared" ca="1" si="621"/>
        <v>2497.1113215134774</v>
      </c>
      <c r="AW508" s="76">
        <f t="shared" ca="1" si="621"/>
        <v>2509.5736070545081</v>
      </c>
      <c r="AX508" s="76">
        <f t="shared" ca="1" si="621"/>
        <v>2520.8504176834481</v>
      </c>
      <c r="AY508" s="76">
        <f t="shared" ca="1" si="621"/>
        <v>2531.05452170131</v>
      </c>
      <c r="AZ508" s="76">
        <f t="shared" ca="1" si="621"/>
        <v>2540.2879603244728</v>
      </c>
      <c r="BA508" s="76">
        <f t="shared" ca="1" si="621"/>
        <v>2548.6430680986077</v>
      </c>
      <c r="BB508" s="76">
        <f t="shared" ca="1" si="621"/>
        <v>2556.2033962457276</v>
      </c>
      <c r="BC508" s="76">
        <f t="shared" ca="1" si="621"/>
        <v>2563.0445481778524</v>
      </c>
      <c r="BD508" s="76">
        <f t="shared" ca="1" si="621"/>
        <v>2569.2349355324345</v>
      </c>
      <c r="BE508" s="76">
        <f t="shared" ca="1" si="621"/>
        <v>2574.8364622899117</v>
      </c>
      <c r="BF508" s="76">
        <f t="shared" ca="1" si="621"/>
        <v>2579.9051438145843</v>
      </c>
      <c r="BG508" s="76">
        <f t="shared" ca="1" si="621"/>
        <v>2584.4916670092221</v>
      </c>
      <c r="BH508" s="76">
        <f t="shared" ca="1" si="621"/>
        <v>2588.6418971849698</v>
      </c>
      <c r="BI508" s="76">
        <f t="shared" ca="1" si="621"/>
        <v>2592.3973367152498</v>
      </c>
      <c r="BJ508" s="76">
        <f t="shared" ca="1" si="621"/>
        <v>2595.7955400602114</v>
      </c>
      <c r="BK508" s="76">
        <f t="shared" ca="1" si="621"/>
        <v>2598.8704893119839</v>
      </c>
      <c r="BL508" s="76">
        <f t="shared" ca="1" si="621"/>
        <v>2601.6529340161815</v>
      </c>
      <c r="BM508" s="76">
        <f t="shared" ca="1" si="621"/>
        <v>2604.1706986678923</v>
      </c>
      <c r="BN508" s="76">
        <f t="shared" ca="1" si="621"/>
        <v>2606.4489609571087</v>
      </c>
      <c r="BO508" s="76">
        <f t="shared" ca="1" si="621"/>
        <v>2608.5105035460638</v>
      </c>
      <c r="BP508" s="76">
        <f t="shared" ca="1" si="621"/>
        <v>2610.3759418962445</v>
      </c>
      <c r="BQ508" s="76">
        <f t="shared" ca="1" si="621"/>
        <v>2612.0639304233641</v>
      </c>
      <c r="BR508" s="76">
        <f t="shared" ca="1" si="621"/>
        <v>2613.5913490418416</v>
      </c>
      <c r="BS508" s="76">
        <f t="shared" ca="1" si="621"/>
        <v>2614.9734719642365</v>
      </c>
      <c r="BT508" s="76">
        <f t="shared" ca="1" si="621"/>
        <v>2616.2241204436382</v>
      </c>
      <c r="BU508" s="76">
        <f t="shared" ca="1" si="621"/>
        <v>2617.3558009864373</v>
      </c>
      <c r="BV508" s="76">
        <f t="shared" ca="1" si="621"/>
        <v>2618.3798304176025</v>
      </c>
      <c r="BW508" s="76">
        <f t="shared" ca="1" si="621"/>
        <v>2619.3064490491279</v>
      </c>
      <c r="BX508" s="76">
        <f t="shared" ca="1" si="621"/>
        <v>2620.1449230833296</v>
      </c>
      <c r="BY508" s="76">
        <f t="shared" ca="1" si="621"/>
        <v>2620.9036372750279</v>
      </c>
      <c r="BZ508" s="76">
        <f t="shared" ca="1" si="621"/>
        <v>2621.5901787792409</v>
      </c>
      <c r="CA508" s="76">
        <f t="shared" ca="1" si="621"/>
        <v>2622.2114130228661</v>
      </c>
      <c r="CB508" s="76">
        <f t="shared" ca="1" si="621"/>
        <v>2622.7735523590659</v>
      </c>
      <c r="CC508" s="76">
        <f t="shared" ca="1" si="621"/>
        <v>2623.2822181909096</v>
      </c>
      <c r="CD508" s="76">
        <f t="shared" ca="1" si="621"/>
        <v>2623.7424971854994</v>
      </c>
      <c r="CE508" s="76">
        <f t="shared" ca="1" si="621"/>
        <v>2624.1589921407285</v>
      </c>
      <c r="CF508" s="76">
        <f t="shared" ref="CF508:DL508" ca="1" si="622">-CF499</f>
        <v>2624.5358680133418</v>
      </c>
      <c r="CG508" s="76">
        <f t="shared" ca="1" si="622"/>
        <v>2624.876893568573</v>
      </c>
      <c r="CH508" s="76">
        <f t="shared" ca="1" si="622"/>
        <v>2625.1854790678626</v>
      </c>
      <c r="CI508" s="76">
        <f t="shared" ca="1" si="622"/>
        <v>2625.4647103715324</v>
      </c>
      <c r="CJ508" s="76">
        <f t="shared" ca="1" si="622"/>
        <v>2625.7173797974406</v>
      </c>
      <c r="CK508" s="76">
        <f t="shared" ca="1" si="622"/>
        <v>2625.9460140442088</v>
      </c>
      <c r="CL508" s="76">
        <f t="shared" ca="1" si="622"/>
        <v>2626.1528994582532</v>
      </c>
      <c r="CM508" s="76">
        <f t="shared" ca="1" si="622"/>
        <v>0</v>
      </c>
      <c r="CN508" s="76">
        <f t="shared" ca="1" si="622"/>
        <v>0</v>
      </c>
      <c r="CO508" s="76" t="e">
        <f t="shared" ca="1" si="622"/>
        <v>#N/A</v>
      </c>
      <c r="CP508" s="76" t="e">
        <f t="shared" ca="1" si="622"/>
        <v>#N/A</v>
      </c>
      <c r="CQ508" s="76" t="e">
        <f t="shared" ca="1" si="622"/>
        <v>#N/A</v>
      </c>
      <c r="CR508" s="76" t="e">
        <f t="shared" ca="1" si="622"/>
        <v>#N/A</v>
      </c>
      <c r="CS508" s="76" t="e">
        <f t="shared" ca="1" si="622"/>
        <v>#N/A</v>
      </c>
      <c r="CT508" s="76" t="e">
        <f t="shared" ca="1" si="622"/>
        <v>#N/A</v>
      </c>
      <c r="CU508" s="76" t="e">
        <f t="shared" ca="1" si="622"/>
        <v>#N/A</v>
      </c>
      <c r="CV508" s="76" t="e">
        <f t="shared" ca="1" si="622"/>
        <v>#N/A</v>
      </c>
      <c r="CW508" s="76" t="e">
        <f t="shared" ca="1" si="622"/>
        <v>#N/A</v>
      </c>
      <c r="CX508" s="76" t="e">
        <f t="shared" ca="1" si="622"/>
        <v>#N/A</v>
      </c>
      <c r="CY508" s="76" t="e">
        <f t="shared" ca="1" si="622"/>
        <v>#N/A</v>
      </c>
      <c r="CZ508" s="76" t="e">
        <f t="shared" ca="1" si="622"/>
        <v>#N/A</v>
      </c>
      <c r="DA508" s="76" t="e">
        <f t="shared" ca="1" si="622"/>
        <v>#N/A</v>
      </c>
      <c r="DB508" s="76" t="e">
        <f t="shared" ca="1" si="622"/>
        <v>#N/A</v>
      </c>
      <c r="DC508" s="76" t="e">
        <f t="shared" ca="1" si="622"/>
        <v>#N/A</v>
      </c>
      <c r="DD508" s="76" t="e">
        <f t="shared" ca="1" si="622"/>
        <v>#N/A</v>
      </c>
      <c r="DE508" s="76" t="e">
        <f t="shared" ca="1" si="622"/>
        <v>#N/A</v>
      </c>
      <c r="DF508" s="76" t="e">
        <f t="shared" ca="1" si="622"/>
        <v>#N/A</v>
      </c>
      <c r="DG508" s="76" t="e">
        <f t="shared" ca="1" si="622"/>
        <v>#N/A</v>
      </c>
      <c r="DH508" s="76" t="e">
        <f t="shared" ca="1" si="622"/>
        <v>#N/A</v>
      </c>
      <c r="DI508" s="76" t="e">
        <f t="shared" ca="1" si="622"/>
        <v>#N/A</v>
      </c>
      <c r="DJ508" s="76" t="e">
        <f t="shared" ca="1" si="622"/>
        <v>#N/A</v>
      </c>
      <c r="DK508" s="76" t="e">
        <f t="shared" ca="1" si="622"/>
        <v>#N/A</v>
      </c>
      <c r="DL508" s="76" t="e">
        <f t="shared" ca="1" si="622"/>
        <v>#N/A</v>
      </c>
    </row>
    <row r="509" spans="2:116" x14ac:dyDescent="0.4">
      <c r="B509" t="str">
        <f>E509</f>
        <v>509 SUBFREE-PV</v>
      </c>
      <c r="D509" t="s">
        <v>841</v>
      </c>
      <c r="E509" s="8" t="str">
        <f t="shared" si="509"/>
        <v>509 SUBFREE-PV</v>
      </c>
      <c r="G509" s="145" t="s">
        <v>839</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841</v>
      </c>
      <c r="E510" s="8" t="str">
        <f t="shared" si="509"/>
        <v>510 SUBFREE-PV</v>
      </c>
      <c r="G510" s="158" t="s">
        <v>74</v>
      </c>
      <c r="K510" s="34">
        <f t="shared" ref="K510:P510" ca="1" si="623">SUMIF($3:$3,K$2,510:510)</f>
        <v>-703.55450114461655</v>
      </c>
      <c r="L510" s="34">
        <f t="shared" ca="1" si="623"/>
        <v>-1313.7030669155113</v>
      </c>
      <c r="M510" s="34">
        <f t="shared" ca="1" si="623"/>
        <v>-1497.5678993890963</v>
      </c>
      <c r="N510" s="34">
        <f t="shared" ca="1" si="623"/>
        <v>-1552.9745306868806</v>
      </c>
      <c r="O510" s="34">
        <f t="shared" ca="1" si="623"/>
        <v>-1569.6710068453081</v>
      </c>
      <c r="P510" s="34">
        <f t="shared" ca="1" si="623"/>
        <v>-1574.7023958610139</v>
      </c>
      <c r="R510" s="15"/>
      <c r="S510" s="76">
        <f t="shared" ref="S510:CD510" ca="1" si="624">-S508*S509</f>
        <v>-12.5</v>
      </c>
      <c r="T510" s="76">
        <f t="shared" ca="1" si="624"/>
        <v>-23.810937500000001</v>
      </c>
      <c r="U510" s="76">
        <f t="shared" ca="1" si="624"/>
        <v>-34.045922070312507</v>
      </c>
      <c r="V510" s="76">
        <f t="shared" ca="1" si="624"/>
        <v>-43.307303733374034</v>
      </c>
      <c r="W510" s="76">
        <f t="shared" ca="1" si="624"/>
        <v>-51.687696465736828</v>
      </c>
      <c r="X510" s="76">
        <f t="shared" ca="1" si="624"/>
        <v>-59.270904339433621</v>
      </c>
      <c r="Y510" s="76">
        <f t="shared" ca="1" si="624"/>
        <v>-66.132759564145005</v>
      </c>
      <c r="Z510" s="76">
        <f t="shared" ca="1" si="624"/>
        <v>-72.341880810605701</v>
      </c>
      <c r="AA510" s="76">
        <f t="shared" ca="1" si="624"/>
        <v>-77.960359398496848</v>
      </c>
      <c r="AB510" s="76">
        <f t="shared" ca="1" si="624"/>
        <v>-83.044380210714849</v>
      </c>
      <c r="AC510" s="76">
        <f t="shared" ca="1" si="624"/>
        <v>-87.644783543170604</v>
      </c>
      <c r="AD510" s="76">
        <f t="shared" ca="1" si="624"/>
        <v>-91.807573508626504</v>
      </c>
      <c r="AE510" s="76">
        <f t="shared" ca="1" si="624"/>
        <v>-95.574378078618395</v>
      </c>
      <c r="AF510" s="76">
        <f t="shared" ca="1" si="624"/>
        <v>-98.982865363889843</v>
      </c>
      <c r="AG510" s="76">
        <f t="shared" ca="1" si="624"/>
        <v>-102.06712029614982</v>
      </c>
      <c r="AH510" s="76">
        <f t="shared" ca="1" si="624"/>
        <v>-104.85798547797856</v>
      </c>
      <c r="AI510" s="76">
        <f t="shared" ca="1" si="624"/>
        <v>-107.38336960938587</v>
      </c>
      <c r="AJ510" s="76">
        <f t="shared" ca="1" si="624"/>
        <v>-109.66852657529306</v>
      </c>
      <c r="AK510" s="76">
        <f t="shared" ca="1" si="624"/>
        <v>-111.73630798481827</v>
      </c>
      <c r="AL510" s="76">
        <f t="shared" ca="1" si="624"/>
        <v>-113.60739168776243</v>
      </c>
      <c r="AM510" s="76">
        <f t="shared" ca="1" si="624"/>
        <v>-115.30048855346405</v>
      </c>
      <c r="AN510" s="76">
        <f t="shared" ca="1" si="624"/>
        <v>-116.83252957981577</v>
      </c>
      <c r="AO510" s="76">
        <f t="shared" ca="1" si="624"/>
        <v>-118.21883520353579</v>
      </c>
      <c r="AP510" s="76">
        <f t="shared" ca="1" si="624"/>
        <v>-119.47326850479945</v>
      </c>
      <c r="AQ510" s="76">
        <f t="shared" ca="1" si="624"/>
        <v>-120.60837383828039</v>
      </c>
      <c r="AR510" s="76">
        <f t="shared" ca="1" si="624"/>
        <v>-121.63550227691397</v>
      </c>
      <c r="AS510" s="76">
        <f t="shared" ca="1" si="624"/>
        <v>-122.56492512282253</v>
      </c>
      <c r="AT510" s="76">
        <f t="shared" ca="1" si="624"/>
        <v>-123.40593662051407</v>
      </c>
      <c r="AU510" s="76">
        <f t="shared" ca="1" si="624"/>
        <v>-124.16694689948764</v>
      </c>
      <c r="AV510" s="76">
        <f t="shared" ca="1" si="624"/>
        <v>-124.85556607567388</v>
      </c>
      <c r="AW510" s="76">
        <f t="shared" ca="1" si="624"/>
        <v>-125.47868035272541</v>
      </c>
      <c r="AX510" s="76">
        <f t="shared" ca="1" si="624"/>
        <v>-126.0425208841724</v>
      </c>
      <c r="AY510" s="76">
        <f t="shared" ca="1" si="624"/>
        <v>-126.5527260850655</v>
      </c>
      <c r="AZ510" s="76">
        <f t="shared" ca="1" si="624"/>
        <v>-127.01439801622365</v>
      </c>
      <c r="BA510" s="76">
        <f t="shared" ca="1" si="624"/>
        <v>-127.43215340493039</v>
      </c>
      <c r="BB510" s="76">
        <f t="shared" ca="1" si="624"/>
        <v>-127.81016981228639</v>
      </c>
      <c r="BC510" s="76">
        <f t="shared" ca="1" si="624"/>
        <v>-128.15222740889263</v>
      </c>
      <c r="BD510" s="76">
        <f t="shared" ca="1" si="624"/>
        <v>-128.46174677662174</v>
      </c>
      <c r="BE510" s="76">
        <f t="shared" ca="1" si="624"/>
        <v>-128.74182311449559</v>
      </c>
      <c r="BF510" s="76">
        <f t="shared" ca="1" si="624"/>
        <v>-128.99525719072923</v>
      </c>
      <c r="BG510" s="76">
        <f t="shared" ca="1" si="624"/>
        <v>-129.2245833504611</v>
      </c>
      <c r="BH510" s="76">
        <f t="shared" ca="1" si="624"/>
        <v>-129.43209485924851</v>
      </c>
      <c r="BI510" s="76">
        <f t="shared" ca="1" si="624"/>
        <v>-129.61986683576251</v>
      </c>
      <c r="BJ510" s="76">
        <f t="shared" ca="1" si="624"/>
        <v>-129.78977700301058</v>
      </c>
      <c r="BK510" s="76">
        <f t="shared" ca="1" si="624"/>
        <v>-129.94352446559921</v>
      </c>
      <c r="BL510" s="76">
        <f t="shared" ca="1" si="624"/>
        <v>-130.08264670080908</v>
      </c>
      <c r="BM510" s="76">
        <f t="shared" ca="1" si="624"/>
        <v>-130.20853493339462</v>
      </c>
      <c r="BN510" s="76">
        <f t="shared" ca="1" si="624"/>
        <v>-130.32244804785543</v>
      </c>
      <c r="BO510" s="76">
        <f t="shared" ca="1" si="624"/>
        <v>-130.4255251773032</v>
      </c>
      <c r="BP510" s="76">
        <f t="shared" ca="1" si="624"/>
        <v>-130.51879709481224</v>
      </c>
      <c r="BQ510" s="76">
        <f t="shared" ca="1" si="624"/>
        <v>-130.6031965211682</v>
      </c>
      <c r="BR510" s="76">
        <f t="shared" ca="1" si="624"/>
        <v>-130.67956745209207</v>
      </c>
      <c r="BS510" s="76">
        <f t="shared" ca="1" si="624"/>
        <v>-130.74867359821184</v>
      </c>
      <c r="BT510" s="76">
        <f t="shared" ca="1" si="624"/>
        <v>-130.81120602218192</v>
      </c>
      <c r="BU510" s="76">
        <f t="shared" ca="1" si="624"/>
        <v>-130.86779004932188</v>
      </c>
      <c r="BV510" s="76">
        <f t="shared" ca="1" si="624"/>
        <v>-130.91899152088013</v>
      </c>
      <c r="BW510" s="76">
        <f t="shared" ca="1" si="624"/>
        <v>-130.96532245245641</v>
      </c>
      <c r="BX510" s="76">
        <f t="shared" ca="1" si="624"/>
        <v>-131.00724615416649</v>
      </c>
      <c r="BY510" s="76">
        <f t="shared" ca="1" si="624"/>
        <v>-131.0451818637514</v>
      </c>
      <c r="BZ510" s="76">
        <f t="shared" ca="1" si="624"/>
        <v>-131.07950893896205</v>
      </c>
      <c r="CA510" s="76">
        <f t="shared" ca="1" si="624"/>
        <v>-131.11057065114332</v>
      </c>
      <c r="CB510" s="76">
        <f t="shared" ca="1" si="624"/>
        <v>-131.13867761795331</v>
      </c>
      <c r="CC510" s="76">
        <f t="shared" ca="1" si="624"/>
        <v>-131.16411090954549</v>
      </c>
      <c r="CD510" s="76">
        <f t="shared" ca="1" si="624"/>
        <v>-131.18712485927497</v>
      </c>
      <c r="CE510" s="76">
        <f t="shared" ref="CE510:CL510" ca="1" si="625">-CE508*CE509</f>
        <v>-131.20794960703643</v>
      </c>
      <c r="CF510" s="76">
        <f t="shared" ca="1" si="625"/>
        <v>-131.22679340066711</v>
      </c>
      <c r="CG510" s="76">
        <f t="shared" ca="1" si="625"/>
        <v>-131.24384467842864</v>
      </c>
      <c r="CH510" s="76">
        <f t="shared" ca="1" si="625"/>
        <v>-131.25927395339315</v>
      </c>
      <c r="CI510" s="76">
        <f t="shared" ca="1" si="625"/>
        <v>-131.27323551857663</v>
      </c>
      <c r="CJ510" s="76">
        <f t="shared" ca="1" si="625"/>
        <v>-131.28586898987203</v>
      </c>
      <c r="CK510" s="76">
        <f t="shared" ca="1" si="625"/>
        <v>-131.29730070221044</v>
      </c>
      <c r="CL510" s="76">
        <f t="shared" ca="1" si="625"/>
        <v>-131.30764497291267</v>
      </c>
      <c r="CO510" s="76" t="e">
        <f t="shared" ref="CO510:DL510" ca="1" si="626">-CO508*CO509</f>
        <v>#N/A</v>
      </c>
      <c r="CP510" s="76" t="e">
        <f t="shared" ca="1" si="626"/>
        <v>#N/A</v>
      </c>
      <c r="CQ510" s="76" t="e">
        <f t="shared" ca="1" si="626"/>
        <v>#N/A</v>
      </c>
      <c r="CR510" s="76" t="e">
        <f t="shared" ca="1" si="626"/>
        <v>#N/A</v>
      </c>
      <c r="CS510" s="76" t="e">
        <f t="shared" ca="1" si="626"/>
        <v>#N/A</v>
      </c>
      <c r="CT510" s="76" t="e">
        <f t="shared" ca="1" si="626"/>
        <v>#N/A</v>
      </c>
      <c r="CU510" s="76" t="e">
        <f t="shared" ca="1" si="626"/>
        <v>#N/A</v>
      </c>
      <c r="CV510" s="76" t="e">
        <f t="shared" ca="1" si="626"/>
        <v>#N/A</v>
      </c>
      <c r="CW510" s="76" t="e">
        <f t="shared" ca="1" si="626"/>
        <v>#N/A</v>
      </c>
      <c r="CX510" s="76" t="e">
        <f t="shared" ca="1" si="626"/>
        <v>#N/A</v>
      </c>
      <c r="CY510" s="76" t="e">
        <f t="shared" ca="1" si="626"/>
        <v>#N/A</v>
      </c>
      <c r="CZ510" s="76" t="e">
        <f t="shared" ca="1" si="626"/>
        <v>#N/A</v>
      </c>
      <c r="DA510" s="76" t="e">
        <f t="shared" ca="1" si="626"/>
        <v>#N/A</v>
      </c>
      <c r="DB510" s="76" t="e">
        <f t="shared" ca="1" si="626"/>
        <v>#N/A</v>
      </c>
      <c r="DC510" s="76" t="e">
        <f t="shared" ca="1" si="626"/>
        <v>#N/A</v>
      </c>
      <c r="DD510" s="76" t="e">
        <f t="shared" ca="1" si="626"/>
        <v>#N/A</v>
      </c>
      <c r="DE510" s="76" t="e">
        <f t="shared" ca="1" si="626"/>
        <v>#N/A</v>
      </c>
      <c r="DF510" s="76" t="e">
        <f t="shared" ca="1" si="626"/>
        <v>#N/A</v>
      </c>
      <c r="DG510" s="76" t="e">
        <f t="shared" ca="1" si="626"/>
        <v>#N/A</v>
      </c>
      <c r="DH510" s="76" t="e">
        <f t="shared" ca="1" si="626"/>
        <v>#N/A</v>
      </c>
      <c r="DI510" s="76" t="e">
        <f t="shared" ca="1" si="626"/>
        <v>#N/A</v>
      </c>
      <c r="DJ510" s="76" t="e">
        <f t="shared" ca="1" si="626"/>
        <v>#N/A</v>
      </c>
      <c r="DK510" s="76" t="e">
        <f t="shared" ca="1" si="626"/>
        <v>#N/A</v>
      </c>
      <c r="DL510" s="76" t="e">
        <f t="shared" ca="1" si="626"/>
        <v>#N/A</v>
      </c>
    </row>
    <row r="511" spans="2:116" x14ac:dyDescent="0.4">
      <c r="C511" t="s">
        <v>80</v>
      </c>
      <c r="D511" t="s">
        <v>841</v>
      </c>
      <c r="E511" s="8" t="str">
        <f t="shared" si="509"/>
        <v>511 SUBFREE-PV</v>
      </c>
      <c r="G511" s="127" t="str">
        <f>"# of "&amp;G519&amp;"s - Paid"</f>
        <v># of subscribers - Paid</v>
      </c>
      <c r="H511" s="31"/>
      <c r="I511" s="73"/>
      <c r="J511" s="73"/>
      <c r="K511" s="119">
        <f t="shared" ref="K511:P511" ca="1" si="627">SUMIF($4:$4,K$2,511:511)</f>
        <v>13367.535521747714</v>
      </c>
      <c r="L511" s="119">
        <f t="shared" ca="1" si="627"/>
        <v>38327.89379314243</v>
      </c>
      <c r="M511" s="119">
        <f t="shared" ca="1" si="627"/>
        <v>66781.683881535253</v>
      </c>
      <c r="N511" s="119">
        <f t="shared" ca="1" si="627"/>
        <v>96288.199964585947</v>
      </c>
      <c r="O511" s="119">
        <f t="shared" ca="1" si="627"/>
        <v>126111.94909464678</v>
      </c>
      <c r="P511" s="119">
        <f t="shared" ca="1" si="627"/>
        <v>156031.29461600605</v>
      </c>
      <c r="R511" s="117"/>
      <c r="S511" s="151">
        <f t="shared" ref="S511:CD511" ca="1" si="628">S507+S508+S510</f>
        <v>237.5</v>
      </c>
      <c r="T511" s="151">
        <f t="shared" ca="1" si="628"/>
        <v>689.90781249999998</v>
      </c>
      <c r="U511" s="151">
        <f t="shared" ca="1" si="628"/>
        <v>1336.7803318359374</v>
      </c>
      <c r="V511" s="151">
        <f t="shared" ca="1" si="628"/>
        <v>2159.6191027700443</v>
      </c>
      <c r="W511" s="151">
        <f t="shared" ca="1" si="628"/>
        <v>3141.6853356190441</v>
      </c>
      <c r="X511" s="151">
        <f t="shared" ca="1" si="628"/>
        <v>4267.8325180682832</v>
      </c>
      <c r="Y511" s="151">
        <f t="shared" ca="1" si="628"/>
        <v>5524.3549497870381</v>
      </c>
      <c r="Z511" s="151">
        <f t="shared" ca="1" si="628"/>
        <v>6898.8506851885468</v>
      </c>
      <c r="AA511" s="151">
        <f t="shared" ca="1" si="628"/>
        <v>8380.0975137599853</v>
      </c>
      <c r="AB511" s="151">
        <f t="shared" ca="1" si="628"/>
        <v>9957.9407377635671</v>
      </c>
      <c r="AC511" s="151">
        <f t="shared" ca="1" si="628"/>
        <v>11623.191625083809</v>
      </c>
      <c r="AD511" s="151">
        <f t="shared" ca="1" si="628"/>
        <v>13367.535521747714</v>
      </c>
      <c r="AE511" s="151">
        <f t="shared" ca="1" si="628"/>
        <v>15183.448705241464</v>
      </c>
      <c r="AF511" s="151">
        <f t="shared" ca="1" si="628"/>
        <v>17064.123147155369</v>
      </c>
      <c r="AG511" s="151">
        <f t="shared" ca="1" si="628"/>
        <v>19003.398432782215</v>
      </c>
      <c r="AH511" s="151">
        <f t="shared" ca="1" si="628"/>
        <v>20995.700156863808</v>
      </c>
      <c r="AI511" s="151">
        <f t="shared" ca="1" si="628"/>
        <v>23035.984179442137</v>
      </c>
      <c r="AJ511" s="151">
        <f t="shared" ca="1" si="628"/>
        <v>25119.686184372706</v>
      </c>
      <c r="AK511" s="151">
        <f t="shared" ca="1" si="628"/>
        <v>27242.676036084253</v>
      </c>
      <c r="AL511" s="151">
        <f t="shared" ca="1" si="628"/>
        <v>29401.216478151739</v>
      </c>
      <c r="AM511" s="151">
        <f t="shared" ca="1" si="628"/>
        <v>31591.925760667556</v>
      </c>
      <c r="AN511" s="151">
        <f t="shared" ca="1" si="628"/>
        <v>33811.74382268406</v>
      </c>
      <c r="AO511" s="151">
        <f t="shared" ca="1" si="628"/>
        <v>36057.90169155124</v>
      </c>
      <c r="AP511" s="151">
        <f t="shared" ca="1" si="628"/>
        <v>38327.89379314243</v>
      </c>
      <c r="AQ511" s="151">
        <f t="shared" ca="1" si="628"/>
        <v>40619.452896069757</v>
      </c>
      <c r="AR511" s="151">
        <f t="shared" ca="1" si="628"/>
        <v>42930.527439331127</v>
      </c>
      <c r="AS511" s="151">
        <f t="shared" ca="1" si="628"/>
        <v>45259.26101666475</v>
      </c>
      <c r="AT511" s="151">
        <f t="shared" ca="1" si="628"/>
        <v>47603.973812454518</v>
      </c>
      <c r="AU511" s="151">
        <f t="shared" ca="1" si="628"/>
        <v>49963.145803544779</v>
      </c>
      <c r="AV511" s="151">
        <f t="shared" ca="1" si="628"/>
        <v>52335.401558982579</v>
      </c>
      <c r="AW511" s="151">
        <f t="shared" ca="1" si="628"/>
        <v>54719.496485684365</v>
      </c>
      <c r="AX511" s="151">
        <f t="shared" ca="1" si="628"/>
        <v>57114.304382483642</v>
      </c>
      <c r="AY511" s="151">
        <f t="shared" ca="1" si="628"/>
        <v>59518.806178099891</v>
      </c>
      <c r="AZ511" s="151">
        <f t="shared" ca="1" si="628"/>
        <v>61932.079740408139</v>
      </c>
      <c r="BA511" s="151">
        <f t="shared" ca="1" si="628"/>
        <v>64353.290655101817</v>
      </c>
      <c r="BB511" s="151">
        <f t="shared" ca="1" si="628"/>
        <v>66781.683881535253</v>
      </c>
      <c r="BC511" s="151">
        <f t="shared" ca="1" si="628"/>
        <v>69216.576202304219</v>
      </c>
      <c r="BD511" s="151">
        <f t="shared" ca="1" si="628"/>
        <v>71657.349391060037</v>
      </c>
      <c r="BE511" s="151">
        <f t="shared" ca="1" si="628"/>
        <v>74103.444030235449</v>
      </c>
      <c r="BF511" s="151">
        <f t="shared" ca="1" si="628"/>
        <v>76554.353916859298</v>
      </c>
      <c r="BG511" s="151">
        <f t="shared" ca="1" si="628"/>
        <v>79009.621000518062</v>
      </c>
      <c r="BH511" s="151">
        <f t="shared" ca="1" si="628"/>
        <v>81468.830802843775</v>
      </c>
      <c r="BI511" s="151">
        <f t="shared" ca="1" si="628"/>
        <v>83931.608272723257</v>
      </c>
      <c r="BJ511" s="151">
        <f t="shared" ca="1" si="628"/>
        <v>86397.614035780454</v>
      </c>
      <c r="BK511" s="151">
        <f t="shared" ca="1" si="628"/>
        <v>88866.541000626836</v>
      </c>
      <c r="BL511" s="151">
        <f t="shared" ca="1" si="628"/>
        <v>91338.1112879422</v>
      </c>
      <c r="BM511" s="151">
        <f t="shared" ca="1" si="628"/>
        <v>93812.073451676697</v>
      </c>
      <c r="BN511" s="151">
        <f t="shared" ca="1" si="628"/>
        <v>96288.199964585947</v>
      </c>
      <c r="BO511" s="151">
        <f t="shared" ca="1" si="628"/>
        <v>98766.284942954706</v>
      </c>
      <c r="BP511" s="151">
        <f t="shared" ca="1" si="628"/>
        <v>101246.14208775613</v>
      </c>
      <c r="BQ511" s="151">
        <f t="shared" ca="1" si="628"/>
        <v>103727.60282165832</v>
      </c>
      <c r="BR511" s="151">
        <f t="shared" ca="1" si="628"/>
        <v>106210.51460324807</v>
      </c>
      <c r="BS511" s="151">
        <f t="shared" ca="1" si="628"/>
        <v>108694.7394016141</v>
      </c>
      <c r="BT511" s="151">
        <f t="shared" ca="1" si="628"/>
        <v>111180.15231603557</v>
      </c>
      <c r="BU511" s="151">
        <f t="shared" ca="1" si="628"/>
        <v>113666.64032697269</v>
      </c>
      <c r="BV511" s="151">
        <f t="shared" ca="1" si="628"/>
        <v>116154.1011658694</v>
      </c>
      <c r="BW511" s="151">
        <f t="shared" ca="1" si="628"/>
        <v>118642.44229246608</v>
      </c>
      <c r="BX511" s="151">
        <f t="shared" ca="1" si="628"/>
        <v>121131.57996939523</v>
      </c>
      <c r="BY511" s="151">
        <f t="shared" ca="1" si="628"/>
        <v>123621.4384248065</v>
      </c>
      <c r="BZ511" s="151">
        <f t="shared" ca="1" si="628"/>
        <v>126111.94909464678</v>
      </c>
      <c r="CA511" s="151">
        <f t="shared" ca="1" si="628"/>
        <v>128603.04993701851</v>
      </c>
      <c r="CB511" s="151">
        <f t="shared" ca="1" si="628"/>
        <v>131094.68481175962</v>
      </c>
      <c r="CC511" s="151">
        <f t="shared" ca="1" si="628"/>
        <v>133586.80291904099</v>
      </c>
      <c r="CD511" s="151">
        <f t="shared" ca="1" si="628"/>
        <v>136079.35829136721</v>
      </c>
      <c r="CE511" s="151">
        <f t="shared" ref="CE511:CL511" ca="1" si="629">CE507+CE508+CE510</f>
        <v>138572.30933390092</v>
      </c>
      <c r="CF511" s="151">
        <f t="shared" ca="1" si="629"/>
        <v>141065.61840851358</v>
      </c>
      <c r="CG511" s="151">
        <f t="shared" ca="1" si="629"/>
        <v>143559.25145740373</v>
      </c>
      <c r="CH511" s="151">
        <f t="shared" ca="1" si="629"/>
        <v>146053.17766251822</v>
      </c>
      <c r="CI511" s="151">
        <f t="shared" ca="1" si="629"/>
        <v>148547.36913737119</v>
      </c>
      <c r="CJ511" s="151">
        <f t="shared" ca="1" si="629"/>
        <v>151041.80064817876</v>
      </c>
      <c r="CK511" s="151">
        <f t="shared" ca="1" si="629"/>
        <v>153536.44936152073</v>
      </c>
      <c r="CL511" s="151">
        <f t="shared" ca="1" si="629"/>
        <v>156031.29461600605</v>
      </c>
      <c r="CN511" s="73"/>
      <c r="CO511" s="151" t="e">
        <f t="shared" ref="CO511:DL511" ca="1" si="630">CO507+CO508+CO510</f>
        <v>#N/A</v>
      </c>
      <c r="CP511" s="151" t="e">
        <f t="shared" ca="1" si="630"/>
        <v>#N/A</v>
      </c>
      <c r="CQ511" s="151" t="e">
        <f t="shared" ca="1" si="630"/>
        <v>#N/A</v>
      </c>
      <c r="CR511" s="151" t="e">
        <f t="shared" ca="1" si="630"/>
        <v>#N/A</v>
      </c>
      <c r="CS511" s="151" t="e">
        <f t="shared" ca="1" si="630"/>
        <v>#N/A</v>
      </c>
      <c r="CT511" s="151" t="e">
        <f t="shared" ca="1" si="630"/>
        <v>#N/A</v>
      </c>
      <c r="CU511" s="151" t="e">
        <f t="shared" ca="1" si="630"/>
        <v>#N/A</v>
      </c>
      <c r="CV511" s="151" t="e">
        <f t="shared" ca="1" si="630"/>
        <v>#N/A</v>
      </c>
      <c r="CW511" s="151" t="e">
        <f t="shared" ca="1" si="630"/>
        <v>#N/A</v>
      </c>
      <c r="CX511" s="151" t="e">
        <f t="shared" ca="1" si="630"/>
        <v>#N/A</v>
      </c>
      <c r="CY511" s="151" t="e">
        <f t="shared" ca="1" si="630"/>
        <v>#N/A</v>
      </c>
      <c r="CZ511" s="151" t="e">
        <f t="shared" ca="1" si="630"/>
        <v>#N/A</v>
      </c>
      <c r="DA511" s="151" t="e">
        <f t="shared" ca="1" si="630"/>
        <v>#N/A</v>
      </c>
      <c r="DB511" s="151" t="e">
        <f t="shared" ca="1" si="630"/>
        <v>#N/A</v>
      </c>
      <c r="DC511" s="151" t="e">
        <f t="shared" ca="1" si="630"/>
        <v>#N/A</v>
      </c>
      <c r="DD511" s="151" t="e">
        <f t="shared" ca="1" si="630"/>
        <v>#N/A</v>
      </c>
      <c r="DE511" s="151" t="e">
        <f t="shared" ca="1" si="630"/>
        <v>#N/A</v>
      </c>
      <c r="DF511" s="151" t="e">
        <f t="shared" ca="1" si="630"/>
        <v>#N/A</v>
      </c>
      <c r="DG511" s="151" t="e">
        <f t="shared" ca="1" si="630"/>
        <v>#N/A</v>
      </c>
      <c r="DH511" s="151" t="e">
        <f t="shared" ca="1" si="630"/>
        <v>#N/A</v>
      </c>
      <c r="DI511" s="151" t="e">
        <f t="shared" ca="1" si="630"/>
        <v>#N/A</v>
      </c>
      <c r="DJ511" s="151" t="e">
        <f t="shared" ca="1" si="630"/>
        <v>#N/A</v>
      </c>
      <c r="DK511" s="151" t="e">
        <f t="shared" ca="1" si="630"/>
        <v>#N/A</v>
      </c>
      <c r="DL511" s="151" t="e">
        <f t="shared" ca="1" si="630"/>
        <v>#N/A</v>
      </c>
    </row>
    <row r="512" spans="2:116" x14ac:dyDescent="0.4">
      <c r="D512" t="s">
        <v>841</v>
      </c>
      <c r="E512" s="8" t="str">
        <f t="shared" si="509"/>
        <v>512 SUBFREE-PV</v>
      </c>
      <c r="G512" s="145" t="s">
        <v>62</v>
      </c>
      <c r="H512" s="12"/>
      <c r="I512" s="60"/>
      <c r="J512" s="60"/>
      <c r="K512" s="34">
        <f t="shared" ref="K512:P512" ca="1" si="631">K511-SUM(K510,K507:K508)</f>
        <v>0</v>
      </c>
      <c r="L512" s="34">
        <f t="shared" ca="1" si="631"/>
        <v>0</v>
      </c>
      <c r="M512" s="34">
        <f t="shared" ca="1" si="631"/>
        <v>0</v>
      </c>
      <c r="N512" s="34">
        <f t="shared" ca="1" si="631"/>
        <v>0</v>
      </c>
      <c r="O512" s="34">
        <f t="shared" ca="1" si="631"/>
        <v>0</v>
      </c>
      <c r="P512" s="34">
        <f t="shared" ca="1" si="631"/>
        <v>0</v>
      </c>
      <c r="R512" s="15"/>
      <c r="S512" s="76">
        <f t="shared" ref="S512:CD512" ca="1" si="632">S511-SUM(S510,S507:S508)</f>
        <v>0</v>
      </c>
      <c r="T512" s="76">
        <f t="shared" ca="1" si="632"/>
        <v>0</v>
      </c>
      <c r="U512" s="76">
        <f t="shared" ca="1" si="632"/>
        <v>0</v>
      </c>
      <c r="V512" s="76">
        <f t="shared" ca="1" si="632"/>
        <v>0</v>
      </c>
      <c r="W512" s="76">
        <f t="shared" ca="1" si="632"/>
        <v>0</v>
      </c>
      <c r="X512" s="76">
        <f t="shared" ca="1" si="632"/>
        <v>0</v>
      </c>
      <c r="Y512" s="76">
        <f t="shared" ca="1" si="632"/>
        <v>0</v>
      </c>
      <c r="Z512" s="76">
        <f t="shared" ca="1" si="632"/>
        <v>0</v>
      </c>
      <c r="AA512" s="76">
        <f t="shared" ca="1" si="632"/>
        <v>0</v>
      </c>
      <c r="AB512" s="76">
        <f t="shared" ca="1" si="632"/>
        <v>0</v>
      </c>
      <c r="AC512" s="76">
        <f t="shared" ca="1" si="632"/>
        <v>0</v>
      </c>
      <c r="AD512" s="76">
        <f t="shared" ca="1" si="632"/>
        <v>0</v>
      </c>
      <c r="AE512" s="76">
        <f t="shared" ca="1" si="632"/>
        <v>0</v>
      </c>
      <c r="AF512" s="76">
        <f t="shared" ca="1" si="632"/>
        <v>0</v>
      </c>
      <c r="AG512" s="76">
        <f t="shared" ca="1" si="632"/>
        <v>0</v>
      </c>
      <c r="AH512" s="76">
        <f t="shared" ca="1" si="632"/>
        <v>0</v>
      </c>
      <c r="AI512" s="76">
        <f t="shared" ca="1" si="632"/>
        <v>0</v>
      </c>
      <c r="AJ512" s="76">
        <f t="shared" ca="1" si="632"/>
        <v>0</v>
      </c>
      <c r="AK512" s="76">
        <f t="shared" ca="1" si="632"/>
        <v>0</v>
      </c>
      <c r="AL512" s="76">
        <f t="shared" ca="1" si="632"/>
        <v>0</v>
      </c>
      <c r="AM512" s="76">
        <f t="shared" ca="1" si="632"/>
        <v>0</v>
      </c>
      <c r="AN512" s="76">
        <f t="shared" ca="1" si="632"/>
        <v>0</v>
      </c>
      <c r="AO512" s="76">
        <f t="shared" ca="1" si="632"/>
        <v>0</v>
      </c>
      <c r="AP512" s="76">
        <f t="shared" ca="1" si="632"/>
        <v>0</v>
      </c>
      <c r="AQ512" s="76">
        <f t="shared" ca="1" si="632"/>
        <v>0</v>
      </c>
      <c r="AR512" s="76">
        <f t="shared" ca="1" si="632"/>
        <v>0</v>
      </c>
      <c r="AS512" s="76">
        <f t="shared" ca="1" si="632"/>
        <v>0</v>
      </c>
      <c r="AT512" s="76">
        <f t="shared" ca="1" si="632"/>
        <v>0</v>
      </c>
      <c r="AU512" s="76">
        <f t="shared" ca="1" si="632"/>
        <v>0</v>
      </c>
      <c r="AV512" s="76">
        <f t="shared" ca="1" si="632"/>
        <v>0</v>
      </c>
      <c r="AW512" s="76">
        <f t="shared" ca="1" si="632"/>
        <v>0</v>
      </c>
      <c r="AX512" s="76">
        <f t="shared" ca="1" si="632"/>
        <v>0</v>
      </c>
      <c r="AY512" s="76">
        <f t="shared" ca="1" si="632"/>
        <v>0</v>
      </c>
      <c r="AZ512" s="76">
        <f t="shared" ca="1" si="632"/>
        <v>0</v>
      </c>
      <c r="BA512" s="76">
        <f t="shared" ca="1" si="632"/>
        <v>0</v>
      </c>
      <c r="BB512" s="76">
        <f t="shared" ca="1" si="632"/>
        <v>0</v>
      </c>
      <c r="BC512" s="76">
        <f t="shared" ca="1" si="632"/>
        <v>0</v>
      </c>
      <c r="BD512" s="76">
        <f t="shared" ca="1" si="632"/>
        <v>0</v>
      </c>
      <c r="BE512" s="76">
        <f t="shared" ca="1" si="632"/>
        <v>0</v>
      </c>
      <c r="BF512" s="76">
        <f t="shared" ca="1" si="632"/>
        <v>0</v>
      </c>
      <c r="BG512" s="76">
        <f t="shared" ca="1" si="632"/>
        <v>0</v>
      </c>
      <c r="BH512" s="76">
        <f t="shared" ca="1" si="632"/>
        <v>0</v>
      </c>
      <c r="BI512" s="76">
        <f t="shared" ca="1" si="632"/>
        <v>0</v>
      </c>
      <c r="BJ512" s="76">
        <f t="shared" ca="1" si="632"/>
        <v>0</v>
      </c>
      <c r="BK512" s="76">
        <f t="shared" ca="1" si="632"/>
        <v>0</v>
      </c>
      <c r="BL512" s="76">
        <f t="shared" ca="1" si="632"/>
        <v>0</v>
      </c>
      <c r="BM512" s="76">
        <f t="shared" ca="1" si="632"/>
        <v>0</v>
      </c>
      <c r="BN512" s="76">
        <f t="shared" ca="1" si="632"/>
        <v>0</v>
      </c>
      <c r="BO512" s="76">
        <f t="shared" ca="1" si="632"/>
        <v>0</v>
      </c>
      <c r="BP512" s="76">
        <f t="shared" ca="1" si="632"/>
        <v>0</v>
      </c>
      <c r="BQ512" s="76">
        <f t="shared" ca="1" si="632"/>
        <v>0</v>
      </c>
      <c r="BR512" s="76">
        <f t="shared" ca="1" si="632"/>
        <v>0</v>
      </c>
      <c r="BS512" s="76">
        <f t="shared" ca="1" si="632"/>
        <v>0</v>
      </c>
      <c r="BT512" s="76">
        <f t="shared" ca="1" si="632"/>
        <v>0</v>
      </c>
      <c r="BU512" s="76">
        <f t="shared" ca="1" si="632"/>
        <v>0</v>
      </c>
      <c r="BV512" s="76">
        <f t="shared" ca="1" si="632"/>
        <v>0</v>
      </c>
      <c r="BW512" s="76">
        <f t="shared" ca="1" si="632"/>
        <v>0</v>
      </c>
      <c r="BX512" s="76">
        <f t="shared" ca="1" si="632"/>
        <v>0</v>
      </c>
      <c r="BY512" s="76">
        <f t="shared" ca="1" si="632"/>
        <v>0</v>
      </c>
      <c r="BZ512" s="76">
        <f t="shared" ca="1" si="632"/>
        <v>0</v>
      </c>
      <c r="CA512" s="76">
        <f t="shared" ca="1" si="632"/>
        <v>0</v>
      </c>
      <c r="CB512" s="76">
        <f t="shared" ca="1" si="632"/>
        <v>0</v>
      </c>
      <c r="CC512" s="76">
        <f t="shared" ca="1" si="632"/>
        <v>0</v>
      </c>
      <c r="CD512" s="76">
        <f t="shared" ca="1" si="632"/>
        <v>0</v>
      </c>
      <c r="CE512" s="76">
        <f t="shared" ref="CE512:CL512" ca="1" si="633">CE511-SUM(CE510,CE507:CE508)</f>
        <v>0</v>
      </c>
      <c r="CF512" s="76">
        <f t="shared" ca="1" si="633"/>
        <v>0</v>
      </c>
      <c r="CG512" s="76">
        <f t="shared" ca="1" si="633"/>
        <v>0</v>
      </c>
      <c r="CH512" s="76">
        <f t="shared" ca="1" si="633"/>
        <v>0</v>
      </c>
      <c r="CI512" s="76">
        <f t="shared" ca="1" si="633"/>
        <v>0</v>
      </c>
      <c r="CJ512" s="76">
        <f t="shared" ca="1" si="633"/>
        <v>0</v>
      </c>
      <c r="CK512" s="76">
        <f t="shared" ca="1" si="633"/>
        <v>0</v>
      </c>
      <c r="CL512" s="76">
        <f t="shared" ca="1" si="633"/>
        <v>0</v>
      </c>
      <c r="CN512" s="60"/>
      <c r="CO512" s="76" t="e">
        <f t="shared" ref="CO512:DL512" ca="1" si="634">CO511-SUM(CO510,CO507:CO508)</f>
        <v>#N/A</v>
      </c>
      <c r="CP512" s="76" t="e">
        <f t="shared" ca="1" si="634"/>
        <v>#N/A</v>
      </c>
      <c r="CQ512" s="76" t="e">
        <f t="shared" ca="1" si="634"/>
        <v>#N/A</v>
      </c>
      <c r="CR512" s="76" t="e">
        <f t="shared" ca="1" si="634"/>
        <v>#N/A</v>
      </c>
      <c r="CS512" s="76" t="e">
        <f t="shared" ca="1" si="634"/>
        <v>#N/A</v>
      </c>
      <c r="CT512" s="76" t="e">
        <f t="shared" ca="1" si="634"/>
        <v>#N/A</v>
      </c>
      <c r="CU512" s="76" t="e">
        <f t="shared" ca="1" si="634"/>
        <v>#N/A</v>
      </c>
      <c r="CV512" s="76" t="e">
        <f t="shared" ca="1" si="634"/>
        <v>#N/A</v>
      </c>
      <c r="CW512" s="76" t="e">
        <f t="shared" ca="1" si="634"/>
        <v>#N/A</v>
      </c>
      <c r="CX512" s="76" t="e">
        <f t="shared" ca="1" si="634"/>
        <v>#N/A</v>
      </c>
      <c r="CY512" s="76" t="e">
        <f t="shared" ca="1" si="634"/>
        <v>#N/A</v>
      </c>
      <c r="CZ512" s="76" t="e">
        <f t="shared" ca="1" si="634"/>
        <v>#N/A</v>
      </c>
      <c r="DA512" s="76" t="e">
        <f t="shared" ca="1" si="634"/>
        <v>#N/A</v>
      </c>
      <c r="DB512" s="76" t="e">
        <f t="shared" ca="1" si="634"/>
        <v>#N/A</v>
      </c>
      <c r="DC512" s="76" t="e">
        <f t="shared" ca="1" si="634"/>
        <v>#N/A</v>
      </c>
      <c r="DD512" s="76" t="e">
        <f t="shared" ca="1" si="634"/>
        <v>#N/A</v>
      </c>
      <c r="DE512" s="76" t="e">
        <f t="shared" ca="1" si="634"/>
        <v>#N/A</v>
      </c>
      <c r="DF512" s="76" t="e">
        <f t="shared" ca="1" si="634"/>
        <v>#N/A</v>
      </c>
      <c r="DG512" s="76" t="e">
        <f t="shared" ca="1" si="634"/>
        <v>#N/A</v>
      </c>
      <c r="DH512" s="76" t="e">
        <f t="shared" ca="1" si="634"/>
        <v>#N/A</v>
      </c>
      <c r="DI512" s="76" t="e">
        <f t="shared" ca="1" si="634"/>
        <v>#N/A</v>
      </c>
      <c r="DJ512" s="76" t="e">
        <f t="shared" ca="1" si="634"/>
        <v>#N/A</v>
      </c>
      <c r="DK512" s="76" t="e">
        <f t="shared" ca="1" si="634"/>
        <v>#N/A</v>
      </c>
      <c r="DL512" s="76" t="e">
        <f t="shared" ca="1" si="634"/>
        <v>#N/A</v>
      </c>
    </row>
    <row r="513" spans="2:116" x14ac:dyDescent="0.4">
      <c r="D513" t="s">
        <v>841</v>
      </c>
      <c r="E513" s="8" t="str">
        <f t="shared" si="509"/>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841</v>
      </c>
      <c r="E514" s="8" t="str">
        <f t="shared" si="509"/>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841</v>
      </c>
      <c r="E515" s="8" t="str">
        <f t="shared" si="509"/>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841</v>
      </c>
      <c r="E516" s="8" t="str">
        <f t="shared" si="509"/>
        <v>516 SUBFREE-PV</v>
      </c>
      <c r="G516" s="126" t="str">
        <f>"Revenue - "&amp;G518</f>
        <v>Revenue - (Primary label)</v>
      </c>
      <c r="H516" s="27"/>
      <c r="I516" s="78"/>
      <c r="J516" s="78"/>
      <c r="K516" s="63">
        <f t="shared" ref="K516:P516" ca="1" si="635">SUMIF($3:$3,K$2,516:516)</f>
        <v>1218030.5674650024</v>
      </c>
      <c r="L516" s="63">
        <f t="shared" ca="1" si="635"/>
        <v>6087110.3850488318</v>
      </c>
      <c r="M516" s="63">
        <f t="shared" ca="1" si="635"/>
        <v>12578090.576123284</v>
      </c>
      <c r="N516" s="63">
        <f t="shared" ca="1" si="635"/>
        <v>19557821.306312613</v>
      </c>
      <c r="O516" s="63">
        <f t="shared" ca="1" si="635"/>
        <v>26684834.257647865</v>
      </c>
      <c r="P516" s="63">
        <f t="shared" ca="1" si="635"/>
        <v>33856229.876478396</v>
      </c>
      <c r="R516" s="118"/>
      <c r="S516" s="148">
        <f ca="1">S515*AVERAGE(S511,S507)</f>
        <v>2375</v>
      </c>
      <c r="T516" s="148">
        <f t="shared" ref="T516:CE516" ca="1" si="636">T515*AVERAGE(T511,T507)</f>
        <v>9274.078125</v>
      </c>
      <c r="U516" s="148">
        <f t="shared" ca="1" si="636"/>
        <v>20266.881443359376</v>
      </c>
      <c r="V516" s="148">
        <f t="shared" ca="1" si="636"/>
        <v>34963.994346059815</v>
      </c>
      <c r="W516" s="148">
        <f t="shared" ca="1" si="636"/>
        <v>53013.044383890883</v>
      </c>
      <c r="X516" s="148">
        <f t="shared" ca="1" si="636"/>
        <v>74095.178536873267</v>
      </c>
      <c r="Y516" s="148">
        <f t="shared" ca="1" si="636"/>
        <v>97921.874678553213</v>
      </c>
      <c r="Z516" s="148">
        <f t="shared" ca="1" si="636"/>
        <v>124232.05634975585</v>
      </c>
      <c r="AA516" s="148">
        <f t="shared" ca="1" si="636"/>
        <v>152789.48198948533</v>
      </c>
      <c r="AB516" s="148">
        <f t="shared" ca="1" si="636"/>
        <v>183380.38251523554</v>
      </c>
      <c r="AC516" s="148">
        <f t="shared" ca="1" si="636"/>
        <v>215811.32362847376</v>
      </c>
      <c r="AD516" s="148">
        <f t="shared" ca="1" si="636"/>
        <v>249907.27146831522</v>
      </c>
      <c r="AE516" s="148">
        <f t="shared" ca="1" si="636"/>
        <v>285509.84226989176</v>
      </c>
      <c r="AF516" s="148">
        <f t="shared" ca="1" si="636"/>
        <v>322475.7185239683</v>
      </c>
      <c r="AG516" s="148">
        <f t="shared" ca="1" si="636"/>
        <v>360675.2157993759</v>
      </c>
      <c r="AH516" s="148">
        <f t="shared" ca="1" si="636"/>
        <v>399990.98589646019</v>
      </c>
      <c r="AI516" s="148">
        <f t="shared" ca="1" si="636"/>
        <v>440316.84336305945</v>
      </c>
      <c r="AJ516" s="148">
        <f t="shared" ca="1" si="636"/>
        <v>481556.70363814849</v>
      </c>
      <c r="AK516" s="148">
        <f t="shared" ca="1" si="636"/>
        <v>523623.62220456952</v>
      </c>
      <c r="AL516" s="148">
        <f t="shared" ca="1" si="636"/>
        <v>566438.92514235992</v>
      </c>
      <c r="AM516" s="148">
        <f t="shared" ca="1" si="636"/>
        <v>609931.42238819296</v>
      </c>
      <c r="AN516" s="148">
        <f t="shared" ca="1" si="636"/>
        <v>654036.69583351607</v>
      </c>
      <c r="AO516" s="148">
        <f t="shared" ca="1" si="636"/>
        <v>698696.45514235308</v>
      </c>
      <c r="AP516" s="148">
        <f t="shared" ca="1" si="636"/>
        <v>743857.95484693663</v>
      </c>
      <c r="AQ516" s="148">
        <f t="shared" ca="1" si="636"/>
        <v>789473.46689212194</v>
      </c>
      <c r="AR516" s="148">
        <f t="shared" ca="1" si="636"/>
        <v>835499.80335400882</v>
      </c>
      <c r="AS516" s="148">
        <f t="shared" ca="1" si="636"/>
        <v>881897.88455995871</v>
      </c>
      <c r="AT516" s="148">
        <f t="shared" ca="1" si="636"/>
        <v>928632.34829119267</v>
      </c>
      <c r="AU516" s="148">
        <f t="shared" ca="1" si="636"/>
        <v>975671.19615999295</v>
      </c>
      <c r="AV516" s="148">
        <f t="shared" ca="1" si="636"/>
        <v>1022985.4736252736</v>
      </c>
      <c r="AW516" s="148">
        <f t="shared" ca="1" si="636"/>
        <v>1070548.9804466695</v>
      </c>
      <c r="AX516" s="148">
        <f t="shared" ca="1" si="636"/>
        <v>1118338.0086816801</v>
      </c>
      <c r="AY516" s="148">
        <f t="shared" ca="1" si="636"/>
        <v>1166331.1056058353</v>
      </c>
      <c r="AZ516" s="148">
        <f t="shared" ca="1" si="636"/>
        <v>1214508.8591850803</v>
      </c>
      <c r="BA516" s="148">
        <f t="shared" ca="1" si="636"/>
        <v>1262853.7039550997</v>
      </c>
      <c r="BB516" s="148">
        <f t="shared" ca="1" si="636"/>
        <v>1311349.7453663708</v>
      </c>
      <c r="BC516" s="148">
        <f t="shared" ca="1" si="636"/>
        <v>1359982.6008383948</v>
      </c>
      <c r="BD516" s="148">
        <f t="shared" ca="1" si="636"/>
        <v>1408739.2559336426</v>
      </c>
      <c r="BE516" s="148">
        <f t="shared" ca="1" si="636"/>
        <v>1457607.9342129547</v>
      </c>
      <c r="BF516" s="148">
        <f t="shared" ca="1" si="636"/>
        <v>1506577.9794709475</v>
      </c>
      <c r="BG516" s="148">
        <f t="shared" ca="1" si="636"/>
        <v>1555639.7491737735</v>
      </c>
      <c r="BH516" s="148">
        <f t="shared" ca="1" si="636"/>
        <v>1604784.5180336181</v>
      </c>
      <c r="BI516" s="148">
        <f t="shared" ca="1" si="636"/>
        <v>1654004.3907556704</v>
      </c>
      <c r="BJ516" s="148">
        <f t="shared" ca="1" si="636"/>
        <v>1703292.223085037</v>
      </c>
      <c r="BK516" s="148">
        <f t="shared" ca="1" si="636"/>
        <v>1752641.5503640729</v>
      </c>
      <c r="BL516" s="148">
        <f t="shared" ca="1" si="636"/>
        <v>1802046.5228856902</v>
      </c>
      <c r="BM516" s="148">
        <f t="shared" ca="1" si="636"/>
        <v>1851501.8473961891</v>
      </c>
      <c r="BN516" s="148">
        <f t="shared" ca="1" si="636"/>
        <v>1901002.7341626263</v>
      </c>
      <c r="BO516" s="148">
        <f t="shared" ca="1" si="636"/>
        <v>1950544.8490754068</v>
      </c>
      <c r="BP516" s="148">
        <f t="shared" ca="1" si="636"/>
        <v>2000124.2703071085</v>
      </c>
      <c r="BQ516" s="148">
        <f t="shared" ca="1" si="636"/>
        <v>2049737.4490941444</v>
      </c>
      <c r="BR516" s="148">
        <f t="shared" ca="1" si="636"/>
        <v>2099381.1742490642</v>
      </c>
      <c r="BS516" s="148">
        <f t="shared" ca="1" si="636"/>
        <v>2149052.5400486216</v>
      </c>
      <c r="BT516" s="148">
        <f t="shared" ca="1" si="636"/>
        <v>2198748.9171764967</v>
      </c>
      <c r="BU516" s="148">
        <f t="shared" ca="1" si="636"/>
        <v>2248467.9264300824</v>
      </c>
      <c r="BV516" s="148">
        <f t="shared" ca="1" si="636"/>
        <v>2298207.4149284209</v>
      </c>
      <c r="BW516" s="148">
        <f t="shared" ca="1" si="636"/>
        <v>2347965.4345833547</v>
      </c>
      <c r="BX516" s="148">
        <f t="shared" ca="1" si="636"/>
        <v>2397740.2226186129</v>
      </c>
      <c r="BY516" s="148">
        <f t="shared" ca="1" si="636"/>
        <v>2447530.1839420171</v>
      </c>
      <c r="BZ516" s="148">
        <f t="shared" ca="1" si="636"/>
        <v>2497333.8751945328</v>
      </c>
      <c r="CA516" s="148">
        <f t="shared" ca="1" si="636"/>
        <v>2547149.9903166532</v>
      </c>
      <c r="CB516" s="148">
        <f t="shared" ca="1" si="636"/>
        <v>2596977.3474877812</v>
      </c>
      <c r="CC516" s="148">
        <f t="shared" ca="1" si="636"/>
        <v>2646814.8773080064</v>
      </c>
      <c r="CD516" s="148">
        <f t="shared" ca="1" si="636"/>
        <v>2696661.612104082</v>
      </c>
      <c r="CE516" s="148">
        <f t="shared" ca="1" si="636"/>
        <v>2746516.6762526808</v>
      </c>
      <c r="CF516" s="148">
        <f t="shared" ref="CF516:DL516" ca="1" si="637">CF515*AVERAGE(CF511,CF507)</f>
        <v>2796379.2774241455</v>
      </c>
      <c r="CG516" s="148">
        <f t="shared" ca="1" si="637"/>
        <v>2846248.6986591732</v>
      </c>
      <c r="CH516" s="148">
        <f t="shared" ca="1" si="637"/>
        <v>2896124.2911992199</v>
      </c>
      <c r="CI516" s="148">
        <f t="shared" ca="1" si="637"/>
        <v>2946005.4679988939</v>
      </c>
      <c r="CJ516" s="148">
        <f t="shared" ca="1" si="637"/>
        <v>2995891.6978554996</v>
      </c>
      <c r="CK516" s="148">
        <f t="shared" ca="1" si="637"/>
        <v>3045782.5000969949</v>
      </c>
      <c r="CL516" s="148">
        <f t="shared" ca="1" si="637"/>
        <v>3095677.4397752676</v>
      </c>
      <c r="CM516" s="148" t="e">
        <f t="shared" si="637"/>
        <v>#DIV/0!</v>
      </c>
      <c r="CN516" s="148" t="e">
        <f t="shared" si="637"/>
        <v>#DIV/0!</v>
      </c>
      <c r="CO516" s="148" t="e">
        <f t="shared" ca="1" si="637"/>
        <v>#N/A</v>
      </c>
      <c r="CP516" s="148" t="e">
        <f t="shared" ca="1" si="637"/>
        <v>#N/A</v>
      </c>
      <c r="CQ516" s="148" t="e">
        <f t="shared" ca="1" si="637"/>
        <v>#N/A</v>
      </c>
      <c r="CR516" s="148" t="e">
        <f t="shared" ca="1" si="637"/>
        <v>#N/A</v>
      </c>
      <c r="CS516" s="148" t="e">
        <f t="shared" ca="1" si="637"/>
        <v>#N/A</v>
      </c>
      <c r="CT516" s="148" t="e">
        <f t="shared" ca="1" si="637"/>
        <v>#N/A</v>
      </c>
      <c r="CU516" s="148" t="e">
        <f t="shared" ca="1" si="637"/>
        <v>#N/A</v>
      </c>
      <c r="CV516" s="148" t="e">
        <f t="shared" ca="1" si="637"/>
        <v>#N/A</v>
      </c>
      <c r="CW516" s="148" t="e">
        <f t="shared" ca="1" si="637"/>
        <v>#N/A</v>
      </c>
      <c r="CX516" s="148" t="e">
        <f t="shared" ca="1" si="637"/>
        <v>#N/A</v>
      </c>
      <c r="CY516" s="148" t="e">
        <f t="shared" ca="1" si="637"/>
        <v>#N/A</v>
      </c>
      <c r="CZ516" s="148" t="e">
        <f t="shared" ca="1" si="637"/>
        <v>#N/A</v>
      </c>
      <c r="DA516" s="148" t="e">
        <f t="shared" ca="1" si="637"/>
        <v>#N/A</v>
      </c>
      <c r="DB516" s="148" t="e">
        <f t="shared" ca="1" si="637"/>
        <v>#N/A</v>
      </c>
      <c r="DC516" s="148" t="e">
        <f t="shared" ca="1" si="637"/>
        <v>#N/A</v>
      </c>
      <c r="DD516" s="148" t="e">
        <f t="shared" ca="1" si="637"/>
        <v>#N/A</v>
      </c>
      <c r="DE516" s="148" t="e">
        <f t="shared" ca="1" si="637"/>
        <v>#N/A</v>
      </c>
      <c r="DF516" s="148" t="e">
        <f t="shared" ca="1" si="637"/>
        <v>#N/A</v>
      </c>
      <c r="DG516" s="148" t="e">
        <f t="shared" ca="1" si="637"/>
        <v>#N/A</v>
      </c>
      <c r="DH516" s="148" t="e">
        <f t="shared" ca="1" si="637"/>
        <v>#N/A</v>
      </c>
      <c r="DI516" s="148" t="e">
        <f t="shared" ca="1" si="637"/>
        <v>#N/A</v>
      </c>
      <c r="DJ516" s="148" t="e">
        <f t="shared" ca="1" si="637"/>
        <v>#N/A</v>
      </c>
      <c r="DK516" s="148" t="e">
        <f t="shared" ca="1" si="637"/>
        <v>#N/A</v>
      </c>
      <c r="DL516" s="148" t="e">
        <f t="shared" ca="1" si="637"/>
        <v>#N/A</v>
      </c>
    </row>
    <row r="517" spans="2:116" x14ac:dyDescent="0.4">
      <c r="D517" t="s">
        <v>841</v>
      </c>
      <c r="E517" s="8" t="str">
        <f t="shared" si="509"/>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841</v>
      </c>
      <c r="E518" s="8" t="str">
        <f t="shared" si="509"/>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841</v>
      </c>
      <c r="E519" s="8" t="str">
        <f t="shared" si="509"/>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841</v>
      </c>
      <c r="E520" s="8" t="str">
        <f t="shared" si="509"/>
        <v>520 SUBFREE-PV</v>
      </c>
      <c r="G520" s="8" t="str">
        <f t="shared" ref="G520:G525" si="638">G486</f>
        <v>Primary revenue driver</v>
      </c>
      <c r="K520" s="53"/>
      <c r="L520" s="53"/>
      <c r="M520" s="53"/>
      <c r="N520" s="53"/>
      <c r="O520" s="53"/>
      <c r="P520" s="53"/>
      <c r="R520" s="24"/>
      <c r="S520" s="203" t="str">
        <f>ADDRESS(ROW(S516),COLUMN(S516),2)</f>
        <v>S$516</v>
      </c>
      <c r="T520" s="203" t="str">
        <f t="shared" ref="T520:CE520" si="639">ADDRESS(ROW(T516),COLUMN(T516))</f>
        <v>$T$516</v>
      </c>
      <c r="U520" s="203" t="str">
        <f t="shared" si="639"/>
        <v>$U$516</v>
      </c>
      <c r="V520" s="203" t="str">
        <f t="shared" si="639"/>
        <v>$V$516</v>
      </c>
      <c r="W520" s="203" t="str">
        <f t="shared" si="639"/>
        <v>$W$516</v>
      </c>
      <c r="X520" s="203" t="str">
        <f t="shared" si="639"/>
        <v>$X$516</v>
      </c>
      <c r="Y520" s="203" t="str">
        <f t="shared" si="639"/>
        <v>$Y$516</v>
      </c>
      <c r="Z520" s="203" t="str">
        <f t="shared" si="639"/>
        <v>$Z$516</v>
      </c>
      <c r="AA520" s="203" t="str">
        <f t="shared" si="639"/>
        <v>$AA$516</v>
      </c>
      <c r="AB520" s="203" t="str">
        <f t="shared" si="639"/>
        <v>$AB$516</v>
      </c>
      <c r="AC520" s="203" t="str">
        <f t="shared" si="639"/>
        <v>$AC$516</v>
      </c>
      <c r="AD520" s="203" t="str">
        <f t="shared" si="639"/>
        <v>$AD$516</v>
      </c>
      <c r="AE520" s="203" t="str">
        <f t="shared" si="639"/>
        <v>$AE$516</v>
      </c>
      <c r="AF520" s="203" t="str">
        <f t="shared" si="639"/>
        <v>$AF$516</v>
      </c>
      <c r="AG520" s="203" t="str">
        <f t="shared" si="639"/>
        <v>$AG$516</v>
      </c>
      <c r="AH520" s="203" t="str">
        <f t="shared" si="639"/>
        <v>$AH$516</v>
      </c>
      <c r="AI520" s="203" t="str">
        <f t="shared" si="639"/>
        <v>$AI$516</v>
      </c>
      <c r="AJ520" s="203" t="str">
        <f t="shared" si="639"/>
        <v>$AJ$516</v>
      </c>
      <c r="AK520" s="203" t="str">
        <f t="shared" si="639"/>
        <v>$AK$516</v>
      </c>
      <c r="AL520" s="203" t="str">
        <f t="shared" si="639"/>
        <v>$AL$516</v>
      </c>
      <c r="AM520" s="203" t="str">
        <f t="shared" si="639"/>
        <v>$AM$516</v>
      </c>
      <c r="AN520" s="203" t="str">
        <f t="shared" si="639"/>
        <v>$AN$516</v>
      </c>
      <c r="AO520" s="203" t="str">
        <f t="shared" si="639"/>
        <v>$AO$516</v>
      </c>
      <c r="AP520" s="203" t="str">
        <f t="shared" si="639"/>
        <v>$AP$516</v>
      </c>
      <c r="AQ520" s="203" t="str">
        <f t="shared" si="639"/>
        <v>$AQ$516</v>
      </c>
      <c r="AR520" s="203" t="str">
        <f t="shared" si="639"/>
        <v>$AR$516</v>
      </c>
      <c r="AS520" s="203" t="str">
        <f t="shared" si="639"/>
        <v>$AS$516</v>
      </c>
      <c r="AT520" s="203" t="str">
        <f t="shared" si="639"/>
        <v>$AT$516</v>
      </c>
      <c r="AU520" s="203" t="str">
        <f t="shared" si="639"/>
        <v>$AU$516</v>
      </c>
      <c r="AV520" s="203" t="str">
        <f t="shared" si="639"/>
        <v>$AV$516</v>
      </c>
      <c r="AW520" s="203" t="str">
        <f t="shared" si="639"/>
        <v>$AW$516</v>
      </c>
      <c r="AX520" s="203" t="str">
        <f t="shared" si="639"/>
        <v>$AX$516</v>
      </c>
      <c r="AY520" s="203" t="str">
        <f t="shared" si="639"/>
        <v>$AY$516</v>
      </c>
      <c r="AZ520" s="203" t="str">
        <f t="shared" si="639"/>
        <v>$AZ$516</v>
      </c>
      <c r="BA520" s="203" t="str">
        <f t="shared" si="639"/>
        <v>$BA$516</v>
      </c>
      <c r="BB520" s="203" t="str">
        <f t="shared" si="639"/>
        <v>$BB$516</v>
      </c>
      <c r="BC520" s="203" t="str">
        <f t="shared" si="639"/>
        <v>$BC$516</v>
      </c>
      <c r="BD520" s="203" t="str">
        <f t="shared" si="639"/>
        <v>$BD$516</v>
      </c>
      <c r="BE520" s="203" t="str">
        <f t="shared" si="639"/>
        <v>$BE$516</v>
      </c>
      <c r="BF520" s="203" t="str">
        <f t="shared" si="639"/>
        <v>$BF$516</v>
      </c>
      <c r="BG520" s="203" t="str">
        <f t="shared" si="639"/>
        <v>$BG$516</v>
      </c>
      <c r="BH520" s="203" t="str">
        <f t="shared" si="639"/>
        <v>$BH$516</v>
      </c>
      <c r="BI520" s="203" t="str">
        <f t="shared" si="639"/>
        <v>$BI$516</v>
      </c>
      <c r="BJ520" s="203" t="str">
        <f t="shared" si="639"/>
        <v>$BJ$516</v>
      </c>
      <c r="BK520" s="203" t="str">
        <f t="shared" si="639"/>
        <v>$BK$516</v>
      </c>
      <c r="BL520" s="203" t="str">
        <f t="shared" si="639"/>
        <v>$BL$516</v>
      </c>
      <c r="BM520" s="203" t="str">
        <f t="shared" si="639"/>
        <v>$BM$516</v>
      </c>
      <c r="BN520" s="203" t="str">
        <f t="shared" si="639"/>
        <v>$BN$516</v>
      </c>
      <c r="BO520" s="203" t="str">
        <f t="shared" si="639"/>
        <v>$BO$516</v>
      </c>
      <c r="BP520" s="203" t="str">
        <f t="shared" si="639"/>
        <v>$BP$516</v>
      </c>
      <c r="BQ520" s="203" t="str">
        <f t="shared" si="639"/>
        <v>$BQ$516</v>
      </c>
      <c r="BR520" s="203" t="str">
        <f t="shared" si="639"/>
        <v>$BR$516</v>
      </c>
      <c r="BS520" s="203" t="str">
        <f t="shared" si="639"/>
        <v>$BS$516</v>
      </c>
      <c r="BT520" s="203" t="str">
        <f t="shared" si="639"/>
        <v>$BT$516</v>
      </c>
      <c r="BU520" s="203" t="str">
        <f t="shared" si="639"/>
        <v>$BU$516</v>
      </c>
      <c r="BV520" s="203" t="str">
        <f t="shared" si="639"/>
        <v>$BV$516</v>
      </c>
      <c r="BW520" s="203" t="str">
        <f t="shared" si="639"/>
        <v>$BW$516</v>
      </c>
      <c r="BX520" s="203" t="str">
        <f t="shared" si="639"/>
        <v>$BX$516</v>
      </c>
      <c r="BY520" s="203" t="str">
        <f t="shared" si="639"/>
        <v>$BY$516</v>
      </c>
      <c r="BZ520" s="203" t="str">
        <f t="shared" si="639"/>
        <v>$BZ$516</v>
      </c>
      <c r="CA520" s="203" t="str">
        <f t="shared" si="639"/>
        <v>$CA$516</v>
      </c>
      <c r="CB520" s="203" t="str">
        <f t="shared" si="639"/>
        <v>$CB$516</v>
      </c>
      <c r="CC520" s="203" t="str">
        <f t="shared" si="639"/>
        <v>$CC$516</v>
      </c>
      <c r="CD520" s="203" t="str">
        <f t="shared" si="639"/>
        <v>$CD$516</v>
      </c>
      <c r="CE520" s="203" t="str">
        <f t="shared" si="639"/>
        <v>$CE$516</v>
      </c>
      <c r="CF520" s="203" t="str">
        <f t="shared" ref="CF520:CL520" si="640">ADDRESS(ROW(CF516),COLUMN(CF516))</f>
        <v>$CF$516</v>
      </c>
      <c r="CG520" s="203" t="str">
        <f t="shared" si="640"/>
        <v>$CG$516</v>
      </c>
      <c r="CH520" s="203" t="str">
        <f t="shared" si="640"/>
        <v>$CH$516</v>
      </c>
      <c r="CI520" s="203" t="str">
        <f t="shared" si="640"/>
        <v>$CI$516</v>
      </c>
      <c r="CJ520" s="203" t="str">
        <f t="shared" si="640"/>
        <v>$CJ$516</v>
      </c>
      <c r="CK520" s="203" t="str">
        <f t="shared" si="640"/>
        <v>$CK$516</v>
      </c>
      <c r="CL520" s="203" t="str">
        <f t="shared" si="640"/>
        <v>$CL$516</v>
      </c>
      <c r="CO520" s="203" t="str">
        <f t="shared" ref="CO520:DL520" si="641">ADDRESS(ROW(CO516),COLUMN(CO516))</f>
        <v>$CO$516</v>
      </c>
      <c r="CP520" s="203" t="str">
        <f t="shared" si="641"/>
        <v>$CP$516</v>
      </c>
      <c r="CQ520" s="203" t="str">
        <f t="shared" si="641"/>
        <v>$CQ$516</v>
      </c>
      <c r="CR520" s="203" t="str">
        <f t="shared" si="641"/>
        <v>$CR$516</v>
      </c>
      <c r="CS520" s="203" t="str">
        <f t="shared" si="641"/>
        <v>$CS$516</v>
      </c>
      <c r="CT520" s="203" t="str">
        <f t="shared" si="641"/>
        <v>$CT$516</v>
      </c>
      <c r="CU520" s="203" t="str">
        <f t="shared" si="641"/>
        <v>$CU$516</v>
      </c>
      <c r="CV520" s="203" t="str">
        <f t="shared" si="641"/>
        <v>$CV$516</v>
      </c>
      <c r="CW520" s="203" t="str">
        <f t="shared" si="641"/>
        <v>$CW$516</v>
      </c>
      <c r="CX520" s="203" t="str">
        <f t="shared" si="641"/>
        <v>$CX$516</v>
      </c>
      <c r="CY520" s="203" t="str">
        <f t="shared" si="641"/>
        <v>$CY$516</v>
      </c>
      <c r="CZ520" s="203" t="str">
        <f t="shared" si="641"/>
        <v>$CZ$516</v>
      </c>
      <c r="DA520" s="203" t="str">
        <f t="shared" si="641"/>
        <v>$DA$516</v>
      </c>
      <c r="DB520" s="203" t="str">
        <f t="shared" si="641"/>
        <v>$DB$516</v>
      </c>
      <c r="DC520" s="203" t="str">
        <f t="shared" si="641"/>
        <v>$DC$516</v>
      </c>
      <c r="DD520" s="203" t="str">
        <f t="shared" si="641"/>
        <v>$DD$516</v>
      </c>
      <c r="DE520" s="203" t="str">
        <f t="shared" si="641"/>
        <v>$DE$516</v>
      </c>
      <c r="DF520" s="203" t="str">
        <f t="shared" si="641"/>
        <v>$DF$516</v>
      </c>
      <c r="DG520" s="203" t="str">
        <f t="shared" si="641"/>
        <v>$DG$516</v>
      </c>
      <c r="DH520" s="203" t="str">
        <f t="shared" si="641"/>
        <v>$DH$516</v>
      </c>
      <c r="DI520" s="203" t="str">
        <f t="shared" si="641"/>
        <v>$DI$516</v>
      </c>
      <c r="DJ520" s="203" t="str">
        <f t="shared" si="641"/>
        <v>$DJ$516</v>
      </c>
      <c r="DK520" s="203" t="str">
        <f t="shared" si="641"/>
        <v>$DK$516</v>
      </c>
      <c r="DL520" s="203" t="str">
        <f t="shared" si="641"/>
        <v>$DL$516</v>
      </c>
    </row>
    <row r="521" spans="2:116" x14ac:dyDescent="0.4">
      <c r="B521" t="s">
        <v>332</v>
      </c>
      <c r="D521" t="s">
        <v>841</v>
      </c>
      <c r="E521" s="8" t="str">
        <f t="shared" si="509"/>
        <v>521 SUBFREE-PV</v>
      </c>
      <c r="G521" s="8" t="str">
        <f t="shared" si="638"/>
        <v>Primary volume driver</v>
      </c>
      <c r="H521" s="12"/>
      <c r="I521" s="60"/>
      <c r="J521" s="60"/>
      <c r="K521" s="34"/>
      <c r="L521" s="34"/>
      <c r="M521" s="34"/>
      <c r="N521" s="34"/>
      <c r="O521" s="34"/>
      <c r="P521" s="34"/>
      <c r="R521" s="15"/>
      <c r="S521" s="76">
        <f t="shared" ref="S521:AX521" si="642">S484</f>
        <v>0</v>
      </c>
      <c r="T521" s="76">
        <f t="shared" si="642"/>
        <v>0</v>
      </c>
      <c r="U521" s="76">
        <f t="shared" si="642"/>
        <v>0</v>
      </c>
      <c r="V521" s="76">
        <f t="shared" si="642"/>
        <v>0</v>
      </c>
      <c r="W521" s="76">
        <f t="shared" si="642"/>
        <v>0</v>
      </c>
      <c r="X521" s="76">
        <f t="shared" si="642"/>
        <v>0</v>
      </c>
      <c r="Y521" s="76">
        <f t="shared" si="642"/>
        <v>0</v>
      </c>
      <c r="Z521" s="76">
        <f t="shared" si="642"/>
        <v>0</v>
      </c>
      <c r="AA521" s="76">
        <f t="shared" si="642"/>
        <v>0</v>
      </c>
      <c r="AB521" s="76">
        <f t="shared" si="642"/>
        <v>0</v>
      </c>
      <c r="AC521" s="76">
        <f t="shared" si="642"/>
        <v>0</v>
      </c>
      <c r="AD521" s="76">
        <f t="shared" si="642"/>
        <v>0</v>
      </c>
      <c r="AE521" s="76">
        <f t="shared" si="642"/>
        <v>0</v>
      </c>
      <c r="AF521" s="76">
        <f t="shared" si="642"/>
        <v>0</v>
      </c>
      <c r="AG521" s="76">
        <f t="shared" si="642"/>
        <v>0</v>
      </c>
      <c r="AH521" s="76">
        <f t="shared" si="642"/>
        <v>0</v>
      </c>
      <c r="AI521" s="76">
        <f t="shared" si="642"/>
        <v>0</v>
      </c>
      <c r="AJ521" s="76">
        <f t="shared" si="642"/>
        <v>0</v>
      </c>
      <c r="AK521" s="76">
        <f t="shared" si="642"/>
        <v>0</v>
      </c>
      <c r="AL521" s="76">
        <f t="shared" si="642"/>
        <v>0</v>
      </c>
      <c r="AM521" s="76">
        <f t="shared" si="642"/>
        <v>0</v>
      </c>
      <c r="AN521" s="76">
        <f t="shared" si="642"/>
        <v>0</v>
      </c>
      <c r="AO521" s="76">
        <f t="shared" si="642"/>
        <v>0</v>
      </c>
      <c r="AP521" s="76">
        <f t="shared" si="642"/>
        <v>0</v>
      </c>
      <c r="AQ521" s="76">
        <f t="shared" si="642"/>
        <v>0</v>
      </c>
      <c r="AR521" s="76">
        <f t="shared" si="642"/>
        <v>0</v>
      </c>
      <c r="AS521" s="76">
        <f t="shared" si="642"/>
        <v>0</v>
      </c>
      <c r="AT521" s="76">
        <f t="shared" si="642"/>
        <v>0</v>
      </c>
      <c r="AU521" s="76">
        <f t="shared" si="642"/>
        <v>0</v>
      </c>
      <c r="AV521" s="76">
        <f t="shared" si="642"/>
        <v>0</v>
      </c>
      <c r="AW521" s="76">
        <f t="shared" si="642"/>
        <v>0</v>
      </c>
      <c r="AX521" s="76">
        <f t="shared" si="642"/>
        <v>0</v>
      </c>
      <c r="AY521" s="76">
        <f t="shared" ref="AY521:CD521" si="643">AY484</f>
        <v>0</v>
      </c>
      <c r="AZ521" s="76">
        <f t="shared" si="643"/>
        <v>0</v>
      </c>
      <c r="BA521" s="76">
        <f t="shared" si="643"/>
        <v>0</v>
      </c>
      <c r="BB521" s="76">
        <f t="shared" si="643"/>
        <v>0</v>
      </c>
      <c r="BC521" s="76">
        <f t="shared" si="643"/>
        <v>0</v>
      </c>
      <c r="BD521" s="76">
        <f t="shared" si="643"/>
        <v>0</v>
      </c>
      <c r="BE521" s="76">
        <f t="shared" si="643"/>
        <v>0</v>
      </c>
      <c r="BF521" s="76">
        <f t="shared" si="643"/>
        <v>0</v>
      </c>
      <c r="BG521" s="76">
        <f t="shared" si="643"/>
        <v>0</v>
      </c>
      <c r="BH521" s="76">
        <f t="shared" si="643"/>
        <v>0</v>
      </c>
      <c r="BI521" s="76">
        <f t="shared" si="643"/>
        <v>0</v>
      </c>
      <c r="BJ521" s="76">
        <f t="shared" si="643"/>
        <v>0</v>
      </c>
      <c r="BK521" s="76">
        <f t="shared" si="643"/>
        <v>0</v>
      </c>
      <c r="BL521" s="76">
        <f t="shared" si="643"/>
        <v>0</v>
      </c>
      <c r="BM521" s="76">
        <f t="shared" si="643"/>
        <v>0</v>
      </c>
      <c r="BN521" s="76">
        <f t="shared" si="643"/>
        <v>0</v>
      </c>
      <c r="BO521" s="76">
        <f t="shared" si="643"/>
        <v>0</v>
      </c>
      <c r="BP521" s="76">
        <f t="shared" si="643"/>
        <v>0</v>
      </c>
      <c r="BQ521" s="76">
        <f t="shared" si="643"/>
        <v>0</v>
      </c>
      <c r="BR521" s="76">
        <f t="shared" si="643"/>
        <v>0</v>
      </c>
      <c r="BS521" s="76">
        <f t="shared" si="643"/>
        <v>0</v>
      </c>
      <c r="BT521" s="76">
        <f t="shared" si="643"/>
        <v>0</v>
      </c>
      <c r="BU521" s="76">
        <f t="shared" si="643"/>
        <v>0</v>
      </c>
      <c r="BV521" s="76">
        <f t="shared" si="643"/>
        <v>0</v>
      </c>
      <c r="BW521" s="76">
        <f t="shared" si="643"/>
        <v>0</v>
      </c>
      <c r="BX521" s="76">
        <f t="shared" si="643"/>
        <v>0</v>
      </c>
      <c r="BY521" s="76">
        <f t="shared" si="643"/>
        <v>0</v>
      </c>
      <c r="BZ521" s="76">
        <f t="shared" si="643"/>
        <v>0</v>
      </c>
      <c r="CA521" s="76">
        <f t="shared" si="643"/>
        <v>0</v>
      </c>
      <c r="CB521" s="76">
        <f t="shared" si="643"/>
        <v>0</v>
      </c>
      <c r="CC521" s="76">
        <f t="shared" si="643"/>
        <v>0</v>
      </c>
      <c r="CD521" s="76">
        <f t="shared" si="643"/>
        <v>0</v>
      </c>
      <c r="CE521" s="76">
        <f t="shared" ref="CE521:CL521" si="644">CE484</f>
        <v>0</v>
      </c>
      <c r="CF521" s="76">
        <f t="shared" si="644"/>
        <v>0</v>
      </c>
      <c r="CG521" s="76">
        <f t="shared" si="644"/>
        <v>0</v>
      </c>
      <c r="CH521" s="76">
        <f t="shared" si="644"/>
        <v>0</v>
      </c>
      <c r="CI521" s="76">
        <f t="shared" si="644"/>
        <v>0</v>
      </c>
      <c r="CJ521" s="76">
        <f t="shared" si="644"/>
        <v>0</v>
      </c>
      <c r="CK521" s="76">
        <f t="shared" si="644"/>
        <v>0</v>
      </c>
      <c r="CL521" s="76">
        <f t="shared" si="644"/>
        <v>0</v>
      </c>
      <c r="CN521" s="60"/>
      <c r="CO521" s="76">
        <f t="shared" ref="CO521:DL521" si="645">CO484</f>
        <v>0</v>
      </c>
      <c r="CP521" s="76">
        <f t="shared" si="645"/>
        <v>0</v>
      </c>
      <c r="CQ521" s="76">
        <f t="shared" si="645"/>
        <v>0</v>
      </c>
      <c r="CR521" s="76">
        <f t="shared" si="645"/>
        <v>0</v>
      </c>
      <c r="CS521" s="76">
        <f t="shared" si="645"/>
        <v>0</v>
      </c>
      <c r="CT521" s="76">
        <f t="shared" si="645"/>
        <v>0</v>
      </c>
      <c r="CU521" s="76">
        <f t="shared" si="645"/>
        <v>0</v>
      </c>
      <c r="CV521" s="76">
        <f t="shared" si="645"/>
        <v>0</v>
      </c>
      <c r="CW521" s="76">
        <f t="shared" si="645"/>
        <v>0</v>
      </c>
      <c r="CX521" s="76">
        <f t="shared" si="645"/>
        <v>0</v>
      </c>
      <c r="CY521" s="76">
        <f t="shared" si="645"/>
        <v>0</v>
      </c>
      <c r="CZ521" s="76">
        <f t="shared" si="645"/>
        <v>0</v>
      </c>
      <c r="DA521" s="76">
        <f t="shared" si="645"/>
        <v>0</v>
      </c>
      <c r="DB521" s="76">
        <f t="shared" si="645"/>
        <v>0</v>
      </c>
      <c r="DC521" s="76">
        <f t="shared" si="645"/>
        <v>0</v>
      </c>
      <c r="DD521" s="76">
        <f t="shared" si="645"/>
        <v>0</v>
      </c>
      <c r="DE521" s="76">
        <f t="shared" si="645"/>
        <v>0</v>
      </c>
      <c r="DF521" s="76">
        <f t="shared" si="645"/>
        <v>0</v>
      </c>
      <c r="DG521" s="76">
        <f t="shared" si="645"/>
        <v>0</v>
      </c>
      <c r="DH521" s="76">
        <f t="shared" si="645"/>
        <v>0</v>
      </c>
      <c r="DI521" s="76">
        <f t="shared" si="645"/>
        <v>0</v>
      </c>
      <c r="DJ521" s="76">
        <f t="shared" si="645"/>
        <v>0</v>
      </c>
      <c r="DK521" s="76">
        <f t="shared" si="645"/>
        <v>0</v>
      </c>
      <c r="DL521" s="76">
        <f t="shared" si="645"/>
        <v>0</v>
      </c>
    </row>
    <row r="522" spans="2:116" x14ac:dyDescent="0.4">
      <c r="B522" t="s">
        <v>332</v>
      </c>
      <c r="D522" t="s">
        <v>841</v>
      </c>
      <c r="E522" s="8" t="str">
        <f t="shared" si="509"/>
        <v>522 SUBFREE-PV</v>
      </c>
      <c r="G522" s="8" t="str">
        <f t="shared" si="638"/>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841</v>
      </c>
      <c r="E523" s="8" t="str">
        <f t="shared" si="509"/>
        <v>523 SUBFREE-PV</v>
      </c>
      <c r="G523" s="8" t="str">
        <f t="shared" si="638"/>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841</v>
      </c>
      <c r="E524" s="8" t="str">
        <f t="shared" si="509"/>
        <v>524 SUBFREE-PV</v>
      </c>
      <c r="G524" s="8" t="str">
        <f t="shared" si="638"/>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841</v>
      </c>
      <c r="E525" s="8" t="str">
        <f t="shared" si="509"/>
        <v>525 SUBFREE-PV</v>
      </c>
      <c r="G525" s="8" t="str">
        <f t="shared" si="638"/>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6">S$20</f>
        <v>S$16</v>
      </c>
      <c r="T560" s="199" t="str">
        <f t="shared" si="646"/>
        <v>T$16</v>
      </c>
      <c r="U560" s="199" t="str">
        <f t="shared" si="646"/>
        <v>U$16</v>
      </c>
      <c r="V560" s="199" t="str">
        <f t="shared" si="646"/>
        <v>V$16</v>
      </c>
      <c r="W560" s="199" t="str">
        <f t="shared" si="646"/>
        <v>W$16</v>
      </c>
      <c r="X560" s="199" t="str">
        <f t="shared" si="646"/>
        <v>X$16</v>
      </c>
      <c r="Y560" s="199" t="str">
        <f t="shared" si="646"/>
        <v>Y$16</v>
      </c>
      <c r="Z560" s="199" t="str">
        <f t="shared" si="646"/>
        <v>Z$16</v>
      </c>
      <c r="AA560" s="199" t="str">
        <f t="shared" si="646"/>
        <v>AA$16</v>
      </c>
      <c r="AB560" s="199" t="str">
        <f t="shared" si="646"/>
        <v>AB$16</v>
      </c>
      <c r="AC560" s="199" t="str">
        <f t="shared" si="646"/>
        <v>AC$16</v>
      </c>
      <c r="AD560" s="199" t="str">
        <f t="shared" si="646"/>
        <v>AD$16</v>
      </c>
      <c r="AE560" s="199" t="str">
        <f t="shared" si="646"/>
        <v>AE$16</v>
      </c>
      <c r="AF560" s="199" t="str">
        <f t="shared" si="646"/>
        <v>AF$16</v>
      </c>
      <c r="AG560" s="199" t="str">
        <f t="shared" si="646"/>
        <v>AG$16</v>
      </c>
      <c r="AH560" s="199" t="str">
        <f t="shared" si="646"/>
        <v>AH$16</v>
      </c>
      <c r="AI560" s="199" t="str">
        <f t="shared" si="646"/>
        <v>AI$16</v>
      </c>
      <c r="AJ560" s="199" t="str">
        <f t="shared" si="646"/>
        <v>AJ$16</v>
      </c>
      <c r="AK560" s="199" t="str">
        <f t="shared" si="646"/>
        <v>AK$16</v>
      </c>
      <c r="AL560" s="199" t="str">
        <f t="shared" si="646"/>
        <v>AL$16</v>
      </c>
      <c r="AM560" s="199" t="str">
        <f t="shared" si="646"/>
        <v>AM$16</v>
      </c>
      <c r="AN560" s="199" t="str">
        <f t="shared" si="646"/>
        <v>AN$16</v>
      </c>
      <c r="AO560" s="199" t="str">
        <f t="shared" si="646"/>
        <v>AO$16</v>
      </c>
      <c r="AP560" s="199" t="str">
        <f t="shared" si="646"/>
        <v>AP$16</v>
      </c>
      <c r="AQ560" s="199" t="str">
        <f t="shared" si="646"/>
        <v>AQ$16</v>
      </c>
      <c r="AR560" s="199" t="str">
        <f t="shared" si="646"/>
        <v>AR$16</v>
      </c>
      <c r="AS560" s="199" t="str">
        <f t="shared" si="646"/>
        <v>AS$16</v>
      </c>
      <c r="AT560" s="199" t="str">
        <f t="shared" si="646"/>
        <v>AT$16</v>
      </c>
      <c r="AU560" s="199" t="str">
        <f t="shared" si="646"/>
        <v>AU$16</v>
      </c>
      <c r="AV560" s="199" t="str">
        <f t="shared" si="646"/>
        <v>AV$16</v>
      </c>
      <c r="AW560" s="199" t="str">
        <f t="shared" si="646"/>
        <v>AW$16</v>
      </c>
      <c r="AX560" s="199" t="str">
        <f t="shared" si="646"/>
        <v>AX$16</v>
      </c>
      <c r="AY560" s="199" t="str">
        <f t="shared" ref="AY560:CD560" si="647">AY$20</f>
        <v>AY$16</v>
      </c>
      <c r="AZ560" s="199" t="str">
        <f t="shared" si="647"/>
        <v>AZ$16</v>
      </c>
      <c r="BA560" s="199" t="str">
        <f t="shared" si="647"/>
        <v>BA$16</v>
      </c>
      <c r="BB560" s="199" t="str">
        <f t="shared" si="647"/>
        <v>BB$16</v>
      </c>
      <c r="BC560" s="199" t="str">
        <f t="shared" si="647"/>
        <v>BC$16</v>
      </c>
      <c r="BD560" s="199" t="str">
        <f t="shared" si="647"/>
        <v>BD$16</v>
      </c>
      <c r="BE560" s="199" t="str">
        <f t="shared" si="647"/>
        <v>BE$16</v>
      </c>
      <c r="BF560" s="199" t="str">
        <f t="shared" si="647"/>
        <v>BF$16</v>
      </c>
      <c r="BG560" s="199" t="str">
        <f t="shared" si="647"/>
        <v>BG$16</v>
      </c>
      <c r="BH560" s="199" t="str">
        <f t="shared" si="647"/>
        <v>BH$16</v>
      </c>
      <c r="BI560" s="199" t="str">
        <f t="shared" si="647"/>
        <v>BI$16</v>
      </c>
      <c r="BJ560" s="199" t="str">
        <f t="shared" si="647"/>
        <v>BJ$16</v>
      </c>
      <c r="BK560" s="199" t="str">
        <f t="shared" si="647"/>
        <v>BK$16</v>
      </c>
      <c r="BL560" s="199" t="str">
        <f t="shared" si="647"/>
        <v>BL$16</v>
      </c>
      <c r="BM560" s="199" t="str">
        <f t="shared" si="647"/>
        <v>BM$16</v>
      </c>
      <c r="BN560" s="199" t="str">
        <f t="shared" si="647"/>
        <v>BN$16</v>
      </c>
      <c r="BO560" s="199" t="str">
        <f t="shared" si="647"/>
        <v>BO$16</v>
      </c>
      <c r="BP560" s="199" t="str">
        <f t="shared" si="647"/>
        <v>BP$16</v>
      </c>
      <c r="BQ560" s="199" t="str">
        <f t="shared" si="647"/>
        <v>BQ$16</v>
      </c>
      <c r="BR560" s="199" t="str">
        <f t="shared" si="647"/>
        <v>BR$16</v>
      </c>
      <c r="BS560" s="199" t="str">
        <f t="shared" si="647"/>
        <v>BS$16</v>
      </c>
      <c r="BT560" s="199" t="str">
        <f t="shared" si="647"/>
        <v>BT$16</v>
      </c>
      <c r="BU560" s="199" t="str">
        <f t="shared" si="647"/>
        <v>BU$16</v>
      </c>
      <c r="BV560" s="199" t="str">
        <f t="shared" si="647"/>
        <v>BV$16</v>
      </c>
      <c r="BW560" s="199" t="str">
        <f t="shared" si="647"/>
        <v>BW$16</v>
      </c>
      <c r="BX560" s="199" t="str">
        <f t="shared" si="647"/>
        <v>BX$16</v>
      </c>
      <c r="BY560" s="199" t="str">
        <f t="shared" si="647"/>
        <v>BY$16</v>
      </c>
      <c r="BZ560" s="199" t="str">
        <f t="shared" si="647"/>
        <v>BZ$16</v>
      </c>
      <c r="CA560" s="199" t="str">
        <f t="shared" si="647"/>
        <v>CA$16</v>
      </c>
      <c r="CB560" s="199" t="str">
        <f t="shared" si="647"/>
        <v>CB$16</v>
      </c>
      <c r="CC560" s="199" t="str">
        <f t="shared" si="647"/>
        <v>CC$16</v>
      </c>
      <c r="CD560" s="199" t="str">
        <f t="shared" si="647"/>
        <v>CD$16</v>
      </c>
      <c r="CE560" s="199" t="str">
        <f t="shared" ref="CE560:CL560" si="648">CE$20</f>
        <v>CE$16</v>
      </c>
      <c r="CF560" s="199" t="str">
        <f t="shared" si="648"/>
        <v>CF$16</v>
      </c>
      <c r="CG560" s="199" t="str">
        <f t="shared" si="648"/>
        <v>CG$16</v>
      </c>
      <c r="CH560" s="199" t="str">
        <f t="shared" si="648"/>
        <v>CH$16</v>
      </c>
      <c r="CI560" s="199" t="str">
        <f t="shared" si="648"/>
        <v>CI$16</v>
      </c>
      <c r="CJ560" s="199" t="str">
        <f t="shared" si="648"/>
        <v>CJ$16</v>
      </c>
      <c r="CK560" s="199" t="str">
        <f t="shared" si="648"/>
        <v>CK$16</v>
      </c>
      <c r="CL560" s="199" t="str">
        <f t="shared" si="648"/>
        <v>CL$16</v>
      </c>
      <c r="CN560" s="176"/>
      <c r="CO560" s="199" t="str">
        <f t="shared" ref="CO560:DL560" si="649">CO$20</f>
        <v>CO$16</v>
      </c>
      <c r="CP560" s="199" t="str">
        <f t="shared" si="649"/>
        <v>CP$16</v>
      </c>
      <c r="CQ560" s="199" t="str">
        <f t="shared" si="649"/>
        <v>CQ$16</v>
      </c>
      <c r="CR560" s="199" t="str">
        <f t="shared" si="649"/>
        <v>CR$16</v>
      </c>
      <c r="CS560" s="199" t="str">
        <f t="shared" si="649"/>
        <v>CS$16</v>
      </c>
      <c r="CT560" s="199" t="str">
        <f t="shared" si="649"/>
        <v>CT$16</v>
      </c>
      <c r="CU560" s="199" t="str">
        <f t="shared" si="649"/>
        <v>CU$16</v>
      </c>
      <c r="CV560" s="199" t="str">
        <f t="shared" si="649"/>
        <v>CV$16</v>
      </c>
      <c r="CW560" s="199" t="str">
        <f t="shared" si="649"/>
        <v>CW$16</v>
      </c>
      <c r="CX560" s="199" t="str">
        <f t="shared" si="649"/>
        <v>CX$16</v>
      </c>
      <c r="CY560" s="199" t="str">
        <f t="shared" si="649"/>
        <v>CY$16</v>
      </c>
      <c r="CZ560" s="199" t="str">
        <f t="shared" si="649"/>
        <v>CZ$16</v>
      </c>
      <c r="DA560" s="199" t="str">
        <f t="shared" si="649"/>
        <v>DA$16</v>
      </c>
      <c r="DB560" s="199" t="str">
        <f t="shared" si="649"/>
        <v>DB$16</v>
      </c>
      <c r="DC560" s="199" t="str">
        <f t="shared" si="649"/>
        <v>DC$16</v>
      </c>
      <c r="DD560" s="199" t="str">
        <f t="shared" si="649"/>
        <v>DD$16</v>
      </c>
      <c r="DE560" s="199" t="str">
        <f t="shared" si="649"/>
        <v>DE$16</v>
      </c>
      <c r="DF560" s="199" t="str">
        <f t="shared" si="649"/>
        <v>DF$16</v>
      </c>
      <c r="DG560" s="199" t="str">
        <f t="shared" si="649"/>
        <v>DG$16</v>
      </c>
      <c r="DH560" s="199" t="str">
        <f t="shared" si="649"/>
        <v>DH$16</v>
      </c>
      <c r="DI560" s="199" t="str">
        <f t="shared" si="649"/>
        <v>DI$16</v>
      </c>
      <c r="DJ560" s="199" t="str">
        <f t="shared" si="649"/>
        <v>DJ$16</v>
      </c>
      <c r="DK560" s="199" t="str">
        <f t="shared" si="649"/>
        <v>DK$16</v>
      </c>
      <c r="DL560" s="199" t="str">
        <f t="shared" si="649"/>
        <v>DL$16</v>
      </c>
    </row>
    <row r="561" spans="1:116" x14ac:dyDescent="0.4">
      <c r="A561" s="174"/>
      <c r="E561" s="8"/>
      <c r="G561" s="175" t="s">
        <v>462</v>
      </c>
      <c r="H561" s="200"/>
      <c r="I561" s="201"/>
      <c r="J561" s="201"/>
      <c r="K561" s="202"/>
      <c r="L561" s="202"/>
      <c r="M561" s="202"/>
      <c r="N561" s="202"/>
      <c r="O561" s="202"/>
      <c r="P561" s="202"/>
      <c r="R561" s="202"/>
      <c r="S561" s="199" t="str">
        <f t="shared" ref="S561:AX561" si="650">S$21</f>
        <v>S$17</v>
      </c>
      <c r="T561" s="199" t="str">
        <f t="shared" si="650"/>
        <v>T$17</v>
      </c>
      <c r="U561" s="199" t="str">
        <f t="shared" si="650"/>
        <v>U$17</v>
      </c>
      <c r="V561" s="199" t="str">
        <f t="shared" si="650"/>
        <v>V$17</v>
      </c>
      <c r="W561" s="199" t="str">
        <f t="shared" si="650"/>
        <v>W$17</v>
      </c>
      <c r="X561" s="199" t="str">
        <f t="shared" si="650"/>
        <v>X$17</v>
      </c>
      <c r="Y561" s="199" t="str">
        <f t="shared" si="650"/>
        <v>Y$17</v>
      </c>
      <c r="Z561" s="199" t="str">
        <f t="shared" si="650"/>
        <v>Z$17</v>
      </c>
      <c r="AA561" s="199" t="str">
        <f t="shared" si="650"/>
        <v>AA$17</v>
      </c>
      <c r="AB561" s="199" t="str">
        <f t="shared" si="650"/>
        <v>AB$17</v>
      </c>
      <c r="AC561" s="199" t="str">
        <f t="shared" si="650"/>
        <v>AC$17</v>
      </c>
      <c r="AD561" s="199" t="str">
        <f t="shared" si="650"/>
        <v>AD$17</v>
      </c>
      <c r="AE561" s="199" t="str">
        <f t="shared" si="650"/>
        <v>AE$17</v>
      </c>
      <c r="AF561" s="199" t="str">
        <f t="shared" si="650"/>
        <v>AF$17</v>
      </c>
      <c r="AG561" s="199" t="str">
        <f t="shared" si="650"/>
        <v>AG$17</v>
      </c>
      <c r="AH561" s="199" t="str">
        <f t="shared" si="650"/>
        <v>AH$17</v>
      </c>
      <c r="AI561" s="199" t="str">
        <f t="shared" si="650"/>
        <v>AI$17</v>
      </c>
      <c r="AJ561" s="199" t="str">
        <f t="shared" si="650"/>
        <v>AJ$17</v>
      </c>
      <c r="AK561" s="199" t="str">
        <f t="shared" si="650"/>
        <v>AK$17</v>
      </c>
      <c r="AL561" s="199" t="str">
        <f t="shared" si="650"/>
        <v>AL$17</v>
      </c>
      <c r="AM561" s="199" t="str">
        <f t="shared" si="650"/>
        <v>AM$17</v>
      </c>
      <c r="AN561" s="199" t="str">
        <f t="shared" si="650"/>
        <v>AN$17</v>
      </c>
      <c r="AO561" s="199" t="str">
        <f t="shared" si="650"/>
        <v>AO$17</v>
      </c>
      <c r="AP561" s="199" t="str">
        <f t="shared" si="650"/>
        <v>AP$17</v>
      </c>
      <c r="AQ561" s="199" t="str">
        <f t="shared" si="650"/>
        <v>AQ$17</v>
      </c>
      <c r="AR561" s="199" t="str">
        <f t="shared" si="650"/>
        <v>AR$17</v>
      </c>
      <c r="AS561" s="199" t="str">
        <f t="shared" si="650"/>
        <v>AS$17</v>
      </c>
      <c r="AT561" s="199" t="str">
        <f t="shared" si="650"/>
        <v>AT$17</v>
      </c>
      <c r="AU561" s="199" t="str">
        <f t="shared" si="650"/>
        <v>AU$17</v>
      </c>
      <c r="AV561" s="199" t="str">
        <f t="shared" si="650"/>
        <v>AV$17</v>
      </c>
      <c r="AW561" s="199" t="str">
        <f t="shared" si="650"/>
        <v>AW$17</v>
      </c>
      <c r="AX561" s="199" t="str">
        <f t="shared" si="650"/>
        <v>AX$17</v>
      </c>
      <c r="AY561" s="199" t="str">
        <f t="shared" ref="AY561:CD561" si="651">AY$21</f>
        <v>AY$17</v>
      </c>
      <c r="AZ561" s="199" t="str">
        <f t="shared" si="651"/>
        <v>AZ$17</v>
      </c>
      <c r="BA561" s="199" t="str">
        <f t="shared" si="651"/>
        <v>BA$17</v>
      </c>
      <c r="BB561" s="199" t="str">
        <f t="shared" si="651"/>
        <v>BB$17</v>
      </c>
      <c r="BC561" s="199" t="str">
        <f t="shared" si="651"/>
        <v>BC$17</v>
      </c>
      <c r="BD561" s="199" t="str">
        <f t="shared" si="651"/>
        <v>BD$17</v>
      </c>
      <c r="BE561" s="199" t="str">
        <f t="shared" si="651"/>
        <v>BE$17</v>
      </c>
      <c r="BF561" s="199" t="str">
        <f t="shared" si="651"/>
        <v>BF$17</v>
      </c>
      <c r="BG561" s="199" t="str">
        <f t="shared" si="651"/>
        <v>BG$17</v>
      </c>
      <c r="BH561" s="199" t="str">
        <f t="shared" si="651"/>
        <v>BH$17</v>
      </c>
      <c r="BI561" s="199" t="str">
        <f t="shared" si="651"/>
        <v>BI$17</v>
      </c>
      <c r="BJ561" s="199" t="str">
        <f t="shared" si="651"/>
        <v>BJ$17</v>
      </c>
      <c r="BK561" s="199" t="str">
        <f t="shared" si="651"/>
        <v>BK$17</v>
      </c>
      <c r="BL561" s="199" t="str">
        <f t="shared" si="651"/>
        <v>BL$17</v>
      </c>
      <c r="BM561" s="199" t="str">
        <f t="shared" si="651"/>
        <v>BM$17</v>
      </c>
      <c r="BN561" s="199" t="str">
        <f t="shared" si="651"/>
        <v>BN$17</v>
      </c>
      <c r="BO561" s="199" t="str">
        <f t="shared" si="651"/>
        <v>BO$17</v>
      </c>
      <c r="BP561" s="199" t="str">
        <f t="shared" si="651"/>
        <v>BP$17</v>
      </c>
      <c r="BQ561" s="199" t="str">
        <f t="shared" si="651"/>
        <v>BQ$17</v>
      </c>
      <c r="BR561" s="199" t="str">
        <f t="shared" si="651"/>
        <v>BR$17</v>
      </c>
      <c r="BS561" s="199" t="str">
        <f t="shared" si="651"/>
        <v>BS$17</v>
      </c>
      <c r="BT561" s="199" t="str">
        <f t="shared" si="651"/>
        <v>BT$17</v>
      </c>
      <c r="BU561" s="199" t="str">
        <f t="shared" si="651"/>
        <v>BU$17</v>
      </c>
      <c r="BV561" s="199" t="str">
        <f t="shared" si="651"/>
        <v>BV$17</v>
      </c>
      <c r="BW561" s="199" t="str">
        <f t="shared" si="651"/>
        <v>BW$17</v>
      </c>
      <c r="BX561" s="199" t="str">
        <f t="shared" si="651"/>
        <v>BX$17</v>
      </c>
      <c r="BY561" s="199" t="str">
        <f t="shared" si="651"/>
        <v>BY$17</v>
      </c>
      <c r="BZ561" s="199" t="str">
        <f t="shared" si="651"/>
        <v>BZ$17</v>
      </c>
      <c r="CA561" s="199" t="str">
        <f t="shared" si="651"/>
        <v>CA$17</v>
      </c>
      <c r="CB561" s="199" t="str">
        <f t="shared" si="651"/>
        <v>CB$17</v>
      </c>
      <c r="CC561" s="199" t="str">
        <f t="shared" si="651"/>
        <v>CC$17</v>
      </c>
      <c r="CD561" s="199" t="str">
        <f t="shared" si="651"/>
        <v>CD$17</v>
      </c>
      <c r="CE561" s="199" t="str">
        <f t="shared" ref="CE561:CL561" si="652">CE$21</f>
        <v>CE$17</v>
      </c>
      <c r="CF561" s="199" t="str">
        <f t="shared" si="652"/>
        <v>CF$17</v>
      </c>
      <c r="CG561" s="199" t="str">
        <f t="shared" si="652"/>
        <v>CG$17</v>
      </c>
      <c r="CH561" s="199" t="str">
        <f t="shared" si="652"/>
        <v>CH$17</v>
      </c>
      <c r="CI561" s="199" t="str">
        <f t="shared" si="652"/>
        <v>CI$17</v>
      </c>
      <c r="CJ561" s="199" t="str">
        <f t="shared" si="652"/>
        <v>CJ$17</v>
      </c>
      <c r="CK561" s="199" t="str">
        <f t="shared" si="652"/>
        <v>CK$17</v>
      </c>
      <c r="CL561" s="199" t="str">
        <f t="shared" si="652"/>
        <v>CL$17</v>
      </c>
      <c r="CN561" s="201"/>
      <c r="CO561" s="199" t="str">
        <f t="shared" ref="CO561:DL561" si="653">CO$21</f>
        <v>CO$17</v>
      </c>
      <c r="CP561" s="199" t="str">
        <f t="shared" si="653"/>
        <v>CP$17</v>
      </c>
      <c r="CQ561" s="199" t="str">
        <f t="shared" si="653"/>
        <v>CQ$17</v>
      </c>
      <c r="CR561" s="199" t="str">
        <f t="shared" si="653"/>
        <v>CR$17</v>
      </c>
      <c r="CS561" s="199" t="str">
        <f t="shared" si="653"/>
        <v>CS$17</v>
      </c>
      <c r="CT561" s="199" t="str">
        <f t="shared" si="653"/>
        <v>CT$17</v>
      </c>
      <c r="CU561" s="199" t="str">
        <f t="shared" si="653"/>
        <v>CU$17</v>
      </c>
      <c r="CV561" s="199" t="str">
        <f t="shared" si="653"/>
        <v>CV$17</v>
      </c>
      <c r="CW561" s="199" t="str">
        <f t="shared" si="653"/>
        <v>CW$17</v>
      </c>
      <c r="CX561" s="199" t="str">
        <f t="shared" si="653"/>
        <v>CX$17</v>
      </c>
      <c r="CY561" s="199" t="str">
        <f t="shared" si="653"/>
        <v>CY$17</v>
      </c>
      <c r="CZ561" s="199" t="str">
        <f t="shared" si="653"/>
        <v>CZ$17</v>
      </c>
      <c r="DA561" s="199" t="str">
        <f t="shared" si="653"/>
        <v>DA$17</v>
      </c>
      <c r="DB561" s="199" t="str">
        <f t="shared" si="653"/>
        <v>DB$17</v>
      </c>
      <c r="DC561" s="199" t="str">
        <f t="shared" si="653"/>
        <v>DC$17</v>
      </c>
      <c r="DD561" s="199" t="str">
        <f t="shared" si="653"/>
        <v>DD$17</v>
      </c>
      <c r="DE561" s="199" t="str">
        <f t="shared" si="653"/>
        <v>DE$17</v>
      </c>
      <c r="DF561" s="199" t="str">
        <f t="shared" si="653"/>
        <v>DF$17</v>
      </c>
      <c r="DG561" s="199" t="str">
        <f t="shared" si="653"/>
        <v>DG$17</v>
      </c>
      <c r="DH561" s="199" t="str">
        <f t="shared" si="653"/>
        <v>DH$17</v>
      </c>
      <c r="DI561" s="199" t="str">
        <f t="shared" si="653"/>
        <v>DI$17</v>
      </c>
      <c r="DJ561" s="199" t="str">
        <f t="shared" si="653"/>
        <v>DJ$17</v>
      </c>
      <c r="DK561" s="199" t="str">
        <f t="shared" si="653"/>
        <v>DK$17</v>
      </c>
      <c r="DL561" s="199" t="str">
        <f t="shared" si="653"/>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4">S$22</f>
        <v>S$18</v>
      </c>
      <c r="T564" s="190" t="str">
        <f t="shared" si="654"/>
        <v>T$18</v>
      </c>
      <c r="U564" s="190" t="str">
        <f t="shared" si="654"/>
        <v>U$18</v>
      </c>
      <c r="V564" s="190" t="str">
        <f t="shared" si="654"/>
        <v>V$18</v>
      </c>
      <c r="W564" s="190" t="str">
        <f t="shared" si="654"/>
        <v>W$18</v>
      </c>
      <c r="X564" s="190" t="str">
        <f t="shared" si="654"/>
        <v>X$18</v>
      </c>
      <c r="Y564" s="190" t="str">
        <f t="shared" si="654"/>
        <v>Y$18</v>
      </c>
      <c r="Z564" s="190" t="str">
        <f t="shared" si="654"/>
        <v>Z$18</v>
      </c>
      <c r="AA564" s="190" t="str">
        <f t="shared" si="654"/>
        <v>AA$18</v>
      </c>
      <c r="AB564" s="190" t="str">
        <f t="shared" si="654"/>
        <v>AB$18</v>
      </c>
      <c r="AC564" s="190" t="str">
        <f t="shared" si="654"/>
        <v>AC$18</v>
      </c>
      <c r="AD564" s="190" t="str">
        <f t="shared" si="654"/>
        <v>AD$18</v>
      </c>
      <c r="AE564" s="190" t="str">
        <f t="shared" si="654"/>
        <v>AE$18</v>
      </c>
      <c r="AF564" s="190" t="str">
        <f t="shared" si="654"/>
        <v>AF$18</v>
      </c>
      <c r="AG564" s="190" t="str">
        <f t="shared" si="654"/>
        <v>AG$18</v>
      </c>
      <c r="AH564" s="190" t="str">
        <f t="shared" si="654"/>
        <v>AH$18</v>
      </c>
      <c r="AI564" s="190" t="str">
        <f t="shared" si="654"/>
        <v>AI$18</v>
      </c>
      <c r="AJ564" s="190" t="str">
        <f t="shared" si="654"/>
        <v>AJ$18</v>
      </c>
      <c r="AK564" s="190" t="str">
        <f t="shared" si="654"/>
        <v>AK$18</v>
      </c>
      <c r="AL564" s="190" t="str">
        <f t="shared" si="654"/>
        <v>AL$18</v>
      </c>
      <c r="AM564" s="190" t="str">
        <f t="shared" si="654"/>
        <v>AM$18</v>
      </c>
      <c r="AN564" s="190" t="str">
        <f t="shared" si="654"/>
        <v>AN$18</v>
      </c>
      <c r="AO564" s="190" t="str">
        <f t="shared" si="654"/>
        <v>AO$18</v>
      </c>
      <c r="AP564" s="190" t="str">
        <f t="shared" si="654"/>
        <v>AP$18</v>
      </c>
      <c r="AQ564" s="190" t="str">
        <f t="shared" si="654"/>
        <v>AQ$18</v>
      </c>
      <c r="AR564" s="190" t="str">
        <f t="shared" si="654"/>
        <v>AR$18</v>
      </c>
      <c r="AS564" s="190" t="str">
        <f t="shared" si="654"/>
        <v>AS$18</v>
      </c>
      <c r="AT564" s="190" t="str">
        <f t="shared" si="654"/>
        <v>AT$18</v>
      </c>
      <c r="AU564" s="190" t="str">
        <f t="shared" si="654"/>
        <v>AU$18</v>
      </c>
      <c r="AV564" s="190" t="str">
        <f t="shared" si="654"/>
        <v>AV$18</v>
      </c>
      <c r="AW564" s="190" t="str">
        <f t="shared" si="654"/>
        <v>AW$18</v>
      </c>
      <c r="AX564" s="190" t="str">
        <f t="shared" si="654"/>
        <v>AX$18</v>
      </c>
      <c r="AY564" s="190" t="str">
        <f t="shared" ref="AY564:CD564" si="655">AY$22</f>
        <v>AY$18</v>
      </c>
      <c r="AZ564" s="190" t="str">
        <f t="shared" si="655"/>
        <v>AZ$18</v>
      </c>
      <c r="BA564" s="190" t="str">
        <f t="shared" si="655"/>
        <v>BA$18</v>
      </c>
      <c r="BB564" s="190" t="str">
        <f t="shared" si="655"/>
        <v>BB$18</v>
      </c>
      <c r="BC564" s="190" t="str">
        <f t="shared" si="655"/>
        <v>BC$18</v>
      </c>
      <c r="BD564" s="190" t="str">
        <f t="shared" si="655"/>
        <v>BD$18</v>
      </c>
      <c r="BE564" s="190" t="str">
        <f t="shared" si="655"/>
        <v>BE$18</v>
      </c>
      <c r="BF564" s="190" t="str">
        <f t="shared" si="655"/>
        <v>BF$18</v>
      </c>
      <c r="BG564" s="190" t="str">
        <f t="shared" si="655"/>
        <v>BG$18</v>
      </c>
      <c r="BH564" s="190" t="str">
        <f t="shared" si="655"/>
        <v>BH$18</v>
      </c>
      <c r="BI564" s="190" t="str">
        <f t="shared" si="655"/>
        <v>BI$18</v>
      </c>
      <c r="BJ564" s="190" t="str">
        <f t="shared" si="655"/>
        <v>BJ$18</v>
      </c>
      <c r="BK564" s="190" t="str">
        <f t="shared" si="655"/>
        <v>BK$18</v>
      </c>
      <c r="BL564" s="190" t="str">
        <f t="shared" si="655"/>
        <v>BL$18</v>
      </c>
      <c r="BM564" s="190" t="str">
        <f t="shared" si="655"/>
        <v>BM$18</v>
      </c>
      <c r="BN564" s="190" t="str">
        <f t="shared" si="655"/>
        <v>BN$18</v>
      </c>
      <c r="BO564" s="190" t="str">
        <f t="shared" si="655"/>
        <v>BO$18</v>
      </c>
      <c r="BP564" s="190" t="str">
        <f t="shared" si="655"/>
        <v>BP$18</v>
      </c>
      <c r="BQ564" s="190" t="str">
        <f t="shared" si="655"/>
        <v>BQ$18</v>
      </c>
      <c r="BR564" s="190" t="str">
        <f t="shared" si="655"/>
        <v>BR$18</v>
      </c>
      <c r="BS564" s="190" t="str">
        <f t="shared" si="655"/>
        <v>BS$18</v>
      </c>
      <c r="BT564" s="190" t="str">
        <f t="shared" si="655"/>
        <v>BT$18</v>
      </c>
      <c r="BU564" s="190" t="str">
        <f t="shared" si="655"/>
        <v>BU$18</v>
      </c>
      <c r="BV564" s="190" t="str">
        <f t="shared" si="655"/>
        <v>BV$18</v>
      </c>
      <c r="BW564" s="190" t="str">
        <f t="shared" si="655"/>
        <v>BW$18</v>
      </c>
      <c r="BX564" s="190" t="str">
        <f t="shared" si="655"/>
        <v>BX$18</v>
      </c>
      <c r="BY564" s="190" t="str">
        <f t="shared" si="655"/>
        <v>BY$18</v>
      </c>
      <c r="BZ564" s="190" t="str">
        <f t="shared" si="655"/>
        <v>BZ$18</v>
      </c>
      <c r="CA564" s="190" t="str">
        <f t="shared" si="655"/>
        <v>CA$18</v>
      </c>
      <c r="CB564" s="190" t="str">
        <f t="shared" si="655"/>
        <v>CB$18</v>
      </c>
      <c r="CC564" s="190" t="str">
        <f t="shared" si="655"/>
        <v>CC$18</v>
      </c>
      <c r="CD564" s="190" t="str">
        <f t="shared" si="655"/>
        <v>CD$18</v>
      </c>
      <c r="CE564" s="190" t="str">
        <f t="shared" ref="CE564:CL564" si="656">CE$22</f>
        <v>CE$18</v>
      </c>
      <c r="CF564" s="190" t="str">
        <f t="shared" si="656"/>
        <v>CF$18</v>
      </c>
      <c r="CG564" s="190" t="str">
        <f t="shared" si="656"/>
        <v>CG$18</v>
      </c>
      <c r="CH564" s="190" t="str">
        <f t="shared" si="656"/>
        <v>CH$18</v>
      </c>
      <c r="CI564" s="190" t="str">
        <f t="shared" si="656"/>
        <v>CI$18</v>
      </c>
      <c r="CJ564" s="190" t="str">
        <f t="shared" si="656"/>
        <v>CJ$18</v>
      </c>
      <c r="CK564" s="190" t="str">
        <f t="shared" si="656"/>
        <v>CK$18</v>
      </c>
      <c r="CL564" s="190" t="str">
        <f t="shared" si="656"/>
        <v>CL$18</v>
      </c>
      <c r="CN564" s="201"/>
      <c r="CO564" s="190" t="str">
        <f t="shared" ref="CO564:DL564" si="657">CO$22</f>
        <v>CO$18</v>
      </c>
      <c r="CP564" s="190" t="str">
        <f t="shared" si="657"/>
        <v>CP$18</v>
      </c>
      <c r="CQ564" s="190" t="str">
        <f t="shared" si="657"/>
        <v>CQ$18</v>
      </c>
      <c r="CR564" s="190" t="str">
        <f t="shared" si="657"/>
        <v>CR$18</v>
      </c>
      <c r="CS564" s="190" t="str">
        <f t="shared" si="657"/>
        <v>CS$18</v>
      </c>
      <c r="CT564" s="190" t="str">
        <f t="shared" si="657"/>
        <v>CT$18</v>
      </c>
      <c r="CU564" s="190" t="str">
        <f t="shared" si="657"/>
        <v>CU$18</v>
      </c>
      <c r="CV564" s="190" t="str">
        <f t="shared" si="657"/>
        <v>CV$18</v>
      </c>
      <c r="CW564" s="190" t="str">
        <f t="shared" si="657"/>
        <v>CW$18</v>
      </c>
      <c r="CX564" s="190" t="str">
        <f t="shared" si="657"/>
        <v>CX$18</v>
      </c>
      <c r="CY564" s="190" t="str">
        <f t="shared" si="657"/>
        <v>CY$18</v>
      </c>
      <c r="CZ564" s="190" t="str">
        <f t="shared" si="657"/>
        <v>CZ$18</v>
      </c>
      <c r="DA564" s="190" t="str">
        <f t="shared" si="657"/>
        <v>DA$18</v>
      </c>
      <c r="DB564" s="190" t="str">
        <f t="shared" si="657"/>
        <v>DB$18</v>
      </c>
      <c r="DC564" s="190" t="str">
        <f t="shared" si="657"/>
        <v>DC$18</v>
      </c>
      <c r="DD564" s="190" t="str">
        <f t="shared" si="657"/>
        <v>DD$18</v>
      </c>
      <c r="DE564" s="190" t="str">
        <f t="shared" si="657"/>
        <v>DE$18</v>
      </c>
      <c r="DF564" s="190" t="str">
        <f t="shared" si="657"/>
        <v>DF$18</v>
      </c>
      <c r="DG564" s="190" t="str">
        <f t="shared" si="657"/>
        <v>DG$18</v>
      </c>
      <c r="DH564" s="190" t="str">
        <f t="shared" si="657"/>
        <v>DH$18</v>
      </c>
      <c r="DI564" s="190" t="str">
        <f t="shared" si="657"/>
        <v>DI$18</v>
      </c>
      <c r="DJ564" s="190" t="str">
        <f t="shared" si="657"/>
        <v>DJ$18</v>
      </c>
      <c r="DK564" s="190" t="str">
        <f t="shared" si="657"/>
        <v>DK$18</v>
      </c>
      <c r="DL564" s="190" t="str">
        <f t="shared" si="657"/>
        <v>DL$18</v>
      </c>
    </row>
    <row r="565" spans="1:116" x14ac:dyDescent="0.4">
      <c r="A565" s="174"/>
      <c r="E565" s="8"/>
      <c r="G565" s="175" t="s">
        <v>464</v>
      </c>
      <c r="H565" s="200"/>
      <c r="I565" s="201"/>
      <c r="J565" s="201"/>
      <c r="K565" s="202"/>
      <c r="L565" s="202"/>
      <c r="M565" s="202"/>
      <c r="N565" s="202"/>
      <c r="O565" s="202"/>
      <c r="P565" s="202"/>
      <c r="R565" s="202"/>
      <c r="S565" s="190" t="str">
        <f t="shared" ref="S565:AX565" si="658">S$23</f>
        <v>S$19</v>
      </c>
      <c r="T565" s="190" t="str">
        <f t="shared" si="658"/>
        <v>T$19</v>
      </c>
      <c r="U565" s="190" t="str">
        <f t="shared" si="658"/>
        <v>U$19</v>
      </c>
      <c r="V565" s="190" t="str">
        <f t="shared" si="658"/>
        <v>V$19</v>
      </c>
      <c r="W565" s="190" t="str">
        <f t="shared" si="658"/>
        <v>W$19</v>
      </c>
      <c r="X565" s="190" t="str">
        <f t="shared" si="658"/>
        <v>X$19</v>
      </c>
      <c r="Y565" s="190" t="str">
        <f t="shared" si="658"/>
        <v>Y$19</v>
      </c>
      <c r="Z565" s="190" t="str">
        <f t="shared" si="658"/>
        <v>Z$19</v>
      </c>
      <c r="AA565" s="190" t="str">
        <f t="shared" si="658"/>
        <v>AA$19</v>
      </c>
      <c r="AB565" s="190" t="str">
        <f t="shared" si="658"/>
        <v>AB$19</v>
      </c>
      <c r="AC565" s="190" t="str">
        <f t="shared" si="658"/>
        <v>AC$19</v>
      </c>
      <c r="AD565" s="190" t="str">
        <f t="shared" si="658"/>
        <v>AD$19</v>
      </c>
      <c r="AE565" s="190" t="str">
        <f t="shared" si="658"/>
        <v>AE$19</v>
      </c>
      <c r="AF565" s="190" t="str">
        <f t="shared" si="658"/>
        <v>AF$19</v>
      </c>
      <c r="AG565" s="190" t="str">
        <f t="shared" si="658"/>
        <v>AG$19</v>
      </c>
      <c r="AH565" s="190" t="str">
        <f t="shared" si="658"/>
        <v>AH$19</v>
      </c>
      <c r="AI565" s="190" t="str">
        <f t="shared" si="658"/>
        <v>AI$19</v>
      </c>
      <c r="AJ565" s="190" t="str">
        <f t="shared" si="658"/>
        <v>AJ$19</v>
      </c>
      <c r="AK565" s="190" t="str">
        <f t="shared" si="658"/>
        <v>AK$19</v>
      </c>
      <c r="AL565" s="190" t="str">
        <f t="shared" si="658"/>
        <v>AL$19</v>
      </c>
      <c r="AM565" s="190" t="str">
        <f t="shared" si="658"/>
        <v>AM$19</v>
      </c>
      <c r="AN565" s="190" t="str">
        <f t="shared" si="658"/>
        <v>AN$19</v>
      </c>
      <c r="AO565" s="190" t="str">
        <f t="shared" si="658"/>
        <v>AO$19</v>
      </c>
      <c r="AP565" s="190" t="str">
        <f t="shared" si="658"/>
        <v>AP$19</v>
      </c>
      <c r="AQ565" s="190" t="str">
        <f t="shared" si="658"/>
        <v>AQ$19</v>
      </c>
      <c r="AR565" s="190" t="str">
        <f t="shared" si="658"/>
        <v>AR$19</v>
      </c>
      <c r="AS565" s="190" t="str">
        <f t="shared" si="658"/>
        <v>AS$19</v>
      </c>
      <c r="AT565" s="190" t="str">
        <f t="shared" si="658"/>
        <v>AT$19</v>
      </c>
      <c r="AU565" s="190" t="str">
        <f t="shared" si="658"/>
        <v>AU$19</v>
      </c>
      <c r="AV565" s="190" t="str">
        <f t="shared" si="658"/>
        <v>AV$19</v>
      </c>
      <c r="AW565" s="190" t="str">
        <f t="shared" si="658"/>
        <v>AW$19</v>
      </c>
      <c r="AX565" s="190" t="str">
        <f t="shared" si="658"/>
        <v>AX$19</v>
      </c>
      <c r="AY565" s="190" t="str">
        <f t="shared" ref="AY565:CD565" si="659">AY$23</f>
        <v>AY$19</v>
      </c>
      <c r="AZ565" s="190" t="str">
        <f t="shared" si="659"/>
        <v>AZ$19</v>
      </c>
      <c r="BA565" s="190" t="str">
        <f t="shared" si="659"/>
        <v>BA$19</v>
      </c>
      <c r="BB565" s="190" t="str">
        <f t="shared" si="659"/>
        <v>BB$19</v>
      </c>
      <c r="BC565" s="190" t="str">
        <f t="shared" si="659"/>
        <v>BC$19</v>
      </c>
      <c r="BD565" s="190" t="str">
        <f t="shared" si="659"/>
        <v>BD$19</v>
      </c>
      <c r="BE565" s="190" t="str">
        <f t="shared" si="659"/>
        <v>BE$19</v>
      </c>
      <c r="BF565" s="190" t="str">
        <f t="shared" si="659"/>
        <v>BF$19</v>
      </c>
      <c r="BG565" s="190" t="str">
        <f t="shared" si="659"/>
        <v>BG$19</v>
      </c>
      <c r="BH565" s="190" t="str">
        <f t="shared" si="659"/>
        <v>BH$19</v>
      </c>
      <c r="BI565" s="190" t="str">
        <f t="shared" si="659"/>
        <v>BI$19</v>
      </c>
      <c r="BJ565" s="190" t="str">
        <f t="shared" si="659"/>
        <v>BJ$19</v>
      </c>
      <c r="BK565" s="190" t="str">
        <f t="shared" si="659"/>
        <v>BK$19</v>
      </c>
      <c r="BL565" s="190" t="str">
        <f t="shared" si="659"/>
        <v>BL$19</v>
      </c>
      <c r="BM565" s="190" t="str">
        <f t="shared" si="659"/>
        <v>BM$19</v>
      </c>
      <c r="BN565" s="190" t="str">
        <f t="shared" si="659"/>
        <v>BN$19</v>
      </c>
      <c r="BO565" s="190" t="str">
        <f t="shared" si="659"/>
        <v>BO$19</v>
      </c>
      <c r="BP565" s="190" t="str">
        <f t="shared" si="659"/>
        <v>BP$19</v>
      </c>
      <c r="BQ565" s="190" t="str">
        <f t="shared" si="659"/>
        <v>BQ$19</v>
      </c>
      <c r="BR565" s="190" t="str">
        <f t="shared" si="659"/>
        <v>BR$19</v>
      </c>
      <c r="BS565" s="190" t="str">
        <f t="shared" si="659"/>
        <v>BS$19</v>
      </c>
      <c r="BT565" s="190" t="str">
        <f t="shared" si="659"/>
        <v>BT$19</v>
      </c>
      <c r="BU565" s="190" t="str">
        <f t="shared" si="659"/>
        <v>BU$19</v>
      </c>
      <c r="BV565" s="190" t="str">
        <f t="shared" si="659"/>
        <v>BV$19</v>
      </c>
      <c r="BW565" s="190" t="str">
        <f t="shared" si="659"/>
        <v>BW$19</v>
      </c>
      <c r="BX565" s="190" t="str">
        <f t="shared" si="659"/>
        <v>BX$19</v>
      </c>
      <c r="BY565" s="190" t="str">
        <f t="shared" si="659"/>
        <v>BY$19</v>
      </c>
      <c r="BZ565" s="190" t="str">
        <f t="shared" si="659"/>
        <v>BZ$19</v>
      </c>
      <c r="CA565" s="190" t="str">
        <f t="shared" si="659"/>
        <v>CA$19</v>
      </c>
      <c r="CB565" s="190" t="str">
        <f t="shared" si="659"/>
        <v>CB$19</v>
      </c>
      <c r="CC565" s="190" t="str">
        <f t="shared" si="659"/>
        <v>CC$19</v>
      </c>
      <c r="CD565" s="190" t="str">
        <f t="shared" si="659"/>
        <v>CD$19</v>
      </c>
      <c r="CE565" s="190" t="str">
        <f t="shared" ref="CE565:CL565" si="660">CE$23</f>
        <v>CE$19</v>
      </c>
      <c r="CF565" s="190" t="str">
        <f t="shared" si="660"/>
        <v>CF$19</v>
      </c>
      <c r="CG565" s="190" t="str">
        <f t="shared" si="660"/>
        <v>CG$19</v>
      </c>
      <c r="CH565" s="190" t="str">
        <f t="shared" si="660"/>
        <v>CH$19</v>
      </c>
      <c r="CI565" s="190" t="str">
        <f t="shared" si="660"/>
        <v>CI$19</v>
      </c>
      <c r="CJ565" s="190" t="str">
        <f t="shared" si="660"/>
        <v>CJ$19</v>
      </c>
      <c r="CK565" s="190" t="str">
        <f t="shared" si="660"/>
        <v>CK$19</v>
      </c>
      <c r="CL565" s="190" t="str">
        <f t="shared" si="660"/>
        <v>CL$19</v>
      </c>
      <c r="CN565" s="201"/>
      <c r="CO565" s="190" t="str">
        <f t="shared" ref="CO565:DL565" si="661">CO$23</f>
        <v>CO$19</v>
      </c>
      <c r="CP565" s="190" t="str">
        <f t="shared" si="661"/>
        <v>CP$19</v>
      </c>
      <c r="CQ565" s="190" t="str">
        <f t="shared" si="661"/>
        <v>CQ$19</v>
      </c>
      <c r="CR565" s="190" t="str">
        <f t="shared" si="661"/>
        <v>CR$19</v>
      </c>
      <c r="CS565" s="190" t="str">
        <f t="shared" si="661"/>
        <v>CS$19</v>
      </c>
      <c r="CT565" s="190" t="str">
        <f t="shared" si="661"/>
        <v>CT$19</v>
      </c>
      <c r="CU565" s="190" t="str">
        <f t="shared" si="661"/>
        <v>CU$19</v>
      </c>
      <c r="CV565" s="190" t="str">
        <f t="shared" si="661"/>
        <v>CV$19</v>
      </c>
      <c r="CW565" s="190" t="str">
        <f t="shared" si="661"/>
        <v>CW$19</v>
      </c>
      <c r="CX565" s="190" t="str">
        <f t="shared" si="661"/>
        <v>CX$19</v>
      </c>
      <c r="CY565" s="190" t="str">
        <f t="shared" si="661"/>
        <v>CY$19</v>
      </c>
      <c r="CZ565" s="190" t="str">
        <f t="shared" si="661"/>
        <v>CZ$19</v>
      </c>
      <c r="DA565" s="190" t="str">
        <f t="shared" si="661"/>
        <v>DA$19</v>
      </c>
      <c r="DB565" s="190" t="str">
        <f t="shared" si="661"/>
        <v>DB$19</v>
      </c>
      <c r="DC565" s="190" t="str">
        <f t="shared" si="661"/>
        <v>DC$19</v>
      </c>
      <c r="DD565" s="190" t="str">
        <f t="shared" si="661"/>
        <v>DD$19</v>
      </c>
      <c r="DE565" s="190" t="str">
        <f t="shared" si="661"/>
        <v>DE$19</v>
      </c>
      <c r="DF565" s="190" t="str">
        <f t="shared" si="661"/>
        <v>DF$19</v>
      </c>
      <c r="DG565" s="190" t="str">
        <f t="shared" si="661"/>
        <v>DG$19</v>
      </c>
      <c r="DH565" s="190" t="str">
        <f t="shared" si="661"/>
        <v>DH$19</v>
      </c>
      <c r="DI565" s="190" t="str">
        <f t="shared" si="661"/>
        <v>DI$19</v>
      </c>
      <c r="DJ565" s="190" t="str">
        <f t="shared" si="661"/>
        <v>DJ$19</v>
      </c>
      <c r="DK565" s="190" t="str">
        <f t="shared" si="661"/>
        <v>DK$19</v>
      </c>
      <c r="DL565" s="190" t="str">
        <f t="shared" si="661"/>
        <v>DL$19</v>
      </c>
    </row>
    <row r="566" spans="1:116" x14ac:dyDescent="0.4">
      <c r="A566" s="48" t="s">
        <v>218</v>
      </c>
      <c r="B566" s="31" t="s">
        <v>81</v>
      </c>
      <c r="C566" s="31"/>
      <c r="D566" t="s">
        <v>758</v>
      </c>
      <c r="E566" s="8" t="str">
        <f t="shared" ref="E566:E576" si="662">ROW()&amp;" "&amp;D566</f>
        <v>566 SUB-PR</v>
      </c>
      <c r="F566" t="s">
        <v>445</v>
      </c>
      <c r="G566" s="70" t="s">
        <v>780</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 si="663">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62"/>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62"/>
        <v>571 SUB-PR</v>
      </c>
      <c r="G571" s="158" t="s">
        <v>71</v>
      </c>
      <c r="K571" s="15">
        <f>SUMIF($4:$4,K$2-1,571:571)</f>
        <v>0</v>
      </c>
      <c r="L571" s="15">
        <f ca="1">K575</f>
        <v>500</v>
      </c>
      <c r="M571" s="15">
        <f ca="1">L575</f>
        <v>500</v>
      </c>
      <c r="N571" s="15">
        <f ca="1">M575</f>
        <v>500</v>
      </c>
      <c r="O571" s="15">
        <f ca="1">N575</f>
        <v>500</v>
      </c>
      <c r="P571" s="15">
        <f ca="1">O575</f>
        <v>500</v>
      </c>
      <c r="R571" s="15"/>
      <c r="S571" s="76">
        <f t="shared" ref="S571" si="664">R575</f>
        <v>0</v>
      </c>
      <c r="T571" s="76">
        <f t="shared" ref="T571:AY571" ca="1" si="665">S575</f>
        <v>500</v>
      </c>
      <c r="U571" s="76">
        <f t="shared" ca="1" si="665"/>
        <v>500</v>
      </c>
      <c r="V571" s="76">
        <f t="shared" ca="1" si="665"/>
        <v>500</v>
      </c>
      <c r="W571" s="76">
        <f t="shared" ca="1" si="665"/>
        <v>500</v>
      </c>
      <c r="X571" s="76">
        <f t="shared" ca="1" si="665"/>
        <v>500</v>
      </c>
      <c r="Y571" s="76">
        <f t="shared" ca="1" si="665"/>
        <v>500</v>
      </c>
      <c r="Z571" s="76">
        <f t="shared" ca="1" si="665"/>
        <v>500</v>
      </c>
      <c r="AA571" s="76">
        <f t="shared" ca="1" si="665"/>
        <v>500</v>
      </c>
      <c r="AB571" s="76">
        <f t="shared" ca="1" si="665"/>
        <v>500</v>
      </c>
      <c r="AC571" s="76">
        <f t="shared" ca="1" si="665"/>
        <v>500</v>
      </c>
      <c r="AD571" s="76">
        <f t="shared" ca="1" si="665"/>
        <v>500</v>
      </c>
      <c r="AE571" s="76">
        <f t="shared" ca="1" si="665"/>
        <v>500</v>
      </c>
      <c r="AF571" s="76">
        <f t="shared" ca="1" si="665"/>
        <v>500</v>
      </c>
      <c r="AG571" s="76">
        <f t="shared" ca="1" si="665"/>
        <v>500</v>
      </c>
      <c r="AH571" s="76">
        <f t="shared" ca="1" si="665"/>
        <v>500</v>
      </c>
      <c r="AI571" s="76">
        <f t="shared" ca="1" si="665"/>
        <v>500</v>
      </c>
      <c r="AJ571" s="76">
        <f t="shared" ca="1" si="665"/>
        <v>500</v>
      </c>
      <c r="AK571" s="76">
        <f t="shared" ca="1" si="665"/>
        <v>500</v>
      </c>
      <c r="AL571" s="76">
        <f t="shared" ca="1" si="665"/>
        <v>500</v>
      </c>
      <c r="AM571" s="76">
        <f t="shared" ca="1" si="665"/>
        <v>500</v>
      </c>
      <c r="AN571" s="76">
        <f t="shared" ca="1" si="665"/>
        <v>500</v>
      </c>
      <c r="AO571" s="76">
        <f t="shared" ca="1" si="665"/>
        <v>500</v>
      </c>
      <c r="AP571" s="76">
        <f t="shared" ca="1" si="665"/>
        <v>500</v>
      </c>
      <c r="AQ571" s="76">
        <f t="shared" ca="1" si="665"/>
        <v>500</v>
      </c>
      <c r="AR571" s="76">
        <f t="shared" ca="1" si="665"/>
        <v>500</v>
      </c>
      <c r="AS571" s="76">
        <f t="shared" ca="1" si="665"/>
        <v>500</v>
      </c>
      <c r="AT571" s="76">
        <f t="shared" ca="1" si="665"/>
        <v>500</v>
      </c>
      <c r="AU571" s="76">
        <f t="shared" ca="1" si="665"/>
        <v>500</v>
      </c>
      <c r="AV571" s="76">
        <f t="shared" ca="1" si="665"/>
        <v>500</v>
      </c>
      <c r="AW571" s="76">
        <f t="shared" ca="1" si="665"/>
        <v>500</v>
      </c>
      <c r="AX571" s="76">
        <f t="shared" ca="1" si="665"/>
        <v>500</v>
      </c>
      <c r="AY571" s="76">
        <f t="shared" ca="1" si="665"/>
        <v>500</v>
      </c>
      <c r="AZ571" s="76">
        <f t="shared" ref="AZ571:CE571" ca="1" si="666">AY575</f>
        <v>500</v>
      </c>
      <c r="BA571" s="76">
        <f t="shared" ca="1" si="666"/>
        <v>500</v>
      </c>
      <c r="BB571" s="76">
        <f t="shared" ca="1" si="666"/>
        <v>500</v>
      </c>
      <c r="BC571" s="76">
        <f t="shared" ca="1" si="666"/>
        <v>500</v>
      </c>
      <c r="BD571" s="76">
        <f t="shared" ca="1" si="666"/>
        <v>500</v>
      </c>
      <c r="BE571" s="76">
        <f t="shared" ca="1" si="666"/>
        <v>500</v>
      </c>
      <c r="BF571" s="76">
        <f t="shared" ca="1" si="666"/>
        <v>500</v>
      </c>
      <c r="BG571" s="76">
        <f t="shared" ca="1" si="666"/>
        <v>500</v>
      </c>
      <c r="BH571" s="76">
        <f t="shared" ca="1" si="666"/>
        <v>500</v>
      </c>
      <c r="BI571" s="76">
        <f t="shared" ca="1" si="666"/>
        <v>500</v>
      </c>
      <c r="BJ571" s="76">
        <f t="shared" ca="1" si="666"/>
        <v>500</v>
      </c>
      <c r="BK571" s="76">
        <f t="shared" ca="1" si="666"/>
        <v>500</v>
      </c>
      <c r="BL571" s="76">
        <f t="shared" ca="1" si="666"/>
        <v>500</v>
      </c>
      <c r="BM571" s="76">
        <f t="shared" ca="1" si="666"/>
        <v>500</v>
      </c>
      <c r="BN571" s="76">
        <f t="shared" ca="1" si="666"/>
        <v>500</v>
      </c>
      <c r="BO571" s="76">
        <f t="shared" ca="1" si="666"/>
        <v>500</v>
      </c>
      <c r="BP571" s="76">
        <f t="shared" ca="1" si="666"/>
        <v>500</v>
      </c>
      <c r="BQ571" s="76">
        <f t="shared" ca="1" si="666"/>
        <v>500</v>
      </c>
      <c r="BR571" s="76">
        <f t="shared" ca="1" si="666"/>
        <v>500</v>
      </c>
      <c r="BS571" s="76">
        <f t="shared" ca="1" si="666"/>
        <v>500</v>
      </c>
      <c r="BT571" s="76">
        <f t="shared" ca="1" si="666"/>
        <v>500</v>
      </c>
      <c r="BU571" s="76">
        <f t="shared" ca="1" si="666"/>
        <v>500</v>
      </c>
      <c r="BV571" s="76">
        <f t="shared" ca="1" si="666"/>
        <v>500</v>
      </c>
      <c r="BW571" s="76">
        <f t="shared" ca="1" si="666"/>
        <v>500</v>
      </c>
      <c r="BX571" s="76">
        <f t="shared" ca="1" si="666"/>
        <v>500</v>
      </c>
      <c r="BY571" s="76">
        <f t="shared" ca="1" si="666"/>
        <v>500</v>
      </c>
      <c r="BZ571" s="76">
        <f t="shared" ca="1" si="666"/>
        <v>500</v>
      </c>
      <c r="CA571" s="76">
        <f t="shared" ca="1" si="666"/>
        <v>500</v>
      </c>
      <c r="CB571" s="76">
        <f t="shared" ca="1" si="666"/>
        <v>500</v>
      </c>
      <c r="CC571" s="76">
        <f t="shared" ca="1" si="666"/>
        <v>500</v>
      </c>
      <c r="CD571" s="76">
        <f t="shared" ca="1" si="666"/>
        <v>500</v>
      </c>
      <c r="CE571" s="76">
        <f t="shared" ca="1" si="666"/>
        <v>500</v>
      </c>
      <c r="CF571" s="76">
        <f t="shared" ref="CF571:CL571" ca="1" si="667">CE575</f>
        <v>500</v>
      </c>
      <c r="CG571" s="76">
        <f t="shared" ca="1" si="667"/>
        <v>500</v>
      </c>
      <c r="CH571" s="76">
        <f t="shared" ca="1" si="667"/>
        <v>500</v>
      </c>
      <c r="CI571" s="76">
        <f t="shared" ca="1" si="667"/>
        <v>500</v>
      </c>
      <c r="CJ571" s="76">
        <f t="shared" ca="1" si="667"/>
        <v>500</v>
      </c>
      <c r="CK571" s="76">
        <f t="shared" ca="1" si="667"/>
        <v>500</v>
      </c>
      <c r="CL571" s="76">
        <f t="shared" ca="1" si="667"/>
        <v>500</v>
      </c>
      <c r="CO571" s="76">
        <f t="shared" ref="CO571:DL571" si="668">CN575</f>
        <v>0</v>
      </c>
      <c r="CP571" s="76" t="e">
        <f t="shared" ca="1" si="668"/>
        <v>#N/A</v>
      </c>
      <c r="CQ571" s="76" t="e">
        <f t="shared" ca="1" si="668"/>
        <v>#N/A</v>
      </c>
      <c r="CR571" s="76" t="e">
        <f t="shared" ca="1" si="668"/>
        <v>#N/A</v>
      </c>
      <c r="CS571" s="76" t="e">
        <f t="shared" ca="1" si="668"/>
        <v>#N/A</v>
      </c>
      <c r="CT571" s="76" t="e">
        <f t="shared" ca="1" si="668"/>
        <v>#N/A</v>
      </c>
      <c r="CU571" s="76" t="e">
        <f t="shared" ca="1" si="668"/>
        <v>#N/A</v>
      </c>
      <c r="CV571" s="76" t="e">
        <f t="shared" ca="1" si="668"/>
        <v>#N/A</v>
      </c>
      <c r="CW571" s="76" t="e">
        <f t="shared" ca="1" si="668"/>
        <v>#N/A</v>
      </c>
      <c r="CX571" s="76" t="e">
        <f t="shared" ca="1" si="668"/>
        <v>#N/A</v>
      </c>
      <c r="CY571" s="76" t="e">
        <f t="shared" ca="1" si="668"/>
        <v>#N/A</v>
      </c>
      <c r="CZ571" s="76" t="e">
        <f t="shared" ca="1" si="668"/>
        <v>#N/A</v>
      </c>
      <c r="DA571" s="76" t="e">
        <f t="shared" ca="1" si="668"/>
        <v>#N/A</v>
      </c>
      <c r="DB571" s="76" t="e">
        <f t="shared" ca="1" si="668"/>
        <v>#N/A</v>
      </c>
      <c r="DC571" s="76" t="e">
        <f t="shared" ca="1" si="668"/>
        <v>#N/A</v>
      </c>
      <c r="DD571" s="76" t="e">
        <f t="shared" ca="1" si="668"/>
        <v>#N/A</v>
      </c>
      <c r="DE571" s="76" t="e">
        <f t="shared" ca="1" si="668"/>
        <v>#N/A</v>
      </c>
      <c r="DF571" s="76" t="e">
        <f t="shared" ca="1" si="668"/>
        <v>#N/A</v>
      </c>
      <c r="DG571" s="76" t="e">
        <f t="shared" ca="1" si="668"/>
        <v>#N/A</v>
      </c>
      <c r="DH571" s="76" t="e">
        <f t="shared" ca="1" si="668"/>
        <v>#N/A</v>
      </c>
      <c r="DI571" s="76" t="e">
        <f t="shared" ca="1" si="668"/>
        <v>#N/A</v>
      </c>
      <c r="DJ571" s="76" t="e">
        <f t="shared" ca="1" si="668"/>
        <v>#N/A</v>
      </c>
      <c r="DK571" s="76" t="e">
        <f t="shared" ca="1" si="668"/>
        <v>#N/A</v>
      </c>
      <c r="DL571" s="76" t="e">
        <f t="shared" ca="1" si="668"/>
        <v>#N/A</v>
      </c>
    </row>
    <row r="572" spans="1:116" x14ac:dyDescent="0.4">
      <c r="B572" s="6"/>
      <c r="C572" s="6"/>
      <c r="D572" t="s">
        <v>758</v>
      </c>
      <c r="E572" s="8" t="str">
        <f t="shared" si="662"/>
        <v>572 SUB-PR</v>
      </c>
      <c r="G572" s="158" t="s">
        <v>72</v>
      </c>
      <c r="K572" s="34">
        <f t="shared" ref="K572:P572" ca="1" si="669">SUMIF($3:$3,K$2,572:572)</f>
        <v>815.78947368420995</v>
      </c>
      <c r="L572" s="34">
        <f t="shared" ca="1" si="669"/>
        <v>315.78947368420995</v>
      </c>
      <c r="M572" s="34">
        <f t="shared" ca="1" si="669"/>
        <v>315.78947368420995</v>
      </c>
      <c r="N572" s="34">
        <f t="shared" ca="1" si="669"/>
        <v>315.78947368420995</v>
      </c>
      <c r="O572" s="34">
        <f t="shared" ca="1" si="669"/>
        <v>315.78947368420995</v>
      </c>
      <c r="P572" s="34">
        <f t="shared" ca="1" si="669"/>
        <v>315.78947368420995</v>
      </c>
      <c r="R572" s="15"/>
      <c r="S572" s="76">
        <f t="shared" ref="S572:AX572" ca="1" si="670">S575-S574-S571</f>
        <v>526.31578947368416</v>
      </c>
      <c r="T572" s="76">
        <f t="shared" ca="1" si="670"/>
        <v>26.315789473684163</v>
      </c>
      <c r="U572" s="76">
        <f t="shared" ca="1" si="670"/>
        <v>26.315789473684163</v>
      </c>
      <c r="V572" s="76">
        <f t="shared" ca="1" si="670"/>
        <v>26.315789473684163</v>
      </c>
      <c r="W572" s="76">
        <f t="shared" ca="1" si="670"/>
        <v>26.315789473684163</v>
      </c>
      <c r="X572" s="76">
        <f t="shared" ca="1" si="670"/>
        <v>26.315789473684163</v>
      </c>
      <c r="Y572" s="76">
        <f t="shared" ca="1" si="670"/>
        <v>26.315789473684163</v>
      </c>
      <c r="Z572" s="76">
        <f t="shared" ca="1" si="670"/>
        <v>26.315789473684163</v>
      </c>
      <c r="AA572" s="76">
        <f t="shared" ca="1" si="670"/>
        <v>26.315789473684163</v>
      </c>
      <c r="AB572" s="76">
        <f t="shared" ca="1" si="670"/>
        <v>26.315789473684163</v>
      </c>
      <c r="AC572" s="76">
        <f t="shared" ca="1" si="670"/>
        <v>26.315789473684163</v>
      </c>
      <c r="AD572" s="76">
        <f t="shared" ca="1" si="670"/>
        <v>26.315789473684163</v>
      </c>
      <c r="AE572" s="76">
        <f t="shared" ca="1" si="670"/>
        <v>26.315789473684163</v>
      </c>
      <c r="AF572" s="76">
        <f t="shared" ca="1" si="670"/>
        <v>26.315789473684163</v>
      </c>
      <c r="AG572" s="76">
        <f t="shared" ca="1" si="670"/>
        <v>26.315789473684163</v>
      </c>
      <c r="AH572" s="76">
        <f t="shared" ca="1" si="670"/>
        <v>26.315789473684163</v>
      </c>
      <c r="AI572" s="76">
        <f t="shared" ca="1" si="670"/>
        <v>26.315789473684163</v>
      </c>
      <c r="AJ572" s="76">
        <f t="shared" ca="1" si="670"/>
        <v>26.315789473684163</v>
      </c>
      <c r="AK572" s="76">
        <f t="shared" ca="1" si="670"/>
        <v>26.315789473684163</v>
      </c>
      <c r="AL572" s="76">
        <f t="shared" ca="1" si="670"/>
        <v>26.315789473684163</v>
      </c>
      <c r="AM572" s="76">
        <f t="shared" ca="1" si="670"/>
        <v>26.315789473684163</v>
      </c>
      <c r="AN572" s="76">
        <f t="shared" ca="1" si="670"/>
        <v>26.315789473684163</v>
      </c>
      <c r="AO572" s="76">
        <f t="shared" ca="1" si="670"/>
        <v>26.315789473684163</v>
      </c>
      <c r="AP572" s="76">
        <f t="shared" ca="1" si="670"/>
        <v>26.315789473684163</v>
      </c>
      <c r="AQ572" s="76">
        <f t="shared" ca="1" si="670"/>
        <v>26.315789473684163</v>
      </c>
      <c r="AR572" s="76">
        <f t="shared" ca="1" si="670"/>
        <v>26.315789473684163</v>
      </c>
      <c r="AS572" s="76">
        <f t="shared" ca="1" si="670"/>
        <v>26.315789473684163</v>
      </c>
      <c r="AT572" s="76">
        <f t="shared" ca="1" si="670"/>
        <v>26.315789473684163</v>
      </c>
      <c r="AU572" s="76">
        <f t="shared" ca="1" si="670"/>
        <v>26.315789473684163</v>
      </c>
      <c r="AV572" s="76">
        <f t="shared" ca="1" si="670"/>
        <v>26.315789473684163</v>
      </c>
      <c r="AW572" s="76">
        <f t="shared" ca="1" si="670"/>
        <v>26.315789473684163</v>
      </c>
      <c r="AX572" s="76">
        <f t="shared" ca="1" si="670"/>
        <v>26.315789473684163</v>
      </c>
      <c r="AY572" s="76">
        <f t="shared" ref="AY572:CD572" ca="1" si="671">AY575-AY574-AY571</f>
        <v>26.315789473684163</v>
      </c>
      <c r="AZ572" s="76">
        <f t="shared" ca="1" si="671"/>
        <v>26.315789473684163</v>
      </c>
      <c r="BA572" s="76">
        <f t="shared" ca="1" si="671"/>
        <v>26.315789473684163</v>
      </c>
      <c r="BB572" s="76">
        <f t="shared" ca="1" si="671"/>
        <v>26.315789473684163</v>
      </c>
      <c r="BC572" s="76">
        <f t="shared" ca="1" si="671"/>
        <v>26.315789473684163</v>
      </c>
      <c r="BD572" s="76">
        <f t="shared" ca="1" si="671"/>
        <v>26.315789473684163</v>
      </c>
      <c r="BE572" s="76">
        <f t="shared" ca="1" si="671"/>
        <v>26.315789473684163</v>
      </c>
      <c r="BF572" s="76">
        <f t="shared" ca="1" si="671"/>
        <v>26.315789473684163</v>
      </c>
      <c r="BG572" s="76">
        <f t="shared" ca="1" si="671"/>
        <v>26.315789473684163</v>
      </c>
      <c r="BH572" s="76">
        <f t="shared" ca="1" si="671"/>
        <v>26.315789473684163</v>
      </c>
      <c r="BI572" s="76">
        <f t="shared" ca="1" si="671"/>
        <v>26.315789473684163</v>
      </c>
      <c r="BJ572" s="76">
        <f t="shared" ca="1" si="671"/>
        <v>26.315789473684163</v>
      </c>
      <c r="BK572" s="76">
        <f t="shared" ca="1" si="671"/>
        <v>26.315789473684163</v>
      </c>
      <c r="BL572" s="76">
        <f t="shared" ca="1" si="671"/>
        <v>26.315789473684163</v>
      </c>
      <c r="BM572" s="76">
        <f t="shared" ca="1" si="671"/>
        <v>26.315789473684163</v>
      </c>
      <c r="BN572" s="76">
        <f t="shared" ca="1" si="671"/>
        <v>26.315789473684163</v>
      </c>
      <c r="BO572" s="76">
        <f t="shared" ca="1" si="671"/>
        <v>26.315789473684163</v>
      </c>
      <c r="BP572" s="76">
        <f t="shared" ca="1" si="671"/>
        <v>26.315789473684163</v>
      </c>
      <c r="BQ572" s="76">
        <f t="shared" ca="1" si="671"/>
        <v>26.315789473684163</v>
      </c>
      <c r="BR572" s="76">
        <f t="shared" ca="1" si="671"/>
        <v>26.315789473684163</v>
      </c>
      <c r="BS572" s="76">
        <f t="shared" ca="1" si="671"/>
        <v>26.315789473684163</v>
      </c>
      <c r="BT572" s="76">
        <f t="shared" ca="1" si="671"/>
        <v>26.315789473684163</v>
      </c>
      <c r="BU572" s="76">
        <f t="shared" ca="1" si="671"/>
        <v>26.315789473684163</v>
      </c>
      <c r="BV572" s="76">
        <f t="shared" ca="1" si="671"/>
        <v>26.315789473684163</v>
      </c>
      <c r="BW572" s="76">
        <f t="shared" ca="1" si="671"/>
        <v>26.315789473684163</v>
      </c>
      <c r="BX572" s="76">
        <f t="shared" ca="1" si="671"/>
        <v>26.315789473684163</v>
      </c>
      <c r="BY572" s="76">
        <f t="shared" ca="1" si="671"/>
        <v>26.315789473684163</v>
      </c>
      <c r="BZ572" s="76">
        <f t="shared" ca="1" si="671"/>
        <v>26.315789473684163</v>
      </c>
      <c r="CA572" s="76">
        <f t="shared" ca="1" si="671"/>
        <v>26.315789473684163</v>
      </c>
      <c r="CB572" s="76">
        <f t="shared" ca="1" si="671"/>
        <v>26.315789473684163</v>
      </c>
      <c r="CC572" s="76">
        <f t="shared" ca="1" si="671"/>
        <v>26.315789473684163</v>
      </c>
      <c r="CD572" s="76">
        <f t="shared" ca="1" si="671"/>
        <v>26.315789473684163</v>
      </c>
      <c r="CE572" s="76">
        <f t="shared" ref="CE572:CL572" ca="1" si="672">CE575-CE574-CE571</f>
        <v>26.315789473684163</v>
      </c>
      <c r="CF572" s="76">
        <f t="shared" ca="1" si="672"/>
        <v>26.315789473684163</v>
      </c>
      <c r="CG572" s="76">
        <f t="shared" ca="1" si="672"/>
        <v>26.315789473684163</v>
      </c>
      <c r="CH572" s="76">
        <f t="shared" ca="1" si="672"/>
        <v>26.315789473684163</v>
      </c>
      <c r="CI572" s="76">
        <f t="shared" ca="1" si="672"/>
        <v>26.315789473684163</v>
      </c>
      <c r="CJ572" s="76">
        <f t="shared" ca="1" si="672"/>
        <v>26.315789473684163</v>
      </c>
      <c r="CK572" s="76">
        <f t="shared" ca="1" si="672"/>
        <v>26.315789473684163</v>
      </c>
      <c r="CL572" s="76">
        <f t="shared" ca="1" si="672"/>
        <v>26.315789473684163</v>
      </c>
      <c r="CO572" s="76" t="e">
        <f t="shared" ref="CO572:DK572" ca="1" si="673">CO575-CO574-CO571</f>
        <v>#N/A</v>
      </c>
      <c r="CP572" s="76" t="e">
        <f t="shared" ca="1" si="673"/>
        <v>#N/A</v>
      </c>
      <c r="CQ572" s="76" t="e">
        <f t="shared" ca="1" si="673"/>
        <v>#N/A</v>
      </c>
      <c r="CR572" s="76" t="e">
        <f t="shared" ca="1" si="673"/>
        <v>#N/A</v>
      </c>
      <c r="CS572" s="76" t="e">
        <f t="shared" ca="1" si="673"/>
        <v>#N/A</v>
      </c>
      <c r="CT572" s="76" t="e">
        <f t="shared" ca="1" si="673"/>
        <v>#N/A</v>
      </c>
      <c r="CU572" s="76" t="e">
        <f t="shared" ca="1" si="673"/>
        <v>#N/A</v>
      </c>
      <c r="CV572" s="76" t="e">
        <f t="shared" ca="1" si="673"/>
        <v>#N/A</v>
      </c>
      <c r="CW572" s="76" t="e">
        <f t="shared" ca="1" si="673"/>
        <v>#N/A</v>
      </c>
      <c r="CX572" s="76" t="e">
        <f t="shared" ca="1" si="673"/>
        <v>#N/A</v>
      </c>
      <c r="CY572" s="76" t="e">
        <f t="shared" ca="1" si="673"/>
        <v>#N/A</v>
      </c>
      <c r="CZ572" s="76" t="e">
        <f t="shared" ca="1" si="673"/>
        <v>#N/A</v>
      </c>
      <c r="DA572" s="76" t="e">
        <f t="shared" ca="1" si="673"/>
        <v>#N/A</v>
      </c>
      <c r="DB572" s="76" t="e">
        <f t="shared" ca="1" si="673"/>
        <v>#N/A</v>
      </c>
      <c r="DC572" s="76" t="e">
        <f t="shared" ca="1" si="673"/>
        <v>#N/A</v>
      </c>
      <c r="DD572" s="76" t="e">
        <f t="shared" ca="1" si="673"/>
        <v>#N/A</v>
      </c>
      <c r="DE572" s="76" t="e">
        <f t="shared" ca="1" si="673"/>
        <v>#N/A</v>
      </c>
      <c r="DF572" s="76" t="e">
        <f t="shared" ca="1" si="673"/>
        <v>#N/A</v>
      </c>
      <c r="DG572" s="76" t="e">
        <f t="shared" ca="1" si="673"/>
        <v>#N/A</v>
      </c>
      <c r="DH572" s="76" t="e">
        <f t="shared" ca="1" si="673"/>
        <v>#N/A</v>
      </c>
      <c r="DI572" s="76" t="e">
        <f t="shared" ca="1" si="673"/>
        <v>#N/A</v>
      </c>
      <c r="DJ572" s="76" t="e">
        <f t="shared" ca="1" si="673"/>
        <v>#N/A</v>
      </c>
      <c r="DK572" s="76" t="e">
        <f t="shared" ca="1" si="673"/>
        <v>#N/A</v>
      </c>
      <c r="DL572" s="76" t="e">
        <f t="shared" ref="DL572" ca="1" si="674">DL575-DL574-DL571</f>
        <v>#N/A</v>
      </c>
    </row>
    <row r="573" spans="1:116" x14ac:dyDescent="0.4">
      <c r="B573" t="str">
        <f>E573</f>
        <v>573 SUB-PR</v>
      </c>
      <c r="D573" t="s">
        <v>758</v>
      </c>
      <c r="E573" s="8" t="str">
        <f t="shared" si="662"/>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62"/>
        <v>574 SUB-PR</v>
      </c>
      <c r="G574" s="158" t="s">
        <v>74</v>
      </c>
      <c r="K574" s="34">
        <f t="shared" ref="K574:P574" ca="1" si="675">SUMIF($3:$3,K$2,574:574)</f>
        <v>-315.78947368421058</v>
      </c>
      <c r="L574" s="34">
        <f t="shared" ca="1" si="675"/>
        <v>-315.78947368421058</v>
      </c>
      <c r="M574" s="34">
        <f t="shared" ca="1" si="675"/>
        <v>-315.78947368421058</v>
      </c>
      <c r="N574" s="34">
        <f t="shared" ca="1" si="675"/>
        <v>-315.78947368421058</v>
      </c>
      <c r="O574" s="34">
        <f t="shared" ca="1" si="675"/>
        <v>-315.78947368421058</v>
      </c>
      <c r="P574" s="34">
        <f t="shared" ca="1" si="675"/>
        <v>-315.78947368421058</v>
      </c>
      <c r="R574" s="15"/>
      <c r="S574" s="76">
        <f t="shared" ref="S574:AX574" ca="1" si="676">-S575/(1-S573)*S573</f>
        <v>-26.315789473684216</v>
      </c>
      <c r="T574" s="76">
        <f t="shared" ca="1" si="676"/>
        <v>-26.315789473684216</v>
      </c>
      <c r="U574" s="76">
        <f t="shared" ca="1" si="676"/>
        <v>-26.315789473684216</v>
      </c>
      <c r="V574" s="76">
        <f t="shared" ca="1" si="676"/>
        <v>-26.315789473684216</v>
      </c>
      <c r="W574" s="76">
        <f t="shared" ca="1" si="676"/>
        <v>-26.315789473684216</v>
      </c>
      <c r="X574" s="76">
        <f t="shared" ca="1" si="676"/>
        <v>-26.315789473684216</v>
      </c>
      <c r="Y574" s="76">
        <f t="shared" ca="1" si="676"/>
        <v>-26.315789473684216</v>
      </c>
      <c r="Z574" s="76">
        <f t="shared" ca="1" si="676"/>
        <v>-26.315789473684216</v>
      </c>
      <c r="AA574" s="76">
        <f t="shared" ca="1" si="676"/>
        <v>-26.315789473684216</v>
      </c>
      <c r="AB574" s="76">
        <f t="shared" ca="1" si="676"/>
        <v>-26.315789473684216</v>
      </c>
      <c r="AC574" s="76">
        <f t="shared" ca="1" si="676"/>
        <v>-26.315789473684216</v>
      </c>
      <c r="AD574" s="76">
        <f t="shared" ca="1" si="676"/>
        <v>-26.315789473684216</v>
      </c>
      <c r="AE574" s="76">
        <f t="shared" ca="1" si="676"/>
        <v>-26.315789473684216</v>
      </c>
      <c r="AF574" s="76">
        <f t="shared" ca="1" si="676"/>
        <v>-26.315789473684216</v>
      </c>
      <c r="AG574" s="76">
        <f t="shared" ca="1" si="676"/>
        <v>-26.315789473684216</v>
      </c>
      <c r="AH574" s="76">
        <f t="shared" ca="1" si="676"/>
        <v>-26.315789473684216</v>
      </c>
      <c r="AI574" s="76">
        <f t="shared" ca="1" si="676"/>
        <v>-26.315789473684216</v>
      </c>
      <c r="AJ574" s="76">
        <f t="shared" ca="1" si="676"/>
        <v>-26.315789473684216</v>
      </c>
      <c r="AK574" s="76">
        <f t="shared" ca="1" si="676"/>
        <v>-26.315789473684216</v>
      </c>
      <c r="AL574" s="76">
        <f t="shared" ca="1" si="676"/>
        <v>-26.315789473684216</v>
      </c>
      <c r="AM574" s="76">
        <f t="shared" ca="1" si="676"/>
        <v>-26.315789473684216</v>
      </c>
      <c r="AN574" s="76">
        <f t="shared" ca="1" si="676"/>
        <v>-26.315789473684216</v>
      </c>
      <c r="AO574" s="76">
        <f t="shared" ca="1" si="676"/>
        <v>-26.315789473684216</v>
      </c>
      <c r="AP574" s="76">
        <f t="shared" ca="1" si="676"/>
        <v>-26.315789473684216</v>
      </c>
      <c r="AQ574" s="76">
        <f t="shared" ca="1" si="676"/>
        <v>-26.315789473684216</v>
      </c>
      <c r="AR574" s="76">
        <f t="shared" ca="1" si="676"/>
        <v>-26.315789473684216</v>
      </c>
      <c r="AS574" s="76">
        <f t="shared" ca="1" si="676"/>
        <v>-26.315789473684216</v>
      </c>
      <c r="AT574" s="76">
        <f t="shared" ca="1" si="676"/>
        <v>-26.315789473684216</v>
      </c>
      <c r="AU574" s="76">
        <f t="shared" ca="1" si="676"/>
        <v>-26.315789473684216</v>
      </c>
      <c r="AV574" s="76">
        <f t="shared" ca="1" si="676"/>
        <v>-26.315789473684216</v>
      </c>
      <c r="AW574" s="76">
        <f t="shared" ca="1" si="676"/>
        <v>-26.315789473684216</v>
      </c>
      <c r="AX574" s="76">
        <f t="shared" ca="1" si="676"/>
        <v>-26.315789473684216</v>
      </c>
      <c r="AY574" s="76">
        <f t="shared" ref="AY574:CD574" ca="1" si="677">-AY575/(1-AY573)*AY573</f>
        <v>-26.315789473684216</v>
      </c>
      <c r="AZ574" s="76">
        <f t="shared" ca="1" si="677"/>
        <v>-26.315789473684216</v>
      </c>
      <c r="BA574" s="76">
        <f t="shared" ca="1" si="677"/>
        <v>-26.315789473684216</v>
      </c>
      <c r="BB574" s="76">
        <f t="shared" ca="1" si="677"/>
        <v>-26.315789473684216</v>
      </c>
      <c r="BC574" s="76">
        <f t="shared" ca="1" si="677"/>
        <v>-26.315789473684216</v>
      </c>
      <c r="BD574" s="76">
        <f t="shared" ca="1" si="677"/>
        <v>-26.315789473684216</v>
      </c>
      <c r="BE574" s="76">
        <f t="shared" ca="1" si="677"/>
        <v>-26.315789473684216</v>
      </c>
      <c r="BF574" s="76">
        <f t="shared" ca="1" si="677"/>
        <v>-26.315789473684216</v>
      </c>
      <c r="BG574" s="76">
        <f t="shared" ca="1" si="677"/>
        <v>-26.315789473684216</v>
      </c>
      <c r="BH574" s="76">
        <f t="shared" ca="1" si="677"/>
        <v>-26.315789473684216</v>
      </c>
      <c r="BI574" s="76">
        <f t="shared" ca="1" si="677"/>
        <v>-26.315789473684216</v>
      </c>
      <c r="BJ574" s="76">
        <f t="shared" ca="1" si="677"/>
        <v>-26.315789473684216</v>
      </c>
      <c r="BK574" s="76">
        <f t="shared" ca="1" si="677"/>
        <v>-26.315789473684216</v>
      </c>
      <c r="BL574" s="76">
        <f t="shared" ca="1" si="677"/>
        <v>-26.315789473684216</v>
      </c>
      <c r="BM574" s="76">
        <f t="shared" ca="1" si="677"/>
        <v>-26.315789473684216</v>
      </c>
      <c r="BN574" s="76">
        <f t="shared" ca="1" si="677"/>
        <v>-26.315789473684216</v>
      </c>
      <c r="BO574" s="76">
        <f t="shared" ca="1" si="677"/>
        <v>-26.315789473684216</v>
      </c>
      <c r="BP574" s="76">
        <f t="shared" ca="1" si="677"/>
        <v>-26.315789473684216</v>
      </c>
      <c r="BQ574" s="76">
        <f t="shared" ca="1" si="677"/>
        <v>-26.315789473684216</v>
      </c>
      <c r="BR574" s="76">
        <f t="shared" ca="1" si="677"/>
        <v>-26.315789473684216</v>
      </c>
      <c r="BS574" s="76">
        <f t="shared" ca="1" si="677"/>
        <v>-26.315789473684216</v>
      </c>
      <c r="BT574" s="76">
        <f t="shared" ca="1" si="677"/>
        <v>-26.315789473684216</v>
      </c>
      <c r="BU574" s="76">
        <f t="shared" ca="1" si="677"/>
        <v>-26.315789473684216</v>
      </c>
      <c r="BV574" s="76">
        <f t="shared" ca="1" si="677"/>
        <v>-26.315789473684216</v>
      </c>
      <c r="BW574" s="76">
        <f t="shared" ca="1" si="677"/>
        <v>-26.315789473684216</v>
      </c>
      <c r="BX574" s="76">
        <f t="shared" ca="1" si="677"/>
        <v>-26.315789473684216</v>
      </c>
      <c r="BY574" s="76">
        <f t="shared" ca="1" si="677"/>
        <v>-26.315789473684216</v>
      </c>
      <c r="BZ574" s="76">
        <f t="shared" ca="1" si="677"/>
        <v>-26.315789473684216</v>
      </c>
      <c r="CA574" s="76">
        <f t="shared" ca="1" si="677"/>
        <v>-26.315789473684216</v>
      </c>
      <c r="CB574" s="76">
        <f t="shared" ca="1" si="677"/>
        <v>-26.315789473684216</v>
      </c>
      <c r="CC574" s="76">
        <f t="shared" ca="1" si="677"/>
        <v>-26.315789473684216</v>
      </c>
      <c r="CD574" s="76">
        <f t="shared" ca="1" si="677"/>
        <v>-26.315789473684216</v>
      </c>
      <c r="CE574" s="76">
        <f t="shared" ref="CE574:CL574" ca="1" si="678">-CE575/(1-CE573)*CE573</f>
        <v>-26.315789473684216</v>
      </c>
      <c r="CF574" s="76">
        <f t="shared" ca="1" si="678"/>
        <v>-26.315789473684216</v>
      </c>
      <c r="CG574" s="76">
        <f t="shared" ca="1" si="678"/>
        <v>-26.315789473684216</v>
      </c>
      <c r="CH574" s="76">
        <f t="shared" ca="1" si="678"/>
        <v>-26.315789473684216</v>
      </c>
      <c r="CI574" s="76">
        <f t="shared" ca="1" si="678"/>
        <v>-26.315789473684216</v>
      </c>
      <c r="CJ574" s="76">
        <f t="shared" ca="1" si="678"/>
        <v>-26.315789473684216</v>
      </c>
      <c r="CK574" s="76">
        <f t="shared" ca="1" si="678"/>
        <v>-26.315789473684216</v>
      </c>
      <c r="CL574" s="76">
        <f t="shared" ca="1" si="678"/>
        <v>-26.315789473684216</v>
      </c>
      <c r="CO574" s="76" t="e">
        <f t="shared" ref="CO574:DK574" ca="1" si="679">-CO575/(1-CO573)*CO573</f>
        <v>#N/A</v>
      </c>
      <c r="CP574" s="76" t="e">
        <f t="shared" ca="1" si="679"/>
        <v>#N/A</v>
      </c>
      <c r="CQ574" s="76" t="e">
        <f t="shared" ca="1" si="679"/>
        <v>#N/A</v>
      </c>
      <c r="CR574" s="76" t="e">
        <f t="shared" ca="1" si="679"/>
        <v>#N/A</v>
      </c>
      <c r="CS574" s="76" t="e">
        <f t="shared" ca="1" si="679"/>
        <v>#N/A</v>
      </c>
      <c r="CT574" s="76" t="e">
        <f t="shared" ca="1" si="679"/>
        <v>#N/A</v>
      </c>
      <c r="CU574" s="76" t="e">
        <f t="shared" ca="1" si="679"/>
        <v>#N/A</v>
      </c>
      <c r="CV574" s="76" t="e">
        <f t="shared" ca="1" si="679"/>
        <v>#N/A</v>
      </c>
      <c r="CW574" s="76" t="e">
        <f t="shared" ca="1" si="679"/>
        <v>#N/A</v>
      </c>
      <c r="CX574" s="76" t="e">
        <f t="shared" ca="1" si="679"/>
        <v>#N/A</v>
      </c>
      <c r="CY574" s="76" t="e">
        <f t="shared" ca="1" si="679"/>
        <v>#N/A</v>
      </c>
      <c r="CZ574" s="76" t="e">
        <f t="shared" ca="1" si="679"/>
        <v>#N/A</v>
      </c>
      <c r="DA574" s="76" t="e">
        <f t="shared" ca="1" si="679"/>
        <v>#N/A</v>
      </c>
      <c r="DB574" s="76" t="e">
        <f t="shared" ca="1" si="679"/>
        <v>#N/A</v>
      </c>
      <c r="DC574" s="76" t="e">
        <f t="shared" ca="1" si="679"/>
        <v>#N/A</v>
      </c>
      <c r="DD574" s="76" t="e">
        <f t="shared" ca="1" si="679"/>
        <v>#N/A</v>
      </c>
      <c r="DE574" s="76" t="e">
        <f t="shared" ca="1" si="679"/>
        <v>#N/A</v>
      </c>
      <c r="DF574" s="76" t="e">
        <f t="shared" ca="1" si="679"/>
        <v>#N/A</v>
      </c>
      <c r="DG574" s="76" t="e">
        <f t="shared" ca="1" si="679"/>
        <v>#N/A</v>
      </c>
      <c r="DH574" s="76" t="e">
        <f t="shared" ca="1" si="679"/>
        <v>#N/A</v>
      </c>
      <c r="DI574" s="76" t="e">
        <f t="shared" ca="1" si="679"/>
        <v>#N/A</v>
      </c>
      <c r="DJ574" s="76" t="e">
        <f t="shared" ca="1" si="679"/>
        <v>#N/A</v>
      </c>
      <c r="DK574" s="76" t="e">
        <f t="shared" ca="1" si="679"/>
        <v>#N/A</v>
      </c>
      <c r="DL574" s="76" t="e">
        <f t="shared" ref="DL574" ca="1" si="680">-DL575/(1-DL573)*DL573</f>
        <v>#N/A</v>
      </c>
    </row>
    <row r="575" spans="1:116" x14ac:dyDescent="0.4">
      <c r="C575" t="s">
        <v>80</v>
      </c>
      <c r="D575" t="s">
        <v>758</v>
      </c>
      <c r="E575" s="8" t="str">
        <f t="shared" si="662"/>
        <v>575 SUB-PR</v>
      </c>
      <c r="G575" s="127" t="str">
        <f>"# of "&amp;G579&amp;"s"</f>
        <v># of subscribers</v>
      </c>
      <c r="H575" s="31"/>
      <c r="I575" s="73"/>
      <c r="J575" s="73"/>
      <c r="K575" s="119">
        <f t="shared" ref="K575:P575" ca="1" si="681">SUMIF($4:$4,K$2,575:575)</f>
        <v>500</v>
      </c>
      <c r="L575" s="119">
        <f t="shared" ca="1" si="681"/>
        <v>500</v>
      </c>
      <c r="M575" s="119">
        <f t="shared" ca="1" si="681"/>
        <v>500</v>
      </c>
      <c r="N575" s="119">
        <f t="shared" ca="1" si="681"/>
        <v>500</v>
      </c>
      <c r="O575" s="119">
        <f t="shared" ca="1" si="681"/>
        <v>500</v>
      </c>
      <c r="P575" s="119">
        <f t="shared" ca="1" si="681"/>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62"/>
        <v>576 SUB-PR</v>
      </c>
      <c r="G576" s="145" t="s">
        <v>62</v>
      </c>
      <c r="H576" s="12"/>
      <c r="I576" s="60"/>
      <c r="J576" s="60"/>
      <c r="K576" s="34">
        <f t="shared" ref="K576:P576" ca="1" si="682">K575-SUM(K574,K571:K572)</f>
        <v>6.2527760746888816E-13</v>
      </c>
      <c r="L576" s="34">
        <f t="shared" ca="1" si="682"/>
        <v>6.2527760746888816E-13</v>
      </c>
      <c r="M576" s="34">
        <f t="shared" ca="1" si="682"/>
        <v>6.2527760746888816E-13</v>
      </c>
      <c r="N576" s="34">
        <f t="shared" ca="1" si="682"/>
        <v>6.2527760746888816E-13</v>
      </c>
      <c r="O576" s="34">
        <f t="shared" ca="1" si="682"/>
        <v>6.2527760746888816E-13</v>
      </c>
      <c r="P576" s="34">
        <f t="shared" ca="1" si="682"/>
        <v>6.2527760746888816E-13</v>
      </c>
      <c r="R576" s="15"/>
      <c r="S576" s="76">
        <f t="shared" ref="S576:AX576" ca="1" si="683">S575-SUM(S574,S571:S572)</f>
        <v>0</v>
      </c>
      <c r="T576" s="76">
        <f t="shared" ca="1" si="683"/>
        <v>0</v>
      </c>
      <c r="U576" s="76">
        <f t="shared" ca="1" si="683"/>
        <v>0</v>
      </c>
      <c r="V576" s="76">
        <f t="shared" ca="1" si="683"/>
        <v>0</v>
      </c>
      <c r="W576" s="76">
        <f t="shared" ca="1" si="683"/>
        <v>0</v>
      </c>
      <c r="X576" s="76">
        <f t="shared" ca="1" si="683"/>
        <v>0</v>
      </c>
      <c r="Y576" s="76">
        <f t="shared" ca="1" si="683"/>
        <v>0</v>
      </c>
      <c r="Z576" s="76">
        <f t="shared" ca="1" si="683"/>
        <v>0</v>
      </c>
      <c r="AA576" s="76">
        <f t="shared" ca="1" si="683"/>
        <v>0</v>
      </c>
      <c r="AB576" s="76">
        <f t="shared" ca="1" si="683"/>
        <v>0</v>
      </c>
      <c r="AC576" s="76">
        <f t="shared" ca="1" si="683"/>
        <v>0</v>
      </c>
      <c r="AD576" s="76">
        <f t="shared" ca="1" si="683"/>
        <v>0</v>
      </c>
      <c r="AE576" s="76">
        <f t="shared" ca="1" si="683"/>
        <v>0</v>
      </c>
      <c r="AF576" s="76">
        <f t="shared" ca="1" si="683"/>
        <v>0</v>
      </c>
      <c r="AG576" s="76">
        <f t="shared" ca="1" si="683"/>
        <v>0</v>
      </c>
      <c r="AH576" s="76">
        <f t="shared" ca="1" si="683"/>
        <v>0</v>
      </c>
      <c r="AI576" s="76">
        <f t="shared" ca="1" si="683"/>
        <v>0</v>
      </c>
      <c r="AJ576" s="76">
        <f t="shared" ca="1" si="683"/>
        <v>0</v>
      </c>
      <c r="AK576" s="76">
        <f t="shared" ca="1" si="683"/>
        <v>0</v>
      </c>
      <c r="AL576" s="76">
        <f t="shared" ca="1" si="683"/>
        <v>0</v>
      </c>
      <c r="AM576" s="76">
        <f t="shared" ca="1" si="683"/>
        <v>0</v>
      </c>
      <c r="AN576" s="76">
        <f t="shared" ca="1" si="683"/>
        <v>0</v>
      </c>
      <c r="AO576" s="76">
        <f t="shared" ca="1" si="683"/>
        <v>0</v>
      </c>
      <c r="AP576" s="76">
        <f t="shared" ca="1" si="683"/>
        <v>0</v>
      </c>
      <c r="AQ576" s="76">
        <f t="shared" ca="1" si="683"/>
        <v>0</v>
      </c>
      <c r="AR576" s="76">
        <f t="shared" ca="1" si="683"/>
        <v>0</v>
      </c>
      <c r="AS576" s="76">
        <f t="shared" ca="1" si="683"/>
        <v>0</v>
      </c>
      <c r="AT576" s="76">
        <f t="shared" ca="1" si="683"/>
        <v>0</v>
      </c>
      <c r="AU576" s="76">
        <f t="shared" ca="1" si="683"/>
        <v>0</v>
      </c>
      <c r="AV576" s="76">
        <f t="shared" ca="1" si="683"/>
        <v>0</v>
      </c>
      <c r="AW576" s="76">
        <f t="shared" ca="1" si="683"/>
        <v>0</v>
      </c>
      <c r="AX576" s="76">
        <f t="shared" ca="1" si="683"/>
        <v>0</v>
      </c>
      <c r="AY576" s="76">
        <f t="shared" ref="AY576:CD576" ca="1" si="684">AY575-SUM(AY574,AY571:AY572)</f>
        <v>0</v>
      </c>
      <c r="AZ576" s="76">
        <f t="shared" ca="1" si="684"/>
        <v>0</v>
      </c>
      <c r="BA576" s="76">
        <f t="shared" ca="1" si="684"/>
        <v>0</v>
      </c>
      <c r="BB576" s="76">
        <f t="shared" ca="1" si="684"/>
        <v>0</v>
      </c>
      <c r="BC576" s="76">
        <f t="shared" ca="1" si="684"/>
        <v>0</v>
      </c>
      <c r="BD576" s="76">
        <f t="shared" ca="1" si="684"/>
        <v>0</v>
      </c>
      <c r="BE576" s="76">
        <f t="shared" ca="1" si="684"/>
        <v>0</v>
      </c>
      <c r="BF576" s="76">
        <f t="shared" ca="1" si="684"/>
        <v>0</v>
      </c>
      <c r="BG576" s="76">
        <f t="shared" ca="1" si="684"/>
        <v>0</v>
      </c>
      <c r="BH576" s="76">
        <f t="shared" ca="1" si="684"/>
        <v>0</v>
      </c>
      <c r="BI576" s="76">
        <f t="shared" ca="1" si="684"/>
        <v>0</v>
      </c>
      <c r="BJ576" s="76">
        <f t="shared" ca="1" si="684"/>
        <v>0</v>
      </c>
      <c r="BK576" s="76">
        <f t="shared" ca="1" si="684"/>
        <v>0</v>
      </c>
      <c r="BL576" s="76">
        <f t="shared" ca="1" si="684"/>
        <v>0</v>
      </c>
      <c r="BM576" s="76">
        <f t="shared" ca="1" si="684"/>
        <v>0</v>
      </c>
      <c r="BN576" s="76">
        <f t="shared" ca="1" si="684"/>
        <v>0</v>
      </c>
      <c r="BO576" s="76">
        <f t="shared" ca="1" si="684"/>
        <v>0</v>
      </c>
      <c r="BP576" s="76">
        <f t="shared" ca="1" si="684"/>
        <v>0</v>
      </c>
      <c r="BQ576" s="76">
        <f t="shared" ca="1" si="684"/>
        <v>0</v>
      </c>
      <c r="BR576" s="76">
        <f t="shared" ca="1" si="684"/>
        <v>0</v>
      </c>
      <c r="BS576" s="76">
        <f t="shared" ca="1" si="684"/>
        <v>0</v>
      </c>
      <c r="BT576" s="76">
        <f t="shared" ca="1" si="684"/>
        <v>0</v>
      </c>
      <c r="BU576" s="76">
        <f t="shared" ca="1" si="684"/>
        <v>0</v>
      </c>
      <c r="BV576" s="76">
        <f t="shared" ca="1" si="684"/>
        <v>0</v>
      </c>
      <c r="BW576" s="76">
        <f t="shared" ca="1" si="684"/>
        <v>0</v>
      </c>
      <c r="BX576" s="76">
        <f t="shared" ca="1" si="684"/>
        <v>0</v>
      </c>
      <c r="BY576" s="76">
        <f t="shared" ca="1" si="684"/>
        <v>0</v>
      </c>
      <c r="BZ576" s="76">
        <f t="shared" ca="1" si="684"/>
        <v>0</v>
      </c>
      <c r="CA576" s="76">
        <f t="shared" ca="1" si="684"/>
        <v>0</v>
      </c>
      <c r="CB576" s="76">
        <f t="shared" ca="1" si="684"/>
        <v>0</v>
      </c>
      <c r="CC576" s="76">
        <f t="shared" ca="1" si="684"/>
        <v>0</v>
      </c>
      <c r="CD576" s="76">
        <f t="shared" ca="1" si="684"/>
        <v>0</v>
      </c>
      <c r="CE576" s="76">
        <f t="shared" ref="CE576:CL576" ca="1" si="685">CE575-SUM(CE574,CE571:CE572)</f>
        <v>0</v>
      </c>
      <c r="CF576" s="76">
        <f t="shared" ca="1" si="685"/>
        <v>0</v>
      </c>
      <c r="CG576" s="76">
        <f t="shared" ca="1" si="685"/>
        <v>0</v>
      </c>
      <c r="CH576" s="76">
        <f t="shared" ca="1" si="685"/>
        <v>0</v>
      </c>
      <c r="CI576" s="76">
        <f t="shared" ca="1" si="685"/>
        <v>0</v>
      </c>
      <c r="CJ576" s="76">
        <f t="shared" ca="1" si="685"/>
        <v>0</v>
      </c>
      <c r="CK576" s="76">
        <f t="shared" ca="1" si="685"/>
        <v>0</v>
      </c>
      <c r="CL576" s="76">
        <f t="shared" ca="1" si="685"/>
        <v>0</v>
      </c>
      <c r="CN576" s="60"/>
      <c r="CO576" s="76" t="e">
        <f t="shared" ref="CO576:DK576" ca="1" si="686">CO575-SUM(CO574,CO571:CO572)</f>
        <v>#N/A</v>
      </c>
      <c r="CP576" s="76" t="e">
        <f t="shared" ca="1" si="686"/>
        <v>#N/A</v>
      </c>
      <c r="CQ576" s="76" t="e">
        <f t="shared" ca="1" si="686"/>
        <v>#N/A</v>
      </c>
      <c r="CR576" s="76" t="e">
        <f t="shared" ca="1" si="686"/>
        <v>#N/A</v>
      </c>
      <c r="CS576" s="76" t="e">
        <f t="shared" ca="1" si="686"/>
        <v>#N/A</v>
      </c>
      <c r="CT576" s="76" t="e">
        <f t="shared" ca="1" si="686"/>
        <v>#N/A</v>
      </c>
      <c r="CU576" s="76" t="e">
        <f t="shared" ca="1" si="686"/>
        <v>#N/A</v>
      </c>
      <c r="CV576" s="76" t="e">
        <f t="shared" ca="1" si="686"/>
        <v>#N/A</v>
      </c>
      <c r="CW576" s="76" t="e">
        <f t="shared" ca="1" si="686"/>
        <v>#N/A</v>
      </c>
      <c r="CX576" s="76" t="e">
        <f t="shared" ca="1" si="686"/>
        <v>#N/A</v>
      </c>
      <c r="CY576" s="76" t="e">
        <f t="shared" ca="1" si="686"/>
        <v>#N/A</v>
      </c>
      <c r="CZ576" s="76" t="e">
        <f t="shared" ca="1" si="686"/>
        <v>#N/A</v>
      </c>
      <c r="DA576" s="76" t="e">
        <f t="shared" ca="1" si="686"/>
        <v>#N/A</v>
      </c>
      <c r="DB576" s="76" t="e">
        <f t="shared" ca="1" si="686"/>
        <v>#N/A</v>
      </c>
      <c r="DC576" s="76" t="e">
        <f t="shared" ca="1" si="686"/>
        <v>#N/A</v>
      </c>
      <c r="DD576" s="76" t="e">
        <f t="shared" ca="1" si="686"/>
        <v>#N/A</v>
      </c>
      <c r="DE576" s="76" t="e">
        <f t="shared" ca="1" si="686"/>
        <v>#N/A</v>
      </c>
      <c r="DF576" s="76" t="e">
        <f t="shared" ca="1" si="686"/>
        <v>#N/A</v>
      </c>
      <c r="DG576" s="76" t="e">
        <f t="shared" ca="1" si="686"/>
        <v>#N/A</v>
      </c>
      <c r="DH576" s="76" t="e">
        <f t="shared" ca="1" si="686"/>
        <v>#N/A</v>
      </c>
      <c r="DI576" s="76" t="e">
        <f t="shared" ca="1" si="686"/>
        <v>#N/A</v>
      </c>
      <c r="DJ576" s="76" t="e">
        <f t="shared" ca="1" si="686"/>
        <v>#N/A</v>
      </c>
      <c r="DK576" s="76" t="e">
        <f t="shared" ca="1" si="686"/>
        <v>#N/A</v>
      </c>
      <c r="DL576" s="76" t="e">
        <f t="shared" ref="DL576" ca="1" si="687">DL575-SUM(DL574,DL571:DL572)</f>
        <v>#N/A</v>
      </c>
    </row>
    <row r="577" spans="1:116" x14ac:dyDescent="0.4">
      <c r="D577" t="s">
        <v>758</v>
      </c>
      <c r="E577" s="8" t="str">
        <f t="shared" ref="E577" si="688">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3" si="689">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89"/>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89"/>
        <v>580 SUB-PR</v>
      </c>
      <c r="F580" t="s">
        <v>461</v>
      </c>
      <c r="G580" s="8" t="str">
        <f>G560</f>
        <v>Primary revenue driver</v>
      </c>
      <c r="H580" s="90"/>
      <c r="I580" s="213"/>
      <c r="J580" s="213"/>
      <c r="K580" s="216"/>
      <c r="L580" s="216"/>
      <c r="M580" s="216"/>
      <c r="N580" s="216"/>
      <c r="O580" s="216"/>
      <c r="P580" s="216"/>
      <c r="R580" s="214"/>
      <c r="S580" s="76" t="str">
        <f t="shared" ref="S580:AX580" si="690">S560</f>
        <v>S$16</v>
      </c>
      <c r="T580" s="76" t="str">
        <f t="shared" si="690"/>
        <v>T$16</v>
      </c>
      <c r="U580" s="76" t="str">
        <f t="shared" si="690"/>
        <v>U$16</v>
      </c>
      <c r="V580" s="76" t="str">
        <f t="shared" si="690"/>
        <v>V$16</v>
      </c>
      <c r="W580" s="76" t="str">
        <f t="shared" si="690"/>
        <v>W$16</v>
      </c>
      <c r="X580" s="76" t="str">
        <f t="shared" si="690"/>
        <v>X$16</v>
      </c>
      <c r="Y580" s="76" t="str">
        <f t="shared" si="690"/>
        <v>Y$16</v>
      </c>
      <c r="Z580" s="76" t="str">
        <f t="shared" si="690"/>
        <v>Z$16</v>
      </c>
      <c r="AA580" s="76" t="str">
        <f t="shared" si="690"/>
        <v>AA$16</v>
      </c>
      <c r="AB580" s="76" t="str">
        <f t="shared" si="690"/>
        <v>AB$16</v>
      </c>
      <c r="AC580" s="76" t="str">
        <f t="shared" si="690"/>
        <v>AC$16</v>
      </c>
      <c r="AD580" s="76" t="str">
        <f t="shared" si="690"/>
        <v>AD$16</v>
      </c>
      <c r="AE580" s="76" t="str">
        <f t="shared" si="690"/>
        <v>AE$16</v>
      </c>
      <c r="AF580" s="76" t="str">
        <f t="shared" si="690"/>
        <v>AF$16</v>
      </c>
      <c r="AG580" s="76" t="str">
        <f t="shared" si="690"/>
        <v>AG$16</v>
      </c>
      <c r="AH580" s="76" t="str">
        <f t="shared" si="690"/>
        <v>AH$16</v>
      </c>
      <c r="AI580" s="76" t="str">
        <f t="shared" si="690"/>
        <v>AI$16</v>
      </c>
      <c r="AJ580" s="76" t="str">
        <f t="shared" si="690"/>
        <v>AJ$16</v>
      </c>
      <c r="AK580" s="76" t="str">
        <f t="shared" si="690"/>
        <v>AK$16</v>
      </c>
      <c r="AL580" s="76" t="str">
        <f t="shared" si="690"/>
        <v>AL$16</v>
      </c>
      <c r="AM580" s="76" t="str">
        <f t="shared" si="690"/>
        <v>AM$16</v>
      </c>
      <c r="AN580" s="76" t="str">
        <f t="shared" si="690"/>
        <v>AN$16</v>
      </c>
      <c r="AO580" s="76" t="str">
        <f t="shared" si="690"/>
        <v>AO$16</v>
      </c>
      <c r="AP580" s="76" t="str">
        <f t="shared" si="690"/>
        <v>AP$16</v>
      </c>
      <c r="AQ580" s="76" t="str">
        <f t="shared" si="690"/>
        <v>AQ$16</v>
      </c>
      <c r="AR580" s="76" t="str">
        <f t="shared" si="690"/>
        <v>AR$16</v>
      </c>
      <c r="AS580" s="76" t="str">
        <f t="shared" si="690"/>
        <v>AS$16</v>
      </c>
      <c r="AT580" s="76" t="str">
        <f t="shared" si="690"/>
        <v>AT$16</v>
      </c>
      <c r="AU580" s="76" t="str">
        <f t="shared" si="690"/>
        <v>AU$16</v>
      </c>
      <c r="AV580" s="76" t="str">
        <f t="shared" si="690"/>
        <v>AV$16</v>
      </c>
      <c r="AW580" s="76" t="str">
        <f t="shared" si="690"/>
        <v>AW$16</v>
      </c>
      <c r="AX580" s="76" t="str">
        <f t="shared" si="690"/>
        <v>AX$16</v>
      </c>
      <c r="AY580" s="76" t="str">
        <f t="shared" ref="AY580:CD580" si="691">AY560</f>
        <v>AY$16</v>
      </c>
      <c r="AZ580" s="76" t="str">
        <f t="shared" si="691"/>
        <v>AZ$16</v>
      </c>
      <c r="BA580" s="76" t="str">
        <f t="shared" si="691"/>
        <v>BA$16</v>
      </c>
      <c r="BB580" s="76" t="str">
        <f t="shared" si="691"/>
        <v>BB$16</v>
      </c>
      <c r="BC580" s="76" t="str">
        <f t="shared" si="691"/>
        <v>BC$16</v>
      </c>
      <c r="BD580" s="76" t="str">
        <f t="shared" si="691"/>
        <v>BD$16</v>
      </c>
      <c r="BE580" s="76" t="str">
        <f t="shared" si="691"/>
        <v>BE$16</v>
      </c>
      <c r="BF580" s="76" t="str">
        <f t="shared" si="691"/>
        <v>BF$16</v>
      </c>
      <c r="BG580" s="76" t="str">
        <f t="shared" si="691"/>
        <v>BG$16</v>
      </c>
      <c r="BH580" s="76" t="str">
        <f t="shared" si="691"/>
        <v>BH$16</v>
      </c>
      <c r="BI580" s="76" t="str">
        <f t="shared" si="691"/>
        <v>BI$16</v>
      </c>
      <c r="BJ580" s="76" t="str">
        <f t="shared" si="691"/>
        <v>BJ$16</v>
      </c>
      <c r="BK580" s="76" t="str">
        <f t="shared" si="691"/>
        <v>BK$16</v>
      </c>
      <c r="BL580" s="76" t="str">
        <f t="shared" si="691"/>
        <v>BL$16</v>
      </c>
      <c r="BM580" s="76" t="str">
        <f t="shared" si="691"/>
        <v>BM$16</v>
      </c>
      <c r="BN580" s="76" t="str">
        <f t="shared" si="691"/>
        <v>BN$16</v>
      </c>
      <c r="BO580" s="76" t="str">
        <f t="shared" si="691"/>
        <v>BO$16</v>
      </c>
      <c r="BP580" s="76" t="str">
        <f t="shared" si="691"/>
        <v>BP$16</v>
      </c>
      <c r="BQ580" s="76" t="str">
        <f t="shared" si="691"/>
        <v>BQ$16</v>
      </c>
      <c r="BR580" s="76" t="str">
        <f t="shared" si="691"/>
        <v>BR$16</v>
      </c>
      <c r="BS580" s="76" t="str">
        <f t="shared" si="691"/>
        <v>BS$16</v>
      </c>
      <c r="BT580" s="76" t="str">
        <f t="shared" si="691"/>
        <v>BT$16</v>
      </c>
      <c r="BU580" s="76" t="str">
        <f t="shared" si="691"/>
        <v>BU$16</v>
      </c>
      <c r="BV580" s="76" t="str">
        <f t="shared" si="691"/>
        <v>BV$16</v>
      </c>
      <c r="BW580" s="76" t="str">
        <f t="shared" si="691"/>
        <v>BW$16</v>
      </c>
      <c r="BX580" s="76" t="str">
        <f t="shared" si="691"/>
        <v>BX$16</v>
      </c>
      <c r="BY580" s="76" t="str">
        <f t="shared" si="691"/>
        <v>BY$16</v>
      </c>
      <c r="BZ580" s="76" t="str">
        <f t="shared" si="691"/>
        <v>BZ$16</v>
      </c>
      <c r="CA580" s="76" t="str">
        <f t="shared" si="691"/>
        <v>CA$16</v>
      </c>
      <c r="CB580" s="76" t="str">
        <f t="shared" si="691"/>
        <v>CB$16</v>
      </c>
      <c r="CC580" s="76" t="str">
        <f t="shared" si="691"/>
        <v>CC$16</v>
      </c>
      <c r="CD580" s="76" t="str">
        <f t="shared" si="691"/>
        <v>CD$16</v>
      </c>
      <c r="CE580" s="76" t="str">
        <f t="shared" ref="CE580:CL580" si="692">CE560</f>
        <v>CE$16</v>
      </c>
      <c r="CF580" s="76" t="str">
        <f t="shared" si="692"/>
        <v>CF$16</v>
      </c>
      <c r="CG580" s="76" t="str">
        <f t="shared" si="692"/>
        <v>CG$16</v>
      </c>
      <c r="CH580" s="76" t="str">
        <f t="shared" si="692"/>
        <v>CH$16</v>
      </c>
      <c r="CI580" s="76" t="str">
        <f t="shared" si="692"/>
        <v>CI$16</v>
      </c>
      <c r="CJ580" s="76" t="str">
        <f t="shared" si="692"/>
        <v>CJ$16</v>
      </c>
      <c r="CK580" s="76" t="str">
        <f t="shared" si="692"/>
        <v>CK$16</v>
      </c>
      <c r="CL580" s="76" t="str">
        <f t="shared" si="692"/>
        <v>CL$16</v>
      </c>
      <c r="CO580" s="76" t="str">
        <f t="shared" ref="CO580:DL580" si="693">CO560</f>
        <v>CO$16</v>
      </c>
      <c r="CP580" s="76" t="str">
        <f t="shared" si="693"/>
        <v>CP$16</v>
      </c>
      <c r="CQ580" s="76" t="str">
        <f t="shared" si="693"/>
        <v>CQ$16</v>
      </c>
      <c r="CR580" s="76" t="str">
        <f t="shared" si="693"/>
        <v>CR$16</v>
      </c>
      <c r="CS580" s="76" t="str">
        <f t="shared" si="693"/>
        <v>CS$16</v>
      </c>
      <c r="CT580" s="76" t="str">
        <f t="shared" si="693"/>
        <v>CT$16</v>
      </c>
      <c r="CU580" s="76" t="str">
        <f t="shared" si="693"/>
        <v>CU$16</v>
      </c>
      <c r="CV580" s="76" t="str">
        <f t="shared" si="693"/>
        <v>CV$16</v>
      </c>
      <c r="CW580" s="76" t="str">
        <f t="shared" si="693"/>
        <v>CW$16</v>
      </c>
      <c r="CX580" s="76" t="str">
        <f t="shared" si="693"/>
        <v>CX$16</v>
      </c>
      <c r="CY580" s="76" t="str">
        <f t="shared" si="693"/>
        <v>CY$16</v>
      </c>
      <c r="CZ580" s="76" t="str">
        <f t="shared" si="693"/>
        <v>CZ$16</v>
      </c>
      <c r="DA580" s="76" t="str">
        <f t="shared" si="693"/>
        <v>DA$16</v>
      </c>
      <c r="DB580" s="76" t="str">
        <f t="shared" si="693"/>
        <v>DB$16</v>
      </c>
      <c r="DC580" s="76" t="str">
        <f t="shared" si="693"/>
        <v>DC$16</v>
      </c>
      <c r="DD580" s="76" t="str">
        <f t="shared" si="693"/>
        <v>DD$16</v>
      </c>
      <c r="DE580" s="76" t="str">
        <f t="shared" si="693"/>
        <v>DE$16</v>
      </c>
      <c r="DF580" s="76" t="str">
        <f t="shared" si="693"/>
        <v>DF$16</v>
      </c>
      <c r="DG580" s="76" t="str">
        <f t="shared" si="693"/>
        <v>DG$16</v>
      </c>
      <c r="DH580" s="76" t="str">
        <f t="shared" si="693"/>
        <v>DH$16</v>
      </c>
      <c r="DI580" s="76" t="str">
        <f t="shared" si="693"/>
        <v>DI$16</v>
      </c>
      <c r="DJ580" s="76" t="str">
        <f t="shared" si="693"/>
        <v>DJ$16</v>
      </c>
      <c r="DK580" s="76" t="str">
        <f t="shared" si="693"/>
        <v>DK$16</v>
      </c>
      <c r="DL580" s="76" t="str">
        <f t="shared" si="693"/>
        <v>DL$16</v>
      </c>
    </row>
    <row r="581" spans="1:116" x14ac:dyDescent="0.4">
      <c r="B581" t="s">
        <v>332</v>
      </c>
      <c r="D581" t="s">
        <v>758</v>
      </c>
      <c r="E581" s="8" t="str">
        <f t="shared" si="689"/>
        <v>581 SUB-PR</v>
      </c>
      <c r="F581" t="s">
        <v>462</v>
      </c>
      <c r="G581" s="8" t="str">
        <f>G561</f>
        <v>Primary volume driver</v>
      </c>
      <c r="H581" s="12"/>
      <c r="I581" s="60"/>
      <c r="J581" s="60"/>
      <c r="K581" s="15"/>
      <c r="L581" s="15"/>
      <c r="M581" s="15"/>
      <c r="N581" s="15"/>
      <c r="O581" s="15"/>
      <c r="P581" s="15"/>
      <c r="R581" s="15"/>
      <c r="S581" s="203" t="str">
        <f t="shared" ref="S581:AX581" si="694">ADDRESS(ROW(S575),COLUMN(S575),2)</f>
        <v>S$575</v>
      </c>
      <c r="T581" s="203" t="str">
        <f t="shared" si="694"/>
        <v>T$575</v>
      </c>
      <c r="U581" s="203" t="str">
        <f t="shared" si="694"/>
        <v>U$575</v>
      </c>
      <c r="V581" s="203" t="str">
        <f t="shared" si="694"/>
        <v>V$575</v>
      </c>
      <c r="W581" s="203" t="str">
        <f t="shared" si="694"/>
        <v>W$575</v>
      </c>
      <c r="X581" s="203" t="str">
        <f t="shared" si="694"/>
        <v>X$575</v>
      </c>
      <c r="Y581" s="203" t="str">
        <f t="shared" si="694"/>
        <v>Y$575</v>
      </c>
      <c r="Z581" s="203" t="str">
        <f t="shared" si="694"/>
        <v>Z$575</v>
      </c>
      <c r="AA581" s="203" t="str">
        <f t="shared" si="694"/>
        <v>AA$575</v>
      </c>
      <c r="AB581" s="203" t="str">
        <f t="shared" si="694"/>
        <v>AB$575</v>
      </c>
      <c r="AC581" s="203" t="str">
        <f t="shared" si="694"/>
        <v>AC$575</v>
      </c>
      <c r="AD581" s="203" t="str">
        <f t="shared" si="694"/>
        <v>AD$575</v>
      </c>
      <c r="AE581" s="203" t="str">
        <f t="shared" si="694"/>
        <v>AE$575</v>
      </c>
      <c r="AF581" s="203" t="str">
        <f t="shared" si="694"/>
        <v>AF$575</v>
      </c>
      <c r="AG581" s="203" t="str">
        <f t="shared" si="694"/>
        <v>AG$575</v>
      </c>
      <c r="AH581" s="203" t="str">
        <f t="shared" si="694"/>
        <v>AH$575</v>
      </c>
      <c r="AI581" s="203" t="str">
        <f t="shared" si="694"/>
        <v>AI$575</v>
      </c>
      <c r="AJ581" s="203" t="str">
        <f t="shared" si="694"/>
        <v>AJ$575</v>
      </c>
      <c r="AK581" s="203" t="str">
        <f t="shared" si="694"/>
        <v>AK$575</v>
      </c>
      <c r="AL581" s="203" t="str">
        <f t="shared" si="694"/>
        <v>AL$575</v>
      </c>
      <c r="AM581" s="203" t="str">
        <f t="shared" si="694"/>
        <v>AM$575</v>
      </c>
      <c r="AN581" s="203" t="str">
        <f t="shared" si="694"/>
        <v>AN$575</v>
      </c>
      <c r="AO581" s="203" t="str">
        <f t="shared" si="694"/>
        <v>AO$575</v>
      </c>
      <c r="AP581" s="203" t="str">
        <f t="shared" si="694"/>
        <v>AP$575</v>
      </c>
      <c r="AQ581" s="203" t="str">
        <f t="shared" si="694"/>
        <v>AQ$575</v>
      </c>
      <c r="AR581" s="203" t="str">
        <f t="shared" si="694"/>
        <v>AR$575</v>
      </c>
      <c r="AS581" s="203" t="str">
        <f t="shared" si="694"/>
        <v>AS$575</v>
      </c>
      <c r="AT581" s="203" t="str">
        <f t="shared" si="694"/>
        <v>AT$575</v>
      </c>
      <c r="AU581" s="203" t="str">
        <f t="shared" si="694"/>
        <v>AU$575</v>
      </c>
      <c r="AV581" s="203" t="str">
        <f t="shared" si="694"/>
        <v>AV$575</v>
      </c>
      <c r="AW581" s="203" t="str">
        <f t="shared" si="694"/>
        <v>AW$575</v>
      </c>
      <c r="AX581" s="203" t="str">
        <f t="shared" si="694"/>
        <v>AX$575</v>
      </c>
      <c r="AY581" s="203" t="str">
        <f t="shared" ref="AY581:CD581" si="695">ADDRESS(ROW(AY575),COLUMN(AY575),2)</f>
        <v>AY$575</v>
      </c>
      <c r="AZ581" s="203" t="str">
        <f t="shared" si="695"/>
        <v>AZ$575</v>
      </c>
      <c r="BA581" s="203" t="str">
        <f t="shared" si="695"/>
        <v>BA$575</v>
      </c>
      <c r="BB581" s="203" t="str">
        <f t="shared" si="695"/>
        <v>BB$575</v>
      </c>
      <c r="BC581" s="203" t="str">
        <f t="shared" si="695"/>
        <v>BC$575</v>
      </c>
      <c r="BD581" s="203" t="str">
        <f t="shared" si="695"/>
        <v>BD$575</v>
      </c>
      <c r="BE581" s="203" t="str">
        <f t="shared" si="695"/>
        <v>BE$575</v>
      </c>
      <c r="BF581" s="203" t="str">
        <f t="shared" si="695"/>
        <v>BF$575</v>
      </c>
      <c r="BG581" s="203" t="str">
        <f t="shared" si="695"/>
        <v>BG$575</v>
      </c>
      <c r="BH581" s="203" t="str">
        <f t="shared" si="695"/>
        <v>BH$575</v>
      </c>
      <c r="BI581" s="203" t="str">
        <f t="shared" si="695"/>
        <v>BI$575</v>
      </c>
      <c r="BJ581" s="203" t="str">
        <f t="shared" si="695"/>
        <v>BJ$575</v>
      </c>
      <c r="BK581" s="203" t="str">
        <f t="shared" si="695"/>
        <v>BK$575</v>
      </c>
      <c r="BL581" s="203" t="str">
        <f t="shared" si="695"/>
        <v>BL$575</v>
      </c>
      <c r="BM581" s="203" t="str">
        <f t="shared" si="695"/>
        <v>BM$575</v>
      </c>
      <c r="BN581" s="203" t="str">
        <f t="shared" si="695"/>
        <v>BN$575</v>
      </c>
      <c r="BO581" s="203" t="str">
        <f t="shared" si="695"/>
        <v>BO$575</v>
      </c>
      <c r="BP581" s="203" t="str">
        <f t="shared" si="695"/>
        <v>BP$575</v>
      </c>
      <c r="BQ581" s="203" t="str">
        <f t="shared" si="695"/>
        <v>BQ$575</v>
      </c>
      <c r="BR581" s="203" t="str">
        <f t="shared" si="695"/>
        <v>BR$575</v>
      </c>
      <c r="BS581" s="203" t="str">
        <f t="shared" si="695"/>
        <v>BS$575</v>
      </c>
      <c r="BT581" s="203" t="str">
        <f t="shared" si="695"/>
        <v>BT$575</v>
      </c>
      <c r="BU581" s="203" t="str">
        <f t="shared" si="695"/>
        <v>BU$575</v>
      </c>
      <c r="BV581" s="203" t="str">
        <f t="shared" si="695"/>
        <v>BV$575</v>
      </c>
      <c r="BW581" s="203" t="str">
        <f t="shared" si="695"/>
        <v>BW$575</v>
      </c>
      <c r="BX581" s="203" t="str">
        <f t="shared" si="695"/>
        <v>BX$575</v>
      </c>
      <c r="BY581" s="203" t="str">
        <f t="shared" si="695"/>
        <v>BY$575</v>
      </c>
      <c r="BZ581" s="203" t="str">
        <f t="shared" si="695"/>
        <v>BZ$575</v>
      </c>
      <c r="CA581" s="203" t="str">
        <f t="shared" si="695"/>
        <v>CA$575</v>
      </c>
      <c r="CB581" s="203" t="str">
        <f t="shared" si="695"/>
        <v>CB$575</v>
      </c>
      <c r="CC581" s="203" t="str">
        <f t="shared" si="695"/>
        <v>CC$575</v>
      </c>
      <c r="CD581" s="203" t="str">
        <f t="shared" si="695"/>
        <v>CD$575</v>
      </c>
      <c r="CE581" s="203" t="str">
        <f t="shared" ref="CE581:CL581" si="696">ADDRESS(ROW(CE575),COLUMN(CE575),2)</f>
        <v>CE$575</v>
      </c>
      <c r="CF581" s="203" t="str">
        <f t="shared" si="696"/>
        <v>CF$575</v>
      </c>
      <c r="CG581" s="203" t="str">
        <f t="shared" si="696"/>
        <v>CG$575</v>
      </c>
      <c r="CH581" s="203" t="str">
        <f t="shared" si="696"/>
        <v>CH$575</v>
      </c>
      <c r="CI581" s="203" t="str">
        <f t="shared" si="696"/>
        <v>CI$575</v>
      </c>
      <c r="CJ581" s="203" t="str">
        <f t="shared" si="696"/>
        <v>CJ$575</v>
      </c>
      <c r="CK581" s="203" t="str">
        <f t="shared" si="696"/>
        <v>CK$575</v>
      </c>
      <c r="CL581" s="203" t="str">
        <f t="shared" si="696"/>
        <v>CL$575</v>
      </c>
      <c r="CN581" s="213"/>
      <c r="CO581" s="203" t="str">
        <f t="shared" ref="CO581:DL581" si="697">ADDRESS(ROW(CO575),COLUMN(CO575),2)</f>
        <v>CO$575</v>
      </c>
      <c r="CP581" s="203" t="str">
        <f t="shared" si="697"/>
        <v>CP$575</v>
      </c>
      <c r="CQ581" s="203" t="str">
        <f t="shared" si="697"/>
        <v>CQ$575</v>
      </c>
      <c r="CR581" s="203" t="str">
        <f t="shared" si="697"/>
        <v>CR$575</v>
      </c>
      <c r="CS581" s="203" t="str">
        <f t="shared" si="697"/>
        <v>CS$575</v>
      </c>
      <c r="CT581" s="203" t="str">
        <f t="shared" si="697"/>
        <v>CT$575</v>
      </c>
      <c r="CU581" s="203" t="str">
        <f t="shared" si="697"/>
        <v>CU$575</v>
      </c>
      <c r="CV581" s="203" t="str">
        <f t="shared" si="697"/>
        <v>CV$575</v>
      </c>
      <c r="CW581" s="203" t="str">
        <f t="shared" si="697"/>
        <v>CW$575</v>
      </c>
      <c r="CX581" s="203" t="str">
        <f t="shared" si="697"/>
        <v>CX$575</v>
      </c>
      <c r="CY581" s="203" t="str">
        <f t="shared" si="697"/>
        <v>CY$575</v>
      </c>
      <c r="CZ581" s="203" t="str">
        <f t="shared" si="697"/>
        <v>CZ$575</v>
      </c>
      <c r="DA581" s="203" t="str">
        <f t="shared" si="697"/>
        <v>DA$575</v>
      </c>
      <c r="DB581" s="203" t="str">
        <f t="shared" si="697"/>
        <v>DB$575</v>
      </c>
      <c r="DC581" s="203" t="str">
        <f t="shared" si="697"/>
        <v>DC$575</v>
      </c>
      <c r="DD581" s="203" t="str">
        <f t="shared" si="697"/>
        <v>DD$575</v>
      </c>
      <c r="DE581" s="203" t="str">
        <f t="shared" si="697"/>
        <v>DE$575</v>
      </c>
      <c r="DF581" s="203" t="str">
        <f t="shared" si="697"/>
        <v>DF$575</v>
      </c>
      <c r="DG581" s="203" t="str">
        <f t="shared" si="697"/>
        <v>DG$575</v>
      </c>
      <c r="DH581" s="203" t="str">
        <f t="shared" si="697"/>
        <v>DH$575</v>
      </c>
      <c r="DI581" s="203" t="str">
        <f t="shared" si="697"/>
        <v>DI$575</v>
      </c>
      <c r="DJ581" s="203" t="str">
        <f t="shared" si="697"/>
        <v>DJ$575</v>
      </c>
      <c r="DK581" s="203" t="str">
        <f t="shared" si="697"/>
        <v>DK$575</v>
      </c>
      <c r="DL581" s="203" t="str">
        <f t="shared" si="697"/>
        <v>DL$575</v>
      </c>
    </row>
    <row r="582" spans="1:116" x14ac:dyDescent="0.4">
      <c r="B582" t="s">
        <v>332</v>
      </c>
      <c r="D582" t="s">
        <v>758</v>
      </c>
      <c r="E582" s="8" t="str">
        <f t="shared" si="689"/>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89"/>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 si="698">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 si="699">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700">S$20</f>
        <v>S$16</v>
      </c>
      <c r="T588" s="199" t="str">
        <f t="shared" si="700"/>
        <v>T$16</v>
      </c>
      <c r="U588" s="199" t="str">
        <f t="shared" si="700"/>
        <v>U$16</v>
      </c>
      <c r="V588" s="199" t="str">
        <f t="shared" si="700"/>
        <v>V$16</v>
      </c>
      <c r="W588" s="199" t="str">
        <f t="shared" si="700"/>
        <v>W$16</v>
      </c>
      <c r="X588" s="199" t="str">
        <f t="shared" si="700"/>
        <v>X$16</v>
      </c>
      <c r="Y588" s="199" t="str">
        <f t="shared" si="700"/>
        <v>Y$16</v>
      </c>
      <c r="Z588" s="199" t="str">
        <f t="shared" si="700"/>
        <v>Z$16</v>
      </c>
      <c r="AA588" s="199" t="str">
        <f t="shared" si="700"/>
        <v>AA$16</v>
      </c>
      <c r="AB588" s="199" t="str">
        <f t="shared" si="700"/>
        <v>AB$16</v>
      </c>
      <c r="AC588" s="199" t="str">
        <f t="shared" si="700"/>
        <v>AC$16</v>
      </c>
      <c r="AD588" s="199" t="str">
        <f t="shared" si="700"/>
        <v>AD$16</v>
      </c>
      <c r="AE588" s="199" t="str">
        <f t="shared" si="700"/>
        <v>AE$16</v>
      </c>
      <c r="AF588" s="199" t="str">
        <f t="shared" si="700"/>
        <v>AF$16</v>
      </c>
      <c r="AG588" s="199" t="str">
        <f t="shared" si="700"/>
        <v>AG$16</v>
      </c>
      <c r="AH588" s="199" t="str">
        <f t="shared" si="700"/>
        <v>AH$16</v>
      </c>
      <c r="AI588" s="199" t="str">
        <f t="shared" si="700"/>
        <v>AI$16</v>
      </c>
      <c r="AJ588" s="199" t="str">
        <f t="shared" si="700"/>
        <v>AJ$16</v>
      </c>
      <c r="AK588" s="199" t="str">
        <f t="shared" si="700"/>
        <v>AK$16</v>
      </c>
      <c r="AL588" s="199" t="str">
        <f t="shared" si="700"/>
        <v>AL$16</v>
      </c>
      <c r="AM588" s="199" t="str">
        <f t="shared" si="700"/>
        <v>AM$16</v>
      </c>
      <c r="AN588" s="199" t="str">
        <f t="shared" si="700"/>
        <v>AN$16</v>
      </c>
      <c r="AO588" s="199" t="str">
        <f t="shared" si="700"/>
        <v>AO$16</v>
      </c>
      <c r="AP588" s="199" t="str">
        <f t="shared" si="700"/>
        <v>AP$16</v>
      </c>
      <c r="AQ588" s="199" t="str">
        <f t="shared" si="700"/>
        <v>AQ$16</v>
      </c>
      <c r="AR588" s="199" t="str">
        <f t="shared" si="700"/>
        <v>AR$16</v>
      </c>
      <c r="AS588" s="199" t="str">
        <f t="shared" si="700"/>
        <v>AS$16</v>
      </c>
      <c r="AT588" s="199" t="str">
        <f t="shared" si="700"/>
        <v>AT$16</v>
      </c>
      <c r="AU588" s="199" t="str">
        <f t="shared" si="700"/>
        <v>AU$16</v>
      </c>
      <c r="AV588" s="199" t="str">
        <f t="shared" si="700"/>
        <v>AV$16</v>
      </c>
      <c r="AW588" s="199" t="str">
        <f t="shared" si="700"/>
        <v>AW$16</v>
      </c>
      <c r="AX588" s="199" t="str">
        <f t="shared" si="700"/>
        <v>AX$16</v>
      </c>
      <c r="AY588" s="199" t="str">
        <f t="shared" ref="AY588:CD588" si="701">AY$20</f>
        <v>AY$16</v>
      </c>
      <c r="AZ588" s="199" t="str">
        <f t="shared" si="701"/>
        <v>AZ$16</v>
      </c>
      <c r="BA588" s="199" t="str">
        <f t="shared" si="701"/>
        <v>BA$16</v>
      </c>
      <c r="BB588" s="199" t="str">
        <f t="shared" si="701"/>
        <v>BB$16</v>
      </c>
      <c r="BC588" s="199" t="str">
        <f t="shared" si="701"/>
        <v>BC$16</v>
      </c>
      <c r="BD588" s="199" t="str">
        <f t="shared" si="701"/>
        <v>BD$16</v>
      </c>
      <c r="BE588" s="199" t="str">
        <f t="shared" si="701"/>
        <v>BE$16</v>
      </c>
      <c r="BF588" s="199" t="str">
        <f t="shared" si="701"/>
        <v>BF$16</v>
      </c>
      <c r="BG588" s="199" t="str">
        <f t="shared" si="701"/>
        <v>BG$16</v>
      </c>
      <c r="BH588" s="199" t="str">
        <f t="shared" si="701"/>
        <v>BH$16</v>
      </c>
      <c r="BI588" s="199" t="str">
        <f t="shared" si="701"/>
        <v>BI$16</v>
      </c>
      <c r="BJ588" s="199" t="str">
        <f t="shared" si="701"/>
        <v>BJ$16</v>
      </c>
      <c r="BK588" s="199" t="str">
        <f t="shared" si="701"/>
        <v>BK$16</v>
      </c>
      <c r="BL588" s="199" t="str">
        <f t="shared" si="701"/>
        <v>BL$16</v>
      </c>
      <c r="BM588" s="199" t="str">
        <f t="shared" si="701"/>
        <v>BM$16</v>
      </c>
      <c r="BN588" s="199" t="str">
        <f t="shared" si="701"/>
        <v>BN$16</v>
      </c>
      <c r="BO588" s="199" t="str">
        <f t="shared" si="701"/>
        <v>BO$16</v>
      </c>
      <c r="BP588" s="199" t="str">
        <f t="shared" si="701"/>
        <v>BP$16</v>
      </c>
      <c r="BQ588" s="199" t="str">
        <f t="shared" si="701"/>
        <v>BQ$16</v>
      </c>
      <c r="BR588" s="199" t="str">
        <f t="shared" si="701"/>
        <v>BR$16</v>
      </c>
      <c r="BS588" s="199" t="str">
        <f t="shared" si="701"/>
        <v>BS$16</v>
      </c>
      <c r="BT588" s="199" t="str">
        <f t="shared" si="701"/>
        <v>BT$16</v>
      </c>
      <c r="BU588" s="199" t="str">
        <f t="shared" si="701"/>
        <v>BU$16</v>
      </c>
      <c r="BV588" s="199" t="str">
        <f t="shared" si="701"/>
        <v>BV$16</v>
      </c>
      <c r="BW588" s="199" t="str">
        <f t="shared" si="701"/>
        <v>BW$16</v>
      </c>
      <c r="BX588" s="199" t="str">
        <f t="shared" si="701"/>
        <v>BX$16</v>
      </c>
      <c r="BY588" s="199" t="str">
        <f t="shared" si="701"/>
        <v>BY$16</v>
      </c>
      <c r="BZ588" s="199" t="str">
        <f t="shared" si="701"/>
        <v>BZ$16</v>
      </c>
      <c r="CA588" s="199" t="str">
        <f t="shared" si="701"/>
        <v>CA$16</v>
      </c>
      <c r="CB588" s="199" t="str">
        <f t="shared" si="701"/>
        <v>CB$16</v>
      </c>
      <c r="CC588" s="199" t="str">
        <f t="shared" si="701"/>
        <v>CC$16</v>
      </c>
      <c r="CD588" s="199" t="str">
        <f t="shared" si="701"/>
        <v>CD$16</v>
      </c>
      <c r="CE588" s="199" t="str">
        <f t="shared" ref="CE588:CL588" si="702">CE$20</f>
        <v>CE$16</v>
      </c>
      <c r="CF588" s="199" t="str">
        <f t="shared" si="702"/>
        <v>CF$16</v>
      </c>
      <c r="CG588" s="199" t="str">
        <f t="shared" si="702"/>
        <v>CG$16</v>
      </c>
      <c r="CH588" s="199" t="str">
        <f t="shared" si="702"/>
        <v>CH$16</v>
      </c>
      <c r="CI588" s="199" t="str">
        <f t="shared" si="702"/>
        <v>CI$16</v>
      </c>
      <c r="CJ588" s="199" t="str">
        <f t="shared" si="702"/>
        <v>CJ$16</v>
      </c>
      <c r="CK588" s="199" t="str">
        <f t="shared" si="702"/>
        <v>CK$16</v>
      </c>
      <c r="CL588" s="199" t="str">
        <f t="shared" si="702"/>
        <v>CL$16</v>
      </c>
      <c r="CN588" s="176"/>
      <c r="CO588" s="199" t="str">
        <f t="shared" ref="CO588:DL588" si="703">CO$20</f>
        <v>CO$16</v>
      </c>
      <c r="CP588" s="199" t="str">
        <f t="shared" si="703"/>
        <v>CP$16</v>
      </c>
      <c r="CQ588" s="199" t="str">
        <f t="shared" si="703"/>
        <v>CQ$16</v>
      </c>
      <c r="CR588" s="199" t="str">
        <f t="shared" si="703"/>
        <v>CR$16</v>
      </c>
      <c r="CS588" s="199" t="str">
        <f t="shared" si="703"/>
        <v>CS$16</v>
      </c>
      <c r="CT588" s="199" t="str">
        <f t="shared" si="703"/>
        <v>CT$16</v>
      </c>
      <c r="CU588" s="199" t="str">
        <f t="shared" si="703"/>
        <v>CU$16</v>
      </c>
      <c r="CV588" s="199" t="str">
        <f t="shared" si="703"/>
        <v>CV$16</v>
      </c>
      <c r="CW588" s="199" t="str">
        <f t="shared" si="703"/>
        <v>CW$16</v>
      </c>
      <c r="CX588" s="199" t="str">
        <f t="shared" si="703"/>
        <v>CX$16</v>
      </c>
      <c r="CY588" s="199" t="str">
        <f t="shared" si="703"/>
        <v>CY$16</v>
      </c>
      <c r="CZ588" s="199" t="str">
        <f t="shared" si="703"/>
        <v>CZ$16</v>
      </c>
      <c r="DA588" s="199" t="str">
        <f t="shared" si="703"/>
        <v>DA$16</v>
      </c>
      <c r="DB588" s="199" t="str">
        <f t="shared" si="703"/>
        <v>DB$16</v>
      </c>
      <c r="DC588" s="199" t="str">
        <f t="shared" si="703"/>
        <v>DC$16</v>
      </c>
      <c r="DD588" s="199" t="str">
        <f t="shared" si="703"/>
        <v>DD$16</v>
      </c>
      <c r="DE588" s="199" t="str">
        <f t="shared" si="703"/>
        <v>DE$16</v>
      </c>
      <c r="DF588" s="199" t="str">
        <f t="shared" si="703"/>
        <v>DF$16</v>
      </c>
      <c r="DG588" s="199" t="str">
        <f t="shared" si="703"/>
        <v>DG$16</v>
      </c>
      <c r="DH588" s="199" t="str">
        <f t="shared" si="703"/>
        <v>DH$16</v>
      </c>
      <c r="DI588" s="199" t="str">
        <f t="shared" si="703"/>
        <v>DI$16</v>
      </c>
      <c r="DJ588" s="199" t="str">
        <f t="shared" si="703"/>
        <v>DJ$16</v>
      </c>
      <c r="DK588" s="199" t="str">
        <f t="shared" si="703"/>
        <v>DK$16</v>
      </c>
      <c r="DL588" s="199" t="str">
        <f t="shared" si="703"/>
        <v>DL$16</v>
      </c>
    </row>
    <row r="589" spans="1:116" x14ac:dyDescent="0.4">
      <c r="A589" s="174"/>
      <c r="E589" s="8"/>
      <c r="G589" s="175" t="s">
        <v>462</v>
      </c>
      <c r="H589" s="200"/>
      <c r="I589" s="201"/>
      <c r="J589" s="201"/>
      <c r="K589" s="202"/>
      <c r="L589" s="202"/>
      <c r="M589" s="202"/>
      <c r="N589" s="202"/>
      <c r="O589" s="202"/>
      <c r="P589" s="202"/>
      <c r="R589" s="202"/>
      <c r="S589" s="199" t="str">
        <f t="shared" ref="S589:AX589" si="704">S$21</f>
        <v>S$17</v>
      </c>
      <c r="T589" s="199" t="str">
        <f t="shared" si="704"/>
        <v>T$17</v>
      </c>
      <c r="U589" s="199" t="str">
        <f t="shared" si="704"/>
        <v>U$17</v>
      </c>
      <c r="V589" s="199" t="str">
        <f t="shared" si="704"/>
        <v>V$17</v>
      </c>
      <c r="W589" s="199" t="str">
        <f t="shared" si="704"/>
        <v>W$17</v>
      </c>
      <c r="X589" s="199" t="str">
        <f t="shared" si="704"/>
        <v>X$17</v>
      </c>
      <c r="Y589" s="199" t="str">
        <f t="shared" si="704"/>
        <v>Y$17</v>
      </c>
      <c r="Z589" s="199" t="str">
        <f t="shared" si="704"/>
        <v>Z$17</v>
      </c>
      <c r="AA589" s="199" t="str">
        <f t="shared" si="704"/>
        <v>AA$17</v>
      </c>
      <c r="AB589" s="199" t="str">
        <f t="shared" si="704"/>
        <v>AB$17</v>
      </c>
      <c r="AC589" s="199" t="str">
        <f t="shared" si="704"/>
        <v>AC$17</v>
      </c>
      <c r="AD589" s="199" t="str">
        <f t="shared" si="704"/>
        <v>AD$17</v>
      </c>
      <c r="AE589" s="199" t="str">
        <f t="shared" si="704"/>
        <v>AE$17</v>
      </c>
      <c r="AF589" s="199" t="str">
        <f t="shared" si="704"/>
        <v>AF$17</v>
      </c>
      <c r="AG589" s="199" t="str">
        <f t="shared" si="704"/>
        <v>AG$17</v>
      </c>
      <c r="AH589" s="199" t="str">
        <f t="shared" si="704"/>
        <v>AH$17</v>
      </c>
      <c r="AI589" s="199" t="str">
        <f t="shared" si="704"/>
        <v>AI$17</v>
      </c>
      <c r="AJ589" s="199" t="str">
        <f t="shared" si="704"/>
        <v>AJ$17</v>
      </c>
      <c r="AK589" s="199" t="str">
        <f t="shared" si="704"/>
        <v>AK$17</v>
      </c>
      <c r="AL589" s="199" t="str">
        <f t="shared" si="704"/>
        <v>AL$17</v>
      </c>
      <c r="AM589" s="199" t="str">
        <f t="shared" si="704"/>
        <v>AM$17</v>
      </c>
      <c r="AN589" s="199" t="str">
        <f t="shared" si="704"/>
        <v>AN$17</v>
      </c>
      <c r="AO589" s="199" t="str">
        <f t="shared" si="704"/>
        <v>AO$17</v>
      </c>
      <c r="AP589" s="199" t="str">
        <f t="shared" si="704"/>
        <v>AP$17</v>
      </c>
      <c r="AQ589" s="199" t="str">
        <f t="shared" si="704"/>
        <v>AQ$17</v>
      </c>
      <c r="AR589" s="199" t="str">
        <f t="shared" si="704"/>
        <v>AR$17</v>
      </c>
      <c r="AS589" s="199" t="str">
        <f t="shared" si="704"/>
        <v>AS$17</v>
      </c>
      <c r="AT589" s="199" t="str">
        <f t="shared" si="704"/>
        <v>AT$17</v>
      </c>
      <c r="AU589" s="199" t="str">
        <f t="shared" si="704"/>
        <v>AU$17</v>
      </c>
      <c r="AV589" s="199" t="str">
        <f t="shared" si="704"/>
        <v>AV$17</v>
      </c>
      <c r="AW589" s="199" t="str">
        <f t="shared" si="704"/>
        <v>AW$17</v>
      </c>
      <c r="AX589" s="199" t="str">
        <f t="shared" si="704"/>
        <v>AX$17</v>
      </c>
      <c r="AY589" s="199" t="str">
        <f t="shared" ref="AY589:CD589" si="705">AY$21</f>
        <v>AY$17</v>
      </c>
      <c r="AZ589" s="199" t="str">
        <f t="shared" si="705"/>
        <v>AZ$17</v>
      </c>
      <c r="BA589" s="199" t="str">
        <f t="shared" si="705"/>
        <v>BA$17</v>
      </c>
      <c r="BB589" s="199" t="str">
        <f t="shared" si="705"/>
        <v>BB$17</v>
      </c>
      <c r="BC589" s="199" t="str">
        <f t="shared" si="705"/>
        <v>BC$17</v>
      </c>
      <c r="BD589" s="199" t="str">
        <f t="shared" si="705"/>
        <v>BD$17</v>
      </c>
      <c r="BE589" s="199" t="str">
        <f t="shared" si="705"/>
        <v>BE$17</v>
      </c>
      <c r="BF589" s="199" t="str">
        <f t="shared" si="705"/>
        <v>BF$17</v>
      </c>
      <c r="BG589" s="199" t="str">
        <f t="shared" si="705"/>
        <v>BG$17</v>
      </c>
      <c r="BH589" s="199" t="str">
        <f t="shared" si="705"/>
        <v>BH$17</v>
      </c>
      <c r="BI589" s="199" t="str">
        <f t="shared" si="705"/>
        <v>BI$17</v>
      </c>
      <c r="BJ589" s="199" t="str">
        <f t="shared" si="705"/>
        <v>BJ$17</v>
      </c>
      <c r="BK589" s="199" t="str">
        <f t="shared" si="705"/>
        <v>BK$17</v>
      </c>
      <c r="BL589" s="199" t="str">
        <f t="shared" si="705"/>
        <v>BL$17</v>
      </c>
      <c r="BM589" s="199" t="str">
        <f t="shared" si="705"/>
        <v>BM$17</v>
      </c>
      <c r="BN589" s="199" t="str">
        <f t="shared" si="705"/>
        <v>BN$17</v>
      </c>
      <c r="BO589" s="199" t="str">
        <f t="shared" si="705"/>
        <v>BO$17</v>
      </c>
      <c r="BP589" s="199" t="str">
        <f t="shared" si="705"/>
        <v>BP$17</v>
      </c>
      <c r="BQ589" s="199" t="str">
        <f t="shared" si="705"/>
        <v>BQ$17</v>
      </c>
      <c r="BR589" s="199" t="str">
        <f t="shared" si="705"/>
        <v>BR$17</v>
      </c>
      <c r="BS589" s="199" t="str">
        <f t="shared" si="705"/>
        <v>BS$17</v>
      </c>
      <c r="BT589" s="199" t="str">
        <f t="shared" si="705"/>
        <v>BT$17</v>
      </c>
      <c r="BU589" s="199" t="str">
        <f t="shared" si="705"/>
        <v>BU$17</v>
      </c>
      <c r="BV589" s="199" t="str">
        <f t="shared" si="705"/>
        <v>BV$17</v>
      </c>
      <c r="BW589" s="199" t="str">
        <f t="shared" si="705"/>
        <v>BW$17</v>
      </c>
      <c r="BX589" s="199" t="str">
        <f t="shared" si="705"/>
        <v>BX$17</v>
      </c>
      <c r="BY589" s="199" t="str">
        <f t="shared" si="705"/>
        <v>BY$17</v>
      </c>
      <c r="BZ589" s="199" t="str">
        <f t="shared" si="705"/>
        <v>BZ$17</v>
      </c>
      <c r="CA589" s="199" t="str">
        <f t="shared" si="705"/>
        <v>CA$17</v>
      </c>
      <c r="CB589" s="199" t="str">
        <f t="shared" si="705"/>
        <v>CB$17</v>
      </c>
      <c r="CC589" s="199" t="str">
        <f t="shared" si="705"/>
        <v>CC$17</v>
      </c>
      <c r="CD589" s="199" t="str">
        <f t="shared" si="705"/>
        <v>CD$17</v>
      </c>
      <c r="CE589" s="199" t="str">
        <f t="shared" ref="CE589:CL589" si="706">CE$21</f>
        <v>CE$17</v>
      </c>
      <c r="CF589" s="199" t="str">
        <f t="shared" si="706"/>
        <v>CF$17</v>
      </c>
      <c r="CG589" s="199" t="str">
        <f t="shared" si="706"/>
        <v>CG$17</v>
      </c>
      <c r="CH589" s="199" t="str">
        <f t="shared" si="706"/>
        <v>CH$17</v>
      </c>
      <c r="CI589" s="199" t="str">
        <f t="shared" si="706"/>
        <v>CI$17</v>
      </c>
      <c r="CJ589" s="199" t="str">
        <f t="shared" si="706"/>
        <v>CJ$17</v>
      </c>
      <c r="CK589" s="199" t="str">
        <f t="shared" si="706"/>
        <v>CK$17</v>
      </c>
      <c r="CL589" s="199" t="str">
        <f t="shared" si="706"/>
        <v>CL$17</v>
      </c>
      <c r="CN589" s="201"/>
      <c r="CO589" s="199" t="str">
        <f t="shared" ref="CO589:DL589" si="707">CO$21</f>
        <v>CO$17</v>
      </c>
      <c r="CP589" s="199" t="str">
        <f t="shared" si="707"/>
        <v>CP$17</v>
      </c>
      <c r="CQ589" s="199" t="str">
        <f t="shared" si="707"/>
        <v>CQ$17</v>
      </c>
      <c r="CR589" s="199" t="str">
        <f t="shared" si="707"/>
        <v>CR$17</v>
      </c>
      <c r="CS589" s="199" t="str">
        <f t="shared" si="707"/>
        <v>CS$17</v>
      </c>
      <c r="CT589" s="199" t="str">
        <f t="shared" si="707"/>
        <v>CT$17</v>
      </c>
      <c r="CU589" s="199" t="str">
        <f t="shared" si="707"/>
        <v>CU$17</v>
      </c>
      <c r="CV589" s="199" t="str">
        <f t="shared" si="707"/>
        <v>CV$17</v>
      </c>
      <c r="CW589" s="199" t="str">
        <f t="shared" si="707"/>
        <v>CW$17</v>
      </c>
      <c r="CX589" s="199" t="str">
        <f t="shared" si="707"/>
        <v>CX$17</v>
      </c>
      <c r="CY589" s="199" t="str">
        <f t="shared" si="707"/>
        <v>CY$17</v>
      </c>
      <c r="CZ589" s="199" t="str">
        <f t="shared" si="707"/>
        <v>CZ$17</v>
      </c>
      <c r="DA589" s="199" t="str">
        <f t="shared" si="707"/>
        <v>DA$17</v>
      </c>
      <c r="DB589" s="199" t="str">
        <f t="shared" si="707"/>
        <v>DB$17</v>
      </c>
      <c r="DC589" s="199" t="str">
        <f t="shared" si="707"/>
        <v>DC$17</v>
      </c>
      <c r="DD589" s="199" t="str">
        <f t="shared" si="707"/>
        <v>DD$17</v>
      </c>
      <c r="DE589" s="199" t="str">
        <f t="shared" si="707"/>
        <v>DE$17</v>
      </c>
      <c r="DF589" s="199" t="str">
        <f t="shared" si="707"/>
        <v>DF$17</v>
      </c>
      <c r="DG589" s="199" t="str">
        <f t="shared" si="707"/>
        <v>DG$17</v>
      </c>
      <c r="DH589" s="199" t="str">
        <f t="shared" si="707"/>
        <v>DH$17</v>
      </c>
      <c r="DI589" s="199" t="str">
        <f t="shared" si="707"/>
        <v>DI$17</v>
      </c>
      <c r="DJ589" s="199" t="str">
        <f t="shared" si="707"/>
        <v>DJ$17</v>
      </c>
      <c r="DK589" s="199" t="str">
        <f t="shared" si="707"/>
        <v>DK$17</v>
      </c>
      <c r="DL589" s="199" t="str">
        <f t="shared" si="707"/>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8">S$22</f>
        <v>S$18</v>
      </c>
      <c r="T592" s="190" t="str">
        <f t="shared" si="708"/>
        <v>T$18</v>
      </c>
      <c r="U592" s="190" t="str">
        <f t="shared" si="708"/>
        <v>U$18</v>
      </c>
      <c r="V592" s="190" t="str">
        <f t="shared" si="708"/>
        <v>V$18</v>
      </c>
      <c r="W592" s="190" t="str">
        <f t="shared" si="708"/>
        <v>W$18</v>
      </c>
      <c r="X592" s="190" t="str">
        <f t="shared" si="708"/>
        <v>X$18</v>
      </c>
      <c r="Y592" s="190" t="str">
        <f t="shared" si="708"/>
        <v>Y$18</v>
      </c>
      <c r="Z592" s="190" t="str">
        <f t="shared" si="708"/>
        <v>Z$18</v>
      </c>
      <c r="AA592" s="190" t="str">
        <f t="shared" si="708"/>
        <v>AA$18</v>
      </c>
      <c r="AB592" s="190" t="str">
        <f t="shared" si="708"/>
        <v>AB$18</v>
      </c>
      <c r="AC592" s="190" t="str">
        <f t="shared" si="708"/>
        <v>AC$18</v>
      </c>
      <c r="AD592" s="190" t="str">
        <f t="shared" si="708"/>
        <v>AD$18</v>
      </c>
      <c r="AE592" s="190" t="str">
        <f t="shared" si="708"/>
        <v>AE$18</v>
      </c>
      <c r="AF592" s="190" t="str">
        <f t="shared" si="708"/>
        <v>AF$18</v>
      </c>
      <c r="AG592" s="190" t="str">
        <f t="shared" si="708"/>
        <v>AG$18</v>
      </c>
      <c r="AH592" s="190" t="str">
        <f t="shared" si="708"/>
        <v>AH$18</v>
      </c>
      <c r="AI592" s="190" t="str">
        <f t="shared" si="708"/>
        <v>AI$18</v>
      </c>
      <c r="AJ592" s="190" t="str">
        <f t="shared" si="708"/>
        <v>AJ$18</v>
      </c>
      <c r="AK592" s="190" t="str">
        <f t="shared" si="708"/>
        <v>AK$18</v>
      </c>
      <c r="AL592" s="190" t="str">
        <f t="shared" si="708"/>
        <v>AL$18</v>
      </c>
      <c r="AM592" s="190" t="str">
        <f t="shared" si="708"/>
        <v>AM$18</v>
      </c>
      <c r="AN592" s="190" t="str">
        <f t="shared" si="708"/>
        <v>AN$18</v>
      </c>
      <c r="AO592" s="190" t="str">
        <f t="shared" si="708"/>
        <v>AO$18</v>
      </c>
      <c r="AP592" s="190" t="str">
        <f t="shared" si="708"/>
        <v>AP$18</v>
      </c>
      <c r="AQ592" s="190" t="str">
        <f t="shared" si="708"/>
        <v>AQ$18</v>
      </c>
      <c r="AR592" s="190" t="str">
        <f t="shared" si="708"/>
        <v>AR$18</v>
      </c>
      <c r="AS592" s="190" t="str">
        <f t="shared" si="708"/>
        <v>AS$18</v>
      </c>
      <c r="AT592" s="190" t="str">
        <f t="shared" si="708"/>
        <v>AT$18</v>
      </c>
      <c r="AU592" s="190" t="str">
        <f t="shared" si="708"/>
        <v>AU$18</v>
      </c>
      <c r="AV592" s="190" t="str">
        <f t="shared" si="708"/>
        <v>AV$18</v>
      </c>
      <c r="AW592" s="190" t="str">
        <f t="shared" si="708"/>
        <v>AW$18</v>
      </c>
      <c r="AX592" s="190" t="str">
        <f t="shared" si="708"/>
        <v>AX$18</v>
      </c>
      <c r="AY592" s="190" t="str">
        <f t="shared" ref="AY592:CD592" si="709">AY$22</f>
        <v>AY$18</v>
      </c>
      <c r="AZ592" s="190" t="str">
        <f t="shared" si="709"/>
        <v>AZ$18</v>
      </c>
      <c r="BA592" s="190" t="str">
        <f t="shared" si="709"/>
        <v>BA$18</v>
      </c>
      <c r="BB592" s="190" t="str">
        <f t="shared" si="709"/>
        <v>BB$18</v>
      </c>
      <c r="BC592" s="190" t="str">
        <f t="shared" si="709"/>
        <v>BC$18</v>
      </c>
      <c r="BD592" s="190" t="str">
        <f t="shared" si="709"/>
        <v>BD$18</v>
      </c>
      <c r="BE592" s="190" t="str">
        <f t="shared" si="709"/>
        <v>BE$18</v>
      </c>
      <c r="BF592" s="190" t="str">
        <f t="shared" si="709"/>
        <v>BF$18</v>
      </c>
      <c r="BG592" s="190" t="str">
        <f t="shared" si="709"/>
        <v>BG$18</v>
      </c>
      <c r="BH592" s="190" t="str">
        <f t="shared" si="709"/>
        <v>BH$18</v>
      </c>
      <c r="BI592" s="190" t="str">
        <f t="shared" si="709"/>
        <v>BI$18</v>
      </c>
      <c r="BJ592" s="190" t="str">
        <f t="shared" si="709"/>
        <v>BJ$18</v>
      </c>
      <c r="BK592" s="190" t="str">
        <f t="shared" si="709"/>
        <v>BK$18</v>
      </c>
      <c r="BL592" s="190" t="str">
        <f t="shared" si="709"/>
        <v>BL$18</v>
      </c>
      <c r="BM592" s="190" t="str">
        <f t="shared" si="709"/>
        <v>BM$18</v>
      </c>
      <c r="BN592" s="190" t="str">
        <f t="shared" si="709"/>
        <v>BN$18</v>
      </c>
      <c r="BO592" s="190" t="str">
        <f t="shared" si="709"/>
        <v>BO$18</v>
      </c>
      <c r="BP592" s="190" t="str">
        <f t="shared" si="709"/>
        <v>BP$18</v>
      </c>
      <c r="BQ592" s="190" t="str">
        <f t="shared" si="709"/>
        <v>BQ$18</v>
      </c>
      <c r="BR592" s="190" t="str">
        <f t="shared" si="709"/>
        <v>BR$18</v>
      </c>
      <c r="BS592" s="190" t="str">
        <f t="shared" si="709"/>
        <v>BS$18</v>
      </c>
      <c r="BT592" s="190" t="str">
        <f t="shared" si="709"/>
        <v>BT$18</v>
      </c>
      <c r="BU592" s="190" t="str">
        <f t="shared" si="709"/>
        <v>BU$18</v>
      </c>
      <c r="BV592" s="190" t="str">
        <f t="shared" si="709"/>
        <v>BV$18</v>
      </c>
      <c r="BW592" s="190" t="str">
        <f t="shared" si="709"/>
        <v>BW$18</v>
      </c>
      <c r="BX592" s="190" t="str">
        <f t="shared" si="709"/>
        <v>BX$18</v>
      </c>
      <c r="BY592" s="190" t="str">
        <f t="shared" si="709"/>
        <v>BY$18</v>
      </c>
      <c r="BZ592" s="190" t="str">
        <f t="shared" si="709"/>
        <v>BZ$18</v>
      </c>
      <c r="CA592" s="190" t="str">
        <f t="shared" si="709"/>
        <v>CA$18</v>
      </c>
      <c r="CB592" s="190" t="str">
        <f t="shared" si="709"/>
        <v>CB$18</v>
      </c>
      <c r="CC592" s="190" t="str">
        <f t="shared" si="709"/>
        <v>CC$18</v>
      </c>
      <c r="CD592" s="190" t="str">
        <f t="shared" si="709"/>
        <v>CD$18</v>
      </c>
      <c r="CE592" s="190" t="str">
        <f t="shared" ref="CE592:CL592" si="710">CE$22</f>
        <v>CE$18</v>
      </c>
      <c r="CF592" s="190" t="str">
        <f t="shared" si="710"/>
        <v>CF$18</v>
      </c>
      <c r="CG592" s="190" t="str">
        <f t="shared" si="710"/>
        <v>CG$18</v>
      </c>
      <c r="CH592" s="190" t="str">
        <f t="shared" si="710"/>
        <v>CH$18</v>
      </c>
      <c r="CI592" s="190" t="str">
        <f t="shared" si="710"/>
        <v>CI$18</v>
      </c>
      <c r="CJ592" s="190" t="str">
        <f t="shared" si="710"/>
        <v>CJ$18</v>
      </c>
      <c r="CK592" s="190" t="str">
        <f t="shared" si="710"/>
        <v>CK$18</v>
      </c>
      <c r="CL592" s="190" t="str">
        <f t="shared" si="710"/>
        <v>CL$18</v>
      </c>
      <c r="CN592" s="201"/>
      <c r="CO592" s="190" t="str">
        <f t="shared" ref="CO592:DL592" si="711">CO$22</f>
        <v>CO$18</v>
      </c>
      <c r="CP592" s="190" t="str">
        <f t="shared" si="711"/>
        <v>CP$18</v>
      </c>
      <c r="CQ592" s="190" t="str">
        <f t="shared" si="711"/>
        <v>CQ$18</v>
      </c>
      <c r="CR592" s="190" t="str">
        <f t="shared" si="711"/>
        <v>CR$18</v>
      </c>
      <c r="CS592" s="190" t="str">
        <f t="shared" si="711"/>
        <v>CS$18</v>
      </c>
      <c r="CT592" s="190" t="str">
        <f t="shared" si="711"/>
        <v>CT$18</v>
      </c>
      <c r="CU592" s="190" t="str">
        <f t="shared" si="711"/>
        <v>CU$18</v>
      </c>
      <c r="CV592" s="190" t="str">
        <f t="shared" si="711"/>
        <v>CV$18</v>
      </c>
      <c r="CW592" s="190" t="str">
        <f t="shared" si="711"/>
        <v>CW$18</v>
      </c>
      <c r="CX592" s="190" t="str">
        <f t="shared" si="711"/>
        <v>CX$18</v>
      </c>
      <c r="CY592" s="190" t="str">
        <f t="shared" si="711"/>
        <v>CY$18</v>
      </c>
      <c r="CZ592" s="190" t="str">
        <f t="shared" si="711"/>
        <v>CZ$18</v>
      </c>
      <c r="DA592" s="190" t="str">
        <f t="shared" si="711"/>
        <v>DA$18</v>
      </c>
      <c r="DB592" s="190" t="str">
        <f t="shared" si="711"/>
        <v>DB$18</v>
      </c>
      <c r="DC592" s="190" t="str">
        <f t="shared" si="711"/>
        <v>DC$18</v>
      </c>
      <c r="DD592" s="190" t="str">
        <f t="shared" si="711"/>
        <v>DD$18</v>
      </c>
      <c r="DE592" s="190" t="str">
        <f t="shared" si="711"/>
        <v>DE$18</v>
      </c>
      <c r="DF592" s="190" t="str">
        <f t="shared" si="711"/>
        <v>DF$18</v>
      </c>
      <c r="DG592" s="190" t="str">
        <f t="shared" si="711"/>
        <v>DG$18</v>
      </c>
      <c r="DH592" s="190" t="str">
        <f t="shared" si="711"/>
        <v>DH$18</v>
      </c>
      <c r="DI592" s="190" t="str">
        <f t="shared" si="711"/>
        <v>DI$18</v>
      </c>
      <c r="DJ592" s="190" t="str">
        <f t="shared" si="711"/>
        <v>DJ$18</v>
      </c>
      <c r="DK592" s="190" t="str">
        <f t="shared" si="711"/>
        <v>DK$18</v>
      </c>
      <c r="DL592" s="190" t="str">
        <f t="shared" si="711"/>
        <v>DL$18</v>
      </c>
    </row>
    <row r="593" spans="1:116" x14ac:dyDescent="0.4">
      <c r="A593" s="174"/>
      <c r="E593" s="8"/>
      <c r="G593" s="175" t="s">
        <v>464</v>
      </c>
      <c r="H593" s="200"/>
      <c r="I593" s="201"/>
      <c r="J593" s="201"/>
      <c r="K593" s="202"/>
      <c r="L593" s="202"/>
      <c r="M593" s="202"/>
      <c r="N593" s="202"/>
      <c r="O593" s="202"/>
      <c r="P593" s="202"/>
      <c r="R593" s="202"/>
      <c r="S593" s="190" t="str">
        <f t="shared" ref="S593:AX593" si="712">S$23</f>
        <v>S$19</v>
      </c>
      <c r="T593" s="190" t="str">
        <f t="shared" si="712"/>
        <v>T$19</v>
      </c>
      <c r="U593" s="190" t="str">
        <f t="shared" si="712"/>
        <v>U$19</v>
      </c>
      <c r="V593" s="190" t="str">
        <f t="shared" si="712"/>
        <v>V$19</v>
      </c>
      <c r="W593" s="190" t="str">
        <f t="shared" si="712"/>
        <v>W$19</v>
      </c>
      <c r="X593" s="190" t="str">
        <f t="shared" si="712"/>
        <v>X$19</v>
      </c>
      <c r="Y593" s="190" t="str">
        <f t="shared" si="712"/>
        <v>Y$19</v>
      </c>
      <c r="Z593" s="190" t="str">
        <f t="shared" si="712"/>
        <v>Z$19</v>
      </c>
      <c r="AA593" s="190" t="str">
        <f t="shared" si="712"/>
        <v>AA$19</v>
      </c>
      <c r="AB593" s="190" t="str">
        <f t="shared" si="712"/>
        <v>AB$19</v>
      </c>
      <c r="AC593" s="190" t="str">
        <f t="shared" si="712"/>
        <v>AC$19</v>
      </c>
      <c r="AD593" s="190" t="str">
        <f t="shared" si="712"/>
        <v>AD$19</v>
      </c>
      <c r="AE593" s="190" t="str">
        <f t="shared" si="712"/>
        <v>AE$19</v>
      </c>
      <c r="AF593" s="190" t="str">
        <f t="shared" si="712"/>
        <v>AF$19</v>
      </c>
      <c r="AG593" s="190" t="str">
        <f t="shared" si="712"/>
        <v>AG$19</v>
      </c>
      <c r="AH593" s="190" t="str">
        <f t="shared" si="712"/>
        <v>AH$19</v>
      </c>
      <c r="AI593" s="190" t="str">
        <f t="shared" si="712"/>
        <v>AI$19</v>
      </c>
      <c r="AJ593" s="190" t="str">
        <f t="shared" si="712"/>
        <v>AJ$19</v>
      </c>
      <c r="AK593" s="190" t="str">
        <f t="shared" si="712"/>
        <v>AK$19</v>
      </c>
      <c r="AL593" s="190" t="str">
        <f t="shared" si="712"/>
        <v>AL$19</v>
      </c>
      <c r="AM593" s="190" t="str">
        <f t="shared" si="712"/>
        <v>AM$19</v>
      </c>
      <c r="AN593" s="190" t="str">
        <f t="shared" si="712"/>
        <v>AN$19</v>
      </c>
      <c r="AO593" s="190" t="str">
        <f t="shared" si="712"/>
        <v>AO$19</v>
      </c>
      <c r="AP593" s="190" t="str">
        <f t="shared" si="712"/>
        <v>AP$19</v>
      </c>
      <c r="AQ593" s="190" t="str">
        <f t="shared" si="712"/>
        <v>AQ$19</v>
      </c>
      <c r="AR593" s="190" t="str">
        <f t="shared" si="712"/>
        <v>AR$19</v>
      </c>
      <c r="AS593" s="190" t="str">
        <f t="shared" si="712"/>
        <v>AS$19</v>
      </c>
      <c r="AT593" s="190" t="str">
        <f t="shared" si="712"/>
        <v>AT$19</v>
      </c>
      <c r="AU593" s="190" t="str">
        <f t="shared" si="712"/>
        <v>AU$19</v>
      </c>
      <c r="AV593" s="190" t="str">
        <f t="shared" si="712"/>
        <v>AV$19</v>
      </c>
      <c r="AW593" s="190" t="str">
        <f t="shared" si="712"/>
        <v>AW$19</v>
      </c>
      <c r="AX593" s="190" t="str">
        <f t="shared" si="712"/>
        <v>AX$19</v>
      </c>
      <c r="AY593" s="190" t="str">
        <f t="shared" ref="AY593:CD593" si="713">AY$23</f>
        <v>AY$19</v>
      </c>
      <c r="AZ593" s="190" t="str">
        <f t="shared" si="713"/>
        <v>AZ$19</v>
      </c>
      <c r="BA593" s="190" t="str">
        <f t="shared" si="713"/>
        <v>BA$19</v>
      </c>
      <c r="BB593" s="190" t="str">
        <f t="shared" si="713"/>
        <v>BB$19</v>
      </c>
      <c r="BC593" s="190" t="str">
        <f t="shared" si="713"/>
        <v>BC$19</v>
      </c>
      <c r="BD593" s="190" t="str">
        <f t="shared" si="713"/>
        <v>BD$19</v>
      </c>
      <c r="BE593" s="190" t="str">
        <f t="shared" si="713"/>
        <v>BE$19</v>
      </c>
      <c r="BF593" s="190" t="str">
        <f t="shared" si="713"/>
        <v>BF$19</v>
      </c>
      <c r="BG593" s="190" t="str">
        <f t="shared" si="713"/>
        <v>BG$19</v>
      </c>
      <c r="BH593" s="190" t="str">
        <f t="shared" si="713"/>
        <v>BH$19</v>
      </c>
      <c r="BI593" s="190" t="str">
        <f t="shared" si="713"/>
        <v>BI$19</v>
      </c>
      <c r="BJ593" s="190" t="str">
        <f t="shared" si="713"/>
        <v>BJ$19</v>
      </c>
      <c r="BK593" s="190" t="str">
        <f t="shared" si="713"/>
        <v>BK$19</v>
      </c>
      <c r="BL593" s="190" t="str">
        <f t="shared" si="713"/>
        <v>BL$19</v>
      </c>
      <c r="BM593" s="190" t="str">
        <f t="shared" si="713"/>
        <v>BM$19</v>
      </c>
      <c r="BN593" s="190" t="str">
        <f t="shared" si="713"/>
        <v>BN$19</v>
      </c>
      <c r="BO593" s="190" t="str">
        <f t="shared" si="713"/>
        <v>BO$19</v>
      </c>
      <c r="BP593" s="190" t="str">
        <f t="shared" si="713"/>
        <v>BP$19</v>
      </c>
      <c r="BQ593" s="190" t="str">
        <f t="shared" si="713"/>
        <v>BQ$19</v>
      </c>
      <c r="BR593" s="190" t="str">
        <f t="shared" si="713"/>
        <v>BR$19</v>
      </c>
      <c r="BS593" s="190" t="str">
        <f t="shared" si="713"/>
        <v>BS$19</v>
      </c>
      <c r="BT593" s="190" t="str">
        <f t="shared" si="713"/>
        <v>BT$19</v>
      </c>
      <c r="BU593" s="190" t="str">
        <f t="shared" si="713"/>
        <v>BU$19</v>
      </c>
      <c r="BV593" s="190" t="str">
        <f t="shared" si="713"/>
        <v>BV$19</v>
      </c>
      <c r="BW593" s="190" t="str">
        <f t="shared" si="713"/>
        <v>BW$19</v>
      </c>
      <c r="BX593" s="190" t="str">
        <f t="shared" si="713"/>
        <v>BX$19</v>
      </c>
      <c r="BY593" s="190" t="str">
        <f t="shared" si="713"/>
        <v>BY$19</v>
      </c>
      <c r="BZ593" s="190" t="str">
        <f t="shared" si="713"/>
        <v>BZ$19</v>
      </c>
      <c r="CA593" s="190" t="str">
        <f t="shared" si="713"/>
        <v>CA$19</v>
      </c>
      <c r="CB593" s="190" t="str">
        <f t="shared" si="713"/>
        <v>CB$19</v>
      </c>
      <c r="CC593" s="190" t="str">
        <f t="shared" si="713"/>
        <v>CC$19</v>
      </c>
      <c r="CD593" s="190" t="str">
        <f t="shared" si="713"/>
        <v>CD$19</v>
      </c>
      <c r="CE593" s="190" t="str">
        <f t="shared" ref="CE593:CL593" si="714">CE$23</f>
        <v>CE$19</v>
      </c>
      <c r="CF593" s="190" t="str">
        <f t="shared" si="714"/>
        <v>CF$19</v>
      </c>
      <c r="CG593" s="190" t="str">
        <f t="shared" si="714"/>
        <v>CG$19</v>
      </c>
      <c r="CH593" s="190" t="str">
        <f t="shared" si="714"/>
        <v>CH$19</v>
      </c>
      <c r="CI593" s="190" t="str">
        <f t="shared" si="714"/>
        <v>CI$19</v>
      </c>
      <c r="CJ593" s="190" t="str">
        <f t="shared" si="714"/>
        <v>CJ$19</v>
      </c>
      <c r="CK593" s="190" t="str">
        <f t="shared" si="714"/>
        <v>CK$19</v>
      </c>
      <c r="CL593" s="190" t="str">
        <f t="shared" si="714"/>
        <v>CL$19</v>
      </c>
      <c r="CN593" s="201"/>
      <c r="CO593" s="190" t="str">
        <f t="shared" ref="CO593:DL593" si="715">CO$23</f>
        <v>CO$19</v>
      </c>
      <c r="CP593" s="190" t="str">
        <f t="shared" si="715"/>
        <v>CP$19</v>
      </c>
      <c r="CQ593" s="190" t="str">
        <f t="shared" si="715"/>
        <v>CQ$19</v>
      </c>
      <c r="CR593" s="190" t="str">
        <f t="shared" si="715"/>
        <v>CR$19</v>
      </c>
      <c r="CS593" s="190" t="str">
        <f t="shared" si="715"/>
        <v>CS$19</v>
      </c>
      <c r="CT593" s="190" t="str">
        <f t="shared" si="715"/>
        <v>CT$19</v>
      </c>
      <c r="CU593" s="190" t="str">
        <f t="shared" si="715"/>
        <v>CU$19</v>
      </c>
      <c r="CV593" s="190" t="str">
        <f t="shared" si="715"/>
        <v>CV$19</v>
      </c>
      <c r="CW593" s="190" t="str">
        <f t="shared" si="715"/>
        <v>CW$19</v>
      </c>
      <c r="CX593" s="190" t="str">
        <f t="shared" si="715"/>
        <v>CX$19</v>
      </c>
      <c r="CY593" s="190" t="str">
        <f t="shared" si="715"/>
        <v>CY$19</v>
      </c>
      <c r="CZ593" s="190" t="str">
        <f t="shared" si="715"/>
        <v>CZ$19</v>
      </c>
      <c r="DA593" s="190" t="str">
        <f t="shared" si="715"/>
        <v>DA$19</v>
      </c>
      <c r="DB593" s="190" t="str">
        <f t="shared" si="715"/>
        <v>DB$19</v>
      </c>
      <c r="DC593" s="190" t="str">
        <f t="shared" si="715"/>
        <v>DC$19</v>
      </c>
      <c r="DD593" s="190" t="str">
        <f t="shared" si="715"/>
        <v>DD$19</v>
      </c>
      <c r="DE593" s="190" t="str">
        <f t="shared" si="715"/>
        <v>DE$19</v>
      </c>
      <c r="DF593" s="190" t="str">
        <f t="shared" si="715"/>
        <v>DF$19</v>
      </c>
      <c r="DG593" s="190" t="str">
        <f t="shared" si="715"/>
        <v>DG$19</v>
      </c>
      <c r="DH593" s="190" t="str">
        <f t="shared" si="715"/>
        <v>DH$19</v>
      </c>
      <c r="DI593" s="190" t="str">
        <f t="shared" si="715"/>
        <v>DI$19</v>
      </c>
      <c r="DJ593" s="190" t="str">
        <f t="shared" si="715"/>
        <v>DJ$19</v>
      </c>
      <c r="DK593" s="190" t="str">
        <f t="shared" si="715"/>
        <v>DK$19</v>
      </c>
      <c r="DL593" s="190" t="str">
        <f t="shared" si="715"/>
        <v>DL$19</v>
      </c>
    </row>
    <row r="594" spans="1:116" x14ac:dyDescent="0.4">
      <c r="A594" s="31" t="s">
        <v>218</v>
      </c>
      <c r="B594" s="31" t="s">
        <v>81</v>
      </c>
      <c r="C594" s="31"/>
      <c r="D594" t="s">
        <v>759</v>
      </c>
      <c r="E594" s="8" t="str">
        <f t="shared" ref="E594:E597" si="716">ROW()&amp;" "&amp;D594</f>
        <v>594 SALES-PR</v>
      </c>
      <c r="F594" t="s">
        <v>415</v>
      </c>
      <c r="G594" s="66" t="s">
        <v>779</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716"/>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716"/>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716"/>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599" si="717">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717"/>
        <v>599 SALES-PR</v>
      </c>
      <c r="F599" s="27"/>
      <c r="G599" s="127" t="str">
        <f>"# of "&amp;G602&amp;"s sold"</f>
        <v># of units sold</v>
      </c>
      <c r="H599" s="31"/>
      <c r="I599" s="73"/>
      <c r="J599" s="73"/>
      <c r="K599" s="38">
        <f t="shared" ref="K599:P599" ca="1" si="718">SUMIF($3:$3,K$2,599:599)</f>
        <v>6000</v>
      </c>
      <c r="L599" s="38">
        <f t="shared" ca="1" si="718"/>
        <v>6000</v>
      </c>
      <c r="M599" s="38">
        <f t="shared" ca="1" si="718"/>
        <v>6000</v>
      </c>
      <c r="N599" s="38">
        <f t="shared" ca="1" si="718"/>
        <v>6000</v>
      </c>
      <c r="O599" s="38">
        <f t="shared" ca="1" si="718"/>
        <v>6000</v>
      </c>
      <c r="P599" s="38">
        <f t="shared" ca="1" si="718"/>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 si="719">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08" si="720">G588</f>
        <v>Primary revenue driver</v>
      </c>
      <c r="H603" s="31"/>
      <c r="I603" s="73"/>
      <c r="J603" s="73"/>
      <c r="K603" s="58"/>
      <c r="L603" s="58"/>
      <c r="M603" s="58"/>
      <c r="N603" s="58"/>
      <c r="O603" s="58"/>
      <c r="P603" s="58"/>
      <c r="R603" s="33"/>
      <c r="S603" s="179" t="str">
        <f t="shared" ref="S603:AX603" si="721">S588</f>
        <v>S$16</v>
      </c>
      <c r="T603" s="179" t="str">
        <f t="shared" si="721"/>
        <v>T$16</v>
      </c>
      <c r="U603" s="179" t="str">
        <f t="shared" si="721"/>
        <v>U$16</v>
      </c>
      <c r="V603" s="179" t="str">
        <f t="shared" si="721"/>
        <v>V$16</v>
      </c>
      <c r="W603" s="179" t="str">
        <f t="shared" si="721"/>
        <v>W$16</v>
      </c>
      <c r="X603" s="179" t="str">
        <f t="shared" si="721"/>
        <v>X$16</v>
      </c>
      <c r="Y603" s="179" t="str">
        <f t="shared" si="721"/>
        <v>Y$16</v>
      </c>
      <c r="Z603" s="179" t="str">
        <f t="shared" si="721"/>
        <v>Z$16</v>
      </c>
      <c r="AA603" s="179" t="str">
        <f t="shared" si="721"/>
        <v>AA$16</v>
      </c>
      <c r="AB603" s="179" t="str">
        <f t="shared" si="721"/>
        <v>AB$16</v>
      </c>
      <c r="AC603" s="179" t="str">
        <f t="shared" si="721"/>
        <v>AC$16</v>
      </c>
      <c r="AD603" s="179" t="str">
        <f t="shared" si="721"/>
        <v>AD$16</v>
      </c>
      <c r="AE603" s="179" t="str">
        <f t="shared" si="721"/>
        <v>AE$16</v>
      </c>
      <c r="AF603" s="179" t="str">
        <f t="shared" si="721"/>
        <v>AF$16</v>
      </c>
      <c r="AG603" s="179" t="str">
        <f t="shared" si="721"/>
        <v>AG$16</v>
      </c>
      <c r="AH603" s="179" t="str">
        <f t="shared" si="721"/>
        <v>AH$16</v>
      </c>
      <c r="AI603" s="179" t="str">
        <f t="shared" si="721"/>
        <v>AI$16</v>
      </c>
      <c r="AJ603" s="179" t="str">
        <f t="shared" si="721"/>
        <v>AJ$16</v>
      </c>
      <c r="AK603" s="179" t="str">
        <f t="shared" si="721"/>
        <v>AK$16</v>
      </c>
      <c r="AL603" s="179" t="str">
        <f t="shared" si="721"/>
        <v>AL$16</v>
      </c>
      <c r="AM603" s="179" t="str">
        <f t="shared" si="721"/>
        <v>AM$16</v>
      </c>
      <c r="AN603" s="179" t="str">
        <f t="shared" si="721"/>
        <v>AN$16</v>
      </c>
      <c r="AO603" s="179" t="str">
        <f t="shared" si="721"/>
        <v>AO$16</v>
      </c>
      <c r="AP603" s="179" t="str">
        <f t="shared" si="721"/>
        <v>AP$16</v>
      </c>
      <c r="AQ603" s="179" t="str">
        <f t="shared" si="721"/>
        <v>AQ$16</v>
      </c>
      <c r="AR603" s="179" t="str">
        <f t="shared" si="721"/>
        <v>AR$16</v>
      </c>
      <c r="AS603" s="179" t="str">
        <f t="shared" si="721"/>
        <v>AS$16</v>
      </c>
      <c r="AT603" s="179" t="str">
        <f t="shared" si="721"/>
        <v>AT$16</v>
      </c>
      <c r="AU603" s="179" t="str">
        <f t="shared" si="721"/>
        <v>AU$16</v>
      </c>
      <c r="AV603" s="179" t="str">
        <f t="shared" si="721"/>
        <v>AV$16</v>
      </c>
      <c r="AW603" s="179" t="str">
        <f t="shared" si="721"/>
        <v>AW$16</v>
      </c>
      <c r="AX603" s="179" t="str">
        <f t="shared" si="721"/>
        <v>AX$16</v>
      </c>
      <c r="AY603" s="179" t="str">
        <f t="shared" ref="AY603:CD603" si="722">AY588</f>
        <v>AY$16</v>
      </c>
      <c r="AZ603" s="179" t="str">
        <f t="shared" si="722"/>
        <v>AZ$16</v>
      </c>
      <c r="BA603" s="179" t="str">
        <f t="shared" si="722"/>
        <v>BA$16</v>
      </c>
      <c r="BB603" s="179" t="str">
        <f t="shared" si="722"/>
        <v>BB$16</v>
      </c>
      <c r="BC603" s="179" t="str">
        <f t="shared" si="722"/>
        <v>BC$16</v>
      </c>
      <c r="BD603" s="179" t="str">
        <f t="shared" si="722"/>
        <v>BD$16</v>
      </c>
      <c r="BE603" s="179" t="str">
        <f t="shared" si="722"/>
        <v>BE$16</v>
      </c>
      <c r="BF603" s="179" t="str">
        <f t="shared" si="722"/>
        <v>BF$16</v>
      </c>
      <c r="BG603" s="179" t="str">
        <f t="shared" si="722"/>
        <v>BG$16</v>
      </c>
      <c r="BH603" s="179" t="str">
        <f t="shared" si="722"/>
        <v>BH$16</v>
      </c>
      <c r="BI603" s="179" t="str">
        <f t="shared" si="722"/>
        <v>BI$16</v>
      </c>
      <c r="BJ603" s="179" t="str">
        <f t="shared" si="722"/>
        <v>BJ$16</v>
      </c>
      <c r="BK603" s="179" t="str">
        <f t="shared" si="722"/>
        <v>BK$16</v>
      </c>
      <c r="BL603" s="179" t="str">
        <f t="shared" si="722"/>
        <v>BL$16</v>
      </c>
      <c r="BM603" s="179" t="str">
        <f t="shared" si="722"/>
        <v>BM$16</v>
      </c>
      <c r="BN603" s="179" t="str">
        <f t="shared" si="722"/>
        <v>BN$16</v>
      </c>
      <c r="BO603" s="179" t="str">
        <f t="shared" si="722"/>
        <v>BO$16</v>
      </c>
      <c r="BP603" s="179" t="str">
        <f t="shared" si="722"/>
        <v>BP$16</v>
      </c>
      <c r="BQ603" s="179" t="str">
        <f t="shared" si="722"/>
        <v>BQ$16</v>
      </c>
      <c r="BR603" s="179" t="str">
        <f t="shared" si="722"/>
        <v>BR$16</v>
      </c>
      <c r="BS603" s="179" t="str">
        <f t="shared" si="722"/>
        <v>BS$16</v>
      </c>
      <c r="BT603" s="179" t="str">
        <f t="shared" si="722"/>
        <v>BT$16</v>
      </c>
      <c r="BU603" s="179" t="str">
        <f t="shared" si="722"/>
        <v>BU$16</v>
      </c>
      <c r="BV603" s="179" t="str">
        <f t="shared" si="722"/>
        <v>BV$16</v>
      </c>
      <c r="BW603" s="179" t="str">
        <f t="shared" si="722"/>
        <v>BW$16</v>
      </c>
      <c r="BX603" s="179" t="str">
        <f t="shared" si="722"/>
        <v>BX$16</v>
      </c>
      <c r="BY603" s="179" t="str">
        <f t="shared" si="722"/>
        <v>BY$16</v>
      </c>
      <c r="BZ603" s="179" t="str">
        <f t="shared" si="722"/>
        <v>BZ$16</v>
      </c>
      <c r="CA603" s="179" t="str">
        <f t="shared" si="722"/>
        <v>CA$16</v>
      </c>
      <c r="CB603" s="179" t="str">
        <f t="shared" si="722"/>
        <v>CB$16</v>
      </c>
      <c r="CC603" s="179" t="str">
        <f t="shared" si="722"/>
        <v>CC$16</v>
      </c>
      <c r="CD603" s="179" t="str">
        <f t="shared" si="722"/>
        <v>CD$16</v>
      </c>
      <c r="CE603" s="179" t="str">
        <f t="shared" ref="CE603:CL603" si="723">CE588</f>
        <v>CE$16</v>
      </c>
      <c r="CF603" s="179" t="str">
        <f t="shared" si="723"/>
        <v>CF$16</v>
      </c>
      <c r="CG603" s="179" t="str">
        <f t="shared" si="723"/>
        <v>CG$16</v>
      </c>
      <c r="CH603" s="179" t="str">
        <f t="shared" si="723"/>
        <v>CH$16</v>
      </c>
      <c r="CI603" s="179" t="str">
        <f t="shared" si="723"/>
        <v>CI$16</v>
      </c>
      <c r="CJ603" s="179" t="str">
        <f t="shared" si="723"/>
        <v>CJ$16</v>
      </c>
      <c r="CK603" s="179" t="str">
        <f t="shared" si="723"/>
        <v>CK$16</v>
      </c>
      <c r="CL603" s="179" t="str">
        <f t="shared" si="723"/>
        <v>CL$16</v>
      </c>
      <c r="CN603" s="73"/>
      <c r="CO603" s="179" t="str">
        <f t="shared" ref="CO603:DK603" si="724">CO588</f>
        <v>CO$16</v>
      </c>
      <c r="CP603" s="179" t="str">
        <f t="shared" si="724"/>
        <v>CP$16</v>
      </c>
      <c r="CQ603" s="179" t="str">
        <f t="shared" si="724"/>
        <v>CQ$16</v>
      </c>
      <c r="CR603" s="179" t="str">
        <f t="shared" si="724"/>
        <v>CR$16</v>
      </c>
      <c r="CS603" s="179" t="str">
        <f t="shared" si="724"/>
        <v>CS$16</v>
      </c>
      <c r="CT603" s="179" t="str">
        <f t="shared" si="724"/>
        <v>CT$16</v>
      </c>
      <c r="CU603" s="179" t="str">
        <f t="shared" si="724"/>
        <v>CU$16</v>
      </c>
      <c r="CV603" s="179" t="str">
        <f t="shared" si="724"/>
        <v>CV$16</v>
      </c>
      <c r="CW603" s="179" t="str">
        <f t="shared" si="724"/>
        <v>CW$16</v>
      </c>
      <c r="CX603" s="179" t="str">
        <f t="shared" si="724"/>
        <v>CX$16</v>
      </c>
      <c r="CY603" s="179" t="str">
        <f t="shared" si="724"/>
        <v>CY$16</v>
      </c>
      <c r="CZ603" s="179" t="str">
        <f t="shared" si="724"/>
        <v>CZ$16</v>
      </c>
      <c r="DA603" s="179" t="str">
        <f t="shared" si="724"/>
        <v>DA$16</v>
      </c>
      <c r="DB603" s="179" t="str">
        <f t="shared" si="724"/>
        <v>DB$16</v>
      </c>
      <c r="DC603" s="179" t="str">
        <f t="shared" si="724"/>
        <v>DC$16</v>
      </c>
      <c r="DD603" s="179" t="str">
        <f t="shared" si="724"/>
        <v>DD$16</v>
      </c>
      <c r="DE603" s="179" t="str">
        <f t="shared" si="724"/>
        <v>DE$16</v>
      </c>
      <c r="DF603" s="179" t="str">
        <f t="shared" si="724"/>
        <v>DF$16</v>
      </c>
      <c r="DG603" s="179" t="str">
        <f t="shared" si="724"/>
        <v>DG$16</v>
      </c>
      <c r="DH603" s="179" t="str">
        <f t="shared" si="724"/>
        <v>DH$16</v>
      </c>
      <c r="DI603" s="179" t="str">
        <f t="shared" si="724"/>
        <v>DI$16</v>
      </c>
      <c r="DJ603" s="179" t="str">
        <f t="shared" si="724"/>
        <v>DJ$16</v>
      </c>
      <c r="DK603" s="179" t="str">
        <f t="shared" si="724"/>
        <v>DK$16</v>
      </c>
      <c r="DL603" s="179" t="str">
        <f t="shared" ref="DL603" si="725">DL588</f>
        <v>DL$16</v>
      </c>
    </row>
    <row r="604" spans="1:116" x14ac:dyDescent="0.4">
      <c r="A604" s="3"/>
      <c r="B604" t="s">
        <v>332</v>
      </c>
      <c r="D604" t="s">
        <v>759</v>
      </c>
      <c r="E604" s="8" t="str">
        <f>ROW()&amp;" "&amp;D604</f>
        <v>604 SALES-PR</v>
      </c>
      <c r="G604" s="89" t="str">
        <f t="shared" si="720"/>
        <v>Primary volume driver</v>
      </c>
      <c r="H604" s="208"/>
      <c r="I604" s="209"/>
      <c r="J604" s="209"/>
      <c r="K604" s="217"/>
      <c r="L604" s="217"/>
      <c r="M604" s="217"/>
      <c r="N604" s="217"/>
      <c r="O604" s="217"/>
      <c r="P604" s="217"/>
      <c r="R604" s="218"/>
      <c r="S604" s="212" t="str">
        <f t="shared" ref="S604:AX604" si="726">ADDRESS(ROW(S599),COLUMN(S599),2)</f>
        <v>S$599</v>
      </c>
      <c r="T604" s="212" t="str">
        <f t="shared" si="726"/>
        <v>T$599</v>
      </c>
      <c r="U604" s="212" t="str">
        <f t="shared" si="726"/>
        <v>U$599</v>
      </c>
      <c r="V604" s="212" t="str">
        <f t="shared" si="726"/>
        <v>V$599</v>
      </c>
      <c r="W604" s="212" t="str">
        <f t="shared" si="726"/>
        <v>W$599</v>
      </c>
      <c r="X604" s="212" t="str">
        <f t="shared" si="726"/>
        <v>X$599</v>
      </c>
      <c r="Y604" s="212" t="str">
        <f t="shared" si="726"/>
        <v>Y$599</v>
      </c>
      <c r="Z604" s="212" t="str">
        <f t="shared" si="726"/>
        <v>Z$599</v>
      </c>
      <c r="AA604" s="212" t="str">
        <f t="shared" si="726"/>
        <v>AA$599</v>
      </c>
      <c r="AB604" s="212" t="str">
        <f t="shared" si="726"/>
        <v>AB$599</v>
      </c>
      <c r="AC604" s="212" t="str">
        <f t="shared" si="726"/>
        <v>AC$599</v>
      </c>
      <c r="AD604" s="212" t="str">
        <f t="shared" si="726"/>
        <v>AD$599</v>
      </c>
      <c r="AE604" s="212" t="str">
        <f t="shared" si="726"/>
        <v>AE$599</v>
      </c>
      <c r="AF604" s="212" t="str">
        <f t="shared" si="726"/>
        <v>AF$599</v>
      </c>
      <c r="AG604" s="212" t="str">
        <f t="shared" si="726"/>
        <v>AG$599</v>
      </c>
      <c r="AH604" s="212" t="str">
        <f t="shared" si="726"/>
        <v>AH$599</v>
      </c>
      <c r="AI604" s="212" t="str">
        <f t="shared" si="726"/>
        <v>AI$599</v>
      </c>
      <c r="AJ604" s="212" t="str">
        <f t="shared" si="726"/>
        <v>AJ$599</v>
      </c>
      <c r="AK604" s="212" t="str">
        <f t="shared" si="726"/>
        <v>AK$599</v>
      </c>
      <c r="AL604" s="212" t="str">
        <f t="shared" si="726"/>
        <v>AL$599</v>
      </c>
      <c r="AM604" s="212" t="str">
        <f t="shared" si="726"/>
        <v>AM$599</v>
      </c>
      <c r="AN604" s="212" t="str">
        <f t="shared" si="726"/>
        <v>AN$599</v>
      </c>
      <c r="AO604" s="212" t="str">
        <f t="shared" si="726"/>
        <v>AO$599</v>
      </c>
      <c r="AP604" s="212" t="str">
        <f t="shared" si="726"/>
        <v>AP$599</v>
      </c>
      <c r="AQ604" s="212" t="str">
        <f t="shared" si="726"/>
        <v>AQ$599</v>
      </c>
      <c r="AR604" s="212" t="str">
        <f t="shared" si="726"/>
        <v>AR$599</v>
      </c>
      <c r="AS604" s="212" t="str">
        <f t="shared" si="726"/>
        <v>AS$599</v>
      </c>
      <c r="AT604" s="212" t="str">
        <f t="shared" si="726"/>
        <v>AT$599</v>
      </c>
      <c r="AU604" s="212" t="str">
        <f t="shared" si="726"/>
        <v>AU$599</v>
      </c>
      <c r="AV604" s="212" t="str">
        <f t="shared" si="726"/>
        <v>AV$599</v>
      </c>
      <c r="AW604" s="212" t="str">
        <f t="shared" si="726"/>
        <v>AW$599</v>
      </c>
      <c r="AX604" s="212" t="str">
        <f t="shared" si="726"/>
        <v>AX$599</v>
      </c>
      <c r="AY604" s="212" t="str">
        <f t="shared" ref="AY604:CD604" si="727">ADDRESS(ROW(AY599),COLUMN(AY599),2)</f>
        <v>AY$599</v>
      </c>
      <c r="AZ604" s="212" t="str">
        <f t="shared" si="727"/>
        <v>AZ$599</v>
      </c>
      <c r="BA604" s="212" t="str">
        <f t="shared" si="727"/>
        <v>BA$599</v>
      </c>
      <c r="BB604" s="212" t="str">
        <f t="shared" si="727"/>
        <v>BB$599</v>
      </c>
      <c r="BC604" s="212" t="str">
        <f t="shared" si="727"/>
        <v>BC$599</v>
      </c>
      <c r="BD604" s="212" t="str">
        <f t="shared" si="727"/>
        <v>BD$599</v>
      </c>
      <c r="BE604" s="212" t="str">
        <f t="shared" si="727"/>
        <v>BE$599</v>
      </c>
      <c r="BF604" s="212" t="str">
        <f t="shared" si="727"/>
        <v>BF$599</v>
      </c>
      <c r="BG604" s="212" t="str">
        <f t="shared" si="727"/>
        <v>BG$599</v>
      </c>
      <c r="BH604" s="212" t="str">
        <f t="shared" si="727"/>
        <v>BH$599</v>
      </c>
      <c r="BI604" s="212" t="str">
        <f t="shared" si="727"/>
        <v>BI$599</v>
      </c>
      <c r="BJ604" s="212" t="str">
        <f t="shared" si="727"/>
        <v>BJ$599</v>
      </c>
      <c r="BK604" s="212" t="str">
        <f t="shared" si="727"/>
        <v>BK$599</v>
      </c>
      <c r="BL604" s="212" t="str">
        <f t="shared" si="727"/>
        <v>BL$599</v>
      </c>
      <c r="BM604" s="212" t="str">
        <f t="shared" si="727"/>
        <v>BM$599</v>
      </c>
      <c r="BN604" s="212" t="str">
        <f t="shared" si="727"/>
        <v>BN$599</v>
      </c>
      <c r="BO604" s="212" t="str">
        <f t="shared" si="727"/>
        <v>BO$599</v>
      </c>
      <c r="BP604" s="212" t="str">
        <f t="shared" si="727"/>
        <v>BP$599</v>
      </c>
      <c r="BQ604" s="212" t="str">
        <f t="shared" si="727"/>
        <v>BQ$599</v>
      </c>
      <c r="BR604" s="212" t="str">
        <f t="shared" si="727"/>
        <v>BR$599</v>
      </c>
      <c r="BS604" s="212" t="str">
        <f t="shared" si="727"/>
        <v>BS$599</v>
      </c>
      <c r="BT604" s="212" t="str">
        <f t="shared" si="727"/>
        <v>BT$599</v>
      </c>
      <c r="BU604" s="212" t="str">
        <f t="shared" si="727"/>
        <v>BU$599</v>
      </c>
      <c r="BV604" s="212" t="str">
        <f t="shared" si="727"/>
        <v>BV$599</v>
      </c>
      <c r="BW604" s="212" t="str">
        <f t="shared" si="727"/>
        <v>BW$599</v>
      </c>
      <c r="BX604" s="212" t="str">
        <f t="shared" si="727"/>
        <v>BX$599</v>
      </c>
      <c r="BY604" s="212" t="str">
        <f t="shared" si="727"/>
        <v>BY$599</v>
      </c>
      <c r="BZ604" s="212" t="str">
        <f t="shared" si="727"/>
        <v>BZ$599</v>
      </c>
      <c r="CA604" s="212" t="str">
        <f t="shared" si="727"/>
        <v>CA$599</v>
      </c>
      <c r="CB604" s="212" t="str">
        <f t="shared" si="727"/>
        <v>CB$599</v>
      </c>
      <c r="CC604" s="212" t="str">
        <f t="shared" si="727"/>
        <v>CC$599</v>
      </c>
      <c r="CD604" s="212" t="str">
        <f t="shared" si="727"/>
        <v>CD$599</v>
      </c>
      <c r="CE604" s="212" t="str">
        <f t="shared" ref="CE604:CL604" si="728">ADDRESS(ROW(CE599),COLUMN(CE599),2)</f>
        <v>CE$599</v>
      </c>
      <c r="CF604" s="212" t="str">
        <f t="shared" si="728"/>
        <v>CF$599</v>
      </c>
      <c r="CG604" s="212" t="str">
        <f t="shared" si="728"/>
        <v>CG$599</v>
      </c>
      <c r="CH604" s="212" t="str">
        <f t="shared" si="728"/>
        <v>CH$599</v>
      </c>
      <c r="CI604" s="212" t="str">
        <f t="shared" si="728"/>
        <v>CI$599</v>
      </c>
      <c r="CJ604" s="212" t="str">
        <f t="shared" si="728"/>
        <v>CJ$599</v>
      </c>
      <c r="CK604" s="212" t="str">
        <f t="shared" si="728"/>
        <v>CK$599</v>
      </c>
      <c r="CL604" s="212" t="str">
        <f t="shared" si="728"/>
        <v>CL$599</v>
      </c>
      <c r="CN604" s="209"/>
      <c r="CO604" s="212" t="str">
        <f t="shared" ref="CO604:DK604" si="729">ADDRESS(ROW(CO599),COLUMN(CO599),2)</f>
        <v>CO$599</v>
      </c>
      <c r="CP604" s="212" t="str">
        <f t="shared" si="729"/>
        <v>CP$599</v>
      </c>
      <c r="CQ604" s="212" t="str">
        <f t="shared" si="729"/>
        <v>CQ$599</v>
      </c>
      <c r="CR604" s="212" t="str">
        <f t="shared" si="729"/>
        <v>CR$599</v>
      </c>
      <c r="CS604" s="212" t="str">
        <f t="shared" si="729"/>
        <v>CS$599</v>
      </c>
      <c r="CT604" s="212" t="str">
        <f t="shared" si="729"/>
        <v>CT$599</v>
      </c>
      <c r="CU604" s="212" t="str">
        <f t="shared" si="729"/>
        <v>CU$599</v>
      </c>
      <c r="CV604" s="212" t="str">
        <f t="shared" si="729"/>
        <v>CV$599</v>
      </c>
      <c r="CW604" s="212" t="str">
        <f t="shared" si="729"/>
        <v>CW$599</v>
      </c>
      <c r="CX604" s="212" t="str">
        <f t="shared" si="729"/>
        <v>CX$599</v>
      </c>
      <c r="CY604" s="212" t="str">
        <f t="shared" si="729"/>
        <v>CY$599</v>
      </c>
      <c r="CZ604" s="212" t="str">
        <f t="shared" si="729"/>
        <v>CZ$599</v>
      </c>
      <c r="DA604" s="212" t="str">
        <f t="shared" si="729"/>
        <v>DA$599</v>
      </c>
      <c r="DB604" s="212" t="str">
        <f t="shared" si="729"/>
        <v>DB$599</v>
      </c>
      <c r="DC604" s="212" t="str">
        <f t="shared" si="729"/>
        <v>DC$599</v>
      </c>
      <c r="DD604" s="212" t="str">
        <f t="shared" si="729"/>
        <v>DD$599</v>
      </c>
      <c r="DE604" s="212" t="str">
        <f t="shared" si="729"/>
        <v>DE$599</v>
      </c>
      <c r="DF604" s="212" t="str">
        <f t="shared" si="729"/>
        <v>DF$599</v>
      </c>
      <c r="DG604" s="212" t="str">
        <f t="shared" si="729"/>
        <v>DG$599</v>
      </c>
      <c r="DH604" s="212" t="str">
        <f t="shared" si="729"/>
        <v>DH$599</v>
      </c>
      <c r="DI604" s="212" t="str">
        <f t="shared" si="729"/>
        <v>DI$599</v>
      </c>
      <c r="DJ604" s="212" t="str">
        <f t="shared" si="729"/>
        <v>DJ$599</v>
      </c>
      <c r="DK604" s="212" t="str">
        <f t="shared" si="729"/>
        <v>DK$599</v>
      </c>
      <c r="DL604" s="212" t="str">
        <f t="shared" ref="DL604" si="730">ADDRESS(ROW(DL599),COLUMN(DL599),2)</f>
        <v>DL$599</v>
      </c>
    </row>
    <row r="605" spans="1:116" x14ac:dyDescent="0.4">
      <c r="B605" t="s">
        <v>332</v>
      </c>
      <c r="D605" t="s">
        <v>759</v>
      </c>
      <c r="E605" s="8" t="str">
        <f t="shared" ref="E605:E608" si="731">ROW()&amp;" "&amp;D605</f>
        <v>605 SALES-PR</v>
      </c>
      <c r="G605" s="8" t="str">
        <f t="shared" si="720"/>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7" si="732">ROW()&amp;" "&amp;D606</f>
        <v>606 SALES-PR</v>
      </c>
      <c r="G606" s="8" t="str">
        <f t="shared" si="720"/>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32"/>
        <v>607 SALES-PR</v>
      </c>
      <c r="G607" s="8" t="str">
        <f t="shared" si="720"/>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31"/>
        <v>608 SALES-PR</v>
      </c>
      <c r="G608" s="8" t="str">
        <f t="shared" si="720"/>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3">S$20</f>
        <v>S$16</v>
      </c>
      <c r="T612" s="199" t="str">
        <f t="shared" si="733"/>
        <v>T$16</v>
      </c>
      <c r="U612" s="199" t="str">
        <f t="shared" si="733"/>
        <v>U$16</v>
      </c>
      <c r="V612" s="199" t="str">
        <f t="shared" si="733"/>
        <v>V$16</v>
      </c>
      <c r="W612" s="199" t="str">
        <f t="shared" si="733"/>
        <v>W$16</v>
      </c>
      <c r="X612" s="199" t="str">
        <f t="shared" si="733"/>
        <v>X$16</v>
      </c>
      <c r="Y612" s="199" t="str">
        <f t="shared" si="733"/>
        <v>Y$16</v>
      </c>
      <c r="Z612" s="199" t="str">
        <f t="shared" si="733"/>
        <v>Z$16</v>
      </c>
      <c r="AA612" s="199" t="str">
        <f t="shared" si="733"/>
        <v>AA$16</v>
      </c>
      <c r="AB612" s="199" t="str">
        <f t="shared" si="733"/>
        <v>AB$16</v>
      </c>
      <c r="AC612" s="199" t="str">
        <f t="shared" si="733"/>
        <v>AC$16</v>
      </c>
      <c r="AD612" s="199" t="str">
        <f t="shared" si="733"/>
        <v>AD$16</v>
      </c>
      <c r="AE612" s="199" t="str">
        <f t="shared" si="733"/>
        <v>AE$16</v>
      </c>
      <c r="AF612" s="199" t="str">
        <f t="shared" si="733"/>
        <v>AF$16</v>
      </c>
      <c r="AG612" s="199" t="str">
        <f t="shared" si="733"/>
        <v>AG$16</v>
      </c>
      <c r="AH612" s="199" t="str">
        <f t="shared" si="733"/>
        <v>AH$16</v>
      </c>
      <c r="AI612" s="199" t="str">
        <f t="shared" si="733"/>
        <v>AI$16</v>
      </c>
      <c r="AJ612" s="199" t="str">
        <f t="shared" si="733"/>
        <v>AJ$16</v>
      </c>
      <c r="AK612" s="199" t="str">
        <f t="shared" si="733"/>
        <v>AK$16</v>
      </c>
      <c r="AL612" s="199" t="str">
        <f t="shared" si="733"/>
        <v>AL$16</v>
      </c>
      <c r="AM612" s="199" t="str">
        <f t="shared" si="733"/>
        <v>AM$16</v>
      </c>
      <c r="AN612" s="199" t="str">
        <f t="shared" si="733"/>
        <v>AN$16</v>
      </c>
      <c r="AO612" s="199" t="str">
        <f t="shared" si="733"/>
        <v>AO$16</v>
      </c>
      <c r="AP612" s="199" t="str">
        <f t="shared" si="733"/>
        <v>AP$16</v>
      </c>
      <c r="AQ612" s="199" t="str">
        <f t="shared" si="733"/>
        <v>AQ$16</v>
      </c>
      <c r="AR612" s="199" t="str">
        <f t="shared" si="733"/>
        <v>AR$16</v>
      </c>
      <c r="AS612" s="199" t="str">
        <f t="shared" si="733"/>
        <v>AS$16</v>
      </c>
      <c r="AT612" s="199" t="str">
        <f t="shared" si="733"/>
        <v>AT$16</v>
      </c>
      <c r="AU612" s="199" t="str">
        <f t="shared" si="733"/>
        <v>AU$16</v>
      </c>
      <c r="AV612" s="199" t="str">
        <f t="shared" si="733"/>
        <v>AV$16</v>
      </c>
      <c r="AW612" s="199" t="str">
        <f t="shared" si="733"/>
        <v>AW$16</v>
      </c>
      <c r="AX612" s="199" t="str">
        <f t="shared" si="733"/>
        <v>AX$16</v>
      </c>
      <c r="AY612" s="199" t="str">
        <f t="shared" ref="AY612:CD612" si="734">AY$20</f>
        <v>AY$16</v>
      </c>
      <c r="AZ612" s="199" t="str">
        <f t="shared" si="734"/>
        <v>AZ$16</v>
      </c>
      <c r="BA612" s="199" t="str">
        <f t="shared" si="734"/>
        <v>BA$16</v>
      </c>
      <c r="BB612" s="199" t="str">
        <f t="shared" si="734"/>
        <v>BB$16</v>
      </c>
      <c r="BC612" s="199" t="str">
        <f t="shared" si="734"/>
        <v>BC$16</v>
      </c>
      <c r="BD612" s="199" t="str">
        <f t="shared" si="734"/>
        <v>BD$16</v>
      </c>
      <c r="BE612" s="199" t="str">
        <f t="shared" si="734"/>
        <v>BE$16</v>
      </c>
      <c r="BF612" s="199" t="str">
        <f t="shared" si="734"/>
        <v>BF$16</v>
      </c>
      <c r="BG612" s="199" t="str">
        <f t="shared" si="734"/>
        <v>BG$16</v>
      </c>
      <c r="BH612" s="199" t="str">
        <f t="shared" si="734"/>
        <v>BH$16</v>
      </c>
      <c r="BI612" s="199" t="str">
        <f t="shared" si="734"/>
        <v>BI$16</v>
      </c>
      <c r="BJ612" s="199" t="str">
        <f t="shared" si="734"/>
        <v>BJ$16</v>
      </c>
      <c r="BK612" s="199" t="str">
        <f t="shared" si="734"/>
        <v>BK$16</v>
      </c>
      <c r="BL612" s="199" t="str">
        <f t="shared" si="734"/>
        <v>BL$16</v>
      </c>
      <c r="BM612" s="199" t="str">
        <f t="shared" si="734"/>
        <v>BM$16</v>
      </c>
      <c r="BN612" s="199" t="str">
        <f t="shared" si="734"/>
        <v>BN$16</v>
      </c>
      <c r="BO612" s="199" t="str">
        <f t="shared" si="734"/>
        <v>BO$16</v>
      </c>
      <c r="BP612" s="199" t="str">
        <f t="shared" si="734"/>
        <v>BP$16</v>
      </c>
      <c r="BQ612" s="199" t="str">
        <f t="shared" si="734"/>
        <v>BQ$16</v>
      </c>
      <c r="BR612" s="199" t="str">
        <f t="shared" si="734"/>
        <v>BR$16</v>
      </c>
      <c r="BS612" s="199" t="str">
        <f t="shared" si="734"/>
        <v>BS$16</v>
      </c>
      <c r="BT612" s="199" t="str">
        <f t="shared" si="734"/>
        <v>BT$16</v>
      </c>
      <c r="BU612" s="199" t="str">
        <f t="shared" si="734"/>
        <v>BU$16</v>
      </c>
      <c r="BV612" s="199" t="str">
        <f t="shared" si="734"/>
        <v>BV$16</v>
      </c>
      <c r="BW612" s="199" t="str">
        <f t="shared" si="734"/>
        <v>BW$16</v>
      </c>
      <c r="BX612" s="199" t="str">
        <f t="shared" si="734"/>
        <v>BX$16</v>
      </c>
      <c r="BY612" s="199" t="str">
        <f t="shared" si="734"/>
        <v>BY$16</v>
      </c>
      <c r="BZ612" s="199" t="str">
        <f t="shared" si="734"/>
        <v>BZ$16</v>
      </c>
      <c r="CA612" s="199" t="str">
        <f t="shared" si="734"/>
        <v>CA$16</v>
      </c>
      <c r="CB612" s="199" t="str">
        <f t="shared" si="734"/>
        <v>CB$16</v>
      </c>
      <c r="CC612" s="199" t="str">
        <f t="shared" si="734"/>
        <v>CC$16</v>
      </c>
      <c r="CD612" s="199" t="str">
        <f t="shared" si="734"/>
        <v>CD$16</v>
      </c>
      <c r="CE612" s="199" t="str">
        <f t="shared" ref="CE612:CL612" si="735">CE$20</f>
        <v>CE$16</v>
      </c>
      <c r="CF612" s="199" t="str">
        <f t="shared" si="735"/>
        <v>CF$16</v>
      </c>
      <c r="CG612" s="199" t="str">
        <f t="shared" si="735"/>
        <v>CG$16</v>
      </c>
      <c r="CH612" s="199" t="str">
        <f t="shared" si="735"/>
        <v>CH$16</v>
      </c>
      <c r="CI612" s="199" t="str">
        <f t="shared" si="735"/>
        <v>CI$16</v>
      </c>
      <c r="CJ612" s="199" t="str">
        <f t="shared" si="735"/>
        <v>CJ$16</v>
      </c>
      <c r="CK612" s="199" t="str">
        <f t="shared" si="735"/>
        <v>CK$16</v>
      </c>
      <c r="CL612" s="199" t="str">
        <f t="shared" si="735"/>
        <v>CL$16</v>
      </c>
      <c r="CN612" s="176"/>
      <c r="CO612" s="199" t="str">
        <f t="shared" ref="CO612:DL612" si="736">CO$20</f>
        <v>CO$16</v>
      </c>
      <c r="CP612" s="199" t="str">
        <f t="shared" si="736"/>
        <v>CP$16</v>
      </c>
      <c r="CQ612" s="199" t="str">
        <f t="shared" si="736"/>
        <v>CQ$16</v>
      </c>
      <c r="CR612" s="199" t="str">
        <f t="shared" si="736"/>
        <v>CR$16</v>
      </c>
      <c r="CS612" s="199" t="str">
        <f t="shared" si="736"/>
        <v>CS$16</v>
      </c>
      <c r="CT612" s="199" t="str">
        <f t="shared" si="736"/>
        <v>CT$16</v>
      </c>
      <c r="CU612" s="199" t="str">
        <f t="shared" si="736"/>
        <v>CU$16</v>
      </c>
      <c r="CV612" s="199" t="str">
        <f t="shared" si="736"/>
        <v>CV$16</v>
      </c>
      <c r="CW612" s="199" t="str">
        <f t="shared" si="736"/>
        <v>CW$16</v>
      </c>
      <c r="CX612" s="199" t="str">
        <f t="shared" si="736"/>
        <v>CX$16</v>
      </c>
      <c r="CY612" s="199" t="str">
        <f t="shared" si="736"/>
        <v>CY$16</v>
      </c>
      <c r="CZ612" s="199" t="str">
        <f t="shared" si="736"/>
        <v>CZ$16</v>
      </c>
      <c r="DA612" s="199" t="str">
        <f t="shared" si="736"/>
        <v>DA$16</v>
      </c>
      <c r="DB612" s="199" t="str">
        <f t="shared" si="736"/>
        <v>DB$16</v>
      </c>
      <c r="DC612" s="199" t="str">
        <f t="shared" si="736"/>
        <v>DC$16</v>
      </c>
      <c r="DD612" s="199" t="str">
        <f t="shared" si="736"/>
        <v>DD$16</v>
      </c>
      <c r="DE612" s="199" t="str">
        <f t="shared" si="736"/>
        <v>DE$16</v>
      </c>
      <c r="DF612" s="199" t="str">
        <f t="shared" si="736"/>
        <v>DF$16</v>
      </c>
      <c r="DG612" s="199" t="str">
        <f t="shared" si="736"/>
        <v>DG$16</v>
      </c>
      <c r="DH612" s="199" t="str">
        <f t="shared" si="736"/>
        <v>DH$16</v>
      </c>
      <c r="DI612" s="199" t="str">
        <f t="shared" si="736"/>
        <v>DI$16</v>
      </c>
      <c r="DJ612" s="199" t="str">
        <f t="shared" si="736"/>
        <v>DJ$16</v>
      </c>
      <c r="DK612" s="199" t="str">
        <f t="shared" si="736"/>
        <v>DK$16</v>
      </c>
      <c r="DL612" s="199" t="str">
        <f t="shared" si="736"/>
        <v>DL$16</v>
      </c>
    </row>
    <row r="613" spans="1:116" x14ac:dyDescent="0.4">
      <c r="A613" s="174"/>
      <c r="E613" s="8"/>
      <c r="G613" s="175" t="s">
        <v>462</v>
      </c>
      <c r="H613" s="200"/>
      <c r="I613" s="201"/>
      <c r="J613" s="201"/>
      <c r="K613" s="202"/>
      <c r="L613" s="202"/>
      <c r="M613" s="202"/>
      <c r="N613" s="202"/>
      <c r="O613" s="202"/>
      <c r="P613" s="202"/>
      <c r="R613" s="202"/>
      <c r="S613" s="199" t="str">
        <f t="shared" ref="S613:AX613" si="737">S$21</f>
        <v>S$17</v>
      </c>
      <c r="T613" s="199" t="str">
        <f t="shared" si="737"/>
        <v>T$17</v>
      </c>
      <c r="U613" s="199" t="str">
        <f t="shared" si="737"/>
        <v>U$17</v>
      </c>
      <c r="V613" s="199" t="str">
        <f t="shared" si="737"/>
        <v>V$17</v>
      </c>
      <c r="W613" s="199" t="str">
        <f t="shared" si="737"/>
        <v>W$17</v>
      </c>
      <c r="X613" s="199" t="str">
        <f t="shared" si="737"/>
        <v>X$17</v>
      </c>
      <c r="Y613" s="199" t="str">
        <f t="shared" si="737"/>
        <v>Y$17</v>
      </c>
      <c r="Z613" s="199" t="str">
        <f t="shared" si="737"/>
        <v>Z$17</v>
      </c>
      <c r="AA613" s="199" t="str">
        <f t="shared" si="737"/>
        <v>AA$17</v>
      </c>
      <c r="AB613" s="199" t="str">
        <f t="shared" si="737"/>
        <v>AB$17</v>
      </c>
      <c r="AC613" s="199" t="str">
        <f t="shared" si="737"/>
        <v>AC$17</v>
      </c>
      <c r="AD613" s="199" t="str">
        <f t="shared" si="737"/>
        <v>AD$17</v>
      </c>
      <c r="AE613" s="199" t="str">
        <f t="shared" si="737"/>
        <v>AE$17</v>
      </c>
      <c r="AF613" s="199" t="str">
        <f t="shared" si="737"/>
        <v>AF$17</v>
      </c>
      <c r="AG613" s="199" t="str">
        <f t="shared" si="737"/>
        <v>AG$17</v>
      </c>
      <c r="AH613" s="199" t="str">
        <f t="shared" si="737"/>
        <v>AH$17</v>
      </c>
      <c r="AI613" s="199" t="str">
        <f t="shared" si="737"/>
        <v>AI$17</v>
      </c>
      <c r="AJ613" s="199" t="str">
        <f t="shared" si="737"/>
        <v>AJ$17</v>
      </c>
      <c r="AK613" s="199" t="str">
        <f t="shared" si="737"/>
        <v>AK$17</v>
      </c>
      <c r="AL613" s="199" t="str">
        <f t="shared" si="737"/>
        <v>AL$17</v>
      </c>
      <c r="AM613" s="199" t="str">
        <f t="shared" si="737"/>
        <v>AM$17</v>
      </c>
      <c r="AN613" s="199" t="str">
        <f t="shared" si="737"/>
        <v>AN$17</v>
      </c>
      <c r="AO613" s="199" t="str">
        <f t="shared" si="737"/>
        <v>AO$17</v>
      </c>
      <c r="AP613" s="199" t="str">
        <f t="shared" si="737"/>
        <v>AP$17</v>
      </c>
      <c r="AQ613" s="199" t="str">
        <f t="shared" si="737"/>
        <v>AQ$17</v>
      </c>
      <c r="AR613" s="199" t="str">
        <f t="shared" si="737"/>
        <v>AR$17</v>
      </c>
      <c r="AS613" s="199" t="str">
        <f t="shared" si="737"/>
        <v>AS$17</v>
      </c>
      <c r="AT613" s="199" t="str">
        <f t="shared" si="737"/>
        <v>AT$17</v>
      </c>
      <c r="AU613" s="199" t="str">
        <f t="shared" si="737"/>
        <v>AU$17</v>
      </c>
      <c r="AV613" s="199" t="str">
        <f t="shared" si="737"/>
        <v>AV$17</v>
      </c>
      <c r="AW613" s="199" t="str">
        <f t="shared" si="737"/>
        <v>AW$17</v>
      </c>
      <c r="AX613" s="199" t="str">
        <f t="shared" si="737"/>
        <v>AX$17</v>
      </c>
      <c r="AY613" s="199" t="str">
        <f t="shared" ref="AY613:CD613" si="738">AY$21</f>
        <v>AY$17</v>
      </c>
      <c r="AZ613" s="199" t="str">
        <f t="shared" si="738"/>
        <v>AZ$17</v>
      </c>
      <c r="BA613" s="199" t="str">
        <f t="shared" si="738"/>
        <v>BA$17</v>
      </c>
      <c r="BB613" s="199" t="str">
        <f t="shared" si="738"/>
        <v>BB$17</v>
      </c>
      <c r="BC613" s="199" t="str">
        <f t="shared" si="738"/>
        <v>BC$17</v>
      </c>
      <c r="BD613" s="199" t="str">
        <f t="shared" si="738"/>
        <v>BD$17</v>
      </c>
      <c r="BE613" s="199" t="str">
        <f t="shared" si="738"/>
        <v>BE$17</v>
      </c>
      <c r="BF613" s="199" t="str">
        <f t="shared" si="738"/>
        <v>BF$17</v>
      </c>
      <c r="BG613" s="199" t="str">
        <f t="shared" si="738"/>
        <v>BG$17</v>
      </c>
      <c r="BH613" s="199" t="str">
        <f t="shared" si="738"/>
        <v>BH$17</v>
      </c>
      <c r="BI613" s="199" t="str">
        <f t="shared" si="738"/>
        <v>BI$17</v>
      </c>
      <c r="BJ613" s="199" t="str">
        <f t="shared" si="738"/>
        <v>BJ$17</v>
      </c>
      <c r="BK613" s="199" t="str">
        <f t="shared" si="738"/>
        <v>BK$17</v>
      </c>
      <c r="BL613" s="199" t="str">
        <f t="shared" si="738"/>
        <v>BL$17</v>
      </c>
      <c r="BM613" s="199" t="str">
        <f t="shared" si="738"/>
        <v>BM$17</v>
      </c>
      <c r="BN613" s="199" t="str">
        <f t="shared" si="738"/>
        <v>BN$17</v>
      </c>
      <c r="BO613" s="199" t="str">
        <f t="shared" si="738"/>
        <v>BO$17</v>
      </c>
      <c r="BP613" s="199" t="str">
        <f t="shared" si="738"/>
        <v>BP$17</v>
      </c>
      <c r="BQ613" s="199" t="str">
        <f t="shared" si="738"/>
        <v>BQ$17</v>
      </c>
      <c r="BR613" s="199" t="str">
        <f t="shared" si="738"/>
        <v>BR$17</v>
      </c>
      <c r="BS613" s="199" t="str">
        <f t="shared" si="738"/>
        <v>BS$17</v>
      </c>
      <c r="BT613" s="199" t="str">
        <f t="shared" si="738"/>
        <v>BT$17</v>
      </c>
      <c r="BU613" s="199" t="str">
        <f t="shared" si="738"/>
        <v>BU$17</v>
      </c>
      <c r="BV613" s="199" t="str">
        <f t="shared" si="738"/>
        <v>BV$17</v>
      </c>
      <c r="BW613" s="199" t="str">
        <f t="shared" si="738"/>
        <v>BW$17</v>
      </c>
      <c r="BX613" s="199" t="str">
        <f t="shared" si="738"/>
        <v>BX$17</v>
      </c>
      <c r="BY613" s="199" t="str">
        <f t="shared" si="738"/>
        <v>BY$17</v>
      </c>
      <c r="BZ613" s="199" t="str">
        <f t="shared" si="738"/>
        <v>BZ$17</v>
      </c>
      <c r="CA613" s="199" t="str">
        <f t="shared" si="738"/>
        <v>CA$17</v>
      </c>
      <c r="CB613" s="199" t="str">
        <f t="shared" si="738"/>
        <v>CB$17</v>
      </c>
      <c r="CC613" s="199" t="str">
        <f t="shared" si="738"/>
        <v>CC$17</v>
      </c>
      <c r="CD613" s="199" t="str">
        <f t="shared" si="738"/>
        <v>CD$17</v>
      </c>
      <c r="CE613" s="199" t="str">
        <f t="shared" ref="CE613:CL613" si="739">CE$21</f>
        <v>CE$17</v>
      </c>
      <c r="CF613" s="199" t="str">
        <f t="shared" si="739"/>
        <v>CF$17</v>
      </c>
      <c r="CG613" s="199" t="str">
        <f t="shared" si="739"/>
        <v>CG$17</v>
      </c>
      <c r="CH613" s="199" t="str">
        <f t="shared" si="739"/>
        <v>CH$17</v>
      </c>
      <c r="CI613" s="199" t="str">
        <f t="shared" si="739"/>
        <v>CI$17</v>
      </c>
      <c r="CJ613" s="199" t="str">
        <f t="shared" si="739"/>
        <v>CJ$17</v>
      </c>
      <c r="CK613" s="199" t="str">
        <f t="shared" si="739"/>
        <v>CK$17</v>
      </c>
      <c r="CL613" s="199" t="str">
        <f t="shared" si="739"/>
        <v>CL$17</v>
      </c>
      <c r="CN613" s="201"/>
      <c r="CO613" s="199" t="str">
        <f t="shared" ref="CO613:DL613" si="740">CO$21</f>
        <v>CO$17</v>
      </c>
      <c r="CP613" s="199" t="str">
        <f t="shared" si="740"/>
        <v>CP$17</v>
      </c>
      <c r="CQ613" s="199" t="str">
        <f t="shared" si="740"/>
        <v>CQ$17</v>
      </c>
      <c r="CR613" s="199" t="str">
        <f t="shared" si="740"/>
        <v>CR$17</v>
      </c>
      <c r="CS613" s="199" t="str">
        <f t="shared" si="740"/>
        <v>CS$17</v>
      </c>
      <c r="CT613" s="199" t="str">
        <f t="shared" si="740"/>
        <v>CT$17</v>
      </c>
      <c r="CU613" s="199" t="str">
        <f t="shared" si="740"/>
        <v>CU$17</v>
      </c>
      <c r="CV613" s="199" t="str">
        <f t="shared" si="740"/>
        <v>CV$17</v>
      </c>
      <c r="CW613" s="199" t="str">
        <f t="shared" si="740"/>
        <v>CW$17</v>
      </c>
      <c r="CX613" s="199" t="str">
        <f t="shared" si="740"/>
        <v>CX$17</v>
      </c>
      <c r="CY613" s="199" t="str">
        <f t="shared" si="740"/>
        <v>CY$17</v>
      </c>
      <c r="CZ613" s="199" t="str">
        <f t="shared" si="740"/>
        <v>CZ$17</v>
      </c>
      <c r="DA613" s="199" t="str">
        <f t="shared" si="740"/>
        <v>DA$17</v>
      </c>
      <c r="DB613" s="199" t="str">
        <f t="shared" si="740"/>
        <v>DB$17</v>
      </c>
      <c r="DC613" s="199" t="str">
        <f t="shared" si="740"/>
        <v>DC$17</v>
      </c>
      <c r="DD613" s="199" t="str">
        <f t="shared" si="740"/>
        <v>DD$17</v>
      </c>
      <c r="DE613" s="199" t="str">
        <f t="shared" si="740"/>
        <v>DE$17</v>
      </c>
      <c r="DF613" s="199" t="str">
        <f t="shared" si="740"/>
        <v>DF$17</v>
      </c>
      <c r="DG613" s="199" t="str">
        <f t="shared" si="740"/>
        <v>DG$17</v>
      </c>
      <c r="DH613" s="199" t="str">
        <f t="shared" si="740"/>
        <v>DH$17</v>
      </c>
      <c r="DI613" s="199" t="str">
        <f t="shared" si="740"/>
        <v>DI$17</v>
      </c>
      <c r="DJ613" s="199" t="str">
        <f t="shared" si="740"/>
        <v>DJ$17</v>
      </c>
      <c r="DK613" s="199" t="str">
        <f t="shared" si="740"/>
        <v>DK$17</v>
      </c>
      <c r="DL613" s="199" t="str">
        <f t="shared" si="740"/>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41">S$22</f>
        <v>S$18</v>
      </c>
      <c r="T616" s="190" t="str">
        <f t="shared" si="741"/>
        <v>T$18</v>
      </c>
      <c r="U616" s="190" t="str">
        <f t="shared" si="741"/>
        <v>U$18</v>
      </c>
      <c r="V616" s="190" t="str">
        <f t="shared" si="741"/>
        <v>V$18</v>
      </c>
      <c r="W616" s="190" t="str">
        <f t="shared" si="741"/>
        <v>W$18</v>
      </c>
      <c r="X616" s="190" t="str">
        <f t="shared" si="741"/>
        <v>X$18</v>
      </c>
      <c r="Y616" s="190" t="str">
        <f t="shared" si="741"/>
        <v>Y$18</v>
      </c>
      <c r="Z616" s="190" t="str">
        <f t="shared" si="741"/>
        <v>Z$18</v>
      </c>
      <c r="AA616" s="190" t="str">
        <f t="shared" si="741"/>
        <v>AA$18</v>
      </c>
      <c r="AB616" s="190" t="str">
        <f t="shared" si="741"/>
        <v>AB$18</v>
      </c>
      <c r="AC616" s="190" t="str">
        <f t="shared" si="741"/>
        <v>AC$18</v>
      </c>
      <c r="AD616" s="190" t="str">
        <f t="shared" si="741"/>
        <v>AD$18</v>
      </c>
      <c r="AE616" s="190" t="str">
        <f t="shared" si="741"/>
        <v>AE$18</v>
      </c>
      <c r="AF616" s="190" t="str">
        <f t="shared" si="741"/>
        <v>AF$18</v>
      </c>
      <c r="AG616" s="190" t="str">
        <f t="shared" si="741"/>
        <v>AG$18</v>
      </c>
      <c r="AH616" s="190" t="str">
        <f t="shared" si="741"/>
        <v>AH$18</v>
      </c>
      <c r="AI616" s="190" t="str">
        <f t="shared" si="741"/>
        <v>AI$18</v>
      </c>
      <c r="AJ616" s="190" t="str">
        <f t="shared" si="741"/>
        <v>AJ$18</v>
      </c>
      <c r="AK616" s="190" t="str">
        <f t="shared" si="741"/>
        <v>AK$18</v>
      </c>
      <c r="AL616" s="190" t="str">
        <f t="shared" si="741"/>
        <v>AL$18</v>
      </c>
      <c r="AM616" s="190" t="str">
        <f t="shared" si="741"/>
        <v>AM$18</v>
      </c>
      <c r="AN616" s="190" t="str">
        <f t="shared" si="741"/>
        <v>AN$18</v>
      </c>
      <c r="AO616" s="190" t="str">
        <f t="shared" si="741"/>
        <v>AO$18</v>
      </c>
      <c r="AP616" s="190" t="str">
        <f t="shared" si="741"/>
        <v>AP$18</v>
      </c>
      <c r="AQ616" s="190" t="str">
        <f t="shared" si="741"/>
        <v>AQ$18</v>
      </c>
      <c r="AR616" s="190" t="str">
        <f t="shared" si="741"/>
        <v>AR$18</v>
      </c>
      <c r="AS616" s="190" t="str">
        <f t="shared" si="741"/>
        <v>AS$18</v>
      </c>
      <c r="AT616" s="190" t="str">
        <f t="shared" si="741"/>
        <v>AT$18</v>
      </c>
      <c r="AU616" s="190" t="str">
        <f t="shared" si="741"/>
        <v>AU$18</v>
      </c>
      <c r="AV616" s="190" t="str">
        <f t="shared" si="741"/>
        <v>AV$18</v>
      </c>
      <c r="AW616" s="190" t="str">
        <f t="shared" si="741"/>
        <v>AW$18</v>
      </c>
      <c r="AX616" s="190" t="str">
        <f t="shared" si="741"/>
        <v>AX$18</v>
      </c>
      <c r="AY616" s="190" t="str">
        <f t="shared" ref="AY616:CD616" si="742">AY$22</f>
        <v>AY$18</v>
      </c>
      <c r="AZ616" s="190" t="str">
        <f t="shared" si="742"/>
        <v>AZ$18</v>
      </c>
      <c r="BA616" s="190" t="str">
        <f t="shared" si="742"/>
        <v>BA$18</v>
      </c>
      <c r="BB616" s="190" t="str">
        <f t="shared" si="742"/>
        <v>BB$18</v>
      </c>
      <c r="BC616" s="190" t="str">
        <f t="shared" si="742"/>
        <v>BC$18</v>
      </c>
      <c r="BD616" s="190" t="str">
        <f t="shared" si="742"/>
        <v>BD$18</v>
      </c>
      <c r="BE616" s="190" t="str">
        <f t="shared" si="742"/>
        <v>BE$18</v>
      </c>
      <c r="BF616" s="190" t="str">
        <f t="shared" si="742"/>
        <v>BF$18</v>
      </c>
      <c r="BG616" s="190" t="str">
        <f t="shared" si="742"/>
        <v>BG$18</v>
      </c>
      <c r="BH616" s="190" t="str">
        <f t="shared" si="742"/>
        <v>BH$18</v>
      </c>
      <c r="BI616" s="190" t="str">
        <f t="shared" si="742"/>
        <v>BI$18</v>
      </c>
      <c r="BJ616" s="190" t="str">
        <f t="shared" si="742"/>
        <v>BJ$18</v>
      </c>
      <c r="BK616" s="190" t="str">
        <f t="shared" si="742"/>
        <v>BK$18</v>
      </c>
      <c r="BL616" s="190" t="str">
        <f t="shared" si="742"/>
        <v>BL$18</v>
      </c>
      <c r="BM616" s="190" t="str">
        <f t="shared" si="742"/>
        <v>BM$18</v>
      </c>
      <c r="BN616" s="190" t="str">
        <f t="shared" si="742"/>
        <v>BN$18</v>
      </c>
      <c r="BO616" s="190" t="str">
        <f t="shared" si="742"/>
        <v>BO$18</v>
      </c>
      <c r="BP616" s="190" t="str">
        <f t="shared" si="742"/>
        <v>BP$18</v>
      </c>
      <c r="BQ616" s="190" t="str">
        <f t="shared" si="742"/>
        <v>BQ$18</v>
      </c>
      <c r="BR616" s="190" t="str">
        <f t="shared" si="742"/>
        <v>BR$18</v>
      </c>
      <c r="BS616" s="190" t="str">
        <f t="shared" si="742"/>
        <v>BS$18</v>
      </c>
      <c r="BT616" s="190" t="str">
        <f t="shared" si="742"/>
        <v>BT$18</v>
      </c>
      <c r="BU616" s="190" t="str">
        <f t="shared" si="742"/>
        <v>BU$18</v>
      </c>
      <c r="BV616" s="190" t="str">
        <f t="shared" si="742"/>
        <v>BV$18</v>
      </c>
      <c r="BW616" s="190" t="str">
        <f t="shared" si="742"/>
        <v>BW$18</v>
      </c>
      <c r="BX616" s="190" t="str">
        <f t="shared" si="742"/>
        <v>BX$18</v>
      </c>
      <c r="BY616" s="190" t="str">
        <f t="shared" si="742"/>
        <v>BY$18</v>
      </c>
      <c r="BZ616" s="190" t="str">
        <f t="shared" si="742"/>
        <v>BZ$18</v>
      </c>
      <c r="CA616" s="190" t="str">
        <f t="shared" si="742"/>
        <v>CA$18</v>
      </c>
      <c r="CB616" s="190" t="str">
        <f t="shared" si="742"/>
        <v>CB$18</v>
      </c>
      <c r="CC616" s="190" t="str">
        <f t="shared" si="742"/>
        <v>CC$18</v>
      </c>
      <c r="CD616" s="190" t="str">
        <f t="shared" si="742"/>
        <v>CD$18</v>
      </c>
      <c r="CE616" s="190" t="str">
        <f t="shared" ref="CE616:CL616" si="743">CE$22</f>
        <v>CE$18</v>
      </c>
      <c r="CF616" s="190" t="str">
        <f t="shared" si="743"/>
        <v>CF$18</v>
      </c>
      <c r="CG616" s="190" t="str">
        <f t="shared" si="743"/>
        <v>CG$18</v>
      </c>
      <c r="CH616" s="190" t="str">
        <f t="shared" si="743"/>
        <v>CH$18</v>
      </c>
      <c r="CI616" s="190" t="str">
        <f t="shared" si="743"/>
        <v>CI$18</v>
      </c>
      <c r="CJ616" s="190" t="str">
        <f t="shared" si="743"/>
        <v>CJ$18</v>
      </c>
      <c r="CK616" s="190" t="str">
        <f t="shared" si="743"/>
        <v>CK$18</v>
      </c>
      <c r="CL616" s="190" t="str">
        <f t="shared" si="743"/>
        <v>CL$18</v>
      </c>
      <c r="CN616" s="201"/>
      <c r="CO616" s="190" t="str">
        <f t="shared" ref="CO616:DL616" si="744">CO$22</f>
        <v>CO$18</v>
      </c>
      <c r="CP616" s="190" t="str">
        <f t="shared" si="744"/>
        <v>CP$18</v>
      </c>
      <c r="CQ616" s="190" t="str">
        <f t="shared" si="744"/>
        <v>CQ$18</v>
      </c>
      <c r="CR616" s="190" t="str">
        <f t="shared" si="744"/>
        <v>CR$18</v>
      </c>
      <c r="CS616" s="190" t="str">
        <f t="shared" si="744"/>
        <v>CS$18</v>
      </c>
      <c r="CT616" s="190" t="str">
        <f t="shared" si="744"/>
        <v>CT$18</v>
      </c>
      <c r="CU616" s="190" t="str">
        <f t="shared" si="744"/>
        <v>CU$18</v>
      </c>
      <c r="CV616" s="190" t="str">
        <f t="shared" si="744"/>
        <v>CV$18</v>
      </c>
      <c r="CW616" s="190" t="str">
        <f t="shared" si="744"/>
        <v>CW$18</v>
      </c>
      <c r="CX616" s="190" t="str">
        <f t="shared" si="744"/>
        <v>CX$18</v>
      </c>
      <c r="CY616" s="190" t="str">
        <f t="shared" si="744"/>
        <v>CY$18</v>
      </c>
      <c r="CZ616" s="190" t="str">
        <f t="shared" si="744"/>
        <v>CZ$18</v>
      </c>
      <c r="DA616" s="190" t="str">
        <f t="shared" si="744"/>
        <v>DA$18</v>
      </c>
      <c r="DB616" s="190" t="str">
        <f t="shared" si="744"/>
        <v>DB$18</v>
      </c>
      <c r="DC616" s="190" t="str">
        <f t="shared" si="744"/>
        <v>DC$18</v>
      </c>
      <c r="DD616" s="190" t="str">
        <f t="shared" si="744"/>
        <v>DD$18</v>
      </c>
      <c r="DE616" s="190" t="str">
        <f t="shared" si="744"/>
        <v>DE$18</v>
      </c>
      <c r="DF616" s="190" t="str">
        <f t="shared" si="744"/>
        <v>DF$18</v>
      </c>
      <c r="DG616" s="190" t="str">
        <f t="shared" si="744"/>
        <v>DG$18</v>
      </c>
      <c r="DH616" s="190" t="str">
        <f t="shared" si="744"/>
        <v>DH$18</v>
      </c>
      <c r="DI616" s="190" t="str">
        <f t="shared" si="744"/>
        <v>DI$18</v>
      </c>
      <c r="DJ616" s="190" t="str">
        <f t="shared" si="744"/>
        <v>DJ$18</v>
      </c>
      <c r="DK616" s="190" t="str">
        <f t="shared" si="744"/>
        <v>DK$18</v>
      </c>
      <c r="DL616" s="190" t="str">
        <f t="shared" si="744"/>
        <v>DL$18</v>
      </c>
    </row>
    <row r="617" spans="1:116" x14ac:dyDescent="0.4">
      <c r="A617" s="174"/>
      <c r="E617" s="8"/>
      <c r="G617" s="175" t="s">
        <v>464</v>
      </c>
      <c r="H617" s="200"/>
      <c r="I617" s="201"/>
      <c r="J617" s="201"/>
      <c r="K617" s="202"/>
      <c r="L617" s="202"/>
      <c r="M617" s="202"/>
      <c r="N617" s="202"/>
      <c r="O617" s="202"/>
      <c r="P617" s="202"/>
      <c r="R617" s="202"/>
      <c r="S617" s="190" t="str">
        <f t="shared" ref="S617:AX617" si="745">S$23</f>
        <v>S$19</v>
      </c>
      <c r="T617" s="190" t="str">
        <f t="shared" si="745"/>
        <v>T$19</v>
      </c>
      <c r="U617" s="190" t="str">
        <f t="shared" si="745"/>
        <v>U$19</v>
      </c>
      <c r="V617" s="190" t="str">
        <f t="shared" si="745"/>
        <v>V$19</v>
      </c>
      <c r="W617" s="190" t="str">
        <f t="shared" si="745"/>
        <v>W$19</v>
      </c>
      <c r="X617" s="190" t="str">
        <f t="shared" si="745"/>
        <v>X$19</v>
      </c>
      <c r="Y617" s="190" t="str">
        <f t="shared" si="745"/>
        <v>Y$19</v>
      </c>
      <c r="Z617" s="190" t="str">
        <f t="shared" si="745"/>
        <v>Z$19</v>
      </c>
      <c r="AA617" s="190" t="str">
        <f t="shared" si="745"/>
        <v>AA$19</v>
      </c>
      <c r="AB617" s="190" t="str">
        <f t="shared" si="745"/>
        <v>AB$19</v>
      </c>
      <c r="AC617" s="190" t="str">
        <f t="shared" si="745"/>
        <v>AC$19</v>
      </c>
      <c r="AD617" s="190" t="str">
        <f t="shared" si="745"/>
        <v>AD$19</v>
      </c>
      <c r="AE617" s="190" t="str">
        <f t="shared" si="745"/>
        <v>AE$19</v>
      </c>
      <c r="AF617" s="190" t="str">
        <f t="shared" si="745"/>
        <v>AF$19</v>
      </c>
      <c r="AG617" s="190" t="str">
        <f t="shared" si="745"/>
        <v>AG$19</v>
      </c>
      <c r="AH617" s="190" t="str">
        <f t="shared" si="745"/>
        <v>AH$19</v>
      </c>
      <c r="AI617" s="190" t="str">
        <f t="shared" si="745"/>
        <v>AI$19</v>
      </c>
      <c r="AJ617" s="190" t="str">
        <f t="shared" si="745"/>
        <v>AJ$19</v>
      </c>
      <c r="AK617" s="190" t="str">
        <f t="shared" si="745"/>
        <v>AK$19</v>
      </c>
      <c r="AL617" s="190" t="str">
        <f t="shared" si="745"/>
        <v>AL$19</v>
      </c>
      <c r="AM617" s="190" t="str">
        <f t="shared" si="745"/>
        <v>AM$19</v>
      </c>
      <c r="AN617" s="190" t="str">
        <f t="shared" si="745"/>
        <v>AN$19</v>
      </c>
      <c r="AO617" s="190" t="str">
        <f t="shared" si="745"/>
        <v>AO$19</v>
      </c>
      <c r="AP617" s="190" t="str">
        <f t="shared" si="745"/>
        <v>AP$19</v>
      </c>
      <c r="AQ617" s="190" t="str">
        <f t="shared" si="745"/>
        <v>AQ$19</v>
      </c>
      <c r="AR617" s="190" t="str">
        <f t="shared" si="745"/>
        <v>AR$19</v>
      </c>
      <c r="AS617" s="190" t="str">
        <f t="shared" si="745"/>
        <v>AS$19</v>
      </c>
      <c r="AT617" s="190" t="str">
        <f t="shared" si="745"/>
        <v>AT$19</v>
      </c>
      <c r="AU617" s="190" t="str">
        <f t="shared" si="745"/>
        <v>AU$19</v>
      </c>
      <c r="AV617" s="190" t="str">
        <f t="shared" si="745"/>
        <v>AV$19</v>
      </c>
      <c r="AW617" s="190" t="str">
        <f t="shared" si="745"/>
        <v>AW$19</v>
      </c>
      <c r="AX617" s="190" t="str">
        <f t="shared" si="745"/>
        <v>AX$19</v>
      </c>
      <c r="AY617" s="190" t="str">
        <f t="shared" ref="AY617:CD617" si="746">AY$23</f>
        <v>AY$19</v>
      </c>
      <c r="AZ617" s="190" t="str">
        <f t="shared" si="746"/>
        <v>AZ$19</v>
      </c>
      <c r="BA617" s="190" t="str">
        <f t="shared" si="746"/>
        <v>BA$19</v>
      </c>
      <c r="BB617" s="190" t="str">
        <f t="shared" si="746"/>
        <v>BB$19</v>
      </c>
      <c r="BC617" s="190" t="str">
        <f t="shared" si="746"/>
        <v>BC$19</v>
      </c>
      <c r="BD617" s="190" t="str">
        <f t="shared" si="746"/>
        <v>BD$19</v>
      </c>
      <c r="BE617" s="190" t="str">
        <f t="shared" si="746"/>
        <v>BE$19</v>
      </c>
      <c r="BF617" s="190" t="str">
        <f t="shared" si="746"/>
        <v>BF$19</v>
      </c>
      <c r="BG617" s="190" t="str">
        <f t="shared" si="746"/>
        <v>BG$19</v>
      </c>
      <c r="BH617" s="190" t="str">
        <f t="shared" si="746"/>
        <v>BH$19</v>
      </c>
      <c r="BI617" s="190" t="str">
        <f t="shared" si="746"/>
        <v>BI$19</v>
      </c>
      <c r="BJ617" s="190" t="str">
        <f t="shared" si="746"/>
        <v>BJ$19</v>
      </c>
      <c r="BK617" s="190" t="str">
        <f t="shared" si="746"/>
        <v>BK$19</v>
      </c>
      <c r="BL617" s="190" t="str">
        <f t="shared" si="746"/>
        <v>BL$19</v>
      </c>
      <c r="BM617" s="190" t="str">
        <f t="shared" si="746"/>
        <v>BM$19</v>
      </c>
      <c r="BN617" s="190" t="str">
        <f t="shared" si="746"/>
        <v>BN$19</v>
      </c>
      <c r="BO617" s="190" t="str">
        <f t="shared" si="746"/>
        <v>BO$19</v>
      </c>
      <c r="BP617" s="190" t="str">
        <f t="shared" si="746"/>
        <v>BP$19</v>
      </c>
      <c r="BQ617" s="190" t="str">
        <f t="shared" si="746"/>
        <v>BQ$19</v>
      </c>
      <c r="BR617" s="190" t="str">
        <f t="shared" si="746"/>
        <v>BR$19</v>
      </c>
      <c r="BS617" s="190" t="str">
        <f t="shared" si="746"/>
        <v>BS$19</v>
      </c>
      <c r="BT617" s="190" t="str">
        <f t="shared" si="746"/>
        <v>BT$19</v>
      </c>
      <c r="BU617" s="190" t="str">
        <f t="shared" si="746"/>
        <v>BU$19</v>
      </c>
      <c r="BV617" s="190" t="str">
        <f t="shared" si="746"/>
        <v>BV$19</v>
      </c>
      <c r="BW617" s="190" t="str">
        <f t="shared" si="746"/>
        <v>BW$19</v>
      </c>
      <c r="BX617" s="190" t="str">
        <f t="shared" si="746"/>
        <v>BX$19</v>
      </c>
      <c r="BY617" s="190" t="str">
        <f t="shared" si="746"/>
        <v>BY$19</v>
      </c>
      <c r="BZ617" s="190" t="str">
        <f t="shared" si="746"/>
        <v>BZ$19</v>
      </c>
      <c r="CA617" s="190" t="str">
        <f t="shared" si="746"/>
        <v>CA$19</v>
      </c>
      <c r="CB617" s="190" t="str">
        <f t="shared" si="746"/>
        <v>CB$19</v>
      </c>
      <c r="CC617" s="190" t="str">
        <f t="shared" si="746"/>
        <v>CC$19</v>
      </c>
      <c r="CD617" s="190" t="str">
        <f t="shared" si="746"/>
        <v>CD$19</v>
      </c>
      <c r="CE617" s="190" t="str">
        <f t="shared" ref="CE617:CL617" si="747">CE$23</f>
        <v>CE$19</v>
      </c>
      <c r="CF617" s="190" t="str">
        <f t="shared" si="747"/>
        <v>CF$19</v>
      </c>
      <c r="CG617" s="190" t="str">
        <f t="shared" si="747"/>
        <v>CG$19</v>
      </c>
      <c r="CH617" s="190" t="str">
        <f t="shared" si="747"/>
        <v>CH$19</v>
      </c>
      <c r="CI617" s="190" t="str">
        <f t="shared" si="747"/>
        <v>CI$19</v>
      </c>
      <c r="CJ617" s="190" t="str">
        <f t="shared" si="747"/>
        <v>CJ$19</v>
      </c>
      <c r="CK617" s="190" t="str">
        <f t="shared" si="747"/>
        <v>CK$19</v>
      </c>
      <c r="CL617" s="190" t="str">
        <f t="shared" si="747"/>
        <v>CL$19</v>
      </c>
      <c r="CN617" s="201"/>
      <c r="CO617" s="190" t="str">
        <f t="shared" ref="CO617:DL617" si="748">CO$23</f>
        <v>CO$19</v>
      </c>
      <c r="CP617" s="190" t="str">
        <f t="shared" si="748"/>
        <v>CP$19</v>
      </c>
      <c r="CQ617" s="190" t="str">
        <f t="shared" si="748"/>
        <v>CQ$19</v>
      </c>
      <c r="CR617" s="190" t="str">
        <f t="shared" si="748"/>
        <v>CR$19</v>
      </c>
      <c r="CS617" s="190" t="str">
        <f t="shared" si="748"/>
        <v>CS$19</v>
      </c>
      <c r="CT617" s="190" t="str">
        <f t="shared" si="748"/>
        <v>CT$19</v>
      </c>
      <c r="CU617" s="190" t="str">
        <f t="shared" si="748"/>
        <v>CU$19</v>
      </c>
      <c r="CV617" s="190" t="str">
        <f t="shared" si="748"/>
        <v>CV$19</v>
      </c>
      <c r="CW617" s="190" t="str">
        <f t="shared" si="748"/>
        <v>CW$19</v>
      </c>
      <c r="CX617" s="190" t="str">
        <f t="shared" si="748"/>
        <v>CX$19</v>
      </c>
      <c r="CY617" s="190" t="str">
        <f t="shared" si="748"/>
        <v>CY$19</v>
      </c>
      <c r="CZ617" s="190" t="str">
        <f t="shared" si="748"/>
        <v>CZ$19</v>
      </c>
      <c r="DA617" s="190" t="str">
        <f t="shared" si="748"/>
        <v>DA$19</v>
      </c>
      <c r="DB617" s="190" t="str">
        <f t="shared" si="748"/>
        <v>DB$19</v>
      </c>
      <c r="DC617" s="190" t="str">
        <f t="shared" si="748"/>
        <v>DC$19</v>
      </c>
      <c r="DD617" s="190" t="str">
        <f t="shared" si="748"/>
        <v>DD$19</v>
      </c>
      <c r="DE617" s="190" t="str">
        <f t="shared" si="748"/>
        <v>DE$19</v>
      </c>
      <c r="DF617" s="190" t="str">
        <f t="shared" si="748"/>
        <v>DF$19</v>
      </c>
      <c r="DG617" s="190" t="str">
        <f t="shared" si="748"/>
        <v>DG$19</v>
      </c>
      <c r="DH617" s="190" t="str">
        <f t="shared" si="748"/>
        <v>DH$19</v>
      </c>
      <c r="DI617" s="190" t="str">
        <f t="shared" si="748"/>
        <v>DI$19</v>
      </c>
      <c r="DJ617" s="190" t="str">
        <f t="shared" si="748"/>
        <v>DJ$19</v>
      </c>
      <c r="DK617" s="190" t="str">
        <f t="shared" si="748"/>
        <v>DK$19</v>
      </c>
      <c r="DL617" s="190" t="str">
        <f t="shared" si="748"/>
        <v>DL$19</v>
      </c>
    </row>
    <row r="618" spans="1:116" x14ac:dyDescent="0.4">
      <c r="A618" s="31" t="s">
        <v>218</v>
      </c>
      <c r="B618" s="31" t="s">
        <v>81</v>
      </c>
      <c r="C618" s="31"/>
      <c r="D618" t="s">
        <v>478</v>
      </c>
      <c r="E618" s="8" t="str">
        <f t="shared" ref="E618:E621" si="749">ROW()&amp;" "&amp;D618</f>
        <v>618 SAM-PR-R</v>
      </c>
      <c r="F618" t="s">
        <v>440</v>
      </c>
      <c r="G618" s="66" t="s">
        <v>779</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9"/>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9"/>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9"/>
        <v>621 SAM-PR-R</v>
      </c>
      <c r="F621" s="27"/>
      <c r="G621" s="126" t="str">
        <f>"Revenue - "&amp;G623</f>
        <v>Revenue - (Primary label)</v>
      </c>
      <c r="H621" s="24"/>
      <c r="I621" s="24"/>
      <c r="J621" s="24"/>
      <c r="K621" s="33">
        <f t="shared" ref="K621:P621" ca="1" si="750">SUMIF($3:$3,K$2,621:621)</f>
        <v>3120</v>
      </c>
      <c r="L621" s="33">
        <f t="shared" ca="1" si="750"/>
        <v>8230</v>
      </c>
      <c r="M621" s="33">
        <f t="shared" ca="1" si="750"/>
        <v>12789.999999999996</v>
      </c>
      <c r="N621" s="33">
        <f t="shared" ca="1" si="750"/>
        <v>17350.000000000007</v>
      </c>
      <c r="O621" s="33">
        <f t="shared" ca="1" si="750"/>
        <v>21910.000000000025</v>
      </c>
      <c r="P621" s="33">
        <f t="shared" ca="1" si="750"/>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51">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2">ADDRESS(ROW(S621),COLUMN(S621),2)</f>
        <v>S$621</v>
      </c>
      <c r="T624" s="212" t="str">
        <f t="shared" si="752"/>
        <v>T$621</v>
      </c>
      <c r="U624" s="212" t="str">
        <f t="shared" si="752"/>
        <v>U$621</v>
      </c>
      <c r="V624" s="212" t="str">
        <f t="shared" si="752"/>
        <v>V$621</v>
      </c>
      <c r="W624" s="212" t="str">
        <f t="shared" si="752"/>
        <v>W$621</v>
      </c>
      <c r="X624" s="212" t="str">
        <f t="shared" si="752"/>
        <v>X$621</v>
      </c>
      <c r="Y624" s="212" t="str">
        <f t="shared" si="752"/>
        <v>Y$621</v>
      </c>
      <c r="Z624" s="212" t="str">
        <f t="shared" si="752"/>
        <v>Z$621</v>
      </c>
      <c r="AA624" s="212" t="str">
        <f t="shared" si="752"/>
        <v>AA$621</v>
      </c>
      <c r="AB624" s="212" t="str">
        <f t="shared" si="752"/>
        <v>AB$621</v>
      </c>
      <c r="AC624" s="212" t="str">
        <f t="shared" si="752"/>
        <v>AC$621</v>
      </c>
      <c r="AD624" s="212" t="str">
        <f t="shared" si="752"/>
        <v>AD$621</v>
      </c>
      <c r="AE624" s="212" t="str">
        <f t="shared" si="752"/>
        <v>AE$621</v>
      </c>
      <c r="AF624" s="212" t="str">
        <f t="shared" si="752"/>
        <v>AF$621</v>
      </c>
      <c r="AG624" s="212" t="str">
        <f t="shared" si="752"/>
        <v>AG$621</v>
      </c>
      <c r="AH624" s="212" t="str">
        <f t="shared" si="752"/>
        <v>AH$621</v>
      </c>
      <c r="AI624" s="212" t="str">
        <f t="shared" si="752"/>
        <v>AI$621</v>
      </c>
      <c r="AJ624" s="212" t="str">
        <f t="shared" si="752"/>
        <v>AJ$621</v>
      </c>
      <c r="AK624" s="212" t="str">
        <f t="shared" si="752"/>
        <v>AK$621</v>
      </c>
      <c r="AL624" s="212" t="str">
        <f t="shared" si="752"/>
        <v>AL$621</v>
      </c>
      <c r="AM624" s="212" t="str">
        <f t="shared" si="752"/>
        <v>AM$621</v>
      </c>
      <c r="AN624" s="212" t="str">
        <f t="shared" si="752"/>
        <v>AN$621</v>
      </c>
      <c r="AO624" s="212" t="str">
        <f t="shared" si="752"/>
        <v>AO$621</v>
      </c>
      <c r="AP624" s="212" t="str">
        <f t="shared" si="752"/>
        <v>AP$621</v>
      </c>
      <c r="AQ624" s="212" t="str">
        <f t="shared" si="752"/>
        <v>AQ$621</v>
      </c>
      <c r="AR624" s="212" t="str">
        <f t="shared" si="752"/>
        <v>AR$621</v>
      </c>
      <c r="AS624" s="212" t="str">
        <f t="shared" si="752"/>
        <v>AS$621</v>
      </c>
      <c r="AT624" s="212" t="str">
        <f t="shared" si="752"/>
        <v>AT$621</v>
      </c>
      <c r="AU624" s="212" t="str">
        <f t="shared" si="752"/>
        <v>AU$621</v>
      </c>
      <c r="AV624" s="212" t="str">
        <f t="shared" si="752"/>
        <v>AV$621</v>
      </c>
      <c r="AW624" s="212" t="str">
        <f t="shared" si="752"/>
        <v>AW$621</v>
      </c>
      <c r="AX624" s="212" t="str">
        <f t="shared" si="752"/>
        <v>AX$621</v>
      </c>
      <c r="AY624" s="212" t="str">
        <f t="shared" ref="AY624:CD624" si="753">ADDRESS(ROW(AY621),COLUMN(AY621),2)</f>
        <v>AY$621</v>
      </c>
      <c r="AZ624" s="212" t="str">
        <f t="shared" si="753"/>
        <v>AZ$621</v>
      </c>
      <c r="BA624" s="212" t="str">
        <f t="shared" si="753"/>
        <v>BA$621</v>
      </c>
      <c r="BB624" s="212" t="str">
        <f t="shared" si="753"/>
        <v>BB$621</v>
      </c>
      <c r="BC624" s="212" t="str">
        <f t="shared" si="753"/>
        <v>BC$621</v>
      </c>
      <c r="BD624" s="212" t="str">
        <f t="shared" si="753"/>
        <v>BD$621</v>
      </c>
      <c r="BE624" s="212" t="str">
        <f t="shared" si="753"/>
        <v>BE$621</v>
      </c>
      <c r="BF624" s="212" t="str">
        <f t="shared" si="753"/>
        <v>BF$621</v>
      </c>
      <c r="BG624" s="212" t="str">
        <f t="shared" si="753"/>
        <v>BG$621</v>
      </c>
      <c r="BH624" s="212" t="str">
        <f t="shared" si="753"/>
        <v>BH$621</v>
      </c>
      <c r="BI624" s="212" t="str">
        <f t="shared" si="753"/>
        <v>BI$621</v>
      </c>
      <c r="BJ624" s="212" t="str">
        <f t="shared" si="753"/>
        <v>BJ$621</v>
      </c>
      <c r="BK624" s="212" t="str">
        <f t="shared" si="753"/>
        <v>BK$621</v>
      </c>
      <c r="BL624" s="212" t="str">
        <f t="shared" si="753"/>
        <v>BL$621</v>
      </c>
      <c r="BM624" s="212" t="str">
        <f t="shared" si="753"/>
        <v>BM$621</v>
      </c>
      <c r="BN624" s="212" t="str">
        <f t="shared" si="753"/>
        <v>BN$621</v>
      </c>
      <c r="BO624" s="212" t="str">
        <f t="shared" si="753"/>
        <v>BO$621</v>
      </c>
      <c r="BP624" s="212" t="str">
        <f t="shared" si="753"/>
        <v>BP$621</v>
      </c>
      <c r="BQ624" s="212" t="str">
        <f t="shared" si="753"/>
        <v>BQ$621</v>
      </c>
      <c r="BR624" s="212" t="str">
        <f t="shared" si="753"/>
        <v>BR$621</v>
      </c>
      <c r="BS624" s="212" t="str">
        <f t="shared" si="753"/>
        <v>BS$621</v>
      </c>
      <c r="BT624" s="212" t="str">
        <f t="shared" si="753"/>
        <v>BT$621</v>
      </c>
      <c r="BU624" s="212" t="str">
        <f t="shared" si="753"/>
        <v>BU$621</v>
      </c>
      <c r="BV624" s="212" t="str">
        <f t="shared" si="753"/>
        <v>BV$621</v>
      </c>
      <c r="BW624" s="212" t="str">
        <f t="shared" si="753"/>
        <v>BW$621</v>
      </c>
      <c r="BX624" s="212" t="str">
        <f t="shared" si="753"/>
        <v>BX$621</v>
      </c>
      <c r="BY624" s="212" t="str">
        <f t="shared" si="753"/>
        <v>BY$621</v>
      </c>
      <c r="BZ624" s="212" t="str">
        <f t="shared" si="753"/>
        <v>BZ$621</v>
      </c>
      <c r="CA624" s="212" t="str">
        <f t="shared" si="753"/>
        <v>CA$621</v>
      </c>
      <c r="CB624" s="212" t="str">
        <f t="shared" si="753"/>
        <v>CB$621</v>
      </c>
      <c r="CC624" s="212" t="str">
        <f t="shared" si="753"/>
        <v>CC$621</v>
      </c>
      <c r="CD624" s="212" t="str">
        <f t="shared" si="753"/>
        <v>CD$621</v>
      </c>
      <c r="CE624" s="212" t="str">
        <f t="shared" ref="CE624:CL624" si="754">ADDRESS(ROW(CE621),COLUMN(CE621),2)</f>
        <v>CE$621</v>
      </c>
      <c r="CF624" s="212" t="str">
        <f t="shared" si="754"/>
        <v>CF$621</v>
      </c>
      <c r="CG624" s="212" t="str">
        <f t="shared" si="754"/>
        <v>CG$621</v>
      </c>
      <c r="CH624" s="212" t="str">
        <f t="shared" si="754"/>
        <v>CH$621</v>
      </c>
      <c r="CI624" s="212" t="str">
        <f t="shared" si="754"/>
        <v>CI$621</v>
      </c>
      <c r="CJ624" s="212" t="str">
        <f t="shared" si="754"/>
        <v>CJ$621</v>
      </c>
      <c r="CK624" s="212" t="str">
        <f t="shared" si="754"/>
        <v>CK$621</v>
      </c>
      <c r="CL624" s="212" t="str">
        <f t="shared" si="754"/>
        <v>CL$621</v>
      </c>
      <c r="CN624" s="209"/>
      <c r="CO624" s="212" t="str">
        <f t="shared" ref="CO624:DK624" si="755">ADDRESS(ROW(CO621),COLUMN(CO621),2)</f>
        <v>CO$621</v>
      </c>
      <c r="CP624" s="212" t="str">
        <f t="shared" si="755"/>
        <v>CP$621</v>
      </c>
      <c r="CQ624" s="212" t="str">
        <f t="shared" si="755"/>
        <v>CQ$621</v>
      </c>
      <c r="CR624" s="212" t="str">
        <f t="shared" si="755"/>
        <v>CR$621</v>
      </c>
      <c r="CS624" s="212" t="str">
        <f t="shared" si="755"/>
        <v>CS$621</v>
      </c>
      <c r="CT624" s="212" t="str">
        <f t="shared" si="755"/>
        <v>CT$621</v>
      </c>
      <c r="CU624" s="212" t="str">
        <f t="shared" si="755"/>
        <v>CU$621</v>
      </c>
      <c r="CV624" s="212" t="str">
        <f t="shared" si="755"/>
        <v>CV$621</v>
      </c>
      <c r="CW624" s="212" t="str">
        <f t="shared" si="755"/>
        <v>CW$621</v>
      </c>
      <c r="CX624" s="212" t="str">
        <f t="shared" si="755"/>
        <v>CX$621</v>
      </c>
      <c r="CY624" s="212" t="str">
        <f t="shared" si="755"/>
        <v>CY$621</v>
      </c>
      <c r="CZ624" s="212" t="str">
        <f t="shared" si="755"/>
        <v>CZ$621</v>
      </c>
      <c r="DA624" s="212" t="str">
        <f t="shared" si="755"/>
        <v>DA$621</v>
      </c>
      <c r="DB624" s="212" t="str">
        <f t="shared" si="755"/>
        <v>DB$621</v>
      </c>
      <c r="DC624" s="212" t="str">
        <f t="shared" si="755"/>
        <v>DC$621</v>
      </c>
      <c r="DD624" s="212" t="str">
        <f t="shared" si="755"/>
        <v>DD$621</v>
      </c>
      <c r="DE624" s="212" t="str">
        <f t="shared" si="755"/>
        <v>DE$621</v>
      </c>
      <c r="DF624" s="212" t="str">
        <f t="shared" si="755"/>
        <v>DF$621</v>
      </c>
      <c r="DG624" s="212" t="str">
        <f t="shared" si="755"/>
        <v>DG$621</v>
      </c>
      <c r="DH624" s="212" t="str">
        <f t="shared" si="755"/>
        <v>DH$621</v>
      </c>
      <c r="DI624" s="212" t="str">
        <f t="shared" si="755"/>
        <v>DI$621</v>
      </c>
      <c r="DJ624" s="212" t="str">
        <f t="shared" si="755"/>
        <v>DJ$621</v>
      </c>
      <c r="DK624" s="212" t="str">
        <f t="shared" si="755"/>
        <v>DK$621</v>
      </c>
      <c r="DL624" s="212" t="str">
        <f t="shared" ref="DL624" si="756">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7">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8">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7"/>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7"/>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9">S$20</f>
        <v>S$16</v>
      </c>
      <c r="T637" s="199" t="str">
        <f t="shared" si="759"/>
        <v>T$16</v>
      </c>
      <c r="U637" s="199" t="str">
        <f t="shared" si="759"/>
        <v>U$16</v>
      </c>
      <c r="V637" s="199" t="str">
        <f t="shared" si="759"/>
        <v>V$16</v>
      </c>
      <c r="W637" s="199" t="str">
        <f t="shared" si="759"/>
        <v>W$16</v>
      </c>
      <c r="X637" s="199" t="str">
        <f t="shared" si="759"/>
        <v>X$16</v>
      </c>
      <c r="Y637" s="199" t="str">
        <f t="shared" si="759"/>
        <v>Y$16</v>
      </c>
      <c r="Z637" s="199" t="str">
        <f t="shared" si="759"/>
        <v>Z$16</v>
      </c>
      <c r="AA637" s="199" t="str">
        <f t="shared" si="759"/>
        <v>AA$16</v>
      </c>
      <c r="AB637" s="199" t="str">
        <f t="shared" si="759"/>
        <v>AB$16</v>
      </c>
      <c r="AC637" s="199" t="str">
        <f t="shared" si="759"/>
        <v>AC$16</v>
      </c>
      <c r="AD637" s="199" t="str">
        <f t="shared" si="759"/>
        <v>AD$16</v>
      </c>
      <c r="AE637" s="199" t="str">
        <f t="shared" si="759"/>
        <v>AE$16</v>
      </c>
      <c r="AF637" s="199" t="str">
        <f t="shared" si="759"/>
        <v>AF$16</v>
      </c>
      <c r="AG637" s="199" t="str">
        <f t="shared" si="759"/>
        <v>AG$16</v>
      </c>
      <c r="AH637" s="199" t="str">
        <f t="shared" si="759"/>
        <v>AH$16</v>
      </c>
      <c r="AI637" s="199" t="str">
        <f t="shared" si="759"/>
        <v>AI$16</v>
      </c>
      <c r="AJ637" s="199" t="str">
        <f t="shared" si="759"/>
        <v>AJ$16</v>
      </c>
      <c r="AK637" s="199" t="str">
        <f t="shared" si="759"/>
        <v>AK$16</v>
      </c>
      <c r="AL637" s="199" t="str">
        <f t="shared" si="759"/>
        <v>AL$16</v>
      </c>
      <c r="AM637" s="199" t="str">
        <f t="shared" si="759"/>
        <v>AM$16</v>
      </c>
      <c r="AN637" s="199" t="str">
        <f t="shared" si="759"/>
        <v>AN$16</v>
      </c>
      <c r="AO637" s="199" t="str">
        <f t="shared" si="759"/>
        <v>AO$16</v>
      </c>
      <c r="AP637" s="199" t="str">
        <f t="shared" si="759"/>
        <v>AP$16</v>
      </c>
      <c r="AQ637" s="199" t="str">
        <f t="shared" si="759"/>
        <v>AQ$16</v>
      </c>
      <c r="AR637" s="199" t="str">
        <f t="shared" si="759"/>
        <v>AR$16</v>
      </c>
      <c r="AS637" s="199" t="str">
        <f t="shared" si="759"/>
        <v>AS$16</v>
      </c>
      <c r="AT637" s="199" t="str">
        <f t="shared" si="759"/>
        <v>AT$16</v>
      </c>
      <c r="AU637" s="199" t="str">
        <f t="shared" si="759"/>
        <v>AU$16</v>
      </c>
      <c r="AV637" s="199" t="str">
        <f t="shared" si="759"/>
        <v>AV$16</v>
      </c>
      <c r="AW637" s="199" t="str">
        <f t="shared" si="759"/>
        <v>AW$16</v>
      </c>
      <c r="AX637" s="199" t="str">
        <f t="shared" si="759"/>
        <v>AX$16</v>
      </c>
      <c r="AY637" s="199" t="str">
        <f t="shared" ref="AY637:CD637" si="760">AY$20</f>
        <v>AY$16</v>
      </c>
      <c r="AZ637" s="199" t="str">
        <f t="shared" si="760"/>
        <v>AZ$16</v>
      </c>
      <c r="BA637" s="199" t="str">
        <f t="shared" si="760"/>
        <v>BA$16</v>
      </c>
      <c r="BB637" s="199" t="str">
        <f t="shared" si="760"/>
        <v>BB$16</v>
      </c>
      <c r="BC637" s="199" t="str">
        <f t="shared" si="760"/>
        <v>BC$16</v>
      </c>
      <c r="BD637" s="199" t="str">
        <f t="shared" si="760"/>
        <v>BD$16</v>
      </c>
      <c r="BE637" s="199" t="str">
        <f t="shared" si="760"/>
        <v>BE$16</v>
      </c>
      <c r="BF637" s="199" t="str">
        <f t="shared" si="760"/>
        <v>BF$16</v>
      </c>
      <c r="BG637" s="199" t="str">
        <f t="shared" si="760"/>
        <v>BG$16</v>
      </c>
      <c r="BH637" s="199" t="str">
        <f t="shared" si="760"/>
        <v>BH$16</v>
      </c>
      <c r="BI637" s="199" t="str">
        <f t="shared" si="760"/>
        <v>BI$16</v>
      </c>
      <c r="BJ637" s="199" t="str">
        <f t="shared" si="760"/>
        <v>BJ$16</v>
      </c>
      <c r="BK637" s="199" t="str">
        <f t="shared" si="760"/>
        <v>BK$16</v>
      </c>
      <c r="BL637" s="199" t="str">
        <f t="shared" si="760"/>
        <v>BL$16</v>
      </c>
      <c r="BM637" s="199" t="str">
        <f t="shared" si="760"/>
        <v>BM$16</v>
      </c>
      <c r="BN637" s="199" t="str">
        <f t="shared" si="760"/>
        <v>BN$16</v>
      </c>
      <c r="BO637" s="199" t="str">
        <f t="shared" si="760"/>
        <v>BO$16</v>
      </c>
      <c r="BP637" s="199" t="str">
        <f t="shared" si="760"/>
        <v>BP$16</v>
      </c>
      <c r="BQ637" s="199" t="str">
        <f t="shared" si="760"/>
        <v>BQ$16</v>
      </c>
      <c r="BR637" s="199" t="str">
        <f t="shared" si="760"/>
        <v>BR$16</v>
      </c>
      <c r="BS637" s="199" t="str">
        <f t="shared" si="760"/>
        <v>BS$16</v>
      </c>
      <c r="BT637" s="199" t="str">
        <f t="shared" si="760"/>
        <v>BT$16</v>
      </c>
      <c r="BU637" s="199" t="str">
        <f t="shared" si="760"/>
        <v>BU$16</v>
      </c>
      <c r="BV637" s="199" t="str">
        <f t="shared" si="760"/>
        <v>BV$16</v>
      </c>
      <c r="BW637" s="199" t="str">
        <f t="shared" si="760"/>
        <v>BW$16</v>
      </c>
      <c r="BX637" s="199" t="str">
        <f t="shared" si="760"/>
        <v>BX$16</v>
      </c>
      <c r="BY637" s="199" t="str">
        <f t="shared" si="760"/>
        <v>BY$16</v>
      </c>
      <c r="BZ637" s="199" t="str">
        <f t="shared" si="760"/>
        <v>BZ$16</v>
      </c>
      <c r="CA637" s="199" t="str">
        <f t="shared" si="760"/>
        <v>CA$16</v>
      </c>
      <c r="CB637" s="199" t="str">
        <f t="shared" si="760"/>
        <v>CB$16</v>
      </c>
      <c r="CC637" s="199" t="str">
        <f t="shared" si="760"/>
        <v>CC$16</v>
      </c>
      <c r="CD637" s="199" t="str">
        <f t="shared" si="760"/>
        <v>CD$16</v>
      </c>
      <c r="CE637" s="199" t="str">
        <f t="shared" ref="CE637:CL637" si="761">CE$20</f>
        <v>CE$16</v>
      </c>
      <c r="CF637" s="199" t="str">
        <f t="shared" si="761"/>
        <v>CF$16</v>
      </c>
      <c r="CG637" s="199" t="str">
        <f t="shared" si="761"/>
        <v>CG$16</v>
      </c>
      <c r="CH637" s="199" t="str">
        <f t="shared" si="761"/>
        <v>CH$16</v>
      </c>
      <c r="CI637" s="199" t="str">
        <f t="shared" si="761"/>
        <v>CI$16</v>
      </c>
      <c r="CJ637" s="199" t="str">
        <f t="shared" si="761"/>
        <v>CJ$16</v>
      </c>
      <c r="CK637" s="199" t="str">
        <f t="shared" si="761"/>
        <v>CK$16</v>
      </c>
      <c r="CL637" s="199" t="str">
        <f t="shared" si="761"/>
        <v>CL$16</v>
      </c>
      <c r="CN637" s="176"/>
      <c r="CO637" s="199" t="str">
        <f t="shared" ref="CO637:DL637" si="762">CO$20</f>
        <v>CO$16</v>
      </c>
      <c r="CP637" s="199" t="str">
        <f t="shared" si="762"/>
        <v>CP$16</v>
      </c>
      <c r="CQ637" s="199" t="str">
        <f t="shared" si="762"/>
        <v>CQ$16</v>
      </c>
      <c r="CR637" s="199" t="str">
        <f t="shared" si="762"/>
        <v>CR$16</v>
      </c>
      <c r="CS637" s="199" t="str">
        <f t="shared" si="762"/>
        <v>CS$16</v>
      </c>
      <c r="CT637" s="199" t="str">
        <f t="shared" si="762"/>
        <v>CT$16</v>
      </c>
      <c r="CU637" s="199" t="str">
        <f t="shared" si="762"/>
        <v>CU$16</v>
      </c>
      <c r="CV637" s="199" t="str">
        <f t="shared" si="762"/>
        <v>CV$16</v>
      </c>
      <c r="CW637" s="199" t="str">
        <f t="shared" si="762"/>
        <v>CW$16</v>
      </c>
      <c r="CX637" s="199" t="str">
        <f t="shared" si="762"/>
        <v>CX$16</v>
      </c>
      <c r="CY637" s="199" t="str">
        <f t="shared" si="762"/>
        <v>CY$16</v>
      </c>
      <c r="CZ637" s="199" t="str">
        <f t="shared" si="762"/>
        <v>CZ$16</v>
      </c>
      <c r="DA637" s="199" t="str">
        <f t="shared" si="762"/>
        <v>DA$16</v>
      </c>
      <c r="DB637" s="199" t="str">
        <f t="shared" si="762"/>
        <v>DB$16</v>
      </c>
      <c r="DC637" s="199" t="str">
        <f t="shared" si="762"/>
        <v>DC$16</v>
      </c>
      <c r="DD637" s="199" t="str">
        <f t="shared" si="762"/>
        <v>DD$16</v>
      </c>
      <c r="DE637" s="199" t="str">
        <f t="shared" si="762"/>
        <v>DE$16</v>
      </c>
      <c r="DF637" s="199" t="str">
        <f t="shared" si="762"/>
        <v>DF$16</v>
      </c>
      <c r="DG637" s="199" t="str">
        <f t="shared" si="762"/>
        <v>DG$16</v>
      </c>
      <c r="DH637" s="199" t="str">
        <f t="shared" si="762"/>
        <v>DH$16</v>
      </c>
      <c r="DI637" s="199" t="str">
        <f t="shared" si="762"/>
        <v>DI$16</v>
      </c>
      <c r="DJ637" s="199" t="str">
        <f t="shared" si="762"/>
        <v>DJ$16</v>
      </c>
      <c r="DK637" s="199" t="str">
        <f t="shared" si="762"/>
        <v>DK$16</v>
      </c>
      <c r="DL637" s="199" t="str">
        <f t="shared" si="762"/>
        <v>DL$16</v>
      </c>
    </row>
    <row r="638" spans="1:116" x14ac:dyDescent="0.4">
      <c r="A638" s="174"/>
      <c r="E638" s="8"/>
      <c r="G638" s="175" t="s">
        <v>462</v>
      </c>
      <c r="H638" s="200"/>
      <c r="I638" s="201"/>
      <c r="J638" s="201"/>
      <c r="K638" s="202"/>
      <c r="L638" s="202"/>
      <c r="M638" s="202"/>
      <c r="N638" s="202"/>
      <c r="O638" s="202"/>
      <c r="P638" s="202"/>
      <c r="R638" s="202"/>
      <c r="S638" s="199" t="str">
        <f t="shared" ref="S638:AX638" si="763">S$21</f>
        <v>S$17</v>
      </c>
      <c r="T638" s="199" t="str">
        <f t="shared" si="763"/>
        <v>T$17</v>
      </c>
      <c r="U638" s="199" t="str">
        <f t="shared" si="763"/>
        <v>U$17</v>
      </c>
      <c r="V638" s="199" t="str">
        <f t="shared" si="763"/>
        <v>V$17</v>
      </c>
      <c r="W638" s="199" t="str">
        <f t="shared" si="763"/>
        <v>W$17</v>
      </c>
      <c r="X638" s="199" t="str">
        <f t="shared" si="763"/>
        <v>X$17</v>
      </c>
      <c r="Y638" s="199" t="str">
        <f t="shared" si="763"/>
        <v>Y$17</v>
      </c>
      <c r="Z638" s="199" t="str">
        <f t="shared" si="763"/>
        <v>Z$17</v>
      </c>
      <c r="AA638" s="199" t="str">
        <f t="shared" si="763"/>
        <v>AA$17</v>
      </c>
      <c r="AB638" s="199" t="str">
        <f t="shared" si="763"/>
        <v>AB$17</v>
      </c>
      <c r="AC638" s="199" t="str">
        <f t="shared" si="763"/>
        <v>AC$17</v>
      </c>
      <c r="AD638" s="199" t="str">
        <f t="shared" si="763"/>
        <v>AD$17</v>
      </c>
      <c r="AE638" s="199" t="str">
        <f t="shared" si="763"/>
        <v>AE$17</v>
      </c>
      <c r="AF638" s="199" t="str">
        <f t="shared" si="763"/>
        <v>AF$17</v>
      </c>
      <c r="AG638" s="199" t="str">
        <f t="shared" si="763"/>
        <v>AG$17</v>
      </c>
      <c r="AH638" s="199" t="str">
        <f t="shared" si="763"/>
        <v>AH$17</v>
      </c>
      <c r="AI638" s="199" t="str">
        <f t="shared" si="763"/>
        <v>AI$17</v>
      </c>
      <c r="AJ638" s="199" t="str">
        <f t="shared" si="763"/>
        <v>AJ$17</v>
      </c>
      <c r="AK638" s="199" t="str">
        <f t="shared" si="763"/>
        <v>AK$17</v>
      </c>
      <c r="AL638" s="199" t="str">
        <f t="shared" si="763"/>
        <v>AL$17</v>
      </c>
      <c r="AM638" s="199" t="str">
        <f t="shared" si="763"/>
        <v>AM$17</v>
      </c>
      <c r="AN638" s="199" t="str">
        <f t="shared" si="763"/>
        <v>AN$17</v>
      </c>
      <c r="AO638" s="199" t="str">
        <f t="shared" si="763"/>
        <v>AO$17</v>
      </c>
      <c r="AP638" s="199" t="str">
        <f t="shared" si="763"/>
        <v>AP$17</v>
      </c>
      <c r="AQ638" s="199" t="str">
        <f t="shared" si="763"/>
        <v>AQ$17</v>
      </c>
      <c r="AR638" s="199" t="str">
        <f t="shared" si="763"/>
        <v>AR$17</v>
      </c>
      <c r="AS638" s="199" t="str">
        <f t="shared" si="763"/>
        <v>AS$17</v>
      </c>
      <c r="AT638" s="199" t="str">
        <f t="shared" si="763"/>
        <v>AT$17</v>
      </c>
      <c r="AU638" s="199" t="str">
        <f t="shared" si="763"/>
        <v>AU$17</v>
      </c>
      <c r="AV638" s="199" t="str">
        <f t="shared" si="763"/>
        <v>AV$17</v>
      </c>
      <c r="AW638" s="199" t="str">
        <f t="shared" si="763"/>
        <v>AW$17</v>
      </c>
      <c r="AX638" s="199" t="str">
        <f t="shared" si="763"/>
        <v>AX$17</v>
      </c>
      <c r="AY638" s="199" t="str">
        <f t="shared" ref="AY638:CD638" si="764">AY$21</f>
        <v>AY$17</v>
      </c>
      <c r="AZ638" s="199" t="str">
        <f t="shared" si="764"/>
        <v>AZ$17</v>
      </c>
      <c r="BA638" s="199" t="str">
        <f t="shared" si="764"/>
        <v>BA$17</v>
      </c>
      <c r="BB638" s="199" t="str">
        <f t="shared" si="764"/>
        <v>BB$17</v>
      </c>
      <c r="BC638" s="199" t="str">
        <f t="shared" si="764"/>
        <v>BC$17</v>
      </c>
      <c r="BD638" s="199" t="str">
        <f t="shared" si="764"/>
        <v>BD$17</v>
      </c>
      <c r="BE638" s="199" t="str">
        <f t="shared" si="764"/>
        <v>BE$17</v>
      </c>
      <c r="BF638" s="199" t="str">
        <f t="shared" si="764"/>
        <v>BF$17</v>
      </c>
      <c r="BG638" s="199" t="str">
        <f t="shared" si="764"/>
        <v>BG$17</v>
      </c>
      <c r="BH638" s="199" t="str">
        <f t="shared" si="764"/>
        <v>BH$17</v>
      </c>
      <c r="BI638" s="199" t="str">
        <f t="shared" si="764"/>
        <v>BI$17</v>
      </c>
      <c r="BJ638" s="199" t="str">
        <f t="shared" si="764"/>
        <v>BJ$17</v>
      </c>
      <c r="BK638" s="199" t="str">
        <f t="shared" si="764"/>
        <v>BK$17</v>
      </c>
      <c r="BL638" s="199" t="str">
        <f t="shared" si="764"/>
        <v>BL$17</v>
      </c>
      <c r="BM638" s="199" t="str">
        <f t="shared" si="764"/>
        <v>BM$17</v>
      </c>
      <c r="BN638" s="199" t="str">
        <f t="shared" si="764"/>
        <v>BN$17</v>
      </c>
      <c r="BO638" s="199" t="str">
        <f t="shared" si="764"/>
        <v>BO$17</v>
      </c>
      <c r="BP638" s="199" t="str">
        <f t="shared" si="764"/>
        <v>BP$17</v>
      </c>
      <c r="BQ638" s="199" t="str">
        <f t="shared" si="764"/>
        <v>BQ$17</v>
      </c>
      <c r="BR638" s="199" t="str">
        <f t="shared" si="764"/>
        <v>BR$17</v>
      </c>
      <c r="BS638" s="199" t="str">
        <f t="shared" si="764"/>
        <v>BS$17</v>
      </c>
      <c r="BT638" s="199" t="str">
        <f t="shared" si="764"/>
        <v>BT$17</v>
      </c>
      <c r="BU638" s="199" t="str">
        <f t="shared" si="764"/>
        <v>BU$17</v>
      </c>
      <c r="BV638" s="199" t="str">
        <f t="shared" si="764"/>
        <v>BV$17</v>
      </c>
      <c r="BW638" s="199" t="str">
        <f t="shared" si="764"/>
        <v>BW$17</v>
      </c>
      <c r="BX638" s="199" t="str">
        <f t="shared" si="764"/>
        <v>BX$17</v>
      </c>
      <c r="BY638" s="199" t="str">
        <f t="shared" si="764"/>
        <v>BY$17</v>
      </c>
      <c r="BZ638" s="199" t="str">
        <f t="shared" si="764"/>
        <v>BZ$17</v>
      </c>
      <c r="CA638" s="199" t="str">
        <f t="shared" si="764"/>
        <v>CA$17</v>
      </c>
      <c r="CB638" s="199" t="str">
        <f t="shared" si="764"/>
        <v>CB$17</v>
      </c>
      <c r="CC638" s="199" t="str">
        <f t="shared" si="764"/>
        <v>CC$17</v>
      </c>
      <c r="CD638" s="199" t="str">
        <f t="shared" si="764"/>
        <v>CD$17</v>
      </c>
      <c r="CE638" s="199" t="str">
        <f t="shared" ref="CE638:CL638" si="765">CE$21</f>
        <v>CE$17</v>
      </c>
      <c r="CF638" s="199" t="str">
        <f t="shared" si="765"/>
        <v>CF$17</v>
      </c>
      <c r="CG638" s="199" t="str">
        <f t="shared" si="765"/>
        <v>CG$17</v>
      </c>
      <c r="CH638" s="199" t="str">
        <f t="shared" si="765"/>
        <v>CH$17</v>
      </c>
      <c r="CI638" s="199" t="str">
        <f t="shared" si="765"/>
        <v>CI$17</v>
      </c>
      <c r="CJ638" s="199" t="str">
        <f t="shared" si="765"/>
        <v>CJ$17</v>
      </c>
      <c r="CK638" s="199" t="str">
        <f t="shared" si="765"/>
        <v>CK$17</v>
      </c>
      <c r="CL638" s="199" t="str">
        <f t="shared" si="765"/>
        <v>CL$17</v>
      </c>
      <c r="CN638" s="201"/>
      <c r="CO638" s="199" t="str">
        <f t="shared" ref="CO638:DL638" si="766">CO$21</f>
        <v>CO$17</v>
      </c>
      <c r="CP638" s="199" t="str">
        <f t="shared" si="766"/>
        <v>CP$17</v>
      </c>
      <c r="CQ638" s="199" t="str">
        <f t="shared" si="766"/>
        <v>CQ$17</v>
      </c>
      <c r="CR638" s="199" t="str">
        <f t="shared" si="766"/>
        <v>CR$17</v>
      </c>
      <c r="CS638" s="199" t="str">
        <f t="shared" si="766"/>
        <v>CS$17</v>
      </c>
      <c r="CT638" s="199" t="str">
        <f t="shared" si="766"/>
        <v>CT$17</v>
      </c>
      <c r="CU638" s="199" t="str">
        <f t="shared" si="766"/>
        <v>CU$17</v>
      </c>
      <c r="CV638" s="199" t="str">
        <f t="shared" si="766"/>
        <v>CV$17</v>
      </c>
      <c r="CW638" s="199" t="str">
        <f t="shared" si="766"/>
        <v>CW$17</v>
      </c>
      <c r="CX638" s="199" t="str">
        <f t="shared" si="766"/>
        <v>CX$17</v>
      </c>
      <c r="CY638" s="199" t="str">
        <f t="shared" si="766"/>
        <v>CY$17</v>
      </c>
      <c r="CZ638" s="199" t="str">
        <f t="shared" si="766"/>
        <v>CZ$17</v>
      </c>
      <c r="DA638" s="199" t="str">
        <f t="shared" si="766"/>
        <v>DA$17</v>
      </c>
      <c r="DB638" s="199" t="str">
        <f t="shared" si="766"/>
        <v>DB$17</v>
      </c>
      <c r="DC638" s="199" t="str">
        <f t="shared" si="766"/>
        <v>DC$17</v>
      </c>
      <c r="DD638" s="199" t="str">
        <f t="shared" si="766"/>
        <v>DD$17</v>
      </c>
      <c r="DE638" s="199" t="str">
        <f t="shared" si="766"/>
        <v>DE$17</v>
      </c>
      <c r="DF638" s="199" t="str">
        <f t="shared" si="766"/>
        <v>DF$17</v>
      </c>
      <c r="DG638" s="199" t="str">
        <f t="shared" si="766"/>
        <v>DG$17</v>
      </c>
      <c r="DH638" s="199" t="str">
        <f t="shared" si="766"/>
        <v>DH$17</v>
      </c>
      <c r="DI638" s="199" t="str">
        <f t="shared" si="766"/>
        <v>DI$17</v>
      </c>
      <c r="DJ638" s="199" t="str">
        <f t="shared" si="766"/>
        <v>DJ$17</v>
      </c>
      <c r="DK638" s="199" t="str">
        <f t="shared" si="766"/>
        <v>DK$17</v>
      </c>
      <c r="DL638" s="199" t="str">
        <f t="shared" si="766"/>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7">S$22</f>
        <v>S$18</v>
      </c>
      <c r="T641" s="190" t="str">
        <f t="shared" si="767"/>
        <v>T$18</v>
      </c>
      <c r="U641" s="190" t="str">
        <f t="shared" si="767"/>
        <v>U$18</v>
      </c>
      <c r="V641" s="190" t="str">
        <f t="shared" si="767"/>
        <v>V$18</v>
      </c>
      <c r="W641" s="190" t="str">
        <f t="shared" si="767"/>
        <v>W$18</v>
      </c>
      <c r="X641" s="190" t="str">
        <f t="shared" si="767"/>
        <v>X$18</v>
      </c>
      <c r="Y641" s="190" t="str">
        <f t="shared" si="767"/>
        <v>Y$18</v>
      </c>
      <c r="Z641" s="190" t="str">
        <f t="shared" si="767"/>
        <v>Z$18</v>
      </c>
      <c r="AA641" s="190" t="str">
        <f t="shared" si="767"/>
        <v>AA$18</v>
      </c>
      <c r="AB641" s="190" t="str">
        <f t="shared" si="767"/>
        <v>AB$18</v>
      </c>
      <c r="AC641" s="190" t="str">
        <f t="shared" si="767"/>
        <v>AC$18</v>
      </c>
      <c r="AD641" s="190" t="str">
        <f t="shared" si="767"/>
        <v>AD$18</v>
      </c>
      <c r="AE641" s="190" t="str">
        <f t="shared" si="767"/>
        <v>AE$18</v>
      </c>
      <c r="AF641" s="190" t="str">
        <f t="shared" si="767"/>
        <v>AF$18</v>
      </c>
      <c r="AG641" s="190" t="str">
        <f t="shared" si="767"/>
        <v>AG$18</v>
      </c>
      <c r="AH641" s="190" t="str">
        <f t="shared" si="767"/>
        <v>AH$18</v>
      </c>
      <c r="AI641" s="190" t="str">
        <f t="shared" si="767"/>
        <v>AI$18</v>
      </c>
      <c r="AJ641" s="190" t="str">
        <f t="shared" si="767"/>
        <v>AJ$18</v>
      </c>
      <c r="AK641" s="190" t="str">
        <f t="shared" si="767"/>
        <v>AK$18</v>
      </c>
      <c r="AL641" s="190" t="str">
        <f t="shared" si="767"/>
        <v>AL$18</v>
      </c>
      <c r="AM641" s="190" t="str">
        <f t="shared" si="767"/>
        <v>AM$18</v>
      </c>
      <c r="AN641" s="190" t="str">
        <f t="shared" si="767"/>
        <v>AN$18</v>
      </c>
      <c r="AO641" s="190" t="str">
        <f t="shared" si="767"/>
        <v>AO$18</v>
      </c>
      <c r="AP641" s="190" t="str">
        <f t="shared" si="767"/>
        <v>AP$18</v>
      </c>
      <c r="AQ641" s="190" t="str">
        <f t="shared" si="767"/>
        <v>AQ$18</v>
      </c>
      <c r="AR641" s="190" t="str">
        <f t="shared" si="767"/>
        <v>AR$18</v>
      </c>
      <c r="AS641" s="190" t="str">
        <f t="shared" si="767"/>
        <v>AS$18</v>
      </c>
      <c r="AT641" s="190" t="str">
        <f t="shared" si="767"/>
        <v>AT$18</v>
      </c>
      <c r="AU641" s="190" t="str">
        <f t="shared" si="767"/>
        <v>AU$18</v>
      </c>
      <c r="AV641" s="190" t="str">
        <f t="shared" si="767"/>
        <v>AV$18</v>
      </c>
      <c r="AW641" s="190" t="str">
        <f t="shared" si="767"/>
        <v>AW$18</v>
      </c>
      <c r="AX641" s="190" t="str">
        <f t="shared" si="767"/>
        <v>AX$18</v>
      </c>
      <c r="AY641" s="190" t="str">
        <f t="shared" ref="AY641:CD641" si="768">AY$22</f>
        <v>AY$18</v>
      </c>
      <c r="AZ641" s="190" t="str">
        <f t="shared" si="768"/>
        <v>AZ$18</v>
      </c>
      <c r="BA641" s="190" t="str">
        <f t="shared" si="768"/>
        <v>BA$18</v>
      </c>
      <c r="BB641" s="190" t="str">
        <f t="shared" si="768"/>
        <v>BB$18</v>
      </c>
      <c r="BC641" s="190" t="str">
        <f t="shared" si="768"/>
        <v>BC$18</v>
      </c>
      <c r="BD641" s="190" t="str">
        <f t="shared" si="768"/>
        <v>BD$18</v>
      </c>
      <c r="BE641" s="190" t="str">
        <f t="shared" si="768"/>
        <v>BE$18</v>
      </c>
      <c r="BF641" s="190" t="str">
        <f t="shared" si="768"/>
        <v>BF$18</v>
      </c>
      <c r="BG641" s="190" t="str">
        <f t="shared" si="768"/>
        <v>BG$18</v>
      </c>
      <c r="BH641" s="190" t="str">
        <f t="shared" si="768"/>
        <v>BH$18</v>
      </c>
      <c r="BI641" s="190" t="str">
        <f t="shared" si="768"/>
        <v>BI$18</v>
      </c>
      <c r="BJ641" s="190" t="str">
        <f t="shared" si="768"/>
        <v>BJ$18</v>
      </c>
      <c r="BK641" s="190" t="str">
        <f t="shared" si="768"/>
        <v>BK$18</v>
      </c>
      <c r="BL641" s="190" t="str">
        <f t="shared" si="768"/>
        <v>BL$18</v>
      </c>
      <c r="BM641" s="190" t="str">
        <f t="shared" si="768"/>
        <v>BM$18</v>
      </c>
      <c r="BN641" s="190" t="str">
        <f t="shared" si="768"/>
        <v>BN$18</v>
      </c>
      <c r="BO641" s="190" t="str">
        <f t="shared" si="768"/>
        <v>BO$18</v>
      </c>
      <c r="BP641" s="190" t="str">
        <f t="shared" si="768"/>
        <v>BP$18</v>
      </c>
      <c r="BQ641" s="190" t="str">
        <f t="shared" si="768"/>
        <v>BQ$18</v>
      </c>
      <c r="BR641" s="190" t="str">
        <f t="shared" si="768"/>
        <v>BR$18</v>
      </c>
      <c r="BS641" s="190" t="str">
        <f t="shared" si="768"/>
        <v>BS$18</v>
      </c>
      <c r="BT641" s="190" t="str">
        <f t="shared" si="768"/>
        <v>BT$18</v>
      </c>
      <c r="BU641" s="190" t="str">
        <f t="shared" si="768"/>
        <v>BU$18</v>
      </c>
      <c r="BV641" s="190" t="str">
        <f t="shared" si="768"/>
        <v>BV$18</v>
      </c>
      <c r="BW641" s="190" t="str">
        <f t="shared" si="768"/>
        <v>BW$18</v>
      </c>
      <c r="BX641" s="190" t="str">
        <f t="shared" si="768"/>
        <v>BX$18</v>
      </c>
      <c r="BY641" s="190" t="str">
        <f t="shared" si="768"/>
        <v>BY$18</v>
      </c>
      <c r="BZ641" s="190" t="str">
        <f t="shared" si="768"/>
        <v>BZ$18</v>
      </c>
      <c r="CA641" s="190" t="str">
        <f t="shared" si="768"/>
        <v>CA$18</v>
      </c>
      <c r="CB641" s="190" t="str">
        <f t="shared" si="768"/>
        <v>CB$18</v>
      </c>
      <c r="CC641" s="190" t="str">
        <f t="shared" si="768"/>
        <v>CC$18</v>
      </c>
      <c r="CD641" s="190" t="str">
        <f t="shared" si="768"/>
        <v>CD$18</v>
      </c>
      <c r="CE641" s="190" t="str">
        <f t="shared" ref="CE641:CL641" si="769">CE$22</f>
        <v>CE$18</v>
      </c>
      <c r="CF641" s="190" t="str">
        <f t="shared" si="769"/>
        <v>CF$18</v>
      </c>
      <c r="CG641" s="190" t="str">
        <f t="shared" si="769"/>
        <v>CG$18</v>
      </c>
      <c r="CH641" s="190" t="str">
        <f t="shared" si="769"/>
        <v>CH$18</v>
      </c>
      <c r="CI641" s="190" t="str">
        <f t="shared" si="769"/>
        <v>CI$18</v>
      </c>
      <c r="CJ641" s="190" t="str">
        <f t="shared" si="769"/>
        <v>CJ$18</v>
      </c>
      <c r="CK641" s="190" t="str">
        <f t="shared" si="769"/>
        <v>CK$18</v>
      </c>
      <c r="CL641" s="190" t="str">
        <f t="shared" si="769"/>
        <v>CL$18</v>
      </c>
      <c r="CN641" s="201"/>
      <c r="CO641" s="190" t="str">
        <f t="shared" ref="CO641:DL641" si="770">CO$22</f>
        <v>CO$18</v>
      </c>
      <c r="CP641" s="190" t="str">
        <f t="shared" si="770"/>
        <v>CP$18</v>
      </c>
      <c r="CQ641" s="190" t="str">
        <f t="shared" si="770"/>
        <v>CQ$18</v>
      </c>
      <c r="CR641" s="190" t="str">
        <f t="shared" si="770"/>
        <v>CR$18</v>
      </c>
      <c r="CS641" s="190" t="str">
        <f t="shared" si="770"/>
        <v>CS$18</v>
      </c>
      <c r="CT641" s="190" t="str">
        <f t="shared" si="770"/>
        <v>CT$18</v>
      </c>
      <c r="CU641" s="190" t="str">
        <f t="shared" si="770"/>
        <v>CU$18</v>
      </c>
      <c r="CV641" s="190" t="str">
        <f t="shared" si="770"/>
        <v>CV$18</v>
      </c>
      <c r="CW641" s="190" t="str">
        <f t="shared" si="770"/>
        <v>CW$18</v>
      </c>
      <c r="CX641" s="190" t="str">
        <f t="shared" si="770"/>
        <v>CX$18</v>
      </c>
      <c r="CY641" s="190" t="str">
        <f t="shared" si="770"/>
        <v>CY$18</v>
      </c>
      <c r="CZ641" s="190" t="str">
        <f t="shared" si="770"/>
        <v>CZ$18</v>
      </c>
      <c r="DA641" s="190" t="str">
        <f t="shared" si="770"/>
        <v>DA$18</v>
      </c>
      <c r="DB641" s="190" t="str">
        <f t="shared" si="770"/>
        <v>DB$18</v>
      </c>
      <c r="DC641" s="190" t="str">
        <f t="shared" si="770"/>
        <v>DC$18</v>
      </c>
      <c r="DD641" s="190" t="str">
        <f t="shared" si="770"/>
        <v>DD$18</v>
      </c>
      <c r="DE641" s="190" t="str">
        <f t="shared" si="770"/>
        <v>DE$18</v>
      </c>
      <c r="DF641" s="190" t="str">
        <f t="shared" si="770"/>
        <v>DF$18</v>
      </c>
      <c r="DG641" s="190" t="str">
        <f t="shared" si="770"/>
        <v>DG$18</v>
      </c>
      <c r="DH641" s="190" t="str">
        <f t="shared" si="770"/>
        <v>DH$18</v>
      </c>
      <c r="DI641" s="190" t="str">
        <f t="shared" si="770"/>
        <v>DI$18</v>
      </c>
      <c r="DJ641" s="190" t="str">
        <f t="shared" si="770"/>
        <v>DJ$18</v>
      </c>
      <c r="DK641" s="190" t="str">
        <f t="shared" si="770"/>
        <v>DK$18</v>
      </c>
      <c r="DL641" s="190" t="str">
        <f t="shared" si="770"/>
        <v>DL$18</v>
      </c>
    </row>
    <row r="642" spans="1:116" x14ac:dyDescent="0.4">
      <c r="A642" s="174"/>
      <c r="E642" s="8"/>
      <c r="G642" s="175" t="s">
        <v>464</v>
      </c>
      <c r="H642" s="200"/>
      <c r="I642" s="201"/>
      <c r="J642" s="201"/>
      <c r="K642" s="202"/>
      <c r="L642" s="202"/>
      <c r="M642" s="202"/>
      <c r="N642" s="202"/>
      <c r="O642" s="202"/>
      <c r="P642" s="202"/>
      <c r="R642" s="202"/>
      <c r="S642" s="190" t="str">
        <f t="shared" ref="S642:AX642" si="771">S$23</f>
        <v>S$19</v>
      </c>
      <c r="T642" s="190" t="str">
        <f t="shared" si="771"/>
        <v>T$19</v>
      </c>
      <c r="U642" s="190" t="str">
        <f t="shared" si="771"/>
        <v>U$19</v>
      </c>
      <c r="V642" s="190" t="str">
        <f t="shared" si="771"/>
        <v>V$19</v>
      </c>
      <c r="W642" s="190" t="str">
        <f t="shared" si="771"/>
        <v>W$19</v>
      </c>
      <c r="X642" s="190" t="str">
        <f t="shared" si="771"/>
        <v>X$19</v>
      </c>
      <c r="Y642" s="190" t="str">
        <f t="shared" si="771"/>
        <v>Y$19</v>
      </c>
      <c r="Z642" s="190" t="str">
        <f t="shared" si="771"/>
        <v>Z$19</v>
      </c>
      <c r="AA642" s="190" t="str">
        <f t="shared" si="771"/>
        <v>AA$19</v>
      </c>
      <c r="AB642" s="190" t="str">
        <f t="shared" si="771"/>
        <v>AB$19</v>
      </c>
      <c r="AC642" s="190" t="str">
        <f t="shared" si="771"/>
        <v>AC$19</v>
      </c>
      <c r="AD642" s="190" t="str">
        <f t="shared" si="771"/>
        <v>AD$19</v>
      </c>
      <c r="AE642" s="190" t="str">
        <f t="shared" si="771"/>
        <v>AE$19</v>
      </c>
      <c r="AF642" s="190" t="str">
        <f t="shared" si="771"/>
        <v>AF$19</v>
      </c>
      <c r="AG642" s="190" t="str">
        <f t="shared" si="771"/>
        <v>AG$19</v>
      </c>
      <c r="AH642" s="190" t="str">
        <f t="shared" si="771"/>
        <v>AH$19</v>
      </c>
      <c r="AI642" s="190" t="str">
        <f t="shared" si="771"/>
        <v>AI$19</v>
      </c>
      <c r="AJ642" s="190" t="str">
        <f t="shared" si="771"/>
        <v>AJ$19</v>
      </c>
      <c r="AK642" s="190" t="str">
        <f t="shared" si="771"/>
        <v>AK$19</v>
      </c>
      <c r="AL642" s="190" t="str">
        <f t="shared" si="771"/>
        <v>AL$19</v>
      </c>
      <c r="AM642" s="190" t="str">
        <f t="shared" si="771"/>
        <v>AM$19</v>
      </c>
      <c r="AN642" s="190" t="str">
        <f t="shared" si="771"/>
        <v>AN$19</v>
      </c>
      <c r="AO642" s="190" t="str">
        <f t="shared" si="771"/>
        <v>AO$19</v>
      </c>
      <c r="AP642" s="190" t="str">
        <f t="shared" si="771"/>
        <v>AP$19</v>
      </c>
      <c r="AQ642" s="190" t="str">
        <f t="shared" si="771"/>
        <v>AQ$19</v>
      </c>
      <c r="AR642" s="190" t="str">
        <f t="shared" si="771"/>
        <v>AR$19</v>
      </c>
      <c r="AS642" s="190" t="str">
        <f t="shared" si="771"/>
        <v>AS$19</v>
      </c>
      <c r="AT642" s="190" t="str">
        <f t="shared" si="771"/>
        <v>AT$19</v>
      </c>
      <c r="AU642" s="190" t="str">
        <f t="shared" si="771"/>
        <v>AU$19</v>
      </c>
      <c r="AV642" s="190" t="str">
        <f t="shared" si="771"/>
        <v>AV$19</v>
      </c>
      <c r="AW642" s="190" t="str">
        <f t="shared" si="771"/>
        <v>AW$19</v>
      </c>
      <c r="AX642" s="190" t="str">
        <f t="shared" si="771"/>
        <v>AX$19</v>
      </c>
      <c r="AY642" s="190" t="str">
        <f t="shared" ref="AY642:CD642" si="772">AY$23</f>
        <v>AY$19</v>
      </c>
      <c r="AZ642" s="190" t="str">
        <f t="shared" si="772"/>
        <v>AZ$19</v>
      </c>
      <c r="BA642" s="190" t="str">
        <f t="shared" si="772"/>
        <v>BA$19</v>
      </c>
      <c r="BB642" s="190" t="str">
        <f t="shared" si="772"/>
        <v>BB$19</v>
      </c>
      <c r="BC642" s="190" t="str">
        <f t="shared" si="772"/>
        <v>BC$19</v>
      </c>
      <c r="BD642" s="190" t="str">
        <f t="shared" si="772"/>
        <v>BD$19</v>
      </c>
      <c r="BE642" s="190" t="str">
        <f t="shared" si="772"/>
        <v>BE$19</v>
      </c>
      <c r="BF642" s="190" t="str">
        <f t="shared" si="772"/>
        <v>BF$19</v>
      </c>
      <c r="BG642" s="190" t="str">
        <f t="shared" si="772"/>
        <v>BG$19</v>
      </c>
      <c r="BH642" s="190" t="str">
        <f t="shared" si="772"/>
        <v>BH$19</v>
      </c>
      <c r="BI642" s="190" t="str">
        <f t="shared" si="772"/>
        <v>BI$19</v>
      </c>
      <c r="BJ642" s="190" t="str">
        <f t="shared" si="772"/>
        <v>BJ$19</v>
      </c>
      <c r="BK642" s="190" t="str">
        <f t="shared" si="772"/>
        <v>BK$19</v>
      </c>
      <c r="BL642" s="190" t="str">
        <f t="shared" si="772"/>
        <v>BL$19</v>
      </c>
      <c r="BM642" s="190" t="str">
        <f t="shared" si="772"/>
        <v>BM$19</v>
      </c>
      <c r="BN642" s="190" t="str">
        <f t="shared" si="772"/>
        <v>BN$19</v>
      </c>
      <c r="BO642" s="190" t="str">
        <f t="shared" si="772"/>
        <v>BO$19</v>
      </c>
      <c r="BP642" s="190" t="str">
        <f t="shared" si="772"/>
        <v>BP$19</v>
      </c>
      <c r="BQ642" s="190" t="str">
        <f t="shared" si="772"/>
        <v>BQ$19</v>
      </c>
      <c r="BR642" s="190" t="str">
        <f t="shared" si="772"/>
        <v>BR$19</v>
      </c>
      <c r="BS642" s="190" t="str">
        <f t="shared" si="772"/>
        <v>BS$19</v>
      </c>
      <c r="BT642" s="190" t="str">
        <f t="shared" si="772"/>
        <v>BT$19</v>
      </c>
      <c r="BU642" s="190" t="str">
        <f t="shared" si="772"/>
        <v>BU$19</v>
      </c>
      <c r="BV642" s="190" t="str">
        <f t="shared" si="772"/>
        <v>BV$19</v>
      </c>
      <c r="BW642" s="190" t="str">
        <f t="shared" si="772"/>
        <v>BW$19</v>
      </c>
      <c r="BX642" s="190" t="str">
        <f t="shared" si="772"/>
        <v>BX$19</v>
      </c>
      <c r="BY642" s="190" t="str">
        <f t="shared" si="772"/>
        <v>BY$19</v>
      </c>
      <c r="BZ642" s="190" t="str">
        <f t="shared" si="772"/>
        <v>BZ$19</v>
      </c>
      <c r="CA642" s="190" t="str">
        <f t="shared" si="772"/>
        <v>CA$19</v>
      </c>
      <c r="CB642" s="190" t="str">
        <f t="shared" si="772"/>
        <v>CB$19</v>
      </c>
      <c r="CC642" s="190" t="str">
        <f t="shared" si="772"/>
        <v>CC$19</v>
      </c>
      <c r="CD642" s="190" t="str">
        <f t="shared" si="772"/>
        <v>CD$19</v>
      </c>
      <c r="CE642" s="190" t="str">
        <f t="shared" ref="CE642:CL642" si="773">CE$23</f>
        <v>CE$19</v>
      </c>
      <c r="CF642" s="190" t="str">
        <f t="shared" si="773"/>
        <v>CF$19</v>
      </c>
      <c r="CG642" s="190" t="str">
        <f t="shared" si="773"/>
        <v>CG$19</v>
      </c>
      <c r="CH642" s="190" t="str">
        <f t="shared" si="773"/>
        <v>CH$19</v>
      </c>
      <c r="CI642" s="190" t="str">
        <f t="shared" si="773"/>
        <v>CI$19</v>
      </c>
      <c r="CJ642" s="190" t="str">
        <f t="shared" si="773"/>
        <v>CJ$19</v>
      </c>
      <c r="CK642" s="190" t="str">
        <f t="shared" si="773"/>
        <v>CK$19</v>
      </c>
      <c r="CL642" s="190" t="str">
        <f t="shared" si="773"/>
        <v>CL$19</v>
      </c>
      <c r="CN642" s="201"/>
      <c r="CO642" s="190" t="str">
        <f t="shared" ref="CO642:DL642" si="774">CO$23</f>
        <v>CO$19</v>
      </c>
      <c r="CP642" s="190" t="str">
        <f t="shared" si="774"/>
        <v>CP$19</v>
      </c>
      <c r="CQ642" s="190" t="str">
        <f t="shared" si="774"/>
        <v>CQ$19</v>
      </c>
      <c r="CR642" s="190" t="str">
        <f t="shared" si="774"/>
        <v>CR$19</v>
      </c>
      <c r="CS642" s="190" t="str">
        <f t="shared" si="774"/>
        <v>CS$19</v>
      </c>
      <c r="CT642" s="190" t="str">
        <f t="shared" si="774"/>
        <v>CT$19</v>
      </c>
      <c r="CU642" s="190" t="str">
        <f t="shared" si="774"/>
        <v>CU$19</v>
      </c>
      <c r="CV642" s="190" t="str">
        <f t="shared" si="774"/>
        <v>CV$19</v>
      </c>
      <c r="CW642" s="190" t="str">
        <f t="shared" si="774"/>
        <v>CW$19</v>
      </c>
      <c r="CX642" s="190" t="str">
        <f t="shared" si="774"/>
        <v>CX$19</v>
      </c>
      <c r="CY642" s="190" t="str">
        <f t="shared" si="774"/>
        <v>CY$19</v>
      </c>
      <c r="CZ642" s="190" t="str">
        <f t="shared" si="774"/>
        <v>CZ$19</v>
      </c>
      <c r="DA642" s="190" t="str">
        <f t="shared" si="774"/>
        <v>DA$19</v>
      </c>
      <c r="DB642" s="190" t="str">
        <f t="shared" si="774"/>
        <v>DB$19</v>
      </c>
      <c r="DC642" s="190" t="str">
        <f t="shared" si="774"/>
        <v>DC$19</v>
      </c>
      <c r="DD642" s="190" t="str">
        <f t="shared" si="774"/>
        <v>DD$19</v>
      </c>
      <c r="DE642" s="190" t="str">
        <f t="shared" si="774"/>
        <v>DE$19</v>
      </c>
      <c r="DF642" s="190" t="str">
        <f t="shared" si="774"/>
        <v>DF$19</v>
      </c>
      <c r="DG642" s="190" t="str">
        <f t="shared" si="774"/>
        <v>DG$19</v>
      </c>
      <c r="DH642" s="190" t="str">
        <f t="shared" si="774"/>
        <v>DH$19</v>
      </c>
      <c r="DI642" s="190" t="str">
        <f t="shared" si="774"/>
        <v>DI$19</v>
      </c>
      <c r="DJ642" s="190" t="str">
        <f t="shared" si="774"/>
        <v>DJ$19</v>
      </c>
      <c r="DK642" s="190" t="str">
        <f t="shared" si="774"/>
        <v>DK$19</v>
      </c>
      <c r="DL642" s="190" t="str">
        <f t="shared" si="774"/>
        <v>DL$19</v>
      </c>
    </row>
    <row r="643" spans="1:116" x14ac:dyDescent="0.4">
      <c r="A643" s="31" t="s">
        <v>218</v>
      </c>
      <c r="B643" s="31" t="s">
        <v>81</v>
      </c>
      <c r="C643" s="31"/>
      <c r="D643" t="s">
        <v>272</v>
      </c>
      <c r="E643" s="8" t="str">
        <f t="shared" ref="E643:E653" si="775">ROW()&amp;" "&amp;D643</f>
        <v>643 GMV-PV</v>
      </c>
      <c r="F643" t="s">
        <v>417</v>
      </c>
      <c r="G643" s="66" t="s">
        <v>779</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5"/>
        <v>644 GMV-PV</v>
      </c>
      <c r="G644" s="145" t="str">
        <f>"# of "&amp;G651&amp;"s"</f>
        <v># of units</v>
      </c>
      <c r="H644" s="12"/>
      <c r="I644" s="60"/>
      <c r="J644" s="60"/>
      <c r="K644" s="15"/>
      <c r="L644" s="15"/>
      <c r="M644" s="15"/>
      <c r="N644" s="15"/>
      <c r="O644" s="15"/>
      <c r="P644" s="15"/>
      <c r="R644" s="15"/>
      <c r="S644" s="76" t="str">
        <f>S638</f>
        <v>S$17</v>
      </c>
      <c r="T644" s="76" t="str">
        <f t="shared" ref="T644:CE644" si="776">T638</f>
        <v>T$17</v>
      </c>
      <c r="U644" s="76" t="str">
        <f t="shared" si="776"/>
        <v>U$17</v>
      </c>
      <c r="V644" s="76" t="str">
        <f t="shared" si="776"/>
        <v>V$17</v>
      </c>
      <c r="W644" s="76" t="str">
        <f t="shared" si="776"/>
        <v>W$17</v>
      </c>
      <c r="X644" s="76" t="str">
        <f t="shared" si="776"/>
        <v>X$17</v>
      </c>
      <c r="Y644" s="76" t="str">
        <f t="shared" si="776"/>
        <v>Y$17</v>
      </c>
      <c r="Z644" s="76" t="str">
        <f t="shared" si="776"/>
        <v>Z$17</v>
      </c>
      <c r="AA644" s="76" t="str">
        <f t="shared" si="776"/>
        <v>AA$17</v>
      </c>
      <c r="AB644" s="76" t="str">
        <f t="shared" si="776"/>
        <v>AB$17</v>
      </c>
      <c r="AC644" s="76" t="str">
        <f t="shared" si="776"/>
        <v>AC$17</v>
      </c>
      <c r="AD644" s="76" t="str">
        <f t="shared" si="776"/>
        <v>AD$17</v>
      </c>
      <c r="AE644" s="76" t="str">
        <f t="shared" si="776"/>
        <v>AE$17</v>
      </c>
      <c r="AF644" s="76" t="str">
        <f t="shared" si="776"/>
        <v>AF$17</v>
      </c>
      <c r="AG644" s="76" t="str">
        <f t="shared" si="776"/>
        <v>AG$17</v>
      </c>
      <c r="AH644" s="76" t="str">
        <f t="shared" si="776"/>
        <v>AH$17</v>
      </c>
      <c r="AI644" s="76" t="str">
        <f t="shared" si="776"/>
        <v>AI$17</v>
      </c>
      <c r="AJ644" s="76" t="str">
        <f t="shared" si="776"/>
        <v>AJ$17</v>
      </c>
      <c r="AK644" s="76" t="str">
        <f t="shared" si="776"/>
        <v>AK$17</v>
      </c>
      <c r="AL644" s="76" t="str">
        <f t="shared" si="776"/>
        <v>AL$17</v>
      </c>
      <c r="AM644" s="76" t="str">
        <f t="shared" si="776"/>
        <v>AM$17</v>
      </c>
      <c r="AN644" s="76" t="str">
        <f t="shared" si="776"/>
        <v>AN$17</v>
      </c>
      <c r="AO644" s="76" t="str">
        <f t="shared" si="776"/>
        <v>AO$17</v>
      </c>
      <c r="AP644" s="76" t="str">
        <f t="shared" si="776"/>
        <v>AP$17</v>
      </c>
      <c r="AQ644" s="76" t="str">
        <f t="shared" si="776"/>
        <v>AQ$17</v>
      </c>
      <c r="AR644" s="76" t="str">
        <f t="shared" si="776"/>
        <v>AR$17</v>
      </c>
      <c r="AS644" s="76" t="str">
        <f t="shared" si="776"/>
        <v>AS$17</v>
      </c>
      <c r="AT644" s="76" t="str">
        <f t="shared" si="776"/>
        <v>AT$17</v>
      </c>
      <c r="AU644" s="76" t="str">
        <f t="shared" si="776"/>
        <v>AU$17</v>
      </c>
      <c r="AV644" s="76" t="str">
        <f t="shared" si="776"/>
        <v>AV$17</v>
      </c>
      <c r="AW644" s="76" t="str">
        <f t="shared" si="776"/>
        <v>AW$17</v>
      </c>
      <c r="AX644" s="76" t="str">
        <f t="shared" si="776"/>
        <v>AX$17</v>
      </c>
      <c r="AY644" s="76" t="str">
        <f t="shared" si="776"/>
        <v>AY$17</v>
      </c>
      <c r="AZ644" s="76" t="str">
        <f t="shared" si="776"/>
        <v>AZ$17</v>
      </c>
      <c r="BA644" s="76" t="str">
        <f t="shared" si="776"/>
        <v>BA$17</v>
      </c>
      <c r="BB644" s="76" t="str">
        <f t="shared" si="776"/>
        <v>BB$17</v>
      </c>
      <c r="BC644" s="76" t="str">
        <f t="shared" si="776"/>
        <v>BC$17</v>
      </c>
      <c r="BD644" s="76" t="str">
        <f t="shared" si="776"/>
        <v>BD$17</v>
      </c>
      <c r="BE644" s="76" t="str">
        <f t="shared" si="776"/>
        <v>BE$17</v>
      </c>
      <c r="BF644" s="76" t="str">
        <f t="shared" si="776"/>
        <v>BF$17</v>
      </c>
      <c r="BG644" s="76" t="str">
        <f t="shared" si="776"/>
        <v>BG$17</v>
      </c>
      <c r="BH644" s="76" t="str">
        <f t="shared" si="776"/>
        <v>BH$17</v>
      </c>
      <c r="BI644" s="76" t="str">
        <f t="shared" si="776"/>
        <v>BI$17</v>
      </c>
      <c r="BJ644" s="76" t="str">
        <f t="shared" si="776"/>
        <v>BJ$17</v>
      </c>
      <c r="BK644" s="76" t="str">
        <f t="shared" si="776"/>
        <v>BK$17</v>
      </c>
      <c r="BL644" s="76" t="str">
        <f t="shared" si="776"/>
        <v>BL$17</v>
      </c>
      <c r="BM644" s="76" t="str">
        <f t="shared" si="776"/>
        <v>BM$17</v>
      </c>
      <c r="BN644" s="76" t="str">
        <f t="shared" si="776"/>
        <v>BN$17</v>
      </c>
      <c r="BO644" s="76" t="str">
        <f t="shared" si="776"/>
        <v>BO$17</v>
      </c>
      <c r="BP644" s="76" t="str">
        <f t="shared" si="776"/>
        <v>BP$17</v>
      </c>
      <c r="BQ644" s="76" t="str">
        <f t="shared" si="776"/>
        <v>BQ$17</v>
      </c>
      <c r="BR644" s="76" t="str">
        <f t="shared" si="776"/>
        <v>BR$17</v>
      </c>
      <c r="BS644" s="76" t="str">
        <f t="shared" si="776"/>
        <v>BS$17</v>
      </c>
      <c r="BT644" s="76" t="str">
        <f t="shared" si="776"/>
        <v>BT$17</v>
      </c>
      <c r="BU644" s="76" t="str">
        <f t="shared" si="776"/>
        <v>BU$17</v>
      </c>
      <c r="BV644" s="76" t="str">
        <f t="shared" si="776"/>
        <v>BV$17</v>
      </c>
      <c r="BW644" s="76" t="str">
        <f t="shared" si="776"/>
        <v>BW$17</v>
      </c>
      <c r="BX644" s="76" t="str">
        <f t="shared" si="776"/>
        <v>BX$17</v>
      </c>
      <c r="BY644" s="76" t="str">
        <f t="shared" si="776"/>
        <v>BY$17</v>
      </c>
      <c r="BZ644" s="76" t="str">
        <f t="shared" si="776"/>
        <v>BZ$17</v>
      </c>
      <c r="CA644" s="76" t="str">
        <f t="shared" si="776"/>
        <v>CA$17</v>
      </c>
      <c r="CB644" s="76" t="str">
        <f t="shared" si="776"/>
        <v>CB$17</v>
      </c>
      <c r="CC644" s="76" t="str">
        <f t="shared" si="776"/>
        <v>CC$17</v>
      </c>
      <c r="CD644" s="76" t="str">
        <f t="shared" si="776"/>
        <v>CD$17</v>
      </c>
      <c r="CE644" s="76" t="str">
        <f t="shared" si="776"/>
        <v>CE$17</v>
      </c>
      <c r="CF644" s="76" t="str">
        <f t="shared" ref="CF644:CL644" si="777">CF638</f>
        <v>CF$17</v>
      </c>
      <c r="CG644" s="76" t="str">
        <f t="shared" si="777"/>
        <v>CG$17</v>
      </c>
      <c r="CH644" s="76" t="str">
        <f t="shared" si="777"/>
        <v>CH$17</v>
      </c>
      <c r="CI644" s="76" t="str">
        <f t="shared" si="777"/>
        <v>CI$17</v>
      </c>
      <c r="CJ644" s="76" t="str">
        <f t="shared" si="777"/>
        <v>CJ$17</v>
      </c>
      <c r="CK644" s="76" t="str">
        <f t="shared" si="777"/>
        <v>CK$17</v>
      </c>
      <c r="CL644" s="76" t="str">
        <f t="shared" si="777"/>
        <v>CL$17</v>
      </c>
      <c r="CN644" s="60"/>
      <c r="CO644" s="76" t="str">
        <f t="shared" ref="CO644:DK644" si="778">CO638</f>
        <v>CO$17</v>
      </c>
      <c r="CP644" s="76" t="str">
        <f t="shared" si="778"/>
        <v>CP$17</v>
      </c>
      <c r="CQ644" s="76" t="str">
        <f t="shared" si="778"/>
        <v>CQ$17</v>
      </c>
      <c r="CR644" s="76" t="str">
        <f t="shared" si="778"/>
        <v>CR$17</v>
      </c>
      <c r="CS644" s="76" t="str">
        <f t="shared" si="778"/>
        <v>CS$17</v>
      </c>
      <c r="CT644" s="76" t="str">
        <f t="shared" si="778"/>
        <v>CT$17</v>
      </c>
      <c r="CU644" s="76" t="str">
        <f t="shared" si="778"/>
        <v>CU$17</v>
      </c>
      <c r="CV644" s="76" t="str">
        <f t="shared" si="778"/>
        <v>CV$17</v>
      </c>
      <c r="CW644" s="76" t="str">
        <f t="shared" si="778"/>
        <v>CW$17</v>
      </c>
      <c r="CX644" s="76" t="str">
        <f t="shared" si="778"/>
        <v>CX$17</v>
      </c>
      <c r="CY644" s="76" t="str">
        <f t="shared" si="778"/>
        <v>CY$17</v>
      </c>
      <c r="CZ644" s="76" t="str">
        <f t="shared" si="778"/>
        <v>CZ$17</v>
      </c>
      <c r="DA644" s="76" t="str">
        <f t="shared" si="778"/>
        <v>DA$17</v>
      </c>
      <c r="DB644" s="76" t="str">
        <f t="shared" si="778"/>
        <v>DB$17</v>
      </c>
      <c r="DC644" s="76" t="str">
        <f t="shared" si="778"/>
        <v>DC$17</v>
      </c>
      <c r="DD644" s="76" t="str">
        <f t="shared" si="778"/>
        <v>DD$17</v>
      </c>
      <c r="DE644" s="76" t="str">
        <f t="shared" si="778"/>
        <v>DE$17</v>
      </c>
      <c r="DF644" s="76" t="str">
        <f t="shared" si="778"/>
        <v>DF$17</v>
      </c>
      <c r="DG644" s="76" t="str">
        <f t="shared" si="778"/>
        <v>DG$17</v>
      </c>
      <c r="DH644" s="76" t="str">
        <f t="shared" si="778"/>
        <v>DH$17</v>
      </c>
      <c r="DI644" s="76" t="str">
        <f t="shared" si="778"/>
        <v>DI$17</v>
      </c>
      <c r="DJ644" s="76" t="str">
        <f t="shared" si="778"/>
        <v>DJ$17</v>
      </c>
      <c r="DK644" s="76" t="str">
        <f t="shared" si="778"/>
        <v>DK$17</v>
      </c>
      <c r="DL644" s="76" t="str">
        <f t="shared" ref="DL644" si="779">DL638</f>
        <v>DL$17</v>
      </c>
    </row>
    <row r="645" spans="1:116" x14ac:dyDescent="0.4">
      <c r="B645" t="str">
        <f>E645</f>
        <v>645 GMV-PV</v>
      </c>
      <c r="D645" t="s">
        <v>272</v>
      </c>
      <c r="E645" s="8" t="str">
        <f t="shared" si="775"/>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5"/>
        <v>646 GMV-PV</v>
      </c>
      <c r="G646" s="126" t="str">
        <f>"GMV - "&amp;G650</f>
        <v>GMV - (Primary label)</v>
      </c>
      <c r="H646" s="27"/>
      <c r="I646" s="78"/>
      <c r="J646" s="78"/>
      <c r="K646" s="118">
        <f t="shared" ref="K646:P646" ca="1" si="780">SUMIF($3:$3,K$2,646:646)</f>
        <v>600000</v>
      </c>
      <c r="L646" s="118">
        <f t="shared" ca="1" si="780"/>
        <v>600000</v>
      </c>
      <c r="M646" s="118">
        <f t="shared" ca="1" si="780"/>
        <v>600000</v>
      </c>
      <c r="N646" s="118">
        <f t="shared" ca="1" si="780"/>
        <v>600000</v>
      </c>
      <c r="O646" s="118">
        <f t="shared" ca="1" si="780"/>
        <v>600000</v>
      </c>
      <c r="P646" s="118">
        <f t="shared" ca="1" si="780"/>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5"/>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5"/>
        <v>648 GMV-PV</v>
      </c>
      <c r="G648" s="126" t="str">
        <f>"Revenue - "&amp;G650</f>
        <v>Revenue - (Primary label)</v>
      </c>
      <c r="H648" s="27"/>
      <c r="I648" s="78"/>
      <c r="J648" s="78"/>
      <c r="K648" s="118">
        <f t="shared" ref="K648:P648" ca="1" si="781">SUMIF($3:$3,K$2,648:648)</f>
        <v>60000</v>
      </c>
      <c r="L648" s="118">
        <f t="shared" ca="1" si="781"/>
        <v>60000</v>
      </c>
      <c r="M648" s="118">
        <f t="shared" ca="1" si="781"/>
        <v>60000</v>
      </c>
      <c r="N648" s="118">
        <f t="shared" ca="1" si="781"/>
        <v>60000</v>
      </c>
      <c r="O648" s="118">
        <f t="shared" ca="1" si="781"/>
        <v>60000</v>
      </c>
      <c r="P648" s="118">
        <f t="shared" ca="1" si="781"/>
        <v>60000</v>
      </c>
      <c r="R648" s="33"/>
      <c r="S648" s="148">
        <f t="shared" ref="S648:AX648" ca="1" si="782">S647*S646</f>
        <v>5000</v>
      </c>
      <c r="T648" s="148">
        <f t="shared" ca="1" si="782"/>
        <v>5000</v>
      </c>
      <c r="U648" s="148">
        <f t="shared" ca="1" si="782"/>
        <v>5000</v>
      </c>
      <c r="V648" s="148">
        <f t="shared" ca="1" si="782"/>
        <v>5000</v>
      </c>
      <c r="W648" s="148">
        <f t="shared" ca="1" si="782"/>
        <v>5000</v>
      </c>
      <c r="X648" s="148">
        <f t="shared" ca="1" si="782"/>
        <v>5000</v>
      </c>
      <c r="Y648" s="148">
        <f t="shared" ca="1" si="782"/>
        <v>5000</v>
      </c>
      <c r="Z648" s="148">
        <f t="shared" ca="1" si="782"/>
        <v>5000</v>
      </c>
      <c r="AA648" s="148">
        <f t="shared" ca="1" si="782"/>
        <v>5000</v>
      </c>
      <c r="AB648" s="148">
        <f t="shared" ca="1" si="782"/>
        <v>5000</v>
      </c>
      <c r="AC648" s="148">
        <f t="shared" ca="1" si="782"/>
        <v>5000</v>
      </c>
      <c r="AD648" s="148">
        <f t="shared" ca="1" si="782"/>
        <v>5000</v>
      </c>
      <c r="AE648" s="148">
        <f t="shared" ca="1" si="782"/>
        <v>5000</v>
      </c>
      <c r="AF648" s="148">
        <f t="shared" ca="1" si="782"/>
        <v>5000</v>
      </c>
      <c r="AG648" s="148">
        <f t="shared" ca="1" si="782"/>
        <v>5000</v>
      </c>
      <c r="AH648" s="148">
        <f t="shared" ca="1" si="782"/>
        <v>5000</v>
      </c>
      <c r="AI648" s="148">
        <f t="shared" ca="1" si="782"/>
        <v>5000</v>
      </c>
      <c r="AJ648" s="148">
        <f t="shared" ca="1" si="782"/>
        <v>5000</v>
      </c>
      <c r="AK648" s="148">
        <f t="shared" ca="1" si="782"/>
        <v>5000</v>
      </c>
      <c r="AL648" s="148">
        <f t="shared" ca="1" si="782"/>
        <v>5000</v>
      </c>
      <c r="AM648" s="148">
        <f t="shared" ca="1" si="782"/>
        <v>5000</v>
      </c>
      <c r="AN648" s="148">
        <f t="shared" ca="1" si="782"/>
        <v>5000</v>
      </c>
      <c r="AO648" s="148">
        <f t="shared" ca="1" si="782"/>
        <v>5000</v>
      </c>
      <c r="AP648" s="148">
        <f t="shared" ca="1" si="782"/>
        <v>5000</v>
      </c>
      <c r="AQ648" s="148">
        <f t="shared" ca="1" si="782"/>
        <v>5000</v>
      </c>
      <c r="AR648" s="148">
        <f t="shared" ca="1" si="782"/>
        <v>5000</v>
      </c>
      <c r="AS648" s="148">
        <f t="shared" ca="1" si="782"/>
        <v>5000</v>
      </c>
      <c r="AT648" s="148">
        <f t="shared" ca="1" si="782"/>
        <v>5000</v>
      </c>
      <c r="AU648" s="148">
        <f t="shared" ca="1" si="782"/>
        <v>5000</v>
      </c>
      <c r="AV648" s="148">
        <f t="shared" ca="1" si="782"/>
        <v>5000</v>
      </c>
      <c r="AW648" s="148">
        <f t="shared" ca="1" si="782"/>
        <v>5000</v>
      </c>
      <c r="AX648" s="148">
        <f t="shared" ca="1" si="782"/>
        <v>5000</v>
      </c>
      <c r="AY648" s="148">
        <f t="shared" ref="AY648:CD648" ca="1" si="783">AY647*AY646</f>
        <v>5000</v>
      </c>
      <c r="AZ648" s="148">
        <f t="shared" ca="1" si="783"/>
        <v>5000</v>
      </c>
      <c r="BA648" s="148">
        <f t="shared" ca="1" si="783"/>
        <v>5000</v>
      </c>
      <c r="BB648" s="148">
        <f t="shared" ca="1" si="783"/>
        <v>5000</v>
      </c>
      <c r="BC648" s="148">
        <f t="shared" ca="1" si="783"/>
        <v>5000</v>
      </c>
      <c r="BD648" s="148">
        <f t="shared" ca="1" si="783"/>
        <v>5000</v>
      </c>
      <c r="BE648" s="148">
        <f t="shared" ca="1" si="783"/>
        <v>5000</v>
      </c>
      <c r="BF648" s="148">
        <f t="shared" ca="1" si="783"/>
        <v>5000</v>
      </c>
      <c r="BG648" s="148">
        <f t="shared" ca="1" si="783"/>
        <v>5000</v>
      </c>
      <c r="BH648" s="148">
        <f t="shared" ca="1" si="783"/>
        <v>5000</v>
      </c>
      <c r="BI648" s="148">
        <f t="shared" ca="1" si="783"/>
        <v>5000</v>
      </c>
      <c r="BJ648" s="148">
        <f t="shared" ca="1" si="783"/>
        <v>5000</v>
      </c>
      <c r="BK648" s="148">
        <f t="shared" ca="1" si="783"/>
        <v>5000</v>
      </c>
      <c r="BL648" s="148">
        <f t="shared" ca="1" si="783"/>
        <v>5000</v>
      </c>
      <c r="BM648" s="148">
        <f t="shared" ca="1" si="783"/>
        <v>5000</v>
      </c>
      <c r="BN648" s="148">
        <f t="shared" ca="1" si="783"/>
        <v>5000</v>
      </c>
      <c r="BO648" s="148">
        <f t="shared" ca="1" si="783"/>
        <v>5000</v>
      </c>
      <c r="BP648" s="148">
        <f t="shared" ca="1" si="783"/>
        <v>5000</v>
      </c>
      <c r="BQ648" s="148">
        <f t="shared" ca="1" si="783"/>
        <v>5000</v>
      </c>
      <c r="BR648" s="148">
        <f t="shared" ca="1" si="783"/>
        <v>5000</v>
      </c>
      <c r="BS648" s="148">
        <f t="shared" ca="1" si="783"/>
        <v>5000</v>
      </c>
      <c r="BT648" s="148">
        <f t="shared" ca="1" si="783"/>
        <v>5000</v>
      </c>
      <c r="BU648" s="148">
        <f t="shared" ca="1" si="783"/>
        <v>5000</v>
      </c>
      <c r="BV648" s="148">
        <f t="shared" ca="1" si="783"/>
        <v>5000</v>
      </c>
      <c r="BW648" s="148">
        <f t="shared" ca="1" si="783"/>
        <v>5000</v>
      </c>
      <c r="BX648" s="148">
        <f t="shared" ca="1" si="783"/>
        <v>5000</v>
      </c>
      <c r="BY648" s="148">
        <f t="shared" ca="1" si="783"/>
        <v>5000</v>
      </c>
      <c r="BZ648" s="148">
        <f t="shared" ca="1" si="783"/>
        <v>5000</v>
      </c>
      <c r="CA648" s="148">
        <f t="shared" ca="1" si="783"/>
        <v>5000</v>
      </c>
      <c r="CB648" s="148">
        <f t="shared" ca="1" si="783"/>
        <v>5000</v>
      </c>
      <c r="CC648" s="148">
        <f t="shared" ca="1" si="783"/>
        <v>5000</v>
      </c>
      <c r="CD648" s="148">
        <f t="shared" ca="1" si="783"/>
        <v>5000</v>
      </c>
      <c r="CE648" s="148">
        <f t="shared" ref="CE648:CL648" ca="1" si="784">CE647*CE646</f>
        <v>5000</v>
      </c>
      <c r="CF648" s="148">
        <f t="shared" ca="1" si="784"/>
        <v>5000</v>
      </c>
      <c r="CG648" s="148">
        <f t="shared" ca="1" si="784"/>
        <v>5000</v>
      </c>
      <c r="CH648" s="148">
        <f t="shared" ca="1" si="784"/>
        <v>5000</v>
      </c>
      <c r="CI648" s="148">
        <f t="shared" ca="1" si="784"/>
        <v>5000</v>
      </c>
      <c r="CJ648" s="148">
        <f t="shared" ca="1" si="784"/>
        <v>5000</v>
      </c>
      <c r="CK648" s="148">
        <f t="shared" ca="1" si="784"/>
        <v>5000</v>
      </c>
      <c r="CL648" s="148">
        <f t="shared" ca="1" si="784"/>
        <v>5000</v>
      </c>
      <c r="CN648" s="78"/>
      <c r="CO648" s="148" t="e">
        <f t="shared" ref="CO648:DK648" ca="1" si="785">CO647*CO646</f>
        <v>#N/A</v>
      </c>
      <c r="CP648" s="148" t="e">
        <f t="shared" ca="1" si="785"/>
        <v>#N/A</v>
      </c>
      <c r="CQ648" s="148" t="e">
        <f t="shared" ca="1" si="785"/>
        <v>#N/A</v>
      </c>
      <c r="CR648" s="148" t="e">
        <f t="shared" ca="1" si="785"/>
        <v>#N/A</v>
      </c>
      <c r="CS648" s="148" t="e">
        <f t="shared" ca="1" si="785"/>
        <v>#N/A</v>
      </c>
      <c r="CT648" s="148" t="e">
        <f t="shared" ca="1" si="785"/>
        <v>#N/A</v>
      </c>
      <c r="CU648" s="148" t="e">
        <f t="shared" ca="1" si="785"/>
        <v>#N/A</v>
      </c>
      <c r="CV648" s="148" t="e">
        <f t="shared" ca="1" si="785"/>
        <v>#N/A</v>
      </c>
      <c r="CW648" s="148" t="e">
        <f t="shared" ca="1" si="785"/>
        <v>#N/A</v>
      </c>
      <c r="CX648" s="148" t="e">
        <f t="shared" ca="1" si="785"/>
        <v>#N/A</v>
      </c>
      <c r="CY648" s="148" t="e">
        <f t="shared" ca="1" si="785"/>
        <v>#N/A</v>
      </c>
      <c r="CZ648" s="148" t="e">
        <f t="shared" ca="1" si="785"/>
        <v>#N/A</v>
      </c>
      <c r="DA648" s="148" t="e">
        <f t="shared" ca="1" si="785"/>
        <v>#N/A</v>
      </c>
      <c r="DB648" s="148" t="e">
        <f t="shared" ca="1" si="785"/>
        <v>#N/A</v>
      </c>
      <c r="DC648" s="148" t="e">
        <f t="shared" ca="1" si="785"/>
        <v>#N/A</v>
      </c>
      <c r="DD648" s="148" t="e">
        <f t="shared" ca="1" si="785"/>
        <v>#N/A</v>
      </c>
      <c r="DE648" s="148" t="e">
        <f t="shared" ca="1" si="785"/>
        <v>#N/A</v>
      </c>
      <c r="DF648" s="148" t="e">
        <f t="shared" ca="1" si="785"/>
        <v>#N/A</v>
      </c>
      <c r="DG648" s="148" t="e">
        <f t="shared" ca="1" si="785"/>
        <v>#N/A</v>
      </c>
      <c r="DH648" s="148" t="e">
        <f t="shared" ca="1" si="785"/>
        <v>#N/A</v>
      </c>
      <c r="DI648" s="148" t="e">
        <f t="shared" ca="1" si="785"/>
        <v>#N/A</v>
      </c>
      <c r="DJ648" s="148" t="e">
        <f t="shared" ca="1" si="785"/>
        <v>#N/A</v>
      </c>
      <c r="DK648" s="148" t="e">
        <f t="shared" ca="1" si="785"/>
        <v>#N/A</v>
      </c>
      <c r="DL648" s="148" t="e">
        <f t="shared" ref="DL648" ca="1" si="786">DL647*DL646</f>
        <v>#N/A</v>
      </c>
    </row>
    <row r="649" spans="1:116" x14ac:dyDescent="0.4">
      <c r="D649" t="s">
        <v>272</v>
      </c>
      <c r="E649" s="8" t="str">
        <f t="shared" ref="E649" si="787">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5"/>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5"/>
        <v>652 GMV-PV</v>
      </c>
      <c r="G652" s="191" t="s">
        <v>334</v>
      </c>
      <c r="H652" s="3"/>
      <c r="I652" s="4"/>
      <c r="J652" s="4"/>
      <c r="K652" s="219"/>
      <c r="L652" s="219"/>
      <c r="M652" s="219"/>
      <c r="N652" s="219"/>
      <c r="O652" s="219"/>
      <c r="P652" s="219"/>
      <c r="R652" s="220"/>
      <c r="S652" s="212" t="str">
        <f t="shared" ref="S652:AX652" si="788">ADDRESS(ROW(S648),COLUMN(S648),2)</f>
        <v>S$648</v>
      </c>
      <c r="T652" s="212" t="str">
        <f t="shared" si="788"/>
        <v>T$648</v>
      </c>
      <c r="U652" s="212" t="str">
        <f t="shared" si="788"/>
        <v>U$648</v>
      </c>
      <c r="V652" s="212" t="str">
        <f t="shared" si="788"/>
        <v>V$648</v>
      </c>
      <c r="W652" s="212" t="str">
        <f t="shared" si="788"/>
        <v>W$648</v>
      </c>
      <c r="X652" s="212" t="str">
        <f t="shared" si="788"/>
        <v>X$648</v>
      </c>
      <c r="Y652" s="212" t="str">
        <f t="shared" si="788"/>
        <v>Y$648</v>
      </c>
      <c r="Z652" s="212" t="str">
        <f t="shared" si="788"/>
        <v>Z$648</v>
      </c>
      <c r="AA652" s="212" t="str">
        <f t="shared" si="788"/>
        <v>AA$648</v>
      </c>
      <c r="AB652" s="212" t="str">
        <f t="shared" si="788"/>
        <v>AB$648</v>
      </c>
      <c r="AC652" s="212" t="str">
        <f t="shared" si="788"/>
        <v>AC$648</v>
      </c>
      <c r="AD652" s="212" t="str">
        <f t="shared" si="788"/>
        <v>AD$648</v>
      </c>
      <c r="AE652" s="212" t="str">
        <f t="shared" si="788"/>
        <v>AE$648</v>
      </c>
      <c r="AF652" s="212" t="str">
        <f t="shared" si="788"/>
        <v>AF$648</v>
      </c>
      <c r="AG652" s="212" t="str">
        <f t="shared" si="788"/>
        <v>AG$648</v>
      </c>
      <c r="AH652" s="212" t="str">
        <f t="shared" si="788"/>
        <v>AH$648</v>
      </c>
      <c r="AI652" s="212" t="str">
        <f t="shared" si="788"/>
        <v>AI$648</v>
      </c>
      <c r="AJ652" s="212" t="str">
        <f t="shared" si="788"/>
        <v>AJ$648</v>
      </c>
      <c r="AK652" s="212" t="str">
        <f t="shared" si="788"/>
        <v>AK$648</v>
      </c>
      <c r="AL652" s="212" t="str">
        <f t="shared" si="788"/>
        <v>AL$648</v>
      </c>
      <c r="AM652" s="212" t="str">
        <f t="shared" si="788"/>
        <v>AM$648</v>
      </c>
      <c r="AN652" s="212" t="str">
        <f t="shared" si="788"/>
        <v>AN$648</v>
      </c>
      <c r="AO652" s="212" t="str">
        <f t="shared" si="788"/>
        <v>AO$648</v>
      </c>
      <c r="AP652" s="212" t="str">
        <f t="shared" si="788"/>
        <v>AP$648</v>
      </c>
      <c r="AQ652" s="212" t="str">
        <f t="shared" si="788"/>
        <v>AQ$648</v>
      </c>
      <c r="AR652" s="212" t="str">
        <f t="shared" si="788"/>
        <v>AR$648</v>
      </c>
      <c r="AS652" s="212" t="str">
        <f t="shared" si="788"/>
        <v>AS$648</v>
      </c>
      <c r="AT652" s="212" t="str">
        <f t="shared" si="788"/>
        <v>AT$648</v>
      </c>
      <c r="AU652" s="212" t="str">
        <f t="shared" si="788"/>
        <v>AU$648</v>
      </c>
      <c r="AV652" s="212" t="str">
        <f t="shared" si="788"/>
        <v>AV$648</v>
      </c>
      <c r="AW652" s="212" t="str">
        <f t="shared" si="788"/>
        <v>AW$648</v>
      </c>
      <c r="AX652" s="212" t="str">
        <f t="shared" si="788"/>
        <v>AX$648</v>
      </c>
      <c r="AY652" s="212" t="str">
        <f t="shared" ref="AY652:CD652" si="789">ADDRESS(ROW(AY648),COLUMN(AY648),2)</f>
        <v>AY$648</v>
      </c>
      <c r="AZ652" s="212" t="str">
        <f t="shared" si="789"/>
        <v>AZ$648</v>
      </c>
      <c r="BA652" s="212" t="str">
        <f t="shared" si="789"/>
        <v>BA$648</v>
      </c>
      <c r="BB652" s="212" t="str">
        <f t="shared" si="789"/>
        <v>BB$648</v>
      </c>
      <c r="BC652" s="212" t="str">
        <f t="shared" si="789"/>
        <v>BC$648</v>
      </c>
      <c r="BD652" s="212" t="str">
        <f t="shared" si="789"/>
        <v>BD$648</v>
      </c>
      <c r="BE652" s="212" t="str">
        <f t="shared" si="789"/>
        <v>BE$648</v>
      </c>
      <c r="BF652" s="212" t="str">
        <f t="shared" si="789"/>
        <v>BF$648</v>
      </c>
      <c r="BG652" s="212" t="str">
        <f t="shared" si="789"/>
        <v>BG$648</v>
      </c>
      <c r="BH652" s="212" t="str">
        <f t="shared" si="789"/>
        <v>BH$648</v>
      </c>
      <c r="BI652" s="212" t="str">
        <f t="shared" si="789"/>
        <v>BI$648</v>
      </c>
      <c r="BJ652" s="212" t="str">
        <f t="shared" si="789"/>
        <v>BJ$648</v>
      </c>
      <c r="BK652" s="212" t="str">
        <f t="shared" si="789"/>
        <v>BK$648</v>
      </c>
      <c r="BL652" s="212" t="str">
        <f t="shared" si="789"/>
        <v>BL$648</v>
      </c>
      <c r="BM652" s="212" t="str">
        <f t="shared" si="789"/>
        <v>BM$648</v>
      </c>
      <c r="BN652" s="212" t="str">
        <f t="shared" si="789"/>
        <v>BN$648</v>
      </c>
      <c r="BO652" s="212" t="str">
        <f t="shared" si="789"/>
        <v>BO$648</v>
      </c>
      <c r="BP652" s="212" t="str">
        <f t="shared" si="789"/>
        <v>BP$648</v>
      </c>
      <c r="BQ652" s="212" t="str">
        <f t="shared" si="789"/>
        <v>BQ$648</v>
      </c>
      <c r="BR652" s="212" t="str">
        <f t="shared" si="789"/>
        <v>BR$648</v>
      </c>
      <c r="BS652" s="212" t="str">
        <f t="shared" si="789"/>
        <v>BS$648</v>
      </c>
      <c r="BT652" s="212" t="str">
        <f t="shared" si="789"/>
        <v>BT$648</v>
      </c>
      <c r="BU652" s="212" t="str">
        <f t="shared" si="789"/>
        <v>BU$648</v>
      </c>
      <c r="BV652" s="212" t="str">
        <f t="shared" si="789"/>
        <v>BV$648</v>
      </c>
      <c r="BW652" s="212" t="str">
        <f t="shared" si="789"/>
        <v>BW$648</v>
      </c>
      <c r="BX652" s="212" t="str">
        <f t="shared" si="789"/>
        <v>BX$648</v>
      </c>
      <c r="BY652" s="212" t="str">
        <f t="shared" si="789"/>
        <v>BY$648</v>
      </c>
      <c r="BZ652" s="212" t="str">
        <f t="shared" si="789"/>
        <v>BZ$648</v>
      </c>
      <c r="CA652" s="212" t="str">
        <f t="shared" si="789"/>
        <v>CA$648</v>
      </c>
      <c r="CB652" s="212" t="str">
        <f t="shared" si="789"/>
        <v>CB$648</v>
      </c>
      <c r="CC652" s="212" t="str">
        <f t="shared" si="789"/>
        <v>CC$648</v>
      </c>
      <c r="CD652" s="212" t="str">
        <f t="shared" si="789"/>
        <v>CD$648</v>
      </c>
      <c r="CE652" s="212" t="str">
        <f t="shared" ref="CE652:CL652" si="790">ADDRESS(ROW(CE648),COLUMN(CE648),2)</f>
        <v>CE$648</v>
      </c>
      <c r="CF652" s="212" t="str">
        <f t="shared" si="790"/>
        <v>CF$648</v>
      </c>
      <c r="CG652" s="212" t="str">
        <f t="shared" si="790"/>
        <v>CG$648</v>
      </c>
      <c r="CH652" s="212" t="str">
        <f t="shared" si="790"/>
        <v>CH$648</v>
      </c>
      <c r="CI652" s="212" t="str">
        <f t="shared" si="790"/>
        <v>CI$648</v>
      </c>
      <c r="CJ652" s="212" t="str">
        <f t="shared" si="790"/>
        <v>CJ$648</v>
      </c>
      <c r="CK652" s="212" t="str">
        <f t="shared" si="790"/>
        <v>CK$648</v>
      </c>
      <c r="CL652" s="212" t="str">
        <f t="shared" si="790"/>
        <v>CL$648</v>
      </c>
      <c r="CN652" s="4"/>
      <c r="CO652" s="212" t="str">
        <f t="shared" ref="CO652:DK652" si="791">ADDRESS(ROW(CO648),COLUMN(CO648),2)</f>
        <v>CO$648</v>
      </c>
      <c r="CP652" s="212" t="str">
        <f t="shared" si="791"/>
        <v>CP$648</v>
      </c>
      <c r="CQ652" s="212" t="str">
        <f t="shared" si="791"/>
        <v>CQ$648</v>
      </c>
      <c r="CR652" s="212" t="str">
        <f t="shared" si="791"/>
        <v>CR$648</v>
      </c>
      <c r="CS652" s="212" t="str">
        <f t="shared" si="791"/>
        <v>CS$648</v>
      </c>
      <c r="CT652" s="212" t="str">
        <f t="shared" si="791"/>
        <v>CT$648</v>
      </c>
      <c r="CU652" s="212" t="str">
        <f t="shared" si="791"/>
        <v>CU$648</v>
      </c>
      <c r="CV652" s="212" t="str">
        <f t="shared" si="791"/>
        <v>CV$648</v>
      </c>
      <c r="CW652" s="212" t="str">
        <f t="shared" si="791"/>
        <v>CW$648</v>
      </c>
      <c r="CX652" s="212" t="str">
        <f t="shared" si="791"/>
        <v>CX$648</v>
      </c>
      <c r="CY652" s="212" t="str">
        <f t="shared" si="791"/>
        <v>CY$648</v>
      </c>
      <c r="CZ652" s="212" t="str">
        <f t="shared" si="791"/>
        <v>CZ$648</v>
      </c>
      <c r="DA652" s="212" t="str">
        <f t="shared" si="791"/>
        <v>DA$648</v>
      </c>
      <c r="DB652" s="212" t="str">
        <f t="shared" si="791"/>
        <v>DB$648</v>
      </c>
      <c r="DC652" s="212" t="str">
        <f t="shared" si="791"/>
        <v>DC$648</v>
      </c>
      <c r="DD652" s="212" t="str">
        <f t="shared" si="791"/>
        <v>DD$648</v>
      </c>
      <c r="DE652" s="212" t="str">
        <f t="shared" si="791"/>
        <v>DE$648</v>
      </c>
      <c r="DF652" s="212" t="str">
        <f t="shared" si="791"/>
        <v>DF$648</v>
      </c>
      <c r="DG652" s="212" t="str">
        <f t="shared" si="791"/>
        <v>DG$648</v>
      </c>
      <c r="DH652" s="212" t="str">
        <f t="shared" si="791"/>
        <v>DH$648</v>
      </c>
      <c r="DI652" s="212" t="str">
        <f t="shared" si="791"/>
        <v>DI$648</v>
      </c>
      <c r="DJ652" s="212" t="str">
        <f t="shared" si="791"/>
        <v>DJ$648</v>
      </c>
      <c r="DK652" s="212" t="str">
        <f t="shared" si="791"/>
        <v>DK$648</v>
      </c>
      <c r="DL652" s="212" t="str">
        <f t="shared" ref="DL652" si="792">ADDRESS(ROW(DL648),COLUMN(DL648),2)</f>
        <v>DL$648</v>
      </c>
    </row>
    <row r="653" spans="1:116" x14ac:dyDescent="0.4">
      <c r="B653" t="s">
        <v>332</v>
      </c>
      <c r="D653" t="s">
        <v>272</v>
      </c>
      <c r="E653" s="8" t="str">
        <f t="shared" si="775"/>
        <v>653 GMV-PV</v>
      </c>
      <c r="G653" s="136" t="s">
        <v>333</v>
      </c>
      <c r="H653" s="12"/>
      <c r="I653" s="60"/>
      <c r="J653" s="60"/>
      <c r="K653" s="15"/>
      <c r="L653" s="15"/>
      <c r="M653" s="15"/>
      <c r="N653" s="15"/>
      <c r="O653" s="15"/>
      <c r="P653" s="15"/>
      <c r="R653" s="15"/>
      <c r="S653" s="179" t="str">
        <f t="shared" ref="S653:AX653" si="793">S638</f>
        <v>S$17</v>
      </c>
      <c r="T653" s="179" t="str">
        <f t="shared" si="793"/>
        <v>T$17</v>
      </c>
      <c r="U653" s="179" t="str">
        <f t="shared" si="793"/>
        <v>U$17</v>
      </c>
      <c r="V653" s="179" t="str">
        <f t="shared" si="793"/>
        <v>V$17</v>
      </c>
      <c r="W653" s="179" t="str">
        <f t="shared" si="793"/>
        <v>W$17</v>
      </c>
      <c r="X653" s="179" t="str">
        <f t="shared" si="793"/>
        <v>X$17</v>
      </c>
      <c r="Y653" s="179" t="str">
        <f t="shared" si="793"/>
        <v>Y$17</v>
      </c>
      <c r="Z653" s="179" t="str">
        <f t="shared" si="793"/>
        <v>Z$17</v>
      </c>
      <c r="AA653" s="179" t="str">
        <f t="shared" si="793"/>
        <v>AA$17</v>
      </c>
      <c r="AB653" s="179" t="str">
        <f t="shared" si="793"/>
        <v>AB$17</v>
      </c>
      <c r="AC653" s="179" t="str">
        <f t="shared" si="793"/>
        <v>AC$17</v>
      </c>
      <c r="AD653" s="179" t="str">
        <f t="shared" si="793"/>
        <v>AD$17</v>
      </c>
      <c r="AE653" s="179" t="str">
        <f t="shared" si="793"/>
        <v>AE$17</v>
      </c>
      <c r="AF653" s="179" t="str">
        <f t="shared" si="793"/>
        <v>AF$17</v>
      </c>
      <c r="AG653" s="179" t="str">
        <f t="shared" si="793"/>
        <v>AG$17</v>
      </c>
      <c r="AH653" s="179" t="str">
        <f t="shared" si="793"/>
        <v>AH$17</v>
      </c>
      <c r="AI653" s="179" t="str">
        <f t="shared" si="793"/>
        <v>AI$17</v>
      </c>
      <c r="AJ653" s="179" t="str">
        <f t="shared" si="793"/>
        <v>AJ$17</v>
      </c>
      <c r="AK653" s="179" t="str">
        <f t="shared" si="793"/>
        <v>AK$17</v>
      </c>
      <c r="AL653" s="179" t="str">
        <f t="shared" si="793"/>
        <v>AL$17</v>
      </c>
      <c r="AM653" s="179" t="str">
        <f t="shared" si="793"/>
        <v>AM$17</v>
      </c>
      <c r="AN653" s="179" t="str">
        <f t="shared" si="793"/>
        <v>AN$17</v>
      </c>
      <c r="AO653" s="179" t="str">
        <f t="shared" si="793"/>
        <v>AO$17</v>
      </c>
      <c r="AP653" s="179" t="str">
        <f t="shared" si="793"/>
        <v>AP$17</v>
      </c>
      <c r="AQ653" s="179" t="str">
        <f t="shared" si="793"/>
        <v>AQ$17</v>
      </c>
      <c r="AR653" s="179" t="str">
        <f t="shared" si="793"/>
        <v>AR$17</v>
      </c>
      <c r="AS653" s="179" t="str">
        <f t="shared" si="793"/>
        <v>AS$17</v>
      </c>
      <c r="AT653" s="179" t="str">
        <f t="shared" si="793"/>
        <v>AT$17</v>
      </c>
      <c r="AU653" s="179" t="str">
        <f t="shared" si="793"/>
        <v>AU$17</v>
      </c>
      <c r="AV653" s="179" t="str">
        <f t="shared" si="793"/>
        <v>AV$17</v>
      </c>
      <c r="AW653" s="179" t="str">
        <f t="shared" si="793"/>
        <v>AW$17</v>
      </c>
      <c r="AX653" s="179" t="str">
        <f t="shared" si="793"/>
        <v>AX$17</v>
      </c>
      <c r="AY653" s="179" t="str">
        <f t="shared" ref="AY653:CD653" si="794">AY638</f>
        <v>AY$17</v>
      </c>
      <c r="AZ653" s="179" t="str">
        <f t="shared" si="794"/>
        <v>AZ$17</v>
      </c>
      <c r="BA653" s="179" t="str">
        <f t="shared" si="794"/>
        <v>BA$17</v>
      </c>
      <c r="BB653" s="179" t="str">
        <f t="shared" si="794"/>
        <v>BB$17</v>
      </c>
      <c r="BC653" s="179" t="str">
        <f t="shared" si="794"/>
        <v>BC$17</v>
      </c>
      <c r="BD653" s="179" t="str">
        <f t="shared" si="794"/>
        <v>BD$17</v>
      </c>
      <c r="BE653" s="179" t="str">
        <f t="shared" si="794"/>
        <v>BE$17</v>
      </c>
      <c r="BF653" s="179" t="str">
        <f t="shared" si="794"/>
        <v>BF$17</v>
      </c>
      <c r="BG653" s="179" t="str">
        <f t="shared" si="794"/>
        <v>BG$17</v>
      </c>
      <c r="BH653" s="179" t="str">
        <f t="shared" si="794"/>
        <v>BH$17</v>
      </c>
      <c r="BI653" s="179" t="str">
        <f t="shared" si="794"/>
        <v>BI$17</v>
      </c>
      <c r="BJ653" s="179" t="str">
        <f t="shared" si="794"/>
        <v>BJ$17</v>
      </c>
      <c r="BK653" s="179" t="str">
        <f t="shared" si="794"/>
        <v>BK$17</v>
      </c>
      <c r="BL653" s="179" t="str">
        <f t="shared" si="794"/>
        <v>BL$17</v>
      </c>
      <c r="BM653" s="179" t="str">
        <f t="shared" si="794"/>
        <v>BM$17</v>
      </c>
      <c r="BN653" s="179" t="str">
        <f t="shared" si="794"/>
        <v>BN$17</v>
      </c>
      <c r="BO653" s="179" t="str">
        <f t="shared" si="794"/>
        <v>BO$17</v>
      </c>
      <c r="BP653" s="179" t="str">
        <f t="shared" si="794"/>
        <v>BP$17</v>
      </c>
      <c r="BQ653" s="179" t="str">
        <f t="shared" si="794"/>
        <v>BQ$17</v>
      </c>
      <c r="BR653" s="179" t="str">
        <f t="shared" si="794"/>
        <v>BR$17</v>
      </c>
      <c r="BS653" s="179" t="str">
        <f t="shared" si="794"/>
        <v>BS$17</v>
      </c>
      <c r="BT653" s="179" t="str">
        <f t="shared" si="794"/>
        <v>BT$17</v>
      </c>
      <c r="BU653" s="179" t="str">
        <f t="shared" si="794"/>
        <v>BU$17</v>
      </c>
      <c r="BV653" s="179" t="str">
        <f t="shared" si="794"/>
        <v>BV$17</v>
      </c>
      <c r="BW653" s="179" t="str">
        <f t="shared" si="794"/>
        <v>BW$17</v>
      </c>
      <c r="BX653" s="179" t="str">
        <f t="shared" si="794"/>
        <v>BX$17</v>
      </c>
      <c r="BY653" s="179" t="str">
        <f t="shared" si="794"/>
        <v>BY$17</v>
      </c>
      <c r="BZ653" s="179" t="str">
        <f t="shared" si="794"/>
        <v>BZ$17</v>
      </c>
      <c r="CA653" s="179" t="str">
        <f t="shared" si="794"/>
        <v>CA$17</v>
      </c>
      <c r="CB653" s="179" t="str">
        <f t="shared" si="794"/>
        <v>CB$17</v>
      </c>
      <c r="CC653" s="179" t="str">
        <f t="shared" si="794"/>
        <v>CC$17</v>
      </c>
      <c r="CD653" s="179" t="str">
        <f t="shared" si="794"/>
        <v>CD$17</v>
      </c>
      <c r="CE653" s="179" t="str">
        <f t="shared" ref="CE653:CL653" si="795">CE638</f>
        <v>CE$17</v>
      </c>
      <c r="CF653" s="179" t="str">
        <f t="shared" si="795"/>
        <v>CF$17</v>
      </c>
      <c r="CG653" s="179" t="str">
        <f t="shared" si="795"/>
        <v>CG$17</v>
      </c>
      <c r="CH653" s="179" t="str">
        <f t="shared" si="795"/>
        <v>CH$17</v>
      </c>
      <c r="CI653" s="179" t="str">
        <f t="shared" si="795"/>
        <v>CI$17</v>
      </c>
      <c r="CJ653" s="179" t="str">
        <f t="shared" si="795"/>
        <v>CJ$17</v>
      </c>
      <c r="CK653" s="179" t="str">
        <f t="shared" si="795"/>
        <v>CK$17</v>
      </c>
      <c r="CL653" s="179" t="str">
        <f t="shared" si="795"/>
        <v>CL$17</v>
      </c>
      <c r="CN653" s="60"/>
      <c r="CO653" s="179" t="str">
        <f t="shared" ref="CO653:DK653" si="796">CO638</f>
        <v>CO$17</v>
      </c>
      <c r="CP653" s="179" t="str">
        <f t="shared" si="796"/>
        <v>CP$17</v>
      </c>
      <c r="CQ653" s="179" t="str">
        <f t="shared" si="796"/>
        <v>CQ$17</v>
      </c>
      <c r="CR653" s="179" t="str">
        <f t="shared" si="796"/>
        <v>CR$17</v>
      </c>
      <c r="CS653" s="179" t="str">
        <f t="shared" si="796"/>
        <v>CS$17</v>
      </c>
      <c r="CT653" s="179" t="str">
        <f t="shared" si="796"/>
        <v>CT$17</v>
      </c>
      <c r="CU653" s="179" t="str">
        <f t="shared" si="796"/>
        <v>CU$17</v>
      </c>
      <c r="CV653" s="179" t="str">
        <f t="shared" si="796"/>
        <v>CV$17</v>
      </c>
      <c r="CW653" s="179" t="str">
        <f t="shared" si="796"/>
        <v>CW$17</v>
      </c>
      <c r="CX653" s="179" t="str">
        <f t="shared" si="796"/>
        <v>CX$17</v>
      </c>
      <c r="CY653" s="179" t="str">
        <f t="shared" si="796"/>
        <v>CY$17</v>
      </c>
      <c r="CZ653" s="179" t="str">
        <f t="shared" si="796"/>
        <v>CZ$17</v>
      </c>
      <c r="DA653" s="179" t="str">
        <f t="shared" si="796"/>
        <v>DA$17</v>
      </c>
      <c r="DB653" s="179" t="str">
        <f t="shared" si="796"/>
        <v>DB$17</v>
      </c>
      <c r="DC653" s="179" t="str">
        <f t="shared" si="796"/>
        <v>DC$17</v>
      </c>
      <c r="DD653" s="179" t="str">
        <f t="shared" si="796"/>
        <v>DD$17</v>
      </c>
      <c r="DE653" s="179" t="str">
        <f t="shared" si="796"/>
        <v>DE$17</v>
      </c>
      <c r="DF653" s="179" t="str">
        <f t="shared" si="796"/>
        <v>DF$17</v>
      </c>
      <c r="DG653" s="179" t="str">
        <f t="shared" si="796"/>
        <v>DG$17</v>
      </c>
      <c r="DH653" s="179" t="str">
        <f t="shared" si="796"/>
        <v>DH$17</v>
      </c>
      <c r="DI653" s="179" t="str">
        <f t="shared" si="796"/>
        <v>DI$17</v>
      </c>
      <c r="DJ653" s="179" t="str">
        <f t="shared" si="796"/>
        <v>DJ$17</v>
      </c>
      <c r="DK653" s="179" t="str">
        <f t="shared" si="796"/>
        <v>DK$17</v>
      </c>
      <c r="DL653" s="179" t="str">
        <f t="shared" ref="DL653" si="797">DL638</f>
        <v>DL$17</v>
      </c>
    </row>
    <row r="654" spans="1:116" x14ac:dyDescent="0.4">
      <c r="B654" t="s">
        <v>332</v>
      </c>
      <c r="D654" t="s">
        <v>272</v>
      </c>
      <c r="E654" s="8" t="str">
        <f t="shared" ref="E654:E657" si="798">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9">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8"/>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8"/>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800">S$20</f>
        <v>S$16</v>
      </c>
      <c r="T661" s="199" t="str">
        <f t="shared" si="800"/>
        <v>T$16</v>
      </c>
      <c r="U661" s="199" t="str">
        <f t="shared" si="800"/>
        <v>U$16</v>
      </c>
      <c r="V661" s="199" t="str">
        <f t="shared" si="800"/>
        <v>V$16</v>
      </c>
      <c r="W661" s="199" t="str">
        <f t="shared" si="800"/>
        <v>W$16</v>
      </c>
      <c r="X661" s="199" t="str">
        <f t="shared" si="800"/>
        <v>X$16</v>
      </c>
      <c r="Y661" s="199" t="str">
        <f t="shared" si="800"/>
        <v>Y$16</v>
      </c>
      <c r="Z661" s="199" t="str">
        <f t="shared" si="800"/>
        <v>Z$16</v>
      </c>
      <c r="AA661" s="199" t="str">
        <f t="shared" si="800"/>
        <v>AA$16</v>
      </c>
      <c r="AB661" s="199" t="str">
        <f t="shared" si="800"/>
        <v>AB$16</v>
      </c>
      <c r="AC661" s="199" t="str">
        <f t="shared" si="800"/>
        <v>AC$16</v>
      </c>
      <c r="AD661" s="199" t="str">
        <f t="shared" si="800"/>
        <v>AD$16</v>
      </c>
      <c r="AE661" s="199" t="str">
        <f t="shared" si="800"/>
        <v>AE$16</v>
      </c>
      <c r="AF661" s="199" t="str">
        <f t="shared" si="800"/>
        <v>AF$16</v>
      </c>
      <c r="AG661" s="199" t="str">
        <f t="shared" si="800"/>
        <v>AG$16</v>
      </c>
      <c r="AH661" s="199" t="str">
        <f t="shared" si="800"/>
        <v>AH$16</v>
      </c>
      <c r="AI661" s="199" t="str">
        <f t="shared" si="800"/>
        <v>AI$16</v>
      </c>
      <c r="AJ661" s="199" t="str">
        <f t="shared" si="800"/>
        <v>AJ$16</v>
      </c>
      <c r="AK661" s="199" t="str">
        <f t="shared" si="800"/>
        <v>AK$16</v>
      </c>
      <c r="AL661" s="199" t="str">
        <f t="shared" si="800"/>
        <v>AL$16</v>
      </c>
      <c r="AM661" s="199" t="str">
        <f t="shared" si="800"/>
        <v>AM$16</v>
      </c>
      <c r="AN661" s="199" t="str">
        <f t="shared" si="800"/>
        <v>AN$16</v>
      </c>
      <c r="AO661" s="199" t="str">
        <f t="shared" si="800"/>
        <v>AO$16</v>
      </c>
      <c r="AP661" s="199" t="str">
        <f t="shared" si="800"/>
        <v>AP$16</v>
      </c>
      <c r="AQ661" s="199" t="str">
        <f t="shared" si="800"/>
        <v>AQ$16</v>
      </c>
      <c r="AR661" s="199" t="str">
        <f t="shared" si="800"/>
        <v>AR$16</v>
      </c>
      <c r="AS661" s="199" t="str">
        <f t="shared" si="800"/>
        <v>AS$16</v>
      </c>
      <c r="AT661" s="199" t="str">
        <f t="shared" si="800"/>
        <v>AT$16</v>
      </c>
      <c r="AU661" s="199" t="str">
        <f t="shared" si="800"/>
        <v>AU$16</v>
      </c>
      <c r="AV661" s="199" t="str">
        <f t="shared" si="800"/>
        <v>AV$16</v>
      </c>
      <c r="AW661" s="199" t="str">
        <f t="shared" si="800"/>
        <v>AW$16</v>
      </c>
      <c r="AX661" s="199" t="str">
        <f t="shared" si="800"/>
        <v>AX$16</v>
      </c>
      <c r="AY661" s="199" t="str">
        <f t="shared" ref="AY661:CD661" si="801">AY$20</f>
        <v>AY$16</v>
      </c>
      <c r="AZ661" s="199" t="str">
        <f t="shared" si="801"/>
        <v>AZ$16</v>
      </c>
      <c r="BA661" s="199" t="str">
        <f t="shared" si="801"/>
        <v>BA$16</v>
      </c>
      <c r="BB661" s="199" t="str">
        <f t="shared" si="801"/>
        <v>BB$16</v>
      </c>
      <c r="BC661" s="199" t="str">
        <f t="shared" si="801"/>
        <v>BC$16</v>
      </c>
      <c r="BD661" s="199" t="str">
        <f t="shared" si="801"/>
        <v>BD$16</v>
      </c>
      <c r="BE661" s="199" t="str">
        <f t="shared" si="801"/>
        <v>BE$16</v>
      </c>
      <c r="BF661" s="199" t="str">
        <f t="shared" si="801"/>
        <v>BF$16</v>
      </c>
      <c r="BG661" s="199" t="str">
        <f t="shared" si="801"/>
        <v>BG$16</v>
      </c>
      <c r="BH661" s="199" t="str">
        <f t="shared" si="801"/>
        <v>BH$16</v>
      </c>
      <c r="BI661" s="199" t="str">
        <f t="shared" si="801"/>
        <v>BI$16</v>
      </c>
      <c r="BJ661" s="199" t="str">
        <f t="shared" si="801"/>
        <v>BJ$16</v>
      </c>
      <c r="BK661" s="199" t="str">
        <f t="shared" si="801"/>
        <v>BK$16</v>
      </c>
      <c r="BL661" s="199" t="str">
        <f t="shared" si="801"/>
        <v>BL$16</v>
      </c>
      <c r="BM661" s="199" t="str">
        <f t="shared" si="801"/>
        <v>BM$16</v>
      </c>
      <c r="BN661" s="199" t="str">
        <f t="shared" si="801"/>
        <v>BN$16</v>
      </c>
      <c r="BO661" s="199" t="str">
        <f t="shared" si="801"/>
        <v>BO$16</v>
      </c>
      <c r="BP661" s="199" t="str">
        <f t="shared" si="801"/>
        <v>BP$16</v>
      </c>
      <c r="BQ661" s="199" t="str">
        <f t="shared" si="801"/>
        <v>BQ$16</v>
      </c>
      <c r="BR661" s="199" t="str">
        <f t="shared" si="801"/>
        <v>BR$16</v>
      </c>
      <c r="BS661" s="199" t="str">
        <f t="shared" si="801"/>
        <v>BS$16</v>
      </c>
      <c r="BT661" s="199" t="str">
        <f t="shared" si="801"/>
        <v>BT$16</v>
      </c>
      <c r="BU661" s="199" t="str">
        <f t="shared" si="801"/>
        <v>BU$16</v>
      </c>
      <c r="BV661" s="199" t="str">
        <f t="shared" si="801"/>
        <v>BV$16</v>
      </c>
      <c r="BW661" s="199" t="str">
        <f t="shared" si="801"/>
        <v>BW$16</v>
      </c>
      <c r="BX661" s="199" t="str">
        <f t="shared" si="801"/>
        <v>BX$16</v>
      </c>
      <c r="BY661" s="199" t="str">
        <f t="shared" si="801"/>
        <v>BY$16</v>
      </c>
      <c r="BZ661" s="199" t="str">
        <f t="shared" si="801"/>
        <v>BZ$16</v>
      </c>
      <c r="CA661" s="199" t="str">
        <f t="shared" si="801"/>
        <v>CA$16</v>
      </c>
      <c r="CB661" s="199" t="str">
        <f t="shared" si="801"/>
        <v>CB$16</v>
      </c>
      <c r="CC661" s="199" t="str">
        <f t="shared" si="801"/>
        <v>CC$16</v>
      </c>
      <c r="CD661" s="199" t="str">
        <f t="shared" si="801"/>
        <v>CD$16</v>
      </c>
      <c r="CE661" s="199" t="str">
        <f t="shared" ref="CE661:CL661" si="802">CE$20</f>
        <v>CE$16</v>
      </c>
      <c r="CF661" s="199" t="str">
        <f t="shared" si="802"/>
        <v>CF$16</v>
      </c>
      <c r="CG661" s="199" t="str">
        <f t="shared" si="802"/>
        <v>CG$16</v>
      </c>
      <c r="CH661" s="199" t="str">
        <f t="shared" si="802"/>
        <v>CH$16</v>
      </c>
      <c r="CI661" s="199" t="str">
        <f t="shared" si="802"/>
        <v>CI$16</v>
      </c>
      <c r="CJ661" s="199" t="str">
        <f t="shared" si="802"/>
        <v>CJ$16</v>
      </c>
      <c r="CK661" s="199" t="str">
        <f t="shared" si="802"/>
        <v>CK$16</v>
      </c>
      <c r="CL661" s="199" t="str">
        <f t="shared" si="802"/>
        <v>CL$16</v>
      </c>
      <c r="CN661" s="176"/>
      <c r="CO661" s="199" t="str">
        <f t="shared" ref="CO661:DL661" si="803">CO$20</f>
        <v>CO$16</v>
      </c>
      <c r="CP661" s="199" t="str">
        <f t="shared" si="803"/>
        <v>CP$16</v>
      </c>
      <c r="CQ661" s="199" t="str">
        <f t="shared" si="803"/>
        <v>CQ$16</v>
      </c>
      <c r="CR661" s="199" t="str">
        <f t="shared" si="803"/>
        <v>CR$16</v>
      </c>
      <c r="CS661" s="199" t="str">
        <f t="shared" si="803"/>
        <v>CS$16</v>
      </c>
      <c r="CT661" s="199" t="str">
        <f t="shared" si="803"/>
        <v>CT$16</v>
      </c>
      <c r="CU661" s="199" t="str">
        <f t="shared" si="803"/>
        <v>CU$16</v>
      </c>
      <c r="CV661" s="199" t="str">
        <f t="shared" si="803"/>
        <v>CV$16</v>
      </c>
      <c r="CW661" s="199" t="str">
        <f t="shared" si="803"/>
        <v>CW$16</v>
      </c>
      <c r="CX661" s="199" t="str">
        <f t="shared" si="803"/>
        <v>CX$16</v>
      </c>
      <c r="CY661" s="199" t="str">
        <f t="shared" si="803"/>
        <v>CY$16</v>
      </c>
      <c r="CZ661" s="199" t="str">
        <f t="shared" si="803"/>
        <v>CZ$16</v>
      </c>
      <c r="DA661" s="199" t="str">
        <f t="shared" si="803"/>
        <v>DA$16</v>
      </c>
      <c r="DB661" s="199" t="str">
        <f t="shared" si="803"/>
        <v>DB$16</v>
      </c>
      <c r="DC661" s="199" t="str">
        <f t="shared" si="803"/>
        <v>DC$16</v>
      </c>
      <c r="DD661" s="199" t="str">
        <f t="shared" si="803"/>
        <v>DD$16</v>
      </c>
      <c r="DE661" s="199" t="str">
        <f t="shared" si="803"/>
        <v>DE$16</v>
      </c>
      <c r="DF661" s="199" t="str">
        <f t="shared" si="803"/>
        <v>DF$16</v>
      </c>
      <c r="DG661" s="199" t="str">
        <f t="shared" si="803"/>
        <v>DG$16</v>
      </c>
      <c r="DH661" s="199" t="str">
        <f t="shared" si="803"/>
        <v>DH$16</v>
      </c>
      <c r="DI661" s="199" t="str">
        <f t="shared" si="803"/>
        <v>DI$16</v>
      </c>
      <c r="DJ661" s="199" t="str">
        <f t="shared" si="803"/>
        <v>DJ$16</v>
      </c>
      <c r="DK661" s="199" t="str">
        <f t="shared" si="803"/>
        <v>DK$16</v>
      </c>
      <c r="DL661" s="199" t="str">
        <f t="shared" si="803"/>
        <v>DL$16</v>
      </c>
    </row>
    <row r="662" spans="1:116" x14ac:dyDescent="0.4">
      <c r="A662" s="174"/>
      <c r="E662" s="8"/>
      <c r="G662" s="175" t="s">
        <v>462</v>
      </c>
      <c r="H662" s="200"/>
      <c r="I662" s="201"/>
      <c r="J662" s="201"/>
      <c r="K662" s="202"/>
      <c r="L662" s="202"/>
      <c r="M662" s="202"/>
      <c r="N662" s="202"/>
      <c r="O662" s="202"/>
      <c r="P662" s="202"/>
      <c r="R662" s="202"/>
      <c r="S662" s="199" t="str">
        <f t="shared" ref="S662:AX662" si="804">S$21</f>
        <v>S$17</v>
      </c>
      <c r="T662" s="199" t="str">
        <f t="shared" si="804"/>
        <v>T$17</v>
      </c>
      <c r="U662" s="199" t="str">
        <f t="shared" si="804"/>
        <v>U$17</v>
      </c>
      <c r="V662" s="199" t="str">
        <f t="shared" si="804"/>
        <v>V$17</v>
      </c>
      <c r="W662" s="199" t="str">
        <f t="shared" si="804"/>
        <v>W$17</v>
      </c>
      <c r="X662" s="199" t="str">
        <f t="shared" si="804"/>
        <v>X$17</v>
      </c>
      <c r="Y662" s="199" t="str">
        <f t="shared" si="804"/>
        <v>Y$17</v>
      </c>
      <c r="Z662" s="199" t="str">
        <f t="shared" si="804"/>
        <v>Z$17</v>
      </c>
      <c r="AA662" s="199" t="str">
        <f t="shared" si="804"/>
        <v>AA$17</v>
      </c>
      <c r="AB662" s="199" t="str">
        <f t="shared" si="804"/>
        <v>AB$17</v>
      </c>
      <c r="AC662" s="199" t="str">
        <f t="shared" si="804"/>
        <v>AC$17</v>
      </c>
      <c r="AD662" s="199" t="str">
        <f t="shared" si="804"/>
        <v>AD$17</v>
      </c>
      <c r="AE662" s="199" t="str">
        <f t="shared" si="804"/>
        <v>AE$17</v>
      </c>
      <c r="AF662" s="199" t="str">
        <f t="shared" si="804"/>
        <v>AF$17</v>
      </c>
      <c r="AG662" s="199" t="str">
        <f t="shared" si="804"/>
        <v>AG$17</v>
      </c>
      <c r="AH662" s="199" t="str">
        <f t="shared" si="804"/>
        <v>AH$17</v>
      </c>
      <c r="AI662" s="199" t="str">
        <f t="shared" si="804"/>
        <v>AI$17</v>
      </c>
      <c r="AJ662" s="199" t="str">
        <f t="shared" si="804"/>
        <v>AJ$17</v>
      </c>
      <c r="AK662" s="199" t="str">
        <f t="shared" si="804"/>
        <v>AK$17</v>
      </c>
      <c r="AL662" s="199" t="str">
        <f t="shared" si="804"/>
        <v>AL$17</v>
      </c>
      <c r="AM662" s="199" t="str">
        <f t="shared" si="804"/>
        <v>AM$17</v>
      </c>
      <c r="AN662" s="199" t="str">
        <f t="shared" si="804"/>
        <v>AN$17</v>
      </c>
      <c r="AO662" s="199" t="str">
        <f t="shared" si="804"/>
        <v>AO$17</v>
      </c>
      <c r="AP662" s="199" t="str">
        <f t="shared" si="804"/>
        <v>AP$17</v>
      </c>
      <c r="AQ662" s="199" t="str">
        <f t="shared" si="804"/>
        <v>AQ$17</v>
      </c>
      <c r="AR662" s="199" t="str">
        <f t="shared" si="804"/>
        <v>AR$17</v>
      </c>
      <c r="AS662" s="199" t="str">
        <f t="shared" si="804"/>
        <v>AS$17</v>
      </c>
      <c r="AT662" s="199" t="str">
        <f t="shared" si="804"/>
        <v>AT$17</v>
      </c>
      <c r="AU662" s="199" t="str">
        <f t="shared" si="804"/>
        <v>AU$17</v>
      </c>
      <c r="AV662" s="199" t="str">
        <f t="shared" si="804"/>
        <v>AV$17</v>
      </c>
      <c r="AW662" s="199" t="str">
        <f t="shared" si="804"/>
        <v>AW$17</v>
      </c>
      <c r="AX662" s="199" t="str">
        <f t="shared" si="804"/>
        <v>AX$17</v>
      </c>
      <c r="AY662" s="199" t="str">
        <f t="shared" ref="AY662:CD662" si="805">AY$21</f>
        <v>AY$17</v>
      </c>
      <c r="AZ662" s="199" t="str">
        <f t="shared" si="805"/>
        <v>AZ$17</v>
      </c>
      <c r="BA662" s="199" t="str">
        <f t="shared" si="805"/>
        <v>BA$17</v>
      </c>
      <c r="BB662" s="199" t="str">
        <f t="shared" si="805"/>
        <v>BB$17</v>
      </c>
      <c r="BC662" s="199" t="str">
        <f t="shared" si="805"/>
        <v>BC$17</v>
      </c>
      <c r="BD662" s="199" t="str">
        <f t="shared" si="805"/>
        <v>BD$17</v>
      </c>
      <c r="BE662" s="199" t="str">
        <f t="shared" si="805"/>
        <v>BE$17</v>
      </c>
      <c r="BF662" s="199" t="str">
        <f t="shared" si="805"/>
        <v>BF$17</v>
      </c>
      <c r="BG662" s="199" t="str">
        <f t="shared" si="805"/>
        <v>BG$17</v>
      </c>
      <c r="BH662" s="199" t="str">
        <f t="shared" si="805"/>
        <v>BH$17</v>
      </c>
      <c r="BI662" s="199" t="str">
        <f t="shared" si="805"/>
        <v>BI$17</v>
      </c>
      <c r="BJ662" s="199" t="str">
        <f t="shared" si="805"/>
        <v>BJ$17</v>
      </c>
      <c r="BK662" s="199" t="str">
        <f t="shared" si="805"/>
        <v>BK$17</v>
      </c>
      <c r="BL662" s="199" t="str">
        <f t="shared" si="805"/>
        <v>BL$17</v>
      </c>
      <c r="BM662" s="199" t="str">
        <f t="shared" si="805"/>
        <v>BM$17</v>
      </c>
      <c r="BN662" s="199" t="str">
        <f t="shared" si="805"/>
        <v>BN$17</v>
      </c>
      <c r="BO662" s="199" t="str">
        <f t="shared" si="805"/>
        <v>BO$17</v>
      </c>
      <c r="BP662" s="199" t="str">
        <f t="shared" si="805"/>
        <v>BP$17</v>
      </c>
      <c r="BQ662" s="199" t="str">
        <f t="shared" si="805"/>
        <v>BQ$17</v>
      </c>
      <c r="BR662" s="199" t="str">
        <f t="shared" si="805"/>
        <v>BR$17</v>
      </c>
      <c r="BS662" s="199" t="str">
        <f t="shared" si="805"/>
        <v>BS$17</v>
      </c>
      <c r="BT662" s="199" t="str">
        <f t="shared" si="805"/>
        <v>BT$17</v>
      </c>
      <c r="BU662" s="199" t="str">
        <f t="shared" si="805"/>
        <v>BU$17</v>
      </c>
      <c r="BV662" s="199" t="str">
        <f t="shared" si="805"/>
        <v>BV$17</v>
      </c>
      <c r="BW662" s="199" t="str">
        <f t="shared" si="805"/>
        <v>BW$17</v>
      </c>
      <c r="BX662" s="199" t="str">
        <f t="shared" si="805"/>
        <v>BX$17</v>
      </c>
      <c r="BY662" s="199" t="str">
        <f t="shared" si="805"/>
        <v>BY$17</v>
      </c>
      <c r="BZ662" s="199" t="str">
        <f t="shared" si="805"/>
        <v>BZ$17</v>
      </c>
      <c r="CA662" s="199" t="str">
        <f t="shared" si="805"/>
        <v>CA$17</v>
      </c>
      <c r="CB662" s="199" t="str">
        <f t="shared" si="805"/>
        <v>CB$17</v>
      </c>
      <c r="CC662" s="199" t="str">
        <f t="shared" si="805"/>
        <v>CC$17</v>
      </c>
      <c r="CD662" s="199" t="str">
        <f t="shared" si="805"/>
        <v>CD$17</v>
      </c>
      <c r="CE662" s="199" t="str">
        <f t="shared" ref="CE662:CL662" si="806">CE$21</f>
        <v>CE$17</v>
      </c>
      <c r="CF662" s="199" t="str">
        <f t="shared" si="806"/>
        <v>CF$17</v>
      </c>
      <c r="CG662" s="199" t="str">
        <f t="shared" si="806"/>
        <v>CG$17</v>
      </c>
      <c r="CH662" s="199" t="str">
        <f t="shared" si="806"/>
        <v>CH$17</v>
      </c>
      <c r="CI662" s="199" t="str">
        <f t="shared" si="806"/>
        <v>CI$17</v>
      </c>
      <c r="CJ662" s="199" t="str">
        <f t="shared" si="806"/>
        <v>CJ$17</v>
      </c>
      <c r="CK662" s="199" t="str">
        <f t="shared" si="806"/>
        <v>CK$17</v>
      </c>
      <c r="CL662" s="199" t="str">
        <f t="shared" si="806"/>
        <v>CL$17</v>
      </c>
      <c r="CN662" s="201"/>
      <c r="CO662" s="199" t="str">
        <f t="shared" ref="CO662:DL662" si="807">CO$21</f>
        <v>CO$17</v>
      </c>
      <c r="CP662" s="199" t="str">
        <f t="shared" si="807"/>
        <v>CP$17</v>
      </c>
      <c r="CQ662" s="199" t="str">
        <f t="shared" si="807"/>
        <v>CQ$17</v>
      </c>
      <c r="CR662" s="199" t="str">
        <f t="shared" si="807"/>
        <v>CR$17</v>
      </c>
      <c r="CS662" s="199" t="str">
        <f t="shared" si="807"/>
        <v>CS$17</v>
      </c>
      <c r="CT662" s="199" t="str">
        <f t="shared" si="807"/>
        <v>CT$17</v>
      </c>
      <c r="CU662" s="199" t="str">
        <f t="shared" si="807"/>
        <v>CU$17</v>
      </c>
      <c r="CV662" s="199" t="str">
        <f t="shared" si="807"/>
        <v>CV$17</v>
      </c>
      <c r="CW662" s="199" t="str">
        <f t="shared" si="807"/>
        <v>CW$17</v>
      </c>
      <c r="CX662" s="199" t="str">
        <f t="shared" si="807"/>
        <v>CX$17</v>
      </c>
      <c r="CY662" s="199" t="str">
        <f t="shared" si="807"/>
        <v>CY$17</v>
      </c>
      <c r="CZ662" s="199" t="str">
        <f t="shared" si="807"/>
        <v>CZ$17</v>
      </c>
      <c r="DA662" s="199" t="str">
        <f t="shared" si="807"/>
        <v>DA$17</v>
      </c>
      <c r="DB662" s="199" t="str">
        <f t="shared" si="807"/>
        <v>DB$17</v>
      </c>
      <c r="DC662" s="199" t="str">
        <f t="shared" si="807"/>
        <v>DC$17</v>
      </c>
      <c r="DD662" s="199" t="str">
        <f t="shared" si="807"/>
        <v>DD$17</v>
      </c>
      <c r="DE662" s="199" t="str">
        <f t="shared" si="807"/>
        <v>DE$17</v>
      </c>
      <c r="DF662" s="199" t="str">
        <f t="shared" si="807"/>
        <v>DF$17</v>
      </c>
      <c r="DG662" s="199" t="str">
        <f t="shared" si="807"/>
        <v>DG$17</v>
      </c>
      <c r="DH662" s="199" t="str">
        <f t="shared" si="807"/>
        <v>DH$17</v>
      </c>
      <c r="DI662" s="199" t="str">
        <f t="shared" si="807"/>
        <v>DI$17</v>
      </c>
      <c r="DJ662" s="199" t="str">
        <f t="shared" si="807"/>
        <v>DJ$17</v>
      </c>
      <c r="DK662" s="199" t="str">
        <f t="shared" si="807"/>
        <v>DK$17</v>
      </c>
      <c r="DL662" s="199" t="str">
        <f t="shared" si="807"/>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8">S$22</f>
        <v>S$18</v>
      </c>
      <c r="T665" s="190" t="str">
        <f t="shared" si="808"/>
        <v>T$18</v>
      </c>
      <c r="U665" s="190" t="str">
        <f t="shared" si="808"/>
        <v>U$18</v>
      </c>
      <c r="V665" s="190" t="str">
        <f t="shared" si="808"/>
        <v>V$18</v>
      </c>
      <c r="W665" s="190" t="str">
        <f t="shared" si="808"/>
        <v>W$18</v>
      </c>
      <c r="X665" s="190" t="str">
        <f t="shared" si="808"/>
        <v>X$18</v>
      </c>
      <c r="Y665" s="190" t="str">
        <f t="shared" si="808"/>
        <v>Y$18</v>
      </c>
      <c r="Z665" s="190" t="str">
        <f t="shared" si="808"/>
        <v>Z$18</v>
      </c>
      <c r="AA665" s="190" t="str">
        <f t="shared" si="808"/>
        <v>AA$18</v>
      </c>
      <c r="AB665" s="190" t="str">
        <f t="shared" si="808"/>
        <v>AB$18</v>
      </c>
      <c r="AC665" s="190" t="str">
        <f t="shared" si="808"/>
        <v>AC$18</v>
      </c>
      <c r="AD665" s="190" t="str">
        <f t="shared" si="808"/>
        <v>AD$18</v>
      </c>
      <c r="AE665" s="190" t="str">
        <f t="shared" si="808"/>
        <v>AE$18</v>
      </c>
      <c r="AF665" s="190" t="str">
        <f t="shared" si="808"/>
        <v>AF$18</v>
      </c>
      <c r="AG665" s="190" t="str">
        <f t="shared" si="808"/>
        <v>AG$18</v>
      </c>
      <c r="AH665" s="190" t="str">
        <f t="shared" si="808"/>
        <v>AH$18</v>
      </c>
      <c r="AI665" s="190" t="str">
        <f t="shared" si="808"/>
        <v>AI$18</v>
      </c>
      <c r="AJ665" s="190" t="str">
        <f t="shared" si="808"/>
        <v>AJ$18</v>
      </c>
      <c r="AK665" s="190" t="str">
        <f t="shared" si="808"/>
        <v>AK$18</v>
      </c>
      <c r="AL665" s="190" t="str">
        <f t="shared" si="808"/>
        <v>AL$18</v>
      </c>
      <c r="AM665" s="190" t="str">
        <f t="shared" si="808"/>
        <v>AM$18</v>
      </c>
      <c r="AN665" s="190" t="str">
        <f t="shared" si="808"/>
        <v>AN$18</v>
      </c>
      <c r="AO665" s="190" t="str">
        <f t="shared" si="808"/>
        <v>AO$18</v>
      </c>
      <c r="AP665" s="190" t="str">
        <f t="shared" si="808"/>
        <v>AP$18</v>
      </c>
      <c r="AQ665" s="190" t="str">
        <f t="shared" si="808"/>
        <v>AQ$18</v>
      </c>
      <c r="AR665" s="190" t="str">
        <f t="shared" si="808"/>
        <v>AR$18</v>
      </c>
      <c r="AS665" s="190" t="str">
        <f t="shared" si="808"/>
        <v>AS$18</v>
      </c>
      <c r="AT665" s="190" t="str">
        <f t="shared" si="808"/>
        <v>AT$18</v>
      </c>
      <c r="AU665" s="190" t="str">
        <f t="shared" si="808"/>
        <v>AU$18</v>
      </c>
      <c r="AV665" s="190" t="str">
        <f t="shared" si="808"/>
        <v>AV$18</v>
      </c>
      <c r="AW665" s="190" t="str">
        <f t="shared" si="808"/>
        <v>AW$18</v>
      </c>
      <c r="AX665" s="190" t="str">
        <f t="shared" si="808"/>
        <v>AX$18</v>
      </c>
      <c r="AY665" s="190" t="str">
        <f t="shared" ref="AY665:CD665" si="809">AY$22</f>
        <v>AY$18</v>
      </c>
      <c r="AZ665" s="190" t="str">
        <f t="shared" si="809"/>
        <v>AZ$18</v>
      </c>
      <c r="BA665" s="190" t="str">
        <f t="shared" si="809"/>
        <v>BA$18</v>
      </c>
      <c r="BB665" s="190" t="str">
        <f t="shared" si="809"/>
        <v>BB$18</v>
      </c>
      <c r="BC665" s="190" t="str">
        <f t="shared" si="809"/>
        <v>BC$18</v>
      </c>
      <c r="BD665" s="190" t="str">
        <f t="shared" si="809"/>
        <v>BD$18</v>
      </c>
      <c r="BE665" s="190" t="str">
        <f t="shared" si="809"/>
        <v>BE$18</v>
      </c>
      <c r="BF665" s="190" t="str">
        <f t="shared" si="809"/>
        <v>BF$18</v>
      </c>
      <c r="BG665" s="190" t="str">
        <f t="shared" si="809"/>
        <v>BG$18</v>
      </c>
      <c r="BH665" s="190" t="str">
        <f t="shared" si="809"/>
        <v>BH$18</v>
      </c>
      <c r="BI665" s="190" t="str">
        <f t="shared" si="809"/>
        <v>BI$18</v>
      </c>
      <c r="BJ665" s="190" t="str">
        <f t="shared" si="809"/>
        <v>BJ$18</v>
      </c>
      <c r="BK665" s="190" t="str">
        <f t="shared" si="809"/>
        <v>BK$18</v>
      </c>
      <c r="BL665" s="190" t="str">
        <f t="shared" si="809"/>
        <v>BL$18</v>
      </c>
      <c r="BM665" s="190" t="str">
        <f t="shared" si="809"/>
        <v>BM$18</v>
      </c>
      <c r="BN665" s="190" t="str">
        <f t="shared" si="809"/>
        <v>BN$18</v>
      </c>
      <c r="BO665" s="190" t="str">
        <f t="shared" si="809"/>
        <v>BO$18</v>
      </c>
      <c r="BP665" s="190" t="str">
        <f t="shared" si="809"/>
        <v>BP$18</v>
      </c>
      <c r="BQ665" s="190" t="str">
        <f t="shared" si="809"/>
        <v>BQ$18</v>
      </c>
      <c r="BR665" s="190" t="str">
        <f t="shared" si="809"/>
        <v>BR$18</v>
      </c>
      <c r="BS665" s="190" t="str">
        <f t="shared" si="809"/>
        <v>BS$18</v>
      </c>
      <c r="BT665" s="190" t="str">
        <f t="shared" si="809"/>
        <v>BT$18</v>
      </c>
      <c r="BU665" s="190" t="str">
        <f t="shared" si="809"/>
        <v>BU$18</v>
      </c>
      <c r="BV665" s="190" t="str">
        <f t="shared" si="809"/>
        <v>BV$18</v>
      </c>
      <c r="BW665" s="190" t="str">
        <f t="shared" si="809"/>
        <v>BW$18</v>
      </c>
      <c r="BX665" s="190" t="str">
        <f t="shared" si="809"/>
        <v>BX$18</v>
      </c>
      <c r="BY665" s="190" t="str">
        <f t="shared" si="809"/>
        <v>BY$18</v>
      </c>
      <c r="BZ665" s="190" t="str">
        <f t="shared" si="809"/>
        <v>BZ$18</v>
      </c>
      <c r="CA665" s="190" t="str">
        <f t="shared" si="809"/>
        <v>CA$18</v>
      </c>
      <c r="CB665" s="190" t="str">
        <f t="shared" si="809"/>
        <v>CB$18</v>
      </c>
      <c r="CC665" s="190" t="str">
        <f t="shared" si="809"/>
        <v>CC$18</v>
      </c>
      <c r="CD665" s="190" t="str">
        <f t="shared" si="809"/>
        <v>CD$18</v>
      </c>
      <c r="CE665" s="190" t="str">
        <f t="shared" ref="CE665:CL665" si="810">CE$22</f>
        <v>CE$18</v>
      </c>
      <c r="CF665" s="190" t="str">
        <f t="shared" si="810"/>
        <v>CF$18</v>
      </c>
      <c r="CG665" s="190" t="str">
        <f t="shared" si="810"/>
        <v>CG$18</v>
      </c>
      <c r="CH665" s="190" t="str">
        <f t="shared" si="810"/>
        <v>CH$18</v>
      </c>
      <c r="CI665" s="190" t="str">
        <f t="shared" si="810"/>
        <v>CI$18</v>
      </c>
      <c r="CJ665" s="190" t="str">
        <f t="shared" si="810"/>
        <v>CJ$18</v>
      </c>
      <c r="CK665" s="190" t="str">
        <f t="shared" si="810"/>
        <v>CK$18</v>
      </c>
      <c r="CL665" s="190" t="str">
        <f t="shared" si="810"/>
        <v>CL$18</v>
      </c>
      <c r="CN665" s="201"/>
      <c r="CO665" s="190" t="str">
        <f t="shared" ref="CO665:DL665" si="811">CO$22</f>
        <v>CO$18</v>
      </c>
      <c r="CP665" s="190" t="str">
        <f t="shared" si="811"/>
        <v>CP$18</v>
      </c>
      <c r="CQ665" s="190" t="str">
        <f t="shared" si="811"/>
        <v>CQ$18</v>
      </c>
      <c r="CR665" s="190" t="str">
        <f t="shared" si="811"/>
        <v>CR$18</v>
      </c>
      <c r="CS665" s="190" t="str">
        <f t="shared" si="811"/>
        <v>CS$18</v>
      </c>
      <c r="CT665" s="190" t="str">
        <f t="shared" si="811"/>
        <v>CT$18</v>
      </c>
      <c r="CU665" s="190" t="str">
        <f t="shared" si="811"/>
        <v>CU$18</v>
      </c>
      <c r="CV665" s="190" t="str">
        <f t="shared" si="811"/>
        <v>CV$18</v>
      </c>
      <c r="CW665" s="190" t="str">
        <f t="shared" si="811"/>
        <v>CW$18</v>
      </c>
      <c r="CX665" s="190" t="str">
        <f t="shared" si="811"/>
        <v>CX$18</v>
      </c>
      <c r="CY665" s="190" t="str">
        <f t="shared" si="811"/>
        <v>CY$18</v>
      </c>
      <c r="CZ665" s="190" t="str">
        <f t="shared" si="811"/>
        <v>CZ$18</v>
      </c>
      <c r="DA665" s="190" t="str">
        <f t="shared" si="811"/>
        <v>DA$18</v>
      </c>
      <c r="DB665" s="190" t="str">
        <f t="shared" si="811"/>
        <v>DB$18</v>
      </c>
      <c r="DC665" s="190" t="str">
        <f t="shared" si="811"/>
        <v>DC$18</v>
      </c>
      <c r="DD665" s="190" t="str">
        <f t="shared" si="811"/>
        <v>DD$18</v>
      </c>
      <c r="DE665" s="190" t="str">
        <f t="shared" si="811"/>
        <v>DE$18</v>
      </c>
      <c r="DF665" s="190" t="str">
        <f t="shared" si="811"/>
        <v>DF$18</v>
      </c>
      <c r="DG665" s="190" t="str">
        <f t="shared" si="811"/>
        <v>DG$18</v>
      </c>
      <c r="DH665" s="190" t="str">
        <f t="shared" si="811"/>
        <v>DH$18</v>
      </c>
      <c r="DI665" s="190" t="str">
        <f t="shared" si="811"/>
        <v>DI$18</v>
      </c>
      <c r="DJ665" s="190" t="str">
        <f t="shared" si="811"/>
        <v>DJ$18</v>
      </c>
      <c r="DK665" s="190" t="str">
        <f t="shared" si="811"/>
        <v>DK$18</v>
      </c>
      <c r="DL665" s="190" t="str">
        <f t="shared" si="811"/>
        <v>DL$18</v>
      </c>
    </row>
    <row r="666" spans="1:116" x14ac:dyDescent="0.4">
      <c r="A666" s="174"/>
      <c r="E666" s="8"/>
      <c r="G666" s="175" t="s">
        <v>464</v>
      </c>
      <c r="H666" s="200"/>
      <c r="I666" s="201"/>
      <c r="J666" s="201"/>
      <c r="K666" s="202"/>
      <c r="L666" s="202"/>
      <c r="M666" s="202"/>
      <c r="N666" s="202"/>
      <c r="O666" s="202"/>
      <c r="P666" s="202"/>
      <c r="R666" s="202"/>
      <c r="S666" s="190" t="str">
        <f t="shared" ref="S666:AX666" si="812">S$23</f>
        <v>S$19</v>
      </c>
      <c r="T666" s="190" t="str">
        <f t="shared" si="812"/>
        <v>T$19</v>
      </c>
      <c r="U666" s="190" t="str">
        <f t="shared" si="812"/>
        <v>U$19</v>
      </c>
      <c r="V666" s="190" t="str">
        <f t="shared" si="812"/>
        <v>V$19</v>
      </c>
      <c r="W666" s="190" t="str">
        <f t="shared" si="812"/>
        <v>W$19</v>
      </c>
      <c r="X666" s="190" t="str">
        <f t="shared" si="812"/>
        <v>X$19</v>
      </c>
      <c r="Y666" s="190" t="str">
        <f t="shared" si="812"/>
        <v>Y$19</v>
      </c>
      <c r="Z666" s="190" t="str">
        <f t="shared" si="812"/>
        <v>Z$19</v>
      </c>
      <c r="AA666" s="190" t="str">
        <f t="shared" si="812"/>
        <v>AA$19</v>
      </c>
      <c r="AB666" s="190" t="str">
        <f t="shared" si="812"/>
        <v>AB$19</v>
      </c>
      <c r="AC666" s="190" t="str">
        <f t="shared" si="812"/>
        <v>AC$19</v>
      </c>
      <c r="AD666" s="190" t="str">
        <f t="shared" si="812"/>
        <v>AD$19</v>
      </c>
      <c r="AE666" s="190" t="str">
        <f t="shared" si="812"/>
        <v>AE$19</v>
      </c>
      <c r="AF666" s="190" t="str">
        <f t="shared" si="812"/>
        <v>AF$19</v>
      </c>
      <c r="AG666" s="190" t="str">
        <f t="shared" si="812"/>
        <v>AG$19</v>
      </c>
      <c r="AH666" s="190" t="str">
        <f t="shared" si="812"/>
        <v>AH$19</v>
      </c>
      <c r="AI666" s="190" t="str">
        <f t="shared" si="812"/>
        <v>AI$19</v>
      </c>
      <c r="AJ666" s="190" t="str">
        <f t="shared" si="812"/>
        <v>AJ$19</v>
      </c>
      <c r="AK666" s="190" t="str">
        <f t="shared" si="812"/>
        <v>AK$19</v>
      </c>
      <c r="AL666" s="190" t="str">
        <f t="shared" si="812"/>
        <v>AL$19</v>
      </c>
      <c r="AM666" s="190" t="str">
        <f t="shared" si="812"/>
        <v>AM$19</v>
      </c>
      <c r="AN666" s="190" t="str">
        <f t="shared" si="812"/>
        <v>AN$19</v>
      </c>
      <c r="AO666" s="190" t="str">
        <f t="shared" si="812"/>
        <v>AO$19</v>
      </c>
      <c r="AP666" s="190" t="str">
        <f t="shared" si="812"/>
        <v>AP$19</v>
      </c>
      <c r="AQ666" s="190" t="str">
        <f t="shared" si="812"/>
        <v>AQ$19</v>
      </c>
      <c r="AR666" s="190" t="str">
        <f t="shared" si="812"/>
        <v>AR$19</v>
      </c>
      <c r="AS666" s="190" t="str">
        <f t="shared" si="812"/>
        <v>AS$19</v>
      </c>
      <c r="AT666" s="190" t="str">
        <f t="shared" si="812"/>
        <v>AT$19</v>
      </c>
      <c r="AU666" s="190" t="str">
        <f t="shared" si="812"/>
        <v>AU$19</v>
      </c>
      <c r="AV666" s="190" t="str">
        <f t="shared" si="812"/>
        <v>AV$19</v>
      </c>
      <c r="AW666" s="190" t="str">
        <f t="shared" si="812"/>
        <v>AW$19</v>
      </c>
      <c r="AX666" s="190" t="str">
        <f t="shared" si="812"/>
        <v>AX$19</v>
      </c>
      <c r="AY666" s="190" t="str">
        <f t="shared" ref="AY666:CD666" si="813">AY$23</f>
        <v>AY$19</v>
      </c>
      <c r="AZ666" s="190" t="str">
        <f t="shared" si="813"/>
        <v>AZ$19</v>
      </c>
      <c r="BA666" s="190" t="str">
        <f t="shared" si="813"/>
        <v>BA$19</v>
      </c>
      <c r="BB666" s="190" t="str">
        <f t="shared" si="813"/>
        <v>BB$19</v>
      </c>
      <c r="BC666" s="190" t="str">
        <f t="shared" si="813"/>
        <v>BC$19</v>
      </c>
      <c r="BD666" s="190" t="str">
        <f t="shared" si="813"/>
        <v>BD$19</v>
      </c>
      <c r="BE666" s="190" t="str">
        <f t="shared" si="813"/>
        <v>BE$19</v>
      </c>
      <c r="BF666" s="190" t="str">
        <f t="shared" si="813"/>
        <v>BF$19</v>
      </c>
      <c r="BG666" s="190" t="str">
        <f t="shared" si="813"/>
        <v>BG$19</v>
      </c>
      <c r="BH666" s="190" t="str">
        <f t="shared" si="813"/>
        <v>BH$19</v>
      </c>
      <c r="BI666" s="190" t="str">
        <f t="shared" si="813"/>
        <v>BI$19</v>
      </c>
      <c r="BJ666" s="190" t="str">
        <f t="shared" si="813"/>
        <v>BJ$19</v>
      </c>
      <c r="BK666" s="190" t="str">
        <f t="shared" si="813"/>
        <v>BK$19</v>
      </c>
      <c r="BL666" s="190" t="str">
        <f t="shared" si="813"/>
        <v>BL$19</v>
      </c>
      <c r="BM666" s="190" t="str">
        <f t="shared" si="813"/>
        <v>BM$19</v>
      </c>
      <c r="BN666" s="190" t="str">
        <f t="shared" si="813"/>
        <v>BN$19</v>
      </c>
      <c r="BO666" s="190" t="str">
        <f t="shared" si="813"/>
        <v>BO$19</v>
      </c>
      <c r="BP666" s="190" t="str">
        <f t="shared" si="813"/>
        <v>BP$19</v>
      </c>
      <c r="BQ666" s="190" t="str">
        <f t="shared" si="813"/>
        <v>BQ$19</v>
      </c>
      <c r="BR666" s="190" t="str">
        <f t="shared" si="813"/>
        <v>BR$19</v>
      </c>
      <c r="BS666" s="190" t="str">
        <f t="shared" si="813"/>
        <v>BS$19</v>
      </c>
      <c r="BT666" s="190" t="str">
        <f t="shared" si="813"/>
        <v>BT$19</v>
      </c>
      <c r="BU666" s="190" t="str">
        <f t="shared" si="813"/>
        <v>BU$19</v>
      </c>
      <c r="BV666" s="190" t="str">
        <f t="shared" si="813"/>
        <v>BV$19</v>
      </c>
      <c r="BW666" s="190" t="str">
        <f t="shared" si="813"/>
        <v>BW$19</v>
      </c>
      <c r="BX666" s="190" t="str">
        <f t="shared" si="813"/>
        <v>BX$19</v>
      </c>
      <c r="BY666" s="190" t="str">
        <f t="shared" si="813"/>
        <v>BY$19</v>
      </c>
      <c r="BZ666" s="190" t="str">
        <f t="shared" si="813"/>
        <v>BZ$19</v>
      </c>
      <c r="CA666" s="190" t="str">
        <f t="shared" si="813"/>
        <v>CA$19</v>
      </c>
      <c r="CB666" s="190" t="str">
        <f t="shared" si="813"/>
        <v>CB$19</v>
      </c>
      <c r="CC666" s="190" t="str">
        <f t="shared" si="813"/>
        <v>CC$19</v>
      </c>
      <c r="CD666" s="190" t="str">
        <f t="shared" si="813"/>
        <v>CD$19</v>
      </c>
      <c r="CE666" s="190" t="str">
        <f t="shared" ref="CE666:CL666" si="814">CE$23</f>
        <v>CE$19</v>
      </c>
      <c r="CF666" s="190" t="str">
        <f t="shared" si="814"/>
        <v>CF$19</v>
      </c>
      <c r="CG666" s="190" t="str">
        <f t="shared" si="814"/>
        <v>CG$19</v>
      </c>
      <c r="CH666" s="190" t="str">
        <f t="shared" si="814"/>
        <v>CH$19</v>
      </c>
      <c r="CI666" s="190" t="str">
        <f t="shared" si="814"/>
        <v>CI$19</v>
      </c>
      <c r="CJ666" s="190" t="str">
        <f t="shared" si="814"/>
        <v>CJ$19</v>
      </c>
      <c r="CK666" s="190" t="str">
        <f t="shared" si="814"/>
        <v>CK$19</v>
      </c>
      <c r="CL666" s="190" t="str">
        <f t="shared" si="814"/>
        <v>CL$19</v>
      </c>
      <c r="CN666" s="201"/>
      <c r="CO666" s="190" t="str">
        <f t="shared" ref="CO666:DL666" si="815">CO$23</f>
        <v>CO$19</v>
      </c>
      <c r="CP666" s="190" t="str">
        <f t="shared" si="815"/>
        <v>CP$19</v>
      </c>
      <c r="CQ666" s="190" t="str">
        <f t="shared" si="815"/>
        <v>CQ$19</v>
      </c>
      <c r="CR666" s="190" t="str">
        <f t="shared" si="815"/>
        <v>CR$19</v>
      </c>
      <c r="CS666" s="190" t="str">
        <f t="shared" si="815"/>
        <v>CS$19</v>
      </c>
      <c r="CT666" s="190" t="str">
        <f t="shared" si="815"/>
        <v>CT$19</v>
      </c>
      <c r="CU666" s="190" t="str">
        <f t="shared" si="815"/>
        <v>CU$19</v>
      </c>
      <c r="CV666" s="190" t="str">
        <f t="shared" si="815"/>
        <v>CV$19</v>
      </c>
      <c r="CW666" s="190" t="str">
        <f t="shared" si="815"/>
        <v>CW$19</v>
      </c>
      <c r="CX666" s="190" t="str">
        <f t="shared" si="815"/>
        <v>CX$19</v>
      </c>
      <c r="CY666" s="190" t="str">
        <f t="shared" si="815"/>
        <v>CY$19</v>
      </c>
      <c r="CZ666" s="190" t="str">
        <f t="shared" si="815"/>
        <v>CZ$19</v>
      </c>
      <c r="DA666" s="190" t="str">
        <f t="shared" si="815"/>
        <v>DA$19</v>
      </c>
      <c r="DB666" s="190" t="str">
        <f t="shared" si="815"/>
        <v>DB$19</v>
      </c>
      <c r="DC666" s="190" t="str">
        <f t="shared" si="815"/>
        <v>DC$19</v>
      </c>
      <c r="DD666" s="190" t="str">
        <f t="shared" si="815"/>
        <v>DD$19</v>
      </c>
      <c r="DE666" s="190" t="str">
        <f t="shared" si="815"/>
        <v>DE$19</v>
      </c>
      <c r="DF666" s="190" t="str">
        <f t="shared" si="815"/>
        <v>DF$19</v>
      </c>
      <c r="DG666" s="190" t="str">
        <f t="shared" si="815"/>
        <v>DG$19</v>
      </c>
      <c r="DH666" s="190" t="str">
        <f t="shared" si="815"/>
        <v>DH$19</v>
      </c>
      <c r="DI666" s="190" t="str">
        <f t="shared" si="815"/>
        <v>DI$19</v>
      </c>
      <c r="DJ666" s="190" t="str">
        <f t="shared" si="815"/>
        <v>DJ$19</v>
      </c>
      <c r="DK666" s="190" t="str">
        <f t="shared" si="815"/>
        <v>DK$19</v>
      </c>
      <c r="DL666" s="190" t="str">
        <f t="shared" si="815"/>
        <v>DL$19</v>
      </c>
    </row>
    <row r="667" spans="1:116" x14ac:dyDescent="0.4">
      <c r="A667" s="48" t="s">
        <v>218</v>
      </c>
      <c r="B667" s="31" t="s">
        <v>81</v>
      </c>
      <c r="C667" s="31"/>
      <c r="D667" t="s">
        <v>760</v>
      </c>
      <c r="E667" s="8" t="str">
        <f t="shared" ref="E667:E679" si="816">ROW()&amp;" "&amp;D667</f>
        <v>667 SALES-PV</v>
      </c>
      <c r="F667" t="s">
        <v>413</v>
      </c>
      <c r="G667" s="70" t="s">
        <v>779</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816"/>
        <v>668 SALES-PV</v>
      </c>
      <c r="G668" s="145" t="str">
        <f>"# of "&amp;G673&amp;"s"</f>
        <v># of units</v>
      </c>
      <c r="H668" s="12"/>
      <c r="I668" s="60"/>
      <c r="J668" s="60"/>
      <c r="K668" s="15">
        <f t="shared" ref="K668:P668" si="817">SUMIF($3:$3,K$2,668:668)</f>
        <v>0</v>
      </c>
      <c r="L668" s="15">
        <f t="shared" si="817"/>
        <v>0</v>
      </c>
      <c r="M668" s="15">
        <f t="shared" si="817"/>
        <v>0</v>
      </c>
      <c r="N668" s="15">
        <f t="shared" si="817"/>
        <v>0</v>
      </c>
      <c r="O668" s="15">
        <f t="shared" si="817"/>
        <v>0</v>
      </c>
      <c r="P668" s="15">
        <f t="shared" si="817"/>
        <v>0</v>
      </c>
      <c r="R668" s="15"/>
      <c r="S668" s="15">
        <f t="shared" ref="S668:AX668" si="818">S194</f>
        <v>0</v>
      </c>
      <c r="T668" s="15">
        <f t="shared" si="818"/>
        <v>0</v>
      </c>
      <c r="U668" s="15">
        <f t="shared" si="818"/>
        <v>0</v>
      </c>
      <c r="V668" s="15">
        <f t="shared" si="818"/>
        <v>0</v>
      </c>
      <c r="W668" s="15">
        <f t="shared" si="818"/>
        <v>0</v>
      </c>
      <c r="X668" s="15">
        <f t="shared" si="818"/>
        <v>0</v>
      </c>
      <c r="Y668" s="15">
        <f t="shared" si="818"/>
        <v>0</v>
      </c>
      <c r="Z668" s="15">
        <f t="shared" si="818"/>
        <v>0</v>
      </c>
      <c r="AA668" s="15">
        <f t="shared" si="818"/>
        <v>0</v>
      </c>
      <c r="AB668" s="15">
        <f t="shared" si="818"/>
        <v>0</v>
      </c>
      <c r="AC668" s="15">
        <f t="shared" si="818"/>
        <v>0</v>
      </c>
      <c r="AD668" s="15">
        <f t="shared" si="818"/>
        <v>0</v>
      </c>
      <c r="AE668" s="15">
        <f t="shared" si="818"/>
        <v>0</v>
      </c>
      <c r="AF668" s="15">
        <f t="shared" si="818"/>
        <v>0</v>
      </c>
      <c r="AG668" s="15">
        <f t="shared" si="818"/>
        <v>0</v>
      </c>
      <c r="AH668" s="15">
        <f t="shared" si="818"/>
        <v>0</v>
      </c>
      <c r="AI668" s="15">
        <f t="shared" si="818"/>
        <v>0</v>
      </c>
      <c r="AJ668" s="15">
        <f t="shared" si="818"/>
        <v>0</v>
      </c>
      <c r="AK668" s="15">
        <f t="shared" si="818"/>
        <v>0</v>
      </c>
      <c r="AL668" s="15">
        <f t="shared" si="818"/>
        <v>0</v>
      </c>
      <c r="AM668" s="15">
        <f t="shared" si="818"/>
        <v>0</v>
      </c>
      <c r="AN668" s="15">
        <f t="shared" si="818"/>
        <v>0</v>
      </c>
      <c r="AO668" s="15">
        <f t="shared" si="818"/>
        <v>0</v>
      </c>
      <c r="AP668" s="15">
        <f t="shared" si="818"/>
        <v>0</v>
      </c>
      <c r="AQ668" s="15">
        <f t="shared" si="818"/>
        <v>0</v>
      </c>
      <c r="AR668" s="15">
        <f t="shared" si="818"/>
        <v>0</v>
      </c>
      <c r="AS668" s="15">
        <f t="shared" si="818"/>
        <v>0</v>
      </c>
      <c r="AT668" s="15">
        <f t="shared" si="818"/>
        <v>0</v>
      </c>
      <c r="AU668" s="15">
        <f t="shared" si="818"/>
        <v>0</v>
      </c>
      <c r="AV668" s="15">
        <f t="shared" si="818"/>
        <v>0</v>
      </c>
      <c r="AW668" s="15">
        <f t="shared" si="818"/>
        <v>0</v>
      </c>
      <c r="AX668" s="15">
        <f t="shared" si="818"/>
        <v>0</v>
      </c>
      <c r="AY668" s="15">
        <f t="shared" ref="AY668:CD668" si="819">AY194</f>
        <v>0</v>
      </c>
      <c r="AZ668" s="15">
        <f t="shared" si="819"/>
        <v>0</v>
      </c>
      <c r="BA668" s="15">
        <f t="shared" si="819"/>
        <v>0</v>
      </c>
      <c r="BB668" s="15">
        <f t="shared" si="819"/>
        <v>0</v>
      </c>
      <c r="BC668" s="15">
        <f t="shared" si="819"/>
        <v>0</v>
      </c>
      <c r="BD668" s="15">
        <f t="shared" si="819"/>
        <v>0</v>
      </c>
      <c r="BE668" s="15">
        <f t="shared" si="819"/>
        <v>0</v>
      </c>
      <c r="BF668" s="15">
        <f t="shared" si="819"/>
        <v>0</v>
      </c>
      <c r="BG668" s="15">
        <f t="shared" si="819"/>
        <v>0</v>
      </c>
      <c r="BH668" s="15">
        <f t="shared" si="819"/>
        <v>0</v>
      </c>
      <c r="BI668" s="15">
        <f t="shared" si="819"/>
        <v>0</v>
      </c>
      <c r="BJ668" s="15">
        <f t="shared" si="819"/>
        <v>0</v>
      </c>
      <c r="BK668" s="15">
        <f t="shared" si="819"/>
        <v>0</v>
      </c>
      <c r="BL668" s="15">
        <f t="shared" si="819"/>
        <v>0</v>
      </c>
      <c r="BM668" s="15">
        <f t="shared" si="819"/>
        <v>0</v>
      </c>
      <c r="BN668" s="15">
        <f t="shared" si="819"/>
        <v>0</v>
      </c>
      <c r="BO668" s="15">
        <f t="shared" si="819"/>
        <v>0</v>
      </c>
      <c r="BP668" s="15">
        <f t="shared" si="819"/>
        <v>0</v>
      </c>
      <c r="BQ668" s="15">
        <f t="shared" si="819"/>
        <v>0</v>
      </c>
      <c r="BR668" s="15">
        <f t="shared" si="819"/>
        <v>0</v>
      </c>
      <c r="BS668" s="15">
        <f t="shared" si="819"/>
        <v>0</v>
      </c>
      <c r="BT668" s="15">
        <f t="shared" si="819"/>
        <v>0</v>
      </c>
      <c r="BU668" s="15">
        <f t="shared" si="819"/>
        <v>0</v>
      </c>
      <c r="BV668" s="15">
        <f t="shared" si="819"/>
        <v>0</v>
      </c>
      <c r="BW668" s="15">
        <f t="shared" si="819"/>
        <v>0</v>
      </c>
      <c r="BX668" s="15">
        <f t="shared" si="819"/>
        <v>0</v>
      </c>
      <c r="BY668" s="15">
        <f t="shared" si="819"/>
        <v>0</v>
      </c>
      <c r="BZ668" s="15">
        <f t="shared" si="819"/>
        <v>0</v>
      </c>
      <c r="CA668" s="15">
        <f t="shared" si="819"/>
        <v>0</v>
      </c>
      <c r="CB668" s="15">
        <f t="shared" si="819"/>
        <v>0</v>
      </c>
      <c r="CC668" s="15">
        <f t="shared" si="819"/>
        <v>0</v>
      </c>
      <c r="CD668" s="15">
        <f t="shared" si="819"/>
        <v>0</v>
      </c>
      <c r="CE668" s="15">
        <f t="shared" ref="CE668:CL668" si="820">CE194</f>
        <v>0</v>
      </c>
      <c r="CF668" s="15">
        <f t="shared" si="820"/>
        <v>0</v>
      </c>
      <c r="CG668" s="15">
        <f t="shared" si="820"/>
        <v>0</v>
      </c>
      <c r="CH668" s="15">
        <f t="shared" si="820"/>
        <v>0</v>
      </c>
      <c r="CI668" s="15">
        <f t="shared" si="820"/>
        <v>0</v>
      </c>
      <c r="CJ668" s="15">
        <f t="shared" si="820"/>
        <v>0</v>
      </c>
      <c r="CK668" s="15">
        <f t="shared" si="820"/>
        <v>0</v>
      </c>
      <c r="CL668" s="15">
        <f t="shared" si="820"/>
        <v>0</v>
      </c>
      <c r="CN668" s="60"/>
      <c r="CO668" s="15" t="e">
        <f t="shared" ref="CO668:DL668" si="821">CO40</f>
        <v>#N/A</v>
      </c>
      <c r="CP668" s="15" t="e">
        <f t="shared" si="821"/>
        <v>#N/A</v>
      </c>
      <c r="CQ668" s="15" t="e">
        <f t="shared" si="821"/>
        <v>#N/A</v>
      </c>
      <c r="CR668" s="15" t="e">
        <f t="shared" si="821"/>
        <v>#N/A</v>
      </c>
      <c r="CS668" s="15" t="e">
        <f t="shared" si="821"/>
        <v>#N/A</v>
      </c>
      <c r="CT668" s="15" t="e">
        <f t="shared" si="821"/>
        <v>#N/A</v>
      </c>
      <c r="CU668" s="15" t="e">
        <f t="shared" si="821"/>
        <v>#N/A</v>
      </c>
      <c r="CV668" s="15" t="e">
        <f t="shared" si="821"/>
        <v>#N/A</v>
      </c>
      <c r="CW668" s="15" t="e">
        <f t="shared" si="821"/>
        <v>#N/A</v>
      </c>
      <c r="CX668" s="15" t="e">
        <f t="shared" si="821"/>
        <v>#N/A</v>
      </c>
      <c r="CY668" s="15" t="e">
        <f t="shared" si="821"/>
        <v>#N/A</v>
      </c>
      <c r="CZ668" s="15" t="e">
        <f t="shared" si="821"/>
        <v>#N/A</v>
      </c>
      <c r="DA668" s="15" t="e">
        <f t="shared" si="821"/>
        <v>#N/A</v>
      </c>
      <c r="DB668" s="15" t="e">
        <f t="shared" si="821"/>
        <v>#N/A</v>
      </c>
      <c r="DC668" s="15" t="e">
        <f t="shared" si="821"/>
        <v>#N/A</v>
      </c>
      <c r="DD668" s="15" t="e">
        <f t="shared" si="821"/>
        <v>#N/A</v>
      </c>
      <c r="DE668" s="15" t="e">
        <f t="shared" si="821"/>
        <v>#N/A</v>
      </c>
      <c r="DF668" s="15" t="e">
        <f t="shared" si="821"/>
        <v>#N/A</v>
      </c>
      <c r="DG668" s="15" t="e">
        <f t="shared" si="821"/>
        <v>#N/A</v>
      </c>
      <c r="DH668" s="15" t="e">
        <f t="shared" si="821"/>
        <v>#N/A</v>
      </c>
      <c r="DI668" s="15" t="e">
        <f t="shared" si="821"/>
        <v>#N/A</v>
      </c>
      <c r="DJ668" s="15" t="e">
        <f t="shared" si="821"/>
        <v>#N/A</v>
      </c>
      <c r="DK668" s="15" t="e">
        <f t="shared" si="821"/>
        <v>#N/A</v>
      </c>
      <c r="DL668" s="15" t="e">
        <f t="shared" si="821"/>
        <v>#N/A</v>
      </c>
    </row>
    <row r="669" spans="1:116" x14ac:dyDescent="0.4">
      <c r="B669" t="str">
        <f>E669</f>
        <v>669 SALES-PV</v>
      </c>
      <c r="D669" t="s">
        <v>760</v>
      </c>
      <c r="E669" s="8" t="str">
        <f t="shared" si="816"/>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816"/>
        <v>670 SALES-PV</v>
      </c>
      <c r="G670" s="126" t="str">
        <f>"Revenue - "&amp;G672</f>
        <v>Revenue - (Primary label)</v>
      </c>
      <c r="H670" s="27"/>
      <c r="I670" s="78"/>
      <c r="J670" s="78"/>
      <c r="K670" s="33">
        <f t="shared" ref="K670:P670" ca="1" si="822">SUMIF($3:$3,K$2,670:670)</f>
        <v>600000</v>
      </c>
      <c r="L670" s="33">
        <f t="shared" ca="1" si="822"/>
        <v>600000</v>
      </c>
      <c r="M670" s="33">
        <f t="shared" ca="1" si="822"/>
        <v>600000</v>
      </c>
      <c r="N670" s="33">
        <f t="shared" ca="1" si="822"/>
        <v>600000</v>
      </c>
      <c r="O670" s="33">
        <f t="shared" ca="1" si="822"/>
        <v>600000</v>
      </c>
      <c r="P670" s="33">
        <f t="shared" ca="1" si="822"/>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 si="823">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816"/>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816"/>
        <v>674 SALES-PV</v>
      </c>
      <c r="G674" s="8" t="s">
        <v>334</v>
      </c>
      <c r="H674" s="27"/>
      <c r="I674" s="78"/>
      <c r="J674" s="78"/>
      <c r="K674" s="33"/>
      <c r="L674" s="33"/>
      <c r="M674" s="33"/>
      <c r="N674" s="33"/>
      <c r="O674" s="33"/>
      <c r="P674" s="33"/>
      <c r="R674" s="33"/>
      <c r="S674" s="4" t="str">
        <f t="shared" ref="S674:AX674" si="824">ADDRESS(ROW(S670),COLUMN(S670),2)</f>
        <v>S$670</v>
      </c>
      <c r="T674" s="4" t="str">
        <f t="shared" si="824"/>
        <v>T$670</v>
      </c>
      <c r="U674" s="4" t="str">
        <f t="shared" si="824"/>
        <v>U$670</v>
      </c>
      <c r="V674" s="4" t="str">
        <f t="shared" si="824"/>
        <v>V$670</v>
      </c>
      <c r="W674" s="4" t="str">
        <f t="shared" si="824"/>
        <v>W$670</v>
      </c>
      <c r="X674" s="4" t="str">
        <f t="shared" si="824"/>
        <v>X$670</v>
      </c>
      <c r="Y674" s="4" t="str">
        <f t="shared" si="824"/>
        <v>Y$670</v>
      </c>
      <c r="Z674" s="4" t="str">
        <f t="shared" si="824"/>
        <v>Z$670</v>
      </c>
      <c r="AA674" s="4" t="str">
        <f t="shared" si="824"/>
        <v>AA$670</v>
      </c>
      <c r="AB674" s="4" t="str">
        <f t="shared" si="824"/>
        <v>AB$670</v>
      </c>
      <c r="AC674" s="4" t="str">
        <f t="shared" si="824"/>
        <v>AC$670</v>
      </c>
      <c r="AD674" s="4" t="str">
        <f t="shared" si="824"/>
        <v>AD$670</v>
      </c>
      <c r="AE674" s="4" t="str">
        <f t="shared" si="824"/>
        <v>AE$670</v>
      </c>
      <c r="AF674" s="4" t="str">
        <f t="shared" si="824"/>
        <v>AF$670</v>
      </c>
      <c r="AG674" s="4" t="str">
        <f t="shared" si="824"/>
        <v>AG$670</v>
      </c>
      <c r="AH674" s="4" t="str">
        <f t="shared" si="824"/>
        <v>AH$670</v>
      </c>
      <c r="AI674" s="4" t="str">
        <f t="shared" si="824"/>
        <v>AI$670</v>
      </c>
      <c r="AJ674" s="4" t="str">
        <f t="shared" si="824"/>
        <v>AJ$670</v>
      </c>
      <c r="AK674" s="4" t="str">
        <f t="shared" si="824"/>
        <v>AK$670</v>
      </c>
      <c r="AL674" s="4" t="str">
        <f t="shared" si="824"/>
        <v>AL$670</v>
      </c>
      <c r="AM674" s="4" t="str">
        <f t="shared" si="824"/>
        <v>AM$670</v>
      </c>
      <c r="AN674" s="4" t="str">
        <f t="shared" si="824"/>
        <v>AN$670</v>
      </c>
      <c r="AO674" s="4" t="str">
        <f t="shared" si="824"/>
        <v>AO$670</v>
      </c>
      <c r="AP674" s="4" t="str">
        <f t="shared" si="824"/>
        <v>AP$670</v>
      </c>
      <c r="AQ674" s="4" t="str">
        <f t="shared" si="824"/>
        <v>AQ$670</v>
      </c>
      <c r="AR674" s="4" t="str">
        <f t="shared" si="824"/>
        <v>AR$670</v>
      </c>
      <c r="AS674" s="4" t="str">
        <f t="shared" si="824"/>
        <v>AS$670</v>
      </c>
      <c r="AT674" s="4" t="str">
        <f t="shared" si="824"/>
        <v>AT$670</v>
      </c>
      <c r="AU674" s="4" t="str">
        <f t="shared" si="824"/>
        <v>AU$670</v>
      </c>
      <c r="AV674" s="4" t="str">
        <f t="shared" si="824"/>
        <v>AV$670</v>
      </c>
      <c r="AW674" s="4" t="str">
        <f t="shared" si="824"/>
        <v>AW$670</v>
      </c>
      <c r="AX674" s="4" t="str">
        <f t="shared" si="824"/>
        <v>AX$670</v>
      </c>
      <c r="AY674" s="4" t="str">
        <f t="shared" ref="AY674:CD674" si="825">ADDRESS(ROW(AY670),COLUMN(AY670),2)</f>
        <v>AY$670</v>
      </c>
      <c r="AZ674" s="4" t="str">
        <f t="shared" si="825"/>
        <v>AZ$670</v>
      </c>
      <c r="BA674" s="4" t="str">
        <f t="shared" si="825"/>
        <v>BA$670</v>
      </c>
      <c r="BB674" s="4" t="str">
        <f t="shared" si="825"/>
        <v>BB$670</v>
      </c>
      <c r="BC674" s="4" t="str">
        <f t="shared" si="825"/>
        <v>BC$670</v>
      </c>
      <c r="BD674" s="4" t="str">
        <f t="shared" si="825"/>
        <v>BD$670</v>
      </c>
      <c r="BE674" s="4" t="str">
        <f t="shared" si="825"/>
        <v>BE$670</v>
      </c>
      <c r="BF674" s="4" t="str">
        <f t="shared" si="825"/>
        <v>BF$670</v>
      </c>
      <c r="BG674" s="4" t="str">
        <f t="shared" si="825"/>
        <v>BG$670</v>
      </c>
      <c r="BH674" s="4" t="str">
        <f t="shared" si="825"/>
        <v>BH$670</v>
      </c>
      <c r="BI674" s="4" t="str">
        <f t="shared" si="825"/>
        <v>BI$670</v>
      </c>
      <c r="BJ674" s="4" t="str">
        <f t="shared" si="825"/>
        <v>BJ$670</v>
      </c>
      <c r="BK674" s="4" t="str">
        <f t="shared" si="825"/>
        <v>BK$670</v>
      </c>
      <c r="BL674" s="4" t="str">
        <f t="shared" si="825"/>
        <v>BL$670</v>
      </c>
      <c r="BM674" s="4" t="str">
        <f t="shared" si="825"/>
        <v>BM$670</v>
      </c>
      <c r="BN674" s="4" t="str">
        <f t="shared" si="825"/>
        <v>BN$670</v>
      </c>
      <c r="BO674" s="4" t="str">
        <f t="shared" si="825"/>
        <v>BO$670</v>
      </c>
      <c r="BP674" s="4" t="str">
        <f t="shared" si="825"/>
        <v>BP$670</v>
      </c>
      <c r="BQ674" s="4" t="str">
        <f t="shared" si="825"/>
        <v>BQ$670</v>
      </c>
      <c r="BR674" s="4" t="str">
        <f t="shared" si="825"/>
        <v>BR$670</v>
      </c>
      <c r="BS674" s="4" t="str">
        <f t="shared" si="825"/>
        <v>BS$670</v>
      </c>
      <c r="BT674" s="4" t="str">
        <f t="shared" si="825"/>
        <v>BT$670</v>
      </c>
      <c r="BU674" s="4" t="str">
        <f t="shared" si="825"/>
        <v>BU$670</v>
      </c>
      <c r="BV674" s="4" t="str">
        <f t="shared" si="825"/>
        <v>BV$670</v>
      </c>
      <c r="BW674" s="4" t="str">
        <f t="shared" si="825"/>
        <v>BW$670</v>
      </c>
      <c r="BX674" s="4" t="str">
        <f t="shared" si="825"/>
        <v>BX$670</v>
      </c>
      <c r="BY674" s="4" t="str">
        <f t="shared" si="825"/>
        <v>BY$670</v>
      </c>
      <c r="BZ674" s="4" t="str">
        <f t="shared" si="825"/>
        <v>BZ$670</v>
      </c>
      <c r="CA674" s="4" t="str">
        <f t="shared" si="825"/>
        <v>CA$670</v>
      </c>
      <c r="CB674" s="4" t="str">
        <f t="shared" si="825"/>
        <v>CB$670</v>
      </c>
      <c r="CC674" s="4" t="str">
        <f t="shared" si="825"/>
        <v>CC$670</v>
      </c>
      <c r="CD674" s="4" t="str">
        <f t="shared" si="825"/>
        <v>CD$670</v>
      </c>
      <c r="CE674" s="4" t="str">
        <f t="shared" ref="CE674:CL674" si="826">ADDRESS(ROW(CE670),COLUMN(CE670),2)</f>
        <v>CE$670</v>
      </c>
      <c r="CF674" s="4" t="str">
        <f t="shared" si="826"/>
        <v>CF$670</v>
      </c>
      <c r="CG674" s="4" t="str">
        <f t="shared" si="826"/>
        <v>CG$670</v>
      </c>
      <c r="CH674" s="4" t="str">
        <f t="shared" si="826"/>
        <v>CH$670</v>
      </c>
      <c r="CI674" s="4" t="str">
        <f t="shared" si="826"/>
        <v>CI$670</v>
      </c>
      <c r="CJ674" s="4" t="str">
        <f t="shared" si="826"/>
        <v>CJ$670</v>
      </c>
      <c r="CK674" s="4" t="str">
        <f t="shared" si="826"/>
        <v>CK$670</v>
      </c>
      <c r="CL674" s="4" t="str">
        <f t="shared" si="826"/>
        <v>CL$670</v>
      </c>
      <c r="CN674" s="78"/>
      <c r="CO674" s="4" t="str">
        <f t="shared" ref="CO674:DK674" si="827">ADDRESS(ROW(CO670),COLUMN(CO670),2)</f>
        <v>CO$670</v>
      </c>
      <c r="CP674" s="4" t="str">
        <f t="shared" si="827"/>
        <v>CP$670</v>
      </c>
      <c r="CQ674" s="4" t="str">
        <f t="shared" si="827"/>
        <v>CQ$670</v>
      </c>
      <c r="CR674" s="4" t="str">
        <f t="shared" si="827"/>
        <v>CR$670</v>
      </c>
      <c r="CS674" s="4" t="str">
        <f t="shared" si="827"/>
        <v>CS$670</v>
      </c>
      <c r="CT674" s="4" t="str">
        <f t="shared" si="827"/>
        <v>CT$670</v>
      </c>
      <c r="CU674" s="4" t="str">
        <f t="shared" si="827"/>
        <v>CU$670</v>
      </c>
      <c r="CV674" s="4" t="str">
        <f t="shared" si="827"/>
        <v>CV$670</v>
      </c>
      <c r="CW674" s="4" t="str">
        <f t="shared" si="827"/>
        <v>CW$670</v>
      </c>
      <c r="CX674" s="4" t="str">
        <f t="shared" si="827"/>
        <v>CX$670</v>
      </c>
      <c r="CY674" s="4" t="str">
        <f t="shared" si="827"/>
        <v>CY$670</v>
      </c>
      <c r="CZ674" s="4" t="str">
        <f t="shared" si="827"/>
        <v>CZ$670</v>
      </c>
      <c r="DA674" s="4" t="str">
        <f t="shared" si="827"/>
        <v>DA$670</v>
      </c>
      <c r="DB674" s="4" t="str">
        <f t="shared" si="827"/>
        <v>DB$670</v>
      </c>
      <c r="DC674" s="4" t="str">
        <f t="shared" si="827"/>
        <v>DC$670</v>
      </c>
      <c r="DD674" s="4" t="str">
        <f t="shared" si="827"/>
        <v>DD$670</v>
      </c>
      <c r="DE674" s="4" t="str">
        <f t="shared" si="827"/>
        <v>DE$670</v>
      </c>
      <c r="DF674" s="4" t="str">
        <f t="shared" si="827"/>
        <v>DF$670</v>
      </c>
      <c r="DG674" s="4" t="str">
        <f t="shared" si="827"/>
        <v>DG$670</v>
      </c>
      <c r="DH674" s="4" t="str">
        <f t="shared" si="827"/>
        <v>DH$670</v>
      </c>
      <c r="DI674" s="4" t="str">
        <f t="shared" si="827"/>
        <v>DI$670</v>
      </c>
      <c r="DJ674" s="4" t="str">
        <f t="shared" si="827"/>
        <v>DJ$670</v>
      </c>
      <c r="DK674" s="4" t="str">
        <f t="shared" si="827"/>
        <v>DK$670</v>
      </c>
      <c r="DL674" s="4" t="str">
        <f t="shared" ref="DL674" si="828">ADDRESS(ROW(DL670),COLUMN(DL670),2)</f>
        <v>DL$670</v>
      </c>
    </row>
    <row r="675" spans="1:116" x14ac:dyDescent="0.4">
      <c r="B675" t="s">
        <v>332</v>
      </c>
      <c r="D675" t="s">
        <v>760</v>
      </c>
      <c r="E675" s="8" t="str">
        <f t="shared" si="816"/>
        <v>675 SALES-PV</v>
      </c>
      <c r="G675" s="128" t="s">
        <v>333</v>
      </c>
      <c r="H675" s="56"/>
      <c r="I675" s="79"/>
      <c r="J675" s="79"/>
      <c r="K675" s="15"/>
      <c r="L675" s="15"/>
      <c r="M675" s="15"/>
      <c r="N675" s="15"/>
      <c r="O675" s="15"/>
      <c r="P675" s="15"/>
      <c r="R675" s="15"/>
      <c r="S675" s="179" t="str">
        <f t="shared" ref="S675:AX675" si="829">S662</f>
        <v>S$17</v>
      </c>
      <c r="T675" s="179" t="str">
        <f t="shared" si="829"/>
        <v>T$17</v>
      </c>
      <c r="U675" s="179" t="str">
        <f t="shared" si="829"/>
        <v>U$17</v>
      </c>
      <c r="V675" s="179" t="str">
        <f t="shared" si="829"/>
        <v>V$17</v>
      </c>
      <c r="W675" s="179" t="str">
        <f t="shared" si="829"/>
        <v>W$17</v>
      </c>
      <c r="X675" s="179" t="str">
        <f t="shared" si="829"/>
        <v>X$17</v>
      </c>
      <c r="Y675" s="179" t="str">
        <f t="shared" si="829"/>
        <v>Y$17</v>
      </c>
      <c r="Z675" s="179" t="str">
        <f t="shared" si="829"/>
        <v>Z$17</v>
      </c>
      <c r="AA675" s="179" t="str">
        <f t="shared" si="829"/>
        <v>AA$17</v>
      </c>
      <c r="AB675" s="179" t="str">
        <f t="shared" si="829"/>
        <v>AB$17</v>
      </c>
      <c r="AC675" s="179" t="str">
        <f t="shared" si="829"/>
        <v>AC$17</v>
      </c>
      <c r="AD675" s="179" t="str">
        <f t="shared" si="829"/>
        <v>AD$17</v>
      </c>
      <c r="AE675" s="179" t="str">
        <f t="shared" si="829"/>
        <v>AE$17</v>
      </c>
      <c r="AF675" s="179" t="str">
        <f t="shared" si="829"/>
        <v>AF$17</v>
      </c>
      <c r="AG675" s="179" t="str">
        <f t="shared" si="829"/>
        <v>AG$17</v>
      </c>
      <c r="AH675" s="179" t="str">
        <f t="shared" si="829"/>
        <v>AH$17</v>
      </c>
      <c r="AI675" s="179" t="str">
        <f t="shared" si="829"/>
        <v>AI$17</v>
      </c>
      <c r="AJ675" s="179" t="str">
        <f t="shared" si="829"/>
        <v>AJ$17</v>
      </c>
      <c r="AK675" s="179" t="str">
        <f t="shared" si="829"/>
        <v>AK$17</v>
      </c>
      <c r="AL675" s="179" t="str">
        <f t="shared" si="829"/>
        <v>AL$17</v>
      </c>
      <c r="AM675" s="179" t="str">
        <f t="shared" si="829"/>
        <v>AM$17</v>
      </c>
      <c r="AN675" s="179" t="str">
        <f t="shared" si="829"/>
        <v>AN$17</v>
      </c>
      <c r="AO675" s="179" t="str">
        <f t="shared" si="829"/>
        <v>AO$17</v>
      </c>
      <c r="AP675" s="179" t="str">
        <f t="shared" si="829"/>
        <v>AP$17</v>
      </c>
      <c r="AQ675" s="179" t="str">
        <f t="shared" si="829"/>
        <v>AQ$17</v>
      </c>
      <c r="AR675" s="179" t="str">
        <f t="shared" si="829"/>
        <v>AR$17</v>
      </c>
      <c r="AS675" s="179" t="str">
        <f t="shared" si="829"/>
        <v>AS$17</v>
      </c>
      <c r="AT675" s="179" t="str">
        <f t="shared" si="829"/>
        <v>AT$17</v>
      </c>
      <c r="AU675" s="179" t="str">
        <f t="shared" si="829"/>
        <v>AU$17</v>
      </c>
      <c r="AV675" s="179" t="str">
        <f t="shared" si="829"/>
        <v>AV$17</v>
      </c>
      <c r="AW675" s="179" t="str">
        <f t="shared" si="829"/>
        <v>AW$17</v>
      </c>
      <c r="AX675" s="179" t="str">
        <f t="shared" si="829"/>
        <v>AX$17</v>
      </c>
      <c r="AY675" s="179" t="str">
        <f t="shared" ref="AY675:CD675" si="830">AY662</f>
        <v>AY$17</v>
      </c>
      <c r="AZ675" s="179" t="str">
        <f t="shared" si="830"/>
        <v>AZ$17</v>
      </c>
      <c r="BA675" s="179" t="str">
        <f t="shared" si="830"/>
        <v>BA$17</v>
      </c>
      <c r="BB675" s="179" t="str">
        <f t="shared" si="830"/>
        <v>BB$17</v>
      </c>
      <c r="BC675" s="179" t="str">
        <f t="shared" si="830"/>
        <v>BC$17</v>
      </c>
      <c r="BD675" s="179" t="str">
        <f t="shared" si="830"/>
        <v>BD$17</v>
      </c>
      <c r="BE675" s="179" t="str">
        <f t="shared" si="830"/>
        <v>BE$17</v>
      </c>
      <c r="BF675" s="179" t="str">
        <f t="shared" si="830"/>
        <v>BF$17</v>
      </c>
      <c r="BG675" s="179" t="str">
        <f t="shared" si="830"/>
        <v>BG$17</v>
      </c>
      <c r="BH675" s="179" t="str">
        <f t="shared" si="830"/>
        <v>BH$17</v>
      </c>
      <c r="BI675" s="179" t="str">
        <f t="shared" si="830"/>
        <v>BI$17</v>
      </c>
      <c r="BJ675" s="179" t="str">
        <f t="shared" si="830"/>
        <v>BJ$17</v>
      </c>
      <c r="BK675" s="179" t="str">
        <f t="shared" si="830"/>
        <v>BK$17</v>
      </c>
      <c r="BL675" s="179" t="str">
        <f t="shared" si="830"/>
        <v>BL$17</v>
      </c>
      <c r="BM675" s="179" t="str">
        <f t="shared" si="830"/>
        <v>BM$17</v>
      </c>
      <c r="BN675" s="179" t="str">
        <f t="shared" si="830"/>
        <v>BN$17</v>
      </c>
      <c r="BO675" s="179" t="str">
        <f t="shared" si="830"/>
        <v>BO$17</v>
      </c>
      <c r="BP675" s="179" t="str">
        <f t="shared" si="830"/>
        <v>BP$17</v>
      </c>
      <c r="BQ675" s="179" t="str">
        <f t="shared" si="830"/>
        <v>BQ$17</v>
      </c>
      <c r="BR675" s="179" t="str">
        <f t="shared" si="830"/>
        <v>BR$17</v>
      </c>
      <c r="BS675" s="179" t="str">
        <f t="shared" si="830"/>
        <v>BS$17</v>
      </c>
      <c r="BT675" s="179" t="str">
        <f t="shared" si="830"/>
        <v>BT$17</v>
      </c>
      <c r="BU675" s="179" t="str">
        <f t="shared" si="830"/>
        <v>BU$17</v>
      </c>
      <c r="BV675" s="179" t="str">
        <f t="shared" si="830"/>
        <v>BV$17</v>
      </c>
      <c r="BW675" s="179" t="str">
        <f t="shared" si="830"/>
        <v>BW$17</v>
      </c>
      <c r="BX675" s="179" t="str">
        <f t="shared" si="830"/>
        <v>BX$17</v>
      </c>
      <c r="BY675" s="179" t="str">
        <f t="shared" si="830"/>
        <v>BY$17</v>
      </c>
      <c r="BZ675" s="179" t="str">
        <f t="shared" si="830"/>
        <v>BZ$17</v>
      </c>
      <c r="CA675" s="179" t="str">
        <f t="shared" si="830"/>
        <v>CA$17</v>
      </c>
      <c r="CB675" s="179" t="str">
        <f t="shared" si="830"/>
        <v>CB$17</v>
      </c>
      <c r="CC675" s="179" t="str">
        <f t="shared" si="830"/>
        <v>CC$17</v>
      </c>
      <c r="CD675" s="179" t="str">
        <f t="shared" si="830"/>
        <v>CD$17</v>
      </c>
      <c r="CE675" s="179" t="str">
        <f t="shared" ref="CE675:CL675" si="831">CE662</f>
        <v>CE$17</v>
      </c>
      <c r="CF675" s="179" t="str">
        <f t="shared" si="831"/>
        <v>CF$17</v>
      </c>
      <c r="CG675" s="179" t="str">
        <f t="shared" si="831"/>
        <v>CG$17</v>
      </c>
      <c r="CH675" s="179" t="str">
        <f t="shared" si="831"/>
        <v>CH$17</v>
      </c>
      <c r="CI675" s="179" t="str">
        <f t="shared" si="831"/>
        <v>CI$17</v>
      </c>
      <c r="CJ675" s="179" t="str">
        <f t="shared" si="831"/>
        <v>CJ$17</v>
      </c>
      <c r="CK675" s="179" t="str">
        <f t="shared" si="831"/>
        <v>CK$17</v>
      </c>
      <c r="CL675" s="179" t="str">
        <f t="shared" si="831"/>
        <v>CL$17</v>
      </c>
      <c r="CN675" s="79"/>
      <c r="CO675" s="179" t="str">
        <f t="shared" ref="CO675:DK675" si="832">CO662</f>
        <v>CO$17</v>
      </c>
      <c r="CP675" s="179" t="str">
        <f t="shared" si="832"/>
        <v>CP$17</v>
      </c>
      <c r="CQ675" s="179" t="str">
        <f t="shared" si="832"/>
        <v>CQ$17</v>
      </c>
      <c r="CR675" s="179" t="str">
        <f t="shared" si="832"/>
        <v>CR$17</v>
      </c>
      <c r="CS675" s="179" t="str">
        <f t="shared" si="832"/>
        <v>CS$17</v>
      </c>
      <c r="CT675" s="179" t="str">
        <f t="shared" si="832"/>
        <v>CT$17</v>
      </c>
      <c r="CU675" s="179" t="str">
        <f t="shared" si="832"/>
        <v>CU$17</v>
      </c>
      <c r="CV675" s="179" t="str">
        <f t="shared" si="832"/>
        <v>CV$17</v>
      </c>
      <c r="CW675" s="179" t="str">
        <f t="shared" si="832"/>
        <v>CW$17</v>
      </c>
      <c r="CX675" s="179" t="str">
        <f t="shared" si="832"/>
        <v>CX$17</v>
      </c>
      <c r="CY675" s="179" t="str">
        <f t="shared" si="832"/>
        <v>CY$17</v>
      </c>
      <c r="CZ675" s="179" t="str">
        <f t="shared" si="832"/>
        <v>CZ$17</v>
      </c>
      <c r="DA675" s="179" t="str">
        <f t="shared" si="832"/>
        <v>DA$17</v>
      </c>
      <c r="DB675" s="179" t="str">
        <f t="shared" si="832"/>
        <v>DB$17</v>
      </c>
      <c r="DC675" s="179" t="str">
        <f t="shared" si="832"/>
        <v>DC$17</v>
      </c>
      <c r="DD675" s="179" t="str">
        <f t="shared" si="832"/>
        <v>DD$17</v>
      </c>
      <c r="DE675" s="179" t="str">
        <f t="shared" si="832"/>
        <v>DE$17</v>
      </c>
      <c r="DF675" s="179" t="str">
        <f t="shared" si="832"/>
        <v>DF$17</v>
      </c>
      <c r="DG675" s="179" t="str">
        <f t="shared" si="832"/>
        <v>DG$17</v>
      </c>
      <c r="DH675" s="179" t="str">
        <f t="shared" si="832"/>
        <v>DH$17</v>
      </c>
      <c r="DI675" s="179" t="str">
        <f t="shared" si="832"/>
        <v>DI$17</v>
      </c>
      <c r="DJ675" s="179" t="str">
        <f t="shared" si="832"/>
        <v>DJ$17</v>
      </c>
      <c r="DK675" s="179" t="str">
        <f t="shared" si="832"/>
        <v>DK$17</v>
      </c>
      <c r="DL675" s="179" t="str">
        <f t="shared" ref="DL675" si="833">DL662</f>
        <v>DL$17</v>
      </c>
    </row>
    <row r="676" spans="1:116" x14ac:dyDescent="0.4">
      <c r="B676" t="s">
        <v>332</v>
      </c>
      <c r="D676" t="s">
        <v>760</v>
      </c>
      <c r="E676" s="8" t="str">
        <f t="shared" si="816"/>
        <v>676 SALES-PV</v>
      </c>
      <c r="G676" s="8" t="str">
        <f>G663</f>
        <v>(Secondary label)</v>
      </c>
      <c r="H676" s="12"/>
      <c r="I676" s="60"/>
      <c r="J676" s="60"/>
      <c r="K676" s="15"/>
      <c r="L676" s="15"/>
      <c r="M676" s="15"/>
      <c r="N676" s="15"/>
      <c r="O676" s="15"/>
      <c r="P676" s="15"/>
      <c r="R676" s="15"/>
      <c r="S676" s="179">
        <f t="shared" ref="S676:AX676" si="834">S663</f>
        <v>0</v>
      </c>
      <c r="T676" s="179">
        <f t="shared" si="834"/>
        <v>0</v>
      </c>
      <c r="U676" s="179">
        <f t="shared" si="834"/>
        <v>0</v>
      </c>
      <c r="V676" s="179">
        <f t="shared" si="834"/>
        <v>0</v>
      </c>
      <c r="W676" s="179">
        <f t="shared" si="834"/>
        <v>0</v>
      </c>
      <c r="X676" s="179">
        <f t="shared" si="834"/>
        <v>0</v>
      </c>
      <c r="Y676" s="179">
        <f t="shared" si="834"/>
        <v>0</v>
      </c>
      <c r="Z676" s="179">
        <f t="shared" si="834"/>
        <v>0</v>
      </c>
      <c r="AA676" s="179">
        <f t="shared" si="834"/>
        <v>0</v>
      </c>
      <c r="AB676" s="179">
        <f t="shared" si="834"/>
        <v>0</v>
      </c>
      <c r="AC676" s="179">
        <f t="shared" si="834"/>
        <v>0</v>
      </c>
      <c r="AD676" s="179">
        <f t="shared" si="834"/>
        <v>0</v>
      </c>
      <c r="AE676" s="179">
        <f t="shared" si="834"/>
        <v>0</v>
      </c>
      <c r="AF676" s="179">
        <f t="shared" si="834"/>
        <v>0</v>
      </c>
      <c r="AG676" s="179">
        <f t="shared" si="834"/>
        <v>0</v>
      </c>
      <c r="AH676" s="179">
        <f t="shared" si="834"/>
        <v>0</v>
      </c>
      <c r="AI676" s="179">
        <f t="shared" si="834"/>
        <v>0</v>
      </c>
      <c r="AJ676" s="179">
        <f t="shared" si="834"/>
        <v>0</v>
      </c>
      <c r="AK676" s="179">
        <f t="shared" si="834"/>
        <v>0</v>
      </c>
      <c r="AL676" s="179">
        <f t="shared" si="834"/>
        <v>0</v>
      </c>
      <c r="AM676" s="179">
        <f t="shared" si="834"/>
        <v>0</v>
      </c>
      <c r="AN676" s="179">
        <f t="shared" si="834"/>
        <v>0</v>
      </c>
      <c r="AO676" s="179">
        <f t="shared" si="834"/>
        <v>0</v>
      </c>
      <c r="AP676" s="179">
        <f t="shared" si="834"/>
        <v>0</v>
      </c>
      <c r="AQ676" s="179">
        <f t="shared" si="834"/>
        <v>0</v>
      </c>
      <c r="AR676" s="179">
        <f t="shared" si="834"/>
        <v>0</v>
      </c>
      <c r="AS676" s="179">
        <f t="shared" si="834"/>
        <v>0</v>
      </c>
      <c r="AT676" s="179">
        <f t="shared" si="834"/>
        <v>0</v>
      </c>
      <c r="AU676" s="179">
        <f t="shared" si="834"/>
        <v>0</v>
      </c>
      <c r="AV676" s="179">
        <f t="shared" si="834"/>
        <v>0</v>
      </c>
      <c r="AW676" s="179">
        <f t="shared" si="834"/>
        <v>0</v>
      </c>
      <c r="AX676" s="179">
        <f t="shared" si="834"/>
        <v>0</v>
      </c>
      <c r="AY676" s="179">
        <f t="shared" ref="AY676:CD676" si="835">AY663</f>
        <v>0</v>
      </c>
      <c r="AZ676" s="179">
        <f t="shared" si="835"/>
        <v>0</v>
      </c>
      <c r="BA676" s="179">
        <f t="shared" si="835"/>
        <v>0</v>
      </c>
      <c r="BB676" s="179">
        <f t="shared" si="835"/>
        <v>0</v>
      </c>
      <c r="BC676" s="179">
        <f t="shared" si="835"/>
        <v>0</v>
      </c>
      <c r="BD676" s="179">
        <f t="shared" si="835"/>
        <v>0</v>
      </c>
      <c r="BE676" s="179">
        <f t="shared" si="835"/>
        <v>0</v>
      </c>
      <c r="BF676" s="179">
        <f t="shared" si="835"/>
        <v>0</v>
      </c>
      <c r="BG676" s="179">
        <f t="shared" si="835"/>
        <v>0</v>
      </c>
      <c r="BH676" s="179">
        <f t="shared" si="835"/>
        <v>0</v>
      </c>
      <c r="BI676" s="179">
        <f t="shared" si="835"/>
        <v>0</v>
      </c>
      <c r="BJ676" s="179">
        <f t="shared" si="835"/>
        <v>0</v>
      </c>
      <c r="BK676" s="179">
        <f t="shared" si="835"/>
        <v>0</v>
      </c>
      <c r="BL676" s="179">
        <f t="shared" si="835"/>
        <v>0</v>
      </c>
      <c r="BM676" s="179">
        <f t="shared" si="835"/>
        <v>0</v>
      </c>
      <c r="BN676" s="179">
        <f t="shared" si="835"/>
        <v>0</v>
      </c>
      <c r="BO676" s="179">
        <f t="shared" si="835"/>
        <v>0</v>
      </c>
      <c r="BP676" s="179">
        <f t="shared" si="835"/>
        <v>0</v>
      </c>
      <c r="BQ676" s="179">
        <f t="shared" si="835"/>
        <v>0</v>
      </c>
      <c r="BR676" s="179">
        <f t="shared" si="835"/>
        <v>0</v>
      </c>
      <c r="BS676" s="179">
        <f t="shared" si="835"/>
        <v>0</v>
      </c>
      <c r="BT676" s="179">
        <f t="shared" si="835"/>
        <v>0</v>
      </c>
      <c r="BU676" s="179">
        <f t="shared" si="835"/>
        <v>0</v>
      </c>
      <c r="BV676" s="179">
        <f t="shared" si="835"/>
        <v>0</v>
      </c>
      <c r="BW676" s="179">
        <f t="shared" si="835"/>
        <v>0</v>
      </c>
      <c r="BX676" s="179">
        <f t="shared" si="835"/>
        <v>0</v>
      </c>
      <c r="BY676" s="179">
        <f t="shared" si="835"/>
        <v>0</v>
      </c>
      <c r="BZ676" s="179">
        <f t="shared" si="835"/>
        <v>0</v>
      </c>
      <c r="CA676" s="179">
        <f t="shared" si="835"/>
        <v>0</v>
      </c>
      <c r="CB676" s="179">
        <f t="shared" si="835"/>
        <v>0</v>
      </c>
      <c r="CC676" s="179">
        <f t="shared" si="835"/>
        <v>0</v>
      </c>
      <c r="CD676" s="179">
        <f t="shared" si="835"/>
        <v>0</v>
      </c>
      <c r="CE676" s="179">
        <f t="shared" ref="CE676:CL676" si="836">CE663</f>
        <v>0</v>
      </c>
      <c r="CF676" s="179">
        <f t="shared" si="836"/>
        <v>0</v>
      </c>
      <c r="CG676" s="179">
        <f t="shared" si="836"/>
        <v>0</v>
      </c>
      <c r="CH676" s="179">
        <f t="shared" si="836"/>
        <v>0</v>
      </c>
      <c r="CI676" s="179">
        <f t="shared" si="836"/>
        <v>0</v>
      </c>
      <c r="CJ676" s="179">
        <f t="shared" si="836"/>
        <v>0</v>
      </c>
      <c r="CK676" s="179">
        <f t="shared" si="836"/>
        <v>0</v>
      </c>
      <c r="CL676" s="179">
        <f t="shared" si="836"/>
        <v>0</v>
      </c>
      <c r="CN676" s="60"/>
      <c r="CO676" s="179">
        <f t="shared" ref="CO676:DK676" si="837">CO663</f>
        <v>0</v>
      </c>
      <c r="CP676" s="179">
        <f t="shared" si="837"/>
        <v>0</v>
      </c>
      <c r="CQ676" s="179">
        <f t="shared" si="837"/>
        <v>0</v>
      </c>
      <c r="CR676" s="179">
        <f t="shared" si="837"/>
        <v>0</v>
      </c>
      <c r="CS676" s="179">
        <f t="shared" si="837"/>
        <v>0</v>
      </c>
      <c r="CT676" s="179">
        <f t="shared" si="837"/>
        <v>0</v>
      </c>
      <c r="CU676" s="179">
        <f t="shared" si="837"/>
        <v>0</v>
      </c>
      <c r="CV676" s="179">
        <f t="shared" si="837"/>
        <v>0</v>
      </c>
      <c r="CW676" s="179">
        <f t="shared" si="837"/>
        <v>0</v>
      </c>
      <c r="CX676" s="179">
        <f t="shared" si="837"/>
        <v>0</v>
      </c>
      <c r="CY676" s="179">
        <f t="shared" si="837"/>
        <v>0</v>
      </c>
      <c r="CZ676" s="179">
        <f t="shared" si="837"/>
        <v>0</v>
      </c>
      <c r="DA676" s="179">
        <f t="shared" si="837"/>
        <v>0</v>
      </c>
      <c r="DB676" s="179">
        <f t="shared" si="837"/>
        <v>0</v>
      </c>
      <c r="DC676" s="179">
        <f t="shared" si="837"/>
        <v>0</v>
      </c>
      <c r="DD676" s="179">
        <f t="shared" si="837"/>
        <v>0</v>
      </c>
      <c r="DE676" s="179">
        <f t="shared" si="837"/>
        <v>0</v>
      </c>
      <c r="DF676" s="179">
        <f t="shared" si="837"/>
        <v>0</v>
      </c>
      <c r="DG676" s="179">
        <f t="shared" si="837"/>
        <v>0</v>
      </c>
      <c r="DH676" s="179">
        <f t="shared" si="837"/>
        <v>0</v>
      </c>
      <c r="DI676" s="179">
        <f t="shared" si="837"/>
        <v>0</v>
      </c>
      <c r="DJ676" s="179">
        <f t="shared" si="837"/>
        <v>0</v>
      </c>
      <c r="DK676" s="179">
        <f t="shared" si="837"/>
        <v>0</v>
      </c>
      <c r="DL676" s="179">
        <f t="shared" ref="DL676" si="838">DL663</f>
        <v>0</v>
      </c>
    </row>
    <row r="677" spans="1:116" x14ac:dyDescent="0.4">
      <c r="B677" t="s">
        <v>332</v>
      </c>
      <c r="D677" t="s">
        <v>760</v>
      </c>
      <c r="E677" s="8" t="str">
        <f t="shared" ref="E677" si="839">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816"/>
        <v>678 SALES-PV</v>
      </c>
      <c r="G678" s="8" t="str">
        <f>G665</f>
        <v>Secondary revenue driver</v>
      </c>
      <c r="H678" s="12"/>
      <c r="I678" s="60"/>
      <c r="J678" s="60"/>
      <c r="K678" s="15"/>
      <c r="L678" s="15"/>
      <c r="M678" s="15"/>
      <c r="N678" s="15"/>
      <c r="O678" s="15"/>
      <c r="P678" s="15"/>
      <c r="R678" s="15"/>
      <c r="S678" s="179" t="str">
        <f t="shared" ref="S678:AX678" si="840">S665</f>
        <v>S$18</v>
      </c>
      <c r="T678" s="179" t="str">
        <f t="shared" si="840"/>
        <v>T$18</v>
      </c>
      <c r="U678" s="179" t="str">
        <f t="shared" si="840"/>
        <v>U$18</v>
      </c>
      <c r="V678" s="179" t="str">
        <f t="shared" si="840"/>
        <v>V$18</v>
      </c>
      <c r="W678" s="179" t="str">
        <f t="shared" si="840"/>
        <v>W$18</v>
      </c>
      <c r="X678" s="179" t="str">
        <f t="shared" si="840"/>
        <v>X$18</v>
      </c>
      <c r="Y678" s="179" t="str">
        <f t="shared" si="840"/>
        <v>Y$18</v>
      </c>
      <c r="Z678" s="179" t="str">
        <f t="shared" si="840"/>
        <v>Z$18</v>
      </c>
      <c r="AA678" s="179" t="str">
        <f t="shared" si="840"/>
        <v>AA$18</v>
      </c>
      <c r="AB678" s="179" t="str">
        <f t="shared" si="840"/>
        <v>AB$18</v>
      </c>
      <c r="AC678" s="179" t="str">
        <f t="shared" si="840"/>
        <v>AC$18</v>
      </c>
      <c r="AD678" s="179" t="str">
        <f t="shared" si="840"/>
        <v>AD$18</v>
      </c>
      <c r="AE678" s="179" t="str">
        <f t="shared" si="840"/>
        <v>AE$18</v>
      </c>
      <c r="AF678" s="179" t="str">
        <f t="shared" si="840"/>
        <v>AF$18</v>
      </c>
      <c r="AG678" s="179" t="str">
        <f t="shared" si="840"/>
        <v>AG$18</v>
      </c>
      <c r="AH678" s="179" t="str">
        <f t="shared" si="840"/>
        <v>AH$18</v>
      </c>
      <c r="AI678" s="179" t="str">
        <f t="shared" si="840"/>
        <v>AI$18</v>
      </c>
      <c r="AJ678" s="179" t="str">
        <f t="shared" si="840"/>
        <v>AJ$18</v>
      </c>
      <c r="AK678" s="179" t="str">
        <f t="shared" si="840"/>
        <v>AK$18</v>
      </c>
      <c r="AL678" s="179" t="str">
        <f t="shared" si="840"/>
        <v>AL$18</v>
      </c>
      <c r="AM678" s="179" t="str">
        <f t="shared" si="840"/>
        <v>AM$18</v>
      </c>
      <c r="AN678" s="179" t="str">
        <f t="shared" si="840"/>
        <v>AN$18</v>
      </c>
      <c r="AO678" s="179" t="str">
        <f t="shared" si="840"/>
        <v>AO$18</v>
      </c>
      <c r="AP678" s="179" t="str">
        <f t="shared" si="840"/>
        <v>AP$18</v>
      </c>
      <c r="AQ678" s="179" t="str">
        <f t="shared" si="840"/>
        <v>AQ$18</v>
      </c>
      <c r="AR678" s="179" t="str">
        <f t="shared" si="840"/>
        <v>AR$18</v>
      </c>
      <c r="AS678" s="179" t="str">
        <f t="shared" si="840"/>
        <v>AS$18</v>
      </c>
      <c r="AT678" s="179" t="str">
        <f t="shared" si="840"/>
        <v>AT$18</v>
      </c>
      <c r="AU678" s="179" t="str">
        <f t="shared" si="840"/>
        <v>AU$18</v>
      </c>
      <c r="AV678" s="179" t="str">
        <f t="shared" si="840"/>
        <v>AV$18</v>
      </c>
      <c r="AW678" s="179" t="str">
        <f t="shared" si="840"/>
        <v>AW$18</v>
      </c>
      <c r="AX678" s="179" t="str">
        <f t="shared" si="840"/>
        <v>AX$18</v>
      </c>
      <c r="AY678" s="179" t="str">
        <f t="shared" ref="AY678:CD678" si="841">AY665</f>
        <v>AY$18</v>
      </c>
      <c r="AZ678" s="179" t="str">
        <f t="shared" si="841"/>
        <v>AZ$18</v>
      </c>
      <c r="BA678" s="179" t="str">
        <f t="shared" si="841"/>
        <v>BA$18</v>
      </c>
      <c r="BB678" s="179" t="str">
        <f t="shared" si="841"/>
        <v>BB$18</v>
      </c>
      <c r="BC678" s="179" t="str">
        <f t="shared" si="841"/>
        <v>BC$18</v>
      </c>
      <c r="BD678" s="179" t="str">
        <f t="shared" si="841"/>
        <v>BD$18</v>
      </c>
      <c r="BE678" s="179" t="str">
        <f t="shared" si="841"/>
        <v>BE$18</v>
      </c>
      <c r="BF678" s="179" t="str">
        <f t="shared" si="841"/>
        <v>BF$18</v>
      </c>
      <c r="BG678" s="179" t="str">
        <f t="shared" si="841"/>
        <v>BG$18</v>
      </c>
      <c r="BH678" s="179" t="str">
        <f t="shared" si="841"/>
        <v>BH$18</v>
      </c>
      <c r="BI678" s="179" t="str">
        <f t="shared" si="841"/>
        <v>BI$18</v>
      </c>
      <c r="BJ678" s="179" t="str">
        <f t="shared" si="841"/>
        <v>BJ$18</v>
      </c>
      <c r="BK678" s="179" t="str">
        <f t="shared" si="841"/>
        <v>BK$18</v>
      </c>
      <c r="BL678" s="179" t="str">
        <f t="shared" si="841"/>
        <v>BL$18</v>
      </c>
      <c r="BM678" s="179" t="str">
        <f t="shared" si="841"/>
        <v>BM$18</v>
      </c>
      <c r="BN678" s="179" t="str">
        <f t="shared" si="841"/>
        <v>BN$18</v>
      </c>
      <c r="BO678" s="179" t="str">
        <f t="shared" si="841"/>
        <v>BO$18</v>
      </c>
      <c r="BP678" s="179" t="str">
        <f t="shared" si="841"/>
        <v>BP$18</v>
      </c>
      <c r="BQ678" s="179" t="str">
        <f t="shared" si="841"/>
        <v>BQ$18</v>
      </c>
      <c r="BR678" s="179" t="str">
        <f t="shared" si="841"/>
        <v>BR$18</v>
      </c>
      <c r="BS678" s="179" t="str">
        <f t="shared" si="841"/>
        <v>BS$18</v>
      </c>
      <c r="BT678" s="179" t="str">
        <f t="shared" si="841"/>
        <v>BT$18</v>
      </c>
      <c r="BU678" s="179" t="str">
        <f t="shared" si="841"/>
        <v>BU$18</v>
      </c>
      <c r="BV678" s="179" t="str">
        <f t="shared" si="841"/>
        <v>BV$18</v>
      </c>
      <c r="BW678" s="179" t="str">
        <f t="shared" si="841"/>
        <v>BW$18</v>
      </c>
      <c r="BX678" s="179" t="str">
        <f t="shared" si="841"/>
        <v>BX$18</v>
      </c>
      <c r="BY678" s="179" t="str">
        <f t="shared" si="841"/>
        <v>BY$18</v>
      </c>
      <c r="BZ678" s="179" t="str">
        <f t="shared" si="841"/>
        <v>BZ$18</v>
      </c>
      <c r="CA678" s="179" t="str">
        <f t="shared" si="841"/>
        <v>CA$18</v>
      </c>
      <c r="CB678" s="179" t="str">
        <f t="shared" si="841"/>
        <v>CB$18</v>
      </c>
      <c r="CC678" s="179" t="str">
        <f t="shared" si="841"/>
        <v>CC$18</v>
      </c>
      <c r="CD678" s="179" t="str">
        <f t="shared" si="841"/>
        <v>CD$18</v>
      </c>
      <c r="CE678" s="179" t="str">
        <f t="shared" ref="CE678:CL678" si="842">CE665</f>
        <v>CE$18</v>
      </c>
      <c r="CF678" s="179" t="str">
        <f t="shared" si="842"/>
        <v>CF$18</v>
      </c>
      <c r="CG678" s="179" t="str">
        <f t="shared" si="842"/>
        <v>CG$18</v>
      </c>
      <c r="CH678" s="179" t="str">
        <f t="shared" si="842"/>
        <v>CH$18</v>
      </c>
      <c r="CI678" s="179" t="str">
        <f t="shared" si="842"/>
        <v>CI$18</v>
      </c>
      <c r="CJ678" s="179" t="str">
        <f t="shared" si="842"/>
        <v>CJ$18</v>
      </c>
      <c r="CK678" s="179" t="str">
        <f t="shared" si="842"/>
        <v>CK$18</v>
      </c>
      <c r="CL678" s="179" t="str">
        <f t="shared" si="842"/>
        <v>CL$18</v>
      </c>
      <c r="CN678" s="60"/>
      <c r="CO678" s="179" t="str">
        <f t="shared" ref="CO678:DK678" si="843">CO665</f>
        <v>CO$18</v>
      </c>
      <c r="CP678" s="179" t="str">
        <f t="shared" si="843"/>
        <v>CP$18</v>
      </c>
      <c r="CQ678" s="179" t="str">
        <f t="shared" si="843"/>
        <v>CQ$18</v>
      </c>
      <c r="CR678" s="179" t="str">
        <f t="shared" si="843"/>
        <v>CR$18</v>
      </c>
      <c r="CS678" s="179" t="str">
        <f t="shared" si="843"/>
        <v>CS$18</v>
      </c>
      <c r="CT678" s="179" t="str">
        <f t="shared" si="843"/>
        <v>CT$18</v>
      </c>
      <c r="CU678" s="179" t="str">
        <f t="shared" si="843"/>
        <v>CU$18</v>
      </c>
      <c r="CV678" s="179" t="str">
        <f t="shared" si="843"/>
        <v>CV$18</v>
      </c>
      <c r="CW678" s="179" t="str">
        <f t="shared" si="843"/>
        <v>CW$18</v>
      </c>
      <c r="CX678" s="179" t="str">
        <f t="shared" si="843"/>
        <v>CX$18</v>
      </c>
      <c r="CY678" s="179" t="str">
        <f t="shared" si="843"/>
        <v>CY$18</v>
      </c>
      <c r="CZ678" s="179" t="str">
        <f t="shared" si="843"/>
        <v>CZ$18</v>
      </c>
      <c r="DA678" s="179" t="str">
        <f t="shared" si="843"/>
        <v>DA$18</v>
      </c>
      <c r="DB678" s="179" t="str">
        <f t="shared" si="843"/>
        <v>DB$18</v>
      </c>
      <c r="DC678" s="179" t="str">
        <f t="shared" si="843"/>
        <v>DC$18</v>
      </c>
      <c r="DD678" s="179" t="str">
        <f t="shared" si="843"/>
        <v>DD$18</v>
      </c>
      <c r="DE678" s="179" t="str">
        <f t="shared" si="843"/>
        <v>DE$18</v>
      </c>
      <c r="DF678" s="179" t="str">
        <f t="shared" si="843"/>
        <v>DF$18</v>
      </c>
      <c r="DG678" s="179" t="str">
        <f t="shared" si="843"/>
        <v>DG$18</v>
      </c>
      <c r="DH678" s="179" t="str">
        <f t="shared" si="843"/>
        <v>DH$18</v>
      </c>
      <c r="DI678" s="179" t="str">
        <f t="shared" si="843"/>
        <v>DI$18</v>
      </c>
      <c r="DJ678" s="179" t="str">
        <f t="shared" si="843"/>
        <v>DJ$18</v>
      </c>
      <c r="DK678" s="179" t="str">
        <f t="shared" si="843"/>
        <v>DK$18</v>
      </c>
      <c r="DL678" s="179" t="str">
        <f t="shared" ref="DL678" si="844">DL665</f>
        <v>DL$18</v>
      </c>
    </row>
    <row r="679" spans="1:116" x14ac:dyDescent="0.4">
      <c r="B679" t="s">
        <v>332</v>
      </c>
      <c r="D679" t="s">
        <v>760</v>
      </c>
      <c r="E679" s="8" t="str">
        <f t="shared" si="816"/>
        <v>679 SALES-PV</v>
      </c>
      <c r="G679" s="8" t="str">
        <f>G666</f>
        <v>Secondary volume driver</v>
      </c>
      <c r="H679" s="12"/>
      <c r="I679" s="60"/>
      <c r="J679" s="60"/>
      <c r="K679" s="15"/>
      <c r="L679" s="15"/>
      <c r="M679" s="15"/>
      <c r="N679" s="15"/>
      <c r="O679" s="15"/>
      <c r="P679" s="15"/>
      <c r="R679" s="15"/>
      <c r="S679" s="179" t="str">
        <f t="shared" ref="S679:AX679" si="845">S666</f>
        <v>S$19</v>
      </c>
      <c r="T679" s="179" t="str">
        <f t="shared" si="845"/>
        <v>T$19</v>
      </c>
      <c r="U679" s="179" t="str">
        <f t="shared" si="845"/>
        <v>U$19</v>
      </c>
      <c r="V679" s="179" t="str">
        <f t="shared" si="845"/>
        <v>V$19</v>
      </c>
      <c r="W679" s="179" t="str">
        <f t="shared" si="845"/>
        <v>W$19</v>
      </c>
      <c r="X679" s="179" t="str">
        <f t="shared" si="845"/>
        <v>X$19</v>
      </c>
      <c r="Y679" s="179" t="str">
        <f t="shared" si="845"/>
        <v>Y$19</v>
      </c>
      <c r="Z679" s="179" t="str">
        <f t="shared" si="845"/>
        <v>Z$19</v>
      </c>
      <c r="AA679" s="179" t="str">
        <f t="shared" si="845"/>
        <v>AA$19</v>
      </c>
      <c r="AB679" s="179" t="str">
        <f t="shared" si="845"/>
        <v>AB$19</v>
      </c>
      <c r="AC679" s="179" t="str">
        <f t="shared" si="845"/>
        <v>AC$19</v>
      </c>
      <c r="AD679" s="179" t="str">
        <f t="shared" si="845"/>
        <v>AD$19</v>
      </c>
      <c r="AE679" s="179" t="str">
        <f t="shared" si="845"/>
        <v>AE$19</v>
      </c>
      <c r="AF679" s="179" t="str">
        <f t="shared" si="845"/>
        <v>AF$19</v>
      </c>
      <c r="AG679" s="179" t="str">
        <f t="shared" si="845"/>
        <v>AG$19</v>
      </c>
      <c r="AH679" s="179" t="str">
        <f t="shared" si="845"/>
        <v>AH$19</v>
      </c>
      <c r="AI679" s="179" t="str">
        <f t="shared" si="845"/>
        <v>AI$19</v>
      </c>
      <c r="AJ679" s="179" t="str">
        <f t="shared" si="845"/>
        <v>AJ$19</v>
      </c>
      <c r="AK679" s="179" t="str">
        <f t="shared" si="845"/>
        <v>AK$19</v>
      </c>
      <c r="AL679" s="179" t="str">
        <f t="shared" si="845"/>
        <v>AL$19</v>
      </c>
      <c r="AM679" s="179" t="str">
        <f t="shared" si="845"/>
        <v>AM$19</v>
      </c>
      <c r="AN679" s="179" t="str">
        <f t="shared" si="845"/>
        <v>AN$19</v>
      </c>
      <c r="AO679" s="179" t="str">
        <f t="shared" si="845"/>
        <v>AO$19</v>
      </c>
      <c r="AP679" s="179" t="str">
        <f t="shared" si="845"/>
        <v>AP$19</v>
      </c>
      <c r="AQ679" s="179" t="str">
        <f t="shared" si="845"/>
        <v>AQ$19</v>
      </c>
      <c r="AR679" s="179" t="str">
        <f t="shared" si="845"/>
        <v>AR$19</v>
      </c>
      <c r="AS679" s="179" t="str">
        <f t="shared" si="845"/>
        <v>AS$19</v>
      </c>
      <c r="AT679" s="179" t="str">
        <f t="shared" si="845"/>
        <v>AT$19</v>
      </c>
      <c r="AU679" s="179" t="str">
        <f t="shared" si="845"/>
        <v>AU$19</v>
      </c>
      <c r="AV679" s="179" t="str">
        <f t="shared" si="845"/>
        <v>AV$19</v>
      </c>
      <c r="AW679" s="179" t="str">
        <f t="shared" si="845"/>
        <v>AW$19</v>
      </c>
      <c r="AX679" s="179" t="str">
        <f t="shared" si="845"/>
        <v>AX$19</v>
      </c>
      <c r="AY679" s="179" t="str">
        <f t="shared" ref="AY679:CD679" si="846">AY666</f>
        <v>AY$19</v>
      </c>
      <c r="AZ679" s="179" t="str">
        <f t="shared" si="846"/>
        <v>AZ$19</v>
      </c>
      <c r="BA679" s="179" t="str">
        <f t="shared" si="846"/>
        <v>BA$19</v>
      </c>
      <c r="BB679" s="179" t="str">
        <f t="shared" si="846"/>
        <v>BB$19</v>
      </c>
      <c r="BC679" s="179" t="str">
        <f t="shared" si="846"/>
        <v>BC$19</v>
      </c>
      <c r="BD679" s="179" t="str">
        <f t="shared" si="846"/>
        <v>BD$19</v>
      </c>
      <c r="BE679" s="179" t="str">
        <f t="shared" si="846"/>
        <v>BE$19</v>
      </c>
      <c r="BF679" s="179" t="str">
        <f t="shared" si="846"/>
        <v>BF$19</v>
      </c>
      <c r="BG679" s="179" t="str">
        <f t="shared" si="846"/>
        <v>BG$19</v>
      </c>
      <c r="BH679" s="179" t="str">
        <f t="shared" si="846"/>
        <v>BH$19</v>
      </c>
      <c r="BI679" s="179" t="str">
        <f t="shared" si="846"/>
        <v>BI$19</v>
      </c>
      <c r="BJ679" s="179" t="str">
        <f t="shared" si="846"/>
        <v>BJ$19</v>
      </c>
      <c r="BK679" s="179" t="str">
        <f t="shared" si="846"/>
        <v>BK$19</v>
      </c>
      <c r="BL679" s="179" t="str">
        <f t="shared" si="846"/>
        <v>BL$19</v>
      </c>
      <c r="BM679" s="179" t="str">
        <f t="shared" si="846"/>
        <v>BM$19</v>
      </c>
      <c r="BN679" s="179" t="str">
        <f t="shared" si="846"/>
        <v>BN$19</v>
      </c>
      <c r="BO679" s="179" t="str">
        <f t="shared" si="846"/>
        <v>BO$19</v>
      </c>
      <c r="BP679" s="179" t="str">
        <f t="shared" si="846"/>
        <v>BP$19</v>
      </c>
      <c r="BQ679" s="179" t="str">
        <f t="shared" si="846"/>
        <v>BQ$19</v>
      </c>
      <c r="BR679" s="179" t="str">
        <f t="shared" si="846"/>
        <v>BR$19</v>
      </c>
      <c r="BS679" s="179" t="str">
        <f t="shared" si="846"/>
        <v>BS$19</v>
      </c>
      <c r="BT679" s="179" t="str">
        <f t="shared" si="846"/>
        <v>BT$19</v>
      </c>
      <c r="BU679" s="179" t="str">
        <f t="shared" si="846"/>
        <v>BU$19</v>
      </c>
      <c r="BV679" s="179" t="str">
        <f t="shared" si="846"/>
        <v>BV$19</v>
      </c>
      <c r="BW679" s="179" t="str">
        <f t="shared" si="846"/>
        <v>BW$19</v>
      </c>
      <c r="BX679" s="179" t="str">
        <f t="shared" si="846"/>
        <v>BX$19</v>
      </c>
      <c r="BY679" s="179" t="str">
        <f t="shared" si="846"/>
        <v>BY$19</v>
      </c>
      <c r="BZ679" s="179" t="str">
        <f t="shared" si="846"/>
        <v>BZ$19</v>
      </c>
      <c r="CA679" s="179" t="str">
        <f t="shared" si="846"/>
        <v>CA$19</v>
      </c>
      <c r="CB679" s="179" t="str">
        <f t="shared" si="846"/>
        <v>CB$19</v>
      </c>
      <c r="CC679" s="179" t="str">
        <f t="shared" si="846"/>
        <v>CC$19</v>
      </c>
      <c r="CD679" s="179" t="str">
        <f t="shared" si="846"/>
        <v>CD$19</v>
      </c>
      <c r="CE679" s="179" t="str">
        <f t="shared" ref="CE679:CL679" si="847">CE666</f>
        <v>CE$19</v>
      </c>
      <c r="CF679" s="179" t="str">
        <f t="shared" si="847"/>
        <v>CF$19</v>
      </c>
      <c r="CG679" s="179" t="str">
        <f t="shared" si="847"/>
        <v>CG$19</v>
      </c>
      <c r="CH679" s="179" t="str">
        <f t="shared" si="847"/>
        <v>CH$19</v>
      </c>
      <c r="CI679" s="179" t="str">
        <f t="shared" si="847"/>
        <v>CI$19</v>
      </c>
      <c r="CJ679" s="179" t="str">
        <f t="shared" si="847"/>
        <v>CJ$19</v>
      </c>
      <c r="CK679" s="179" t="str">
        <f t="shared" si="847"/>
        <v>CK$19</v>
      </c>
      <c r="CL679" s="179" t="str">
        <f t="shared" si="847"/>
        <v>CL$19</v>
      </c>
      <c r="CN679" s="60"/>
      <c r="CO679" s="179" t="str">
        <f t="shared" ref="CO679:DK679" si="848">CO666</f>
        <v>CO$19</v>
      </c>
      <c r="CP679" s="179" t="str">
        <f t="shared" si="848"/>
        <v>CP$19</v>
      </c>
      <c r="CQ679" s="179" t="str">
        <f t="shared" si="848"/>
        <v>CQ$19</v>
      </c>
      <c r="CR679" s="179" t="str">
        <f t="shared" si="848"/>
        <v>CR$19</v>
      </c>
      <c r="CS679" s="179" t="str">
        <f t="shared" si="848"/>
        <v>CS$19</v>
      </c>
      <c r="CT679" s="179" t="str">
        <f t="shared" si="848"/>
        <v>CT$19</v>
      </c>
      <c r="CU679" s="179" t="str">
        <f t="shared" si="848"/>
        <v>CU$19</v>
      </c>
      <c r="CV679" s="179" t="str">
        <f t="shared" si="848"/>
        <v>CV$19</v>
      </c>
      <c r="CW679" s="179" t="str">
        <f t="shared" si="848"/>
        <v>CW$19</v>
      </c>
      <c r="CX679" s="179" t="str">
        <f t="shared" si="848"/>
        <v>CX$19</v>
      </c>
      <c r="CY679" s="179" t="str">
        <f t="shared" si="848"/>
        <v>CY$19</v>
      </c>
      <c r="CZ679" s="179" t="str">
        <f t="shared" si="848"/>
        <v>CZ$19</v>
      </c>
      <c r="DA679" s="179" t="str">
        <f t="shared" si="848"/>
        <v>DA$19</v>
      </c>
      <c r="DB679" s="179" t="str">
        <f t="shared" si="848"/>
        <v>DB$19</v>
      </c>
      <c r="DC679" s="179" t="str">
        <f t="shared" si="848"/>
        <v>DC$19</v>
      </c>
      <c r="DD679" s="179" t="str">
        <f t="shared" si="848"/>
        <v>DD$19</v>
      </c>
      <c r="DE679" s="179" t="str">
        <f t="shared" si="848"/>
        <v>DE$19</v>
      </c>
      <c r="DF679" s="179" t="str">
        <f t="shared" si="848"/>
        <v>DF$19</v>
      </c>
      <c r="DG679" s="179" t="str">
        <f t="shared" si="848"/>
        <v>DG$19</v>
      </c>
      <c r="DH679" s="179" t="str">
        <f t="shared" si="848"/>
        <v>DH$19</v>
      </c>
      <c r="DI679" s="179" t="str">
        <f t="shared" si="848"/>
        <v>DI$19</v>
      </c>
      <c r="DJ679" s="179" t="str">
        <f t="shared" si="848"/>
        <v>DJ$19</v>
      </c>
      <c r="DK679" s="179" t="str">
        <f t="shared" si="848"/>
        <v>DK$19</v>
      </c>
      <c r="DL679" s="179" t="str">
        <f t="shared" ref="DL679" si="849">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50">S$20</f>
        <v>S$16</v>
      </c>
      <c r="T683" s="199" t="str">
        <f t="shared" si="850"/>
        <v>T$16</v>
      </c>
      <c r="U683" s="199" t="str">
        <f t="shared" si="850"/>
        <v>U$16</v>
      </c>
      <c r="V683" s="199" t="str">
        <f t="shared" si="850"/>
        <v>V$16</v>
      </c>
      <c r="W683" s="199" t="str">
        <f t="shared" si="850"/>
        <v>W$16</v>
      </c>
      <c r="X683" s="199" t="str">
        <f t="shared" si="850"/>
        <v>X$16</v>
      </c>
      <c r="Y683" s="199" t="str">
        <f t="shared" si="850"/>
        <v>Y$16</v>
      </c>
      <c r="Z683" s="199" t="str">
        <f t="shared" si="850"/>
        <v>Z$16</v>
      </c>
      <c r="AA683" s="199" t="str">
        <f t="shared" si="850"/>
        <v>AA$16</v>
      </c>
      <c r="AB683" s="199" t="str">
        <f t="shared" si="850"/>
        <v>AB$16</v>
      </c>
      <c r="AC683" s="199" t="str">
        <f t="shared" si="850"/>
        <v>AC$16</v>
      </c>
      <c r="AD683" s="199" t="str">
        <f t="shared" si="850"/>
        <v>AD$16</v>
      </c>
      <c r="AE683" s="199" t="str">
        <f t="shared" si="850"/>
        <v>AE$16</v>
      </c>
      <c r="AF683" s="199" t="str">
        <f t="shared" si="850"/>
        <v>AF$16</v>
      </c>
      <c r="AG683" s="199" t="str">
        <f t="shared" si="850"/>
        <v>AG$16</v>
      </c>
      <c r="AH683" s="199" t="str">
        <f t="shared" si="850"/>
        <v>AH$16</v>
      </c>
      <c r="AI683" s="199" t="str">
        <f t="shared" si="850"/>
        <v>AI$16</v>
      </c>
      <c r="AJ683" s="199" t="str">
        <f t="shared" si="850"/>
        <v>AJ$16</v>
      </c>
      <c r="AK683" s="199" t="str">
        <f t="shared" si="850"/>
        <v>AK$16</v>
      </c>
      <c r="AL683" s="199" t="str">
        <f t="shared" si="850"/>
        <v>AL$16</v>
      </c>
      <c r="AM683" s="199" t="str">
        <f t="shared" si="850"/>
        <v>AM$16</v>
      </c>
      <c r="AN683" s="199" t="str">
        <f t="shared" si="850"/>
        <v>AN$16</v>
      </c>
      <c r="AO683" s="199" t="str">
        <f t="shared" si="850"/>
        <v>AO$16</v>
      </c>
      <c r="AP683" s="199" t="str">
        <f t="shared" si="850"/>
        <v>AP$16</v>
      </c>
      <c r="AQ683" s="199" t="str">
        <f t="shared" si="850"/>
        <v>AQ$16</v>
      </c>
      <c r="AR683" s="199" t="str">
        <f t="shared" si="850"/>
        <v>AR$16</v>
      </c>
      <c r="AS683" s="199" t="str">
        <f t="shared" si="850"/>
        <v>AS$16</v>
      </c>
      <c r="AT683" s="199" t="str">
        <f t="shared" si="850"/>
        <v>AT$16</v>
      </c>
      <c r="AU683" s="199" t="str">
        <f t="shared" si="850"/>
        <v>AU$16</v>
      </c>
      <c r="AV683" s="199" t="str">
        <f t="shared" si="850"/>
        <v>AV$16</v>
      </c>
      <c r="AW683" s="199" t="str">
        <f t="shared" si="850"/>
        <v>AW$16</v>
      </c>
      <c r="AX683" s="199" t="str">
        <f t="shared" si="850"/>
        <v>AX$16</v>
      </c>
      <c r="AY683" s="199" t="str">
        <f t="shared" si="850"/>
        <v>AY$16</v>
      </c>
      <c r="AZ683" s="199" t="str">
        <f t="shared" si="850"/>
        <v>AZ$16</v>
      </c>
      <c r="BA683" s="199" t="str">
        <f t="shared" si="850"/>
        <v>BA$16</v>
      </c>
      <c r="BB683" s="199" t="str">
        <f t="shared" si="850"/>
        <v>BB$16</v>
      </c>
      <c r="BC683" s="199" t="str">
        <f t="shared" si="850"/>
        <v>BC$16</v>
      </c>
      <c r="BD683" s="199" t="str">
        <f t="shared" si="850"/>
        <v>BD$16</v>
      </c>
      <c r="BE683" s="199" t="str">
        <f t="shared" si="850"/>
        <v>BE$16</v>
      </c>
      <c r="BF683" s="199" t="str">
        <f t="shared" si="850"/>
        <v>BF$16</v>
      </c>
      <c r="BG683" s="199" t="str">
        <f t="shared" si="850"/>
        <v>BG$16</v>
      </c>
      <c r="BH683" s="199" t="str">
        <f t="shared" si="850"/>
        <v>BH$16</v>
      </c>
      <c r="BI683" s="199" t="str">
        <f t="shared" si="850"/>
        <v>BI$16</v>
      </c>
      <c r="BJ683" s="199" t="str">
        <f t="shared" si="850"/>
        <v>BJ$16</v>
      </c>
      <c r="BK683" s="199" t="str">
        <f t="shared" si="850"/>
        <v>BK$16</v>
      </c>
      <c r="BL683" s="199" t="str">
        <f t="shared" si="850"/>
        <v>BL$16</v>
      </c>
      <c r="BM683" s="199" t="str">
        <f t="shared" si="850"/>
        <v>BM$16</v>
      </c>
      <c r="BN683" s="199" t="str">
        <f t="shared" si="850"/>
        <v>BN$16</v>
      </c>
      <c r="BO683" s="199" t="str">
        <f t="shared" si="850"/>
        <v>BO$16</v>
      </c>
      <c r="BP683" s="199" t="str">
        <f t="shared" si="850"/>
        <v>BP$16</v>
      </c>
      <c r="BQ683" s="199" t="str">
        <f t="shared" si="850"/>
        <v>BQ$16</v>
      </c>
      <c r="BR683" s="199" t="str">
        <f t="shared" si="850"/>
        <v>BR$16</v>
      </c>
      <c r="BS683" s="199" t="str">
        <f t="shared" si="850"/>
        <v>BS$16</v>
      </c>
      <c r="BT683" s="199" t="str">
        <f t="shared" si="850"/>
        <v>BT$16</v>
      </c>
      <c r="BU683" s="199" t="str">
        <f t="shared" si="850"/>
        <v>BU$16</v>
      </c>
      <c r="BV683" s="199" t="str">
        <f t="shared" si="850"/>
        <v>BV$16</v>
      </c>
      <c r="BW683" s="199" t="str">
        <f t="shared" si="850"/>
        <v>BW$16</v>
      </c>
      <c r="BX683" s="199" t="str">
        <f t="shared" si="850"/>
        <v>BX$16</v>
      </c>
      <c r="BY683" s="199" t="str">
        <f t="shared" si="850"/>
        <v>BY$16</v>
      </c>
      <c r="BZ683" s="199" t="str">
        <f t="shared" si="850"/>
        <v>BZ$16</v>
      </c>
      <c r="CA683" s="199" t="str">
        <f t="shared" si="850"/>
        <v>CA$16</v>
      </c>
      <c r="CB683" s="199" t="str">
        <f t="shared" si="850"/>
        <v>CB$16</v>
      </c>
      <c r="CC683" s="199" t="str">
        <f t="shared" si="850"/>
        <v>CC$16</v>
      </c>
      <c r="CD683" s="199" t="str">
        <f t="shared" si="850"/>
        <v>CD$16</v>
      </c>
      <c r="CE683" s="199" t="str">
        <f t="shared" ref="CE683:CL683" si="851">CE$20</f>
        <v>CE$16</v>
      </c>
      <c r="CF683" s="199" t="str">
        <f t="shared" si="851"/>
        <v>CF$16</v>
      </c>
      <c r="CG683" s="199" t="str">
        <f t="shared" si="851"/>
        <v>CG$16</v>
      </c>
      <c r="CH683" s="199" t="str">
        <f t="shared" si="851"/>
        <v>CH$16</v>
      </c>
      <c r="CI683" s="199" t="str">
        <f t="shared" si="851"/>
        <v>CI$16</v>
      </c>
      <c r="CJ683" s="199" t="str">
        <f t="shared" si="851"/>
        <v>CJ$16</v>
      </c>
      <c r="CK683" s="199" t="str">
        <f t="shared" si="851"/>
        <v>CK$16</v>
      </c>
      <c r="CL683" s="199" t="str">
        <f t="shared" si="851"/>
        <v>CL$16</v>
      </c>
      <c r="CN683" s="176"/>
      <c r="CO683" s="199" t="str">
        <f t="shared" ref="CO683:DL683" si="852">CO$20</f>
        <v>CO$16</v>
      </c>
      <c r="CP683" s="199" t="str">
        <f t="shared" si="852"/>
        <v>CP$16</v>
      </c>
      <c r="CQ683" s="199" t="str">
        <f t="shared" si="852"/>
        <v>CQ$16</v>
      </c>
      <c r="CR683" s="199" t="str">
        <f t="shared" si="852"/>
        <v>CR$16</v>
      </c>
      <c r="CS683" s="199" t="str">
        <f t="shared" si="852"/>
        <v>CS$16</v>
      </c>
      <c r="CT683" s="199" t="str">
        <f t="shared" si="852"/>
        <v>CT$16</v>
      </c>
      <c r="CU683" s="199" t="str">
        <f t="shared" si="852"/>
        <v>CU$16</v>
      </c>
      <c r="CV683" s="199" t="str">
        <f t="shared" si="852"/>
        <v>CV$16</v>
      </c>
      <c r="CW683" s="199" t="str">
        <f t="shared" si="852"/>
        <v>CW$16</v>
      </c>
      <c r="CX683" s="199" t="str">
        <f t="shared" si="852"/>
        <v>CX$16</v>
      </c>
      <c r="CY683" s="199" t="str">
        <f t="shared" si="852"/>
        <v>CY$16</v>
      </c>
      <c r="CZ683" s="199" t="str">
        <f t="shared" si="852"/>
        <v>CZ$16</v>
      </c>
      <c r="DA683" s="199" t="str">
        <f t="shared" si="852"/>
        <v>DA$16</v>
      </c>
      <c r="DB683" s="199" t="str">
        <f t="shared" si="852"/>
        <v>DB$16</v>
      </c>
      <c r="DC683" s="199" t="str">
        <f t="shared" si="852"/>
        <v>DC$16</v>
      </c>
      <c r="DD683" s="199" t="str">
        <f t="shared" si="852"/>
        <v>DD$16</v>
      </c>
      <c r="DE683" s="199" t="str">
        <f t="shared" si="852"/>
        <v>DE$16</v>
      </c>
      <c r="DF683" s="199" t="str">
        <f t="shared" si="852"/>
        <v>DF$16</v>
      </c>
      <c r="DG683" s="199" t="str">
        <f t="shared" si="852"/>
        <v>DG$16</v>
      </c>
      <c r="DH683" s="199" t="str">
        <f t="shared" si="852"/>
        <v>DH$16</v>
      </c>
      <c r="DI683" s="199" t="str">
        <f t="shared" si="852"/>
        <v>DI$16</v>
      </c>
      <c r="DJ683" s="199" t="str">
        <f t="shared" si="852"/>
        <v>DJ$16</v>
      </c>
      <c r="DK683" s="199" t="str">
        <f t="shared" si="852"/>
        <v>DK$16</v>
      </c>
      <c r="DL683" s="199" t="str">
        <f t="shared" si="852"/>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3">ADDRESS(ROW(T680),COLUMN(T680),4)</f>
        <v>T680</v>
      </c>
      <c r="U684" s="199" t="str">
        <f t="shared" si="853"/>
        <v>U680</v>
      </c>
      <c r="V684" s="199" t="str">
        <f t="shared" si="853"/>
        <v>V680</v>
      </c>
      <c r="W684" s="199" t="str">
        <f t="shared" si="853"/>
        <v>W680</v>
      </c>
      <c r="X684" s="199" t="str">
        <f t="shared" si="853"/>
        <v>X680</v>
      </c>
      <c r="Y684" s="199" t="str">
        <f t="shared" si="853"/>
        <v>Y680</v>
      </c>
      <c r="Z684" s="199" t="str">
        <f t="shared" si="853"/>
        <v>Z680</v>
      </c>
      <c r="AA684" s="199" t="str">
        <f t="shared" si="853"/>
        <v>AA680</v>
      </c>
      <c r="AB684" s="199" t="str">
        <f t="shared" si="853"/>
        <v>AB680</v>
      </c>
      <c r="AC684" s="199" t="str">
        <f t="shared" si="853"/>
        <v>AC680</v>
      </c>
      <c r="AD684" s="199" t="str">
        <f t="shared" si="853"/>
        <v>AD680</v>
      </c>
      <c r="AE684" s="199" t="str">
        <f t="shared" si="853"/>
        <v>AE680</v>
      </c>
      <c r="AF684" s="199" t="str">
        <f t="shared" si="853"/>
        <v>AF680</v>
      </c>
      <c r="AG684" s="199" t="str">
        <f t="shared" si="853"/>
        <v>AG680</v>
      </c>
      <c r="AH684" s="199" t="str">
        <f t="shared" si="853"/>
        <v>AH680</v>
      </c>
      <c r="AI684" s="199" t="str">
        <f t="shared" si="853"/>
        <v>AI680</v>
      </c>
      <c r="AJ684" s="199" t="str">
        <f t="shared" si="853"/>
        <v>AJ680</v>
      </c>
      <c r="AK684" s="199" t="str">
        <f t="shared" si="853"/>
        <v>AK680</v>
      </c>
      <c r="AL684" s="199" t="str">
        <f t="shared" si="853"/>
        <v>AL680</v>
      </c>
      <c r="AM684" s="199" t="str">
        <f t="shared" si="853"/>
        <v>AM680</v>
      </c>
      <c r="AN684" s="199" t="str">
        <f t="shared" si="853"/>
        <v>AN680</v>
      </c>
      <c r="AO684" s="199" t="str">
        <f t="shared" si="853"/>
        <v>AO680</v>
      </c>
      <c r="AP684" s="199" t="str">
        <f t="shared" si="853"/>
        <v>AP680</v>
      </c>
      <c r="AQ684" s="199" t="str">
        <f t="shared" si="853"/>
        <v>AQ680</v>
      </c>
      <c r="AR684" s="199" t="str">
        <f t="shared" si="853"/>
        <v>AR680</v>
      </c>
      <c r="AS684" s="199" t="str">
        <f t="shared" si="853"/>
        <v>AS680</v>
      </c>
      <c r="AT684" s="199" t="str">
        <f t="shared" si="853"/>
        <v>AT680</v>
      </c>
      <c r="AU684" s="199" t="str">
        <f t="shared" si="853"/>
        <v>AU680</v>
      </c>
      <c r="AV684" s="199" t="str">
        <f t="shared" si="853"/>
        <v>AV680</v>
      </c>
      <c r="AW684" s="199" t="str">
        <f t="shared" si="853"/>
        <v>AW680</v>
      </c>
      <c r="AX684" s="199" t="str">
        <f t="shared" si="853"/>
        <v>AX680</v>
      </c>
      <c r="AY684" s="199" t="str">
        <f t="shared" si="853"/>
        <v>AY680</v>
      </c>
      <c r="AZ684" s="199" t="str">
        <f t="shared" si="853"/>
        <v>AZ680</v>
      </c>
      <c r="BA684" s="199" t="str">
        <f t="shared" si="853"/>
        <v>BA680</v>
      </c>
      <c r="BB684" s="199" t="str">
        <f t="shared" si="853"/>
        <v>BB680</v>
      </c>
      <c r="BC684" s="199" t="str">
        <f t="shared" si="853"/>
        <v>BC680</v>
      </c>
      <c r="BD684" s="199" t="str">
        <f t="shared" si="853"/>
        <v>BD680</v>
      </c>
      <c r="BE684" s="199" t="str">
        <f t="shared" si="853"/>
        <v>BE680</v>
      </c>
      <c r="BF684" s="199" t="str">
        <f t="shared" si="853"/>
        <v>BF680</v>
      </c>
      <c r="BG684" s="199" t="str">
        <f t="shared" si="853"/>
        <v>BG680</v>
      </c>
      <c r="BH684" s="199" t="str">
        <f t="shared" si="853"/>
        <v>BH680</v>
      </c>
      <c r="BI684" s="199" t="str">
        <f t="shared" si="853"/>
        <v>BI680</v>
      </c>
      <c r="BJ684" s="199" t="str">
        <f t="shared" si="853"/>
        <v>BJ680</v>
      </c>
      <c r="BK684" s="199" t="str">
        <f t="shared" si="853"/>
        <v>BK680</v>
      </c>
      <c r="BL684" s="199" t="str">
        <f t="shared" si="853"/>
        <v>BL680</v>
      </c>
      <c r="BM684" s="199" t="str">
        <f t="shared" si="853"/>
        <v>BM680</v>
      </c>
      <c r="BN684" s="199" t="str">
        <f t="shared" si="853"/>
        <v>BN680</v>
      </c>
      <c r="BO684" s="199" t="str">
        <f t="shared" si="853"/>
        <v>BO680</v>
      </c>
      <c r="BP684" s="199" t="str">
        <f t="shared" si="853"/>
        <v>BP680</v>
      </c>
      <c r="BQ684" s="199" t="str">
        <f t="shared" si="853"/>
        <v>BQ680</v>
      </c>
      <c r="BR684" s="199" t="str">
        <f t="shared" si="853"/>
        <v>BR680</v>
      </c>
      <c r="BS684" s="199" t="str">
        <f t="shared" si="853"/>
        <v>BS680</v>
      </c>
      <c r="BT684" s="199" t="str">
        <f t="shared" si="853"/>
        <v>BT680</v>
      </c>
      <c r="BU684" s="199" t="str">
        <f t="shared" si="853"/>
        <v>BU680</v>
      </c>
      <c r="BV684" s="199" t="str">
        <f t="shared" si="853"/>
        <v>BV680</v>
      </c>
      <c r="BW684" s="199" t="str">
        <f t="shared" si="853"/>
        <v>BW680</v>
      </c>
      <c r="BX684" s="199" t="str">
        <f t="shared" si="853"/>
        <v>BX680</v>
      </c>
      <c r="BY684" s="199" t="str">
        <f t="shared" si="853"/>
        <v>BY680</v>
      </c>
      <c r="BZ684" s="199" t="str">
        <f t="shared" si="853"/>
        <v>BZ680</v>
      </c>
      <c r="CA684" s="199" t="str">
        <f t="shared" si="853"/>
        <v>CA680</v>
      </c>
      <c r="CB684" s="199" t="str">
        <f t="shared" si="853"/>
        <v>CB680</v>
      </c>
      <c r="CC684" s="199" t="str">
        <f t="shared" si="853"/>
        <v>CC680</v>
      </c>
      <c r="CD684" s="199" t="str">
        <f t="shared" si="853"/>
        <v>CD680</v>
      </c>
      <c r="CE684" s="199" t="str">
        <f t="shared" si="853"/>
        <v>CE680</v>
      </c>
      <c r="CF684" s="199" t="str">
        <f t="shared" ref="CF684:CL684" si="854">ADDRESS(ROW(CF680),COLUMN(CF680),4)</f>
        <v>CF680</v>
      </c>
      <c r="CG684" s="199" t="str">
        <f t="shared" si="854"/>
        <v>CG680</v>
      </c>
      <c r="CH684" s="199" t="str">
        <f t="shared" si="854"/>
        <v>CH680</v>
      </c>
      <c r="CI684" s="199" t="str">
        <f t="shared" si="854"/>
        <v>CI680</v>
      </c>
      <c r="CJ684" s="199" t="str">
        <f t="shared" si="854"/>
        <v>CJ680</v>
      </c>
      <c r="CK684" s="199" t="str">
        <f t="shared" si="854"/>
        <v>CK680</v>
      </c>
      <c r="CL684" s="199" t="str">
        <f t="shared" si="854"/>
        <v>CL680</v>
      </c>
      <c r="CN684" s="201"/>
      <c r="CO684" s="199" t="str">
        <f t="shared" ref="CO684:DL684" si="855">CO$21</f>
        <v>CO$17</v>
      </c>
      <c r="CP684" s="199" t="str">
        <f t="shared" si="855"/>
        <v>CP$17</v>
      </c>
      <c r="CQ684" s="199" t="str">
        <f t="shared" si="855"/>
        <v>CQ$17</v>
      </c>
      <c r="CR684" s="199" t="str">
        <f t="shared" si="855"/>
        <v>CR$17</v>
      </c>
      <c r="CS684" s="199" t="str">
        <f t="shared" si="855"/>
        <v>CS$17</v>
      </c>
      <c r="CT684" s="199" t="str">
        <f t="shared" si="855"/>
        <v>CT$17</v>
      </c>
      <c r="CU684" s="199" t="str">
        <f t="shared" si="855"/>
        <v>CU$17</v>
      </c>
      <c r="CV684" s="199" t="str">
        <f t="shared" si="855"/>
        <v>CV$17</v>
      </c>
      <c r="CW684" s="199" t="str">
        <f t="shared" si="855"/>
        <v>CW$17</v>
      </c>
      <c r="CX684" s="199" t="str">
        <f t="shared" si="855"/>
        <v>CX$17</v>
      </c>
      <c r="CY684" s="199" t="str">
        <f t="shared" si="855"/>
        <v>CY$17</v>
      </c>
      <c r="CZ684" s="199" t="str">
        <f t="shared" si="855"/>
        <v>CZ$17</v>
      </c>
      <c r="DA684" s="199" t="str">
        <f t="shared" si="855"/>
        <v>DA$17</v>
      </c>
      <c r="DB684" s="199" t="str">
        <f t="shared" si="855"/>
        <v>DB$17</v>
      </c>
      <c r="DC684" s="199" t="str">
        <f t="shared" si="855"/>
        <v>DC$17</v>
      </c>
      <c r="DD684" s="199" t="str">
        <f t="shared" si="855"/>
        <v>DD$17</v>
      </c>
      <c r="DE684" s="199" t="str">
        <f t="shared" si="855"/>
        <v>DE$17</v>
      </c>
      <c r="DF684" s="199" t="str">
        <f t="shared" si="855"/>
        <v>DF$17</v>
      </c>
      <c r="DG684" s="199" t="str">
        <f t="shared" si="855"/>
        <v>DG$17</v>
      </c>
      <c r="DH684" s="199" t="str">
        <f t="shared" si="855"/>
        <v>DH$17</v>
      </c>
      <c r="DI684" s="199" t="str">
        <f t="shared" si="855"/>
        <v>DI$17</v>
      </c>
      <c r="DJ684" s="199" t="str">
        <f t="shared" si="855"/>
        <v>DJ$17</v>
      </c>
      <c r="DK684" s="199" t="str">
        <f t="shared" si="855"/>
        <v>DK$17</v>
      </c>
      <c r="DL684" s="199" t="str">
        <f t="shared" si="855"/>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6">S$22</f>
        <v>S$18</v>
      </c>
      <c r="T687" s="190" t="str">
        <f t="shared" si="856"/>
        <v>T$18</v>
      </c>
      <c r="U687" s="190" t="str">
        <f t="shared" si="856"/>
        <v>U$18</v>
      </c>
      <c r="V687" s="190" t="str">
        <f t="shared" si="856"/>
        <v>V$18</v>
      </c>
      <c r="W687" s="190" t="str">
        <f t="shared" si="856"/>
        <v>W$18</v>
      </c>
      <c r="X687" s="190" t="str">
        <f t="shared" si="856"/>
        <v>X$18</v>
      </c>
      <c r="Y687" s="190" t="str">
        <f t="shared" si="856"/>
        <v>Y$18</v>
      </c>
      <c r="Z687" s="190" t="str">
        <f t="shared" si="856"/>
        <v>Z$18</v>
      </c>
      <c r="AA687" s="190" t="str">
        <f t="shared" si="856"/>
        <v>AA$18</v>
      </c>
      <c r="AB687" s="190" t="str">
        <f t="shared" si="856"/>
        <v>AB$18</v>
      </c>
      <c r="AC687" s="190" t="str">
        <f t="shared" si="856"/>
        <v>AC$18</v>
      </c>
      <c r="AD687" s="190" t="str">
        <f t="shared" si="856"/>
        <v>AD$18</v>
      </c>
      <c r="AE687" s="190" t="str">
        <f t="shared" si="856"/>
        <v>AE$18</v>
      </c>
      <c r="AF687" s="190" t="str">
        <f t="shared" si="856"/>
        <v>AF$18</v>
      </c>
      <c r="AG687" s="190" t="str">
        <f t="shared" si="856"/>
        <v>AG$18</v>
      </c>
      <c r="AH687" s="190" t="str">
        <f t="shared" si="856"/>
        <v>AH$18</v>
      </c>
      <c r="AI687" s="190" t="str">
        <f t="shared" si="856"/>
        <v>AI$18</v>
      </c>
      <c r="AJ687" s="190" t="str">
        <f t="shared" si="856"/>
        <v>AJ$18</v>
      </c>
      <c r="AK687" s="190" t="str">
        <f t="shared" si="856"/>
        <v>AK$18</v>
      </c>
      <c r="AL687" s="190" t="str">
        <f t="shared" si="856"/>
        <v>AL$18</v>
      </c>
      <c r="AM687" s="190" t="str">
        <f t="shared" si="856"/>
        <v>AM$18</v>
      </c>
      <c r="AN687" s="190" t="str">
        <f t="shared" si="856"/>
        <v>AN$18</v>
      </c>
      <c r="AO687" s="190" t="str">
        <f t="shared" si="856"/>
        <v>AO$18</v>
      </c>
      <c r="AP687" s="190" t="str">
        <f t="shared" si="856"/>
        <v>AP$18</v>
      </c>
      <c r="AQ687" s="190" t="str">
        <f t="shared" si="856"/>
        <v>AQ$18</v>
      </c>
      <c r="AR687" s="190" t="str">
        <f t="shared" si="856"/>
        <v>AR$18</v>
      </c>
      <c r="AS687" s="190" t="str">
        <f t="shared" si="856"/>
        <v>AS$18</v>
      </c>
      <c r="AT687" s="190" t="str">
        <f t="shared" si="856"/>
        <v>AT$18</v>
      </c>
      <c r="AU687" s="190" t="str">
        <f t="shared" si="856"/>
        <v>AU$18</v>
      </c>
      <c r="AV687" s="190" t="str">
        <f t="shared" si="856"/>
        <v>AV$18</v>
      </c>
      <c r="AW687" s="190" t="str">
        <f t="shared" si="856"/>
        <v>AW$18</v>
      </c>
      <c r="AX687" s="190" t="str">
        <f t="shared" si="856"/>
        <v>AX$18</v>
      </c>
      <c r="AY687" s="190" t="str">
        <f t="shared" si="856"/>
        <v>AY$18</v>
      </c>
      <c r="AZ687" s="190" t="str">
        <f t="shared" si="856"/>
        <v>AZ$18</v>
      </c>
      <c r="BA687" s="190" t="str">
        <f t="shared" si="856"/>
        <v>BA$18</v>
      </c>
      <c r="BB687" s="190" t="str">
        <f t="shared" si="856"/>
        <v>BB$18</v>
      </c>
      <c r="BC687" s="190" t="str">
        <f t="shared" si="856"/>
        <v>BC$18</v>
      </c>
      <c r="BD687" s="190" t="str">
        <f t="shared" si="856"/>
        <v>BD$18</v>
      </c>
      <c r="BE687" s="190" t="str">
        <f t="shared" si="856"/>
        <v>BE$18</v>
      </c>
      <c r="BF687" s="190" t="str">
        <f t="shared" si="856"/>
        <v>BF$18</v>
      </c>
      <c r="BG687" s="190" t="str">
        <f t="shared" si="856"/>
        <v>BG$18</v>
      </c>
      <c r="BH687" s="190" t="str">
        <f t="shared" si="856"/>
        <v>BH$18</v>
      </c>
      <c r="BI687" s="190" t="str">
        <f t="shared" si="856"/>
        <v>BI$18</v>
      </c>
      <c r="BJ687" s="190" t="str">
        <f t="shared" si="856"/>
        <v>BJ$18</v>
      </c>
      <c r="BK687" s="190" t="str">
        <f t="shared" si="856"/>
        <v>BK$18</v>
      </c>
      <c r="BL687" s="190" t="str">
        <f t="shared" si="856"/>
        <v>BL$18</v>
      </c>
      <c r="BM687" s="190" t="str">
        <f t="shared" si="856"/>
        <v>BM$18</v>
      </c>
      <c r="BN687" s="190" t="str">
        <f t="shared" si="856"/>
        <v>BN$18</v>
      </c>
      <c r="BO687" s="190" t="str">
        <f t="shared" si="856"/>
        <v>BO$18</v>
      </c>
      <c r="BP687" s="190" t="str">
        <f t="shared" si="856"/>
        <v>BP$18</v>
      </c>
      <c r="BQ687" s="190" t="str">
        <f t="shared" si="856"/>
        <v>BQ$18</v>
      </c>
      <c r="BR687" s="190" t="str">
        <f t="shared" si="856"/>
        <v>BR$18</v>
      </c>
      <c r="BS687" s="190" t="str">
        <f t="shared" si="856"/>
        <v>BS$18</v>
      </c>
      <c r="BT687" s="190" t="str">
        <f t="shared" si="856"/>
        <v>BT$18</v>
      </c>
      <c r="BU687" s="190" t="str">
        <f t="shared" si="856"/>
        <v>BU$18</v>
      </c>
      <c r="BV687" s="190" t="str">
        <f t="shared" si="856"/>
        <v>BV$18</v>
      </c>
      <c r="BW687" s="190" t="str">
        <f t="shared" si="856"/>
        <v>BW$18</v>
      </c>
      <c r="BX687" s="190" t="str">
        <f t="shared" si="856"/>
        <v>BX$18</v>
      </c>
      <c r="BY687" s="190" t="str">
        <f t="shared" si="856"/>
        <v>BY$18</v>
      </c>
      <c r="BZ687" s="190" t="str">
        <f t="shared" si="856"/>
        <v>BZ$18</v>
      </c>
      <c r="CA687" s="190" t="str">
        <f t="shared" si="856"/>
        <v>CA$18</v>
      </c>
      <c r="CB687" s="190" t="str">
        <f t="shared" si="856"/>
        <v>CB$18</v>
      </c>
      <c r="CC687" s="190" t="str">
        <f t="shared" si="856"/>
        <v>CC$18</v>
      </c>
      <c r="CD687" s="190" t="str">
        <f t="shared" si="856"/>
        <v>CD$18</v>
      </c>
      <c r="CE687" s="190" t="str">
        <f t="shared" ref="CE687:CL687" si="857">CE$22</f>
        <v>CE$18</v>
      </c>
      <c r="CF687" s="190" t="str">
        <f t="shared" si="857"/>
        <v>CF$18</v>
      </c>
      <c r="CG687" s="190" t="str">
        <f t="shared" si="857"/>
        <v>CG$18</v>
      </c>
      <c r="CH687" s="190" t="str">
        <f t="shared" si="857"/>
        <v>CH$18</v>
      </c>
      <c r="CI687" s="190" t="str">
        <f t="shared" si="857"/>
        <v>CI$18</v>
      </c>
      <c r="CJ687" s="190" t="str">
        <f t="shared" si="857"/>
        <v>CJ$18</v>
      </c>
      <c r="CK687" s="190" t="str">
        <f t="shared" si="857"/>
        <v>CK$18</v>
      </c>
      <c r="CL687" s="190" t="str">
        <f t="shared" si="857"/>
        <v>CL$18</v>
      </c>
      <c r="CN687" s="201"/>
      <c r="CO687" s="190" t="str">
        <f t="shared" ref="CO687:DL687" si="858">CO$22</f>
        <v>CO$18</v>
      </c>
      <c r="CP687" s="190" t="str">
        <f t="shared" si="858"/>
        <v>CP$18</v>
      </c>
      <c r="CQ687" s="190" t="str">
        <f t="shared" si="858"/>
        <v>CQ$18</v>
      </c>
      <c r="CR687" s="190" t="str">
        <f t="shared" si="858"/>
        <v>CR$18</v>
      </c>
      <c r="CS687" s="190" t="str">
        <f t="shared" si="858"/>
        <v>CS$18</v>
      </c>
      <c r="CT687" s="190" t="str">
        <f t="shared" si="858"/>
        <v>CT$18</v>
      </c>
      <c r="CU687" s="190" t="str">
        <f t="shared" si="858"/>
        <v>CU$18</v>
      </c>
      <c r="CV687" s="190" t="str">
        <f t="shared" si="858"/>
        <v>CV$18</v>
      </c>
      <c r="CW687" s="190" t="str">
        <f t="shared" si="858"/>
        <v>CW$18</v>
      </c>
      <c r="CX687" s="190" t="str">
        <f t="shared" si="858"/>
        <v>CX$18</v>
      </c>
      <c r="CY687" s="190" t="str">
        <f t="shared" si="858"/>
        <v>CY$18</v>
      </c>
      <c r="CZ687" s="190" t="str">
        <f t="shared" si="858"/>
        <v>CZ$18</v>
      </c>
      <c r="DA687" s="190" t="str">
        <f t="shared" si="858"/>
        <v>DA$18</v>
      </c>
      <c r="DB687" s="190" t="str">
        <f t="shared" si="858"/>
        <v>DB$18</v>
      </c>
      <c r="DC687" s="190" t="str">
        <f t="shared" si="858"/>
        <v>DC$18</v>
      </c>
      <c r="DD687" s="190" t="str">
        <f t="shared" si="858"/>
        <v>DD$18</v>
      </c>
      <c r="DE687" s="190" t="str">
        <f t="shared" si="858"/>
        <v>DE$18</v>
      </c>
      <c r="DF687" s="190" t="str">
        <f t="shared" si="858"/>
        <v>DF$18</v>
      </c>
      <c r="DG687" s="190" t="str">
        <f t="shared" si="858"/>
        <v>DG$18</v>
      </c>
      <c r="DH687" s="190" t="str">
        <f t="shared" si="858"/>
        <v>DH$18</v>
      </c>
      <c r="DI687" s="190" t="str">
        <f t="shared" si="858"/>
        <v>DI$18</v>
      </c>
      <c r="DJ687" s="190" t="str">
        <f t="shared" si="858"/>
        <v>DJ$18</v>
      </c>
      <c r="DK687" s="190" t="str">
        <f t="shared" si="858"/>
        <v>DK$18</v>
      </c>
      <c r="DL687" s="190" t="str">
        <f t="shared" si="858"/>
        <v>DL$18</v>
      </c>
    </row>
    <row r="688" spans="1:116" x14ac:dyDescent="0.4">
      <c r="A688" s="174"/>
      <c r="E688" s="8"/>
      <c r="G688" s="175" t="s">
        <v>464</v>
      </c>
      <c r="H688" s="200"/>
      <c r="I688" s="201"/>
      <c r="J688" s="201"/>
      <c r="K688" s="202"/>
      <c r="L688" s="202"/>
      <c r="M688" s="202"/>
      <c r="N688" s="202"/>
      <c r="O688" s="202"/>
      <c r="P688" s="202"/>
      <c r="R688" s="202"/>
      <c r="S688" s="190" t="str">
        <f t="shared" ref="S688:CD688" si="859">S$23</f>
        <v>S$19</v>
      </c>
      <c r="T688" s="190" t="str">
        <f t="shared" si="859"/>
        <v>T$19</v>
      </c>
      <c r="U688" s="190" t="str">
        <f t="shared" si="859"/>
        <v>U$19</v>
      </c>
      <c r="V688" s="190" t="str">
        <f t="shared" si="859"/>
        <v>V$19</v>
      </c>
      <c r="W688" s="190" t="str">
        <f t="shared" si="859"/>
        <v>W$19</v>
      </c>
      <c r="X688" s="190" t="str">
        <f t="shared" si="859"/>
        <v>X$19</v>
      </c>
      <c r="Y688" s="190" t="str">
        <f t="shared" si="859"/>
        <v>Y$19</v>
      </c>
      <c r="Z688" s="190" t="str">
        <f t="shared" si="859"/>
        <v>Z$19</v>
      </c>
      <c r="AA688" s="190" t="str">
        <f t="shared" si="859"/>
        <v>AA$19</v>
      </c>
      <c r="AB688" s="190" t="str">
        <f t="shared" si="859"/>
        <v>AB$19</v>
      </c>
      <c r="AC688" s="190" t="str">
        <f t="shared" si="859"/>
        <v>AC$19</v>
      </c>
      <c r="AD688" s="190" t="str">
        <f t="shared" si="859"/>
        <v>AD$19</v>
      </c>
      <c r="AE688" s="190" t="str">
        <f t="shared" si="859"/>
        <v>AE$19</v>
      </c>
      <c r="AF688" s="190" t="str">
        <f t="shared" si="859"/>
        <v>AF$19</v>
      </c>
      <c r="AG688" s="190" t="str">
        <f t="shared" si="859"/>
        <v>AG$19</v>
      </c>
      <c r="AH688" s="190" t="str">
        <f t="shared" si="859"/>
        <v>AH$19</v>
      </c>
      <c r="AI688" s="190" t="str">
        <f t="shared" si="859"/>
        <v>AI$19</v>
      </c>
      <c r="AJ688" s="190" t="str">
        <f t="shared" si="859"/>
        <v>AJ$19</v>
      </c>
      <c r="AK688" s="190" t="str">
        <f t="shared" si="859"/>
        <v>AK$19</v>
      </c>
      <c r="AL688" s="190" t="str">
        <f t="shared" si="859"/>
        <v>AL$19</v>
      </c>
      <c r="AM688" s="190" t="str">
        <f t="shared" si="859"/>
        <v>AM$19</v>
      </c>
      <c r="AN688" s="190" t="str">
        <f t="shared" si="859"/>
        <v>AN$19</v>
      </c>
      <c r="AO688" s="190" t="str">
        <f t="shared" si="859"/>
        <v>AO$19</v>
      </c>
      <c r="AP688" s="190" t="str">
        <f t="shared" si="859"/>
        <v>AP$19</v>
      </c>
      <c r="AQ688" s="190" t="str">
        <f t="shared" si="859"/>
        <v>AQ$19</v>
      </c>
      <c r="AR688" s="190" t="str">
        <f t="shared" si="859"/>
        <v>AR$19</v>
      </c>
      <c r="AS688" s="190" t="str">
        <f t="shared" si="859"/>
        <v>AS$19</v>
      </c>
      <c r="AT688" s="190" t="str">
        <f t="shared" si="859"/>
        <v>AT$19</v>
      </c>
      <c r="AU688" s="190" t="str">
        <f t="shared" si="859"/>
        <v>AU$19</v>
      </c>
      <c r="AV688" s="190" t="str">
        <f t="shared" si="859"/>
        <v>AV$19</v>
      </c>
      <c r="AW688" s="190" t="str">
        <f t="shared" si="859"/>
        <v>AW$19</v>
      </c>
      <c r="AX688" s="190" t="str">
        <f t="shared" si="859"/>
        <v>AX$19</v>
      </c>
      <c r="AY688" s="190" t="str">
        <f t="shared" si="859"/>
        <v>AY$19</v>
      </c>
      <c r="AZ688" s="190" t="str">
        <f t="shared" si="859"/>
        <v>AZ$19</v>
      </c>
      <c r="BA688" s="190" t="str">
        <f t="shared" si="859"/>
        <v>BA$19</v>
      </c>
      <c r="BB688" s="190" t="str">
        <f t="shared" si="859"/>
        <v>BB$19</v>
      </c>
      <c r="BC688" s="190" t="str">
        <f t="shared" si="859"/>
        <v>BC$19</v>
      </c>
      <c r="BD688" s="190" t="str">
        <f t="shared" si="859"/>
        <v>BD$19</v>
      </c>
      <c r="BE688" s="190" t="str">
        <f t="shared" si="859"/>
        <v>BE$19</v>
      </c>
      <c r="BF688" s="190" t="str">
        <f t="shared" si="859"/>
        <v>BF$19</v>
      </c>
      <c r="BG688" s="190" t="str">
        <f t="shared" si="859"/>
        <v>BG$19</v>
      </c>
      <c r="BH688" s="190" t="str">
        <f t="shared" si="859"/>
        <v>BH$19</v>
      </c>
      <c r="BI688" s="190" t="str">
        <f t="shared" si="859"/>
        <v>BI$19</v>
      </c>
      <c r="BJ688" s="190" t="str">
        <f t="shared" si="859"/>
        <v>BJ$19</v>
      </c>
      <c r="BK688" s="190" t="str">
        <f t="shared" si="859"/>
        <v>BK$19</v>
      </c>
      <c r="BL688" s="190" t="str">
        <f t="shared" si="859"/>
        <v>BL$19</v>
      </c>
      <c r="BM688" s="190" t="str">
        <f t="shared" si="859"/>
        <v>BM$19</v>
      </c>
      <c r="BN688" s="190" t="str">
        <f t="shared" si="859"/>
        <v>BN$19</v>
      </c>
      <c r="BO688" s="190" t="str">
        <f t="shared" si="859"/>
        <v>BO$19</v>
      </c>
      <c r="BP688" s="190" t="str">
        <f t="shared" si="859"/>
        <v>BP$19</v>
      </c>
      <c r="BQ688" s="190" t="str">
        <f t="shared" si="859"/>
        <v>BQ$19</v>
      </c>
      <c r="BR688" s="190" t="str">
        <f t="shared" si="859"/>
        <v>BR$19</v>
      </c>
      <c r="BS688" s="190" t="str">
        <f t="shared" si="859"/>
        <v>BS$19</v>
      </c>
      <c r="BT688" s="190" t="str">
        <f t="shared" si="859"/>
        <v>BT$19</v>
      </c>
      <c r="BU688" s="190" t="str">
        <f t="shared" si="859"/>
        <v>BU$19</v>
      </c>
      <c r="BV688" s="190" t="str">
        <f t="shared" si="859"/>
        <v>BV$19</v>
      </c>
      <c r="BW688" s="190" t="str">
        <f t="shared" si="859"/>
        <v>BW$19</v>
      </c>
      <c r="BX688" s="190" t="str">
        <f t="shared" si="859"/>
        <v>BX$19</v>
      </c>
      <c r="BY688" s="190" t="str">
        <f t="shared" si="859"/>
        <v>BY$19</v>
      </c>
      <c r="BZ688" s="190" t="str">
        <f t="shared" si="859"/>
        <v>BZ$19</v>
      </c>
      <c r="CA688" s="190" t="str">
        <f t="shared" si="859"/>
        <v>CA$19</v>
      </c>
      <c r="CB688" s="190" t="str">
        <f t="shared" si="859"/>
        <v>CB$19</v>
      </c>
      <c r="CC688" s="190" t="str">
        <f t="shared" si="859"/>
        <v>CC$19</v>
      </c>
      <c r="CD688" s="190" t="str">
        <f t="shared" si="859"/>
        <v>CD$19</v>
      </c>
      <c r="CE688" s="190" t="str">
        <f t="shared" ref="CE688:CL688" si="860">CE$23</f>
        <v>CE$19</v>
      </c>
      <c r="CF688" s="190" t="str">
        <f t="shared" si="860"/>
        <v>CF$19</v>
      </c>
      <c r="CG688" s="190" t="str">
        <f t="shared" si="860"/>
        <v>CG$19</v>
      </c>
      <c r="CH688" s="190" t="str">
        <f t="shared" si="860"/>
        <v>CH$19</v>
      </c>
      <c r="CI688" s="190" t="str">
        <f t="shared" si="860"/>
        <v>CI$19</v>
      </c>
      <c r="CJ688" s="190" t="str">
        <f t="shared" si="860"/>
        <v>CJ$19</v>
      </c>
      <c r="CK688" s="190" t="str">
        <f t="shared" si="860"/>
        <v>CK$19</v>
      </c>
      <c r="CL688" s="190" t="str">
        <f t="shared" si="860"/>
        <v>CL$19</v>
      </c>
      <c r="CN688" s="201"/>
      <c r="CO688" s="190" t="str">
        <f t="shared" ref="CO688:DL688" si="861">CO$23</f>
        <v>CO$19</v>
      </c>
      <c r="CP688" s="190" t="str">
        <f t="shared" si="861"/>
        <v>CP$19</v>
      </c>
      <c r="CQ688" s="190" t="str">
        <f t="shared" si="861"/>
        <v>CQ$19</v>
      </c>
      <c r="CR688" s="190" t="str">
        <f t="shared" si="861"/>
        <v>CR$19</v>
      </c>
      <c r="CS688" s="190" t="str">
        <f t="shared" si="861"/>
        <v>CS$19</v>
      </c>
      <c r="CT688" s="190" t="str">
        <f t="shared" si="861"/>
        <v>CT$19</v>
      </c>
      <c r="CU688" s="190" t="str">
        <f t="shared" si="861"/>
        <v>CU$19</v>
      </c>
      <c r="CV688" s="190" t="str">
        <f t="shared" si="861"/>
        <v>CV$19</v>
      </c>
      <c r="CW688" s="190" t="str">
        <f t="shared" si="861"/>
        <v>CW$19</v>
      </c>
      <c r="CX688" s="190" t="str">
        <f t="shared" si="861"/>
        <v>CX$19</v>
      </c>
      <c r="CY688" s="190" t="str">
        <f t="shared" si="861"/>
        <v>CY$19</v>
      </c>
      <c r="CZ688" s="190" t="str">
        <f t="shared" si="861"/>
        <v>CZ$19</v>
      </c>
      <c r="DA688" s="190" t="str">
        <f t="shared" si="861"/>
        <v>DA$19</v>
      </c>
      <c r="DB688" s="190" t="str">
        <f t="shared" si="861"/>
        <v>DB$19</v>
      </c>
      <c r="DC688" s="190" t="str">
        <f t="shared" si="861"/>
        <v>DC$19</v>
      </c>
      <c r="DD688" s="190" t="str">
        <f t="shared" si="861"/>
        <v>DD$19</v>
      </c>
      <c r="DE688" s="190" t="str">
        <f t="shared" si="861"/>
        <v>DE$19</v>
      </c>
      <c r="DF688" s="190" t="str">
        <f t="shared" si="861"/>
        <v>DF$19</v>
      </c>
      <c r="DG688" s="190" t="str">
        <f t="shared" si="861"/>
        <v>DG$19</v>
      </c>
      <c r="DH688" s="190" t="str">
        <f t="shared" si="861"/>
        <v>DH$19</v>
      </c>
      <c r="DI688" s="190" t="str">
        <f t="shared" si="861"/>
        <v>DI$19</v>
      </c>
      <c r="DJ688" s="190" t="str">
        <f t="shared" si="861"/>
        <v>DJ$19</v>
      </c>
      <c r="DK688" s="190" t="str">
        <f t="shared" si="861"/>
        <v>DK$19</v>
      </c>
      <c r="DL688" s="190" t="str">
        <f t="shared" si="861"/>
        <v>DL$19</v>
      </c>
    </row>
    <row r="689" spans="1:116" x14ac:dyDescent="0.4">
      <c r="A689" s="48" t="s">
        <v>218</v>
      </c>
      <c r="B689" s="31" t="s">
        <v>81</v>
      </c>
      <c r="C689" s="31"/>
      <c r="D689" t="s">
        <v>761</v>
      </c>
      <c r="E689" s="8" t="str">
        <f t="shared" ref="E689:E710" si="862">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 si="863">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62"/>
        <v>691 ASSETSALE-PV</v>
      </c>
      <c r="G691" s="145" t="str">
        <f>"# of "&amp;G711&amp;"s constructed"</f>
        <v># of Units constructed</v>
      </c>
      <c r="H691" s="12"/>
      <c r="I691" s="60"/>
      <c r="J691" s="60"/>
      <c r="K691" s="15">
        <f t="shared" ref="K691:P691" ca="1" si="864">SUMIF($3:$3,K$2,691:691)</f>
        <v>140</v>
      </c>
      <c r="L691" s="15">
        <f t="shared" ca="1" si="864"/>
        <v>0</v>
      </c>
      <c r="M691" s="15">
        <f t="shared" ca="1" si="864"/>
        <v>0</v>
      </c>
      <c r="N691" s="15">
        <f t="shared" ca="1" si="864"/>
        <v>0</v>
      </c>
      <c r="O691" s="15">
        <f t="shared" ca="1" si="864"/>
        <v>0</v>
      </c>
      <c r="P691" s="15">
        <f t="shared" ca="1" si="864"/>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 si="865">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 si="866">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2" si="867">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67"/>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67"/>
        <v>696 ASSETSALE-PV</v>
      </c>
      <c r="G696" s="158" t="s">
        <v>71</v>
      </c>
      <c r="H696" s="27"/>
      <c r="I696" s="78"/>
      <c r="J696" s="78"/>
      <c r="K696" s="24">
        <v>0</v>
      </c>
      <c r="L696" s="24">
        <f ca="1">K700</f>
        <v>14000000</v>
      </c>
      <c r="M696" s="24">
        <f t="shared" ref="M696:P696" ca="1" si="868">L703</f>
        <v>28000000</v>
      </c>
      <c r="N696" s="24">
        <f t="shared" ca="1" si="868"/>
        <v>0</v>
      </c>
      <c r="O696" s="24">
        <f t="shared" ca="1" si="868"/>
        <v>0</v>
      </c>
      <c r="P696" s="24">
        <f t="shared" ca="1" si="868"/>
        <v>0</v>
      </c>
      <c r="R696" s="33"/>
      <c r="S696" s="33"/>
      <c r="T696" s="24">
        <f ca="1">S700</f>
        <v>2000000</v>
      </c>
      <c r="U696" s="24">
        <f t="shared" ref="U696:X696" ca="1" si="869">T700</f>
        <v>4000000</v>
      </c>
      <c r="V696" s="24">
        <f t="shared" ca="1" si="869"/>
        <v>6000000</v>
      </c>
      <c r="W696" s="24">
        <f t="shared" ca="1" si="869"/>
        <v>8000000</v>
      </c>
      <c r="X696" s="24">
        <f t="shared" ca="1" si="869"/>
        <v>10000000</v>
      </c>
      <c r="Y696" s="24">
        <f t="shared" ref="Y696:CJ696" ca="1" si="870">X700</f>
        <v>12000000</v>
      </c>
      <c r="Z696" s="24">
        <f t="shared" ca="1" si="870"/>
        <v>14000000</v>
      </c>
      <c r="AA696" s="24">
        <f t="shared" ca="1" si="870"/>
        <v>14000000</v>
      </c>
      <c r="AB696" s="24">
        <f t="shared" ca="1" si="870"/>
        <v>14000000</v>
      </c>
      <c r="AC696" s="24">
        <f t="shared" ca="1" si="870"/>
        <v>14000000</v>
      </c>
      <c r="AD696" s="24">
        <f t="shared" ca="1" si="870"/>
        <v>14000000</v>
      </c>
      <c r="AE696" s="24">
        <f t="shared" ca="1" si="870"/>
        <v>14000000</v>
      </c>
      <c r="AF696" s="24">
        <f t="shared" ca="1" si="870"/>
        <v>12000000</v>
      </c>
      <c r="AG696" s="24">
        <f t="shared" ca="1" si="870"/>
        <v>10000000</v>
      </c>
      <c r="AH696" s="24">
        <f t="shared" ca="1" si="870"/>
        <v>8000000</v>
      </c>
      <c r="AI696" s="24">
        <f t="shared" ca="1" si="870"/>
        <v>6000000</v>
      </c>
      <c r="AJ696" s="24">
        <f t="shared" ca="1" si="870"/>
        <v>4000000</v>
      </c>
      <c r="AK696" s="24">
        <f t="shared" ca="1" si="870"/>
        <v>2000000</v>
      </c>
      <c r="AL696" s="24">
        <f t="shared" ca="1" si="870"/>
        <v>0</v>
      </c>
      <c r="AM696" s="24">
        <f t="shared" ca="1" si="870"/>
        <v>0</v>
      </c>
      <c r="AN696" s="24">
        <f t="shared" ca="1" si="870"/>
        <v>0</v>
      </c>
      <c r="AO696" s="24">
        <f t="shared" ca="1" si="870"/>
        <v>0</v>
      </c>
      <c r="AP696" s="24">
        <f t="shared" ca="1" si="870"/>
        <v>0</v>
      </c>
      <c r="AQ696" s="24">
        <f t="shared" ca="1" si="870"/>
        <v>0</v>
      </c>
      <c r="AR696" s="24">
        <f t="shared" ca="1" si="870"/>
        <v>0</v>
      </c>
      <c r="AS696" s="24">
        <f t="shared" ca="1" si="870"/>
        <v>0</v>
      </c>
      <c r="AT696" s="24">
        <f t="shared" ca="1" si="870"/>
        <v>0</v>
      </c>
      <c r="AU696" s="24">
        <f t="shared" ca="1" si="870"/>
        <v>0</v>
      </c>
      <c r="AV696" s="24">
        <f t="shared" ca="1" si="870"/>
        <v>0</v>
      </c>
      <c r="AW696" s="24">
        <f t="shared" ca="1" si="870"/>
        <v>0</v>
      </c>
      <c r="AX696" s="24">
        <f t="shared" ca="1" si="870"/>
        <v>0</v>
      </c>
      <c r="AY696" s="24">
        <f t="shared" ca="1" si="870"/>
        <v>0</v>
      </c>
      <c r="AZ696" s="24">
        <f t="shared" ca="1" si="870"/>
        <v>0</v>
      </c>
      <c r="BA696" s="24">
        <f t="shared" ca="1" si="870"/>
        <v>0</v>
      </c>
      <c r="BB696" s="24">
        <f t="shared" ca="1" si="870"/>
        <v>0</v>
      </c>
      <c r="BC696" s="24">
        <f t="shared" ca="1" si="870"/>
        <v>0</v>
      </c>
      <c r="BD696" s="24">
        <f t="shared" ca="1" si="870"/>
        <v>0</v>
      </c>
      <c r="BE696" s="24">
        <f t="shared" ca="1" si="870"/>
        <v>0</v>
      </c>
      <c r="BF696" s="24">
        <f t="shared" ca="1" si="870"/>
        <v>0</v>
      </c>
      <c r="BG696" s="24">
        <f t="shared" ca="1" si="870"/>
        <v>0</v>
      </c>
      <c r="BH696" s="24">
        <f t="shared" ca="1" si="870"/>
        <v>0</v>
      </c>
      <c r="BI696" s="24">
        <f t="shared" ca="1" si="870"/>
        <v>0</v>
      </c>
      <c r="BJ696" s="24">
        <f t="shared" ca="1" si="870"/>
        <v>0</v>
      </c>
      <c r="BK696" s="24">
        <f t="shared" ca="1" si="870"/>
        <v>0</v>
      </c>
      <c r="BL696" s="24">
        <f t="shared" ca="1" si="870"/>
        <v>0</v>
      </c>
      <c r="BM696" s="24">
        <f t="shared" ca="1" si="870"/>
        <v>0</v>
      </c>
      <c r="BN696" s="24">
        <f t="shared" ca="1" si="870"/>
        <v>0</v>
      </c>
      <c r="BO696" s="24">
        <f t="shared" ca="1" si="870"/>
        <v>0</v>
      </c>
      <c r="BP696" s="24">
        <f t="shared" ca="1" si="870"/>
        <v>0</v>
      </c>
      <c r="BQ696" s="24">
        <f t="shared" ca="1" si="870"/>
        <v>0</v>
      </c>
      <c r="BR696" s="24">
        <f t="shared" ca="1" si="870"/>
        <v>0</v>
      </c>
      <c r="BS696" s="24">
        <f t="shared" ca="1" si="870"/>
        <v>0</v>
      </c>
      <c r="BT696" s="24">
        <f t="shared" ca="1" si="870"/>
        <v>0</v>
      </c>
      <c r="BU696" s="24">
        <f t="shared" ca="1" si="870"/>
        <v>0</v>
      </c>
      <c r="BV696" s="24">
        <f t="shared" ca="1" si="870"/>
        <v>0</v>
      </c>
      <c r="BW696" s="24">
        <f t="shared" ca="1" si="870"/>
        <v>0</v>
      </c>
      <c r="BX696" s="24">
        <f t="shared" ca="1" si="870"/>
        <v>0</v>
      </c>
      <c r="BY696" s="24">
        <f t="shared" ca="1" si="870"/>
        <v>0</v>
      </c>
      <c r="BZ696" s="24">
        <f t="shared" ca="1" si="870"/>
        <v>0</v>
      </c>
      <c r="CA696" s="24">
        <f t="shared" ca="1" si="870"/>
        <v>0</v>
      </c>
      <c r="CB696" s="24">
        <f t="shared" ca="1" si="870"/>
        <v>0</v>
      </c>
      <c r="CC696" s="24">
        <f t="shared" ca="1" si="870"/>
        <v>0</v>
      </c>
      <c r="CD696" s="24">
        <f t="shared" ca="1" si="870"/>
        <v>0</v>
      </c>
      <c r="CE696" s="24">
        <f t="shared" ca="1" si="870"/>
        <v>0</v>
      </c>
      <c r="CF696" s="24">
        <f t="shared" ca="1" si="870"/>
        <v>0</v>
      </c>
      <c r="CG696" s="24">
        <f t="shared" ca="1" si="870"/>
        <v>0</v>
      </c>
      <c r="CH696" s="24">
        <f t="shared" ca="1" si="870"/>
        <v>0</v>
      </c>
      <c r="CI696" s="24">
        <f t="shared" ca="1" si="870"/>
        <v>0</v>
      </c>
      <c r="CJ696" s="24">
        <f t="shared" ca="1" si="870"/>
        <v>0</v>
      </c>
      <c r="CK696" s="24">
        <f t="shared" ref="CK696:CL696" ca="1" si="871">CJ700</f>
        <v>0</v>
      </c>
      <c r="CL696" s="24">
        <f t="shared" ca="1" si="871"/>
        <v>0</v>
      </c>
      <c r="CN696" s="24">
        <f>CM700</f>
        <v>0</v>
      </c>
      <c r="CO696" s="24" t="e">
        <f t="shared" ref="CO696:DL696" ca="1" si="872">CN700</f>
        <v>#REF!</v>
      </c>
      <c r="CP696" s="24" t="e">
        <f t="shared" ca="1" si="872"/>
        <v>#N/A</v>
      </c>
      <c r="CQ696" s="24" t="e">
        <f t="shared" ca="1" si="872"/>
        <v>#N/A</v>
      </c>
      <c r="CR696" s="24" t="e">
        <f t="shared" ca="1" si="872"/>
        <v>#N/A</v>
      </c>
      <c r="CS696" s="24" t="e">
        <f t="shared" ca="1" si="872"/>
        <v>#N/A</v>
      </c>
      <c r="CT696" s="24" t="e">
        <f t="shared" ca="1" si="872"/>
        <v>#N/A</v>
      </c>
      <c r="CU696" s="24" t="e">
        <f t="shared" ca="1" si="872"/>
        <v>#N/A</v>
      </c>
      <c r="CV696" s="24" t="e">
        <f t="shared" ca="1" si="872"/>
        <v>#N/A</v>
      </c>
      <c r="CW696" s="24" t="e">
        <f t="shared" ca="1" si="872"/>
        <v>#N/A</v>
      </c>
      <c r="CX696" s="24" t="e">
        <f t="shared" ca="1" si="872"/>
        <v>#N/A</v>
      </c>
      <c r="CY696" s="24" t="e">
        <f t="shared" ca="1" si="872"/>
        <v>#N/A</v>
      </c>
      <c r="CZ696" s="24" t="e">
        <f t="shared" ca="1" si="872"/>
        <v>#N/A</v>
      </c>
      <c r="DA696" s="24" t="e">
        <f t="shared" ca="1" si="872"/>
        <v>#N/A</v>
      </c>
      <c r="DB696" s="24" t="e">
        <f t="shared" ca="1" si="872"/>
        <v>#N/A</v>
      </c>
      <c r="DC696" s="24" t="e">
        <f t="shared" ca="1" si="872"/>
        <v>#N/A</v>
      </c>
      <c r="DD696" s="24" t="e">
        <f t="shared" ca="1" si="872"/>
        <v>#N/A</v>
      </c>
      <c r="DE696" s="24" t="e">
        <f t="shared" ca="1" si="872"/>
        <v>#N/A</v>
      </c>
      <c r="DF696" s="24" t="e">
        <f t="shared" ca="1" si="872"/>
        <v>#N/A</v>
      </c>
      <c r="DG696" s="24" t="e">
        <f t="shared" ca="1" si="872"/>
        <v>#N/A</v>
      </c>
      <c r="DH696" s="24" t="e">
        <f t="shared" ca="1" si="872"/>
        <v>#N/A</v>
      </c>
      <c r="DI696" s="24" t="e">
        <f t="shared" ca="1" si="872"/>
        <v>#N/A</v>
      </c>
      <c r="DJ696" s="24" t="e">
        <f t="shared" ca="1" si="872"/>
        <v>#N/A</v>
      </c>
      <c r="DK696" s="24" t="e">
        <f t="shared" ca="1" si="872"/>
        <v>#N/A</v>
      </c>
      <c r="DL696" s="24" t="e">
        <f t="shared" ca="1" si="872"/>
        <v>#N/A</v>
      </c>
    </row>
    <row r="697" spans="1:116" x14ac:dyDescent="0.4">
      <c r="D697" t="s">
        <v>761</v>
      </c>
      <c r="E697" s="8" t="str">
        <f t="shared" si="867"/>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67"/>
        <v>698 ASSETSALE-PV</v>
      </c>
      <c r="G698" s="158" t="str">
        <f>PROPER(G711&amp;"s constructed")</f>
        <v>Units Constructed</v>
      </c>
      <c r="H698" s="27"/>
      <c r="I698" s="78"/>
      <c r="J698" s="78"/>
      <c r="K698" s="24">
        <f t="shared" ref="K698:P699" ca="1" si="873">SUMIF($3:$3,K$2,698:698)</f>
        <v>14000000</v>
      </c>
      <c r="L698" s="24">
        <f t="shared" ca="1" si="873"/>
        <v>0</v>
      </c>
      <c r="M698" s="24">
        <f t="shared" ca="1" si="873"/>
        <v>0</v>
      </c>
      <c r="N698" s="24">
        <f t="shared" ca="1" si="873"/>
        <v>0</v>
      </c>
      <c r="O698" s="24">
        <f t="shared" ca="1" si="873"/>
        <v>0</v>
      </c>
      <c r="P698" s="24">
        <f t="shared" ca="1" si="873"/>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67"/>
        <v>699 ASSETSALE-PV</v>
      </c>
      <c r="G699" s="158" t="str">
        <f>PROPER(G711)&amp;"s sold"</f>
        <v>Units sold</v>
      </c>
      <c r="H699" s="27"/>
      <c r="I699" s="78"/>
      <c r="J699" s="78"/>
      <c r="K699" s="24">
        <f t="shared" ca="1" si="873"/>
        <v>0</v>
      </c>
      <c r="L699" s="24">
        <f t="shared" ca="1" si="873"/>
        <v>-14000000</v>
      </c>
      <c r="M699" s="24">
        <f t="shared" ca="1" si="873"/>
        <v>0</v>
      </c>
      <c r="N699" s="24">
        <f t="shared" ca="1" si="873"/>
        <v>0</v>
      </c>
      <c r="O699" s="24">
        <f t="shared" ca="1" si="873"/>
        <v>0</v>
      </c>
      <c r="P699" s="24">
        <f t="shared" ca="1" si="873"/>
        <v>0</v>
      </c>
      <c r="R699" s="33"/>
      <c r="S699" s="251">
        <f t="shared" ref="S699:W699" ca="1" si="874">OFFSET(S697,0,-$H698)*S693</f>
        <v>0</v>
      </c>
      <c r="T699" s="251">
        <f t="shared" ca="1" si="874"/>
        <v>0</v>
      </c>
      <c r="U699" s="251">
        <f t="shared" ca="1" si="874"/>
        <v>0</v>
      </c>
      <c r="V699" s="251">
        <f t="shared" ca="1" si="874"/>
        <v>0</v>
      </c>
      <c r="W699" s="251">
        <f t="shared" ca="1" si="874"/>
        <v>0</v>
      </c>
      <c r="X699" s="251">
        <f ca="1">OFFSET(X697,0,-$H698)*X693</f>
        <v>0</v>
      </c>
      <c r="Y699" s="251">
        <f t="shared" ref="Y699:CJ699" ca="1" si="875">OFFSET(Y697,0,-$H698)*Y693</f>
        <v>0</v>
      </c>
      <c r="Z699" s="251">
        <f t="shared" ca="1" si="875"/>
        <v>0</v>
      </c>
      <c r="AA699" s="251">
        <f t="shared" ca="1" si="875"/>
        <v>0</v>
      </c>
      <c r="AB699" s="251">
        <f t="shared" ca="1" si="875"/>
        <v>0</v>
      </c>
      <c r="AC699" s="251">
        <f t="shared" ca="1" si="875"/>
        <v>0</v>
      </c>
      <c r="AD699" s="251">
        <f t="shared" ca="1" si="875"/>
        <v>0</v>
      </c>
      <c r="AE699" s="251">
        <f t="shared" ca="1" si="875"/>
        <v>-2000000</v>
      </c>
      <c r="AF699" s="251">
        <f t="shared" ca="1" si="875"/>
        <v>-2000000</v>
      </c>
      <c r="AG699" s="251">
        <f t="shared" ca="1" si="875"/>
        <v>-2000000</v>
      </c>
      <c r="AH699" s="251">
        <f t="shared" ca="1" si="875"/>
        <v>-2000000</v>
      </c>
      <c r="AI699" s="251">
        <f t="shared" ca="1" si="875"/>
        <v>-2000000</v>
      </c>
      <c r="AJ699" s="251">
        <f t="shared" ca="1" si="875"/>
        <v>-2000000</v>
      </c>
      <c r="AK699" s="251">
        <f t="shared" ca="1" si="875"/>
        <v>-2000000</v>
      </c>
      <c r="AL699" s="251">
        <f t="shared" ca="1" si="875"/>
        <v>0</v>
      </c>
      <c r="AM699" s="251">
        <f t="shared" ca="1" si="875"/>
        <v>0</v>
      </c>
      <c r="AN699" s="251">
        <f t="shared" ca="1" si="875"/>
        <v>0</v>
      </c>
      <c r="AO699" s="251">
        <f t="shared" ca="1" si="875"/>
        <v>0</v>
      </c>
      <c r="AP699" s="251">
        <f t="shared" ca="1" si="875"/>
        <v>0</v>
      </c>
      <c r="AQ699" s="251">
        <f t="shared" ca="1" si="875"/>
        <v>0</v>
      </c>
      <c r="AR699" s="251">
        <f t="shared" ca="1" si="875"/>
        <v>0</v>
      </c>
      <c r="AS699" s="251">
        <f t="shared" ca="1" si="875"/>
        <v>0</v>
      </c>
      <c r="AT699" s="251">
        <f t="shared" ca="1" si="875"/>
        <v>0</v>
      </c>
      <c r="AU699" s="251">
        <f t="shared" ca="1" si="875"/>
        <v>0</v>
      </c>
      <c r="AV699" s="251">
        <f t="shared" ca="1" si="875"/>
        <v>0</v>
      </c>
      <c r="AW699" s="251">
        <f t="shared" ca="1" si="875"/>
        <v>0</v>
      </c>
      <c r="AX699" s="251">
        <f t="shared" ca="1" si="875"/>
        <v>0</v>
      </c>
      <c r="AY699" s="251">
        <f t="shared" ca="1" si="875"/>
        <v>0</v>
      </c>
      <c r="AZ699" s="251">
        <f t="shared" ca="1" si="875"/>
        <v>0</v>
      </c>
      <c r="BA699" s="251">
        <f t="shared" ca="1" si="875"/>
        <v>0</v>
      </c>
      <c r="BB699" s="251">
        <f t="shared" ca="1" si="875"/>
        <v>0</v>
      </c>
      <c r="BC699" s="251">
        <f t="shared" ca="1" si="875"/>
        <v>0</v>
      </c>
      <c r="BD699" s="251">
        <f t="shared" ca="1" si="875"/>
        <v>0</v>
      </c>
      <c r="BE699" s="251">
        <f t="shared" ca="1" si="875"/>
        <v>0</v>
      </c>
      <c r="BF699" s="251">
        <f t="shared" ca="1" si="875"/>
        <v>0</v>
      </c>
      <c r="BG699" s="251">
        <f t="shared" ca="1" si="875"/>
        <v>0</v>
      </c>
      <c r="BH699" s="251">
        <f t="shared" ca="1" si="875"/>
        <v>0</v>
      </c>
      <c r="BI699" s="251">
        <f t="shared" ca="1" si="875"/>
        <v>0</v>
      </c>
      <c r="BJ699" s="251">
        <f t="shared" ca="1" si="875"/>
        <v>0</v>
      </c>
      <c r="BK699" s="251">
        <f t="shared" ca="1" si="875"/>
        <v>0</v>
      </c>
      <c r="BL699" s="251">
        <f t="shared" ca="1" si="875"/>
        <v>0</v>
      </c>
      <c r="BM699" s="251">
        <f t="shared" ca="1" si="875"/>
        <v>0</v>
      </c>
      <c r="BN699" s="251">
        <f t="shared" ca="1" si="875"/>
        <v>0</v>
      </c>
      <c r="BO699" s="251">
        <f t="shared" ca="1" si="875"/>
        <v>0</v>
      </c>
      <c r="BP699" s="251">
        <f t="shared" ca="1" si="875"/>
        <v>0</v>
      </c>
      <c r="BQ699" s="251">
        <f t="shared" ca="1" si="875"/>
        <v>0</v>
      </c>
      <c r="BR699" s="251">
        <f t="shared" ca="1" si="875"/>
        <v>0</v>
      </c>
      <c r="BS699" s="251">
        <f t="shared" ca="1" si="875"/>
        <v>0</v>
      </c>
      <c r="BT699" s="251">
        <f t="shared" ca="1" si="875"/>
        <v>0</v>
      </c>
      <c r="BU699" s="251">
        <f t="shared" ca="1" si="875"/>
        <v>0</v>
      </c>
      <c r="BV699" s="251">
        <f t="shared" ca="1" si="875"/>
        <v>0</v>
      </c>
      <c r="BW699" s="251">
        <f t="shared" ca="1" si="875"/>
        <v>0</v>
      </c>
      <c r="BX699" s="251">
        <f t="shared" ca="1" si="875"/>
        <v>0</v>
      </c>
      <c r="BY699" s="251">
        <f t="shared" ca="1" si="875"/>
        <v>0</v>
      </c>
      <c r="BZ699" s="251">
        <f t="shared" ca="1" si="875"/>
        <v>0</v>
      </c>
      <c r="CA699" s="251">
        <f t="shared" ca="1" si="875"/>
        <v>0</v>
      </c>
      <c r="CB699" s="251">
        <f t="shared" ca="1" si="875"/>
        <v>0</v>
      </c>
      <c r="CC699" s="251">
        <f t="shared" ca="1" si="875"/>
        <v>0</v>
      </c>
      <c r="CD699" s="251">
        <f t="shared" ca="1" si="875"/>
        <v>0</v>
      </c>
      <c r="CE699" s="251">
        <f t="shared" ca="1" si="875"/>
        <v>0</v>
      </c>
      <c r="CF699" s="251">
        <f t="shared" ca="1" si="875"/>
        <v>0</v>
      </c>
      <c r="CG699" s="251">
        <f t="shared" ca="1" si="875"/>
        <v>0</v>
      </c>
      <c r="CH699" s="251">
        <f t="shared" ca="1" si="875"/>
        <v>0</v>
      </c>
      <c r="CI699" s="251">
        <f t="shared" ca="1" si="875"/>
        <v>0</v>
      </c>
      <c r="CJ699" s="251">
        <f t="shared" ca="1" si="875"/>
        <v>0</v>
      </c>
      <c r="CK699" s="251">
        <f t="shared" ref="CK699:CL699" ca="1" si="876">OFFSET(CK697,0,-$H698)*CK693</f>
        <v>0</v>
      </c>
      <c r="CL699" s="251">
        <f t="shared" ca="1" si="876"/>
        <v>0</v>
      </c>
      <c r="CN699" s="251" t="e">
        <f t="shared" ref="CN699" ca="1" si="877">OFFSET(CN697,0,-$H698)*CN693</f>
        <v>#N/A</v>
      </c>
      <c r="CO699" s="251" t="e">
        <f t="shared" ref="CO699" ca="1" si="878">OFFSET(CO697,0,-$H698)*CO693</f>
        <v>#N/A</v>
      </c>
      <c r="CP699" s="251" t="e">
        <f t="shared" ref="CP699" ca="1" si="879">OFFSET(CP697,0,-$H698)*CP693</f>
        <v>#N/A</v>
      </c>
      <c r="CQ699" s="251" t="e">
        <f t="shared" ref="CQ699" ca="1" si="880">OFFSET(CQ697,0,-$H698)*CQ693</f>
        <v>#N/A</v>
      </c>
      <c r="CR699" s="251" t="e">
        <f t="shared" ref="CR699" ca="1" si="881">OFFSET(CR697,0,-$H698)*CR693</f>
        <v>#N/A</v>
      </c>
      <c r="CS699" s="251" t="e">
        <f t="shared" ref="CS699" ca="1" si="882">OFFSET(CS697,0,-$H698)*CS693</f>
        <v>#N/A</v>
      </c>
      <c r="CT699" s="251" t="e">
        <f t="shared" ref="CT699" ca="1" si="883">OFFSET(CT697,0,-$H698)*CT693</f>
        <v>#N/A</v>
      </c>
      <c r="CU699" s="251" t="e">
        <f t="shared" ref="CU699" ca="1" si="884">OFFSET(CU697,0,-$H698)*CU693</f>
        <v>#N/A</v>
      </c>
      <c r="CV699" s="251" t="e">
        <f t="shared" ref="CV699" ca="1" si="885">OFFSET(CV697,0,-$H698)*CV693</f>
        <v>#N/A</v>
      </c>
      <c r="CW699" s="251" t="e">
        <f t="shared" ref="CW699" ca="1" si="886">OFFSET(CW697,0,-$H698)*CW693</f>
        <v>#N/A</v>
      </c>
      <c r="CX699" s="251" t="e">
        <f t="shared" ref="CX699" ca="1" si="887">OFFSET(CX697,0,-$H698)*CX693</f>
        <v>#N/A</v>
      </c>
      <c r="CY699" s="251" t="e">
        <f t="shared" ref="CY699" ca="1" si="888">OFFSET(CY697,0,-$H698)*CY693</f>
        <v>#N/A</v>
      </c>
      <c r="CZ699" s="251" t="e">
        <f t="shared" ref="CZ699" ca="1" si="889">OFFSET(CZ697,0,-$H698)*CZ693</f>
        <v>#N/A</v>
      </c>
      <c r="DA699" s="251" t="e">
        <f t="shared" ref="DA699" ca="1" si="890">OFFSET(DA697,0,-$H698)*DA693</f>
        <v>#N/A</v>
      </c>
      <c r="DB699" s="251" t="e">
        <f t="shared" ref="DB699" ca="1" si="891">OFFSET(DB697,0,-$H698)*DB693</f>
        <v>#N/A</v>
      </c>
      <c r="DC699" s="251" t="e">
        <f t="shared" ref="DC699" ca="1" si="892">OFFSET(DC697,0,-$H698)*DC693</f>
        <v>#N/A</v>
      </c>
      <c r="DD699" s="251" t="e">
        <f t="shared" ref="DD699" ca="1" si="893">OFFSET(DD697,0,-$H698)*DD693</f>
        <v>#N/A</v>
      </c>
      <c r="DE699" s="251" t="e">
        <f t="shared" ref="DE699" ca="1" si="894">OFFSET(DE697,0,-$H698)*DE693</f>
        <v>#N/A</v>
      </c>
      <c r="DF699" s="251" t="e">
        <f t="shared" ref="DF699" ca="1" si="895">OFFSET(DF697,0,-$H698)*DF693</f>
        <v>#N/A</v>
      </c>
      <c r="DG699" s="251" t="e">
        <f t="shared" ref="DG699" ca="1" si="896">OFFSET(DG697,0,-$H698)*DG693</f>
        <v>#N/A</v>
      </c>
      <c r="DH699" s="251" t="e">
        <f t="shared" ref="DH699" ca="1" si="897">OFFSET(DH697,0,-$H698)*DH693</f>
        <v>#N/A</v>
      </c>
      <c r="DI699" s="251" t="e">
        <f t="shared" ref="DI699" ca="1" si="898">OFFSET(DI697,0,-$H698)*DI693</f>
        <v>#N/A</v>
      </c>
      <c r="DJ699" s="251" t="e">
        <f t="shared" ref="DJ699" ca="1" si="899">OFFSET(DJ697,0,-$H698)*DJ693</f>
        <v>#N/A</v>
      </c>
      <c r="DK699" s="251" t="e">
        <f t="shared" ref="DK699" ca="1" si="900">OFFSET(DK697,0,-$H698)*DK693</f>
        <v>#N/A</v>
      </c>
      <c r="DL699" s="251" t="e">
        <f t="shared" ref="DL699" ca="1" si="901">OFFSET(DL697,0,-$H698)*DL693</f>
        <v>#N/A</v>
      </c>
    </row>
    <row r="700" spans="1:116" x14ac:dyDescent="0.4">
      <c r="C700" t="s">
        <v>240</v>
      </c>
      <c r="D700" t="s">
        <v>761</v>
      </c>
      <c r="E700" s="8" t="str">
        <f t="shared" si="867"/>
        <v>700 ASSETSALE-PV</v>
      </c>
      <c r="G700" s="126" t="str">
        <f>"Net fixed assets - "&amp;SUBSTITUTE(G710,":","")</f>
        <v>Net fixed assets - (Primary label)</v>
      </c>
      <c r="H700" s="27"/>
      <c r="I700" s="78"/>
      <c r="J700" s="78"/>
      <c r="K700" s="118">
        <f t="shared" ref="K700:P700" ca="1" si="902">SUMIF($4:$4,K$2,700:700)</f>
        <v>14000000</v>
      </c>
      <c r="L700" s="118">
        <f t="shared" ca="1" si="902"/>
        <v>0</v>
      </c>
      <c r="M700" s="118">
        <f t="shared" ca="1" si="902"/>
        <v>0</v>
      </c>
      <c r="N700" s="118">
        <f t="shared" ca="1" si="902"/>
        <v>0</v>
      </c>
      <c r="O700" s="118">
        <f t="shared" ca="1" si="902"/>
        <v>0</v>
      </c>
      <c r="P700" s="118">
        <f t="shared" ca="1" si="902"/>
        <v>0</v>
      </c>
      <c r="R700" s="33"/>
      <c r="S700" s="118">
        <f ca="1">SUM(S698:S699,S696)</f>
        <v>2000000</v>
      </c>
      <c r="T700" s="118">
        <f t="shared" ref="T700:CE700" ca="1" si="903">SUM(T698:T699,T696)</f>
        <v>4000000</v>
      </c>
      <c r="U700" s="118">
        <f t="shared" ca="1" si="903"/>
        <v>6000000</v>
      </c>
      <c r="V700" s="118">
        <f t="shared" ca="1" si="903"/>
        <v>8000000</v>
      </c>
      <c r="W700" s="118">
        <f t="shared" ca="1" si="903"/>
        <v>10000000</v>
      </c>
      <c r="X700" s="118">
        <f t="shared" ca="1" si="903"/>
        <v>12000000</v>
      </c>
      <c r="Y700" s="118">
        <f t="shared" ca="1" si="903"/>
        <v>14000000</v>
      </c>
      <c r="Z700" s="118">
        <f t="shared" ca="1" si="903"/>
        <v>14000000</v>
      </c>
      <c r="AA700" s="118">
        <f t="shared" ca="1" si="903"/>
        <v>14000000</v>
      </c>
      <c r="AB700" s="118">
        <f t="shared" ca="1" si="903"/>
        <v>14000000</v>
      </c>
      <c r="AC700" s="118">
        <f t="shared" ca="1" si="903"/>
        <v>14000000</v>
      </c>
      <c r="AD700" s="118">
        <f t="shared" ca="1" si="903"/>
        <v>14000000</v>
      </c>
      <c r="AE700" s="118">
        <f t="shared" ca="1" si="903"/>
        <v>12000000</v>
      </c>
      <c r="AF700" s="118">
        <f t="shared" ca="1" si="903"/>
        <v>10000000</v>
      </c>
      <c r="AG700" s="118">
        <f t="shared" ca="1" si="903"/>
        <v>8000000</v>
      </c>
      <c r="AH700" s="118">
        <f t="shared" ca="1" si="903"/>
        <v>6000000</v>
      </c>
      <c r="AI700" s="118">
        <f t="shared" ca="1" si="903"/>
        <v>4000000</v>
      </c>
      <c r="AJ700" s="118">
        <f t="shared" ca="1" si="903"/>
        <v>2000000</v>
      </c>
      <c r="AK700" s="118">
        <f t="shared" ca="1" si="903"/>
        <v>0</v>
      </c>
      <c r="AL700" s="118">
        <f t="shared" ca="1" si="903"/>
        <v>0</v>
      </c>
      <c r="AM700" s="118">
        <f t="shared" ca="1" si="903"/>
        <v>0</v>
      </c>
      <c r="AN700" s="118">
        <f t="shared" ca="1" si="903"/>
        <v>0</v>
      </c>
      <c r="AO700" s="118">
        <f t="shared" ca="1" si="903"/>
        <v>0</v>
      </c>
      <c r="AP700" s="118">
        <f t="shared" ca="1" si="903"/>
        <v>0</v>
      </c>
      <c r="AQ700" s="118">
        <f t="shared" ca="1" si="903"/>
        <v>0</v>
      </c>
      <c r="AR700" s="118">
        <f t="shared" ca="1" si="903"/>
        <v>0</v>
      </c>
      <c r="AS700" s="118">
        <f t="shared" ca="1" si="903"/>
        <v>0</v>
      </c>
      <c r="AT700" s="118">
        <f t="shared" ca="1" si="903"/>
        <v>0</v>
      </c>
      <c r="AU700" s="118">
        <f t="shared" ca="1" si="903"/>
        <v>0</v>
      </c>
      <c r="AV700" s="118">
        <f t="shared" ca="1" si="903"/>
        <v>0</v>
      </c>
      <c r="AW700" s="118">
        <f t="shared" ca="1" si="903"/>
        <v>0</v>
      </c>
      <c r="AX700" s="118">
        <f t="shared" ca="1" si="903"/>
        <v>0</v>
      </c>
      <c r="AY700" s="118">
        <f t="shared" ca="1" si="903"/>
        <v>0</v>
      </c>
      <c r="AZ700" s="118">
        <f t="shared" ca="1" si="903"/>
        <v>0</v>
      </c>
      <c r="BA700" s="118">
        <f t="shared" ca="1" si="903"/>
        <v>0</v>
      </c>
      <c r="BB700" s="118">
        <f t="shared" ca="1" si="903"/>
        <v>0</v>
      </c>
      <c r="BC700" s="118">
        <f t="shared" ca="1" si="903"/>
        <v>0</v>
      </c>
      <c r="BD700" s="118">
        <f t="shared" ca="1" si="903"/>
        <v>0</v>
      </c>
      <c r="BE700" s="118">
        <f t="shared" ca="1" si="903"/>
        <v>0</v>
      </c>
      <c r="BF700" s="118">
        <f t="shared" ca="1" si="903"/>
        <v>0</v>
      </c>
      <c r="BG700" s="118">
        <f t="shared" ca="1" si="903"/>
        <v>0</v>
      </c>
      <c r="BH700" s="118">
        <f t="shared" ca="1" si="903"/>
        <v>0</v>
      </c>
      <c r="BI700" s="118">
        <f t="shared" ca="1" si="903"/>
        <v>0</v>
      </c>
      <c r="BJ700" s="118">
        <f t="shared" ca="1" si="903"/>
        <v>0</v>
      </c>
      <c r="BK700" s="118">
        <f t="shared" ca="1" si="903"/>
        <v>0</v>
      </c>
      <c r="BL700" s="118">
        <f t="shared" ca="1" si="903"/>
        <v>0</v>
      </c>
      <c r="BM700" s="118">
        <f t="shared" ca="1" si="903"/>
        <v>0</v>
      </c>
      <c r="BN700" s="118">
        <f t="shared" ca="1" si="903"/>
        <v>0</v>
      </c>
      <c r="BO700" s="118">
        <f t="shared" ca="1" si="903"/>
        <v>0</v>
      </c>
      <c r="BP700" s="118">
        <f t="shared" ca="1" si="903"/>
        <v>0</v>
      </c>
      <c r="BQ700" s="118">
        <f t="shared" ca="1" si="903"/>
        <v>0</v>
      </c>
      <c r="BR700" s="118">
        <f t="shared" ca="1" si="903"/>
        <v>0</v>
      </c>
      <c r="BS700" s="118">
        <f t="shared" ca="1" si="903"/>
        <v>0</v>
      </c>
      <c r="BT700" s="118">
        <f t="shared" ca="1" si="903"/>
        <v>0</v>
      </c>
      <c r="BU700" s="118">
        <f t="shared" ca="1" si="903"/>
        <v>0</v>
      </c>
      <c r="BV700" s="118">
        <f t="shared" ca="1" si="903"/>
        <v>0</v>
      </c>
      <c r="BW700" s="118">
        <f t="shared" ca="1" si="903"/>
        <v>0</v>
      </c>
      <c r="BX700" s="118">
        <f t="shared" ca="1" si="903"/>
        <v>0</v>
      </c>
      <c r="BY700" s="118">
        <f t="shared" ca="1" si="903"/>
        <v>0</v>
      </c>
      <c r="BZ700" s="118">
        <f t="shared" ca="1" si="903"/>
        <v>0</v>
      </c>
      <c r="CA700" s="118">
        <f t="shared" ca="1" si="903"/>
        <v>0</v>
      </c>
      <c r="CB700" s="118">
        <f t="shared" ca="1" si="903"/>
        <v>0</v>
      </c>
      <c r="CC700" s="118">
        <f t="shared" ca="1" si="903"/>
        <v>0</v>
      </c>
      <c r="CD700" s="118">
        <f t="shared" ca="1" si="903"/>
        <v>0</v>
      </c>
      <c r="CE700" s="118">
        <f t="shared" ca="1" si="903"/>
        <v>0</v>
      </c>
      <c r="CF700" s="118">
        <f t="shared" ref="CF700:CL700" ca="1" si="904">SUM(CF698:CF699,CF696)</f>
        <v>0</v>
      </c>
      <c r="CG700" s="118">
        <f t="shared" ca="1" si="904"/>
        <v>0</v>
      </c>
      <c r="CH700" s="118">
        <f t="shared" ca="1" si="904"/>
        <v>0</v>
      </c>
      <c r="CI700" s="118">
        <f t="shared" ca="1" si="904"/>
        <v>0</v>
      </c>
      <c r="CJ700" s="118">
        <f t="shared" ca="1" si="904"/>
        <v>0</v>
      </c>
      <c r="CK700" s="118">
        <f t="shared" ca="1" si="904"/>
        <v>0</v>
      </c>
      <c r="CL700" s="118">
        <f t="shared" ca="1" si="904"/>
        <v>0</v>
      </c>
      <c r="CN700" s="118" t="e">
        <f t="shared" ref="CN700" ca="1" si="905">SUM(CN698:CN699,CN696)</f>
        <v>#REF!</v>
      </c>
      <c r="CO700" s="118" t="e">
        <f t="shared" ref="CO700" ca="1" si="906">SUM(CO698:CO699,CO696)</f>
        <v>#N/A</v>
      </c>
      <c r="CP700" s="118" t="e">
        <f t="shared" ref="CP700" ca="1" si="907">SUM(CP698:CP699,CP696)</f>
        <v>#N/A</v>
      </c>
      <c r="CQ700" s="118" t="e">
        <f t="shared" ref="CQ700" ca="1" si="908">SUM(CQ698:CQ699,CQ696)</f>
        <v>#N/A</v>
      </c>
      <c r="CR700" s="118" t="e">
        <f t="shared" ref="CR700" ca="1" si="909">SUM(CR698:CR699,CR696)</f>
        <v>#N/A</v>
      </c>
      <c r="CS700" s="118" t="e">
        <f t="shared" ref="CS700" ca="1" si="910">SUM(CS698:CS699,CS696)</f>
        <v>#N/A</v>
      </c>
      <c r="CT700" s="118" t="e">
        <f t="shared" ref="CT700" ca="1" si="911">SUM(CT698:CT699,CT696)</f>
        <v>#N/A</v>
      </c>
      <c r="CU700" s="118" t="e">
        <f t="shared" ref="CU700" ca="1" si="912">SUM(CU698:CU699,CU696)</f>
        <v>#N/A</v>
      </c>
      <c r="CV700" s="118" t="e">
        <f t="shared" ref="CV700" ca="1" si="913">SUM(CV698:CV699,CV696)</f>
        <v>#N/A</v>
      </c>
      <c r="CW700" s="118" t="e">
        <f t="shared" ref="CW700" ca="1" si="914">SUM(CW698:CW699,CW696)</f>
        <v>#N/A</v>
      </c>
      <c r="CX700" s="118" t="e">
        <f t="shared" ref="CX700" ca="1" si="915">SUM(CX698:CX699,CX696)</f>
        <v>#N/A</v>
      </c>
      <c r="CY700" s="118" t="e">
        <f t="shared" ref="CY700" ca="1" si="916">SUM(CY698:CY699,CY696)</f>
        <v>#N/A</v>
      </c>
      <c r="CZ700" s="118" t="e">
        <f t="shared" ref="CZ700" ca="1" si="917">SUM(CZ698:CZ699,CZ696)</f>
        <v>#N/A</v>
      </c>
      <c r="DA700" s="118" t="e">
        <f t="shared" ref="DA700" ca="1" si="918">SUM(DA698:DA699,DA696)</f>
        <v>#N/A</v>
      </c>
      <c r="DB700" s="118" t="e">
        <f t="shared" ref="DB700" ca="1" si="919">SUM(DB698:DB699,DB696)</f>
        <v>#N/A</v>
      </c>
      <c r="DC700" s="118" t="e">
        <f t="shared" ref="DC700" ca="1" si="920">SUM(DC698:DC699,DC696)</f>
        <v>#N/A</v>
      </c>
      <c r="DD700" s="118" t="e">
        <f t="shared" ref="DD700" ca="1" si="921">SUM(DD698:DD699,DD696)</f>
        <v>#N/A</v>
      </c>
      <c r="DE700" s="118" t="e">
        <f t="shared" ref="DE700" ca="1" si="922">SUM(DE698:DE699,DE696)</f>
        <v>#N/A</v>
      </c>
      <c r="DF700" s="118" t="e">
        <f t="shared" ref="DF700" ca="1" si="923">SUM(DF698:DF699,DF696)</f>
        <v>#N/A</v>
      </c>
      <c r="DG700" s="118" t="e">
        <f t="shared" ref="DG700" ca="1" si="924">SUM(DG698:DG699,DG696)</f>
        <v>#N/A</v>
      </c>
      <c r="DH700" s="118" t="e">
        <f t="shared" ref="DH700" ca="1" si="925">SUM(DH698:DH699,DH696)</f>
        <v>#N/A</v>
      </c>
      <c r="DI700" s="118" t="e">
        <f t="shared" ref="DI700" ca="1" si="926">SUM(DI698:DI699,DI696)</f>
        <v>#N/A</v>
      </c>
      <c r="DJ700" s="118" t="e">
        <f t="shared" ref="DJ700" ca="1" si="927">SUM(DJ698:DJ699,DJ696)</f>
        <v>#N/A</v>
      </c>
      <c r="DK700" s="118" t="e">
        <f t="shared" ref="DK700" ca="1" si="928">SUM(DK698:DK699,DK696)</f>
        <v>#N/A</v>
      </c>
      <c r="DL700" s="118" t="e">
        <f t="shared" ref="DL700" ca="1" si="929">SUM(DL698:DL699,DL696)</f>
        <v>#N/A</v>
      </c>
    </row>
    <row r="701" spans="1:116" x14ac:dyDescent="0.4">
      <c r="D701" t="s">
        <v>761</v>
      </c>
      <c r="E701" s="8" t="str">
        <f t="shared" si="867"/>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67"/>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t="shared" ref="K703:P703" ca="1" si="930">SUMIF($3:$3,K$2,703:703)</f>
        <v>0</v>
      </c>
      <c r="L703" s="33">
        <f t="shared" ca="1" si="930"/>
        <v>28000000</v>
      </c>
      <c r="M703" s="33">
        <f t="shared" ca="1" si="930"/>
        <v>0</v>
      </c>
      <c r="N703" s="33">
        <f t="shared" ca="1" si="930"/>
        <v>0</v>
      </c>
      <c r="O703" s="33">
        <f t="shared" ca="1" si="930"/>
        <v>0</v>
      </c>
      <c r="P703" s="33">
        <f t="shared" ca="1" si="930"/>
        <v>0</v>
      </c>
      <c r="R703" s="33"/>
      <c r="S703" s="33">
        <f ca="1">-S702*S693</f>
        <v>0</v>
      </c>
      <c r="T703" s="33">
        <f t="shared" ref="T703:CE703" ca="1" si="931">-T702*T693</f>
        <v>0</v>
      </c>
      <c r="U703" s="33">
        <f t="shared" ca="1" si="931"/>
        <v>0</v>
      </c>
      <c r="V703" s="33">
        <f t="shared" ca="1" si="931"/>
        <v>0</v>
      </c>
      <c r="W703" s="33">
        <f t="shared" ca="1" si="931"/>
        <v>0</v>
      </c>
      <c r="X703" s="33">
        <f t="shared" ca="1" si="931"/>
        <v>0</v>
      </c>
      <c r="Y703" s="33">
        <f t="shared" ca="1" si="931"/>
        <v>0</v>
      </c>
      <c r="Z703" s="33">
        <f t="shared" ca="1" si="931"/>
        <v>0</v>
      </c>
      <c r="AA703" s="33">
        <f t="shared" ca="1" si="931"/>
        <v>0</v>
      </c>
      <c r="AB703" s="33">
        <f t="shared" ca="1" si="931"/>
        <v>0</v>
      </c>
      <c r="AC703" s="33">
        <f t="shared" ca="1" si="931"/>
        <v>0</v>
      </c>
      <c r="AD703" s="33">
        <f t="shared" ca="1" si="931"/>
        <v>0</v>
      </c>
      <c r="AE703" s="33">
        <f t="shared" ca="1" si="931"/>
        <v>4000000</v>
      </c>
      <c r="AF703" s="33">
        <f t="shared" ca="1" si="931"/>
        <v>4000000</v>
      </c>
      <c r="AG703" s="33">
        <f t="shared" ca="1" si="931"/>
        <v>4000000</v>
      </c>
      <c r="AH703" s="33">
        <f t="shared" ca="1" si="931"/>
        <v>4000000</v>
      </c>
      <c r="AI703" s="33">
        <f t="shared" ca="1" si="931"/>
        <v>4000000</v>
      </c>
      <c r="AJ703" s="33">
        <f t="shared" ca="1" si="931"/>
        <v>4000000</v>
      </c>
      <c r="AK703" s="33">
        <f t="shared" ca="1" si="931"/>
        <v>4000000</v>
      </c>
      <c r="AL703" s="33">
        <f t="shared" ca="1" si="931"/>
        <v>0</v>
      </c>
      <c r="AM703" s="33">
        <f t="shared" ca="1" si="931"/>
        <v>0</v>
      </c>
      <c r="AN703" s="33">
        <f t="shared" ca="1" si="931"/>
        <v>0</v>
      </c>
      <c r="AO703" s="33">
        <f t="shared" ca="1" si="931"/>
        <v>0</v>
      </c>
      <c r="AP703" s="33">
        <f t="shared" ca="1" si="931"/>
        <v>0</v>
      </c>
      <c r="AQ703" s="33">
        <f t="shared" ca="1" si="931"/>
        <v>0</v>
      </c>
      <c r="AR703" s="33">
        <f t="shared" ca="1" si="931"/>
        <v>0</v>
      </c>
      <c r="AS703" s="33">
        <f t="shared" ca="1" si="931"/>
        <v>0</v>
      </c>
      <c r="AT703" s="33">
        <f t="shared" ca="1" si="931"/>
        <v>0</v>
      </c>
      <c r="AU703" s="33">
        <f t="shared" ca="1" si="931"/>
        <v>0</v>
      </c>
      <c r="AV703" s="33">
        <f t="shared" ca="1" si="931"/>
        <v>0</v>
      </c>
      <c r="AW703" s="33">
        <f t="shared" ca="1" si="931"/>
        <v>0</v>
      </c>
      <c r="AX703" s="33">
        <f t="shared" ca="1" si="931"/>
        <v>0</v>
      </c>
      <c r="AY703" s="33">
        <f t="shared" ca="1" si="931"/>
        <v>0</v>
      </c>
      <c r="AZ703" s="33">
        <f t="shared" ca="1" si="931"/>
        <v>0</v>
      </c>
      <c r="BA703" s="33">
        <f t="shared" ca="1" si="931"/>
        <v>0</v>
      </c>
      <c r="BB703" s="33">
        <f t="shared" ca="1" si="931"/>
        <v>0</v>
      </c>
      <c r="BC703" s="33">
        <f t="shared" ca="1" si="931"/>
        <v>0</v>
      </c>
      <c r="BD703" s="33">
        <f t="shared" ca="1" si="931"/>
        <v>0</v>
      </c>
      <c r="BE703" s="33">
        <f t="shared" ca="1" si="931"/>
        <v>0</v>
      </c>
      <c r="BF703" s="33">
        <f t="shared" ca="1" si="931"/>
        <v>0</v>
      </c>
      <c r="BG703" s="33">
        <f t="shared" ca="1" si="931"/>
        <v>0</v>
      </c>
      <c r="BH703" s="33">
        <f t="shared" ca="1" si="931"/>
        <v>0</v>
      </c>
      <c r="BI703" s="33">
        <f t="shared" ca="1" si="931"/>
        <v>0</v>
      </c>
      <c r="BJ703" s="33">
        <f t="shared" ca="1" si="931"/>
        <v>0</v>
      </c>
      <c r="BK703" s="33">
        <f t="shared" ca="1" si="931"/>
        <v>0</v>
      </c>
      <c r="BL703" s="33">
        <f t="shared" ca="1" si="931"/>
        <v>0</v>
      </c>
      <c r="BM703" s="33">
        <f t="shared" ca="1" si="931"/>
        <v>0</v>
      </c>
      <c r="BN703" s="33">
        <f t="shared" ca="1" si="931"/>
        <v>0</v>
      </c>
      <c r="BO703" s="33">
        <f t="shared" ca="1" si="931"/>
        <v>0</v>
      </c>
      <c r="BP703" s="33">
        <f t="shared" ca="1" si="931"/>
        <v>0</v>
      </c>
      <c r="BQ703" s="33">
        <f t="shared" ca="1" si="931"/>
        <v>0</v>
      </c>
      <c r="BR703" s="33">
        <f t="shared" ca="1" si="931"/>
        <v>0</v>
      </c>
      <c r="BS703" s="33">
        <f t="shared" ca="1" si="931"/>
        <v>0</v>
      </c>
      <c r="BT703" s="33">
        <f t="shared" ca="1" si="931"/>
        <v>0</v>
      </c>
      <c r="BU703" s="33">
        <f t="shared" ca="1" si="931"/>
        <v>0</v>
      </c>
      <c r="BV703" s="33">
        <f t="shared" ca="1" si="931"/>
        <v>0</v>
      </c>
      <c r="BW703" s="33">
        <f t="shared" ca="1" si="931"/>
        <v>0</v>
      </c>
      <c r="BX703" s="33">
        <f t="shared" ca="1" si="931"/>
        <v>0</v>
      </c>
      <c r="BY703" s="33">
        <f t="shared" ca="1" si="931"/>
        <v>0</v>
      </c>
      <c r="BZ703" s="33">
        <f t="shared" ca="1" si="931"/>
        <v>0</v>
      </c>
      <c r="CA703" s="33">
        <f t="shared" ca="1" si="931"/>
        <v>0</v>
      </c>
      <c r="CB703" s="33">
        <f t="shared" ca="1" si="931"/>
        <v>0</v>
      </c>
      <c r="CC703" s="33">
        <f t="shared" ca="1" si="931"/>
        <v>0</v>
      </c>
      <c r="CD703" s="33">
        <f t="shared" ca="1" si="931"/>
        <v>0</v>
      </c>
      <c r="CE703" s="33">
        <f t="shared" ca="1" si="931"/>
        <v>0</v>
      </c>
      <c r="CF703" s="33">
        <f t="shared" ref="CF703:CL703" ca="1" si="932">-CF702*CF693</f>
        <v>0</v>
      </c>
      <c r="CG703" s="33">
        <f t="shared" ca="1" si="932"/>
        <v>0</v>
      </c>
      <c r="CH703" s="33">
        <f t="shared" ca="1" si="932"/>
        <v>0</v>
      </c>
      <c r="CI703" s="33">
        <f t="shared" ca="1" si="932"/>
        <v>0</v>
      </c>
      <c r="CJ703" s="33">
        <f t="shared" ca="1" si="932"/>
        <v>0</v>
      </c>
      <c r="CK703" s="33">
        <f t="shared" ca="1" si="932"/>
        <v>0</v>
      </c>
      <c r="CL703" s="33">
        <f t="shared" ca="1" si="932"/>
        <v>0</v>
      </c>
      <c r="CN703" s="33" t="e">
        <f t="shared" ref="CN703" ca="1" si="933">-CN702*CN693</f>
        <v>#N/A</v>
      </c>
      <c r="CO703" s="33" t="e">
        <f t="shared" ref="CO703" ca="1" si="934">-CO702*CO693</f>
        <v>#N/A</v>
      </c>
      <c r="CP703" s="33" t="e">
        <f t="shared" ref="CP703" ca="1" si="935">-CP702*CP693</f>
        <v>#N/A</v>
      </c>
      <c r="CQ703" s="33" t="e">
        <f t="shared" ref="CQ703" ca="1" si="936">-CQ702*CQ693</f>
        <v>#N/A</v>
      </c>
      <c r="CR703" s="33" t="e">
        <f t="shared" ref="CR703" ca="1" si="937">-CR702*CR693</f>
        <v>#N/A</v>
      </c>
      <c r="CS703" s="33" t="e">
        <f t="shared" ref="CS703" ca="1" si="938">-CS702*CS693</f>
        <v>#N/A</v>
      </c>
      <c r="CT703" s="33" t="e">
        <f t="shared" ref="CT703" ca="1" si="939">-CT702*CT693</f>
        <v>#N/A</v>
      </c>
      <c r="CU703" s="33" t="e">
        <f t="shared" ref="CU703" ca="1" si="940">-CU702*CU693</f>
        <v>#N/A</v>
      </c>
      <c r="CV703" s="33" t="e">
        <f t="shared" ref="CV703" ca="1" si="941">-CV702*CV693</f>
        <v>#N/A</v>
      </c>
      <c r="CW703" s="33" t="e">
        <f t="shared" ref="CW703" ca="1" si="942">-CW702*CW693</f>
        <v>#N/A</v>
      </c>
      <c r="CX703" s="33" t="e">
        <f t="shared" ref="CX703" ca="1" si="943">-CX702*CX693</f>
        <v>#N/A</v>
      </c>
      <c r="CY703" s="33" t="e">
        <f t="shared" ref="CY703" ca="1" si="944">-CY702*CY693</f>
        <v>#N/A</v>
      </c>
      <c r="CZ703" s="33" t="e">
        <f t="shared" ref="CZ703" ca="1" si="945">-CZ702*CZ693</f>
        <v>#N/A</v>
      </c>
      <c r="DA703" s="33" t="e">
        <f t="shared" ref="DA703" ca="1" si="946">-DA702*DA693</f>
        <v>#N/A</v>
      </c>
      <c r="DB703" s="33" t="e">
        <f t="shared" ref="DB703" ca="1" si="947">-DB702*DB693</f>
        <v>#N/A</v>
      </c>
      <c r="DC703" s="33" t="e">
        <f t="shared" ref="DC703" ca="1" si="948">-DC702*DC693</f>
        <v>#N/A</v>
      </c>
      <c r="DD703" s="33" t="e">
        <f t="shared" ref="DD703" ca="1" si="949">-DD702*DD693</f>
        <v>#N/A</v>
      </c>
      <c r="DE703" s="33" t="e">
        <f t="shared" ref="DE703" ca="1" si="950">-DE702*DE693</f>
        <v>#N/A</v>
      </c>
      <c r="DF703" s="33" t="e">
        <f t="shared" ref="DF703" ca="1" si="951">-DF702*DF693</f>
        <v>#N/A</v>
      </c>
      <c r="DG703" s="33" t="e">
        <f t="shared" ref="DG703" ca="1" si="952">-DG702*DG693</f>
        <v>#N/A</v>
      </c>
      <c r="DH703" s="33" t="e">
        <f t="shared" ref="DH703" ca="1" si="953">-DH702*DH693</f>
        <v>#N/A</v>
      </c>
      <c r="DI703" s="33" t="e">
        <f t="shared" ref="DI703" ca="1" si="954">-DI702*DI693</f>
        <v>#N/A</v>
      </c>
      <c r="DJ703" s="33" t="e">
        <f t="shared" ref="DJ703" ca="1" si="955">-DJ702*DJ693</f>
        <v>#N/A</v>
      </c>
      <c r="DK703" s="33" t="e">
        <f t="shared" ref="DK703" ca="1" si="956">-DK702*DK693</f>
        <v>#N/A</v>
      </c>
      <c r="DL703" s="33" t="e">
        <f t="shared" ref="DL703" ca="1" si="957">-DL702*DL693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t="shared" ref="K706:P708" ca="1" si="958">SUMIF($3:$3,K$2,706:706)</f>
        <v>0</v>
      </c>
      <c r="L706" s="24">
        <f t="shared" ca="1" si="958"/>
        <v>14000000</v>
      </c>
      <c r="M706" s="24">
        <f t="shared" ca="1" si="958"/>
        <v>0</v>
      </c>
      <c r="N706" s="24">
        <f t="shared" ca="1" si="958"/>
        <v>0</v>
      </c>
      <c r="O706" s="24">
        <f t="shared" ca="1" si="958"/>
        <v>0</v>
      </c>
      <c r="P706" s="24">
        <f t="shared" ca="1" si="958"/>
        <v>0</v>
      </c>
      <c r="R706" s="24"/>
      <c r="S706" s="24">
        <f ca="1">S703+S699</f>
        <v>0</v>
      </c>
      <c r="T706" s="24">
        <f t="shared" ref="T706:CE706" ca="1" si="959">T703+T699</f>
        <v>0</v>
      </c>
      <c r="U706" s="24">
        <f t="shared" ca="1" si="959"/>
        <v>0</v>
      </c>
      <c r="V706" s="24">
        <f t="shared" ca="1" si="959"/>
        <v>0</v>
      </c>
      <c r="W706" s="24">
        <f t="shared" ca="1" si="959"/>
        <v>0</v>
      </c>
      <c r="X706" s="24">
        <f t="shared" ca="1" si="959"/>
        <v>0</v>
      </c>
      <c r="Y706" s="24">
        <f t="shared" ca="1" si="959"/>
        <v>0</v>
      </c>
      <c r="Z706" s="24">
        <f t="shared" ca="1" si="959"/>
        <v>0</v>
      </c>
      <c r="AA706" s="24">
        <f t="shared" ca="1" si="959"/>
        <v>0</v>
      </c>
      <c r="AB706" s="24">
        <f t="shared" ca="1" si="959"/>
        <v>0</v>
      </c>
      <c r="AC706" s="24">
        <f t="shared" ca="1" si="959"/>
        <v>0</v>
      </c>
      <c r="AD706" s="24">
        <f t="shared" ca="1" si="959"/>
        <v>0</v>
      </c>
      <c r="AE706" s="24">
        <f t="shared" ca="1" si="959"/>
        <v>2000000</v>
      </c>
      <c r="AF706" s="24">
        <f t="shared" ca="1" si="959"/>
        <v>2000000</v>
      </c>
      <c r="AG706" s="24">
        <f t="shared" ca="1" si="959"/>
        <v>2000000</v>
      </c>
      <c r="AH706" s="24">
        <f t="shared" ca="1" si="959"/>
        <v>2000000</v>
      </c>
      <c r="AI706" s="24">
        <f t="shared" ca="1" si="959"/>
        <v>2000000</v>
      </c>
      <c r="AJ706" s="24">
        <f t="shared" ca="1" si="959"/>
        <v>2000000</v>
      </c>
      <c r="AK706" s="24">
        <f t="shared" ca="1" si="959"/>
        <v>2000000</v>
      </c>
      <c r="AL706" s="24">
        <f t="shared" ca="1" si="959"/>
        <v>0</v>
      </c>
      <c r="AM706" s="24">
        <f t="shared" ca="1" si="959"/>
        <v>0</v>
      </c>
      <c r="AN706" s="24">
        <f t="shared" ca="1" si="959"/>
        <v>0</v>
      </c>
      <c r="AO706" s="24">
        <f t="shared" ca="1" si="959"/>
        <v>0</v>
      </c>
      <c r="AP706" s="24">
        <f t="shared" ca="1" si="959"/>
        <v>0</v>
      </c>
      <c r="AQ706" s="24">
        <f t="shared" ca="1" si="959"/>
        <v>0</v>
      </c>
      <c r="AR706" s="24">
        <f t="shared" ca="1" si="959"/>
        <v>0</v>
      </c>
      <c r="AS706" s="24">
        <f t="shared" ca="1" si="959"/>
        <v>0</v>
      </c>
      <c r="AT706" s="24">
        <f t="shared" ca="1" si="959"/>
        <v>0</v>
      </c>
      <c r="AU706" s="24">
        <f t="shared" ca="1" si="959"/>
        <v>0</v>
      </c>
      <c r="AV706" s="24">
        <f t="shared" ca="1" si="959"/>
        <v>0</v>
      </c>
      <c r="AW706" s="24">
        <f t="shared" ca="1" si="959"/>
        <v>0</v>
      </c>
      <c r="AX706" s="24">
        <f t="shared" ca="1" si="959"/>
        <v>0</v>
      </c>
      <c r="AY706" s="24">
        <f t="shared" ca="1" si="959"/>
        <v>0</v>
      </c>
      <c r="AZ706" s="24">
        <f t="shared" ca="1" si="959"/>
        <v>0</v>
      </c>
      <c r="BA706" s="24">
        <f t="shared" ca="1" si="959"/>
        <v>0</v>
      </c>
      <c r="BB706" s="24">
        <f t="shared" ca="1" si="959"/>
        <v>0</v>
      </c>
      <c r="BC706" s="24">
        <f t="shared" ca="1" si="959"/>
        <v>0</v>
      </c>
      <c r="BD706" s="24">
        <f t="shared" ca="1" si="959"/>
        <v>0</v>
      </c>
      <c r="BE706" s="24">
        <f t="shared" ca="1" si="959"/>
        <v>0</v>
      </c>
      <c r="BF706" s="24">
        <f t="shared" ca="1" si="959"/>
        <v>0</v>
      </c>
      <c r="BG706" s="24">
        <f t="shared" ca="1" si="959"/>
        <v>0</v>
      </c>
      <c r="BH706" s="24">
        <f t="shared" ca="1" si="959"/>
        <v>0</v>
      </c>
      <c r="BI706" s="24">
        <f t="shared" ca="1" si="959"/>
        <v>0</v>
      </c>
      <c r="BJ706" s="24">
        <f t="shared" ca="1" si="959"/>
        <v>0</v>
      </c>
      <c r="BK706" s="24">
        <f t="shared" ca="1" si="959"/>
        <v>0</v>
      </c>
      <c r="BL706" s="24">
        <f t="shared" ca="1" si="959"/>
        <v>0</v>
      </c>
      <c r="BM706" s="24">
        <f t="shared" ca="1" si="959"/>
        <v>0</v>
      </c>
      <c r="BN706" s="24">
        <f t="shared" ca="1" si="959"/>
        <v>0</v>
      </c>
      <c r="BO706" s="24">
        <f t="shared" ca="1" si="959"/>
        <v>0</v>
      </c>
      <c r="BP706" s="24">
        <f t="shared" ca="1" si="959"/>
        <v>0</v>
      </c>
      <c r="BQ706" s="24">
        <f t="shared" ca="1" si="959"/>
        <v>0</v>
      </c>
      <c r="BR706" s="24">
        <f t="shared" ca="1" si="959"/>
        <v>0</v>
      </c>
      <c r="BS706" s="24">
        <f t="shared" ca="1" si="959"/>
        <v>0</v>
      </c>
      <c r="BT706" s="24">
        <f t="shared" ca="1" si="959"/>
        <v>0</v>
      </c>
      <c r="BU706" s="24">
        <f t="shared" ca="1" si="959"/>
        <v>0</v>
      </c>
      <c r="BV706" s="24">
        <f t="shared" ca="1" si="959"/>
        <v>0</v>
      </c>
      <c r="BW706" s="24">
        <f t="shared" ca="1" si="959"/>
        <v>0</v>
      </c>
      <c r="BX706" s="24">
        <f t="shared" ca="1" si="959"/>
        <v>0</v>
      </c>
      <c r="BY706" s="24">
        <f t="shared" ca="1" si="959"/>
        <v>0</v>
      </c>
      <c r="BZ706" s="24">
        <f t="shared" ca="1" si="959"/>
        <v>0</v>
      </c>
      <c r="CA706" s="24">
        <f t="shared" ca="1" si="959"/>
        <v>0</v>
      </c>
      <c r="CB706" s="24">
        <f t="shared" ca="1" si="959"/>
        <v>0</v>
      </c>
      <c r="CC706" s="24">
        <f t="shared" ca="1" si="959"/>
        <v>0</v>
      </c>
      <c r="CD706" s="24">
        <f t="shared" ca="1" si="959"/>
        <v>0</v>
      </c>
      <c r="CE706" s="24">
        <f t="shared" ca="1" si="959"/>
        <v>0</v>
      </c>
      <c r="CF706" s="24">
        <f t="shared" ref="CF706:CL706" ca="1" si="960">CF703+CF699</f>
        <v>0</v>
      </c>
      <c r="CG706" s="24">
        <f t="shared" ca="1" si="960"/>
        <v>0</v>
      </c>
      <c r="CH706" s="24">
        <f t="shared" ca="1" si="960"/>
        <v>0</v>
      </c>
      <c r="CI706" s="24">
        <f t="shared" ca="1" si="960"/>
        <v>0</v>
      </c>
      <c r="CJ706" s="24">
        <f t="shared" ca="1" si="960"/>
        <v>0</v>
      </c>
      <c r="CK706" s="24">
        <f t="shared" ca="1" si="960"/>
        <v>0</v>
      </c>
      <c r="CL706" s="24">
        <f t="shared" ca="1" si="960"/>
        <v>0</v>
      </c>
      <c r="CN706" s="24" t="e">
        <f t="shared" ref="CN706:DL706" ca="1" si="961">CN703+CN699</f>
        <v>#N/A</v>
      </c>
      <c r="CO706" s="24" t="e">
        <f t="shared" ca="1" si="961"/>
        <v>#N/A</v>
      </c>
      <c r="CP706" s="24" t="e">
        <f t="shared" ca="1" si="961"/>
        <v>#N/A</v>
      </c>
      <c r="CQ706" s="24" t="e">
        <f t="shared" ca="1" si="961"/>
        <v>#N/A</v>
      </c>
      <c r="CR706" s="24" t="e">
        <f t="shared" ca="1" si="961"/>
        <v>#N/A</v>
      </c>
      <c r="CS706" s="24" t="e">
        <f t="shared" ca="1" si="961"/>
        <v>#N/A</v>
      </c>
      <c r="CT706" s="24" t="e">
        <f t="shared" ca="1" si="961"/>
        <v>#N/A</v>
      </c>
      <c r="CU706" s="24" t="e">
        <f t="shared" ca="1" si="961"/>
        <v>#N/A</v>
      </c>
      <c r="CV706" s="24" t="e">
        <f t="shared" ca="1" si="961"/>
        <v>#N/A</v>
      </c>
      <c r="CW706" s="24" t="e">
        <f t="shared" ca="1" si="961"/>
        <v>#N/A</v>
      </c>
      <c r="CX706" s="24" t="e">
        <f t="shared" ca="1" si="961"/>
        <v>#N/A</v>
      </c>
      <c r="CY706" s="24" t="e">
        <f t="shared" ca="1" si="961"/>
        <v>#N/A</v>
      </c>
      <c r="CZ706" s="24" t="e">
        <f t="shared" ca="1" si="961"/>
        <v>#N/A</v>
      </c>
      <c r="DA706" s="24" t="e">
        <f t="shared" ca="1" si="961"/>
        <v>#N/A</v>
      </c>
      <c r="DB706" s="24" t="e">
        <f t="shared" ca="1" si="961"/>
        <v>#N/A</v>
      </c>
      <c r="DC706" s="24" t="e">
        <f t="shared" ca="1" si="961"/>
        <v>#N/A</v>
      </c>
      <c r="DD706" s="24" t="e">
        <f t="shared" ca="1" si="961"/>
        <v>#N/A</v>
      </c>
      <c r="DE706" s="24" t="e">
        <f t="shared" ca="1" si="961"/>
        <v>#N/A</v>
      </c>
      <c r="DF706" s="24" t="e">
        <f t="shared" ca="1" si="961"/>
        <v>#N/A</v>
      </c>
      <c r="DG706" s="24" t="e">
        <f t="shared" ca="1" si="961"/>
        <v>#N/A</v>
      </c>
      <c r="DH706" s="24" t="e">
        <f t="shared" ca="1" si="961"/>
        <v>#N/A</v>
      </c>
      <c r="DI706" s="24" t="e">
        <f t="shared" ca="1" si="961"/>
        <v>#N/A</v>
      </c>
      <c r="DJ706" s="24" t="e">
        <f t="shared" ca="1" si="961"/>
        <v>#N/A</v>
      </c>
      <c r="DK706" s="24" t="e">
        <f t="shared" ca="1" si="961"/>
        <v>#N/A</v>
      </c>
      <c r="DL706" s="24" t="e">
        <f t="shared" ca="1" si="961"/>
        <v>#N/A</v>
      </c>
    </row>
    <row r="707" spans="2:116" x14ac:dyDescent="0.4">
      <c r="C707" t="s">
        <v>577</v>
      </c>
      <c r="D707" t="s">
        <v>761</v>
      </c>
      <c r="E707" s="8"/>
      <c r="G707" s="158" t="str">
        <f>"Gain on sale of "&amp;G711&amp;"s - "&amp;G710</f>
        <v>Gain on sale of Units - (Primary label)</v>
      </c>
      <c r="K707" s="24">
        <f t="shared" ca="1" si="958"/>
        <v>0</v>
      </c>
      <c r="L707" s="24">
        <f t="shared" ca="1" si="958"/>
        <v>-14000000</v>
      </c>
      <c r="M707" s="24">
        <f t="shared" ca="1" si="958"/>
        <v>0</v>
      </c>
      <c r="N707" s="24">
        <f t="shared" ca="1" si="958"/>
        <v>0</v>
      </c>
      <c r="O707" s="24">
        <f t="shared" ca="1" si="958"/>
        <v>0</v>
      </c>
      <c r="P707" s="24">
        <f t="shared" ca="1" si="958"/>
        <v>0</v>
      </c>
      <c r="R707" s="24"/>
      <c r="S707" s="24">
        <f ca="1">-S703+S699</f>
        <v>0</v>
      </c>
      <c r="T707" s="24">
        <f t="shared" ref="T707:W707" ca="1" si="962">-T703+T699</f>
        <v>0</v>
      </c>
      <c r="U707" s="24">
        <f t="shared" ca="1" si="962"/>
        <v>0</v>
      </c>
      <c r="V707" s="24">
        <f t="shared" ca="1" si="962"/>
        <v>0</v>
      </c>
      <c r="W707" s="24">
        <f t="shared" ca="1" si="962"/>
        <v>0</v>
      </c>
      <c r="X707" s="24">
        <f ca="1">-(X703+X699)</f>
        <v>0</v>
      </c>
      <c r="Y707" s="24">
        <f t="shared" ref="Y707:CJ707" ca="1" si="963">-(Y703+Y699)</f>
        <v>0</v>
      </c>
      <c r="Z707" s="24">
        <f t="shared" ca="1" si="963"/>
        <v>0</v>
      </c>
      <c r="AA707" s="24">
        <f t="shared" ca="1" si="963"/>
        <v>0</v>
      </c>
      <c r="AB707" s="24">
        <f t="shared" ca="1" si="963"/>
        <v>0</v>
      </c>
      <c r="AC707" s="24">
        <f t="shared" ca="1" si="963"/>
        <v>0</v>
      </c>
      <c r="AD707" s="24">
        <f t="shared" ca="1" si="963"/>
        <v>0</v>
      </c>
      <c r="AE707" s="24">
        <f t="shared" ca="1" si="963"/>
        <v>-2000000</v>
      </c>
      <c r="AF707" s="24">
        <f t="shared" ca="1" si="963"/>
        <v>-2000000</v>
      </c>
      <c r="AG707" s="24">
        <f t="shared" ca="1" si="963"/>
        <v>-2000000</v>
      </c>
      <c r="AH707" s="24">
        <f t="shared" ca="1" si="963"/>
        <v>-2000000</v>
      </c>
      <c r="AI707" s="24">
        <f t="shared" ca="1" si="963"/>
        <v>-2000000</v>
      </c>
      <c r="AJ707" s="24">
        <f t="shared" ca="1" si="963"/>
        <v>-2000000</v>
      </c>
      <c r="AK707" s="24">
        <f t="shared" ca="1" si="963"/>
        <v>-2000000</v>
      </c>
      <c r="AL707" s="24">
        <f t="shared" ca="1" si="963"/>
        <v>0</v>
      </c>
      <c r="AM707" s="24">
        <f t="shared" ca="1" si="963"/>
        <v>0</v>
      </c>
      <c r="AN707" s="24">
        <f t="shared" ca="1" si="963"/>
        <v>0</v>
      </c>
      <c r="AO707" s="24">
        <f t="shared" ca="1" si="963"/>
        <v>0</v>
      </c>
      <c r="AP707" s="24">
        <f t="shared" ca="1" si="963"/>
        <v>0</v>
      </c>
      <c r="AQ707" s="24">
        <f t="shared" ca="1" si="963"/>
        <v>0</v>
      </c>
      <c r="AR707" s="24">
        <f t="shared" ca="1" si="963"/>
        <v>0</v>
      </c>
      <c r="AS707" s="24">
        <f t="shared" ca="1" si="963"/>
        <v>0</v>
      </c>
      <c r="AT707" s="24">
        <f t="shared" ca="1" si="963"/>
        <v>0</v>
      </c>
      <c r="AU707" s="24">
        <f t="shared" ca="1" si="963"/>
        <v>0</v>
      </c>
      <c r="AV707" s="24">
        <f t="shared" ca="1" si="963"/>
        <v>0</v>
      </c>
      <c r="AW707" s="24">
        <f t="shared" ca="1" si="963"/>
        <v>0</v>
      </c>
      <c r="AX707" s="24">
        <f t="shared" ca="1" si="963"/>
        <v>0</v>
      </c>
      <c r="AY707" s="24">
        <f t="shared" ca="1" si="963"/>
        <v>0</v>
      </c>
      <c r="AZ707" s="24">
        <f t="shared" ca="1" si="963"/>
        <v>0</v>
      </c>
      <c r="BA707" s="24">
        <f t="shared" ca="1" si="963"/>
        <v>0</v>
      </c>
      <c r="BB707" s="24">
        <f t="shared" ca="1" si="963"/>
        <v>0</v>
      </c>
      <c r="BC707" s="24">
        <f t="shared" ca="1" si="963"/>
        <v>0</v>
      </c>
      <c r="BD707" s="24">
        <f t="shared" ca="1" si="963"/>
        <v>0</v>
      </c>
      <c r="BE707" s="24">
        <f t="shared" ca="1" si="963"/>
        <v>0</v>
      </c>
      <c r="BF707" s="24">
        <f t="shared" ca="1" si="963"/>
        <v>0</v>
      </c>
      <c r="BG707" s="24">
        <f t="shared" ca="1" si="963"/>
        <v>0</v>
      </c>
      <c r="BH707" s="24">
        <f t="shared" ca="1" si="963"/>
        <v>0</v>
      </c>
      <c r="BI707" s="24">
        <f t="shared" ca="1" si="963"/>
        <v>0</v>
      </c>
      <c r="BJ707" s="24">
        <f t="shared" ca="1" si="963"/>
        <v>0</v>
      </c>
      <c r="BK707" s="24">
        <f t="shared" ca="1" si="963"/>
        <v>0</v>
      </c>
      <c r="BL707" s="24">
        <f t="shared" ca="1" si="963"/>
        <v>0</v>
      </c>
      <c r="BM707" s="24">
        <f t="shared" ca="1" si="963"/>
        <v>0</v>
      </c>
      <c r="BN707" s="24">
        <f t="shared" ca="1" si="963"/>
        <v>0</v>
      </c>
      <c r="BO707" s="24">
        <f t="shared" ca="1" si="963"/>
        <v>0</v>
      </c>
      <c r="BP707" s="24">
        <f t="shared" ca="1" si="963"/>
        <v>0</v>
      </c>
      <c r="BQ707" s="24">
        <f t="shared" ca="1" si="963"/>
        <v>0</v>
      </c>
      <c r="BR707" s="24">
        <f t="shared" ca="1" si="963"/>
        <v>0</v>
      </c>
      <c r="BS707" s="24">
        <f t="shared" ca="1" si="963"/>
        <v>0</v>
      </c>
      <c r="BT707" s="24">
        <f t="shared" ca="1" si="963"/>
        <v>0</v>
      </c>
      <c r="BU707" s="24">
        <f t="shared" ca="1" si="963"/>
        <v>0</v>
      </c>
      <c r="BV707" s="24">
        <f t="shared" ca="1" si="963"/>
        <v>0</v>
      </c>
      <c r="BW707" s="24">
        <f t="shared" ca="1" si="963"/>
        <v>0</v>
      </c>
      <c r="BX707" s="24">
        <f t="shared" ca="1" si="963"/>
        <v>0</v>
      </c>
      <c r="BY707" s="24">
        <f t="shared" ca="1" si="963"/>
        <v>0</v>
      </c>
      <c r="BZ707" s="24">
        <f t="shared" ca="1" si="963"/>
        <v>0</v>
      </c>
      <c r="CA707" s="24">
        <f t="shared" ca="1" si="963"/>
        <v>0</v>
      </c>
      <c r="CB707" s="24">
        <f t="shared" ca="1" si="963"/>
        <v>0</v>
      </c>
      <c r="CC707" s="24">
        <f t="shared" ca="1" si="963"/>
        <v>0</v>
      </c>
      <c r="CD707" s="24">
        <f t="shared" ca="1" si="963"/>
        <v>0</v>
      </c>
      <c r="CE707" s="24">
        <f t="shared" ca="1" si="963"/>
        <v>0</v>
      </c>
      <c r="CF707" s="24">
        <f t="shared" ca="1" si="963"/>
        <v>0</v>
      </c>
      <c r="CG707" s="24">
        <f t="shared" ca="1" si="963"/>
        <v>0</v>
      </c>
      <c r="CH707" s="24">
        <f t="shared" ca="1" si="963"/>
        <v>0</v>
      </c>
      <c r="CI707" s="24">
        <f t="shared" ca="1" si="963"/>
        <v>0</v>
      </c>
      <c r="CJ707" s="24">
        <f t="shared" ca="1" si="963"/>
        <v>0</v>
      </c>
      <c r="CK707" s="24">
        <f t="shared" ref="CK707:CL707" ca="1" si="964">-(CK703+CK699)</f>
        <v>0</v>
      </c>
      <c r="CL707" s="24">
        <f t="shared" ca="1" si="964"/>
        <v>0</v>
      </c>
      <c r="CN707" s="24" t="e">
        <f t="shared" ref="CN707:DL707" ca="1" si="965">-(CN703+CN699)</f>
        <v>#N/A</v>
      </c>
      <c r="CO707" s="24" t="e">
        <f t="shared" ca="1" si="965"/>
        <v>#N/A</v>
      </c>
      <c r="CP707" s="24" t="e">
        <f t="shared" ca="1" si="965"/>
        <v>#N/A</v>
      </c>
      <c r="CQ707" s="24" t="e">
        <f t="shared" ca="1" si="965"/>
        <v>#N/A</v>
      </c>
      <c r="CR707" s="24" t="e">
        <f t="shared" ca="1" si="965"/>
        <v>#N/A</v>
      </c>
      <c r="CS707" s="24" t="e">
        <f t="shared" ca="1" si="965"/>
        <v>#N/A</v>
      </c>
      <c r="CT707" s="24" t="e">
        <f t="shared" ca="1" si="965"/>
        <v>#N/A</v>
      </c>
      <c r="CU707" s="24" t="e">
        <f t="shared" ca="1" si="965"/>
        <v>#N/A</v>
      </c>
      <c r="CV707" s="24" t="e">
        <f t="shared" ca="1" si="965"/>
        <v>#N/A</v>
      </c>
      <c r="CW707" s="24" t="e">
        <f t="shared" ca="1" si="965"/>
        <v>#N/A</v>
      </c>
      <c r="CX707" s="24" t="e">
        <f t="shared" ca="1" si="965"/>
        <v>#N/A</v>
      </c>
      <c r="CY707" s="24" t="e">
        <f t="shared" ca="1" si="965"/>
        <v>#N/A</v>
      </c>
      <c r="CZ707" s="24" t="e">
        <f t="shared" ca="1" si="965"/>
        <v>#N/A</v>
      </c>
      <c r="DA707" s="24" t="e">
        <f t="shared" ca="1" si="965"/>
        <v>#N/A</v>
      </c>
      <c r="DB707" s="24" t="e">
        <f t="shared" ca="1" si="965"/>
        <v>#N/A</v>
      </c>
      <c r="DC707" s="24" t="e">
        <f t="shared" ca="1" si="965"/>
        <v>#N/A</v>
      </c>
      <c r="DD707" s="24" t="e">
        <f t="shared" ca="1" si="965"/>
        <v>#N/A</v>
      </c>
      <c r="DE707" s="24" t="e">
        <f t="shared" ca="1" si="965"/>
        <v>#N/A</v>
      </c>
      <c r="DF707" s="24" t="e">
        <f t="shared" ca="1" si="965"/>
        <v>#N/A</v>
      </c>
      <c r="DG707" s="24" t="e">
        <f t="shared" ca="1" si="965"/>
        <v>#N/A</v>
      </c>
      <c r="DH707" s="24" t="e">
        <f t="shared" ca="1" si="965"/>
        <v>#N/A</v>
      </c>
      <c r="DI707" s="24" t="e">
        <f t="shared" ca="1" si="965"/>
        <v>#N/A</v>
      </c>
      <c r="DJ707" s="24" t="e">
        <f t="shared" ca="1" si="965"/>
        <v>#N/A</v>
      </c>
      <c r="DK707" s="24" t="e">
        <f t="shared" ca="1" si="965"/>
        <v>#N/A</v>
      </c>
      <c r="DL707" s="24" t="e">
        <f t="shared" ca="1" si="965"/>
        <v>#N/A</v>
      </c>
    </row>
    <row r="708" spans="2:116" x14ac:dyDescent="0.4">
      <c r="C708" t="s">
        <v>235</v>
      </c>
      <c r="D708" t="s">
        <v>761</v>
      </c>
      <c r="E708" s="8"/>
      <c r="G708" s="158" t="str">
        <f>G698&amp;" - "&amp;G681</f>
        <v>Units Constructed - (Primary label)</v>
      </c>
      <c r="H708" s="27"/>
      <c r="I708" s="78"/>
      <c r="J708" s="78"/>
      <c r="K708" s="24">
        <f t="shared" ca="1" si="958"/>
        <v>-14000000</v>
      </c>
      <c r="L708" s="24">
        <f t="shared" ca="1" si="958"/>
        <v>0</v>
      </c>
      <c r="M708" s="24">
        <f t="shared" ca="1" si="958"/>
        <v>0</v>
      </c>
      <c r="N708" s="24">
        <f t="shared" ca="1" si="958"/>
        <v>0</v>
      </c>
      <c r="O708" s="24">
        <f t="shared" ca="1" si="958"/>
        <v>0</v>
      </c>
      <c r="P708" s="24">
        <f t="shared" ca="1" si="958"/>
        <v>0</v>
      </c>
      <c r="R708" s="33"/>
      <c r="S708" s="24">
        <f ca="1">-S698</f>
        <v>-2000000</v>
      </c>
      <c r="T708" s="24">
        <f t="shared" ref="T708:CE708" ca="1" si="966">-T698</f>
        <v>-2000000</v>
      </c>
      <c r="U708" s="24">
        <f t="shared" ca="1" si="966"/>
        <v>-2000000</v>
      </c>
      <c r="V708" s="24">
        <f t="shared" ca="1" si="966"/>
        <v>-2000000</v>
      </c>
      <c r="W708" s="24">
        <f t="shared" ca="1" si="966"/>
        <v>-2000000</v>
      </c>
      <c r="X708" s="24">
        <f t="shared" ca="1" si="966"/>
        <v>-2000000</v>
      </c>
      <c r="Y708" s="24">
        <f t="shared" ca="1" si="966"/>
        <v>-2000000</v>
      </c>
      <c r="Z708" s="24">
        <f t="shared" ca="1" si="966"/>
        <v>0</v>
      </c>
      <c r="AA708" s="24">
        <f t="shared" ca="1" si="966"/>
        <v>0</v>
      </c>
      <c r="AB708" s="24">
        <f t="shared" ca="1" si="966"/>
        <v>0</v>
      </c>
      <c r="AC708" s="24">
        <f t="shared" ca="1" si="966"/>
        <v>0</v>
      </c>
      <c r="AD708" s="24">
        <f t="shared" ca="1" si="966"/>
        <v>0</v>
      </c>
      <c r="AE708" s="24">
        <f t="shared" ca="1" si="966"/>
        <v>0</v>
      </c>
      <c r="AF708" s="24">
        <f t="shared" ca="1" si="966"/>
        <v>0</v>
      </c>
      <c r="AG708" s="24">
        <f t="shared" ca="1" si="966"/>
        <v>0</v>
      </c>
      <c r="AH708" s="24">
        <f t="shared" ca="1" si="966"/>
        <v>0</v>
      </c>
      <c r="AI708" s="24">
        <f t="shared" ca="1" si="966"/>
        <v>0</v>
      </c>
      <c r="AJ708" s="24">
        <f t="shared" ca="1" si="966"/>
        <v>0</v>
      </c>
      <c r="AK708" s="24">
        <f t="shared" ca="1" si="966"/>
        <v>0</v>
      </c>
      <c r="AL708" s="24">
        <f t="shared" ca="1" si="966"/>
        <v>0</v>
      </c>
      <c r="AM708" s="24">
        <f t="shared" ca="1" si="966"/>
        <v>0</v>
      </c>
      <c r="AN708" s="24">
        <f t="shared" ca="1" si="966"/>
        <v>0</v>
      </c>
      <c r="AO708" s="24">
        <f t="shared" ca="1" si="966"/>
        <v>0</v>
      </c>
      <c r="AP708" s="24">
        <f t="shared" ca="1" si="966"/>
        <v>0</v>
      </c>
      <c r="AQ708" s="24">
        <f t="shared" ca="1" si="966"/>
        <v>0</v>
      </c>
      <c r="AR708" s="24">
        <f t="shared" ca="1" si="966"/>
        <v>0</v>
      </c>
      <c r="AS708" s="24">
        <f t="shared" ca="1" si="966"/>
        <v>0</v>
      </c>
      <c r="AT708" s="24">
        <f t="shared" ca="1" si="966"/>
        <v>0</v>
      </c>
      <c r="AU708" s="24">
        <f t="shared" ca="1" si="966"/>
        <v>0</v>
      </c>
      <c r="AV708" s="24">
        <f t="shared" ca="1" si="966"/>
        <v>0</v>
      </c>
      <c r="AW708" s="24">
        <f t="shared" ca="1" si="966"/>
        <v>0</v>
      </c>
      <c r="AX708" s="24">
        <f t="shared" ca="1" si="966"/>
        <v>0</v>
      </c>
      <c r="AY708" s="24">
        <f t="shared" ca="1" si="966"/>
        <v>0</v>
      </c>
      <c r="AZ708" s="24">
        <f t="shared" ca="1" si="966"/>
        <v>0</v>
      </c>
      <c r="BA708" s="24">
        <f t="shared" ca="1" si="966"/>
        <v>0</v>
      </c>
      <c r="BB708" s="24">
        <f t="shared" ca="1" si="966"/>
        <v>0</v>
      </c>
      <c r="BC708" s="24">
        <f t="shared" ca="1" si="966"/>
        <v>0</v>
      </c>
      <c r="BD708" s="24">
        <f t="shared" ca="1" si="966"/>
        <v>0</v>
      </c>
      <c r="BE708" s="24">
        <f t="shared" ca="1" si="966"/>
        <v>0</v>
      </c>
      <c r="BF708" s="24">
        <f t="shared" ca="1" si="966"/>
        <v>0</v>
      </c>
      <c r="BG708" s="24">
        <f t="shared" ca="1" si="966"/>
        <v>0</v>
      </c>
      <c r="BH708" s="24">
        <f t="shared" ca="1" si="966"/>
        <v>0</v>
      </c>
      <c r="BI708" s="24">
        <f t="shared" ca="1" si="966"/>
        <v>0</v>
      </c>
      <c r="BJ708" s="24">
        <f t="shared" ca="1" si="966"/>
        <v>0</v>
      </c>
      <c r="BK708" s="24">
        <f t="shared" ca="1" si="966"/>
        <v>0</v>
      </c>
      <c r="BL708" s="24">
        <f t="shared" ca="1" si="966"/>
        <v>0</v>
      </c>
      <c r="BM708" s="24">
        <f t="shared" ca="1" si="966"/>
        <v>0</v>
      </c>
      <c r="BN708" s="24">
        <f t="shared" ca="1" si="966"/>
        <v>0</v>
      </c>
      <c r="BO708" s="24">
        <f t="shared" ca="1" si="966"/>
        <v>0</v>
      </c>
      <c r="BP708" s="24">
        <f t="shared" ca="1" si="966"/>
        <v>0</v>
      </c>
      <c r="BQ708" s="24">
        <f t="shared" ca="1" si="966"/>
        <v>0</v>
      </c>
      <c r="BR708" s="24">
        <f t="shared" ca="1" si="966"/>
        <v>0</v>
      </c>
      <c r="BS708" s="24">
        <f t="shared" ca="1" si="966"/>
        <v>0</v>
      </c>
      <c r="BT708" s="24">
        <f t="shared" ca="1" si="966"/>
        <v>0</v>
      </c>
      <c r="BU708" s="24">
        <f t="shared" ca="1" si="966"/>
        <v>0</v>
      </c>
      <c r="BV708" s="24">
        <f t="shared" ca="1" si="966"/>
        <v>0</v>
      </c>
      <c r="BW708" s="24">
        <f t="shared" ca="1" si="966"/>
        <v>0</v>
      </c>
      <c r="BX708" s="24">
        <f t="shared" ca="1" si="966"/>
        <v>0</v>
      </c>
      <c r="BY708" s="24">
        <f t="shared" ca="1" si="966"/>
        <v>0</v>
      </c>
      <c r="BZ708" s="24">
        <f t="shared" ca="1" si="966"/>
        <v>0</v>
      </c>
      <c r="CA708" s="24">
        <f t="shared" ca="1" si="966"/>
        <v>0</v>
      </c>
      <c r="CB708" s="24">
        <f t="shared" ca="1" si="966"/>
        <v>0</v>
      </c>
      <c r="CC708" s="24">
        <f t="shared" ca="1" si="966"/>
        <v>0</v>
      </c>
      <c r="CD708" s="24">
        <f t="shared" ca="1" si="966"/>
        <v>0</v>
      </c>
      <c r="CE708" s="24">
        <f t="shared" ca="1" si="966"/>
        <v>0</v>
      </c>
      <c r="CF708" s="24">
        <f t="shared" ref="CF708:CL708" ca="1" si="967">-CF698</f>
        <v>0</v>
      </c>
      <c r="CG708" s="24">
        <f t="shared" ca="1" si="967"/>
        <v>0</v>
      </c>
      <c r="CH708" s="24">
        <f t="shared" ca="1" si="967"/>
        <v>0</v>
      </c>
      <c r="CI708" s="24">
        <f t="shared" ca="1" si="967"/>
        <v>0</v>
      </c>
      <c r="CJ708" s="24">
        <f t="shared" ca="1" si="967"/>
        <v>0</v>
      </c>
      <c r="CK708" s="24">
        <f t="shared" ca="1" si="967"/>
        <v>0</v>
      </c>
      <c r="CL708" s="24">
        <f t="shared" ca="1" si="967"/>
        <v>0</v>
      </c>
      <c r="CN708" s="24" t="e">
        <f t="shared" ref="CN708:DL708" ca="1" si="968">-CN698</f>
        <v>#REF!</v>
      </c>
      <c r="CO708" s="24" t="e">
        <f t="shared" ca="1" si="968"/>
        <v>#N/A</v>
      </c>
      <c r="CP708" s="24" t="e">
        <f t="shared" ca="1" si="968"/>
        <v>#N/A</v>
      </c>
      <c r="CQ708" s="24" t="e">
        <f t="shared" ca="1" si="968"/>
        <v>#N/A</v>
      </c>
      <c r="CR708" s="24" t="e">
        <f t="shared" ca="1" si="968"/>
        <v>#N/A</v>
      </c>
      <c r="CS708" s="24" t="e">
        <f t="shared" ca="1" si="968"/>
        <v>#N/A</v>
      </c>
      <c r="CT708" s="24" t="e">
        <f t="shared" ca="1" si="968"/>
        <v>#N/A</v>
      </c>
      <c r="CU708" s="24" t="e">
        <f t="shared" ca="1" si="968"/>
        <v>#N/A</v>
      </c>
      <c r="CV708" s="24" t="e">
        <f t="shared" ca="1" si="968"/>
        <v>#N/A</v>
      </c>
      <c r="CW708" s="24" t="e">
        <f t="shared" ca="1" si="968"/>
        <v>#N/A</v>
      </c>
      <c r="CX708" s="24" t="e">
        <f t="shared" ca="1" si="968"/>
        <v>#N/A</v>
      </c>
      <c r="CY708" s="24" t="e">
        <f t="shared" ca="1" si="968"/>
        <v>#N/A</v>
      </c>
      <c r="CZ708" s="24" t="e">
        <f t="shared" ca="1" si="968"/>
        <v>#N/A</v>
      </c>
      <c r="DA708" s="24" t="e">
        <f t="shared" ca="1" si="968"/>
        <v>#N/A</v>
      </c>
      <c r="DB708" s="24" t="e">
        <f t="shared" ca="1" si="968"/>
        <v>#N/A</v>
      </c>
      <c r="DC708" s="24" t="e">
        <f t="shared" ca="1" si="968"/>
        <v>#N/A</v>
      </c>
      <c r="DD708" s="24" t="e">
        <f t="shared" ca="1" si="968"/>
        <v>#N/A</v>
      </c>
      <c r="DE708" s="24" t="e">
        <f t="shared" ca="1" si="968"/>
        <v>#N/A</v>
      </c>
      <c r="DF708" s="24" t="e">
        <f t="shared" ca="1" si="968"/>
        <v>#N/A</v>
      </c>
      <c r="DG708" s="24" t="e">
        <f t="shared" ca="1" si="968"/>
        <v>#N/A</v>
      </c>
      <c r="DH708" s="24" t="e">
        <f t="shared" ca="1" si="968"/>
        <v>#N/A</v>
      </c>
      <c r="DI708" s="24" t="e">
        <f t="shared" ca="1" si="968"/>
        <v>#N/A</v>
      </c>
      <c r="DJ708" s="24" t="e">
        <f t="shared" ca="1" si="968"/>
        <v>#N/A</v>
      </c>
      <c r="DK708" s="24" t="e">
        <f t="shared" ca="1" si="968"/>
        <v>#N/A</v>
      </c>
      <c r="DL708" s="24" t="e">
        <f t="shared" ca="1" si="968"/>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62"/>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7" si="969">ROW()&amp;" "&amp;D712</f>
        <v>712 ASSETSALE-PV</v>
      </c>
      <c r="G712" s="8" t="s">
        <v>334</v>
      </c>
      <c r="H712" s="27"/>
      <c r="I712" s="78"/>
      <c r="J712" s="78"/>
      <c r="K712" s="33"/>
      <c r="L712" s="33"/>
      <c r="M712" s="33"/>
      <c r="N712" s="33"/>
      <c r="O712" s="33"/>
      <c r="P712" s="33"/>
      <c r="R712" s="33"/>
      <c r="S712" s="4" t="str">
        <f t="shared" ref="S712:AX712" si="970">ADDRESS(ROW(S703),COLUMN(S703),2)</f>
        <v>S$703</v>
      </c>
      <c r="T712" s="4" t="str">
        <f t="shared" si="970"/>
        <v>T$703</v>
      </c>
      <c r="U712" s="4" t="str">
        <f t="shared" si="970"/>
        <v>U$703</v>
      </c>
      <c r="V712" s="4" t="str">
        <f t="shared" si="970"/>
        <v>V$703</v>
      </c>
      <c r="W712" s="4" t="str">
        <f t="shared" si="970"/>
        <v>W$703</v>
      </c>
      <c r="X712" s="4" t="str">
        <f t="shared" si="970"/>
        <v>X$703</v>
      </c>
      <c r="Y712" s="4" t="str">
        <f t="shared" si="970"/>
        <v>Y$703</v>
      </c>
      <c r="Z712" s="4" t="str">
        <f t="shared" si="970"/>
        <v>Z$703</v>
      </c>
      <c r="AA712" s="4" t="str">
        <f t="shared" si="970"/>
        <v>AA$703</v>
      </c>
      <c r="AB712" s="4" t="str">
        <f t="shared" si="970"/>
        <v>AB$703</v>
      </c>
      <c r="AC712" s="4" t="str">
        <f t="shared" si="970"/>
        <v>AC$703</v>
      </c>
      <c r="AD712" s="4" t="str">
        <f t="shared" si="970"/>
        <v>AD$703</v>
      </c>
      <c r="AE712" s="4" t="str">
        <f t="shared" si="970"/>
        <v>AE$703</v>
      </c>
      <c r="AF712" s="4" t="str">
        <f t="shared" si="970"/>
        <v>AF$703</v>
      </c>
      <c r="AG712" s="4" t="str">
        <f t="shared" si="970"/>
        <v>AG$703</v>
      </c>
      <c r="AH712" s="4" t="str">
        <f t="shared" si="970"/>
        <v>AH$703</v>
      </c>
      <c r="AI712" s="4" t="str">
        <f t="shared" si="970"/>
        <v>AI$703</v>
      </c>
      <c r="AJ712" s="4" t="str">
        <f t="shared" si="970"/>
        <v>AJ$703</v>
      </c>
      <c r="AK712" s="4" t="str">
        <f t="shared" si="970"/>
        <v>AK$703</v>
      </c>
      <c r="AL712" s="4" t="str">
        <f t="shared" si="970"/>
        <v>AL$703</v>
      </c>
      <c r="AM712" s="4" t="str">
        <f t="shared" si="970"/>
        <v>AM$703</v>
      </c>
      <c r="AN712" s="4" t="str">
        <f t="shared" si="970"/>
        <v>AN$703</v>
      </c>
      <c r="AO712" s="4" t="str">
        <f t="shared" si="970"/>
        <v>AO$703</v>
      </c>
      <c r="AP712" s="4" t="str">
        <f t="shared" si="970"/>
        <v>AP$703</v>
      </c>
      <c r="AQ712" s="4" t="str">
        <f t="shared" si="970"/>
        <v>AQ$703</v>
      </c>
      <c r="AR712" s="4" t="str">
        <f t="shared" si="970"/>
        <v>AR$703</v>
      </c>
      <c r="AS712" s="4" t="str">
        <f t="shared" si="970"/>
        <v>AS$703</v>
      </c>
      <c r="AT712" s="4" t="str">
        <f t="shared" si="970"/>
        <v>AT$703</v>
      </c>
      <c r="AU712" s="4" t="str">
        <f t="shared" si="970"/>
        <v>AU$703</v>
      </c>
      <c r="AV712" s="4" t="str">
        <f t="shared" si="970"/>
        <v>AV$703</v>
      </c>
      <c r="AW712" s="4" t="str">
        <f t="shared" si="970"/>
        <v>AW$703</v>
      </c>
      <c r="AX712" s="4" t="str">
        <f t="shared" si="970"/>
        <v>AX$703</v>
      </c>
      <c r="AY712" s="4" t="str">
        <f t="shared" ref="AY712:CD712" si="971">ADDRESS(ROW(AY703),COLUMN(AY703),2)</f>
        <v>AY$703</v>
      </c>
      <c r="AZ712" s="4" t="str">
        <f t="shared" si="971"/>
        <v>AZ$703</v>
      </c>
      <c r="BA712" s="4" t="str">
        <f t="shared" si="971"/>
        <v>BA$703</v>
      </c>
      <c r="BB712" s="4" t="str">
        <f t="shared" si="971"/>
        <v>BB$703</v>
      </c>
      <c r="BC712" s="4" t="str">
        <f t="shared" si="971"/>
        <v>BC$703</v>
      </c>
      <c r="BD712" s="4" t="str">
        <f t="shared" si="971"/>
        <v>BD$703</v>
      </c>
      <c r="BE712" s="4" t="str">
        <f t="shared" si="971"/>
        <v>BE$703</v>
      </c>
      <c r="BF712" s="4" t="str">
        <f t="shared" si="971"/>
        <v>BF$703</v>
      </c>
      <c r="BG712" s="4" t="str">
        <f t="shared" si="971"/>
        <v>BG$703</v>
      </c>
      <c r="BH712" s="4" t="str">
        <f t="shared" si="971"/>
        <v>BH$703</v>
      </c>
      <c r="BI712" s="4" t="str">
        <f t="shared" si="971"/>
        <v>BI$703</v>
      </c>
      <c r="BJ712" s="4" t="str">
        <f t="shared" si="971"/>
        <v>BJ$703</v>
      </c>
      <c r="BK712" s="4" t="str">
        <f t="shared" si="971"/>
        <v>BK$703</v>
      </c>
      <c r="BL712" s="4" t="str">
        <f t="shared" si="971"/>
        <v>BL$703</v>
      </c>
      <c r="BM712" s="4" t="str">
        <f t="shared" si="971"/>
        <v>BM$703</v>
      </c>
      <c r="BN712" s="4" t="str">
        <f t="shared" si="971"/>
        <v>BN$703</v>
      </c>
      <c r="BO712" s="4" t="str">
        <f t="shared" si="971"/>
        <v>BO$703</v>
      </c>
      <c r="BP712" s="4" t="str">
        <f t="shared" si="971"/>
        <v>BP$703</v>
      </c>
      <c r="BQ712" s="4" t="str">
        <f t="shared" si="971"/>
        <v>BQ$703</v>
      </c>
      <c r="BR712" s="4" t="str">
        <f t="shared" si="971"/>
        <v>BR$703</v>
      </c>
      <c r="BS712" s="4" t="str">
        <f t="shared" si="971"/>
        <v>BS$703</v>
      </c>
      <c r="BT712" s="4" t="str">
        <f t="shared" si="971"/>
        <v>BT$703</v>
      </c>
      <c r="BU712" s="4" t="str">
        <f t="shared" si="971"/>
        <v>BU$703</v>
      </c>
      <c r="BV712" s="4" t="str">
        <f t="shared" si="971"/>
        <v>BV$703</v>
      </c>
      <c r="BW712" s="4" t="str">
        <f t="shared" si="971"/>
        <v>BW$703</v>
      </c>
      <c r="BX712" s="4" t="str">
        <f t="shared" si="971"/>
        <v>BX$703</v>
      </c>
      <c r="BY712" s="4" t="str">
        <f t="shared" si="971"/>
        <v>BY$703</v>
      </c>
      <c r="BZ712" s="4" t="str">
        <f t="shared" si="971"/>
        <v>BZ$703</v>
      </c>
      <c r="CA712" s="4" t="str">
        <f t="shared" si="971"/>
        <v>CA$703</v>
      </c>
      <c r="CB712" s="4" t="str">
        <f t="shared" si="971"/>
        <v>CB$703</v>
      </c>
      <c r="CC712" s="4" t="str">
        <f t="shared" si="971"/>
        <v>CC$703</v>
      </c>
      <c r="CD712" s="4" t="str">
        <f t="shared" si="971"/>
        <v>CD$703</v>
      </c>
      <c r="CE712" s="4" t="str">
        <f t="shared" ref="CE712:CL712" si="972">ADDRESS(ROW(CE703),COLUMN(CE703),2)</f>
        <v>CE$703</v>
      </c>
      <c r="CF712" s="4" t="str">
        <f t="shared" si="972"/>
        <v>CF$703</v>
      </c>
      <c r="CG712" s="4" t="str">
        <f t="shared" si="972"/>
        <v>CG$703</v>
      </c>
      <c r="CH712" s="4" t="str">
        <f t="shared" si="972"/>
        <v>CH$703</v>
      </c>
      <c r="CI712" s="4" t="str">
        <f t="shared" si="972"/>
        <v>CI$703</v>
      </c>
      <c r="CJ712" s="4" t="str">
        <f t="shared" si="972"/>
        <v>CJ$703</v>
      </c>
      <c r="CK712" s="4" t="str">
        <f t="shared" si="972"/>
        <v>CK$703</v>
      </c>
      <c r="CL712" s="4" t="str">
        <f t="shared" si="972"/>
        <v>CL$703</v>
      </c>
      <c r="CN712" s="78"/>
      <c r="CO712" s="4" t="str">
        <f t="shared" ref="CO712:DL712" si="973">ADDRESS(ROW(CO703),COLUMN(CO703),2)</f>
        <v>CO$703</v>
      </c>
      <c r="CP712" s="4" t="str">
        <f t="shared" si="973"/>
        <v>CP$703</v>
      </c>
      <c r="CQ712" s="4" t="str">
        <f t="shared" si="973"/>
        <v>CQ$703</v>
      </c>
      <c r="CR712" s="4" t="str">
        <f t="shared" si="973"/>
        <v>CR$703</v>
      </c>
      <c r="CS712" s="4" t="str">
        <f t="shared" si="973"/>
        <v>CS$703</v>
      </c>
      <c r="CT712" s="4" t="str">
        <f t="shared" si="973"/>
        <v>CT$703</v>
      </c>
      <c r="CU712" s="4" t="str">
        <f t="shared" si="973"/>
        <v>CU$703</v>
      </c>
      <c r="CV712" s="4" t="str">
        <f t="shared" si="973"/>
        <v>CV$703</v>
      </c>
      <c r="CW712" s="4" t="str">
        <f t="shared" si="973"/>
        <v>CW$703</v>
      </c>
      <c r="CX712" s="4" t="str">
        <f t="shared" si="973"/>
        <v>CX$703</v>
      </c>
      <c r="CY712" s="4" t="str">
        <f t="shared" si="973"/>
        <v>CY$703</v>
      </c>
      <c r="CZ712" s="4" t="str">
        <f t="shared" si="973"/>
        <v>CZ$703</v>
      </c>
      <c r="DA712" s="4" t="str">
        <f t="shared" si="973"/>
        <v>DA$703</v>
      </c>
      <c r="DB712" s="4" t="str">
        <f t="shared" si="973"/>
        <v>DB$703</v>
      </c>
      <c r="DC712" s="4" t="str">
        <f t="shared" si="973"/>
        <v>DC$703</v>
      </c>
      <c r="DD712" s="4" t="str">
        <f t="shared" si="973"/>
        <v>DD$703</v>
      </c>
      <c r="DE712" s="4" t="str">
        <f t="shared" si="973"/>
        <v>DE$703</v>
      </c>
      <c r="DF712" s="4" t="str">
        <f t="shared" si="973"/>
        <v>DF$703</v>
      </c>
      <c r="DG712" s="4" t="str">
        <f t="shared" si="973"/>
        <v>DG$703</v>
      </c>
      <c r="DH712" s="4" t="str">
        <f t="shared" si="973"/>
        <v>DH$703</v>
      </c>
      <c r="DI712" s="4" t="str">
        <f t="shared" si="973"/>
        <v>DI$703</v>
      </c>
      <c r="DJ712" s="4" t="str">
        <f t="shared" si="973"/>
        <v>DJ$703</v>
      </c>
      <c r="DK712" s="4" t="str">
        <f t="shared" si="973"/>
        <v>DK$703</v>
      </c>
      <c r="DL712" s="4" t="str">
        <f t="shared" si="973"/>
        <v>DL$703</v>
      </c>
    </row>
    <row r="713" spans="2:116" x14ac:dyDescent="0.4">
      <c r="B713" t="s">
        <v>332</v>
      </c>
      <c r="D713" t="s">
        <v>761</v>
      </c>
      <c r="E713" s="8" t="str">
        <f t="shared" si="969"/>
        <v>713 ASSETSALE-PV</v>
      </c>
      <c r="G713" s="128" t="s">
        <v>333</v>
      </c>
      <c r="H713" s="56"/>
      <c r="I713" s="79"/>
      <c r="J713" s="79"/>
      <c r="K713" s="15"/>
      <c r="L713" s="15"/>
      <c r="M713" s="15"/>
      <c r="N713" s="15"/>
      <c r="O713" s="15"/>
      <c r="P713" s="15"/>
      <c r="R713" s="15"/>
      <c r="S713" s="179" t="str">
        <f t="shared" ref="S713:AX713" si="974">S684</f>
        <v>S680</v>
      </c>
      <c r="T713" s="179" t="str">
        <f t="shared" si="974"/>
        <v>T680</v>
      </c>
      <c r="U713" s="179" t="str">
        <f t="shared" si="974"/>
        <v>U680</v>
      </c>
      <c r="V713" s="179" t="str">
        <f t="shared" si="974"/>
        <v>V680</v>
      </c>
      <c r="W713" s="179" t="str">
        <f t="shared" si="974"/>
        <v>W680</v>
      </c>
      <c r="X713" s="179" t="str">
        <f t="shared" si="974"/>
        <v>X680</v>
      </c>
      <c r="Y713" s="179" t="str">
        <f t="shared" si="974"/>
        <v>Y680</v>
      </c>
      <c r="Z713" s="179" t="str">
        <f t="shared" si="974"/>
        <v>Z680</v>
      </c>
      <c r="AA713" s="179" t="str">
        <f t="shared" si="974"/>
        <v>AA680</v>
      </c>
      <c r="AB713" s="179" t="str">
        <f t="shared" si="974"/>
        <v>AB680</v>
      </c>
      <c r="AC713" s="179" t="str">
        <f t="shared" si="974"/>
        <v>AC680</v>
      </c>
      <c r="AD713" s="179" t="str">
        <f t="shared" si="974"/>
        <v>AD680</v>
      </c>
      <c r="AE713" s="179" t="str">
        <f t="shared" si="974"/>
        <v>AE680</v>
      </c>
      <c r="AF713" s="179" t="str">
        <f t="shared" si="974"/>
        <v>AF680</v>
      </c>
      <c r="AG713" s="179" t="str">
        <f t="shared" si="974"/>
        <v>AG680</v>
      </c>
      <c r="AH713" s="179" t="str">
        <f t="shared" si="974"/>
        <v>AH680</v>
      </c>
      <c r="AI713" s="179" t="str">
        <f t="shared" si="974"/>
        <v>AI680</v>
      </c>
      <c r="AJ713" s="179" t="str">
        <f t="shared" si="974"/>
        <v>AJ680</v>
      </c>
      <c r="AK713" s="179" t="str">
        <f t="shared" si="974"/>
        <v>AK680</v>
      </c>
      <c r="AL713" s="179" t="str">
        <f t="shared" si="974"/>
        <v>AL680</v>
      </c>
      <c r="AM713" s="179" t="str">
        <f t="shared" si="974"/>
        <v>AM680</v>
      </c>
      <c r="AN713" s="179" t="str">
        <f t="shared" si="974"/>
        <v>AN680</v>
      </c>
      <c r="AO713" s="179" t="str">
        <f t="shared" si="974"/>
        <v>AO680</v>
      </c>
      <c r="AP713" s="179" t="str">
        <f t="shared" si="974"/>
        <v>AP680</v>
      </c>
      <c r="AQ713" s="179" t="str">
        <f t="shared" si="974"/>
        <v>AQ680</v>
      </c>
      <c r="AR713" s="179" t="str">
        <f t="shared" si="974"/>
        <v>AR680</v>
      </c>
      <c r="AS713" s="179" t="str">
        <f t="shared" si="974"/>
        <v>AS680</v>
      </c>
      <c r="AT713" s="179" t="str">
        <f t="shared" si="974"/>
        <v>AT680</v>
      </c>
      <c r="AU713" s="179" t="str">
        <f t="shared" si="974"/>
        <v>AU680</v>
      </c>
      <c r="AV713" s="179" t="str">
        <f t="shared" si="974"/>
        <v>AV680</v>
      </c>
      <c r="AW713" s="179" t="str">
        <f t="shared" si="974"/>
        <v>AW680</v>
      </c>
      <c r="AX713" s="179" t="str">
        <f t="shared" si="974"/>
        <v>AX680</v>
      </c>
      <c r="AY713" s="179" t="str">
        <f t="shared" ref="AY713:CD713" si="975">AY684</f>
        <v>AY680</v>
      </c>
      <c r="AZ713" s="179" t="str">
        <f t="shared" si="975"/>
        <v>AZ680</v>
      </c>
      <c r="BA713" s="179" t="str">
        <f t="shared" si="975"/>
        <v>BA680</v>
      </c>
      <c r="BB713" s="179" t="str">
        <f t="shared" si="975"/>
        <v>BB680</v>
      </c>
      <c r="BC713" s="179" t="str">
        <f t="shared" si="975"/>
        <v>BC680</v>
      </c>
      <c r="BD713" s="179" t="str">
        <f t="shared" si="975"/>
        <v>BD680</v>
      </c>
      <c r="BE713" s="179" t="str">
        <f t="shared" si="975"/>
        <v>BE680</v>
      </c>
      <c r="BF713" s="179" t="str">
        <f t="shared" si="975"/>
        <v>BF680</v>
      </c>
      <c r="BG713" s="179" t="str">
        <f t="shared" si="975"/>
        <v>BG680</v>
      </c>
      <c r="BH713" s="179" t="str">
        <f t="shared" si="975"/>
        <v>BH680</v>
      </c>
      <c r="BI713" s="179" t="str">
        <f t="shared" si="975"/>
        <v>BI680</v>
      </c>
      <c r="BJ713" s="179" t="str">
        <f t="shared" si="975"/>
        <v>BJ680</v>
      </c>
      <c r="BK713" s="179" t="str">
        <f t="shared" si="975"/>
        <v>BK680</v>
      </c>
      <c r="BL713" s="179" t="str">
        <f t="shared" si="975"/>
        <v>BL680</v>
      </c>
      <c r="BM713" s="179" t="str">
        <f t="shared" si="975"/>
        <v>BM680</v>
      </c>
      <c r="BN713" s="179" t="str">
        <f t="shared" si="975"/>
        <v>BN680</v>
      </c>
      <c r="BO713" s="179" t="str">
        <f t="shared" si="975"/>
        <v>BO680</v>
      </c>
      <c r="BP713" s="179" t="str">
        <f t="shared" si="975"/>
        <v>BP680</v>
      </c>
      <c r="BQ713" s="179" t="str">
        <f t="shared" si="975"/>
        <v>BQ680</v>
      </c>
      <c r="BR713" s="179" t="str">
        <f t="shared" si="975"/>
        <v>BR680</v>
      </c>
      <c r="BS713" s="179" t="str">
        <f t="shared" si="975"/>
        <v>BS680</v>
      </c>
      <c r="BT713" s="179" t="str">
        <f t="shared" si="975"/>
        <v>BT680</v>
      </c>
      <c r="BU713" s="179" t="str">
        <f t="shared" si="975"/>
        <v>BU680</v>
      </c>
      <c r="BV713" s="179" t="str">
        <f t="shared" si="975"/>
        <v>BV680</v>
      </c>
      <c r="BW713" s="179" t="str">
        <f t="shared" si="975"/>
        <v>BW680</v>
      </c>
      <c r="BX713" s="179" t="str">
        <f t="shared" si="975"/>
        <v>BX680</v>
      </c>
      <c r="BY713" s="179" t="str">
        <f t="shared" si="975"/>
        <v>BY680</v>
      </c>
      <c r="BZ713" s="179" t="str">
        <f t="shared" si="975"/>
        <v>BZ680</v>
      </c>
      <c r="CA713" s="179" t="str">
        <f t="shared" si="975"/>
        <v>CA680</v>
      </c>
      <c r="CB713" s="179" t="str">
        <f t="shared" si="975"/>
        <v>CB680</v>
      </c>
      <c r="CC713" s="179" t="str">
        <f t="shared" si="975"/>
        <v>CC680</v>
      </c>
      <c r="CD713" s="179" t="str">
        <f t="shared" si="975"/>
        <v>CD680</v>
      </c>
      <c r="CE713" s="179" t="str">
        <f t="shared" ref="CE713:CL713" si="976">CE684</f>
        <v>CE680</v>
      </c>
      <c r="CF713" s="179" t="str">
        <f t="shared" si="976"/>
        <v>CF680</v>
      </c>
      <c r="CG713" s="179" t="str">
        <f t="shared" si="976"/>
        <v>CG680</v>
      </c>
      <c r="CH713" s="179" t="str">
        <f t="shared" si="976"/>
        <v>CH680</v>
      </c>
      <c r="CI713" s="179" t="str">
        <f t="shared" si="976"/>
        <v>CI680</v>
      </c>
      <c r="CJ713" s="179" t="str">
        <f t="shared" si="976"/>
        <v>CJ680</v>
      </c>
      <c r="CK713" s="179" t="str">
        <f t="shared" si="976"/>
        <v>CK680</v>
      </c>
      <c r="CL713" s="179" t="str">
        <f t="shared" si="976"/>
        <v>CL680</v>
      </c>
      <c r="CN713" s="79"/>
      <c r="CO713" s="179" t="str">
        <f t="shared" ref="CO713:DL713" si="977">CO684</f>
        <v>CO$17</v>
      </c>
      <c r="CP713" s="179" t="str">
        <f t="shared" si="977"/>
        <v>CP$17</v>
      </c>
      <c r="CQ713" s="179" t="str">
        <f t="shared" si="977"/>
        <v>CQ$17</v>
      </c>
      <c r="CR713" s="179" t="str">
        <f t="shared" si="977"/>
        <v>CR$17</v>
      </c>
      <c r="CS713" s="179" t="str">
        <f t="shared" si="977"/>
        <v>CS$17</v>
      </c>
      <c r="CT713" s="179" t="str">
        <f t="shared" si="977"/>
        <v>CT$17</v>
      </c>
      <c r="CU713" s="179" t="str">
        <f t="shared" si="977"/>
        <v>CU$17</v>
      </c>
      <c r="CV713" s="179" t="str">
        <f t="shared" si="977"/>
        <v>CV$17</v>
      </c>
      <c r="CW713" s="179" t="str">
        <f t="shared" si="977"/>
        <v>CW$17</v>
      </c>
      <c r="CX713" s="179" t="str">
        <f t="shared" si="977"/>
        <v>CX$17</v>
      </c>
      <c r="CY713" s="179" t="str">
        <f t="shared" si="977"/>
        <v>CY$17</v>
      </c>
      <c r="CZ713" s="179" t="str">
        <f t="shared" si="977"/>
        <v>CZ$17</v>
      </c>
      <c r="DA713" s="179" t="str">
        <f t="shared" si="977"/>
        <v>DA$17</v>
      </c>
      <c r="DB713" s="179" t="str">
        <f t="shared" si="977"/>
        <v>DB$17</v>
      </c>
      <c r="DC713" s="179" t="str">
        <f t="shared" si="977"/>
        <v>DC$17</v>
      </c>
      <c r="DD713" s="179" t="str">
        <f t="shared" si="977"/>
        <v>DD$17</v>
      </c>
      <c r="DE713" s="179" t="str">
        <f t="shared" si="977"/>
        <v>DE$17</v>
      </c>
      <c r="DF713" s="179" t="str">
        <f t="shared" si="977"/>
        <v>DF$17</v>
      </c>
      <c r="DG713" s="179" t="str">
        <f t="shared" si="977"/>
        <v>DG$17</v>
      </c>
      <c r="DH713" s="179" t="str">
        <f t="shared" si="977"/>
        <v>DH$17</v>
      </c>
      <c r="DI713" s="179" t="str">
        <f t="shared" si="977"/>
        <v>DI$17</v>
      </c>
      <c r="DJ713" s="179" t="str">
        <f t="shared" si="977"/>
        <v>DJ$17</v>
      </c>
      <c r="DK713" s="179" t="str">
        <f t="shared" si="977"/>
        <v>DK$17</v>
      </c>
      <c r="DL713" s="179" t="str">
        <f t="shared" si="977"/>
        <v>DL$17</v>
      </c>
    </row>
    <row r="714" spans="2:116" x14ac:dyDescent="0.4">
      <c r="B714" t="s">
        <v>332</v>
      </c>
      <c r="D714" t="s">
        <v>761</v>
      </c>
      <c r="E714" s="8" t="str">
        <f t="shared" si="969"/>
        <v>714 ASSETSALE-PV</v>
      </c>
      <c r="G714" s="8" t="str">
        <f>G685</f>
        <v>(Secondary label)</v>
      </c>
      <c r="H714" s="12"/>
      <c r="I714" s="60"/>
      <c r="J714" s="60"/>
      <c r="K714" s="15"/>
      <c r="L714" s="15"/>
      <c r="M714" s="15"/>
      <c r="N714" s="15"/>
      <c r="O714" s="15"/>
      <c r="P714" s="15"/>
      <c r="R714" s="15"/>
      <c r="S714" s="179">
        <f t="shared" ref="S714:AX714" si="978">S685</f>
        <v>0</v>
      </c>
      <c r="T714" s="179">
        <f t="shared" si="978"/>
        <v>0</v>
      </c>
      <c r="U714" s="179">
        <f t="shared" si="978"/>
        <v>0</v>
      </c>
      <c r="V714" s="179">
        <f t="shared" si="978"/>
        <v>0</v>
      </c>
      <c r="W714" s="179">
        <f t="shared" si="978"/>
        <v>0</v>
      </c>
      <c r="X714" s="179">
        <f t="shared" si="978"/>
        <v>0</v>
      </c>
      <c r="Y714" s="179">
        <f t="shared" si="978"/>
        <v>0</v>
      </c>
      <c r="Z714" s="179">
        <f t="shared" si="978"/>
        <v>0</v>
      </c>
      <c r="AA714" s="179">
        <f t="shared" si="978"/>
        <v>0</v>
      </c>
      <c r="AB714" s="179">
        <f t="shared" si="978"/>
        <v>0</v>
      </c>
      <c r="AC714" s="179">
        <f t="shared" si="978"/>
        <v>0</v>
      </c>
      <c r="AD714" s="179">
        <f t="shared" si="978"/>
        <v>0</v>
      </c>
      <c r="AE714" s="179">
        <f t="shared" si="978"/>
        <v>0</v>
      </c>
      <c r="AF714" s="179">
        <f t="shared" si="978"/>
        <v>0</v>
      </c>
      <c r="AG714" s="179">
        <f t="shared" si="978"/>
        <v>0</v>
      </c>
      <c r="AH714" s="179">
        <f t="shared" si="978"/>
        <v>0</v>
      </c>
      <c r="AI714" s="179">
        <f t="shared" si="978"/>
        <v>0</v>
      </c>
      <c r="AJ714" s="179">
        <f t="shared" si="978"/>
        <v>0</v>
      </c>
      <c r="AK714" s="179">
        <f t="shared" si="978"/>
        <v>0</v>
      </c>
      <c r="AL714" s="179">
        <f t="shared" si="978"/>
        <v>0</v>
      </c>
      <c r="AM714" s="179">
        <f t="shared" si="978"/>
        <v>0</v>
      </c>
      <c r="AN714" s="179">
        <f t="shared" si="978"/>
        <v>0</v>
      </c>
      <c r="AO714" s="179">
        <f t="shared" si="978"/>
        <v>0</v>
      </c>
      <c r="AP714" s="179">
        <f t="shared" si="978"/>
        <v>0</v>
      </c>
      <c r="AQ714" s="179">
        <f t="shared" si="978"/>
        <v>0</v>
      </c>
      <c r="AR714" s="179">
        <f t="shared" si="978"/>
        <v>0</v>
      </c>
      <c r="AS714" s="179">
        <f t="shared" si="978"/>
        <v>0</v>
      </c>
      <c r="AT714" s="179">
        <f t="shared" si="978"/>
        <v>0</v>
      </c>
      <c r="AU714" s="179">
        <f t="shared" si="978"/>
        <v>0</v>
      </c>
      <c r="AV714" s="179">
        <f t="shared" si="978"/>
        <v>0</v>
      </c>
      <c r="AW714" s="179">
        <f t="shared" si="978"/>
        <v>0</v>
      </c>
      <c r="AX714" s="179">
        <f t="shared" si="978"/>
        <v>0</v>
      </c>
      <c r="AY714" s="179">
        <f t="shared" ref="AY714:CD714" si="979">AY685</f>
        <v>0</v>
      </c>
      <c r="AZ714" s="179">
        <f t="shared" si="979"/>
        <v>0</v>
      </c>
      <c r="BA714" s="179">
        <f t="shared" si="979"/>
        <v>0</v>
      </c>
      <c r="BB714" s="179">
        <f t="shared" si="979"/>
        <v>0</v>
      </c>
      <c r="BC714" s="179">
        <f t="shared" si="979"/>
        <v>0</v>
      </c>
      <c r="BD714" s="179">
        <f t="shared" si="979"/>
        <v>0</v>
      </c>
      <c r="BE714" s="179">
        <f t="shared" si="979"/>
        <v>0</v>
      </c>
      <c r="BF714" s="179">
        <f t="shared" si="979"/>
        <v>0</v>
      </c>
      <c r="BG714" s="179">
        <f t="shared" si="979"/>
        <v>0</v>
      </c>
      <c r="BH714" s="179">
        <f t="shared" si="979"/>
        <v>0</v>
      </c>
      <c r="BI714" s="179">
        <f t="shared" si="979"/>
        <v>0</v>
      </c>
      <c r="BJ714" s="179">
        <f t="shared" si="979"/>
        <v>0</v>
      </c>
      <c r="BK714" s="179">
        <f t="shared" si="979"/>
        <v>0</v>
      </c>
      <c r="BL714" s="179">
        <f t="shared" si="979"/>
        <v>0</v>
      </c>
      <c r="BM714" s="179">
        <f t="shared" si="979"/>
        <v>0</v>
      </c>
      <c r="BN714" s="179">
        <f t="shared" si="979"/>
        <v>0</v>
      </c>
      <c r="BO714" s="179">
        <f t="shared" si="979"/>
        <v>0</v>
      </c>
      <c r="BP714" s="179">
        <f t="shared" si="979"/>
        <v>0</v>
      </c>
      <c r="BQ714" s="179">
        <f t="shared" si="979"/>
        <v>0</v>
      </c>
      <c r="BR714" s="179">
        <f t="shared" si="979"/>
        <v>0</v>
      </c>
      <c r="BS714" s="179">
        <f t="shared" si="979"/>
        <v>0</v>
      </c>
      <c r="BT714" s="179">
        <f t="shared" si="979"/>
        <v>0</v>
      </c>
      <c r="BU714" s="179">
        <f t="shared" si="979"/>
        <v>0</v>
      </c>
      <c r="BV714" s="179">
        <f t="shared" si="979"/>
        <v>0</v>
      </c>
      <c r="BW714" s="179">
        <f t="shared" si="979"/>
        <v>0</v>
      </c>
      <c r="BX714" s="179">
        <f t="shared" si="979"/>
        <v>0</v>
      </c>
      <c r="BY714" s="179">
        <f t="shared" si="979"/>
        <v>0</v>
      </c>
      <c r="BZ714" s="179">
        <f t="shared" si="979"/>
        <v>0</v>
      </c>
      <c r="CA714" s="179">
        <f t="shared" si="979"/>
        <v>0</v>
      </c>
      <c r="CB714" s="179">
        <f t="shared" si="979"/>
        <v>0</v>
      </c>
      <c r="CC714" s="179">
        <f t="shared" si="979"/>
        <v>0</v>
      </c>
      <c r="CD714" s="179">
        <f t="shared" si="979"/>
        <v>0</v>
      </c>
      <c r="CE714" s="179">
        <f t="shared" ref="CE714:CL714" si="980">CE685</f>
        <v>0</v>
      </c>
      <c r="CF714" s="179">
        <f t="shared" si="980"/>
        <v>0</v>
      </c>
      <c r="CG714" s="179">
        <f t="shared" si="980"/>
        <v>0</v>
      </c>
      <c r="CH714" s="179">
        <f t="shared" si="980"/>
        <v>0</v>
      </c>
      <c r="CI714" s="179">
        <f t="shared" si="980"/>
        <v>0</v>
      </c>
      <c r="CJ714" s="179">
        <f t="shared" si="980"/>
        <v>0</v>
      </c>
      <c r="CK714" s="179">
        <f t="shared" si="980"/>
        <v>0</v>
      </c>
      <c r="CL714" s="179">
        <f t="shared" si="980"/>
        <v>0</v>
      </c>
      <c r="CN714" s="60"/>
      <c r="CO714" s="179">
        <f t="shared" ref="CO714:DL714" si="981">CO685</f>
        <v>0</v>
      </c>
      <c r="CP714" s="179">
        <f t="shared" si="981"/>
        <v>0</v>
      </c>
      <c r="CQ714" s="179">
        <f t="shared" si="981"/>
        <v>0</v>
      </c>
      <c r="CR714" s="179">
        <f t="shared" si="981"/>
        <v>0</v>
      </c>
      <c r="CS714" s="179">
        <f t="shared" si="981"/>
        <v>0</v>
      </c>
      <c r="CT714" s="179">
        <f t="shared" si="981"/>
        <v>0</v>
      </c>
      <c r="CU714" s="179">
        <f t="shared" si="981"/>
        <v>0</v>
      </c>
      <c r="CV714" s="179">
        <f t="shared" si="981"/>
        <v>0</v>
      </c>
      <c r="CW714" s="179">
        <f t="shared" si="981"/>
        <v>0</v>
      </c>
      <c r="CX714" s="179">
        <f t="shared" si="981"/>
        <v>0</v>
      </c>
      <c r="CY714" s="179">
        <f t="shared" si="981"/>
        <v>0</v>
      </c>
      <c r="CZ714" s="179">
        <f t="shared" si="981"/>
        <v>0</v>
      </c>
      <c r="DA714" s="179">
        <f t="shared" si="981"/>
        <v>0</v>
      </c>
      <c r="DB714" s="179">
        <f t="shared" si="981"/>
        <v>0</v>
      </c>
      <c r="DC714" s="179">
        <f t="shared" si="981"/>
        <v>0</v>
      </c>
      <c r="DD714" s="179">
        <f t="shared" si="981"/>
        <v>0</v>
      </c>
      <c r="DE714" s="179">
        <f t="shared" si="981"/>
        <v>0</v>
      </c>
      <c r="DF714" s="179">
        <f t="shared" si="981"/>
        <v>0</v>
      </c>
      <c r="DG714" s="179">
        <f t="shared" si="981"/>
        <v>0</v>
      </c>
      <c r="DH714" s="179">
        <f t="shared" si="981"/>
        <v>0</v>
      </c>
      <c r="DI714" s="179">
        <f t="shared" si="981"/>
        <v>0</v>
      </c>
      <c r="DJ714" s="179">
        <f t="shared" si="981"/>
        <v>0</v>
      </c>
      <c r="DK714" s="179">
        <f t="shared" si="981"/>
        <v>0</v>
      </c>
      <c r="DL714" s="179">
        <f t="shared" si="981"/>
        <v>0</v>
      </c>
    </row>
    <row r="715" spans="2:116" x14ac:dyDescent="0.4">
      <c r="B715" t="s">
        <v>332</v>
      </c>
      <c r="D715" t="s">
        <v>761</v>
      </c>
      <c r="E715" s="8" t="str">
        <f t="shared" si="969"/>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69"/>
        <v>716 ASSETSALE-PV</v>
      </c>
      <c r="G716" s="8" t="str">
        <f>G687</f>
        <v>Secondary revenue driver</v>
      </c>
      <c r="H716" s="12"/>
      <c r="I716" s="60"/>
      <c r="J716" s="60"/>
      <c r="K716" s="15"/>
      <c r="L716" s="15"/>
      <c r="M716" s="15"/>
      <c r="N716" s="15"/>
      <c r="O716" s="15"/>
      <c r="P716" s="15"/>
      <c r="R716" s="15"/>
      <c r="S716" s="179" t="str">
        <f t="shared" ref="S716:AX716" si="982">S687</f>
        <v>S$18</v>
      </c>
      <c r="T716" s="179" t="str">
        <f t="shared" si="982"/>
        <v>T$18</v>
      </c>
      <c r="U716" s="179" t="str">
        <f t="shared" si="982"/>
        <v>U$18</v>
      </c>
      <c r="V716" s="179" t="str">
        <f t="shared" si="982"/>
        <v>V$18</v>
      </c>
      <c r="W716" s="179" t="str">
        <f t="shared" si="982"/>
        <v>W$18</v>
      </c>
      <c r="X716" s="179" t="str">
        <f t="shared" si="982"/>
        <v>X$18</v>
      </c>
      <c r="Y716" s="179" t="str">
        <f t="shared" si="982"/>
        <v>Y$18</v>
      </c>
      <c r="Z716" s="179" t="str">
        <f t="shared" si="982"/>
        <v>Z$18</v>
      </c>
      <c r="AA716" s="179" t="str">
        <f t="shared" si="982"/>
        <v>AA$18</v>
      </c>
      <c r="AB716" s="179" t="str">
        <f t="shared" si="982"/>
        <v>AB$18</v>
      </c>
      <c r="AC716" s="179" t="str">
        <f t="shared" si="982"/>
        <v>AC$18</v>
      </c>
      <c r="AD716" s="179" t="str">
        <f t="shared" si="982"/>
        <v>AD$18</v>
      </c>
      <c r="AE716" s="179" t="str">
        <f t="shared" si="982"/>
        <v>AE$18</v>
      </c>
      <c r="AF716" s="179" t="str">
        <f t="shared" si="982"/>
        <v>AF$18</v>
      </c>
      <c r="AG716" s="179" t="str">
        <f t="shared" si="982"/>
        <v>AG$18</v>
      </c>
      <c r="AH716" s="179" t="str">
        <f t="shared" si="982"/>
        <v>AH$18</v>
      </c>
      <c r="AI716" s="179" t="str">
        <f t="shared" si="982"/>
        <v>AI$18</v>
      </c>
      <c r="AJ716" s="179" t="str">
        <f t="shared" si="982"/>
        <v>AJ$18</v>
      </c>
      <c r="AK716" s="179" t="str">
        <f t="shared" si="982"/>
        <v>AK$18</v>
      </c>
      <c r="AL716" s="179" t="str">
        <f t="shared" si="982"/>
        <v>AL$18</v>
      </c>
      <c r="AM716" s="179" t="str">
        <f t="shared" si="982"/>
        <v>AM$18</v>
      </c>
      <c r="AN716" s="179" t="str">
        <f t="shared" si="982"/>
        <v>AN$18</v>
      </c>
      <c r="AO716" s="179" t="str">
        <f t="shared" si="982"/>
        <v>AO$18</v>
      </c>
      <c r="AP716" s="179" t="str">
        <f t="shared" si="982"/>
        <v>AP$18</v>
      </c>
      <c r="AQ716" s="179" t="str">
        <f t="shared" si="982"/>
        <v>AQ$18</v>
      </c>
      <c r="AR716" s="179" t="str">
        <f t="shared" si="982"/>
        <v>AR$18</v>
      </c>
      <c r="AS716" s="179" t="str">
        <f t="shared" si="982"/>
        <v>AS$18</v>
      </c>
      <c r="AT716" s="179" t="str">
        <f t="shared" si="982"/>
        <v>AT$18</v>
      </c>
      <c r="AU716" s="179" t="str">
        <f t="shared" si="982"/>
        <v>AU$18</v>
      </c>
      <c r="AV716" s="179" t="str">
        <f t="shared" si="982"/>
        <v>AV$18</v>
      </c>
      <c r="AW716" s="179" t="str">
        <f t="shared" si="982"/>
        <v>AW$18</v>
      </c>
      <c r="AX716" s="179" t="str">
        <f t="shared" si="982"/>
        <v>AX$18</v>
      </c>
      <c r="AY716" s="179" t="str">
        <f t="shared" ref="AY716:CD716" si="983">AY687</f>
        <v>AY$18</v>
      </c>
      <c r="AZ716" s="179" t="str">
        <f t="shared" si="983"/>
        <v>AZ$18</v>
      </c>
      <c r="BA716" s="179" t="str">
        <f t="shared" si="983"/>
        <v>BA$18</v>
      </c>
      <c r="BB716" s="179" t="str">
        <f t="shared" si="983"/>
        <v>BB$18</v>
      </c>
      <c r="BC716" s="179" t="str">
        <f t="shared" si="983"/>
        <v>BC$18</v>
      </c>
      <c r="BD716" s="179" t="str">
        <f t="shared" si="983"/>
        <v>BD$18</v>
      </c>
      <c r="BE716" s="179" t="str">
        <f t="shared" si="983"/>
        <v>BE$18</v>
      </c>
      <c r="BF716" s="179" t="str">
        <f t="shared" si="983"/>
        <v>BF$18</v>
      </c>
      <c r="BG716" s="179" t="str">
        <f t="shared" si="983"/>
        <v>BG$18</v>
      </c>
      <c r="BH716" s="179" t="str">
        <f t="shared" si="983"/>
        <v>BH$18</v>
      </c>
      <c r="BI716" s="179" t="str">
        <f t="shared" si="983"/>
        <v>BI$18</v>
      </c>
      <c r="BJ716" s="179" t="str">
        <f t="shared" si="983"/>
        <v>BJ$18</v>
      </c>
      <c r="BK716" s="179" t="str">
        <f t="shared" si="983"/>
        <v>BK$18</v>
      </c>
      <c r="BL716" s="179" t="str">
        <f t="shared" si="983"/>
        <v>BL$18</v>
      </c>
      <c r="BM716" s="179" t="str">
        <f t="shared" si="983"/>
        <v>BM$18</v>
      </c>
      <c r="BN716" s="179" t="str">
        <f t="shared" si="983"/>
        <v>BN$18</v>
      </c>
      <c r="BO716" s="179" t="str">
        <f t="shared" si="983"/>
        <v>BO$18</v>
      </c>
      <c r="BP716" s="179" t="str">
        <f t="shared" si="983"/>
        <v>BP$18</v>
      </c>
      <c r="BQ716" s="179" t="str">
        <f t="shared" si="983"/>
        <v>BQ$18</v>
      </c>
      <c r="BR716" s="179" t="str">
        <f t="shared" si="983"/>
        <v>BR$18</v>
      </c>
      <c r="BS716" s="179" t="str">
        <f t="shared" si="983"/>
        <v>BS$18</v>
      </c>
      <c r="BT716" s="179" t="str">
        <f t="shared" si="983"/>
        <v>BT$18</v>
      </c>
      <c r="BU716" s="179" t="str">
        <f t="shared" si="983"/>
        <v>BU$18</v>
      </c>
      <c r="BV716" s="179" t="str">
        <f t="shared" si="983"/>
        <v>BV$18</v>
      </c>
      <c r="BW716" s="179" t="str">
        <f t="shared" si="983"/>
        <v>BW$18</v>
      </c>
      <c r="BX716" s="179" t="str">
        <f t="shared" si="983"/>
        <v>BX$18</v>
      </c>
      <c r="BY716" s="179" t="str">
        <f t="shared" si="983"/>
        <v>BY$18</v>
      </c>
      <c r="BZ716" s="179" t="str">
        <f t="shared" si="983"/>
        <v>BZ$18</v>
      </c>
      <c r="CA716" s="179" t="str">
        <f t="shared" si="983"/>
        <v>CA$18</v>
      </c>
      <c r="CB716" s="179" t="str">
        <f t="shared" si="983"/>
        <v>CB$18</v>
      </c>
      <c r="CC716" s="179" t="str">
        <f t="shared" si="983"/>
        <v>CC$18</v>
      </c>
      <c r="CD716" s="179" t="str">
        <f t="shared" si="983"/>
        <v>CD$18</v>
      </c>
      <c r="CE716" s="179" t="str">
        <f t="shared" ref="CE716:CL716" si="984">CE687</f>
        <v>CE$18</v>
      </c>
      <c r="CF716" s="179" t="str">
        <f t="shared" si="984"/>
        <v>CF$18</v>
      </c>
      <c r="CG716" s="179" t="str">
        <f t="shared" si="984"/>
        <v>CG$18</v>
      </c>
      <c r="CH716" s="179" t="str">
        <f t="shared" si="984"/>
        <v>CH$18</v>
      </c>
      <c r="CI716" s="179" t="str">
        <f t="shared" si="984"/>
        <v>CI$18</v>
      </c>
      <c r="CJ716" s="179" t="str">
        <f t="shared" si="984"/>
        <v>CJ$18</v>
      </c>
      <c r="CK716" s="179" t="str">
        <f t="shared" si="984"/>
        <v>CK$18</v>
      </c>
      <c r="CL716" s="179" t="str">
        <f t="shared" si="984"/>
        <v>CL$18</v>
      </c>
      <c r="CN716" s="60"/>
      <c r="CO716" s="179" t="str">
        <f t="shared" ref="CO716:DL716" si="985">CO687</f>
        <v>CO$18</v>
      </c>
      <c r="CP716" s="179" t="str">
        <f t="shared" si="985"/>
        <v>CP$18</v>
      </c>
      <c r="CQ716" s="179" t="str">
        <f t="shared" si="985"/>
        <v>CQ$18</v>
      </c>
      <c r="CR716" s="179" t="str">
        <f t="shared" si="985"/>
        <v>CR$18</v>
      </c>
      <c r="CS716" s="179" t="str">
        <f t="shared" si="985"/>
        <v>CS$18</v>
      </c>
      <c r="CT716" s="179" t="str">
        <f t="shared" si="985"/>
        <v>CT$18</v>
      </c>
      <c r="CU716" s="179" t="str">
        <f t="shared" si="985"/>
        <v>CU$18</v>
      </c>
      <c r="CV716" s="179" t="str">
        <f t="shared" si="985"/>
        <v>CV$18</v>
      </c>
      <c r="CW716" s="179" t="str">
        <f t="shared" si="985"/>
        <v>CW$18</v>
      </c>
      <c r="CX716" s="179" t="str">
        <f t="shared" si="985"/>
        <v>CX$18</v>
      </c>
      <c r="CY716" s="179" t="str">
        <f t="shared" si="985"/>
        <v>CY$18</v>
      </c>
      <c r="CZ716" s="179" t="str">
        <f t="shared" si="985"/>
        <v>CZ$18</v>
      </c>
      <c r="DA716" s="179" t="str">
        <f t="shared" si="985"/>
        <v>DA$18</v>
      </c>
      <c r="DB716" s="179" t="str">
        <f t="shared" si="985"/>
        <v>DB$18</v>
      </c>
      <c r="DC716" s="179" t="str">
        <f t="shared" si="985"/>
        <v>DC$18</v>
      </c>
      <c r="DD716" s="179" t="str">
        <f t="shared" si="985"/>
        <v>DD$18</v>
      </c>
      <c r="DE716" s="179" t="str">
        <f t="shared" si="985"/>
        <v>DE$18</v>
      </c>
      <c r="DF716" s="179" t="str">
        <f t="shared" si="985"/>
        <v>DF$18</v>
      </c>
      <c r="DG716" s="179" t="str">
        <f t="shared" si="985"/>
        <v>DG$18</v>
      </c>
      <c r="DH716" s="179" t="str">
        <f t="shared" si="985"/>
        <v>DH$18</v>
      </c>
      <c r="DI716" s="179" t="str">
        <f t="shared" si="985"/>
        <v>DI$18</v>
      </c>
      <c r="DJ716" s="179" t="str">
        <f t="shared" si="985"/>
        <v>DJ$18</v>
      </c>
      <c r="DK716" s="179" t="str">
        <f t="shared" si="985"/>
        <v>DK$18</v>
      </c>
      <c r="DL716" s="179" t="str">
        <f t="shared" si="985"/>
        <v>DL$18</v>
      </c>
    </row>
    <row r="717" spans="2:116" x14ac:dyDescent="0.4">
      <c r="B717" t="s">
        <v>332</v>
      </c>
      <c r="D717" t="s">
        <v>761</v>
      </c>
      <c r="E717" s="8" t="str">
        <f t="shared" si="969"/>
        <v>717 ASSETSALE-PV</v>
      </c>
      <c r="G717" s="8" t="str">
        <f>G688</f>
        <v>Secondary volume driver</v>
      </c>
      <c r="H717" s="12"/>
      <c r="I717" s="60"/>
      <c r="J717" s="60"/>
      <c r="K717" s="15"/>
      <c r="L717" s="15"/>
      <c r="M717" s="15"/>
      <c r="N717" s="15"/>
      <c r="O717" s="15"/>
      <c r="P717" s="15"/>
      <c r="R717" s="15"/>
      <c r="S717" s="179" t="str">
        <f t="shared" ref="S717:AX717" si="986">S688</f>
        <v>S$19</v>
      </c>
      <c r="T717" s="179" t="str">
        <f t="shared" si="986"/>
        <v>T$19</v>
      </c>
      <c r="U717" s="179" t="str">
        <f t="shared" si="986"/>
        <v>U$19</v>
      </c>
      <c r="V717" s="179" t="str">
        <f t="shared" si="986"/>
        <v>V$19</v>
      </c>
      <c r="W717" s="179" t="str">
        <f t="shared" si="986"/>
        <v>W$19</v>
      </c>
      <c r="X717" s="179" t="str">
        <f t="shared" si="986"/>
        <v>X$19</v>
      </c>
      <c r="Y717" s="179" t="str">
        <f t="shared" si="986"/>
        <v>Y$19</v>
      </c>
      <c r="Z717" s="179" t="str">
        <f t="shared" si="986"/>
        <v>Z$19</v>
      </c>
      <c r="AA717" s="179" t="str">
        <f t="shared" si="986"/>
        <v>AA$19</v>
      </c>
      <c r="AB717" s="179" t="str">
        <f t="shared" si="986"/>
        <v>AB$19</v>
      </c>
      <c r="AC717" s="179" t="str">
        <f t="shared" si="986"/>
        <v>AC$19</v>
      </c>
      <c r="AD717" s="179" t="str">
        <f t="shared" si="986"/>
        <v>AD$19</v>
      </c>
      <c r="AE717" s="179" t="str">
        <f t="shared" si="986"/>
        <v>AE$19</v>
      </c>
      <c r="AF717" s="179" t="str">
        <f t="shared" si="986"/>
        <v>AF$19</v>
      </c>
      <c r="AG717" s="179" t="str">
        <f t="shared" si="986"/>
        <v>AG$19</v>
      </c>
      <c r="AH717" s="179" t="str">
        <f t="shared" si="986"/>
        <v>AH$19</v>
      </c>
      <c r="AI717" s="179" t="str">
        <f t="shared" si="986"/>
        <v>AI$19</v>
      </c>
      <c r="AJ717" s="179" t="str">
        <f t="shared" si="986"/>
        <v>AJ$19</v>
      </c>
      <c r="AK717" s="179" t="str">
        <f t="shared" si="986"/>
        <v>AK$19</v>
      </c>
      <c r="AL717" s="179" t="str">
        <f t="shared" si="986"/>
        <v>AL$19</v>
      </c>
      <c r="AM717" s="179" t="str">
        <f t="shared" si="986"/>
        <v>AM$19</v>
      </c>
      <c r="AN717" s="179" t="str">
        <f t="shared" si="986"/>
        <v>AN$19</v>
      </c>
      <c r="AO717" s="179" t="str">
        <f t="shared" si="986"/>
        <v>AO$19</v>
      </c>
      <c r="AP717" s="179" t="str">
        <f t="shared" si="986"/>
        <v>AP$19</v>
      </c>
      <c r="AQ717" s="179" t="str">
        <f t="shared" si="986"/>
        <v>AQ$19</v>
      </c>
      <c r="AR717" s="179" t="str">
        <f t="shared" si="986"/>
        <v>AR$19</v>
      </c>
      <c r="AS717" s="179" t="str">
        <f t="shared" si="986"/>
        <v>AS$19</v>
      </c>
      <c r="AT717" s="179" t="str">
        <f t="shared" si="986"/>
        <v>AT$19</v>
      </c>
      <c r="AU717" s="179" t="str">
        <f t="shared" si="986"/>
        <v>AU$19</v>
      </c>
      <c r="AV717" s="179" t="str">
        <f t="shared" si="986"/>
        <v>AV$19</v>
      </c>
      <c r="AW717" s="179" t="str">
        <f t="shared" si="986"/>
        <v>AW$19</v>
      </c>
      <c r="AX717" s="179" t="str">
        <f t="shared" si="986"/>
        <v>AX$19</v>
      </c>
      <c r="AY717" s="179" t="str">
        <f t="shared" ref="AY717:CD717" si="987">AY688</f>
        <v>AY$19</v>
      </c>
      <c r="AZ717" s="179" t="str">
        <f t="shared" si="987"/>
        <v>AZ$19</v>
      </c>
      <c r="BA717" s="179" t="str">
        <f t="shared" si="987"/>
        <v>BA$19</v>
      </c>
      <c r="BB717" s="179" t="str">
        <f t="shared" si="987"/>
        <v>BB$19</v>
      </c>
      <c r="BC717" s="179" t="str">
        <f t="shared" si="987"/>
        <v>BC$19</v>
      </c>
      <c r="BD717" s="179" t="str">
        <f t="shared" si="987"/>
        <v>BD$19</v>
      </c>
      <c r="BE717" s="179" t="str">
        <f t="shared" si="987"/>
        <v>BE$19</v>
      </c>
      <c r="BF717" s="179" t="str">
        <f t="shared" si="987"/>
        <v>BF$19</v>
      </c>
      <c r="BG717" s="179" t="str">
        <f t="shared" si="987"/>
        <v>BG$19</v>
      </c>
      <c r="BH717" s="179" t="str">
        <f t="shared" si="987"/>
        <v>BH$19</v>
      </c>
      <c r="BI717" s="179" t="str">
        <f t="shared" si="987"/>
        <v>BI$19</v>
      </c>
      <c r="BJ717" s="179" t="str">
        <f t="shared" si="987"/>
        <v>BJ$19</v>
      </c>
      <c r="BK717" s="179" t="str">
        <f t="shared" si="987"/>
        <v>BK$19</v>
      </c>
      <c r="BL717" s="179" t="str">
        <f t="shared" si="987"/>
        <v>BL$19</v>
      </c>
      <c r="BM717" s="179" t="str">
        <f t="shared" si="987"/>
        <v>BM$19</v>
      </c>
      <c r="BN717" s="179" t="str">
        <f t="shared" si="987"/>
        <v>BN$19</v>
      </c>
      <c r="BO717" s="179" t="str">
        <f t="shared" si="987"/>
        <v>BO$19</v>
      </c>
      <c r="BP717" s="179" t="str">
        <f t="shared" si="987"/>
        <v>BP$19</v>
      </c>
      <c r="BQ717" s="179" t="str">
        <f t="shared" si="987"/>
        <v>BQ$19</v>
      </c>
      <c r="BR717" s="179" t="str">
        <f t="shared" si="987"/>
        <v>BR$19</v>
      </c>
      <c r="BS717" s="179" t="str">
        <f t="shared" si="987"/>
        <v>BS$19</v>
      </c>
      <c r="BT717" s="179" t="str">
        <f t="shared" si="987"/>
        <v>BT$19</v>
      </c>
      <c r="BU717" s="179" t="str">
        <f t="shared" si="987"/>
        <v>BU$19</v>
      </c>
      <c r="BV717" s="179" t="str">
        <f t="shared" si="987"/>
        <v>BV$19</v>
      </c>
      <c r="BW717" s="179" t="str">
        <f t="shared" si="987"/>
        <v>BW$19</v>
      </c>
      <c r="BX717" s="179" t="str">
        <f t="shared" si="987"/>
        <v>BX$19</v>
      </c>
      <c r="BY717" s="179" t="str">
        <f t="shared" si="987"/>
        <v>BY$19</v>
      </c>
      <c r="BZ717" s="179" t="str">
        <f t="shared" si="987"/>
        <v>BZ$19</v>
      </c>
      <c r="CA717" s="179" t="str">
        <f t="shared" si="987"/>
        <v>CA$19</v>
      </c>
      <c r="CB717" s="179" t="str">
        <f t="shared" si="987"/>
        <v>CB$19</v>
      </c>
      <c r="CC717" s="179" t="str">
        <f t="shared" si="987"/>
        <v>CC$19</v>
      </c>
      <c r="CD717" s="179" t="str">
        <f t="shared" si="987"/>
        <v>CD$19</v>
      </c>
      <c r="CE717" s="179" t="str">
        <f t="shared" ref="CE717:CL717" si="988">CE688</f>
        <v>CE$19</v>
      </c>
      <c r="CF717" s="179" t="str">
        <f t="shared" si="988"/>
        <v>CF$19</v>
      </c>
      <c r="CG717" s="179" t="str">
        <f t="shared" si="988"/>
        <v>CG$19</v>
      </c>
      <c r="CH717" s="179" t="str">
        <f t="shared" si="988"/>
        <v>CH$19</v>
      </c>
      <c r="CI717" s="179" t="str">
        <f t="shared" si="988"/>
        <v>CI$19</v>
      </c>
      <c r="CJ717" s="179" t="str">
        <f t="shared" si="988"/>
        <v>CJ$19</v>
      </c>
      <c r="CK717" s="179" t="str">
        <f t="shared" si="988"/>
        <v>CK$19</v>
      </c>
      <c r="CL717" s="179" t="str">
        <f t="shared" si="988"/>
        <v>CL$19</v>
      </c>
      <c r="CN717" s="60"/>
      <c r="CO717" s="179" t="str">
        <f t="shared" ref="CO717:DL717" si="989">CO688</f>
        <v>CO$19</v>
      </c>
      <c r="CP717" s="179" t="str">
        <f t="shared" si="989"/>
        <v>CP$19</v>
      </c>
      <c r="CQ717" s="179" t="str">
        <f t="shared" si="989"/>
        <v>CQ$19</v>
      </c>
      <c r="CR717" s="179" t="str">
        <f t="shared" si="989"/>
        <v>CR$19</v>
      </c>
      <c r="CS717" s="179" t="str">
        <f t="shared" si="989"/>
        <v>CS$19</v>
      </c>
      <c r="CT717" s="179" t="str">
        <f t="shared" si="989"/>
        <v>CT$19</v>
      </c>
      <c r="CU717" s="179" t="str">
        <f t="shared" si="989"/>
        <v>CU$19</v>
      </c>
      <c r="CV717" s="179" t="str">
        <f t="shared" si="989"/>
        <v>CV$19</v>
      </c>
      <c r="CW717" s="179" t="str">
        <f t="shared" si="989"/>
        <v>CW$19</v>
      </c>
      <c r="CX717" s="179" t="str">
        <f t="shared" si="989"/>
        <v>CX$19</v>
      </c>
      <c r="CY717" s="179" t="str">
        <f t="shared" si="989"/>
        <v>CY$19</v>
      </c>
      <c r="CZ717" s="179" t="str">
        <f t="shared" si="989"/>
        <v>CZ$19</v>
      </c>
      <c r="DA717" s="179" t="str">
        <f t="shared" si="989"/>
        <v>DA$19</v>
      </c>
      <c r="DB717" s="179" t="str">
        <f t="shared" si="989"/>
        <v>DB$19</v>
      </c>
      <c r="DC717" s="179" t="str">
        <f t="shared" si="989"/>
        <v>DC$19</v>
      </c>
      <c r="DD717" s="179" t="str">
        <f t="shared" si="989"/>
        <v>DD$19</v>
      </c>
      <c r="DE717" s="179" t="str">
        <f t="shared" si="989"/>
        <v>DE$19</v>
      </c>
      <c r="DF717" s="179" t="str">
        <f t="shared" si="989"/>
        <v>DF$19</v>
      </c>
      <c r="DG717" s="179" t="str">
        <f t="shared" si="989"/>
        <v>DG$19</v>
      </c>
      <c r="DH717" s="179" t="str">
        <f t="shared" si="989"/>
        <v>DH$19</v>
      </c>
      <c r="DI717" s="179" t="str">
        <f t="shared" si="989"/>
        <v>DI$19</v>
      </c>
      <c r="DJ717" s="179" t="str">
        <f t="shared" si="989"/>
        <v>DJ$19</v>
      </c>
      <c r="DK717" s="179" t="str">
        <f t="shared" si="989"/>
        <v>DK$19</v>
      </c>
      <c r="DL717" s="179" t="str">
        <f t="shared" si="989"/>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90">S$20</f>
        <v>S$16</v>
      </c>
      <c r="T723" s="199" t="str">
        <f t="shared" si="990"/>
        <v>T$16</v>
      </c>
      <c r="U723" s="199" t="str">
        <f t="shared" si="990"/>
        <v>U$16</v>
      </c>
      <c r="V723" s="199" t="str">
        <f t="shared" si="990"/>
        <v>V$16</v>
      </c>
      <c r="W723" s="199" t="str">
        <f t="shared" si="990"/>
        <v>W$16</v>
      </c>
      <c r="X723" s="199" t="str">
        <f t="shared" si="990"/>
        <v>X$16</v>
      </c>
      <c r="Y723" s="199" t="str">
        <f t="shared" si="990"/>
        <v>Y$16</v>
      </c>
      <c r="Z723" s="199" t="str">
        <f t="shared" si="990"/>
        <v>Z$16</v>
      </c>
      <c r="AA723" s="199" t="str">
        <f t="shared" si="990"/>
        <v>AA$16</v>
      </c>
      <c r="AB723" s="199" t="str">
        <f t="shared" si="990"/>
        <v>AB$16</v>
      </c>
      <c r="AC723" s="199" t="str">
        <f t="shared" si="990"/>
        <v>AC$16</v>
      </c>
      <c r="AD723" s="199" t="str">
        <f t="shared" si="990"/>
        <v>AD$16</v>
      </c>
      <c r="AE723" s="199" t="str">
        <f t="shared" si="990"/>
        <v>AE$16</v>
      </c>
      <c r="AF723" s="199" t="str">
        <f t="shared" si="990"/>
        <v>AF$16</v>
      </c>
      <c r="AG723" s="199" t="str">
        <f t="shared" si="990"/>
        <v>AG$16</v>
      </c>
      <c r="AH723" s="199" t="str">
        <f t="shared" si="990"/>
        <v>AH$16</v>
      </c>
      <c r="AI723" s="199" t="str">
        <f t="shared" si="990"/>
        <v>AI$16</v>
      </c>
      <c r="AJ723" s="199" t="str">
        <f t="shared" si="990"/>
        <v>AJ$16</v>
      </c>
      <c r="AK723" s="199" t="str">
        <f t="shared" si="990"/>
        <v>AK$16</v>
      </c>
      <c r="AL723" s="199" t="str">
        <f t="shared" si="990"/>
        <v>AL$16</v>
      </c>
      <c r="AM723" s="199" t="str">
        <f t="shared" si="990"/>
        <v>AM$16</v>
      </c>
      <c r="AN723" s="199" t="str">
        <f t="shared" si="990"/>
        <v>AN$16</v>
      </c>
      <c r="AO723" s="199" t="str">
        <f t="shared" si="990"/>
        <v>AO$16</v>
      </c>
      <c r="AP723" s="199" t="str">
        <f t="shared" si="990"/>
        <v>AP$16</v>
      </c>
      <c r="AQ723" s="199" t="str">
        <f t="shared" si="990"/>
        <v>AQ$16</v>
      </c>
      <c r="AR723" s="199" t="str">
        <f t="shared" si="990"/>
        <v>AR$16</v>
      </c>
      <c r="AS723" s="199" t="str">
        <f t="shared" si="990"/>
        <v>AS$16</v>
      </c>
      <c r="AT723" s="199" t="str">
        <f t="shared" si="990"/>
        <v>AT$16</v>
      </c>
      <c r="AU723" s="199" t="str">
        <f t="shared" si="990"/>
        <v>AU$16</v>
      </c>
      <c r="AV723" s="199" t="str">
        <f t="shared" si="990"/>
        <v>AV$16</v>
      </c>
      <c r="AW723" s="199" t="str">
        <f t="shared" si="990"/>
        <v>AW$16</v>
      </c>
      <c r="AX723" s="199" t="str">
        <f t="shared" si="990"/>
        <v>AX$16</v>
      </c>
      <c r="AY723" s="199" t="str">
        <f t="shared" si="990"/>
        <v>AY$16</v>
      </c>
      <c r="AZ723" s="199" t="str">
        <f t="shared" si="990"/>
        <v>AZ$16</v>
      </c>
      <c r="BA723" s="199" t="str">
        <f t="shared" si="990"/>
        <v>BA$16</v>
      </c>
      <c r="BB723" s="199" t="str">
        <f t="shared" si="990"/>
        <v>BB$16</v>
      </c>
      <c r="BC723" s="199" t="str">
        <f t="shared" si="990"/>
        <v>BC$16</v>
      </c>
      <c r="BD723" s="199" t="str">
        <f t="shared" si="990"/>
        <v>BD$16</v>
      </c>
      <c r="BE723" s="199" t="str">
        <f t="shared" si="990"/>
        <v>BE$16</v>
      </c>
      <c r="BF723" s="199" t="str">
        <f t="shared" si="990"/>
        <v>BF$16</v>
      </c>
      <c r="BG723" s="199" t="str">
        <f t="shared" si="990"/>
        <v>BG$16</v>
      </c>
      <c r="BH723" s="199" t="str">
        <f t="shared" si="990"/>
        <v>BH$16</v>
      </c>
      <c r="BI723" s="199" t="str">
        <f t="shared" si="990"/>
        <v>BI$16</v>
      </c>
      <c r="BJ723" s="199" t="str">
        <f t="shared" si="990"/>
        <v>BJ$16</v>
      </c>
      <c r="BK723" s="199" t="str">
        <f t="shared" si="990"/>
        <v>BK$16</v>
      </c>
      <c r="BL723" s="199" t="str">
        <f t="shared" si="990"/>
        <v>BL$16</v>
      </c>
      <c r="BM723" s="199" t="str">
        <f t="shared" si="990"/>
        <v>BM$16</v>
      </c>
      <c r="BN723" s="199" t="str">
        <f t="shared" si="990"/>
        <v>BN$16</v>
      </c>
      <c r="BO723" s="199" t="str">
        <f t="shared" si="990"/>
        <v>BO$16</v>
      </c>
      <c r="BP723" s="199" t="str">
        <f t="shared" si="990"/>
        <v>BP$16</v>
      </c>
      <c r="BQ723" s="199" t="str">
        <f t="shared" si="990"/>
        <v>BQ$16</v>
      </c>
      <c r="BR723" s="199" t="str">
        <f t="shared" si="990"/>
        <v>BR$16</v>
      </c>
      <c r="BS723" s="199" t="str">
        <f t="shared" si="990"/>
        <v>BS$16</v>
      </c>
      <c r="BT723" s="199" t="str">
        <f t="shared" si="990"/>
        <v>BT$16</v>
      </c>
      <c r="BU723" s="199" t="str">
        <f t="shared" si="990"/>
        <v>BU$16</v>
      </c>
      <c r="BV723" s="199" t="str">
        <f t="shared" si="990"/>
        <v>BV$16</v>
      </c>
      <c r="BW723" s="199" t="str">
        <f t="shared" si="990"/>
        <v>BW$16</v>
      </c>
      <c r="BX723" s="199" t="str">
        <f t="shared" si="990"/>
        <v>BX$16</v>
      </c>
      <c r="BY723" s="199" t="str">
        <f t="shared" si="990"/>
        <v>BY$16</v>
      </c>
      <c r="BZ723" s="199" t="str">
        <f t="shared" si="990"/>
        <v>BZ$16</v>
      </c>
      <c r="CA723" s="199" t="str">
        <f t="shared" si="990"/>
        <v>CA$16</v>
      </c>
      <c r="CB723" s="199" t="str">
        <f t="shared" si="990"/>
        <v>CB$16</v>
      </c>
      <c r="CC723" s="199" t="str">
        <f t="shared" si="990"/>
        <v>CC$16</v>
      </c>
      <c r="CD723" s="199" t="str">
        <f t="shared" si="990"/>
        <v>CD$16</v>
      </c>
      <c r="CE723" s="199" t="str">
        <f t="shared" ref="CE723:CL723" si="991">CE$20</f>
        <v>CE$16</v>
      </c>
      <c r="CF723" s="199" t="str">
        <f t="shared" si="991"/>
        <v>CF$16</v>
      </c>
      <c r="CG723" s="199" t="str">
        <f t="shared" si="991"/>
        <v>CG$16</v>
      </c>
      <c r="CH723" s="199" t="str">
        <f t="shared" si="991"/>
        <v>CH$16</v>
      </c>
      <c r="CI723" s="199" t="str">
        <f t="shared" si="991"/>
        <v>CI$16</v>
      </c>
      <c r="CJ723" s="199" t="str">
        <f t="shared" si="991"/>
        <v>CJ$16</v>
      </c>
      <c r="CK723" s="199" t="str">
        <f t="shared" si="991"/>
        <v>CK$16</v>
      </c>
      <c r="CL723" s="199" t="str">
        <f t="shared" si="991"/>
        <v>CL$16</v>
      </c>
      <c r="CN723" s="176"/>
      <c r="CO723" s="199" t="str">
        <f t="shared" ref="CO723:DL723" si="992">CO$20</f>
        <v>CO$16</v>
      </c>
      <c r="CP723" s="199" t="str">
        <f t="shared" si="992"/>
        <v>CP$16</v>
      </c>
      <c r="CQ723" s="199" t="str">
        <f t="shared" si="992"/>
        <v>CQ$16</v>
      </c>
      <c r="CR723" s="199" t="str">
        <f t="shared" si="992"/>
        <v>CR$16</v>
      </c>
      <c r="CS723" s="199" t="str">
        <f t="shared" si="992"/>
        <v>CS$16</v>
      </c>
      <c r="CT723" s="199" t="str">
        <f t="shared" si="992"/>
        <v>CT$16</v>
      </c>
      <c r="CU723" s="199" t="str">
        <f t="shared" si="992"/>
        <v>CU$16</v>
      </c>
      <c r="CV723" s="199" t="str">
        <f t="shared" si="992"/>
        <v>CV$16</v>
      </c>
      <c r="CW723" s="199" t="str">
        <f t="shared" si="992"/>
        <v>CW$16</v>
      </c>
      <c r="CX723" s="199" t="str">
        <f t="shared" si="992"/>
        <v>CX$16</v>
      </c>
      <c r="CY723" s="199" t="str">
        <f t="shared" si="992"/>
        <v>CY$16</v>
      </c>
      <c r="CZ723" s="199" t="str">
        <f t="shared" si="992"/>
        <v>CZ$16</v>
      </c>
      <c r="DA723" s="199" t="str">
        <f t="shared" si="992"/>
        <v>DA$16</v>
      </c>
      <c r="DB723" s="199" t="str">
        <f t="shared" si="992"/>
        <v>DB$16</v>
      </c>
      <c r="DC723" s="199" t="str">
        <f t="shared" si="992"/>
        <v>DC$16</v>
      </c>
      <c r="DD723" s="199" t="str">
        <f t="shared" si="992"/>
        <v>DD$16</v>
      </c>
      <c r="DE723" s="199" t="str">
        <f t="shared" si="992"/>
        <v>DE$16</v>
      </c>
      <c r="DF723" s="199" t="str">
        <f t="shared" si="992"/>
        <v>DF$16</v>
      </c>
      <c r="DG723" s="199" t="str">
        <f t="shared" si="992"/>
        <v>DG$16</v>
      </c>
      <c r="DH723" s="199" t="str">
        <f t="shared" si="992"/>
        <v>DH$16</v>
      </c>
      <c r="DI723" s="199" t="str">
        <f t="shared" si="992"/>
        <v>DI$16</v>
      </c>
      <c r="DJ723" s="199" t="str">
        <f t="shared" si="992"/>
        <v>DJ$16</v>
      </c>
      <c r="DK723" s="199" t="str">
        <f t="shared" si="992"/>
        <v>DK$16</v>
      </c>
      <c r="DL723" s="199" t="str">
        <f t="shared" si="992"/>
        <v>DL$16</v>
      </c>
    </row>
    <row r="724" spans="1:116" x14ac:dyDescent="0.4">
      <c r="A724" s="174"/>
      <c r="E724" s="8"/>
      <c r="G724" s="175" t="s">
        <v>462</v>
      </c>
      <c r="H724" s="200"/>
      <c r="I724" s="201"/>
      <c r="J724" s="201"/>
      <c r="K724" s="202"/>
      <c r="L724" s="202"/>
      <c r="M724" s="202"/>
      <c r="N724" s="202"/>
      <c r="O724" s="202"/>
      <c r="P724" s="202"/>
      <c r="R724" s="202"/>
      <c r="S724" s="199" t="str">
        <f t="shared" ref="S724:CD724" si="993">S$21</f>
        <v>S$17</v>
      </c>
      <c r="T724" s="199" t="str">
        <f t="shared" si="993"/>
        <v>T$17</v>
      </c>
      <c r="U724" s="199" t="str">
        <f t="shared" si="993"/>
        <v>U$17</v>
      </c>
      <c r="V724" s="199" t="str">
        <f t="shared" si="993"/>
        <v>V$17</v>
      </c>
      <c r="W724" s="199" t="str">
        <f t="shared" si="993"/>
        <v>W$17</v>
      </c>
      <c r="X724" s="199" t="str">
        <f t="shared" si="993"/>
        <v>X$17</v>
      </c>
      <c r="Y724" s="199" t="str">
        <f t="shared" si="993"/>
        <v>Y$17</v>
      </c>
      <c r="Z724" s="199" t="str">
        <f t="shared" si="993"/>
        <v>Z$17</v>
      </c>
      <c r="AA724" s="199" t="str">
        <f t="shared" si="993"/>
        <v>AA$17</v>
      </c>
      <c r="AB724" s="199" t="str">
        <f t="shared" si="993"/>
        <v>AB$17</v>
      </c>
      <c r="AC724" s="199" t="str">
        <f t="shared" si="993"/>
        <v>AC$17</v>
      </c>
      <c r="AD724" s="199" t="str">
        <f t="shared" si="993"/>
        <v>AD$17</v>
      </c>
      <c r="AE724" s="199" t="str">
        <f t="shared" si="993"/>
        <v>AE$17</v>
      </c>
      <c r="AF724" s="199" t="str">
        <f t="shared" si="993"/>
        <v>AF$17</v>
      </c>
      <c r="AG724" s="199" t="str">
        <f t="shared" si="993"/>
        <v>AG$17</v>
      </c>
      <c r="AH724" s="199" t="str">
        <f t="shared" si="993"/>
        <v>AH$17</v>
      </c>
      <c r="AI724" s="199" t="str">
        <f t="shared" si="993"/>
        <v>AI$17</v>
      </c>
      <c r="AJ724" s="199" t="str">
        <f t="shared" si="993"/>
        <v>AJ$17</v>
      </c>
      <c r="AK724" s="199" t="str">
        <f t="shared" si="993"/>
        <v>AK$17</v>
      </c>
      <c r="AL724" s="199" t="str">
        <f t="shared" si="993"/>
        <v>AL$17</v>
      </c>
      <c r="AM724" s="199" t="str">
        <f t="shared" si="993"/>
        <v>AM$17</v>
      </c>
      <c r="AN724" s="199" t="str">
        <f t="shared" si="993"/>
        <v>AN$17</v>
      </c>
      <c r="AO724" s="199" t="str">
        <f t="shared" si="993"/>
        <v>AO$17</v>
      </c>
      <c r="AP724" s="199" t="str">
        <f t="shared" si="993"/>
        <v>AP$17</v>
      </c>
      <c r="AQ724" s="199" t="str">
        <f t="shared" si="993"/>
        <v>AQ$17</v>
      </c>
      <c r="AR724" s="199" t="str">
        <f t="shared" si="993"/>
        <v>AR$17</v>
      </c>
      <c r="AS724" s="199" t="str">
        <f t="shared" si="993"/>
        <v>AS$17</v>
      </c>
      <c r="AT724" s="199" t="str">
        <f t="shared" si="993"/>
        <v>AT$17</v>
      </c>
      <c r="AU724" s="199" t="str">
        <f t="shared" si="993"/>
        <v>AU$17</v>
      </c>
      <c r="AV724" s="199" t="str">
        <f t="shared" si="993"/>
        <v>AV$17</v>
      </c>
      <c r="AW724" s="199" t="str">
        <f t="shared" si="993"/>
        <v>AW$17</v>
      </c>
      <c r="AX724" s="199" t="str">
        <f t="shared" si="993"/>
        <v>AX$17</v>
      </c>
      <c r="AY724" s="199" t="str">
        <f t="shared" si="993"/>
        <v>AY$17</v>
      </c>
      <c r="AZ724" s="199" t="str">
        <f t="shared" si="993"/>
        <v>AZ$17</v>
      </c>
      <c r="BA724" s="199" t="str">
        <f t="shared" si="993"/>
        <v>BA$17</v>
      </c>
      <c r="BB724" s="199" t="str">
        <f t="shared" si="993"/>
        <v>BB$17</v>
      </c>
      <c r="BC724" s="199" t="str">
        <f t="shared" si="993"/>
        <v>BC$17</v>
      </c>
      <c r="BD724" s="199" t="str">
        <f t="shared" si="993"/>
        <v>BD$17</v>
      </c>
      <c r="BE724" s="199" t="str">
        <f t="shared" si="993"/>
        <v>BE$17</v>
      </c>
      <c r="BF724" s="199" t="str">
        <f t="shared" si="993"/>
        <v>BF$17</v>
      </c>
      <c r="BG724" s="199" t="str">
        <f t="shared" si="993"/>
        <v>BG$17</v>
      </c>
      <c r="BH724" s="199" t="str">
        <f t="shared" si="993"/>
        <v>BH$17</v>
      </c>
      <c r="BI724" s="199" t="str">
        <f t="shared" si="993"/>
        <v>BI$17</v>
      </c>
      <c r="BJ724" s="199" t="str">
        <f t="shared" si="993"/>
        <v>BJ$17</v>
      </c>
      <c r="BK724" s="199" t="str">
        <f t="shared" si="993"/>
        <v>BK$17</v>
      </c>
      <c r="BL724" s="199" t="str">
        <f t="shared" si="993"/>
        <v>BL$17</v>
      </c>
      <c r="BM724" s="199" t="str">
        <f t="shared" si="993"/>
        <v>BM$17</v>
      </c>
      <c r="BN724" s="199" t="str">
        <f t="shared" si="993"/>
        <v>BN$17</v>
      </c>
      <c r="BO724" s="199" t="str">
        <f t="shared" si="993"/>
        <v>BO$17</v>
      </c>
      <c r="BP724" s="199" t="str">
        <f t="shared" si="993"/>
        <v>BP$17</v>
      </c>
      <c r="BQ724" s="199" t="str">
        <f t="shared" si="993"/>
        <v>BQ$17</v>
      </c>
      <c r="BR724" s="199" t="str">
        <f t="shared" si="993"/>
        <v>BR$17</v>
      </c>
      <c r="BS724" s="199" t="str">
        <f t="shared" si="993"/>
        <v>BS$17</v>
      </c>
      <c r="BT724" s="199" t="str">
        <f t="shared" si="993"/>
        <v>BT$17</v>
      </c>
      <c r="BU724" s="199" t="str">
        <f t="shared" si="993"/>
        <v>BU$17</v>
      </c>
      <c r="BV724" s="199" t="str">
        <f t="shared" si="993"/>
        <v>BV$17</v>
      </c>
      <c r="BW724" s="199" t="str">
        <f t="shared" si="993"/>
        <v>BW$17</v>
      </c>
      <c r="BX724" s="199" t="str">
        <f t="shared" si="993"/>
        <v>BX$17</v>
      </c>
      <c r="BY724" s="199" t="str">
        <f t="shared" si="993"/>
        <v>BY$17</v>
      </c>
      <c r="BZ724" s="199" t="str">
        <f t="shared" si="993"/>
        <v>BZ$17</v>
      </c>
      <c r="CA724" s="199" t="str">
        <f t="shared" si="993"/>
        <v>CA$17</v>
      </c>
      <c r="CB724" s="199" t="str">
        <f t="shared" si="993"/>
        <v>CB$17</v>
      </c>
      <c r="CC724" s="199" t="str">
        <f t="shared" si="993"/>
        <v>CC$17</v>
      </c>
      <c r="CD724" s="199" t="str">
        <f t="shared" si="993"/>
        <v>CD$17</v>
      </c>
      <c r="CE724" s="199" t="str">
        <f t="shared" ref="CE724:CL724" si="994">CE$21</f>
        <v>CE$17</v>
      </c>
      <c r="CF724" s="199" t="str">
        <f t="shared" si="994"/>
        <v>CF$17</v>
      </c>
      <c r="CG724" s="199" t="str">
        <f t="shared" si="994"/>
        <v>CG$17</v>
      </c>
      <c r="CH724" s="199" t="str">
        <f t="shared" si="994"/>
        <v>CH$17</v>
      </c>
      <c r="CI724" s="199" t="str">
        <f t="shared" si="994"/>
        <v>CI$17</v>
      </c>
      <c r="CJ724" s="199" t="str">
        <f t="shared" si="994"/>
        <v>CJ$17</v>
      </c>
      <c r="CK724" s="199" t="str">
        <f t="shared" si="994"/>
        <v>CK$17</v>
      </c>
      <c r="CL724" s="199" t="str">
        <f t="shared" si="994"/>
        <v>CL$17</v>
      </c>
      <c r="CN724" s="201"/>
      <c r="CO724" s="199" t="str">
        <f t="shared" ref="CO724:DL724" si="995">CO$21</f>
        <v>CO$17</v>
      </c>
      <c r="CP724" s="199" t="str">
        <f t="shared" si="995"/>
        <v>CP$17</v>
      </c>
      <c r="CQ724" s="199" t="str">
        <f t="shared" si="995"/>
        <v>CQ$17</v>
      </c>
      <c r="CR724" s="199" t="str">
        <f t="shared" si="995"/>
        <v>CR$17</v>
      </c>
      <c r="CS724" s="199" t="str">
        <f t="shared" si="995"/>
        <v>CS$17</v>
      </c>
      <c r="CT724" s="199" t="str">
        <f t="shared" si="995"/>
        <v>CT$17</v>
      </c>
      <c r="CU724" s="199" t="str">
        <f t="shared" si="995"/>
        <v>CU$17</v>
      </c>
      <c r="CV724" s="199" t="str">
        <f t="shared" si="995"/>
        <v>CV$17</v>
      </c>
      <c r="CW724" s="199" t="str">
        <f t="shared" si="995"/>
        <v>CW$17</v>
      </c>
      <c r="CX724" s="199" t="str">
        <f t="shared" si="995"/>
        <v>CX$17</v>
      </c>
      <c r="CY724" s="199" t="str">
        <f t="shared" si="995"/>
        <v>CY$17</v>
      </c>
      <c r="CZ724" s="199" t="str">
        <f t="shared" si="995"/>
        <v>CZ$17</v>
      </c>
      <c r="DA724" s="199" t="str">
        <f t="shared" si="995"/>
        <v>DA$17</v>
      </c>
      <c r="DB724" s="199" t="str">
        <f t="shared" si="995"/>
        <v>DB$17</v>
      </c>
      <c r="DC724" s="199" t="str">
        <f t="shared" si="995"/>
        <v>DC$17</v>
      </c>
      <c r="DD724" s="199" t="str">
        <f t="shared" si="995"/>
        <v>DD$17</v>
      </c>
      <c r="DE724" s="199" t="str">
        <f t="shared" si="995"/>
        <v>DE$17</v>
      </c>
      <c r="DF724" s="199" t="str">
        <f t="shared" si="995"/>
        <v>DF$17</v>
      </c>
      <c r="DG724" s="199" t="str">
        <f t="shared" si="995"/>
        <v>DG$17</v>
      </c>
      <c r="DH724" s="199" t="str">
        <f t="shared" si="995"/>
        <v>DH$17</v>
      </c>
      <c r="DI724" s="199" t="str">
        <f t="shared" si="995"/>
        <v>DI$17</v>
      </c>
      <c r="DJ724" s="199" t="str">
        <f t="shared" si="995"/>
        <v>DJ$17</v>
      </c>
      <c r="DK724" s="199" t="str">
        <f t="shared" si="995"/>
        <v>DK$17</v>
      </c>
      <c r="DL724" s="199" t="str">
        <f t="shared" si="995"/>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6">S$22</f>
        <v>S$18</v>
      </c>
      <c r="T727" s="190" t="str">
        <f t="shared" si="996"/>
        <v>T$18</v>
      </c>
      <c r="U727" s="190" t="str">
        <f t="shared" si="996"/>
        <v>U$18</v>
      </c>
      <c r="V727" s="190" t="str">
        <f t="shared" si="996"/>
        <v>V$18</v>
      </c>
      <c r="W727" s="190" t="str">
        <f t="shared" si="996"/>
        <v>W$18</v>
      </c>
      <c r="X727" s="190" t="str">
        <f t="shared" si="996"/>
        <v>X$18</v>
      </c>
      <c r="Y727" s="190" t="str">
        <f t="shared" si="996"/>
        <v>Y$18</v>
      </c>
      <c r="Z727" s="190" t="str">
        <f t="shared" si="996"/>
        <v>Z$18</v>
      </c>
      <c r="AA727" s="190" t="str">
        <f t="shared" si="996"/>
        <v>AA$18</v>
      </c>
      <c r="AB727" s="190" t="str">
        <f t="shared" si="996"/>
        <v>AB$18</v>
      </c>
      <c r="AC727" s="190" t="str">
        <f t="shared" si="996"/>
        <v>AC$18</v>
      </c>
      <c r="AD727" s="190" t="str">
        <f t="shared" si="996"/>
        <v>AD$18</v>
      </c>
      <c r="AE727" s="190" t="str">
        <f t="shared" si="996"/>
        <v>AE$18</v>
      </c>
      <c r="AF727" s="190" t="str">
        <f t="shared" si="996"/>
        <v>AF$18</v>
      </c>
      <c r="AG727" s="190" t="str">
        <f t="shared" si="996"/>
        <v>AG$18</v>
      </c>
      <c r="AH727" s="190" t="str">
        <f t="shared" si="996"/>
        <v>AH$18</v>
      </c>
      <c r="AI727" s="190" t="str">
        <f t="shared" si="996"/>
        <v>AI$18</v>
      </c>
      <c r="AJ727" s="190" t="str">
        <f t="shared" si="996"/>
        <v>AJ$18</v>
      </c>
      <c r="AK727" s="190" t="str">
        <f t="shared" si="996"/>
        <v>AK$18</v>
      </c>
      <c r="AL727" s="190" t="str">
        <f t="shared" si="996"/>
        <v>AL$18</v>
      </c>
      <c r="AM727" s="190" t="str">
        <f t="shared" si="996"/>
        <v>AM$18</v>
      </c>
      <c r="AN727" s="190" t="str">
        <f t="shared" si="996"/>
        <v>AN$18</v>
      </c>
      <c r="AO727" s="190" t="str">
        <f t="shared" si="996"/>
        <v>AO$18</v>
      </c>
      <c r="AP727" s="190" t="str">
        <f t="shared" si="996"/>
        <v>AP$18</v>
      </c>
      <c r="AQ727" s="190" t="str">
        <f t="shared" si="996"/>
        <v>AQ$18</v>
      </c>
      <c r="AR727" s="190" t="str">
        <f t="shared" si="996"/>
        <v>AR$18</v>
      </c>
      <c r="AS727" s="190" t="str">
        <f t="shared" si="996"/>
        <v>AS$18</v>
      </c>
      <c r="AT727" s="190" t="str">
        <f t="shared" si="996"/>
        <v>AT$18</v>
      </c>
      <c r="AU727" s="190" t="str">
        <f t="shared" si="996"/>
        <v>AU$18</v>
      </c>
      <c r="AV727" s="190" t="str">
        <f t="shared" si="996"/>
        <v>AV$18</v>
      </c>
      <c r="AW727" s="190" t="str">
        <f t="shared" si="996"/>
        <v>AW$18</v>
      </c>
      <c r="AX727" s="190" t="str">
        <f t="shared" si="996"/>
        <v>AX$18</v>
      </c>
      <c r="AY727" s="190" t="str">
        <f t="shared" si="996"/>
        <v>AY$18</v>
      </c>
      <c r="AZ727" s="190" t="str">
        <f t="shared" si="996"/>
        <v>AZ$18</v>
      </c>
      <c r="BA727" s="190" t="str">
        <f t="shared" si="996"/>
        <v>BA$18</v>
      </c>
      <c r="BB727" s="190" t="str">
        <f t="shared" si="996"/>
        <v>BB$18</v>
      </c>
      <c r="BC727" s="190" t="str">
        <f t="shared" si="996"/>
        <v>BC$18</v>
      </c>
      <c r="BD727" s="190" t="str">
        <f t="shared" si="996"/>
        <v>BD$18</v>
      </c>
      <c r="BE727" s="190" t="str">
        <f t="shared" si="996"/>
        <v>BE$18</v>
      </c>
      <c r="BF727" s="190" t="str">
        <f t="shared" si="996"/>
        <v>BF$18</v>
      </c>
      <c r="BG727" s="190" t="str">
        <f t="shared" si="996"/>
        <v>BG$18</v>
      </c>
      <c r="BH727" s="190" t="str">
        <f t="shared" si="996"/>
        <v>BH$18</v>
      </c>
      <c r="BI727" s="190" t="str">
        <f t="shared" si="996"/>
        <v>BI$18</v>
      </c>
      <c r="BJ727" s="190" t="str">
        <f t="shared" si="996"/>
        <v>BJ$18</v>
      </c>
      <c r="BK727" s="190" t="str">
        <f t="shared" si="996"/>
        <v>BK$18</v>
      </c>
      <c r="BL727" s="190" t="str">
        <f t="shared" si="996"/>
        <v>BL$18</v>
      </c>
      <c r="BM727" s="190" t="str">
        <f t="shared" si="996"/>
        <v>BM$18</v>
      </c>
      <c r="BN727" s="190" t="str">
        <f t="shared" si="996"/>
        <v>BN$18</v>
      </c>
      <c r="BO727" s="190" t="str">
        <f t="shared" si="996"/>
        <v>BO$18</v>
      </c>
      <c r="BP727" s="190" t="str">
        <f t="shared" si="996"/>
        <v>BP$18</v>
      </c>
      <c r="BQ727" s="190" t="str">
        <f t="shared" si="996"/>
        <v>BQ$18</v>
      </c>
      <c r="BR727" s="190" t="str">
        <f t="shared" si="996"/>
        <v>BR$18</v>
      </c>
      <c r="BS727" s="190" t="str">
        <f t="shared" si="996"/>
        <v>BS$18</v>
      </c>
      <c r="BT727" s="190" t="str">
        <f t="shared" si="996"/>
        <v>BT$18</v>
      </c>
      <c r="BU727" s="190" t="str">
        <f t="shared" si="996"/>
        <v>BU$18</v>
      </c>
      <c r="BV727" s="190" t="str">
        <f t="shared" si="996"/>
        <v>BV$18</v>
      </c>
      <c r="BW727" s="190" t="str">
        <f t="shared" si="996"/>
        <v>BW$18</v>
      </c>
      <c r="BX727" s="190" t="str">
        <f t="shared" si="996"/>
        <v>BX$18</v>
      </c>
      <c r="BY727" s="190" t="str">
        <f t="shared" si="996"/>
        <v>BY$18</v>
      </c>
      <c r="BZ727" s="190" t="str">
        <f t="shared" si="996"/>
        <v>BZ$18</v>
      </c>
      <c r="CA727" s="190" t="str">
        <f t="shared" si="996"/>
        <v>CA$18</v>
      </c>
      <c r="CB727" s="190" t="str">
        <f t="shared" si="996"/>
        <v>CB$18</v>
      </c>
      <c r="CC727" s="190" t="str">
        <f t="shared" si="996"/>
        <v>CC$18</v>
      </c>
      <c r="CD727" s="190" t="str">
        <f t="shared" si="996"/>
        <v>CD$18</v>
      </c>
      <c r="CE727" s="190" t="str">
        <f t="shared" ref="CE727:CL727" si="997">CE$22</f>
        <v>CE$18</v>
      </c>
      <c r="CF727" s="190" t="str">
        <f t="shared" si="997"/>
        <v>CF$18</v>
      </c>
      <c r="CG727" s="190" t="str">
        <f t="shared" si="997"/>
        <v>CG$18</v>
      </c>
      <c r="CH727" s="190" t="str">
        <f t="shared" si="997"/>
        <v>CH$18</v>
      </c>
      <c r="CI727" s="190" t="str">
        <f t="shared" si="997"/>
        <v>CI$18</v>
      </c>
      <c r="CJ727" s="190" t="str">
        <f t="shared" si="997"/>
        <v>CJ$18</v>
      </c>
      <c r="CK727" s="190" t="str">
        <f t="shared" si="997"/>
        <v>CK$18</v>
      </c>
      <c r="CL727" s="190" t="str">
        <f t="shared" si="997"/>
        <v>CL$18</v>
      </c>
      <c r="CN727" s="201"/>
      <c r="CO727" s="190" t="str">
        <f t="shared" ref="CO727:DL727" si="998">CO$22</f>
        <v>CO$18</v>
      </c>
      <c r="CP727" s="190" t="str">
        <f t="shared" si="998"/>
        <v>CP$18</v>
      </c>
      <c r="CQ727" s="190" t="str">
        <f t="shared" si="998"/>
        <v>CQ$18</v>
      </c>
      <c r="CR727" s="190" t="str">
        <f t="shared" si="998"/>
        <v>CR$18</v>
      </c>
      <c r="CS727" s="190" t="str">
        <f t="shared" si="998"/>
        <v>CS$18</v>
      </c>
      <c r="CT727" s="190" t="str">
        <f t="shared" si="998"/>
        <v>CT$18</v>
      </c>
      <c r="CU727" s="190" t="str">
        <f t="shared" si="998"/>
        <v>CU$18</v>
      </c>
      <c r="CV727" s="190" t="str">
        <f t="shared" si="998"/>
        <v>CV$18</v>
      </c>
      <c r="CW727" s="190" t="str">
        <f t="shared" si="998"/>
        <v>CW$18</v>
      </c>
      <c r="CX727" s="190" t="str">
        <f t="shared" si="998"/>
        <v>CX$18</v>
      </c>
      <c r="CY727" s="190" t="str">
        <f t="shared" si="998"/>
        <v>CY$18</v>
      </c>
      <c r="CZ727" s="190" t="str">
        <f t="shared" si="998"/>
        <v>CZ$18</v>
      </c>
      <c r="DA727" s="190" t="str">
        <f t="shared" si="998"/>
        <v>DA$18</v>
      </c>
      <c r="DB727" s="190" t="str">
        <f t="shared" si="998"/>
        <v>DB$18</v>
      </c>
      <c r="DC727" s="190" t="str">
        <f t="shared" si="998"/>
        <v>DC$18</v>
      </c>
      <c r="DD727" s="190" t="str">
        <f t="shared" si="998"/>
        <v>DD$18</v>
      </c>
      <c r="DE727" s="190" t="str">
        <f t="shared" si="998"/>
        <v>DE$18</v>
      </c>
      <c r="DF727" s="190" t="str">
        <f t="shared" si="998"/>
        <v>DF$18</v>
      </c>
      <c r="DG727" s="190" t="str">
        <f t="shared" si="998"/>
        <v>DG$18</v>
      </c>
      <c r="DH727" s="190" t="str">
        <f t="shared" si="998"/>
        <v>DH$18</v>
      </c>
      <c r="DI727" s="190" t="str">
        <f t="shared" si="998"/>
        <v>DI$18</v>
      </c>
      <c r="DJ727" s="190" t="str">
        <f t="shared" si="998"/>
        <v>DJ$18</v>
      </c>
      <c r="DK727" s="190" t="str">
        <f t="shared" si="998"/>
        <v>DK$18</v>
      </c>
      <c r="DL727" s="190" t="str">
        <f t="shared" si="998"/>
        <v>DL$18</v>
      </c>
    </row>
    <row r="728" spans="1:116" x14ac:dyDescent="0.4">
      <c r="A728" s="174"/>
      <c r="E728" s="8"/>
      <c r="G728" s="175" t="s">
        <v>464</v>
      </c>
      <c r="H728" s="200"/>
      <c r="I728" s="201"/>
      <c r="J728" s="201"/>
      <c r="K728" s="202"/>
      <c r="L728" s="202"/>
      <c r="M728" s="202"/>
      <c r="N728" s="202"/>
      <c r="O728" s="202"/>
      <c r="P728" s="202"/>
      <c r="R728" s="202"/>
      <c r="S728" s="190" t="str">
        <f t="shared" ref="S728:CD728" si="999">S$23</f>
        <v>S$19</v>
      </c>
      <c r="T728" s="190" t="str">
        <f t="shared" si="999"/>
        <v>T$19</v>
      </c>
      <c r="U728" s="190" t="str">
        <f t="shared" si="999"/>
        <v>U$19</v>
      </c>
      <c r="V728" s="190" t="str">
        <f t="shared" si="999"/>
        <v>V$19</v>
      </c>
      <c r="W728" s="190" t="str">
        <f t="shared" si="999"/>
        <v>W$19</v>
      </c>
      <c r="X728" s="190" t="str">
        <f t="shared" si="999"/>
        <v>X$19</v>
      </c>
      <c r="Y728" s="190" t="str">
        <f t="shared" si="999"/>
        <v>Y$19</v>
      </c>
      <c r="Z728" s="190" t="str">
        <f t="shared" si="999"/>
        <v>Z$19</v>
      </c>
      <c r="AA728" s="190" t="str">
        <f t="shared" si="999"/>
        <v>AA$19</v>
      </c>
      <c r="AB728" s="190" t="str">
        <f t="shared" si="999"/>
        <v>AB$19</v>
      </c>
      <c r="AC728" s="190" t="str">
        <f t="shared" si="999"/>
        <v>AC$19</v>
      </c>
      <c r="AD728" s="190" t="str">
        <f t="shared" si="999"/>
        <v>AD$19</v>
      </c>
      <c r="AE728" s="190" t="str">
        <f t="shared" si="999"/>
        <v>AE$19</v>
      </c>
      <c r="AF728" s="190" t="str">
        <f t="shared" si="999"/>
        <v>AF$19</v>
      </c>
      <c r="AG728" s="190" t="str">
        <f t="shared" si="999"/>
        <v>AG$19</v>
      </c>
      <c r="AH728" s="190" t="str">
        <f t="shared" si="999"/>
        <v>AH$19</v>
      </c>
      <c r="AI728" s="190" t="str">
        <f t="shared" si="999"/>
        <v>AI$19</v>
      </c>
      <c r="AJ728" s="190" t="str">
        <f t="shared" si="999"/>
        <v>AJ$19</v>
      </c>
      <c r="AK728" s="190" t="str">
        <f t="shared" si="999"/>
        <v>AK$19</v>
      </c>
      <c r="AL728" s="190" t="str">
        <f t="shared" si="999"/>
        <v>AL$19</v>
      </c>
      <c r="AM728" s="190" t="str">
        <f t="shared" si="999"/>
        <v>AM$19</v>
      </c>
      <c r="AN728" s="190" t="str">
        <f t="shared" si="999"/>
        <v>AN$19</v>
      </c>
      <c r="AO728" s="190" t="str">
        <f t="shared" si="999"/>
        <v>AO$19</v>
      </c>
      <c r="AP728" s="190" t="str">
        <f t="shared" si="999"/>
        <v>AP$19</v>
      </c>
      <c r="AQ728" s="190" t="str">
        <f t="shared" si="999"/>
        <v>AQ$19</v>
      </c>
      <c r="AR728" s="190" t="str">
        <f t="shared" si="999"/>
        <v>AR$19</v>
      </c>
      <c r="AS728" s="190" t="str">
        <f t="shared" si="999"/>
        <v>AS$19</v>
      </c>
      <c r="AT728" s="190" t="str">
        <f t="shared" si="999"/>
        <v>AT$19</v>
      </c>
      <c r="AU728" s="190" t="str">
        <f t="shared" si="999"/>
        <v>AU$19</v>
      </c>
      <c r="AV728" s="190" t="str">
        <f t="shared" si="999"/>
        <v>AV$19</v>
      </c>
      <c r="AW728" s="190" t="str">
        <f t="shared" si="999"/>
        <v>AW$19</v>
      </c>
      <c r="AX728" s="190" t="str">
        <f t="shared" si="999"/>
        <v>AX$19</v>
      </c>
      <c r="AY728" s="190" t="str">
        <f t="shared" si="999"/>
        <v>AY$19</v>
      </c>
      <c r="AZ728" s="190" t="str">
        <f t="shared" si="999"/>
        <v>AZ$19</v>
      </c>
      <c r="BA728" s="190" t="str">
        <f t="shared" si="999"/>
        <v>BA$19</v>
      </c>
      <c r="BB728" s="190" t="str">
        <f t="shared" si="999"/>
        <v>BB$19</v>
      </c>
      <c r="BC728" s="190" t="str">
        <f t="shared" si="999"/>
        <v>BC$19</v>
      </c>
      <c r="BD728" s="190" t="str">
        <f t="shared" si="999"/>
        <v>BD$19</v>
      </c>
      <c r="BE728" s="190" t="str">
        <f t="shared" si="999"/>
        <v>BE$19</v>
      </c>
      <c r="BF728" s="190" t="str">
        <f t="shared" si="999"/>
        <v>BF$19</v>
      </c>
      <c r="BG728" s="190" t="str">
        <f t="shared" si="999"/>
        <v>BG$19</v>
      </c>
      <c r="BH728" s="190" t="str">
        <f t="shared" si="999"/>
        <v>BH$19</v>
      </c>
      <c r="BI728" s="190" t="str">
        <f t="shared" si="999"/>
        <v>BI$19</v>
      </c>
      <c r="BJ728" s="190" t="str">
        <f t="shared" si="999"/>
        <v>BJ$19</v>
      </c>
      <c r="BK728" s="190" t="str">
        <f t="shared" si="999"/>
        <v>BK$19</v>
      </c>
      <c r="BL728" s="190" t="str">
        <f t="shared" si="999"/>
        <v>BL$19</v>
      </c>
      <c r="BM728" s="190" t="str">
        <f t="shared" si="999"/>
        <v>BM$19</v>
      </c>
      <c r="BN728" s="190" t="str">
        <f t="shared" si="999"/>
        <v>BN$19</v>
      </c>
      <c r="BO728" s="190" t="str">
        <f t="shared" si="999"/>
        <v>BO$19</v>
      </c>
      <c r="BP728" s="190" t="str">
        <f t="shared" si="999"/>
        <v>BP$19</v>
      </c>
      <c r="BQ728" s="190" t="str">
        <f t="shared" si="999"/>
        <v>BQ$19</v>
      </c>
      <c r="BR728" s="190" t="str">
        <f t="shared" si="999"/>
        <v>BR$19</v>
      </c>
      <c r="BS728" s="190" t="str">
        <f t="shared" si="999"/>
        <v>BS$19</v>
      </c>
      <c r="BT728" s="190" t="str">
        <f t="shared" si="999"/>
        <v>BT$19</v>
      </c>
      <c r="BU728" s="190" t="str">
        <f t="shared" si="999"/>
        <v>BU$19</v>
      </c>
      <c r="BV728" s="190" t="str">
        <f t="shared" si="999"/>
        <v>BV$19</v>
      </c>
      <c r="BW728" s="190" t="str">
        <f t="shared" si="999"/>
        <v>BW$19</v>
      </c>
      <c r="BX728" s="190" t="str">
        <f t="shared" si="999"/>
        <v>BX$19</v>
      </c>
      <c r="BY728" s="190" t="str">
        <f t="shared" si="999"/>
        <v>BY$19</v>
      </c>
      <c r="BZ728" s="190" t="str">
        <f t="shared" si="999"/>
        <v>BZ$19</v>
      </c>
      <c r="CA728" s="190" t="str">
        <f t="shared" si="999"/>
        <v>CA$19</v>
      </c>
      <c r="CB728" s="190" t="str">
        <f t="shared" si="999"/>
        <v>CB$19</v>
      </c>
      <c r="CC728" s="190" t="str">
        <f t="shared" si="999"/>
        <v>CC$19</v>
      </c>
      <c r="CD728" s="190" t="str">
        <f t="shared" si="999"/>
        <v>CD$19</v>
      </c>
      <c r="CE728" s="190" t="str">
        <f t="shared" ref="CE728:CL728" si="1000">CE$23</f>
        <v>CE$19</v>
      </c>
      <c r="CF728" s="190" t="str">
        <f t="shared" si="1000"/>
        <v>CF$19</v>
      </c>
      <c r="CG728" s="190" t="str">
        <f t="shared" si="1000"/>
        <v>CG$19</v>
      </c>
      <c r="CH728" s="190" t="str">
        <f t="shared" si="1000"/>
        <v>CH$19</v>
      </c>
      <c r="CI728" s="190" t="str">
        <f t="shared" si="1000"/>
        <v>CI$19</v>
      </c>
      <c r="CJ728" s="190" t="str">
        <f t="shared" si="1000"/>
        <v>CJ$19</v>
      </c>
      <c r="CK728" s="190" t="str">
        <f t="shared" si="1000"/>
        <v>CK$19</v>
      </c>
      <c r="CL728" s="190" t="str">
        <f t="shared" si="1000"/>
        <v>CL$19</v>
      </c>
      <c r="CN728" s="201"/>
      <c r="CO728" s="190" t="str">
        <f t="shared" ref="CO728:DL728" si="1001">CO$23</f>
        <v>CO$19</v>
      </c>
      <c r="CP728" s="190" t="str">
        <f t="shared" si="1001"/>
        <v>CP$19</v>
      </c>
      <c r="CQ728" s="190" t="str">
        <f t="shared" si="1001"/>
        <v>CQ$19</v>
      </c>
      <c r="CR728" s="190" t="str">
        <f t="shared" si="1001"/>
        <v>CR$19</v>
      </c>
      <c r="CS728" s="190" t="str">
        <f t="shared" si="1001"/>
        <v>CS$19</v>
      </c>
      <c r="CT728" s="190" t="str">
        <f t="shared" si="1001"/>
        <v>CT$19</v>
      </c>
      <c r="CU728" s="190" t="str">
        <f t="shared" si="1001"/>
        <v>CU$19</v>
      </c>
      <c r="CV728" s="190" t="str">
        <f t="shared" si="1001"/>
        <v>CV$19</v>
      </c>
      <c r="CW728" s="190" t="str">
        <f t="shared" si="1001"/>
        <v>CW$19</v>
      </c>
      <c r="CX728" s="190" t="str">
        <f t="shared" si="1001"/>
        <v>CX$19</v>
      </c>
      <c r="CY728" s="190" t="str">
        <f t="shared" si="1001"/>
        <v>CY$19</v>
      </c>
      <c r="CZ728" s="190" t="str">
        <f t="shared" si="1001"/>
        <v>CZ$19</v>
      </c>
      <c r="DA728" s="190" t="str">
        <f t="shared" si="1001"/>
        <v>DA$19</v>
      </c>
      <c r="DB728" s="190" t="str">
        <f t="shared" si="1001"/>
        <v>DB$19</v>
      </c>
      <c r="DC728" s="190" t="str">
        <f t="shared" si="1001"/>
        <v>DC$19</v>
      </c>
      <c r="DD728" s="190" t="str">
        <f t="shared" si="1001"/>
        <v>DD$19</v>
      </c>
      <c r="DE728" s="190" t="str">
        <f t="shared" si="1001"/>
        <v>DE$19</v>
      </c>
      <c r="DF728" s="190" t="str">
        <f t="shared" si="1001"/>
        <v>DF$19</v>
      </c>
      <c r="DG728" s="190" t="str">
        <f t="shared" si="1001"/>
        <v>DG$19</v>
      </c>
      <c r="DH728" s="190" t="str">
        <f t="shared" si="1001"/>
        <v>DH$19</v>
      </c>
      <c r="DI728" s="190" t="str">
        <f t="shared" si="1001"/>
        <v>DI$19</v>
      </c>
      <c r="DJ728" s="190" t="str">
        <f t="shared" si="1001"/>
        <v>DJ$19</v>
      </c>
      <c r="DK728" s="190" t="str">
        <f t="shared" si="1001"/>
        <v>DK$19</v>
      </c>
      <c r="DL728" s="190" t="str">
        <f t="shared" si="1001"/>
        <v>DL$19</v>
      </c>
    </row>
    <row r="729" spans="1:116" x14ac:dyDescent="0.4">
      <c r="A729" s="48" t="s">
        <v>218</v>
      </c>
      <c r="B729" s="31" t="s">
        <v>81</v>
      </c>
      <c r="C729" s="31"/>
      <c r="D729" t="s">
        <v>786</v>
      </c>
      <c r="E729" s="8" t="str">
        <f t="shared" ref="E729:E742" si="1002">ROW()&amp;" "&amp;D729</f>
        <v>729 HOURLY-PV</v>
      </c>
      <c r="F729" t="s">
        <v>413</v>
      </c>
      <c r="G729" s="70" t="s">
        <v>787</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1002"/>
        <v>730 HOURLY-PV</v>
      </c>
      <c r="G730" s="145" t="str">
        <f>"# of "&amp;G743&amp;"s"</f>
        <v># of projects</v>
      </c>
      <c r="H730" s="12"/>
      <c r="I730" s="60"/>
      <c r="J730" s="60"/>
      <c r="K730" s="15">
        <f t="shared" ref="K730:P730" ca="1" si="1003">SUMIF($3:$3,K$2,730:730)</f>
        <v>60000</v>
      </c>
      <c r="L730" s="15">
        <f t="shared" ca="1" si="1003"/>
        <v>60000</v>
      </c>
      <c r="M730" s="15">
        <f t="shared" ca="1" si="1003"/>
        <v>60000</v>
      </c>
      <c r="N730" s="15">
        <f t="shared" ca="1" si="1003"/>
        <v>60000</v>
      </c>
      <c r="O730" s="15">
        <f t="shared" ca="1" si="1003"/>
        <v>60000</v>
      </c>
      <c r="P730" s="15">
        <f t="shared" ca="1" si="1003"/>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1002"/>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5" si="1004">ROW()&amp;" "&amp;D732</f>
        <v>732 HOURLY-PV</v>
      </c>
      <c r="G732" s="127" t="s">
        <v>788</v>
      </c>
      <c r="H732" s="12"/>
      <c r="I732" s="60"/>
      <c r="J732" s="60"/>
      <c r="K732" s="38">
        <f t="shared" ref="K732:P732" ca="1" si="1005">SUMIF($3:$3,K$2,732:732)</f>
        <v>6000000</v>
      </c>
      <c r="L732" s="38">
        <f t="shared" ca="1" si="1005"/>
        <v>6000000</v>
      </c>
      <c r="M732" s="38">
        <f t="shared" ca="1" si="1005"/>
        <v>6000000</v>
      </c>
      <c r="N732" s="38">
        <f t="shared" ca="1" si="1005"/>
        <v>6000000</v>
      </c>
      <c r="O732" s="38">
        <f t="shared" ca="1" si="1005"/>
        <v>6000000</v>
      </c>
      <c r="P732" s="38">
        <f t="shared" ca="1" si="1005"/>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1004"/>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1004"/>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1004"/>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1002"/>
        <v>736 HOURLY-PV</v>
      </c>
      <c r="G736" s="126" t="str">
        <f>"Revenue - "&amp;G742</f>
        <v>Revenue - (Primary label)</v>
      </c>
      <c r="H736" s="27"/>
      <c r="I736" s="78"/>
      <c r="J736" s="78"/>
      <c r="K736" s="33">
        <f t="shared" ref="K736:P736" ca="1" si="1006">SUMIF($3:$3,K$2,736:736)</f>
        <v>300000000</v>
      </c>
      <c r="L736" s="33">
        <f t="shared" ca="1" si="1006"/>
        <v>300000000</v>
      </c>
      <c r="M736" s="33">
        <f t="shared" ca="1" si="1006"/>
        <v>300000000</v>
      </c>
      <c r="N736" s="33">
        <f t="shared" ca="1" si="1006"/>
        <v>300000000</v>
      </c>
      <c r="O736" s="33">
        <f t="shared" ca="1" si="1006"/>
        <v>300000000</v>
      </c>
      <c r="P736" s="33">
        <f t="shared" ca="1" si="1006"/>
        <v>300000000</v>
      </c>
      <c r="R736" s="33"/>
      <c r="S736" s="33">
        <f ca="1">S732*S735</f>
        <v>25000000</v>
      </c>
      <c r="T736" s="33">
        <f t="shared" ref="T736:CE736" ca="1" si="1007">T732*T735</f>
        <v>25000000</v>
      </c>
      <c r="U736" s="33">
        <f t="shared" ca="1" si="1007"/>
        <v>25000000</v>
      </c>
      <c r="V736" s="33">
        <f t="shared" ca="1" si="1007"/>
        <v>25000000</v>
      </c>
      <c r="W736" s="33">
        <f t="shared" ca="1" si="1007"/>
        <v>25000000</v>
      </c>
      <c r="X736" s="33">
        <f t="shared" ca="1" si="1007"/>
        <v>25000000</v>
      </c>
      <c r="Y736" s="33">
        <f t="shared" ca="1" si="1007"/>
        <v>25000000</v>
      </c>
      <c r="Z736" s="33">
        <f t="shared" ca="1" si="1007"/>
        <v>25000000</v>
      </c>
      <c r="AA736" s="33">
        <f t="shared" ca="1" si="1007"/>
        <v>25000000</v>
      </c>
      <c r="AB736" s="33">
        <f t="shared" ca="1" si="1007"/>
        <v>25000000</v>
      </c>
      <c r="AC736" s="33">
        <f t="shared" ca="1" si="1007"/>
        <v>25000000</v>
      </c>
      <c r="AD736" s="33">
        <f t="shared" ca="1" si="1007"/>
        <v>25000000</v>
      </c>
      <c r="AE736" s="33">
        <f t="shared" ca="1" si="1007"/>
        <v>25000000</v>
      </c>
      <c r="AF736" s="33">
        <f t="shared" ca="1" si="1007"/>
        <v>25000000</v>
      </c>
      <c r="AG736" s="33">
        <f t="shared" ca="1" si="1007"/>
        <v>25000000</v>
      </c>
      <c r="AH736" s="33">
        <f t="shared" ca="1" si="1007"/>
        <v>25000000</v>
      </c>
      <c r="AI736" s="33">
        <f t="shared" ca="1" si="1007"/>
        <v>25000000</v>
      </c>
      <c r="AJ736" s="33">
        <f t="shared" ca="1" si="1007"/>
        <v>25000000</v>
      </c>
      <c r="AK736" s="33">
        <f t="shared" ca="1" si="1007"/>
        <v>25000000</v>
      </c>
      <c r="AL736" s="33">
        <f t="shared" ca="1" si="1007"/>
        <v>25000000</v>
      </c>
      <c r="AM736" s="33">
        <f t="shared" ca="1" si="1007"/>
        <v>25000000</v>
      </c>
      <c r="AN736" s="33">
        <f t="shared" ca="1" si="1007"/>
        <v>25000000</v>
      </c>
      <c r="AO736" s="33">
        <f t="shared" ca="1" si="1007"/>
        <v>25000000</v>
      </c>
      <c r="AP736" s="33">
        <f t="shared" ca="1" si="1007"/>
        <v>25000000</v>
      </c>
      <c r="AQ736" s="33">
        <f t="shared" ca="1" si="1007"/>
        <v>25000000</v>
      </c>
      <c r="AR736" s="33">
        <f t="shared" ca="1" si="1007"/>
        <v>25000000</v>
      </c>
      <c r="AS736" s="33">
        <f t="shared" ca="1" si="1007"/>
        <v>25000000</v>
      </c>
      <c r="AT736" s="33">
        <f t="shared" ca="1" si="1007"/>
        <v>25000000</v>
      </c>
      <c r="AU736" s="33">
        <f t="shared" ca="1" si="1007"/>
        <v>25000000</v>
      </c>
      <c r="AV736" s="33">
        <f t="shared" ca="1" si="1007"/>
        <v>25000000</v>
      </c>
      <c r="AW736" s="33">
        <f t="shared" ca="1" si="1007"/>
        <v>25000000</v>
      </c>
      <c r="AX736" s="33">
        <f t="shared" ca="1" si="1007"/>
        <v>25000000</v>
      </c>
      <c r="AY736" s="33">
        <f t="shared" ca="1" si="1007"/>
        <v>25000000</v>
      </c>
      <c r="AZ736" s="33">
        <f t="shared" ca="1" si="1007"/>
        <v>25000000</v>
      </c>
      <c r="BA736" s="33">
        <f t="shared" ca="1" si="1007"/>
        <v>25000000</v>
      </c>
      <c r="BB736" s="33">
        <f t="shared" ca="1" si="1007"/>
        <v>25000000</v>
      </c>
      <c r="BC736" s="33">
        <f t="shared" ca="1" si="1007"/>
        <v>25000000</v>
      </c>
      <c r="BD736" s="33">
        <f t="shared" ca="1" si="1007"/>
        <v>25000000</v>
      </c>
      <c r="BE736" s="33">
        <f t="shared" ca="1" si="1007"/>
        <v>25000000</v>
      </c>
      <c r="BF736" s="33">
        <f t="shared" ca="1" si="1007"/>
        <v>25000000</v>
      </c>
      <c r="BG736" s="33">
        <f t="shared" ca="1" si="1007"/>
        <v>25000000</v>
      </c>
      <c r="BH736" s="33">
        <f t="shared" ca="1" si="1007"/>
        <v>25000000</v>
      </c>
      <c r="BI736" s="33">
        <f t="shared" ca="1" si="1007"/>
        <v>25000000</v>
      </c>
      <c r="BJ736" s="33">
        <f t="shared" ca="1" si="1007"/>
        <v>25000000</v>
      </c>
      <c r="BK736" s="33">
        <f t="shared" ca="1" si="1007"/>
        <v>25000000</v>
      </c>
      <c r="BL736" s="33">
        <f t="shared" ca="1" si="1007"/>
        <v>25000000</v>
      </c>
      <c r="BM736" s="33">
        <f t="shared" ca="1" si="1007"/>
        <v>25000000</v>
      </c>
      <c r="BN736" s="33">
        <f t="shared" ca="1" si="1007"/>
        <v>25000000</v>
      </c>
      <c r="BO736" s="33">
        <f t="shared" ca="1" si="1007"/>
        <v>25000000</v>
      </c>
      <c r="BP736" s="33">
        <f t="shared" ca="1" si="1007"/>
        <v>25000000</v>
      </c>
      <c r="BQ736" s="33">
        <f t="shared" ca="1" si="1007"/>
        <v>25000000</v>
      </c>
      <c r="BR736" s="33">
        <f t="shared" ca="1" si="1007"/>
        <v>25000000</v>
      </c>
      <c r="BS736" s="33">
        <f t="shared" ca="1" si="1007"/>
        <v>25000000</v>
      </c>
      <c r="BT736" s="33">
        <f t="shared" ca="1" si="1007"/>
        <v>25000000</v>
      </c>
      <c r="BU736" s="33">
        <f t="shared" ca="1" si="1007"/>
        <v>25000000</v>
      </c>
      <c r="BV736" s="33">
        <f t="shared" ca="1" si="1007"/>
        <v>25000000</v>
      </c>
      <c r="BW736" s="33">
        <f t="shared" ca="1" si="1007"/>
        <v>25000000</v>
      </c>
      <c r="BX736" s="33">
        <f t="shared" ca="1" si="1007"/>
        <v>25000000</v>
      </c>
      <c r="BY736" s="33">
        <f t="shared" ca="1" si="1007"/>
        <v>25000000</v>
      </c>
      <c r="BZ736" s="33">
        <f t="shared" ca="1" si="1007"/>
        <v>25000000</v>
      </c>
      <c r="CA736" s="33">
        <f t="shared" ca="1" si="1007"/>
        <v>25000000</v>
      </c>
      <c r="CB736" s="33">
        <f t="shared" ca="1" si="1007"/>
        <v>25000000</v>
      </c>
      <c r="CC736" s="33">
        <f t="shared" ca="1" si="1007"/>
        <v>25000000</v>
      </c>
      <c r="CD736" s="33">
        <f t="shared" ca="1" si="1007"/>
        <v>25000000</v>
      </c>
      <c r="CE736" s="33">
        <f t="shared" ca="1" si="1007"/>
        <v>25000000</v>
      </c>
      <c r="CF736" s="33">
        <f t="shared" ref="CF736:DL736" ca="1" si="1008">CF732*CF735</f>
        <v>25000000</v>
      </c>
      <c r="CG736" s="33">
        <f t="shared" ca="1" si="1008"/>
        <v>25000000</v>
      </c>
      <c r="CH736" s="33">
        <f t="shared" ca="1" si="1008"/>
        <v>25000000</v>
      </c>
      <c r="CI736" s="33">
        <f t="shared" ca="1" si="1008"/>
        <v>25000000</v>
      </c>
      <c r="CJ736" s="33">
        <f t="shared" ca="1" si="1008"/>
        <v>25000000</v>
      </c>
      <c r="CK736" s="33">
        <f t="shared" ca="1" si="1008"/>
        <v>25000000</v>
      </c>
      <c r="CL736" s="33">
        <f t="shared" ca="1" si="1008"/>
        <v>25000000</v>
      </c>
      <c r="CM736" s="33" t="e">
        <f t="shared" ca="1" si="1008"/>
        <v>#REF!</v>
      </c>
      <c r="CN736" s="33" t="e">
        <f t="shared" ca="1" si="1008"/>
        <v>#REF!</v>
      </c>
      <c r="CO736" s="33" t="e">
        <f t="shared" ca="1" si="1008"/>
        <v>#N/A</v>
      </c>
      <c r="CP736" s="33" t="e">
        <f t="shared" ca="1" si="1008"/>
        <v>#N/A</v>
      </c>
      <c r="CQ736" s="33" t="e">
        <f t="shared" ca="1" si="1008"/>
        <v>#N/A</v>
      </c>
      <c r="CR736" s="33" t="e">
        <f t="shared" ca="1" si="1008"/>
        <v>#N/A</v>
      </c>
      <c r="CS736" s="33" t="e">
        <f t="shared" ca="1" si="1008"/>
        <v>#N/A</v>
      </c>
      <c r="CT736" s="33" t="e">
        <f t="shared" ca="1" si="1008"/>
        <v>#N/A</v>
      </c>
      <c r="CU736" s="33" t="e">
        <f t="shared" ca="1" si="1008"/>
        <v>#N/A</v>
      </c>
      <c r="CV736" s="33" t="e">
        <f t="shared" ca="1" si="1008"/>
        <v>#N/A</v>
      </c>
      <c r="CW736" s="33" t="e">
        <f t="shared" ca="1" si="1008"/>
        <v>#N/A</v>
      </c>
      <c r="CX736" s="33" t="e">
        <f t="shared" ca="1" si="1008"/>
        <v>#N/A</v>
      </c>
      <c r="CY736" s="33" t="e">
        <f t="shared" ca="1" si="1008"/>
        <v>#N/A</v>
      </c>
      <c r="CZ736" s="33" t="e">
        <f t="shared" ca="1" si="1008"/>
        <v>#N/A</v>
      </c>
      <c r="DA736" s="33" t="e">
        <f t="shared" ca="1" si="1008"/>
        <v>#N/A</v>
      </c>
      <c r="DB736" s="33" t="e">
        <f t="shared" ca="1" si="1008"/>
        <v>#N/A</v>
      </c>
      <c r="DC736" s="33" t="e">
        <f t="shared" ca="1" si="1008"/>
        <v>#N/A</v>
      </c>
      <c r="DD736" s="33" t="e">
        <f t="shared" ca="1" si="1008"/>
        <v>#N/A</v>
      </c>
      <c r="DE736" s="33" t="e">
        <f t="shared" ca="1" si="1008"/>
        <v>#N/A</v>
      </c>
      <c r="DF736" s="33" t="e">
        <f t="shared" ca="1" si="1008"/>
        <v>#N/A</v>
      </c>
      <c r="DG736" s="33" t="e">
        <f t="shared" ca="1" si="1008"/>
        <v>#N/A</v>
      </c>
      <c r="DH736" s="33" t="e">
        <f t="shared" ca="1" si="1008"/>
        <v>#N/A</v>
      </c>
      <c r="DI736" s="33" t="e">
        <f t="shared" ca="1" si="1008"/>
        <v>#N/A</v>
      </c>
      <c r="DJ736" s="33" t="e">
        <f t="shared" ca="1" si="1008"/>
        <v>#N/A</v>
      </c>
      <c r="DK736" s="33" t="e">
        <f t="shared" ca="1" si="1008"/>
        <v>#N/A</v>
      </c>
      <c r="DL736" s="33" t="e">
        <f t="shared" ca="1" si="1008"/>
        <v>#N/A</v>
      </c>
    </row>
    <row r="737" spans="2:116" x14ac:dyDescent="0.4">
      <c r="D737" t="s">
        <v>786</v>
      </c>
      <c r="E737" s="8" t="str">
        <f t="shared" si="1002"/>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1002"/>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1002"/>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 si="1009">ROW()&amp;" "&amp;D740</f>
        <v>740 HOURLY-PV</v>
      </c>
      <c r="G740" s="126" t="str">
        <f>"COGS - "&amp;G742</f>
        <v>COGS - (Primary label)</v>
      </c>
      <c r="H740" s="27"/>
      <c r="I740" s="78"/>
      <c r="J740" s="78"/>
      <c r="K740" s="33">
        <f t="shared" ref="K740:P740" ca="1" si="1010">SUMIF($3:$3,K$2,740:740)</f>
        <v>-150000000</v>
      </c>
      <c r="L740" s="33">
        <f t="shared" ca="1" si="1010"/>
        <v>-150000000</v>
      </c>
      <c r="M740" s="33">
        <f t="shared" ca="1" si="1010"/>
        <v>-150000000</v>
      </c>
      <c r="N740" s="33">
        <f t="shared" ca="1" si="1010"/>
        <v>-150000000</v>
      </c>
      <c r="O740" s="33">
        <f t="shared" ca="1" si="1010"/>
        <v>-150000000</v>
      </c>
      <c r="P740" s="33">
        <f t="shared" ca="1" si="1010"/>
        <v>-150000000</v>
      </c>
      <c r="R740" s="33"/>
      <c r="S740" s="33">
        <f ca="1">-S732*S739</f>
        <v>-12500000</v>
      </c>
      <c r="T740" s="33">
        <f t="shared" ref="T740:CE740" ca="1" si="1011">-T732*T739</f>
        <v>-12500000</v>
      </c>
      <c r="U740" s="33">
        <f t="shared" ca="1" si="1011"/>
        <v>-12500000</v>
      </c>
      <c r="V740" s="33">
        <f t="shared" ca="1" si="1011"/>
        <v>-12500000</v>
      </c>
      <c r="W740" s="33">
        <f t="shared" ca="1" si="1011"/>
        <v>-12500000</v>
      </c>
      <c r="X740" s="33">
        <f t="shared" ca="1" si="1011"/>
        <v>-12500000</v>
      </c>
      <c r="Y740" s="33">
        <f t="shared" ca="1" si="1011"/>
        <v>-12500000</v>
      </c>
      <c r="Z740" s="33">
        <f t="shared" ca="1" si="1011"/>
        <v>-12500000</v>
      </c>
      <c r="AA740" s="33">
        <f t="shared" ca="1" si="1011"/>
        <v>-12500000</v>
      </c>
      <c r="AB740" s="33">
        <f t="shared" ca="1" si="1011"/>
        <v>-12500000</v>
      </c>
      <c r="AC740" s="33">
        <f t="shared" ca="1" si="1011"/>
        <v>-12500000</v>
      </c>
      <c r="AD740" s="33">
        <f t="shared" ca="1" si="1011"/>
        <v>-12500000</v>
      </c>
      <c r="AE740" s="33">
        <f t="shared" ca="1" si="1011"/>
        <v>-12500000</v>
      </c>
      <c r="AF740" s="33">
        <f t="shared" ca="1" si="1011"/>
        <v>-12500000</v>
      </c>
      <c r="AG740" s="33">
        <f t="shared" ca="1" si="1011"/>
        <v>-12500000</v>
      </c>
      <c r="AH740" s="33">
        <f t="shared" ca="1" si="1011"/>
        <v>-12500000</v>
      </c>
      <c r="AI740" s="33">
        <f t="shared" ca="1" si="1011"/>
        <v>-12500000</v>
      </c>
      <c r="AJ740" s="33">
        <f t="shared" ca="1" si="1011"/>
        <v>-12500000</v>
      </c>
      <c r="AK740" s="33">
        <f t="shared" ca="1" si="1011"/>
        <v>-12500000</v>
      </c>
      <c r="AL740" s="33">
        <f t="shared" ca="1" si="1011"/>
        <v>-12500000</v>
      </c>
      <c r="AM740" s="33">
        <f t="shared" ca="1" si="1011"/>
        <v>-12500000</v>
      </c>
      <c r="AN740" s="33">
        <f t="shared" ca="1" si="1011"/>
        <v>-12500000</v>
      </c>
      <c r="AO740" s="33">
        <f t="shared" ca="1" si="1011"/>
        <v>-12500000</v>
      </c>
      <c r="AP740" s="33">
        <f t="shared" ca="1" si="1011"/>
        <v>-12500000</v>
      </c>
      <c r="AQ740" s="33">
        <f t="shared" ca="1" si="1011"/>
        <v>-12500000</v>
      </c>
      <c r="AR740" s="33">
        <f t="shared" ca="1" si="1011"/>
        <v>-12500000</v>
      </c>
      <c r="AS740" s="33">
        <f t="shared" ca="1" si="1011"/>
        <v>-12500000</v>
      </c>
      <c r="AT740" s="33">
        <f t="shared" ca="1" si="1011"/>
        <v>-12500000</v>
      </c>
      <c r="AU740" s="33">
        <f t="shared" ca="1" si="1011"/>
        <v>-12500000</v>
      </c>
      <c r="AV740" s="33">
        <f t="shared" ca="1" si="1011"/>
        <v>-12500000</v>
      </c>
      <c r="AW740" s="33">
        <f t="shared" ca="1" si="1011"/>
        <v>-12500000</v>
      </c>
      <c r="AX740" s="33">
        <f t="shared" ca="1" si="1011"/>
        <v>-12500000</v>
      </c>
      <c r="AY740" s="33">
        <f t="shared" ca="1" si="1011"/>
        <v>-12500000</v>
      </c>
      <c r="AZ740" s="33">
        <f t="shared" ca="1" si="1011"/>
        <v>-12500000</v>
      </c>
      <c r="BA740" s="33">
        <f t="shared" ca="1" si="1011"/>
        <v>-12500000</v>
      </c>
      <c r="BB740" s="33">
        <f t="shared" ca="1" si="1011"/>
        <v>-12500000</v>
      </c>
      <c r="BC740" s="33">
        <f t="shared" ca="1" si="1011"/>
        <v>-12500000</v>
      </c>
      <c r="BD740" s="33">
        <f t="shared" ca="1" si="1011"/>
        <v>-12500000</v>
      </c>
      <c r="BE740" s="33">
        <f t="shared" ca="1" si="1011"/>
        <v>-12500000</v>
      </c>
      <c r="BF740" s="33">
        <f t="shared" ca="1" si="1011"/>
        <v>-12500000</v>
      </c>
      <c r="BG740" s="33">
        <f t="shared" ca="1" si="1011"/>
        <v>-12500000</v>
      </c>
      <c r="BH740" s="33">
        <f t="shared" ca="1" si="1011"/>
        <v>-12500000</v>
      </c>
      <c r="BI740" s="33">
        <f t="shared" ca="1" si="1011"/>
        <v>-12500000</v>
      </c>
      <c r="BJ740" s="33">
        <f t="shared" ca="1" si="1011"/>
        <v>-12500000</v>
      </c>
      <c r="BK740" s="33">
        <f t="shared" ca="1" si="1011"/>
        <v>-12500000</v>
      </c>
      <c r="BL740" s="33">
        <f t="shared" ca="1" si="1011"/>
        <v>-12500000</v>
      </c>
      <c r="BM740" s="33">
        <f t="shared" ca="1" si="1011"/>
        <v>-12500000</v>
      </c>
      <c r="BN740" s="33">
        <f t="shared" ca="1" si="1011"/>
        <v>-12500000</v>
      </c>
      <c r="BO740" s="33">
        <f t="shared" ca="1" si="1011"/>
        <v>-12500000</v>
      </c>
      <c r="BP740" s="33">
        <f t="shared" ca="1" si="1011"/>
        <v>-12500000</v>
      </c>
      <c r="BQ740" s="33">
        <f t="shared" ca="1" si="1011"/>
        <v>-12500000</v>
      </c>
      <c r="BR740" s="33">
        <f t="shared" ca="1" si="1011"/>
        <v>-12500000</v>
      </c>
      <c r="BS740" s="33">
        <f t="shared" ca="1" si="1011"/>
        <v>-12500000</v>
      </c>
      <c r="BT740" s="33">
        <f t="shared" ca="1" si="1011"/>
        <v>-12500000</v>
      </c>
      <c r="BU740" s="33">
        <f t="shared" ca="1" si="1011"/>
        <v>-12500000</v>
      </c>
      <c r="BV740" s="33">
        <f t="shared" ca="1" si="1011"/>
        <v>-12500000</v>
      </c>
      <c r="BW740" s="33">
        <f t="shared" ca="1" si="1011"/>
        <v>-12500000</v>
      </c>
      <c r="BX740" s="33">
        <f t="shared" ca="1" si="1011"/>
        <v>-12500000</v>
      </c>
      <c r="BY740" s="33">
        <f t="shared" ca="1" si="1011"/>
        <v>-12500000</v>
      </c>
      <c r="BZ740" s="33">
        <f t="shared" ca="1" si="1011"/>
        <v>-12500000</v>
      </c>
      <c r="CA740" s="33">
        <f t="shared" ca="1" si="1011"/>
        <v>-12500000</v>
      </c>
      <c r="CB740" s="33">
        <f t="shared" ca="1" si="1011"/>
        <v>-12500000</v>
      </c>
      <c r="CC740" s="33">
        <f t="shared" ca="1" si="1011"/>
        <v>-12500000</v>
      </c>
      <c r="CD740" s="33">
        <f t="shared" ca="1" si="1011"/>
        <v>-12500000</v>
      </c>
      <c r="CE740" s="33">
        <f t="shared" ca="1" si="1011"/>
        <v>-12500000</v>
      </c>
      <c r="CF740" s="33">
        <f t="shared" ref="CF740:DL740" ca="1" si="1012">-CF732*CF739</f>
        <v>-12500000</v>
      </c>
      <c r="CG740" s="33">
        <f t="shared" ca="1" si="1012"/>
        <v>-12500000</v>
      </c>
      <c r="CH740" s="33">
        <f t="shared" ca="1" si="1012"/>
        <v>-12500000</v>
      </c>
      <c r="CI740" s="33">
        <f t="shared" ca="1" si="1012"/>
        <v>-12500000</v>
      </c>
      <c r="CJ740" s="33">
        <f t="shared" ca="1" si="1012"/>
        <v>-12500000</v>
      </c>
      <c r="CK740" s="33">
        <f t="shared" ca="1" si="1012"/>
        <v>-12500000</v>
      </c>
      <c r="CL740" s="33">
        <f t="shared" ca="1" si="1012"/>
        <v>-12500000</v>
      </c>
      <c r="CM740" s="33" t="e">
        <f t="shared" ca="1" si="1012"/>
        <v>#REF!</v>
      </c>
      <c r="CN740" s="33" t="e">
        <f t="shared" ca="1" si="1012"/>
        <v>#REF!</v>
      </c>
      <c r="CO740" s="33" t="e">
        <f t="shared" ca="1" si="1012"/>
        <v>#N/A</v>
      </c>
      <c r="CP740" s="33" t="e">
        <f t="shared" ca="1" si="1012"/>
        <v>#N/A</v>
      </c>
      <c r="CQ740" s="33" t="e">
        <f t="shared" ca="1" si="1012"/>
        <v>#N/A</v>
      </c>
      <c r="CR740" s="33" t="e">
        <f t="shared" ca="1" si="1012"/>
        <v>#N/A</v>
      </c>
      <c r="CS740" s="33" t="e">
        <f t="shared" ca="1" si="1012"/>
        <v>#N/A</v>
      </c>
      <c r="CT740" s="33" t="e">
        <f t="shared" ca="1" si="1012"/>
        <v>#N/A</v>
      </c>
      <c r="CU740" s="33" t="e">
        <f t="shared" ca="1" si="1012"/>
        <v>#N/A</v>
      </c>
      <c r="CV740" s="33" t="e">
        <f t="shared" ca="1" si="1012"/>
        <v>#N/A</v>
      </c>
      <c r="CW740" s="33" t="e">
        <f t="shared" ca="1" si="1012"/>
        <v>#N/A</v>
      </c>
      <c r="CX740" s="33" t="e">
        <f t="shared" ca="1" si="1012"/>
        <v>#N/A</v>
      </c>
      <c r="CY740" s="33" t="e">
        <f t="shared" ca="1" si="1012"/>
        <v>#N/A</v>
      </c>
      <c r="CZ740" s="33" t="e">
        <f t="shared" ca="1" si="1012"/>
        <v>#N/A</v>
      </c>
      <c r="DA740" s="33" t="e">
        <f t="shared" ca="1" si="1012"/>
        <v>#N/A</v>
      </c>
      <c r="DB740" s="33" t="e">
        <f t="shared" ca="1" si="1012"/>
        <v>#N/A</v>
      </c>
      <c r="DC740" s="33" t="e">
        <f t="shared" ca="1" si="1012"/>
        <v>#N/A</v>
      </c>
      <c r="DD740" s="33" t="e">
        <f t="shared" ca="1" si="1012"/>
        <v>#N/A</v>
      </c>
      <c r="DE740" s="33" t="e">
        <f t="shared" ca="1" si="1012"/>
        <v>#N/A</v>
      </c>
      <c r="DF740" s="33" t="e">
        <f t="shared" ca="1" si="1012"/>
        <v>#N/A</v>
      </c>
      <c r="DG740" s="33" t="e">
        <f t="shared" ca="1" si="1012"/>
        <v>#N/A</v>
      </c>
      <c r="DH740" s="33" t="e">
        <f t="shared" ca="1" si="1012"/>
        <v>#N/A</v>
      </c>
      <c r="DI740" s="33" t="e">
        <f t="shared" ca="1" si="1012"/>
        <v>#N/A</v>
      </c>
      <c r="DJ740" s="33" t="e">
        <f t="shared" ca="1" si="1012"/>
        <v>#N/A</v>
      </c>
      <c r="DK740" s="33" t="e">
        <f t="shared" ca="1" si="1012"/>
        <v>#N/A</v>
      </c>
      <c r="DL740" s="33" t="e">
        <f t="shared" ca="1" si="1012"/>
        <v>#N/A</v>
      </c>
    </row>
    <row r="741" spans="2:116" x14ac:dyDescent="0.4">
      <c r="D741" t="s">
        <v>786</v>
      </c>
      <c r="E741" s="8" t="str">
        <f t="shared" ref="E741" si="1013">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1002"/>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49" si="1014">ROW()&amp;" "&amp;D744</f>
        <v>744 HOURLY-PV</v>
      </c>
      <c r="G744" s="8" t="s">
        <v>334</v>
      </c>
      <c r="H744" s="27"/>
      <c r="I744" s="78"/>
      <c r="J744" s="78"/>
      <c r="K744" s="33"/>
      <c r="L744" s="33"/>
      <c r="M744" s="33"/>
      <c r="N744" s="33"/>
      <c r="O744" s="33"/>
      <c r="P744" s="33"/>
      <c r="R744" s="33"/>
      <c r="S744" s="4" t="str">
        <f t="shared" ref="S744:CD744" si="1015">ADDRESS(ROW(S736),COLUMN(S736),2)</f>
        <v>S$736</v>
      </c>
      <c r="T744" s="4" t="str">
        <f t="shared" si="1015"/>
        <v>T$736</v>
      </c>
      <c r="U744" s="4" t="str">
        <f t="shared" si="1015"/>
        <v>U$736</v>
      </c>
      <c r="V744" s="4" t="str">
        <f t="shared" si="1015"/>
        <v>V$736</v>
      </c>
      <c r="W744" s="4" t="str">
        <f t="shared" si="1015"/>
        <v>W$736</v>
      </c>
      <c r="X744" s="4" t="str">
        <f t="shared" si="1015"/>
        <v>X$736</v>
      </c>
      <c r="Y744" s="4" t="str">
        <f t="shared" si="1015"/>
        <v>Y$736</v>
      </c>
      <c r="Z744" s="4" t="str">
        <f t="shared" si="1015"/>
        <v>Z$736</v>
      </c>
      <c r="AA744" s="4" t="str">
        <f t="shared" si="1015"/>
        <v>AA$736</v>
      </c>
      <c r="AB744" s="4" t="str">
        <f t="shared" si="1015"/>
        <v>AB$736</v>
      </c>
      <c r="AC744" s="4" t="str">
        <f t="shared" si="1015"/>
        <v>AC$736</v>
      </c>
      <c r="AD744" s="4" t="str">
        <f t="shared" si="1015"/>
        <v>AD$736</v>
      </c>
      <c r="AE744" s="4" t="str">
        <f t="shared" si="1015"/>
        <v>AE$736</v>
      </c>
      <c r="AF744" s="4" t="str">
        <f t="shared" si="1015"/>
        <v>AF$736</v>
      </c>
      <c r="AG744" s="4" t="str">
        <f t="shared" si="1015"/>
        <v>AG$736</v>
      </c>
      <c r="AH744" s="4" t="str">
        <f t="shared" si="1015"/>
        <v>AH$736</v>
      </c>
      <c r="AI744" s="4" t="str">
        <f t="shared" si="1015"/>
        <v>AI$736</v>
      </c>
      <c r="AJ744" s="4" t="str">
        <f t="shared" si="1015"/>
        <v>AJ$736</v>
      </c>
      <c r="AK744" s="4" t="str">
        <f t="shared" si="1015"/>
        <v>AK$736</v>
      </c>
      <c r="AL744" s="4" t="str">
        <f t="shared" si="1015"/>
        <v>AL$736</v>
      </c>
      <c r="AM744" s="4" t="str">
        <f t="shared" si="1015"/>
        <v>AM$736</v>
      </c>
      <c r="AN744" s="4" t="str">
        <f t="shared" si="1015"/>
        <v>AN$736</v>
      </c>
      <c r="AO744" s="4" t="str">
        <f t="shared" si="1015"/>
        <v>AO$736</v>
      </c>
      <c r="AP744" s="4" t="str">
        <f t="shared" si="1015"/>
        <v>AP$736</v>
      </c>
      <c r="AQ744" s="4" t="str">
        <f t="shared" si="1015"/>
        <v>AQ$736</v>
      </c>
      <c r="AR744" s="4" t="str">
        <f t="shared" si="1015"/>
        <v>AR$736</v>
      </c>
      <c r="AS744" s="4" t="str">
        <f t="shared" si="1015"/>
        <v>AS$736</v>
      </c>
      <c r="AT744" s="4" t="str">
        <f t="shared" si="1015"/>
        <v>AT$736</v>
      </c>
      <c r="AU744" s="4" t="str">
        <f t="shared" si="1015"/>
        <v>AU$736</v>
      </c>
      <c r="AV744" s="4" t="str">
        <f t="shared" si="1015"/>
        <v>AV$736</v>
      </c>
      <c r="AW744" s="4" t="str">
        <f t="shared" si="1015"/>
        <v>AW$736</v>
      </c>
      <c r="AX744" s="4" t="str">
        <f t="shared" si="1015"/>
        <v>AX$736</v>
      </c>
      <c r="AY744" s="4" t="str">
        <f t="shared" si="1015"/>
        <v>AY$736</v>
      </c>
      <c r="AZ744" s="4" t="str">
        <f t="shared" si="1015"/>
        <v>AZ$736</v>
      </c>
      <c r="BA744" s="4" t="str">
        <f t="shared" si="1015"/>
        <v>BA$736</v>
      </c>
      <c r="BB744" s="4" t="str">
        <f t="shared" si="1015"/>
        <v>BB$736</v>
      </c>
      <c r="BC744" s="4" t="str">
        <f t="shared" si="1015"/>
        <v>BC$736</v>
      </c>
      <c r="BD744" s="4" t="str">
        <f t="shared" si="1015"/>
        <v>BD$736</v>
      </c>
      <c r="BE744" s="4" t="str">
        <f t="shared" si="1015"/>
        <v>BE$736</v>
      </c>
      <c r="BF744" s="4" t="str">
        <f t="shared" si="1015"/>
        <v>BF$736</v>
      </c>
      <c r="BG744" s="4" t="str">
        <f t="shared" si="1015"/>
        <v>BG$736</v>
      </c>
      <c r="BH744" s="4" t="str">
        <f t="shared" si="1015"/>
        <v>BH$736</v>
      </c>
      <c r="BI744" s="4" t="str">
        <f t="shared" si="1015"/>
        <v>BI$736</v>
      </c>
      <c r="BJ744" s="4" t="str">
        <f t="shared" si="1015"/>
        <v>BJ$736</v>
      </c>
      <c r="BK744" s="4" t="str">
        <f t="shared" si="1015"/>
        <v>BK$736</v>
      </c>
      <c r="BL744" s="4" t="str">
        <f t="shared" si="1015"/>
        <v>BL$736</v>
      </c>
      <c r="BM744" s="4" t="str">
        <f t="shared" si="1015"/>
        <v>BM$736</v>
      </c>
      <c r="BN744" s="4" t="str">
        <f t="shared" si="1015"/>
        <v>BN$736</v>
      </c>
      <c r="BO744" s="4" t="str">
        <f t="shared" si="1015"/>
        <v>BO$736</v>
      </c>
      <c r="BP744" s="4" t="str">
        <f t="shared" si="1015"/>
        <v>BP$736</v>
      </c>
      <c r="BQ744" s="4" t="str">
        <f t="shared" si="1015"/>
        <v>BQ$736</v>
      </c>
      <c r="BR744" s="4" t="str">
        <f t="shared" si="1015"/>
        <v>BR$736</v>
      </c>
      <c r="BS744" s="4" t="str">
        <f t="shared" si="1015"/>
        <v>BS$736</v>
      </c>
      <c r="BT744" s="4" t="str">
        <f t="shared" si="1015"/>
        <v>BT$736</v>
      </c>
      <c r="BU744" s="4" t="str">
        <f t="shared" si="1015"/>
        <v>BU$736</v>
      </c>
      <c r="BV744" s="4" t="str">
        <f t="shared" si="1015"/>
        <v>BV$736</v>
      </c>
      <c r="BW744" s="4" t="str">
        <f t="shared" si="1015"/>
        <v>BW$736</v>
      </c>
      <c r="BX744" s="4" t="str">
        <f t="shared" si="1015"/>
        <v>BX$736</v>
      </c>
      <c r="BY744" s="4" t="str">
        <f t="shared" si="1015"/>
        <v>BY$736</v>
      </c>
      <c r="BZ744" s="4" t="str">
        <f t="shared" si="1015"/>
        <v>BZ$736</v>
      </c>
      <c r="CA744" s="4" t="str">
        <f t="shared" si="1015"/>
        <v>CA$736</v>
      </c>
      <c r="CB744" s="4" t="str">
        <f t="shared" si="1015"/>
        <v>CB$736</v>
      </c>
      <c r="CC744" s="4" t="str">
        <f t="shared" si="1015"/>
        <v>CC$736</v>
      </c>
      <c r="CD744" s="4" t="str">
        <f t="shared" si="1015"/>
        <v>CD$736</v>
      </c>
      <c r="CE744" s="4" t="str">
        <f t="shared" ref="CE744:CL744" si="1016">ADDRESS(ROW(CE736),COLUMN(CE736),2)</f>
        <v>CE$736</v>
      </c>
      <c r="CF744" s="4" t="str">
        <f t="shared" si="1016"/>
        <v>CF$736</v>
      </c>
      <c r="CG744" s="4" t="str">
        <f t="shared" si="1016"/>
        <v>CG$736</v>
      </c>
      <c r="CH744" s="4" t="str">
        <f t="shared" si="1016"/>
        <v>CH$736</v>
      </c>
      <c r="CI744" s="4" t="str">
        <f t="shared" si="1016"/>
        <v>CI$736</v>
      </c>
      <c r="CJ744" s="4" t="str">
        <f t="shared" si="1016"/>
        <v>CJ$736</v>
      </c>
      <c r="CK744" s="4" t="str">
        <f t="shared" si="1016"/>
        <v>CK$736</v>
      </c>
      <c r="CL744" s="4" t="str">
        <f t="shared" si="1016"/>
        <v>CL$736</v>
      </c>
      <c r="CN744" s="78"/>
      <c r="CO744" s="4" t="str">
        <f t="shared" ref="CO744:DL744" si="1017">ADDRESS(ROW(CO736),COLUMN(CO736),2)</f>
        <v>CO$736</v>
      </c>
      <c r="CP744" s="4" t="str">
        <f t="shared" si="1017"/>
        <v>CP$736</v>
      </c>
      <c r="CQ744" s="4" t="str">
        <f t="shared" si="1017"/>
        <v>CQ$736</v>
      </c>
      <c r="CR744" s="4" t="str">
        <f t="shared" si="1017"/>
        <v>CR$736</v>
      </c>
      <c r="CS744" s="4" t="str">
        <f t="shared" si="1017"/>
        <v>CS$736</v>
      </c>
      <c r="CT744" s="4" t="str">
        <f t="shared" si="1017"/>
        <v>CT$736</v>
      </c>
      <c r="CU744" s="4" t="str">
        <f t="shared" si="1017"/>
        <v>CU$736</v>
      </c>
      <c r="CV744" s="4" t="str">
        <f t="shared" si="1017"/>
        <v>CV$736</v>
      </c>
      <c r="CW744" s="4" t="str">
        <f t="shared" si="1017"/>
        <v>CW$736</v>
      </c>
      <c r="CX744" s="4" t="str">
        <f t="shared" si="1017"/>
        <v>CX$736</v>
      </c>
      <c r="CY744" s="4" t="str">
        <f t="shared" si="1017"/>
        <v>CY$736</v>
      </c>
      <c r="CZ744" s="4" t="str">
        <f t="shared" si="1017"/>
        <v>CZ$736</v>
      </c>
      <c r="DA744" s="4" t="str">
        <f t="shared" si="1017"/>
        <v>DA$736</v>
      </c>
      <c r="DB744" s="4" t="str">
        <f t="shared" si="1017"/>
        <v>DB$736</v>
      </c>
      <c r="DC744" s="4" t="str">
        <f t="shared" si="1017"/>
        <v>DC$736</v>
      </c>
      <c r="DD744" s="4" t="str">
        <f t="shared" si="1017"/>
        <v>DD$736</v>
      </c>
      <c r="DE744" s="4" t="str">
        <f t="shared" si="1017"/>
        <v>DE$736</v>
      </c>
      <c r="DF744" s="4" t="str">
        <f t="shared" si="1017"/>
        <v>DF$736</v>
      </c>
      <c r="DG744" s="4" t="str">
        <f t="shared" si="1017"/>
        <v>DG$736</v>
      </c>
      <c r="DH744" s="4" t="str">
        <f t="shared" si="1017"/>
        <v>DH$736</v>
      </c>
      <c r="DI744" s="4" t="str">
        <f t="shared" si="1017"/>
        <v>DI$736</v>
      </c>
      <c r="DJ744" s="4" t="str">
        <f t="shared" si="1017"/>
        <v>DJ$736</v>
      </c>
      <c r="DK744" s="4" t="str">
        <f t="shared" si="1017"/>
        <v>DK$736</v>
      </c>
      <c r="DL744" s="4" t="str">
        <f t="shared" si="1017"/>
        <v>DL$736</v>
      </c>
    </row>
    <row r="745" spans="2:116" x14ac:dyDescent="0.4">
      <c r="B745" t="s">
        <v>332</v>
      </c>
      <c r="D745" t="s">
        <v>786</v>
      </c>
      <c r="E745" s="8" t="str">
        <f t="shared" si="1014"/>
        <v>745 HOURLY-PV</v>
      </c>
      <c r="G745" s="128" t="s">
        <v>333</v>
      </c>
      <c r="H745" s="56"/>
      <c r="I745" s="79"/>
      <c r="J745" s="79"/>
      <c r="K745" s="15"/>
      <c r="L745" s="15"/>
      <c r="M745" s="15"/>
      <c r="N745" s="15"/>
      <c r="O745" s="15"/>
      <c r="P745" s="15"/>
      <c r="R745" s="15"/>
      <c r="S745" s="179" t="str">
        <f t="shared" ref="S745:AX745" si="1018">S724</f>
        <v>S$17</v>
      </c>
      <c r="T745" s="179" t="str">
        <f t="shared" si="1018"/>
        <v>T$17</v>
      </c>
      <c r="U745" s="179" t="str">
        <f t="shared" si="1018"/>
        <v>U$17</v>
      </c>
      <c r="V745" s="179" t="str">
        <f t="shared" si="1018"/>
        <v>V$17</v>
      </c>
      <c r="W745" s="179" t="str">
        <f t="shared" si="1018"/>
        <v>W$17</v>
      </c>
      <c r="X745" s="179" t="str">
        <f t="shared" si="1018"/>
        <v>X$17</v>
      </c>
      <c r="Y745" s="179" t="str">
        <f t="shared" si="1018"/>
        <v>Y$17</v>
      </c>
      <c r="Z745" s="179" t="str">
        <f t="shared" si="1018"/>
        <v>Z$17</v>
      </c>
      <c r="AA745" s="179" t="str">
        <f t="shared" si="1018"/>
        <v>AA$17</v>
      </c>
      <c r="AB745" s="179" t="str">
        <f t="shared" si="1018"/>
        <v>AB$17</v>
      </c>
      <c r="AC745" s="179" t="str">
        <f t="shared" si="1018"/>
        <v>AC$17</v>
      </c>
      <c r="AD745" s="179" t="str">
        <f t="shared" si="1018"/>
        <v>AD$17</v>
      </c>
      <c r="AE745" s="179" t="str">
        <f t="shared" si="1018"/>
        <v>AE$17</v>
      </c>
      <c r="AF745" s="179" t="str">
        <f t="shared" si="1018"/>
        <v>AF$17</v>
      </c>
      <c r="AG745" s="179" t="str">
        <f t="shared" si="1018"/>
        <v>AG$17</v>
      </c>
      <c r="AH745" s="179" t="str">
        <f t="shared" si="1018"/>
        <v>AH$17</v>
      </c>
      <c r="AI745" s="179" t="str">
        <f t="shared" si="1018"/>
        <v>AI$17</v>
      </c>
      <c r="AJ745" s="179" t="str">
        <f t="shared" si="1018"/>
        <v>AJ$17</v>
      </c>
      <c r="AK745" s="179" t="str">
        <f t="shared" si="1018"/>
        <v>AK$17</v>
      </c>
      <c r="AL745" s="179" t="str">
        <f t="shared" si="1018"/>
        <v>AL$17</v>
      </c>
      <c r="AM745" s="179" t="str">
        <f t="shared" si="1018"/>
        <v>AM$17</v>
      </c>
      <c r="AN745" s="179" t="str">
        <f t="shared" si="1018"/>
        <v>AN$17</v>
      </c>
      <c r="AO745" s="179" t="str">
        <f t="shared" si="1018"/>
        <v>AO$17</v>
      </c>
      <c r="AP745" s="179" t="str">
        <f t="shared" si="1018"/>
        <v>AP$17</v>
      </c>
      <c r="AQ745" s="179" t="str">
        <f t="shared" si="1018"/>
        <v>AQ$17</v>
      </c>
      <c r="AR745" s="179" t="str">
        <f t="shared" si="1018"/>
        <v>AR$17</v>
      </c>
      <c r="AS745" s="179" t="str">
        <f t="shared" si="1018"/>
        <v>AS$17</v>
      </c>
      <c r="AT745" s="179" t="str">
        <f t="shared" si="1018"/>
        <v>AT$17</v>
      </c>
      <c r="AU745" s="179" t="str">
        <f t="shared" si="1018"/>
        <v>AU$17</v>
      </c>
      <c r="AV745" s="179" t="str">
        <f t="shared" si="1018"/>
        <v>AV$17</v>
      </c>
      <c r="AW745" s="179" t="str">
        <f t="shared" si="1018"/>
        <v>AW$17</v>
      </c>
      <c r="AX745" s="179" t="str">
        <f t="shared" si="1018"/>
        <v>AX$17</v>
      </c>
      <c r="AY745" s="179" t="str">
        <f t="shared" ref="AY745:CD745" si="1019">AY724</f>
        <v>AY$17</v>
      </c>
      <c r="AZ745" s="179" t="str">
        <f t="shared" si="1019"/>
        <v>AZ$17</v>
      </c>
      <c r="BA745" s="179" t="str">
        <f t="shared" si="1019"/>
        <v>BA$17</v>
      </c>
      <c r="BB745" s="179" t="str">
        <f t="shared" si="1019"/>
        <v>BB$17</v>
      </c>
      <c r="BC745" s="179" t="str">
        <f t="shared" si="1019"/>
        <v>BC$17</v>
      </c>
      <c r="BD745" s="179" t="str">
        <f t="shared" si="1019"/>
        <v>BD$17</v>
      </c>
      <c r="BE745" s="179" t="str">
        <f t="shared" si="1019"/>
        <v>BE$17</v>
      </c>
      <c r="BF745" s="179" t="str">
        <f t="shared" si="1019"/>
        <v>BF$17</v>
      </c>
      <c r="BG745" s="179" t="str">
        <f t="shared" si="1019"/>
        <v>BG$17</v>
      </c>
      <c r="BH745" s="179" t="str">
        <f t="shared" si="1019"/>
        <v>BH$17</v>
      </c>
      <c r="BI745" s="179" t="str">
        <f t="shared" si="1019"/>
        <v>BI$17</v>
      </c>
      <c r="BJ745" s="179" t="str">
        <f t="shared" si="1019"/>
        <v>BJ$17</v>
      </c>
      <c r="BK745" s="179" t="str">
        <f t="shared" si="1019"/>
        <v>BK$17</v>
      </c>
      <c r="BL745" s="179" t="str">
        <f t="shared" si="1019"/>
        <v>BL$17</v>
      </c>
      <c r="BM745" s="179" t="str">
        <f t="shared" si="1019"/>
        <v>BM$17</v>
      </c>
      <c r="BN745" s="179" t="str">
        <f t="shared" si="1019"/>
        <v>BN$17</v>
      </c>
      <c r="BO745" s="179" t="str">
        <f t="shared" si="1019"/>
        <v>BO$17</v>
      </c>
      <c r="BP745" s="179" t="str">
        <f t="shared" si="1019"/>
        <v>BP$17</v>
      </c>
      <c r="BQ745" s="179" t="str">
        <f t="shared" si="1019"/>
        <v>BQ$17</v>
      </c>
      <c r="BR745" s="179" t="str">
        <f t="shared" si="1019"/>
        <v>BR$17</v>
      </c>
      <c r="BS745" s="179" t="str">
        <f t="shared" si="1019"/>
        <v>BS$17</v>
      </c>
      <c r="BT745" s="179" t="str">
        <f t="shared" si="1019"/>
        <v>BT$17</v>
      </c>
      <c r="BU745" s="179" t="str">
        <f t="shared" si="1019"/>
        <v>BU$17</v>
      </c>
      <c r="BV745" s="179" t="str">
        <f t="shared" si="1019"/>
        <v>BV$17</v>
      </c>
      <c r="BW745" s="179" t="str">
        <f t="shared" si="1019"/>
        <v>BW$17</v>
      </c>
      <c r="BX745" s="179" t="str">
        <f t="shared" si="1019"/>
        <v>BX$17</v>
      </c>
      <c r="BY745" s="179" t="str">
        <f t="shared" si="1019"/>
        <v>BY$17</v>
      </c>
      <c r="BZ745" s="179" t="str">
        <f t="shared" si="1019"/>
        <v>BZ$17</v>
      </c>
      <c r="CA745" s="179" t="str">
        <f t="shared" si="1019"/>
        <v>CA$17</v>
      </c>
      <c r="CB745" s="179" t="str">
        <f t="shared" si="1019"/>
        <v>CB$17</v>
      </c>
      <c r="CC745" s="179" t="str">
        <f t="shared" si="1019"/>
        <v>CC$17</v>
      </c>
      <c r="CD745" s="179" t="str">
        <f t="shared" si="1019"/>
        <v>CD$17</v>
      </c>
      <c r="CE745" s="179" t="str">
        <f t="shared" ref="CE745:CL745" si="1020">CE724</f>
        <v>CE$17</v>
      </c>
      <c r="CF745" s="179" t="str">
        <f t="shared" si="1020"/>
        <v>CF$17</v>
      </c>
      <c r="CG745" s="179" t="str">
        <f t="shared" si="1020"/>
        <v>CG$17</v>
      </c>
      <c r="CH745" s="179" t="str">
        <f t="shared" si="1020"/>
        <v>CH$17</v>
      </c>
      <c r="CI745" s="179" t="str">
        <f t="shared" si="1020"/>
        <v>CI$17</v>
      </c>
      <c r="CJ745" s="179" t="str">
        <f t="shared" si="1020"/>
        <v>CJ$17</v>
      </c>
      <c r="CK745" s="179" t="str">
        <f t="shared" si="1020"/>
        <v>CK$17</v>
      </c>
      <c r="CL745" s="179" t="str">
        <f t="shared" si="1020"/>
        <v>CL$17</v>
      </c>
      <c r="CN745" s="79"/>
      <c r="CO745" s="179" t="str">
        <f t="shared" ref="CO745:DL745" si="1021">CO724</f>
        <v>CO$17</v>
      </c>
      <c r="CP745" s="179" t="str">
        <f t="shared" si="1021"/>
        <v>CP$17</v>
      </c>
      <c r="CQ745" s="179" t="str">
        <f t="shared" si="1021"/>
        <v>CQ$17</v>
      </c>
      <c r="CR745" s="179" t="str">
        <f t="shared" si="1021"/>
        <v>CR$17</v>
      </c>
      <c r="CS745" s="179" t="str">
        <f t="shared" si="1021"/>
        <v>CS$17</v>
      </c>
      <c r="CT745" s="179" t="str">
        <f t="shared" si="1021"/>
        <v>CT$17</v>
      </c>
      <c r="CU745" s="179" t="str">
        <f t="shared" si="1021"/>
        <v>CU$17</v>
      </c>
      <c r="CV745" s="179" t="str">
        <f t="shared" si="1021"/>
        <v>CV$17</v>
      </c>
      <c r="CW745" s="179" t="str">
        <f t="shared" si="1021"/>
        <v>CW$17</v>
      </c>
      <c r="CX745" s="179" t="str">
        <f t="shared" si="1021"/>
        <v>CX$17</v>
      </c>
      <c r="CY745" s="179" t="str">
        <f t="shared" si="1021"/>
        <v>CY$17</v>
      </c>
      <c r="CZ745" s="179" t="str">
        <f t="shared" si="1021"/>
        <v>CZ$17</v>
      </c>
      <c r="DA745" s="179" t="str">
        <f t="shared" si="1021"/>
        <v>DA$17</v>
      </c>
      <c r="DB745" s="179" t="str">
        <f t="shared" si="1021"/>
        <v>DB$17</v>
      </c>
      <c r="DC745" s="179" t="str">
        <f t="shared" si="1021"/>
        <v>DC$17</v>
      </c>
      <c r="DD745" s="179" t="str">
        <f t="shared" si="1021"/>
        <v>DD$17</v>
      </c>
      <c r="DE745" s="179" t="str">
        <f t="shared" si="1021"/>
        <v>DE$17</v>
      </c>
      <c r="DF745" s="179" t="str">
        <f t="shared" si="1021"/>
        <v>DF$17</v>
      </c>
      <c r="DG745" s="179" t="str">
        <f t="shared" si="1021"/>
        <v>DG$17</v>
      </c>
      <c r="DH745" s="179" t="str">
        <f t="shared" si="1021"/>
        <v>DH$17</v>
      </c>
      <c r="DI745" s="179" t="str">
        <f t="shared" si="1021"/>
        <v>DI$17</v>
      </c>
      <c r="DJ745" s="179" t="str">
        <f t="shared" si="1021"/>
        <v>DJ$17</v>
      </c>
      <c r="DK745" s="179" t="str">
        <f t="shared" si="1021"/>
        <v>DK$17</v>
      </c>
      <c r="DL745" s="179" t="str">
        <f t="shared" si="1021"/>
        <v>DL$17</v>
      </c>
    </row>
    <row r="746" spans="2:116" x14ac:dyDescent="0.4">
      <c r="B746" t="s">
        <v>332</v>
      </c>
      <c r="D746" t="s">
        <v>786</v>
      </c>
      <c r="E746" s="8" t="str">
        <f t="shared" si="1014"/>
        <v>746 HOURLY-PV</v>
      </c>
      <c r="G746" s="8" t="str">
        <f>G725</f>
        <v>(Secondary label)</v>
      </c>
      <c r="H746" s="12"/>
      <c r="I746" s="60"/>
      <c r="J746" s="60"/>
      <c r="K746" s="15"/>
      <c r="L746" s="15"/>
      <c r="M746" s="15"/>
      <c r="N746" s="15"/>
      <c r="O746" s="15"/>
      <c r="P746" s="15"/>
      <c r="R746" s="15"/>
      <c r="S746" s="179">
        <f t="shared" ref="S746:AX746" si="1022">S725</f>
        <v>0</v>
      </c>
      <c r="T746" s="179">
        <f t="shared" si="1022"/>
        <v>0</v>
      </c>
      <c r="U746" s="179">
        <f t="shared" si="1022"/>
        <v>0</v>
      </c>
      <c r="V746" s="179">
        <f t="shared" si="1022"/>
        <v>0</v>
      </c>
      <c r="W746" s="179">
        <f t="shared" si="1022"/>
        <v>0</v>
      </c>
      <c r="X746" s="179">
        <f t="shared" si="1022"/>
        <v>0</v>
      </c>
      <c r="Y746" s="179">
        <f t="shared" si="1022"/>
        <v>0</v>
      </c>
      <c r="Z746" s="179">
        <f t="shared" si="1022"/>
        <v>0</v>
      </c>
      <c r="AA746" s="179">
        <f t="shared" si="1022"/>
        <v>0</v>
      </c>
      <c r="AB746" s="179">
        <f t="shared" si="1022"/>
        <v>0</v>
      </c>
      <c r="AC746" s="179">
        <f t="shared" si="1022"/>
        <v>0</v>
      </c>
      <c r="AD746" s="179">
        <f t="shared" si="1022"/>
        <v>0</v>
      </c>
      <c r="AE746" s="179">
        <f t="shared" si="1022"/>
        <v>0</v>
      </c>
      <c r="AF746" s="179">
        <f t="shared" si="1022"/>
        <v>0</v>
      </c>
      <c r="AG746" s="179">
        <f t="shared" si="1022"/>
        <v>0</v>
      </c>
      <c r="AH746" s="179">
        <f t="shared" si="1022"/>
        <v>0</v>
      </c>
      <c r="AI746" s="179">
        <f t="shared" si="1022"/>
        <v>0</v>
      </c>
      <c r="AJ746" s="179">
        <f t="shared" si="1022"/>
        <v>0</v>
      </c>
      <c r="AK746" s="179">
        <f t="shared" si="1022"/>
        <v>0</v>
      </c>
      <c r="AL746" s="179">
        <f t="shared" si="1022"/>
        <v>0</v>
      </c>
      <c r="AM746" s="179">
        <f t="shared" si="1022"/>
        <v>0</v>
      </c>
      <c r="AN746" s="179">
        <f t="shared" si="1022"/>
        <v>0</v>
      </c>
      <c r="AO746" s="179">
        <f t="shared" si="1022"/>
        <v>0</v>
      </c>
      <c r="AP746" s="179">
        <f t="shared" si="1022"/>
        <v>0</v>
      </c>
      <c r="AQ746" s="179">
        <f t="shared" si="1022"/>
        <v>0</v>
      </c>
      <c r="AR746" s="179">
        <f t="shared" si="1022"/>
        <v>0</v>
      </c>
      <c r="AS746" s="179">
        <f t="shared" si="1022"/>
        <v>0</v>
      </c>
      <c r="AT746" s="179">
        <f t="shared" si="1022"/>
        <v>0</v>
      </c>
      <c r="AU746" s="179">
        <f t="shared" si="1022"/>
        <v>0</v>
      </c>
      <c r="AV746" s="179">
        <f t="shared" si="1022"/>
        <v>0</v>
      </c>
      <c r="AW746" s="179">
        <f t="shared" si="1022"/>
        <v>0</v>
      </c>
      <c r="AX746" s="179">
        <f t="shared" si="1022"/>
        <v>0</v>
      </c>
      <c r="AY746" s="179">
        <f t="shared" ref="AY746:CD746" si="1023">AY725</f>
        <v>0</v>
      </c>
      <c r="AZ746" s="179">
        <f t="shared" si="1023"/>
        <v>0</v>
      </c>
      <c r="BA746" s="179">
        <f t="shared" si="1023"/>
        <v>0</v>
      </c>
      <c r="BB746" s="179">
        <f t="shared" si="1023"/>
        <v>0</v>
      </c>
      <c r="BC746" s="179">
        <f t="shared" si="1023"/>
        <v>0</v>
      </c>
      <c r="BD746" s="179">
        <f t="shared" si="1023"/>
        <v>0</v>
      </c>
      <c r="BE746" s="179">
        <f t="shared" si="1023"/>
        <v>0</v>
      </c>
      <c r="BF746" s="179">
        <f t="shared" si="1023"/>
        <v>0</v>
      </c>
      <c r="BG746" s="179">
        <f t="shared" si="1023"/>
        <v>0</v>
      </c>
      <c r="BH746" s="179">
        <f t="shared" si="1023"/>
        <v>0</v>
      </c>
      <c r="BI746" s="179">
        <f t="shared" si="1023"/>
        <v>0</v>
      </c>
      <c r="BJ746" s="179">
        <f t="shared" si="1023"/>
        <v>0</v>
      </c>
      <c r="BK746" s="179">
        <f t="shared" si="1023"/>
        <v>0</v>
      </c>
      <c r="BL746" s="179">
        <f t="shared" si="1023"/>
        <v>0</v>
      </c>
      <c r="BM746" s="179">
        <f t="shared" si="1023"/>
        <v>0</v>
      </c>
      <c r="BN746" s="179">
        <f t="shared" si="1023"/>
        <v>0</v>
      </c>
      <c r="BO746" s="179">
        <f t="shared" si="1023"/>
        <v>0</v>
      </c>
      <c r="BP746" s="179">
        <f t="shared" si="1023"/>
        <v>0</v>
      </c>
      <c r="BQ746" s="179">
        <f t="shared" si="1023"/>
        <v>0</v>
      </c>
      <c r="BR746" s="179">
        <f t="shared" si="1023"/>
        <v>0</v>
      </c>
      <c r="BS746" s="179">
        <f t="shared" si="1023"/>
        <v>0</v>
      </c>
      <c r="BT746" s="179">
        <f t="shared" si="1023"/>
        <v>0</v>
      </c>
      <c r="BU746" s="179">
        <f t="shared" si="1023"/>
        <v>0</v>
      </c>
      <c r="BV746" s="179">
        <f t="shared" si="1023"/>
        <v>0</v>
      </c>
      <c r="BW746" s="179">
        <f t="shared" si="1023"/>
        <v>0</v>
      </c>
      <c r="BX746" s="179">
        <f t="shared" si="1023"/>
        <v>0</v>
      </c>
      <c r="BY746" s="179">
        <f t="shared" si="1023"/>
        <v>0</v>
      </c>
      <c r="BZ746" s="179">
        <f t="shared" si="1023"/>
        <v>0</v>
      </c>
      <c r="CA746" s="179">
        <f t="shared" si="1023"/>
        <v>0</v>
      </c>
      <c r="CB746" s="179">
        <f t="shared" si="1023"/>
        <v>0</v>
      </c>
      <c r="CC746" s="179">
        <f t="shared" si="1023"/>
        <v>0</v>
      </c>
      <c r="CD746" s="179">
        <f t="shared" si="1023"/>
        <v>0</v>
      </c>
      <c r="CE746" s="179">
        <f t="shared" ref="CE746:CL746" si="1024">CE725</f>
        <v>0</v>
      </c>
      <c r="CF746" s="179">
        <f t="shared" si="1024"/>
        <v>0</v>
      </c>
      <c r="CG746" s="179">
        <f t="shared" si="1024"/>
        <v>0</v>
      </c>
      <c r="CH746" s="179">
        <f t="shared" si="1024"/>
        <v>0</v>
      </c>
      <c r="CI746" s="179">
        <f t="shared" si="1024"/>
        <v>0</v>
      </c>
      <c r="CJ746" s="179">
        <f t="shared" si="1024"/>
        <v>0</v>
      </c>
      <c r="CK746" s="179">
        <f t="shared" si="1024"/>
        <v>0</v>
      </c>
      <c r="CL746" s="179">
        <f t="shared" si="1024"/>
        <v>0</v>
      </c>
      <c r="CN746" s="60"/>
      <c r="CO746" s="179">
        <f t="shared" ref="CO746:DL746" si="1025">CO725</f>
        <v>0</v>
      </c>
      <c r="CP746" s="179">
        <f t="shared" si="1025"/>
        <v>0</v>
      </c>
      <c r="CQ746" s="179">
        <f t="shared" si="1025"/>
        <v>0</v>
      </c>
      <c r="CR746" s="179">
        <f t="shared" si="1025"/>
        <v>0</v>
      </c>
      <c r="CS746" s="179">
        <f t="shared" si="1025"/>
        <v>0</v>
      </c>
      <c r="CT746" s="179">
        <f t="shared" si="1025"/>
        <v>0</v>
      </c>
      <c r="CU746" s="179">
        <f t="shared" si="1025"/>
        <v>0</v>
      </c>
      <c r="CV746" s="179">
        <f t="shared" si="1025"/>
        <v>0</v>
      </c>
      <c r="CW746" s="179">
        <f t="shared" si="1025"/>
        <v>0</v>
      </c>
      <c r="CX746" s="179">
        <f t="shared" si="1025"/>
        <v>0</v>
      </c>
      <c r="CY746" s="179">
        <f t="shared" si="1025"/>
        <v>0</v>
      </c>
      <c r="CZ746" s="179">
        <f t="shared" si="1025"/>
        <v>0</v>
      </c>
      <c r="DA746" s="179">
        <f t="shared" si="1025"/>
        <v>0</v>
      </c>
      <c r="DB746" s="179">
        <f t="shared" si="1025"/>
        <v>0</v>
      </c>
      <c r="DC746" s="179">
        <f t="shared" si="1025"/>
        <v>0</v>
      </c>
      <c r="DD746" s="179">
        <f t="shared" si="1025"/>
        <v>0</v>
      </c>
      <c r="DE746" s="179">
        <f t="shared" si="1025"/>
        <v>0</v>
      </c>
      <c r="DF746" s="179">
        <f t="shared" si="1025"/>
        <v>0</v>
      </c>
      <c r="DG746" s="179">
        <f t="shared" si="1025"/>
        <v>0</v>
      </c>
      <c r="DH746" s="179">
        <f t="shared" si="1025"/>
        <v>0</v>
      </c>
      <c r="DI746" s="179">
        <f t="shared" si="1025"/>
        <v>0</v>
      </c>
      <c r="DJ746" s="179">
        <f t="shared" si="1025"/>
        <v>0</v>
      </c>
      <c r="DK746" s="179">
        <f t="shared" si="1025"/>
        <v>0</v>
      </c>
      <c r="DL746" s="179">
        <f t="shared" si="1025"/>
        <v>0</v>
      </c>
    </row>
    <row r="747" spans="2:116" x14ac:dyDescent="0.4">
      <c r="B747" t="s">
        <v>332</v>
      </c>
      <c r="D747" t="s">
        <v>786</v>
      </c>
      <c r="E747" s="8" t="str">
        <f t="shared" si="1014"/>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1014"/>
        <v>748 HOURLY-PV</v>
      </c>
      <c r="G748" s="8" t="str">
        <f>G727</f>
        <v>Secondary revenue driver</v>
      </c>
      <c r="H748" s="12"/>
      <c r="I748" s="60"/>
      <c r="J748" s="60"/>
      <c r="K748" s="15"/>
      <c r="L748" s="15"/>
      <c r="M748" s="15"/>
      <c r="N748" s="15"/>
      <c r="O748" s="15"/>
      <c r="P748" s="15"/>
      <c r="R748" s="15"/>
      <c r="S748" s="179" t="str">
        <f t="shared" ref="S748:AX748" si="1026">S727</f>
        <v>S$18</v>
      </c>
      <c r="T748" s="179" t="str">
        <f t="shared" si="1026"/>
        <v>T$18</v>
      </c>
      <c r="U748" s="179" t="str">
        <f t="shared" si="1026"/>
        <v>U$18</v>
      </c>
      <c r="V748" s="179" t="str">
        <f t="shared" si="1026"/>
        <v>V$18</v>
      </c>
      <c r="W748" s="179" t="str">
        <f t="shared" si="1026"/>
        <v>W$18</v>
      </c>
      <c r="X748" s="179" t="str">
        <f t="shared" si="1026"/>
        <v>X$18</v>
      </c>
      <c r="Y748" s="179" t="str">
        <f t="shared" si="1026"/>
        <v>Y$18</v>
      </c>
      <c r="Z748" s="179" t="str">
        <f t="shared" si="1026"/>
        <v>Z$18</v>
      </c>
      <c r="AA748" s="179" t="str">
        <f t="shared" si="1026"/>
        <v>AA$18</v>
      </c>
      <c r="AB748" s="179" t="str">
        <f t="shared" si="1026"/>
        <v>AB$18</v>
      </c>
      <c r="AC748" s="179" t="str">
        <f t="shared" si="1026"/>
        <v>AC$18</v>
      </c>
      <c r="AD748" s="179" t="str">
        <f t="shared" si="1026"/>
        <v>AD$18</v>
      </c>
      <c r="AE748" s="179" t="str">
        <f t="shared" si="1026"/>
        <v>AE$18</v>
      </c>
      <c r="AF748" s="179" t="str">
        <f t="shared" si="1026"/>
        <v>AF$18</v>
      </c>
      <c r="AG748" s="179" t="str">
        <f t="shared" si="1026"/>
        <v>AG$18</v>
      </c>
      <c r="AH748" s="179" t="str">
        <f t="shared" si="1026"/>
        <v>AH$18</v>
      </c>
      <c r="AI748" s="179" t="str">
        <f t="shared" si="1026"/>
        <v>AI$18</v>
      </c>
      <c r="AJ748" s="179" t="str">
        <f t="shared" si="1026"/>
        <v>AJ$18</v>
      </c>
      <c r="AK748" s="179" t="str">
        <f t="shared" si="1026"/>
        <v>AK$18</v>
      </c>
      <c r="AL748" s="179" t="str">
        <f t="shared" si="1026"/>
        <v>AL$18</v>
      </c>
      <c r="AM748" s="179" t="str">
        <f t="shared" si="1026"/>
        <v>AM$18</v>
      </c>
      <c r="AN748" s="179" t="str">
        <f t="shared" si="1026"/>
        <v>AN$18</v>
      </c>
      <c r="AO748" s="179" t="str">
        <f t="shared" si="1026"/>
        <v>AO$18</v>
      </c>
      <c r="AP748" s="179" t="str">
        <f t="shared" si="1026"/>
        <v>AP$18</v>
      </c>
      <c r="AQ748" s="179" t="str">
        <f t="shared" si="1026"/>
        <v>AQ$18</v>
      </c>
      <c r="AR748" s="179" t="str">
        <f t="shared" si="1026"/>
        <v>AR$18</v>
      </c>
      <c r="AS748" s="179" t="str">
        <f t="shared" si="1026"/>
        <v>AS$18</v>
      </c>
      <c r="AT748" s="179" t="str">
        <f t="shared" si="1026"/>
        <v>AT$18</v>
      </c>
      <c r="AU748" s="179" t="str">
        <f t="shared" si="1026"/>
        <v>AU$18</v>
      </c>
      <c r="AV748" s="179" t="str">
        <f t="shared" si="1026"/>
        <v>AV$18</v>
      </c>
      <c r="AW748" s="179" t="str">
        <f t="shared" si="1026"/>
        <v>AW$18</v>
      </c>
      <c r="AX748" s="179" t="str">
        <f t="shared" si="1026"/>
        <v>AX$18</v>
      </c>
      <c r="AY748" s="179" t="str">
        <f t="shared" ref="AY748:CD748" si="1027">AY727</f>
        <v>AY$18</v>
      </c>
      <c r="AZ748" s="179" t="str">
        <f t="shared" si="1027"/>
        <v>AZ$18</v>
      </c>
      <c r="BA748" s="179" t="str">
        <f t="shared" si="1027"/>
        <v>BA$18</v>
      </c>
      <c r="BB748" s="179" t="str">
        <f t="shared" si="1027"/>
        <v>BB$18</v>
      </c>
      <c r="BC748" s="179" t="str">
        <f t="shared" si="1027"/>
        <v>BC$18</v>
      </c>
      <c r="BD748" s="179" t="str">
        <f t="shared" si="1027"/>
        <v>BD$18</v>
      </c>
      <c r="BE748" s="179" t="str">
        <f t="shared" si="1027"/>
        <v>BE$18</v>
      </c>
      <c r="BF748" s="179" t="str">
        <f t="shared" si="1027"/>
        <v>BF$18</v>
      </c>
      <c r="BG748" s="179" t="str">
        <f t="shared" si="1027"/>
        <v>BG$18</v>
      </c>
      <c r="BH748" s="179" t="str">
        <f t="shared" si="1027"/>
        <v>BH$18</v>
      </c>
      <c r="BI748" s="179" t="str">
        <f t="shared" si="1027"/>
        <v>BI$18</v>
      </c>
      <c r="BJ748" s="179" t="str">
        <f t="shared" si="1027"/>
        <v>BJ$18</v>
      </c>
      <c r="BK748" s="179" t="str">
        <f t="shared" si="1027"/>
        <v>BK$18</v>
      </c>
      <c r="BL748" s="179" t="str">
        <f t="shared" si="1027"/>
        <v>BL$18</v>
      </c>
      <c r="BM748" s="179" t="str">
        <f t="shared" si="1027"/>
        <v>BM$18</v>
      </c>
      <c r="BN748" s="179" t="str">
        <f t="shared" si="1027"/>
        <v>BN$18</v>
      </c>
      <c r="BO748" s="179" t="str">
        <f t="shared" si="1027"/>
        <v>BO$18</v>
      </c>
      <c r="BP748" s="179" t="str">
        <f t="shared" si="1027"/>
        <v>BP$18</v>
      </c>
      <c r="BQ748" s="179" t="str">
        <f t="shared" si="1027"/>
        <v>BQ$18</v>
      </c>
      <c r="BR748" s="179" t="str">
        <f t="shared" si="1027"/>
        <v>BR$18</v>
      </c>
      <c r="BS748" s="179" t="str">
        <f t="shared" si="1027"/>
        <v>BS$18</v>
      </c>
      <c r="BT748" s="179" t="str">
        <f t="shared" si="1027"/>
        <v>BT$18</v>
      </c>
      <c r="BU748" s="179" t="str">
        <f t="shared" si="1027"/>
        <v>BU$18</v>
      </c>
      <c r="BV748" s="179" t="str">
        <f t="shared" si="1027"/>
        <v>BV$18</v>
      </c>
      <c r="BW748" s="179" t="str">
        <f t="shared" si="1027"/>
        <v>BW$18</v>
      </c>
      <c r="BX748" s="179" t="str">
        <f t="shared" si="1027"/>
        <v>BX$18</v>
      </c>
      <c r="BY748" s="179" t="str">
        <f t="shared" si="1027"/>
        <v>BY$18</v>
      </c>
      <c r="BZ748" s="179" t="str">
        <f t="shared" si="1027"/>
        <v>BZ$18</v>
      </c>
      <c r="CA748" s="179" t="str">
        <f t="shared" si="1027"/>
        <v>CA$18</v>
      </c>
      <c r="CB748" s="179" t="str">
        <f t="shared" si="1027"/>
        <v>CB$18</v>
      </c>
      <c r="CC748" s="179" t="str">
        <f t="shared" si="1027"/>
        <v>CC$18</v>
      </c>
      <c r="CD748" s="179" t="str">
        <f t="shared" si="1027"/>
        <v>CD$18</v>
      </c>
      <c r="CE748" s="179" t="str">
        <f t="shared" ref="CE748:CL748" si="1028">CE727</f>
        <v>CE$18</v>
      </c>
      <c r="CF748" s="179" t="str">
        <f t="shared" si="1028"/>
        <v>CF$18</v>
      </c>
      <c r="CG748" s="179" t="str">
        <f t="shared" si="1028"/>
        <v>CG$18</v>
      </c>
      <c r="CH748" s="179" t="str">
        <f t="shared" si="1028"/>
        <v>CH$18</v>
      </c>
      <c r="CI748" s="179" t="str">
        <f t="shared" si="1028"/>
        <v>CI$18</v>
      </c>
      <c r="CJ748" s="179" t="str">
        <f t="shared" si="1028"/>
        <v>CJ$18</v>
      </c>
      <c r="CK748" s="179" t="str">
        <f t="shared" si="1028"/>
        <v>CK$18</v>
      </c>
      <c r="CL748" s="179" t="str">
        <f t="shared" si="1028"/>
        <v>CL$18</v>
      </c>
      <c r="CN748" s="60"/>
      <c r="CO748" s="179" t="str">
        <f t="shared" ref="CO748:DL748" si="1029">CO727</f>
        <v>CO$18</v>
      </c>
      <c r="CP748" s="179" t="str">
        <f t="shared" si="1029"/>
        <v>CP$18</v>
      </c>
      <c r="CQ748" s="179" t="str">
        <f t="shared" si="1029"/>
        <v>CQ$18</v>
      </c>
      <c r="CR748" s="179" t="str">
        <f t="shared" si="1029"/>
        <v>CR$18</v>
      </c>
      <c r="CS748" s="179" t="str">
        <f t="shared" si="1029"/>
        <v>CS$18</v>
      </c>
      <c r="CT748" s="179" t="str">
        <f t="shared" si="1029"/>
        <v>CT$18</v>
      </c>
      <c r="CU748" s="179" t="str">
        <f t="shared" si="1029"/>
        <v>CU$18</v>
      </c>
      <c r="CV748" s="179" t="str">
        <f t="shared" si="1029"/>
        <v>CV$18</v>
      </c>
      <c r="CW748" s="179" t="str">
        <f t="shared" si="1029"/>
        <v>CW$18</v>
      </c>
      <c r="CX748" s="179" t="str">
        <f t="shared" si="1029"/>
        <v>CX$18</v>
      </c>
      <c r="CY748" s="179" t="str">
        <f t="shared" si="1029"/>
        <v>CY$18</v>
      </c>
      <c r="CZ748" s="179" t="str">
        <f t="shared" si="1029"/>
        <v>CZ$18</v>
      </c>
      <c r="DA748" s="179" t="str">
        <f t="shared" si="1029"/>
        <v>DA$18</v>
      </c>
      <c r="DB748" s="179" t="str">
        <f t="shared" si="1029"/>
        <v>DB$18</v>
      </c>
      <c r="DC748" s="179" t="str">
        <f t="shared" si="1029"/>
        <v>DC$18</v>
      </c>
      <c r="DD748" s="179" t="str">
        <f t="shared" si="1029"/>
        <v>DD$18</v>
      </c>
      <c r="DE748" s="179" t="str">
        <f t="shared" si="1029"/>
        <v>DE$18</v>
      </c>
      <c r="DF748" s="179" t="str">
        <f t="shared" si="1029"/>
        <v>DF$18</v>
      </c>
      <c r="DG748" s="179" t="str">
        <f t="shared" si="1029"/>
        <v>DG$18</v>
      </c>
      <c r="DH748" s="179" t="str">
        <f t="shared" si="1029"/>
        <v>DH$18</v>
      </c>
      <c r="DI748" s="179" t="str">
        <f t="shared" si="1029"/>
        <v>DI$18</v>
      </c>
      <c r="DJ748" s="179" t="str">
        <f t="shared" si="1029"/>
        <v>DJ$18</v>
      </c>
      <c r="DK748" s="179" t="str">
        <f t="shared" si="1029"/>
        <v>DK$18</v>
      </c>
      <c r="DL748" s="179" t="str">
        <f t="shared" si="1029"/>
        <v>DL$18</v>
      </c>
    </row>
    <row r="749" spans="2:116" x14ac:dyDescent="0.4">
      <c r="B749" t="s">
        <v>332</v>
      </c>
      <c r="D749" t="s">
        <v>786</v>
      </c>
      <c r="E749" s="8" t="str">
        <f t="shared" si="1014"/>
        <v>749 HOURLY-PV</v>
      </c>
      <c r="G749" s="8" t="str">
        <f>G728</f>
        <v>Secondary volume driver</v>
      </c>
      <c r="H749" s="12"/>
      <c r="I749" s="60"/>
      <c r="J749" s="60"/>
      <c r="K749" s="15"/>
      <c r="L749" s="15"/>
      <c r="M749" s="15"/>
      <c r="N749" s="15"/>
      <c r="O749" s="15"/>
      <c r="P749" s="15"/>
      <c r="R749" s="15"/>
      <c r="S749" s="179" t="str">
        <f t="shared" ref="S749:AX749" si="1030">S728</f>
        <v>S$19</v>
      </c>
      <c r="T749" s="179" t="str">
        <f t="shared" si="1030"/>
        <v>T$19</v>
      </c>
      <c r="U749" s="179" t="str">
        <f t="shared" si="1030"/>
        <v>U$19</v>
      </c>
      <c r="V749" s="179" t="str">
        <f t="shared" si="1030"/>
        <v>V$19</v>
      </c>
      <c r="W749" s="179" t="str">
        <f t="shared" si="1030"/>
        <v>W$19</v>
      </c>
      <c r="X749" s="179" t="str">
        <f t="shared" si="1030"/>
        <v>X$19</v>
      </c>
      <c r="Y749" s="179" t="str">
        <f t="shared" si="1030"/>
        <v>Y$19</v>
      </c>
      <c r="Z749" s="179" t="str">
        <f t="shared" si="1030"/>
        <v>Z$19</v>
      </c>
      <c r="AA749" s="179" t="str">
        <f t="shared" si="1030"/>
        <v>AA$19</v>
      </c>
      <c r="AB749" s="179" t="str">
        <f t="shared" si="1030"/>
        <v>AB$19</v>
      </c>
      <c r="AC749" s="179" t="str">
        <f t="shared" si="1030"/>
        <v>AC$19</v>
      </c>
      <c r="AD749" s="179" t="str">
        <f t="shared" si="1030"/>
        <v>AD$19</v>
      </c>
      <c r="AE749" s="179" t="str">
        <f t="shared" si="1030"/>
        <v>AE$19</v>
      </c>
      <c r="AF749" s="179" t="str">
        <f t="shared" si="1030"/>
        <v>AF$19</v>
      </c>
      <c r="AG749" s="179" t="str">
        <f t="shared" si="1030"/>
        <v>AG$19</v>
      </c>
      <c r="AH749" s="179" t="str">
        <f t="shared" si="1030"/>
        <v>AH$19</v>
      </c>
      <c r="AI749" s="179" t="str">
        <f t="shared" si="1030"/>
        <v>AI$19</v>
      </c>
      <c r="AJ749" s="179" t="str">
        <f t="shared" si="1030"/>
        <v>AJ$19</v>
      </c>
      <c r="AK749" s="179" t="str">
        <f t="shared" si="1030"/>
        <v>AK$19</v>
      </c>
      <c r="AL749" s="179" t="str">
        <f t="shared" si="1030"/>
        <v>AL$19</v>
      </c>
      <c r="AM749" s="179" t="str">
        <f t="shared" si="1030"/>
        <v>AM$19</v>
      </c>
      <c r="AN749" s="179" t="str">
        <f t="shared" si="1030"/>
        <v>AN$19</v>
      </c>
      <c r="AO749" s="179" t="str">
        <f t="shared" si="1030"/>
        <v>AO$19</v>
      </c>
      <c r="AP749" s="179" t="str">
        <f t="shared" si="1030"/>
        <v>AP$19</v>
      </c>
      <c r="AQ749" s="179" t="str">
        <f t="shared" si="1030"/>
        <v>AQ$19</v>
      </c>
      <c r="AR749" s="179" t="str">
        <f t="shared" si="1030"/>
        <v>AR$19</v>
      </c>
      <c r="AS749" s="179" t="str">
        <f t="shared" si="1030"/>
        <v>AS$19</v>
      </c>
      <c r="AT749" s="179" t="str">
        <f t="shared" si="1030"/>
        <v>AT$19</v>
      </c>
      <c r="AU749" s="179" t="str">
        <f t="shared" si="1030"/>
        <v>AU$19</v>
      </c>
      <c r="AV749" s="179" t="str">
        <f t="shared" si="1030"/>
        <v>AV$19</v>
      </c>
      <c r="AW749" s="179" t="str">
        <f t="shared" si="1030"/>
        <v>AW$19</v>
      </c>
      <c r="AX749" s="179" t="str">
        <f t="shared" si="1030"/>
        <v>AX$19</v>
      </c>
      <c r="AY749" s="179" t="str">
        <f t="shared" ref="AY749:CD749" si="1031">AY728</f>
        <v>AY$19</v>
      </c>
      <c r="AZ749" s="179" t="str">
        <f t="shared" si="1031"/>
        <v>AZ$19</v>
      </c>
      <c r="BA749" s="179" t="str">
        <f t="shared" si="1031"/>
        <v>BA$19</v>
      </c>
      <c r="BB749" s="179" t="str">
        <f t="shared" si="1031"/>
        <v>BB$19</v>
      </c>
      <c r="BC749" s="179" t="str">
        <f t="shared" si="1031"/>
        <v>BC$19</v>
      </c>
      <c r="BD749" s="179" t="str">
        <f t="shared" si="1031"/>
        <v>BD$19</v>
      </c>
      <c r="BE749" s="179" t="str">
        <f t="shared" si="1031"/>
        <v>BE$19</v>
      </c>
      <c r="BF749" s="179" t="str">
        <f t="shared" si="1031"/>
        <v>BF$19</v>
      </c>
      <c r="BG749" s="179" t="str">
        <f t="shared" si="1031"/>
        <v>BG$19</v>
      </c>
      <c r="BH749" s="179" t="str">
        <f t="shared" si="1031"/>
        <v>BH$19</v>
      </c>
      <c r="BI749" s="179" t="str">
        <f t="shared" si="1031"/>
        <v>BI$19</v>
      </c>
      <c r="BJ749" s="179" t="str">
        <f t="shared" si="1031"/>
        <v>BJ$19</v>
      </c>
      <c r="BK749" s="179" t="str">
        <f t="shared" si="1031"/>
        <v>BK$19</v>
      </c>
      <c r="BL749" s="179" t="str">
        <f t="shared" si="1031"/>
        <v>BL$19</v>
      </c>
      <c r="BM749" s="179" t="str">
        <f t="shared" si="1031"/>
        <v>BM$19</v>
      </c>
      <c r="BN749" s="179" t="str">
        <f t="shared" si="1031"/>
        <v>BN$19</v>
      </c>
      <c r="BO749" s="179" t="str">
        <f t="shared" si="1031"/>
        <v>BO$19</v>
      </c>
      <c r="BP749" s="179" t="str">
        <f t="shared" si="1031"/>
        <v>BP$19</v>
      </c>
      <c r="BQ749" s="179" t="str">
        <f t="shared" si="1031"/>
        <v>BQ$19</v>
      </c>
      <c r="BR749" s="179" t="str">
        <f t="shared" si="1031"/>
        <v>BR$19</v>
      </c>
      <c r="BS749" s="179" t="str">
        <f t="shared" si="1031"/>
        <v>BS$19</v>
      </c>
      <c r="BT749" s="179" t="str">
        <f t="shared" si="1031"/>
        <v>BT$19</v>
      </c>
      <c r="BU749" s="179" t="str">
        <f t="shared" si="1031"/>
        <v>BU$19</v>
      </c>
      <c r="BV749" s="179" t="str">
        <f t="shared" si="1031"/>
        <v>BV$19</v>
      </c>
      <c r="BW749" s="179" t="str">
        <f t="shared" si="1031"/>
        <v>BW$19</v>
      </c>
      <c r="BX749" s="179" t="str">
        <f t="shared" si="1031"/>
        <v>BX$19</v>
      </c>
      <c r="BY749" s="179" t="str">
        <f t="shared" si="1031"/>
        <v>BY$19</v>
      </c>
      <c r="BZ749" s="179" t="str">
        <f t="shared" si="1031"/>
        <v>BZ$19</v>
      </c>
      <c r="CA749" s="179" t="str">
        <f t="shared" si="1031"/>
        <v>CA$19</v>
      </c>
      <c r="CB749" s="179" t="str">
        <f t="shared" si="1031"/>
        <v>CB$19</v>
      </c>
      <c r="CC749" s="179" t="str">
        <f t="shared" si="1031"/>
        <v>CC$19</v>
      </c>
      <c r="CD749" s="179" t="str">
        <f t="shared" si="1031"/>
        <v>CD$19</v>
      </c>
      <c r="CE749" s="179" t="str">
        <f t="shared" ref="CE749:CL749" si="1032">CE728</f>
        <v>CE$19</v>
      </c>
      <c r="CF749" s="179" t="str">
        <f t="shared" si="1032"/>
        <v>CF$19</v>
      </c>
      <c r="CG749" s="179" t="str">
        <f t="shared" si="1032"/>
        <v>CG$19</v>
      </c>
      <c r="CH749" s="179" t="str">
        <f t="shared" si="1032"/>
        <v>CH$19</v>
      </c>
      <c r="CI749" s="179" t="str">
        <f t="shared" si="1032"/>
        <v>CI$19</v>
      </c>
      <c r="CJ749" s="179" t="str">
        <f t="shared" si="1032"/>
        <v>CJ$19</v>
      </c>
      <c r="CK749" s="179" t="str">
        <f t="shared" si="1032"/>
        <v>CK$19</v>
      </c>
      <c r="CL749" s="179" t="str">
        <f t="shared" si="1032"/>
        <v>CL$19</v>
      </c>
      <c r="CN749" s="60"/>
      <c r="CO749" s="179" t="str">
        <f t="shared" ref="CO749:DL749" si="1033">CO728</f>
        <v>CO$19</v>
      </c>
      <c r="CP749" s="179" t="str">
        <f t="shared" si="1033"/>
        <v>CP$19</v>
      </c>
      <c r="CQ749" s="179" t="str">
        <f t="shared" si="1033"/>
        <v>CQ$19</v>
      </c>
      <c r="CR749" s="179" t="str">
        <f t="shared" si="1033"/>
        <v>CR$19</v>
      </c>
      <c r="CS749" s="179" t="str">
        <f t="shared" si="1033"/>
        <v>CS$19</v>
      </c>
      <c r="CT749" s="179" t="str">
        <f t="shared" si="1033"/>
        <v>CT$19</v>
      </c>
      <c r="CU749" s="179" t="str">
        <f t="shared" si="1033"/>
        <v>CU$19</v>
      </c>
      <c r="CV749" s="179" t="str">
        <f t="shared" si="1033"/>
        <v>CV$19</v>
      </c>
      <c r="CW749" s="179" t="str">
        <f t="shared" si="1033"/>
        <v>CW$19</v>
      </c>
      <c r="CX749" s="179" t="str">
        <f t="shared" si="1033"/>
        <v>CX$19</v>
      </c>
      <c r="CY749" s="179" t="str">
        <f t="shared" si="1033"/>
        <v>CY$19</v>
      </c>
      <c r="CZ749" s="179" t="str">
        <f t="shared" si="1033"/>
        <v>CZ$19</v>
      </c>
      <c r="DA749" s="179" t="str">
        <f t="shared" si="1033"/>
        <v>DA$19</v>
      </c>
      <c r="DB749" s="179" t="str">
        <f t="shared" si="1033"/>
        <v>DB$19</v>
      </c>
      <c r="DC749" s="179" t="str">
        <f t="shared" si="1033"/>
        <v>DC$19</v>
      </c>
      <c r="DD749" s="179" t="str">
        <f t="shared" si="1033"/>
        <v>DD$19</v>
      </c>
      <c r="DE749" s="179" t="str">
        <f t="shared" si="1033"/>
        <v>DE$19</v>
      </c>
      <c r="DF749" s="179" t="str">
        <f t="shared" si="1033"/>
        <v>DF$19</v>
      </c>
      <c r="DG749" s="179" t="str">
        <f t="shared" si="1033"/>
        <v>DG$19</v>
      </c>
      <c r="DH749" s="179" t="str">
        <f t="shared" si="1033"/>
        <v>DH$19</v>
      </c>
      <c r="DI749" s="179" t="str">
        <f t="shared" si="1033"/>
        <v>DI$19</v>
      </c>
      <c r="DJ749" s="179" t="str">
        <f t="shared" si="1033"/>
        <v>DJ$19</v>
      </c>
      <c r="DK749" s="179" t="str">
        <f t="shared" si="1033"/>
        <v>DK$19</v>
      </c>
      <c r="DL749" s="179" t="str">
        <f t="shared" si="1033"/>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4">ADDRESS(ROW(S328),COLUMN(S328),2)</f>
        <v>S$328</v>
      </c>
      <c r="T762" s="199" t="str">
        <f t="shared" si="1034"/>
        <v>T$328</v>
      </c>
      <c r="U762" s="199" t="str">
        <f t="shared" si="1034"/>
        <v>U$328</v>
      </c>
      <c r="V762" s="199" t="str">
        <f t="shared" si="1034"/>
        <v>V$328</v>
      </c>
      <c r="W762" s="199" t="str">
        <f t="shared" si="1034"/>
        <v>W$328</v>
      </c>
      <c r="X762" s="199" t="str">
        <f t="shared" si="1034"/>
        <v>X$328</v>
      </c>
      <c r="Y762" s="199" t="str">
        <f t="shared" si="1034"/>
        <v>Y$328</v>
      </c>
      <c r="Z762" s="199" t="str">
        <f t="shared" si="1034"/>
        <v>Z$328</v>
      </c>
      <c r="AA762" s="199" t="str">
        <f t="shared" si="1034"/>
        <v>AA$328</v>
      </c>
      <c r="AB762" s="199" t="str">
        <f t="shared" si="1034"/>
        <v>AB$328</v>
      </c>
      <c r="AC762" s="199" t="str">
        <f t="shared" si="1034"/>
        <v>AC$328</v>
      </c>
      <c r="AD762" s="199" t="str">
        <f t="shared" si="1034"/>
        <v>AD$328</v>
      </c>
      <c r="AE762" s="199" t="str">
        <f t="shared" si="1034"/>
        <v>AE$328</v>
      </c>
      <c r="AF762" s="199" t="str">
        <f t="shared" si="1034"/>
        <v>AF$328</v>
      </c>
      <c r="AG762" s="199" t="str">
        <f t="shared" si="1034"/>
        <v>AG$328</v>
      </c>
      <c r="AH762" s="199" t="str">
        <f t="shared" si="1034"/>
        <v>AH$328</v>
      </c>
      <c r="AI762" s="199" t="str">
        <f t="shared" si="1034"/>
        <v>AI$328</v>
      </c>
      <c r="AJ762" s="199" t="str">
        <f t="shared" si="1034"/>
        <v>AJ$328</v>
      </c>
      <c r="AK762" s="199" t="str">
        <f t="shared" si="1034"/>
        <v>AK$328</v>
      </c>
      <c r="AL762" s="199" t="str">
        <f t="shared" si="1034"/>
        <v>AL$328</v>
      </c>
      <c r="AM762" s="199" t="str">
        <f t="shared" si="1034"/>
        <v>AM$328</v>
      </c>
      <c r="AN762" s="199" t="str">
        <f t="shared" si="1034"/>
        <v>AN$328</v>
      </c>
      <c r="AO762" s="199" t="str">
        <f t="shared" si="1034"/>
        <v>AO$328</v>
      </c>
      <c r="AP762" s="199" t="str">
        <f t="shared" si="1034"/>
        <v>AP$328</v>
      </c>
      <c r="AQ762" s="199" t="str">
        <f t="shared" si="1034"/>
        <v>AQ$328</v>
      </c>
      <c r="AR762" s="199" t="str">
        <f t="shared" si="1034"/>
        <v>AR$328</v>
      </c>
      <c r="AS762" s="199" t="str">
        <f t="shared" si="1034"/>
        <v>AS$328</v>
      </c>
      <c r="AT762" s="199" t="str">
        <f t="shared" si="1034"/>
        <v>AT$328</v>
      </c>
      <c r="AU762" s="199" t="str">
        <f t="shared" si="1034"/>
        <v>AU$328</v>
      </c>
      <c r="AV762" s="199" t="str">
        <f t="shared" si="1034"/>
        <v>AV$328</v>
      </c>
      <c r="AW762" s="199" t="str">
        <f t="shared" si="1034"/>
        <v>AW$328</v>
      </c>
      <c r="AX762" s="199" t="str">
        <f t="shared" si="1034"/>
        <v>AX$328</v>
      </c>
      <c r="AY762" s="199" t="str">
        <f t="shared" ref="AY762:CD762" si="1035">ADDRESS(ROW(AY328),COLUMN(AY328),2)</f>
        <v>AY$328</v>
      </c>
      <c r="AZ762" s="199" t="str">
        <f t="shared" si="1035"/>
        <v>AZ$328</v>
      </c>
      <c r="BA762" s="199" t="str">
        <f t="shared" si="1035"/>
        <v>BA$328</v>
      </c>
      <c r="BB762" s="199" t="str">
        <f t="shared" si="1035"/>
        <v>BB$328</v>
      </c>
      <c r="BC762" s="199" t="str">
        <f t="shared" si="1035"/>
        <v>BC$328</v>
      </c>
      <c r="BD762" s="199" t="str">
        <f t="shared" si="1035"/>
        <v>BD$328</v>
      </c>
      <c r="BE762" s="199" t="str">
        <f t="shared" si="1035"/>
        <v>BE$328</v>
      </c>
      <c r="BF762" s="199" t="str">
        <f t="shared" si="1035"/>
        <v>BF$328</v>
      </c>
      <c r="BG762" s="199" t="str">
        <f t="shared" si="1035"/>
        <v>BG$328</v>
      </c>
      <c r="BH762" s="199" t="str">
        <f t="shared" si="1035"/>
        <v>BH$328</v>
      </c>
      <c r="BI762" s="199" t="str">
        <f t="shared" si="1035"/>
        <v>BI$328</v>
      </c>
      <c r="BJ762" s="199" t="str">
        <f t="shared" si="1035"/>
        <v>BJ$328</v>
      </c>
      <c r="BK762" s="199" t="str">
        <f t="shared" si="1035"/>
        <v>BK$328</v>
      </c>
      <c r="BL762" s="199" t="str">
        <f t="shared" si="1035"/>
        <v>BL$328</v>
      </c>
      <c r="BM762" s="199" t="str">
        <f t="shared" si="1035"/>
        <v>BM$328</v>
      </c>
      <c r="BN762" s="199" t="str">
        <f t="shared" si="1035"/>
        <v>BN$328</v>
      </c>
      <c r="BO762" s="199" t="str">
        <f t="shared" si="1035"/>
        <v>BO$328</v>
      </c>
      <c r="BP762" s="199" t="str">
        <f t="shared" si="1035"/>
        <v>BP$328</v>
      </c>
      <c r="BQ762" s="199" t="str">
        <f t="shared" si="1035"/>
        <v>BQ$328</v>
      </c>
      <c r="BR762" s="199" t="str">
        <f t="shared" si="1035"/>
        <v>BR$328</v>
      </c>
      <c r="BS762" s="199" t="str">
        <f t="shared" si="1035"/>
        <v>BS$328</v>
      </c>
      <c r="BT762" s="199" t="str">
        <f t="shared" si="1035"/>
        <v>BT$328</v>
      </c>
      <c r="BU762" s="199" t="str">
        <f t="shared" si="1035"/>
        <v>BU$328</v>
      </c>
      <c r="BV762" s="199" t="str">
        <f t="shared" si="1035"/>
        <v>BV$328</v>
      </c>
      <c r="BW762" s="199" t="str">
        <f t="shared" si="1035"/>
        <v>BW$328</v>
      </c>
      <c r="BX762" s="199" t="str">
        <f t="shared" si="1035"/>
        <v>BX$328</v>
      </c>
      <c r="BY762" s="199" t="str">
        <f t="shared" si="1035"/>
        <v>BY$328</v>
      </c>
      <c r="BZ762" s="199" t="str">
        <f t="shared" si="1035"/>
        <v>BZ$328</v>
      </c>
      <c r="CA762" s="199" t="str">
        <f t="shared" si="1035"/>
        <v>CA$328</v>
      </c>
      <c r="CB762" s="199" t="str">
        <f t="shared" si="1035"/>
        <v>CB$328</v>
      </c>
      <c r="CC762" s="199" t="str">
        <f t="shared" si="1035"/>
        <v>CC$328</v>
      </c>
      <c r="CD762" s="199" t="str">
        <f t="shared" si="1035"/>
        <v>CD$328</v>
      </c>
      <c r="CE762" s="199" t="str">
        <f t="shared" ref="CE762:DL762" si="1036">ADDRESS(ROW(CE328),COLUMN(CE328),2)</f>
        <v>CE$328</v>
      </c>
      <c r="CF762" s="199" t="str">
        <f t="shared" si="1036"/>
        <v>CF$328</v>
      </c>
      <c r="CG762" s="199" t="str">
        <f t="shared" si="1036"/>
        <v>CG$328</v>
      </c>
      <c r="CH762" s="199" t="str">
        <f t="shared" si="1036"/>
        <v>CH$328</v>
      </c>
      <c r="CI762" s="199" t="str">
        <f t="shared" si="1036"/>
        <v>CI$328</v>
      </c>
      <c r="CJ762" s="199" t="str">
        <f t="shared" si="1036"/>
        <v>CJ$328</v>
      </c>
      <c r="CK762" s="199" t="str">
        <f t="shared" si="1036"/>
        <v>CK$328</v>
      </c>
      <c r="CL762" s="199" t="str">
        <f t="shared" si="1036"/>
        <v>CL$328</v>
      </c>
      <c r="CM762" s="199" t="str">
        <f t="shared" si="1036"/>
        <v>CM$328</v>
      </c>
      <c r="CN762" s="199" t="str">
        <f t="shared" si="1036"/>
        <v>CN$328</v>
      </c>
      <c r="CO762" s="199" t="str">
        <f t="shared" si="1036"/>
        <v>CO$328</v>
      </c>
      <c r="CP762" s="199" t="str">
        <f t="shared" si="1036"/>
        <v>CP$328</v>
      </c>
      <c r="CQ762" s="199" t="str">
        <f t="shared" si="1036"/>
        <v>CQ$328</v>
      </c>
      <c r="CR762" s="199" t="str">
        <f t="shared" si="1036"/>
        <v>CR$328</v>
      </c>
      <c r="CS762" s="199" t="str">
        <f t="shared" si="1036"/>
        <v>CS$328</v>
      </c>
      <c r="CT762" s="199" t="str">
        <f t="shared" si="1036"/>
        <v>CT$328</v>
      </c>
      <c r="CU762" s="199" t="str">
        <f t="shared" si="1036"/>
        <v>CU$328</v>
      </c>
      <c r="CV762" s="199" t="str">
        <f t="shared" si="1036"/>
        <v>CV$328</v>
      </c>
      <c r="CW762" s="199" t="str">
        <f t="shared" si="1036"/>
        <v>CW$328</v>
      </c>
      <c r="CX762" s="199" t="str">
        <f t="shared" si="1036"/>
        <v>CX$328</v>
      </c>
      <c r="CY762" s="199" t="str">
        <f t="shared" si="1036"/>
        <v>CY$328</v>
      </c>
      <c r="CZ762" s="199" t="str">
        <f t="shared" si="1036"/>
        <v>CZ$328</v>
      </c>
      <c r="DA762" s="199" t="str">
        <f t="shared" si="1036"/>
        <v>DA$328</v>
      </c>
      <c r="DB762" s="199" t="str">
        <f t="shared" si="1036"/>
        <v>DB$328</v>
      </c>
      <c r="DC762" s="199" t="str">
        <f t="shared" si="1036"/>
        <v>DC$328</v>
      </c>
      <c r="DD762" s="199" t="str">
        <f t="shared" si="1036"/>
        <v>DD$328</v>
      </c>
      <c r="DE762" s="199" t="str">
        <f t="shared" si="1036"/>
        <v>DE$328</v>
      </c>
      <c r="DF762" s="199" t="str">
        <f t="shared" si="1036"/>
        <v>DF$328</v>
      </c>
      <c r="DG762" s="199" t="str">
        <f t="shared" si="1036"/>
        <v>DG$328</v>
      </c>
      <c r="DH762" s="199" t="str">
        <f t="shared" si="1036"/>
        <v>DH$328</v>
      </c>
      <c r="DI762" s="199" t="str">
        <f t="shared" si="1036"/>
        <v>DI$328</v>
      </c>
      <c r="DJ762" s="199" t="str">
        <f t="shared" si="1036"/>
        <v>DJ$328</v>
      </c>
      <c r="DK762" s="199" t="str">
        <f t="shared" si="1036"/>
        <v>DK$328</v>
      </c>
      <c r="DL762" s="199" t="str">
        <f t="shared" si="1036"/>
        <v>DL$328</v>
      </c>
    </row>
    <row r="763" spans="1:116" x14ac:dyDescent="0.4">
      <c r="A763" s="174"/>
      <c r="E763" s="8"/>
      <c r="G763" s="175" t="s">
        <v>462</v>
      </c>
      <c r="H763" s="200"/>
      <c r="I763" s="201"/>
      <c r="J763" s="201"/>
      <c r="K763" s="199"/>
      <c r="L763" s="199"/>
      <c r="M763" s="199"/>
      <c r="N763" s="199"/>
      <c r="O763" s="199"/>
      <c r="P763" s="199"/>
      <c r="R763" s="202"/>
      <c r="S763" s="339" t="str">
        <f t="shared" ref="S763:CE763" si="1037">S762</f>
        <v>S$328</v>
      </c>
      <c r="T763" s="339" t="str">
        <f t="shared" si="1037"/>
        <v>T$328</v>
      </c>
      <c r="U763" s="339" t="str">
        <f t="shared" si="1037"/>
        <v>U$328</v>
      </c>
      <c r="V763" s="339" t="str">
        <f t="shared" si="1037"/>
        <v>V$328</v>
      </c>
      <c r="W763" s="339" t="str">
        <f t="shared" si="1037"/>
        <v>W$328</v>
      </c>
      <c r="X763" s="339" t="str">
        <f t="shared" si="1037"/>
        <v>X$328</v>
      </c>
      <c r="Y763" s="339" t="str">
        <f t="shared" si="1037"/>
        <v>Y$328</v>
      </c>
      <c r="Z763" s="339" t="str">
        <f t="shared" si="1037"/>
        <v>Z$328</v>
      </c>
      <c r="AA763" s="339" t="str">
        <f t="shared" si="1037"/>
        <v>AA$328</v>
      </c>
      <c r="AB763" s="339" t="str">
        <f t="shared" si="1037"/>
        <v>AB$328</v>
      </c>
      <c r="AC763" s="339" t="str">
        <f t="shared" si="1037"/>
        <v>AC$328</v>
      </c>
      <c r="AD763" s="339" t="str">
        <f t="shared" si="1037"/>
        <v>AD$328</v>
      </c>
      <c r="AE763" s="339" t="str">
        <f t="shared" si="1037"/>
        <v>AE$328</v>
      </c>
      <c r="AF763" s="339" t="str">
        <f t="shared" si="1037"/>
        <v>AF$328</v>
      </c>
      <c r="AG763" s="339" t="str">
        <f t="shared" si="1037"/>
        <v>AG$328</v>
      </c>
      <c r="AH763" s="339" t="str">
        <f t="shared" si="1037"/>
        <v>AH$328</v>
      </c>
      <c r="AI763" s="339" t="str">
        <f t="shared" si="1037"/>
        <v>AI$328</v>
      </c>
      <c r="AJ763" s="339" t="str">
        <f t="shared" si="1037"/>
        <v>AJ$328</v>
      </c>
      <c r="AK763" s="339" t="str">
        <f t="shared" si="1037"/>
        <v>AK$328</v>
      </c>
      <c r="AL763" s="339" t="str">
        <f t="shared" si="1037"/>
        <v>AL$328</v>
      </c>
      <c r="AM763" s="339" t="str">
        <f t="shared" si="1037"/>
        <v>AM$328</v>
      </c>
      <c r="AN763" s="339" t="str">
        <f t="shared" si="1037"/>
        <v>AN$328</v>
      </c>
      <c r="AO763" s="339" t="str">
        <f t="shared" si="1037"/>
        <v>AO$328</v>
      </c>
      <c r="AP763" s="339" t="str">
        <f t="shared" si="1037"/>
        <v>AP$328</v>
      </c>
      <c r="AQ763" s="339" t="str">
        <f t="shared" si="1037"/>
        <v>AQ$328</v>
      </c>
      <c r="AR763" s="339" t="str">
        <f t="shared" si="1037"/>
        <v>AR$328</v>
      </c>
      <c r="AS763" s="339" t="str">
        <f t="shared" si="1037"/>
        <v>AS$328</v>
      </c>
      <c r="AT763" s="339" t="str">
        <f t="shared" si="1037"/>
        <v>AT$328</v>
      </c>
      <c r="AU763" s="339" t="str">
        <f t="shared" si="1037"/>
        <v>AU$328</v>
      </c>
      <c r="AV763" s="339" t="str">
        <f t="shared" si="1037"/>
        <v>AV$328</v>
      </c>
      <c r="AW763" s="339" t="str">
        <f t="shared" si="1037"/>
        <v>AW$328</v>
      </c>
      <c r="AX763" s="339" t="str">
        <f t="shared" si="1037"/>
        <v>AX$328</v>
      </c>
      <c r="AY763" s="339" t="str">
        <f t="shared" si="1037"/>
        <v>AY$328</v>
      </c>
      <c r="AZ763" s="339" t="str">
        <f t="shared" si="1037"/>
        <v>AZ$328</v>
      </c>
      <c r="BA763" s="339" t="str">
        <f t="shared" si="1037"/>
        <v>BA$328</v>
      </c>
      <c r="BB763" s="339" t="str">
        <f t="shared" si="1037"/>
        <v>BB$328</v>
      </c>
      <c r="BC763" s="339" t="str">
        <f t="shared" si="1037"/>
        <v>BC$328</v>
      </c>
      <c r="BD763" s="339" t="str">
        <f t="shared" si="1037"/>
        <v>BD$328</v>
      </c>
      <c r="BE763" s="339" t="str">
        <f t="shared" si="1037"/>
        <v>BE$328</v>
      </c>
      <c r="BF763" s="339" t="str">
        <f t="shared" si="1037"/>
        <v>BF$328</v>
      </c>
      <c r="BG763" s="339" t="str">
        <f t="shared" si="1037"/>
        <v>BG$328</v>
      </c>
      <c r="BH763" s="339" t="str">
        <f t="shared" si="1037"/>
        <v>BH$328</v>
      </c>
      <c r="BI763" s="339" t="str">
        <f t="shared" si="1037"/>
        <v>BI$328</v>
      </c>
      <c r="BJ763" s="339" t="str">
        <f t="shared" si="1037"/>
        <v>BJ$328</v>
      </c>
      <c r="BK763" s="339" t="str">
        <f t="shared" si="1037"/>
        <v>BK$328</v>
      </c>
      <c r="BL763" s="339" t="str">
        <f t="shared" si="1037"/>
        <v>BL$328</v>
      </c>
      <c r="BM763" s="339" t="str">
        <f t="shared" si="1037"/>
        <v>BM$328</v>
      </c>
      <c r="BN763" s="339" t="str">
        <f t="shared" si="1037"/>
        <v>BN$328</v>
      </c>
      <c r="BO763" s="339" t="str">
        <f t="shared" si="1037"/>
        <v>BO$328</v>
      </c>
      <c r="BP763" s="339" t="str">
        <f t="shared" si="1037"/>
        <v>BP$328</v>
      </c>
      <c r="BQ763" s="339" t="str">
        <f t="shared" si="1037"/>
        <v>BQ$328</v>
      </c>
      <c r="BR763" s="339" t="str">
        <f t="shared" si="1037"/>
        <v>BR$328</v>
      </c>
      <c r="BS763" s="339" t="str">
        <f t="shared" si="1037"/>
        <v>BS$328</v>
      </c>
      <c r="BT763" s="339" t="str">
        <f t="shared" si="1037"/>
        <v>BT$328</v>
      </c>
      <c r="BU763" s="339" t="str">
        <f t="shared" si="1037"/>
        <v>BU$328</v>
      </c>
      <c r="BV763" s="339" t="str">
        <f t="shared" si="1037"/>
        <v>BV$328</v>
      </c>
      <c r="BW763" s="339" t="str">
        <f t="shared" si="1037"/>
        <v>BW$328</v>
      </c>
      <c r="BX763" s="339" t="str">
        <f t="shared" si="1037"/>
        <v>BX$328</v>
      </c>
      <c r="BY763" s="339" t="str">
        <f t="shared" si="1037"/>
        <v>BY$328</v>
      </c>
      <c r="BZ763" s="339" t="str">
        <f t="shared" si="1037"/>
        <v>BZ$328</v>
      </c>
      <c r="CA763" s="339" t="str">
        <f t="shared" si="1037"/>
        <v>CA$328</v>
      </c>
      <c r="CB763" s="339" t="str">
        <f t="shared" si="1037"/>
        <v>CB$328</v>
      </c>
      <c r="CC763" s="339" t="str">
        <f t="shared" si="1037"/>
        <v>CC$328</v>
      </c>
      <c r="CD763" s="339" t="str">
        <f t="shared" si="1037"/>
        <v>CD$328</v>
      </c>
      <c r="CE763" s="339" t="str">
        <f t="shared" si="1037"/>
        <v>CE$328</v>
      </c>
      <c r="CF763" s="339" t="str">
        <f t="shared" ref="CF763:DL763" si="1038">CF762</f>
        <v>CF$328</v>
      </c>
      <c r="CG763" s="339" t="str">
        <f t="shared" si="1038"/>
        <v>CG$328</v>
      </c>
      <c r="CH763" s="339" t="str">
        <f t="shared" si="1038"/>
        <v>CH$328</v>
      </c>
      <c r="CI763" s="339" t="str">
        <f t="shared" si="1038"/>
        <v>CI$328</v>
      </c>
      <c r="CJ763" s="339" t="str">
        <f t="shared" si="1038"/>
        <v>CJ$328</v>
      </c>
      <c r="CK763" s="339" t="str">
        <f t="shared" si="1038"/>
        <v>CK$328</v>
      </c>
      <c r="CL763" s="339" t="str">
        <f t="shared" si="1038"/>
        <v>CL$328</v>
      </c>
      <c r="CM763" s="339" t="str">
        <f t="shared" si="1038"/>
        <v>CM$328</v>
      </c>
      <c r="CN763" s="339" t="str">
        <f t="shared" si="1038"/>
        <v>CN$328</v>
      </c>
      <c r="CO763" s="339" t="str">
        <f t="shared" si="1038"/>
        <v>CO$328</v>
      </c>
      <c r="CP763" s="339" t="str">
        <f t="shared" si="1038"/>
        <v>CP$328</v>
      </c>
      <c r="CQ763" s="339" t="str">
        <f t="shared" si="1038"/>
        <v>CQ$328</v>
      </c>
      <c r="CR763" s="339" t="str">
        <f t="shared" si="1038"/>
        <v>CR$328</v>
      </c>
      <c r="CS763" s="339" t="str">
        <f t="shared" si="1038"/>
        <v>CS$328</v>
      </c>
      <c r="CT763" s="339" t="str">
        <f t="shared" si="1038"/>
        <v>CT$328</v>
      </c>
      <c r="CU763" s="339" t="str">
        <f t="shared" si="1038"/>
        <v>CU$328</v>
      </c>
      <c r="CV763" s="339" t="str">
        <f t="shared" si="1038"/>
        <v>CV$328</v>
      </c>
      <c r="CW763" s="339" t="str">
        <f t="shared" si="1038"/>
        <v>CW$328</v>
      </c>
      <c r="CX763" s="339" t="str">
        <f t="shared" si="1038"/>
        <v>CX$328</v>
      </c>
      <c r="CY763" s="339" t="str">
        <f t="shared" si="1038"/>
        <v>CY$328</v>
      </c>
      <c r="CZ763" s="339" t="str">
        <f t="shared" si="1038"/>
        <v>CZ$328</v>
      </c>
      <c r="DA763" s="339" t="str">
        <f t="shared" si="1038"/>
        <v>DA$328</v>
      </c>
      <c r="DB763" s="339" t="str">
        <f t="shared" si="1038"/>
        <v>DB$328</v>
      </c>
      <c r="DC763" s="339" t="str">
        <f t="shared" si="1038"/>
        <v>DC$328</v>
      </c>
      <c r="DD763" s="339" t="str">
        <f t="shared" si="1038"/>
        <v>DD$328</v>
      </c>
      <c r="DE763" s="339" t="str">
        <f t="shared" si="1038"/>
        <v>DE$328</v>
      </c>
      <c r="DF763" s="339" t="str">
        <f t="shared" si="1038"/>
        <v>DF$328</v>
      </c>
      <c r="DG763" s="339" t="str">
        <f t="shared" si="1038"/>
        <v>DG$328</v>
      </c>
      <c r="DH763" s="339" t="str">
        <f t="shared" si="1038"/>
        <v>DH$328</v>
      </c>
      <c r="DI763" s="339" t="str">
        <f t="shared" si="1038"/>
        <v>DI$328</v>
      </c>
      <c r="DJ763" s="339" t="str">
        <f t="shared" si="1038"/>
        <v>DJ$328</v>
      </c>
      <c r="DK763" s="339" t="str">
        <f t="shared" si="1038"/>
        <v>DK$328</v>
      </c>
      <c r="DL763" s="339" t="str">
        <f t="shared" si="1038"/>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9">S$22</f>
        <v>S$18</v>
      </c>
      <c r="T766" s="190" t="str">
        <f t="shared" si="1039"/>
        <v>T$18</v>
      </c>
      <c r="U766" s="190" t="str">
        <f t="shared" si="1039"/>
        <v>U$18</v>
      </c>
      <c r="V766" s="190" t="str">
        <f t="shared" si="1039"/>
        <v>V$18</v>
      </c>
      <c r="W766" s="190" t="str">
        <f t="shared" si="1039"/>
        <v>W$18</v>
      </c>
      <c r="X766" s="190" t="str">
        <f t="shared" si="1039"/>
        <v>X$18</v>
      </c>
      <c r="Y766" s="190" t="str">
        <f t="shared" si="1039"/>
        <v>Y$18</v>
      </c>
      <c r="Z766" s="190" t="str">
        <f t="shared" si="1039"/>
        <v>Z$18</v>
      </c>
      <c r="AA766" s="190" t="str">
        <f t="shared" si="1039"/>
        <v>AA$18</v>
      </c>
      <c r="AB766" s="190" t="str">
        <f t="shared" si="1039"/>
        <v>AB$18</v>
      </c>
      <c r="AC766" s="190" t="str">
        <f t="shared" si="1039"/>
        <v>AC$18</v>
      </c>
      <c r="AD766" s="190" t="str">
        <f t="shared" si="1039"/>
        <v>AD$18</v>
      </c>
      <c r="AE766" s="190" t="str">
        <f t="shared" si="1039"/>
        <v>AE$18</v>
      </c>
      <c r="AF766" s="190" t="str">
        <f t="shared" si="1039"/>
        <v>AF$18</v>
      </c>
      <c r="AG766" s="190" t="str">
        <f t="shared" si="1039"/>
        <v>AG$18</v>
      </c>
      <c r="AH766" s="190" t="str">
        <f t="shared" si="1039"/>
        <v>AH$18</v>
      </c>
      <c r="AI766" s="190" t="str">
        <f t="shared" si="1039"/>
        <v>AI$18</v>
      </c>
      <c r="AJ766" s="190" t="str">
        <f t="shared" si="1039"/>
        <v>AJ$18</v>
      </c>
      <c r="AK766" s="190" t="str">
        <f t="shared" si="1039"/>
        <v>AK$18</v>
      </c>
      <c r="AL766" s="190" t="str">
        <f t="shared" si="1039"/>
        <v>AL$18</v>
      </c>
      <c r="AM766" s="190" t="str">
        <f t="shared" si="1039"/>
        <v>AM$18</v>
      </c>
      <c r="AN766" s="190" t="str">
        <f t="shared" si="1039"/>
        <v>AN$18</v>
      </c>
      <c r="AO766" s="190" t="str">
        <f t="shared" si="1039"/>
        <v>AO$18</v>
      </c>
      <c r="AP766" s="190" t="str">
        <f t="shared" si="1039"/>
        <v>AP$18</v>
      </c>
      <c r="AQ766" s="190" t="str">
        <f t="shared" si="1039"/>
        <v>AQ$18</v>
      </c>
      <c r="AR766" s="190" t="str">
        <f t="shared" si="1039"/>
        <v>AR$18</v>
      </c>
      <c r="AS766" s="190" t="str">
        <f t="shared" si="1039"/>
        <v>AS$18</v>
      </c>
      <c r="AT766" s="190" t="str">
        <f t="shared" si="1039"/>
        <v>AT$18</v>
      </c>
      <c r="AU766" s="190" t="str">
        <f t="shared" si="1039"/>
        <v>AU$18</v>
      </c>
      <c r="AV766" s="190" t="str">
        <f t="shared" si="1039"/>
        <v>AV$18</v>
      </c>
      <c r="AW766" s="190" t="str">
        <f t="shared" si="1039"/>
        <v>AW$18</v>
      </c>
      <c r="AX766" s="190" t="str">
        <f t="shared" si="1039"/>
        <v>AX$18</v>
      </c>
      <c r="AY766" s="190" t="str">
        <f t="shared" si="1039"/>
        <v>AY$18</v>
      </c>
      <c r="AZ766" s="190" t="str">
        <f t="shared" si="1039"/>
        <v>AZ$18</v>
      </c>
      <c r="BA766" s="190" t="str">
        <f t="shared" si="1039"/>
        <v>BA$18</v>
      </c>
      <c r="BB766" s="190" t="str">
        <f t="shared" si="1039"/>
        <v>BB$18</v>
      </c>
      <c r="BC766" s="190" t="str">
        <f t="shared" si="1039"/>
        <v>BC$18</v>
      </c>
      <c r="BD766" s="190" t="str">
        <f t="shared" si="1039"/>
        <v>BD$18</v>
      </c>
      <c r="BE766" s="190" t="str">
        <f t="shared" si="1039"/>
        <v>BE$18</v>
      </c>
      <c r="BF766" s="190" t="str">
        <f t="shared" si="1039"/>
        <v>BF$18</v>
      </c>
      <c r="BG766" s="190" t="str">
        <f t="shared" si="1039"/>
        <v>BG$18</v>
      </c>
      <c r="BH766" s="190" t="str">
        <f t="shared" si="1039"/>
        <v>BH$18</v>
      </c>
      <c r="BI766" s="190" t="str">
        <f t="shared" si="1039"/>
        <v>BI$18</v>
      </c>
      <c r="BJ766" s="190" t="str">
        <f t="shared" si="1039"/>
        <v>BJ$18</v>
      </c>
      <c r="BK766" s="190" t="str">
        <f t="shared" si="1039"/>
        <v>BK$18</v>
      </c>
      <c r="BL766" s="190" t="str">
        <f t="shared" si="1039"/>
        <v>BL$18</v>
      </c>
      <c r="BM766" s="190" t="str">
        <f t="shared" si="1039"/>
        <v>BM$18</v>
      </c>
      <c r="BN766" s="190" t="str">
        <f t="shared" si="1039"/>
        <v>BN$18</v>
      </c>
      <c r="BO766" s="190" t="str">
        <f t="shared" si="1039"/>
        <v>BO$18</v>
      </c>
      <c r="BP766" s="190" t="str">
        <f t="shared" si="1039"/>
        <v>BP$18</v>
      </c>
      <c r="BQ766" s="190" t="str">
        <f t="shared" si="1039"/>
        <v>BQ$18</v>
      </c>
      <c r="BR766" s="190" t="str">
        <f t="shared" si="1039"/>
        <v>BR$18</v>
      </c>
      <c r="BS766" s="190" t="str">
        <f t="shared" si="1039"/>
        <v>BS$18</v>
      </c>
      <c r="BT766" s="190" t="str">
        <f t="shared" si="1039"/>
        <v>BT$18</v>
      </c>
      <c r="BU766" s="190" t="str">
        <f t="shared" si="1039"/>
        <v>BU$18</v>
      </c>
      <c r="BV766" s="190" t="str">
        <f t="shared" si="1039"/>
        <v>BV$18</v>
      </c>
      <c r="BW766" s="190" t="str">
        <f t="shared" si="1039"/>
        <v>BW$18</v>
      </c>
      <c r="BX766" s="190" t="str">
        <f t="shared" si="1039"/>
        <v>BX$18</v>
      </c>
      <c r="BY766" s="190" t="str">
        <f t="shared" si="1039"/>
        <v>BY$18</v>
      </c>
      <c r="BZ766" s="190" t="str">
        <f t="shared" si="1039"/>
        <v>BZ$18</v>
      </c>
      <c r="CA766" s="190" t="str">
        <f t="shared" si="1039"/>
        <v>CA$18</v>
      </c>
      <c r="CB766" s="190" t="str">
        <f t="shared" si="1039"/>
        <v>CB$18</v>
      </c>
      <c r="CC766" s="190" t="str">
        <f t="shared" si="1039"/>
        <v>CC$18</v>
      </c>
      <c r="CD766" s="190" t="str">
        <f t="shared" si="1039"/>
        <v>CD$18</v>
      </c>
      <c r="CE766" s="190" t="str">
        <f t="shared" ref="CE766:CL766" si="1040">CE$22</f>
        <v>CE$18</v>
      </c>
      <c r="CF766" s="190" t="str">
        <f t="shared" si="1040"/>
        <v>CF$18</v>
      </c>
      <c r="CG766" s="190" t="str">
        <f t="shared" si="1040"/>
        <v>CG$18</v>
      </c>
      <c r="CH766" s="190" t="str">
        <f t="shared" si="1040"/>
        <v>CH$18</v>
      </c>
      <c r="CI766" s="190" t="str">
        <f t="shared" si="1040"/>
        <v>CI$18</v>
      </c>
      <c r="CJ766" s="190" t="str">
        <f t="shared" si="1040"/>
        <v>CJ$18</v>
      </c>
      <c r="CK766" s="190" t="str">
        <f t="shared" si="1040"/>
        <v>CK$18</v>
      </c>
      <c r="CL766" s="190" t="str">
        <f t="shared" si="1040"/>
        <v>CL$18</v>
      </c>
      <c r="CN766" s="201"/>
      <c r="CO766" s="190" t="str">
        <f t="shared" ref="CO766:DL766" si="1041">CO$22</f>
        <v>CO$18</v>
      </c>
      <c r="CP766" s="190" t="str">
        <f t="shared" si="1041"/>
        <v>CP$18</v>
      </c>
      <c r="CQ766" s="190" t="str">
        <f t="shared" si="1041"/>
        <v>CQ$18</v>
      </c>
      <c r="CR766" s="190" t="str">
        <f t="shared" si="1041"/>
        <v>CR$18</v>
      </c>
      <c r="CS766" s="190" t="str">
        <f t="shared" si="1041"/>
        <v>CS$18</v>
      </c>
      <c r="CT766" s="190" t="str">
        <f t="shared" si="1041"/>
        <v>CT$18</v>
      </c>
      <c r="CU766" s="190" t="str">
        <f t="shared" si="1041"/>
        <v>CU$18</v>
      </c>
      <c r="CV766" s="190" t="str">
        <f t="shared" si="1041"/>
        <v>CV$18</v>
      </c>
      <c r="CW766" s="190" t="str">
        <f t="shared" si="1041"/>
        <v>CW$18</v>
      </c>
      <c r="CX766" s="190" t="str">
        <f t="shared" si="1041"/>
        <v>CX$18</v>
      </c>
      <c r="CY766" s="190" t="str">
        <f t="shared" si="1041"/>
        <v>CY$18</v>
      </c>
      <c r="CZ766" s="190" t="str">
        <f t="shared" si="1041"/>
        <v>CZ$18</v>
      </c>
      <c r="DA766" s="190" t="str">
        <f t="shared" si="1041"/>
        <v>DA$18</v>
      </c>
      <c r="DB766" s="190" t="str">
        <f t="shared" si="1041"/>
        <v>DB$18</v>
      </c>
      <c r="DC766" s="190" t="str">
        <f t="shared" si="1041"/>
        <v>DC$18</v>
      </c>
      <c r="DD766" s="190" t="str">
        <f t="shared" si="1041"/>
        <v>DD$18</v>
      </c>
      <c r="DE766" s="190" t="str">
        <f t="shared" si="1041"/>
        <v>DE$18</v>
      </c>
      <c r="DF766" s="190" t="str">
        <f t="shared" si="1041"/>
        <v>DF$18</v>
      </c>
      <c r="DG766" s="190" t="str">
        <f t="shared" si="1041"/>
        <v>DG$18</v>
      </c>
      <c r="DH766" s="190" t="str">
        <f t="shared" si="1041"/>
        <v>DH$18</v>
      </c>
      <c r="DI766" s="190" t="str">
        <f t="shared" si="1041"/>
        <v>DI$18</v>
      </c>
      <c r="DJ766" s="190" t="str">
        <f t="shared" si="1041"/>
        <v>DJ$18</v>
      </c>
      <c r="DK766" s="190" t="str">
        <f t="shared" si="1041"/>
        <v>DK$18</v>
      </c>
      <c r="DL766" s="190" t="str">
        <f t="shared" si="1041"/>
        <v>DL$18</v>
      </c>
    </row>
    <row r="767" spans="1:116" x14ac:dyDescent="0.4">
      <c r="A767" s="174"/>
      <c r="E767" s="8"/>
      <c r="G767" s="175" t="s">
        <v>464</v>
      </c>
      <c r="H767" s="200"/>
      <c r="I767" s="201"/>
      <c r="J767" s="201"/>
      <c r="K767" s="202"/>
      <c r="L767" s="202"/>
      <c r="M767" s="202"/>
      <c r="N767" s="202"/>
      <c r="O767" s="202"/>
      <c r="P767" s="202"/>
      <c r="R767" s="202"/>
      <c r="S767" s="190" t="str">
        <f t="shared" ref="S767:CD767" si="1042">S$23</f>
        <v>S$19</v>
      </c>
      <c r="T767" s="190" t="str">
        <f t="shared" si="1042"/>
        <v>T$19</v>
      </c>
      <c r="U767" s="190" t="str">
        <f t="shared" si="1042"/>
        <v>U$19</v>
      </c>
      <c r="V767" s="190" t="str">
        <f t="shared" si="1042"/>
        <v>V$19</v>
      </c>
      <c r="W767" s="190" t="str">
        <f t="shared" si="1042"/>
        <v>W$19</v>
      </c>
      <c r="X767" s="190" t="str">
        <f t="shared" si="1042"/>
        <v>X$19</v>
      </c>
      <c r="Y767" s="190" t="str">
        <f t="shared" si="1042"/>
        <v>Y$19</v>
      </c>
      <c r="Z767" s="190" t="str">
        <f t="shared" si="1042"/>
        <v>Z$19</v>
      </c>
      <c r="AA767" s="190" t="str">
        <f t="shared" si="1042"/>
        <v>AA$19</v>
      </c>
      <c r="AB767" s="190" t="str">
        <f t="shared" si="1042"/>
        <v>AB$19</v>
      </c>
      <c r="AC767" s="190" t="str">
        <f t="shared" si="1042"/>
        <v>AC$19</v>
      </c>
      <c r="AD767" s="190" t="str">
        <f t="shared" si="1042"/>
        <v>AD$19</v>
      </c>
      <c r="AE767" s="190" t="str">
        <f t="shared" si="1042"/>
        <v>AE$19</v>
      </c>
      <c r="AF767" s="190" t="str">
        <f t="shared" si="1042"/>
        <v>AF$19</v>
      </c>
      <c r="AG767" s="190" t="str">
        <f t="shared" si="1042"/>
        <v>AG$19</v>
      </c>
      <c r="AH767" s="190" t="str">
        <f t="shared" si="1042"/>
        <v>AH$19</v>
      </c>
      <c r="AI767" s="190" t="str">
        <f t="shared" si="1042"/>
        <v>AI$19</v>
      </c>
      <c r="AJ767" s="190" t="str">
        <f t="shared" si="1042"/>
        <v>AJ$19</v>
      </c>
      <c r="AK767" s="190" t="str">
        <f t="shared" si="1042"/>
        <v>AK$19</v>
      </c>
      <c r="AL767" s="190" t="str">
        <f t="shared" si="1042"/>
        <v>AL$19</v>
      </c>
      <c r="AM767" s="190" t="str">
        <f t="shared" si="1042"/>
        <v>AM$19</v>
      </c>
      <c r="AN767" s="190" t="str">
        <f t="shared" si="1042"/>
        <v>AN$19</v>
      </c>
      <c r="AO767" s="190" t="str">
        <f t="shared" si="1042"/>
        <v>AO$19</v>
      </c>
      <c r="AP767" s="190" t="str">
        <f t="shared" si="1042"/>
        <v>AP$19</v>
      </c>
      <c r="AQ767" s="190" t="str">
        <f t="shared" si="1042"/>
        <v>AQ$19</v>
      </c>
      <c r="AR767" s="190" t="str">
        <f t="shared" si="1042"/>
        <v>AR$19</v>
      </c>
      <c r="AS767" s="190" t="str">
        <f t="shared" si="1042"/>
        <v>AS$19</v>
      </c>
      <c r="AT767" s="190" t="str">
        <f t="shared" si="1042"/>
        <v>AT$19</v>
      </c>
      <c r="AU767" s="190" t="str">
        <f t="shared" si="1042"/>
        <v>AU$19</v>
      </c>
      <c r="AV767" s="190" t="str">
        <f t="shared" si="1042"/>
        <v>AV$19</v>
      </c>
      <c r="AW767" s="190" t="str">
        <f t="shared" si="1042"/>
        <v>AW$19</v>
      </c>
      <c r="AX767" s="190" t="str">
        <f t="shared" si="1042"/>
        <v>AX$19</v>
      </c>
      <c r="AY767" s="190" t="str">
        <f t="shared" si="1042"/>
        <v>AY$19</v>
      </c>
      <c r="AZ767" s="190" t="str">
        <f t="shared" si="1042"/>
        <v>AZ$19</v>
      </c>
      <c r="BA767" s="190" t="str">
        <f t="shared" si="1042"/>
        <v>BA$19</v>
      </c>
      <c r="BB767" s="190" t="str">
        <f t="shared" si="1042"/>
        <v>BB$19</v>
      </c>
      <c r="BC767" s="190" t="str">
        <f t="shared" si="1042"/>
        <v>BC$19</v>
      </c>
      <c r="BD767" s="190" t="str">
        <f t="shared" si="1042"/>
        <v>BD$19</v>
      </c>
      <c r="BE767" s="190" t="str">
        <f t="shared" si="1042"/>
        <v>BE$19</v>
      </c>
      <c r="BF767" s="190" t="str">
        <f t="shared" si="1042"/>
        <v>BF$19</v>
      </c>
      <c r="BG767" s="190" t="str">
        <f t="shared" si="1042"/>
        <v>BG$19</v>
      </c>
      <c r="BH767" s="190" t="str">
        <f t="shared" si="1042"/>
        <v>BH$19</v>
      </c>
      <c r="BI767" s="190" t="str">
        <f t="shared" si="1042"/>
        <v>BI$19</v>
      </c>
      <c r="BJ767" s="190" t="str">
        <f t="shared" si="1042"/>
        <v>BJ$19</v>
      </c>
      <c r="BK767" s="190" t="str">
        <f t="shared" si="1042"/>
        <v>BK$19</v>
      </c>
      <c r="BL767" s="190" t="str">
        <f t="shared" si="1042"/>
        <v>BL$19</v>
      </c>
      <c r="BM767" s="190" t="str">
        <f t="shared" si="1042"/>
        <v>BM$19</v>
      </c>
      <c r="BN767" s="190" t="str">
        <f t="shared" si="1042"/>
        <v>BN$19</v>
      </c>
      <c r="BO767" s="190" t="str">
        <f t="shared" si="1042"/>
        <v>BO$19</v>
      </c>
      <c r="BP767" s="190" t="str">
        <f t="shared" si="1042"/>
        <v>BP$19</v>
      </c>
      <c r="BQ767" s="190" t="str">
        <f t="shared" si="1042"/>
        <v>BQ$19</v>
      </c>
      <c r="BR767" s="190" t="str">
        <f t="shared" si="1042"/>
        <v>BR$19</v>
      </c>
      <c r="BS767" s="190" t="str">
        <f t="shared" si="1042"/>
        <v>BS$19</v>
      </c>
      <c r="BT767" s="190" t="str">
        <f t="shared" si="1042"/>
        <v>BT$19</v>
      </c>
      <c r="BU767" s="190" t="str">
        <f t="shared" si="1042"/>
        <v>BU$19</v>
      </c>
      <c r="BV767" s="190" t="str">
        <f t="shared" si="1042"/>
        <v>BV$19</v>
      </c>
      <c r="BW767" s="190" t="str">
        <f t="shared" si="1042"/>
        <v>BW$19</v>
      </c>
      <c r="BX767" s="190" t="str">
        <f t="shared" si="1042"/>
        <v>BX$19</v>
      </c>
      <c r="BY767" s="190" t="str">
        <f t="shared" si="1042"/>
        <v>BY$19</v>
      </c>
      <c r="BZ767" s="190" t="str">
        <f t="shared" si="1042"/>
        <v>BZ$19</v>
      </c>
      <c r="CA767" s="190" t="str">
        <f t="shared" si="1042"/>
        <v>CA$19</v>
      </c>
      <c r="CB767" s="190" t="str">
        <f t="shared" si="1042"/>
        <v>CB$19</v>
      </c>
      <c r="CC767" s="190" t="str">
        <f t="shared" si="1042"/>
        <v>CC$19</v>
      </c>
      <c r="CD767" s="190" t="str">
        <f t="shared" si="1042"/>
        <v>CD$19</v>
      </c>
      <c r="CE767" s="190" t="str">
        <f t="shared" ref="CE767:CL767" si="1043">CE$23</f>
        <v>CE$19</v>
      </c>
      <c r="CF767" s="190" t="str">
        <f t="shared" si="1043"/>
        <v>CF$19</v>
      </c>
      <c r="CG767" s="190" t="str">
        <f t="shared" si="1043"/>
        <v>CG$19</v>
      </c>
      <c r="CH767" s="190" t="str">
        <f t="shared" si="1043"/>
        <v>CH$19</v>
      </c>
      <c r="CI767" s="190" t="str">
        <f t="shared" si="1043"/>
        <v>CI$19</v>
      </c>
      <c r="CJ767" s="190" t="str">
        <f t="shared" si="1043"/>
        <v>CJ$19</v>
      </c>
      <c r="CK767" s="190" t="str">
        <f t="shared" si="1043"/>
        <v>CK$19</v>
      </c>
      <c r="CL767" s="190" t="str">
        <f t="shared" si="1043"/>
        <v>CL$19</v>
      </c>
      <c r="CN767" s="201"/>
      <c r="CO767" s="190" t="str">
        <f t="shared" ref="CO767:DL767" si="1044">CO$23</f>
        <v>CO$19</v>
      </c>
      <c r="CP767" s="190" t="str">
        <f t="shared" si="1044"/>
        <v>CP$19</v>
      </c>
      <c r="CQ767" s="190" t="str">
        <f t="shared" si="1044"/>
        <v>CQ$19</v>
      </c>
      <c r="CR767" s="190" t="str">
        <f t="shared" si="1044"/>
        <v>CR$19</v>
      </c>
      <c r="CS767" s="190" t="str">
        <f t="shared" si="1044"/>
        <v>CS$19</v>
      </c>
      <c r="CT767" s="190" t="str">
        <f t="shared" si="1044"/>
        <v>CT$19</v>
      </c>
      <c r="CU767" s="190" t="str">
        <f t="shared" si="1044"/>
        <v>CU$19</v>
      </c>
      <c r="CV767" s="190" t="str">
        <f t="shared" si="1044"/>
        <v>CV$19</v>
      </c>
      <c r="CW767" s="190" t="str">
        <f t="shared" si="1044"/>
        <v>CW$19</v>
      </c>
      <c r="CX767" s="190" t="str">
        <f t="shared" si="1044"/>
        <v>CX$19</v>
      </c>
      <c r="CY767" s="190" t="str">
        <f t="shared" si="1044"/>
        <v>CY$19</v>
      </c>
      <c r="CZ767" s="190" t="str">
        <f t="shared" si="1044"/>
        <v>CZ$19</v>
      </c>
      <c r="DA767" s="190" t="str">
        <f t="shared" si="1044"/>
        <v>DA$19</v>
      </c>
      <c r="DB767" s="190" t="str">
        <f t="shared" si="1044"/>
        <v>DB$19</v>
      </c>
      <c r="DC767" s="190" t="str">
        <f t="shared" si="1044"/>
        <v>DC$19</v>
      </c>
      <c r="DD767" s="190" t="str">
        <f t="shared" si="1044"/>
        <v>DD$19</v>
      </c>
      <c r="DE767" s="190" t="str">
        <f t="shared" si="1044"/>
        <v>DE$19</v>
      </c>
      <c r="DF767" s="190" t="str">
        <f t="shared" si="1044"/>
        <v>DF$19</v>
      </c>
      <c r="DG767" s="190" t="str">
        <f t="shared" si="1044"/>
        <v>DG$19</v>
      </c>
      <c r="DH767" s="190" t="str">
        <f t="shared" si="1044"/>
        <v>DH$19</v>
      </c>
      <c r="DI767" s="190" t="str">
        <f t="shared" si="1044"/>
        <v>DI$19</v>
      </c>
      <c r="DJ767" s="190" t="str">
        <f t="shared" si="1044"/>
        <v>DJ$19</v>
      </c>
      <c r="DK767" s="190" t="str">
        <f t="shared" si="1044"/>
        <v>DK$19</v>
      </c>
      <c r="DL767" s="190" t="str">
        <f t="shared" si="1044"/>
        <v>DL$19</v>
      </c>
    </row>
    <row r="768" spans="1:116" x14ac:dyDescent="0.4">
      <c r="A768" s="31" t="s">
        <v>218</v>
      </c>
      <c r="B768" s="31" t="s">
        <v>81</v>
      </c>
      <c r="C768" s="31"/>
      <c r="D768" t="s">
        <v>798</v>
      </c>
      <c r="E768" s="8" t="str">
        <f t="shared" ref="E768:E775" si="1045">ROW()&amp;" "&amp;D768</f>
        <v>768 ORIGINATIONS-PP</v>
      </c>
      <c r="F768" t="s">
        <v>797</v>
      </c>
      <c r="G768" s="66" t="s">
        <v>779</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45"/>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45"/>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45"/>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 si="1046">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45"/>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45"/>
        <v>774 ORIGINATIONS-PP</v>
      </c>
      <c r="F774" s="27"/>
      <c r="G774" s="125" t="str">
        <f>"New originations - "&amp;G776</f>
        <v>New originations - (Primary label)</v>
      </c>
      <c r="H774" s="31"/>
      <c r="I774" s="73"/>
      <c r="J774" s="73"/>
      <c r="K774" s="33">
        <f t="shared" ref="K774:P774" ca="1" si="1047">SUMIF($3:$3,K$2,774:774)</f>
        <v>2000.0000000000007</v>
      </c>
      <c r="L774" s="33">
        <f t="shared" ca="1" si="1047"/>
        <v>2000.0000000000007</v>
      </c>
      <c r="M774" s="33">
        <f t="shared" ca="1" si="1047"/>
        <v>2000.0000000000007</v>
      </c>
      <c r="N774" s="33">
        <f t="shared" ca="1" si="1047"/>
        <v>2000.0000000000007</v>
      </c>
      <c r="O774" s="33">
        <f t="shared" ca="1" si="1047"/>
        <v>2000.0000000000007</v>
      </c>
      <c r="P774" s="33">
        <f t="shared" ca="1" si="1047"/>
        <v>2000.0000000000007</v>
      </c>
      <c r="R774" s="33"/>
      <c r="S774" s="33">
        <f ca="1">S772*S773</f>
        <v>166.66666666666669</v>
      </c>
      <c r="T774" s="33">
        <f t="shared" ref="T774:CE774" ca="1" si="1048">T772*T773</f>
        <v>166.66666666666669</v>
      </c>
      <c r="U774" s="33">
        <f t="shared" ca="1" si="1048"/>
        <v>166.66666666666669</v>
      </c>
      <c r="V774" s="33">
        <f t="shared" ca="1" si="1048"/>
        <v>166.66666666666669</v>
      </c>
      <c r="W774" s="33">
        <f t="shared" ca="1" si="1048"/>
        <v>166.66666666666669</v>
      </c>
      <c r="X774" s="33">
        <f t="shared" ca="1" si="1048"/>
        <v>166.66666666666669</v>
      </c>
      <c r="Y774" s="33">
        <f t="shared" ca="1" si="1048"/>
        <v>166.66666666666669</v>
      </c>
      <c r="Z774" s="33">
        <f t="shared" ca="1" si="1048"/>
        <v>166.66666666666669</v>
      </c>
      <c r="AA774" s="33">
        <f t="shared" ca="1" si="1048"/>
        <v>166.66666666666669</v>
      </c>
      <c r="AB774" s="33">
        <f t="shared" ca="1" si="1048"/>
        <v>166.66666666666669</v>
      </c>
      <c r="AC774" s="33">
        <f t="shared" ca="1" si="1048"/>
        <v>166.66666666666669</v>
      </c>
      <c r="AD774" s="33">
        <f t="shared" ca="1" si="1048"/>
        <v>166.66666666666669</v>
      </c>
      <c r="AE774" s="33">
        <f t="shared" ca="1" si="1048"/>
        <v>166.66666666666669</v>
      </c>
      <c r="AF774" s="33">
        <f t="shared" ca="1" si="1048"/>
        <v>166.66666666666669</v>
      </c>
      <c r="AG774" s="33">
        <f t="shared" ca="1" si="1048"/>
        <v>166.66666666666669</v>
      </c>
      <c r="AH774" s="33">
        <f t="shared" ca="1" si="1048"/>
        <v>166.66666666666669</v>
      </c>
      <c r="AI774" s="33">
        <f t="shared" ca="1" si="1048"/>
        <v>166.66666666666669</v>
      </c>
      <c r="AJ774" s="33">
        <f t="shared" ca="1" si="1048"/>
        <v>166.66666666666669</v>
      </c>
      <c r="AK774" s="33">
        <f t="shared" ca="1" si="1048"/>
        <v>166.66666666666669</v>
      </c>
      <c r="AL774" s="33">
        <f t="shared" ca="1" si="1048"/>
        <v>166.66666666666669</v>
      </c>
      <c r="AM774" s="33">
        <f t="shared" ca="1" si="1048"/>
        <v>166.66666666666669</v>
      </c>
      <c r="AN774" s="33">
        <f t="shared" ca="1" si="1048"/>
        <v>166.66666666666669</v>
      </c>
      <c r="AO774" s="33">
        <f t="shared" ca="1" si="1048"/>
        <v>166.66666666666669</v>
      </c>
      <c r="AP774" s="33">
        <f t="shared" ca="1" si="1048"/>
        <v>166.66666666666669</v>
      </c>
      <c r="AQ774" s="33">
        <f t="shared" ca="1" si="1048"/>
        <v>166.66666666666669</v>
      </c>
      <c r="AR774" s="33">
        <f t="shared" ca="1" si="1048"/>
        <v>166.66666666666669</v>
      </c>
      <c r="AS774" s="33">
        <f t="shared" ca="1" si="1048"/>
        <v>166.66666666666669</v>
      </c>
      <c r="AT774" s="33">
        <f t="shared" ca="1" si="1048"/>
        <v>166.66666666666669</v>
      </c>
      <c r="AU774" s="33">
        <f t="shared" ca="1" si="1048"/>
        <v>166.66666666666669</v>
      </c>
      <c r="AV774" s="33">
        <f t="shared" ca="1" si="1048"/>
        <v>166.66666666666669</v>
      </c>
      <c r="AW774" s="33">
        <f t="shared" ca="1" si="1048"/>
        <v>166.66666666666669</v>
      </c>
      <c r="AX774" s="33">
        <f t="shared" ca="1" si="1048"/>
        <v>166.66666666666669</v>
      </c>
      <c r="AY774" s="33">
        <f t="shared" ca="1" si="1048"/>
        <v>166.66666666666669</v>
      </c>
      <c r="AZ774" s="33">
        <f t="shared" ca="1" si="1048"/>
        <v>166.66666666666669</v>
      </c>
      <c r="BA774" s="33">
        <f t="shared" ca="1" si="1048"/>
        <v>166.66666666666669</v>
      </c>
      <c r="BB774" s="33">
        <f t="shared" ca="1" si="1048"/>
        <v>166.66666666666669</v>
      </c>
      <c r="BC774" s="33">
        <f t="shared" ca="1" si="1048"/>
        <v>166.66666666666669</v>
      </c>
      <c r="BD774" s="33">
        <f t="shared" ca="1" si="1048"/>
        <v>166.66666666666669</v>
      </c>
      <c r="BE774" s="33">
        <f t="shared" ca="1" si="1048"/>
        <v>166.66666666666669</v>
      </c>
      <c r="BF774" s="33">
        <f t="shared" ca="1" si="1048"/>
        <v>166.66666666666669</v>
      </c>
      <c r="BG774" s="33">
        <f t="shared" ca="1" si="1048"/>
        <v>166.66666666666669</v>
      </c>
      <c r="BH774" s="33">
        <f t="shared" ca="1" si="1048"/>
        <v>166.66666666666669</v>
      </c>
      <c r="BI774" s="33">
        <f t="shared" ca="1" si="1048"/>
        <v>166.66666666666669</v>
      </c>
      <c r="BJ774" s="33">
        <f t="shared" ca="1" si="1048"/>
        <v>166.66666666666669</v>
      </c>
      <c r="BK774" s="33">
        <f t="shared" ca="1" si="1048"/>
        <v>166.66666666666669</v>
      </c>
      <c r="BL774" s="33">
        <f t="shared" ca="1" si="1048"/>
        <v>166.66666666666669</v>
      </c>
      <c r="BM774" s="33">
        <f t="shared" ca="1" si="1048"/>
        <v>166.66666666666669</v>
      </c>
      <c r="BN774" s="33">
        <f t="shared" ca="1" si="1048"/>
        <v>166.66666666666669</v>
      </c>
      <c r="BO774" s="33">
        <f t="shared" ca="1" si="1048"/>
        <v>166.66666666666669</v>
      </c>
      <c r="BP774" s="33">
        <f t="shared" ca="1" si="1048"/>
        <v>166.66666666666669</v>
      </c>
      <c r="BQ774" s="33">
        <f t="shared" ca="1" si="1048"/>
        <v>166.66666666666669</v>
      </c>
      <c r="BR774" s="33">
        <f t="shared" ca="1" si="1048"/>
        <v>166.66666666666669</v>
      </c>
      <c r="BS774" s="33">
        <f t="shared" ca="1" si="1048"/>
        <v>166.66666666666669</v>
      </c>
      <c r="BT774" s="33">
        <f t="shared" ca="1" si="1048"/>
        <v>166.66666666666669</v>
      </c>
      <c r="BU774" s="33">
        <f t="shared" ca="1" si="1048"/>
        <v>166.66666666666669</v>
      </c>
      <c r="BV774" s="33">
        <f t="shared" ca="1" si="1048"/>
        <v>166.66666666666669</v>
      </c>
      <c r="BW774" s="33">
        <f t="shared" ca="1" si="1048"/>
        <v>166.66666666666669</v>
      </c>
      <c r="BX774" s="33">
        <f t="shared" ca="1" si="1048"/>
        <v>166.66666666666669</v>
      </c>
      <c r="BY774" s="33">
        <f t="shared" ca="1" si="1048"/>
        <v>166.66666666666669</v>
      </c>
      <c r="BZ774" s="33">
        <f t="shared" ca="1" si="1048"/>
        <v>166.66666666666669</v>
      </c>
      <c r="CA774" s="33">
        <f t="shared" ca="1" si="1048"/>
        <v>166.66666666666669</v>
      </c>
      <c r="CB774" s="33">
        <f t="shared" ca="1" si="1048"/>
        <v>166.66666666666669</v>
      </c>
      <c r="CC774" s="33">
        <f t="shared" ca="1" si="1048"/>
        <v>166.66666666666669</v>
      </c>
      <c r="CD774" s="33">
        <f t="shared" ca="1" si="1048"/>
        <v>166.66666666666669</v>
      </c>
      <c r="CE774" s="33">
        <f t="shared" ca="1" si="1048"/>
        <v>166.66666666666669</v>
      </c>
      <c r="CF774" s="33">
        <f t="shared" ref="CF774:DL774" ca="1" si="1049">CF772*CF773</f>
        <v>166.66666666666669</v>
      </c>
      <c r="CG774" s="33">
        <f t="shared" ca="1" si="1049"/>
        <v>166.66666666666669</v>
      </c>
      <c r="CH774" s="33">
        <f t="shared" ca="1" si="1049"/>
        <v>166.66666666666669</v>
      </c>
      <c r="CI774" s="33">
        <f t="shared" ca="1" si="1049"/>
        <v>166.66666666666669</v>
      </c>
      <c r="CJ774" s="33">
        <f t="shared" ca="1" si="1049"/>
        <v>166.66666666666669</v>
      </c>
      <c r="CK774" s="33">
        <f t="shared" ca="1" si="1049"/>
        <v>166.66666666666669</v>
      </c>
      <c r="CL774" s="33">
        <f t="shared" ca="1" si="1049"/>
        <v>166.66666666666669</v>
      </c>
      <c r="CM774" s="33" t="e">
        <f t="shared" ca="1" si="1049"/>
        <v>#DIV/0!</v>
      </c>
      <c r="CN774" s="33" t="e">
        <f t="shared" ca="1" si="1049"/>
        <v>#VALUE!</v>
      </c>
      <c r="CO774" s="33" t="e">
        <f t="shared" ca="1" si="1049"/>
        <v>#VALUE!</v>
      </c>
      <c r="CP774" s="33" t="e">
        <f t="shared" ca="1" si="1049"/>
        <v>#VALUE!</v>
      </c>
      <c r="CQ774" s="33" t="e">
        <f t="shared" ca="1" si="1049"/>
        <v>#VALUE!</v>
      </c>
      <c r="CR774" s="33" t="e">
        <f t="shared" ca="1" si="1049"/>
        <v>#VALUE!</v>
      </c>
      <c r="CS774" s="33" t="e">
        <f t="shared" ca="1" si="1049"/>
        <v>#VALUE!</v>
      </c>
      <c r="CT774" s="33" t="e">
        <f t="shared" ca="1" si="1049"/>
        <v>#VALUE!</v>
      </c>
      <c r="CU774" s="33" t="e">
        <f t="shared" ca="1" si="1049"/>
        <v>#VALUE!</v>
      </c>
      <c r="CV774" s="33" t="e">
        <f t="shared" ca="1" si="1049"/>
        <v>#VALUE!</v>
      </c>
      <c r="CW774" s="33" t="e">
        <f t="shared" ca="1" si="1049"/>
        <v>#VALUE!</v>
      </c>
      <c r="CX774" s="33" t="e">
        <f t="shared" ca="1" si="1049"/>
        <v>#VALUE!</v>
      </c>
      <c r="CY774" s="33" t="e">
        <f t="shared" ca="1" si="1049"/>
        <v>#VALUE!</v>
      </c>
      <c r="CZ774" s="33" t="e">
        <f t="shared" ca="1" si="1049"/>
        <v>#VALUE!</v>
      </c>
      <c r="DA774" s="33" t="e">
        <f t="shared" ca="1" si="1049"/>
        <v>#VALUE!</v>
      </c>
      <c r="DB774" s="33" t="e">
        <f t="shared" ca="1" si="1049"/>
        <v>#VALUE!</v>
      </c>
      <c r="DC774" s="33" t="e">
        <f t="shared" ca="1" si="1049"/>
        <v>#VALUE!</v>
      </c>
      <c r="DD774" s="33" t="e">
        <f t="shared" ca="1" si="1049"/>
        <v>#VALUE!</v>
      </c>
      <c r="DE774" s="33" t="e">
        <f t="shared" ca="1" si="1049"/>
        <v>#VALUE!</v>
      </c>
      <c r="DF774" s="33" t="e">
        <f t="shared" ca="1" si="1049"/>
        <v>#VALUE!</v>
      </c>
      <c r="DG774" s="33" t="e">
        <f t="shared" ca="1" si="1049"/>
        <v>#VALUE!</v>
      </c>
      <c r="DH774" s="33" t="e">
        <f t="shared" ca="1" si="1049"/>
        <v>#VALUE!</v>
      </c>
      <c r="DI774" s="33" t="e">
        <f t="shared" ca="1" si="1049"/>
        <v>#VALUE!</v>
      </c>
      <c r="DJ774" s="33" t="e">
        <f t="shared" ca="1" si="1049"/>
        <v>#VALUE!</v>
      </c>
      <c r="DK774" s="33" t="e">
        <f t="shared" ca="1" si="1049"/>
        <v>#VALUE!</v>
      </c>
      <c r="DL774" s="33" t="e">
        <f t="shared" ca="1" si="1049"/>
        <v>#VALUE!</v>
      </c>
    </row>
    <row r="775" spans="1:116" x14ac:dyDescent="0.4">
      <c r="A775" s="27"/>
      <c r="B775" s="27"/>
      <c r="C775" s="27"/>
      <c r="D775" t="s">
        <v>798</v>
      </c>
      <c r="E775" s="9" t="str">
        <f t="shared" si="1045"/>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78" si="1050">ADDRESS(ROW(S774),COLUMN(S774),2)</f>
        <v>S$774</v>
      </c>
      <c r="T778" s="179" t="str">
        <f t="shared" si="1050"/>
        <v>T$774</v>
      </c>
      <c r="U778" s="179" t="str">
        <f t="shared" si="1050"/>
        <v>U$774</v>
      </c>
      <c r="V778" s="179" t="str">
        <f t="shared" si="1050"/>
        <v>V$774</v>
      </c>
      <c r="W778" s="179" t="str">
        <f t="shared" si="1050"/>
        <v>W$774</v>
      </c>
      <c r="X778" s="179" t="str">
        <f t="shared" si="1050"/>
        <v>X$774</v>
      </c>
      <c r="Y778" s="179" t="str">
        <f t="shared" si="1050"/>
        <v>Y$774</v>
      </c>
      <c r="Z778" s="179" t="str">
        <f t="shared" si="1050"/>
        <v>Z$774</v>
      </c>
      <c r="AA778" s="179" t="str">
        <f t="shared" si="1050"/>
        <v>AA$774</v>
      </c>
      <c r="AB778" s="179" t="str">
        <f t="shared" si="1050"/>
        <v>AB$774</v>
      </c>
      <c r="AC778" s="179" t="str">
        <f t="shared" si="1050"/>
        <v>AC$774</v>
      </c>
      <c r="AD778" s="179" t="str">
        <f t="shared" si="1050"/>
        <v>AD$774</v>
      </c>
      <c r="AE778" s="179" t="str">
        <f t="shared" si="1050"/>
        <v>AE$774</v>
      </c>
      <c r="AF778" s="179" t="str">
        <f t="shared" si="1050"/>
        <v>AF$774</v>
      </c>
      <c r="AG778" s="179" t="str">
        <f t="shared" si="1050"/>
        <v>AG$774</v>
      </c>
      <c r="AH778" s="179" t="str">
        <f t="shared" si="1050"/>
        <v>AH$774</v>
      </c>
      <c r="AI778" s="179" t="str">
        <f t="shared" si="1050"/>
        <v>AI$774</v>
      </c>
      <c r="AJ778" s="179" t="str">
        <f t="shared" si="1050"/>
        <v>AJ$774</v>
      </c>
      <c r="AK778" s="179" t="str">
        <f t="shared" si="1050"/>
        <v>AK$774</v>
      </c>
      <c r="AL778" s="179" t="str">
        <f t="shared" si="1050"/>
        <v>AL$774</v>
      </c>
      <c r="AM778" s="179" t="str">
        <f t="shared" si="1050"/>
        <v>AM$774</v>
      </c>
      <c r="AN778" s="179" t="str">
        <f t="shared" si="1050"/>
        <v>AN$774</v>
      </c>
      <c r="AO778" s="179" t="str">
        <f t="shared" si="1050"/>
        <v>AO$774</v>
      </c>
      <c r="AP778" s="179" t="str">
        <f t="shared" si="1050"/>
        <v>AP$774</v>
      </c>
      <c r="AQ778" s="179" t="str">
        <f t="shared" si="1050"/>
        <v>AQ$774</v>
      </c>
      <c r="AR778" s="179" t="str">
        <f t="shared" si="1050"/>
        <v>AR$774</v>
      </c>
      <c r="AS778" s="179" t="str">
        <f t="shared" si="1050"/>
        <v>AS$774</v>
      </c>
      <c r="AT778" s="179" t="str">
        <f t="shared" si="1050"/>
        <v>AT$774</v>
      </c>
      <c r="AU778" s="179" t="str">
        <f t="shared" si="1050"/>
        <v>AU$774</v>
      </c>
      <c r="AV778" s="179" t="str">
        <f t="shared" si="1050"/>
        <v>AV$774</v>
      </c>
      <c r="AW778" s="179" t="str">
        <f t="shared" si="1050"/>
        <v>AW$774</v>
      </c>
      <c r="AX778" s="179" t="str">
        <f t="shared" si="1050"/>
        <v>AX$774</v>
      </c>
      <c r="AY778" s="179" t="str">
        <f t="shared" ref="AY778:CD778" si="1051">ADDRESS(ROW(AY774),COLUMN(AY774),2)</f>
        <v>AY$774</v>
      </c>
      <c r="AZ778" s="179" t="str">
        <f t="shared" si="1051"/>
        <v>AZ$774</v>
      </c>
      <c r="BA778" s="179" t="str">
        <f t="shared" si="1051"/>
        <v>BA$774</v>
      </c>
      <c r="BB778" s="179" t="str">
        <f t="shared" si="1051"/>
        <v>BB$774</v>
      </c>
      <c r="BC778" s="179" t="str">
        <f t="shared" si="1051"/>
        <v>BC$774</v>
      </c>
      <c r="BD778" s="179" t="str">
        <f t="shared" si="1051"/>
        <v>BD$774</v>
      </c>
      <c r="BE778" s="179" t="str">
        <f t="shared" si="1051"/>
        <v>BE$774</v>
      </c>
      <c r="BF778" s="179" t="str">
        <f t="shared" si="1051"/>
        <v>BF$774</v>
      </c>
      <c r="BG778" s="179" t="str">
        <f t="shared" si="1051"/>
        <v>BG$774</v>
      </c>
      <c r="BH778" s="179" t="str">
        <f t="shared" si="1051"/>
        <v>BH$774</v>
      </c>
      <c r="BI778" s="179" t="str">
        <f t="shared" si="1051"/>
        <v>BI$774</v>
      </c>
      <c r="BJ778" s="179" t="str">
        <f t="shared" si="1051"/>
        <v>BJ$774</v>
      </c>
      <c r="BK778" s="179" t="str">
        <f t="shared" si="1051"/>
        <v>BK$774</v>
      </c>
      <c r="BL778" s="179" t="str">
        <f t="shared" si="1051"/>
        <v>BL$774</v>
      </c>
      <c r="BM778" s="179" t="str">
        <f t="shared" si="1051"/>
        <v>BM$774</v>
      </c>
      <c r="BN778" s="179" t="str">
        <f t="shared" si="1051"/>
        <v>BN$774</v>
      </c>
      <c r="BO778" s="179" t="str">
        <f t="shared" si="1051"/>
        <v>BO$774</v>
      </c>
      <c r="BP778" s="179" t="str">
        <f t="shared" si="1051"/>
        <v>BP$774</v>
      </c>
      <c r="BQ778" s="179" t="str">
        <f t="shared" si="1051"/>
        <v>BQ$774</v>
      </c>
      <c r="BR778" s="179" t="str">
        <f t="shared" si="1051"/>
        <v>BR$774</v>
      </c>
      <c r="BS778" s="179" t="str">
        <f t="shared" si="1051"/>
        <v>BS$774</v>
      </c>
      <c r="BT778" s="179" t="str">
        <f t="shared" si="1051"/>
        <v>BT$774</v>
      </c>
      <c r="BU778" s="179" t="str">
        <f t="shared" si="1051"/>
        <v>BU$774</v>
      </c>
      <c r="BV778" s="179" t="str">
        <f t="shared" si="1051"/>
        <v>BV$774</v>
      </c>
      <c r="BW778" s="179" t="str">
        <f t="shared" si="1051"/>
        <v>BW$774</v>
      </c>
      <c r="BX778" s="179" t="str">
        <f t="shared" si="1051"/>
        <v>BX$774</v>
      </c>
      <c r="BY778" s="179" t="str">
        <f t="shared" si="1051"/>
        <v>BY$774</v>
      </c>
      <c r="BZ778" s="179" t="str">
        <f t="shared" si="1051"/>
        <v>BZ$774</v>
      </c>
      <c r="CA778" s="179" t="str">
        <f t="shared" si="1051"/>
        <v>CA$774</v>
      </c>
      <c r="CB778" s="179" t="str">
        <f t="shared" si="1051"/>
        <v>CB$774</v>
      </c>
      <c r="CC778" s="179" t="str">
        <f t="shared" si="1051"/>
        <v>CC$774</v>
      </c>
      <c r="CD778" s="179" t="str">
        <f t="shared" si="1051"/>
        <v>CD$774</v>
      </c>
      <c r="CE778" s="179" t="str">
        <f t="shared" ref="CE778:DL778" si="1052">ADDRESS(ROW(CE774),COLUMN(CE774),2)</f>
        <v>CE$774</v>
      </c>
      <c r="CF778" s="179" t="str">
        <f t="shared" si="1052"/>
        <v>CF$774</v>
      </c>
      <c r="CG778" s="179" t="str">
        <f t="shared" si="1052"/>
        <v>CG$774</v>
      </c>
      <c r="CH778" s="179" t="str">
        <f t="shared" si="1052"/>
        <v>CH$774</v>
      </c>
      <c r="CI778" s="179" t="str">
        <f t="shared" si="1052"/>
        <v>CI$774</v>
      </c>
      <c r="CJ778" s="179" t="str">
        <f t="shared" si="1052"/>
        <v>CJ$774</v>
      </c>
      <c r="CK778" s="179" t="str">
        <f t="shared" si="1052"/>
        <v>CK$774</v>
      </c>
      <c r="CL778" s="179" t="str">
        <f t="shared" si="1052"/>
        <v>CL$774</v>
      </c>
      <c r="CM778" s="179" t="str">
        <f t="shared" si="1052"/>
        <v>CM$774</v>
      </c>
      <c r="CN778" s="179" t="str">
        <f t="shared" si="1052"/>
        <v>CN$774</v>
      </c>
      <c r="CO778" s="179" t="str">
        <f t="shared" si="1052"/>
        <v>CO$774</v>
      </c>
      <c r="CP778" s="179" t="str">
        <f t="shared" si="1052"/>
        <v>CP$774</v>
      </c>
      <c r="CQ778" s="179" t="str">
        <f t="shared" si="1052"/>
        <v>CQ$774</v>
      </c>
      <c r="CR778" s="179" t="str">
        <f t="shared" si="1052"/>
        <v>CR$774</v>
      </c>
      <c r="CS778" s="179" t="str">
        <f t="shared" si="1052"/>
        <v>CS$774</v>
      </c>
      <c r="CT778" s="179" t="str">
        <f t="shared" si="1052"/>
        <v>CT$774</v>
      </c>
      <c r="CU778" s="179" t="str">
        <f t="shared" si="1052"/>
        <v>CU$774</v>
      </c>
      <c r="CV778" s="179" t="str">
        <f t="shared" si="1052"/>
        <v>CV$774</v>
      </c>
      <c r="CW778" s="179" t="str">
        <f t="shared" si="1052"/>
        <v>CW$774</v>
      </c>
      <c r="CX778" s="179" t="str">
        <f t="shared" si="1052"/>
        <v>CX$774</v>
      </c>
      <c r="CY778" s="179" t="str">
        <f t="shared" si="1052"/>
        <v>CY$774</v>
      </c>
      <c r="CZ778" s="179" t="str">
        <f t="shared" si="1052"/>
        <v>CZ$774</v>
      </c>
      <c r="DA778" s="179" t="str">
        <f t="shared" si="1052"/>
        <v>DA$774</v>
      </c>
      <c r="DB778" s="179" t="str">
        <f t="shared" si="1052"/>
        <v>DB$774</v>
      </c>
      <c r="DC778" s="179" t="str">
        <f t="shared" si="1052"/>
        <v>DC$774</v>
      </c>
      <c r="DD778" s="179" t="str">
        <f t="shared" si="1052"/>
        <v>DD$774</v>
      </c>
      <c r="DE778" s="179" t="str">
        <f t="shared" si="1052"/>
        <v>DE$774</v>
      </c>
      <c r="DF778" s="179" t="str">
        <f t="shared" si="1052"/>
        <v>DF$774</v>
      </c>
      <c r="DG778" s="179" t="str">
        <f t="shared" si="1052"/>
        <v>DG$774</v>
      </c>
      <c r="DH778" s="179" t="str">
        <f t="shared" si="1052"/>
        <v>DH$774</v>
      </c>
      <c r="DI778" s="179" t="str">
        <f t="shared" si="1052"/>
        <v>DI$774</v>
      </c>
      <c r="DJ778" s="179" t="str">
        <f t="shared" si="1052"/>
        <v>DJ$774</v>
      </c>
      <c r="DK778" s="179" t="str">
        <f t="shared" si="1052"/>
        <v>DK$774</v>
      </c>
      <c r="DL778" s="179" t="str">
        <f t="shared" si="1052"/>
        <v>DL$774</v>
      </c>
    </row>
    <row r="779" spans="1:116" x14ac:dyDescent="0.4">
      <c r="A779" s="3"/>
      <c r="B779" t="s">
        <v>332</v>
      </c>
      <c r="D779" t="s">
        <v>798</v>
      </c>
      <c r="E779" s="8" t="str">
        <f>ROW()&amp;" "&amp;D779</f>
        <v>779 ORIGINATIONS-PP</v>
      </c>
      <c r="G779" s="136" t="str">
        <f t="shared" ref="G779:G783" si="1053">G763</f>
        <v>Primary volume driver</v>
      </c>
      <c r="H779" s="208"/>
      <c r="I779" s="209"/>
      <c r="J779" s="209"/>
      <c r="K779" s="217"/>
      <c r="L779" s="217"/>
      <c r="M779" s="217"/>
      <c r="N779" s="217"/>
      <c r="O779" s="217"/>
      <c r="P779" s="217"/>
      <c r="R779" s="218"/>
      <c r="S779" s="212" t="str">
        <f>S763</f>
        <v>S$328</v>
      </c>
      <c r="T779" s="212" t="str">
        <f t="shared" ref="T779:CE779" si="1054">T763</f>
        <v>T$328</v>
      </c>
      <c r="U779" s="212" t="str">
        <f t="shared" si="1054"/>
        <v>U$328</v>
      </c>
      <c r="V779" s="212" t="str">
        <f t="shared" si="1054"/>
        <v>V$328</v>
      </c>
      <c r="W779" s="212" t="str">
        <f t="shared" si="1054"/>
        <v>W$328</v>
      </c>
      <c r="X779" s="212" t="str">
        <f t="shared" si="1054"/>
        <v>X$328</v>
      </c>
      <c r="Y779" s="212" t="str">
        <f t="shared" si="1054"/>
        <v>Y$328</v>
      </c>
      <c r="Z779" s="212" t="str">
        <f t="shared" si="1054"/>
        <v>Z$328</v>
      </c>
      <c r="AA779" s="212" t="str">
        <f t="shared" si="1054"/>
        <v>AA$328</v>
      </c>
      <c r="AB779" s="212" t="str">
        <f t="shared" si="1054"/>
        <v>AB$328</v>
      </c>
      <c r="AC779" s="212" t="str">
        <f t="shared" si="1054"/>
        <v>AC$328</v>
      </c>
      <c r="AD779" s="212" t="str">
        <f t="shared" si="1054"/>
        <v>AD$328</v>
      </c>
      <c r="AE779" s="212" t="str">
        <f t="shared" si="1054"/>
        <v>AE$328</v>
      </c>
      <c r="AF779" s="212" t="str">
        <f t="shared" si="1054"/>
        <v>AF$328</v>
      </c>
      <c r="AG779" s="212" t="str">
        <f t="shared" si="1054"/>
        <v>AG$328</v>
      </c>
      <c r="AH779" s="212" t="str">
        <f t="shared" si="1054"/>
        <v>AH$328</v>
      </c>
      <c r="AI779" s="212" t="str">
        <f t="shared" si="1054"/>
        <v>AI$328</v>
      </c>
      <c r="AJ779" s="212" t="str">
        <f t="shared" si="1054"/>
        <v>AJ$328</v>
      </c>
      <c r="AK779" s="212" t="str">
        <f t="shared" si="1054"/>
        <v>AK$328</v>
      </c>
      <c r="AL779" s="212" t="str">
        <f t="shared" si="1054"/>
        <v>AL$328</v>
      </c>
      <c r="AM779" s="212" t="str">
        <f t="shared" si="1054"/>
        <v>AM$328</v>
      </c>
      <c r="AN779" s="212" t="str">
        <f t="shared" si="1054"/>
        <v>AN$328</v>
      </c>
      <c r="AO779" s="212" t="str">
        <f t="shared" si="1054"/>
        <v>AO$328</v>
      </c>
      <c r="AP779" s="212" t="str">
        <f t="shared" si="1054"/>
        <v>AP$328</v>
      </c>
      <c r="AQ779" s="212" t="str">
        <f t="shared" si="1054"/>
        <v>AQ$328</v>
      </c>
      <c r="AR779" s="212" t="str">
        <f t="shared" si="1054"/>
        <v>AR$328</v>
      </c>
      <c r="AS779" s="212" t="str">
        <f t="shared" si="1054"/>
        <v>AS$328</v>
      </c>
      <c r="AT779" s="212" t="str">
        <f t="shared" si="1054"/>
        <v>AT$328</v>
      </c>
      <c r="AU779" s="212" t="str">
        <f t="shared" si="1054"/>
        <v>AU$328</v>
      </c>
      <c r="AV779" s="212" t="str">
        <f t="shared" si="1054"/>
        <v>AV$328</v>
      </c>
      <c r="AW779" s="212" t="str">
        <f t="shared" si="1054"/>
        <v>AW$328</v>
      </c>
      <c r="AX779" s="212" t="str">
        <f t="shared" si="1054"/>
        <v>AX$328</v>
      </c>
      <c r="AY779" s="212" t="str">
        <f t="shared" si="1054"/>
        <v>AY$328</v>
      </c>
      <c r="AZ779" s="212" t="str">
        <f t="shared" si="1054"/>
        <v>AZ$328</v>
      </c>
      <c r="BA779" s="212" t="str">
        <f t="shared" si="1054"/>
        <v>BA$328</v>
      </c>
      <c r="BB779" s="212" t="str">
        <f t="shared" si="1054"/>
        <v>BB$328</v>
      </c>
      <c r="BC779" s="212" t="str">
        <f t="shared" si="1054"/>
        <v>BC$328</v>
      </c>
      <c r="BD779" s="212" t="str">
        <f t="shared" si="1054"/>
        <v>BD$328</v>
      </c>
      <c r="BE779" s="212" t="str">
        <f t="shared" si="1054"/>
        <v>BE$328</v>
      </c>
      <c r="BF779" s="212" t="str">
        <f t="shared" si="1054"/>
        <v>BF$328</v>
      </c>
      <c r="BG779" s="212" t="str">
        <f t="shared" si="1054"/>
        <v>BG$328</v>
      </c>
      <c r="BH779" s="212" t="str">
        <f t="shared" si="1054"/>
        <v>BH$328</v>
      </c>
      <c r="BI779" s="212" t="str">
        <f t="shared" si="1054"/>
        <v>BI$328</v>
      </c>
      <c r="BJ779" s="212" t="str">
        <f t="shared" si="1054"/>
        <v>BJ$328</v>
      </c>
      <c r="BK779" s="212" t="str">
        <f t="shared" si="1054"/>
        <v>BK$328</v>
      </c>
      <c r="BL779" s="212" t="str">
        <f t="shared" si="1054"/>
        <v>BL$328</v>
      </c>
      <c r="BM779" s="212" t="str">
        <f t="shared" si="1054"/>
        <v>BM$328</v>
      </c>
      <c r="BN779" s="212" t="str">
        <f t="shared" si="1054"/>
        <v>BN$328</v>
      </c>
      <c r="BO779" s="212" t="str">
        <f t="shared" si="1054"/>
        <v>BO$328</v>
      </c>
      <c r="BP779" s="212" t="str">
        <f t="shared" si="1054"/>
        <v>BP$328</v>
      </c>
      <c r="BQ779" s="212" t="str">
        <f t="shared" si="1054"/>
        <v>BQ$328</v>
      </c>
      <c r="BR779" s="212" t="str">
        <f t="shared" si="1054"/>
        <v>BR$328</v>
      </c>
      <c r="BS779" s="212" t="str">
        <f t="shared" si="1054"/>
        <v>BS$328</v>
      </c>
      <c r="BT779" s="212" t="str">
        <f t="shared" si="1054"/>
        <v>BT$328</v>
      </c>
      <c r="BU779" s="212" t="str">
        <f t="shared" si="1054"/>
        <v>BU$328</v>
      </c>
      <c r="BV779" s="212" t="str">
        <f t="shared" si="1054"/>
        <v>BV$328</v>
      </c>
      <c r="BW779" s="212" t="str">
        <f t="shared" si="1054"/>
        <v>BW$328</v>
      </c>
      <c r="BX779" s="212" t="str">
        <f t="shared" si="1054"/>
        <v>BX$328</v>
      </c>
      <c r="BY779" s="212" t="str">
        <f t="shared" si="1054"/>
        <v>BY$328</v>
      </c>
      <c r="BZ779" s="212" t="str">
        <f t="shared" si="1054"/>
        <v>BZ$328</v>
      </c>
      <c r="CA779" s="212" t="str">
        <f t="shared" si="1054"/>
        <v>CA$328</v>
      </c>
      <c r="CB779" s="212" t="str">
        <f t="shared" si="1054"/>
        <v>CB$328</v>
      </c>
      <c r="CC779" s="212" t="str">
        <f t="shared" si="1054"/>
        <v>CC$328</v>
      </c>
      <c r="CD779" s="212" t="str">
        <f t="shared" si="1054"/>
        <v>CD$328</v>
      </c>
      <c r="CE779" s="212" t="str">
        <f t="shared" si="1054"/>
        <v>CE$328</v>
      </c>
      <c r="CF779" s="212" t="str">
        <f t="shared" ref="CF779:DL779" si="1055">CF763</f>
        <v>CF$328</v>
      </c>
      <c r="CG779" s="212" t="str">
        <f t="shared" si="1055"/>
        <v>CG$328</v>
      </c>
      <c r="CH779" s="212" t="str">
        <f t="shared" si="1055"/>
        <v>CH$328</v>
      </c>
      <c r="CI779" s="212" t="str">
        <f t="shared" si="1055"/>
        <v>CI$328</v>
      </c>
      <c r="CJ779" s="212" t="str">
        <f t="shared" si="1055"/>
        <v>CJ$328</v>
      </c>
      <c r="CK779" s="212" t="str">
        <f t="shared" si="1055"/>
        <v>CK$328</v>
      </c>
      <c r="CL779" s="212" t="str">
        <f t="shared" si="1055"/>
        <v>CL$328</v>
      </c>
      <c r="CM779" s="212" t="str">
        <f t="shared" si="1055"/>
        <v>CM$328</v>
      </c>
      <c r="CN779" s="212" t="str">
        <f t="shared" si="1055"/>
        <v>CN$328</v>
      </c>
      <c r="CO779" s="212" t="str">
        <f t="shared" si="1055"/>
        <v>CO$328</v>
      </c>
      <c r="CP779" s="212" t="str">
        <f t="shared" si="1055"/>
        <v>CP$328</v>
      </c>
      <c r="CQ779" s="212" t="str">
        <f t="shared" si="1055"/>
        <v>CQ$328</v>
      </c>
      <c r="CR779" s="212" t="str">
        <f t="shared" si="1055"/>
        <v>CR$328</v>
      </c>
      <c r="CS779" s="212" t="str">
        <f t="shared" si="1055"/>
        <v>CS$328</v>
      </c>
      <c r="CT779" s="212" t="str">
        <f t="shared" si="1055"/>
        <v>CT$328</v>
      </c>
      <c r="CU779" s="212" t="str">
        <f t="shared" si="1055"/>
        <v>CU$328</v>
      </c>
      <c r="CV779" s="212" t="str">
        <f t="shared" si="1055"/>
        <v>CV$328</v>
      </c>
      <c r="CW779" s="212" t="str">
        <f t="shared" si="1055"/>
        <v>CW$328</v>
      </c>
      <c r="CX779" s="212" t="str">
        <f t="shared" si="1055"/>
        <v>CX$328</v>
      </c>
      <c r="CY779" s="212" t="str">
        <f t="shared" si="1055"/>
        <v>CY$328</v>
      </c>
      <c r="CZ779" s="212" t="str">
        <f t="shared" si="1055"/>
        <v>CZ$328</v>
      </c>
      <c r="DA779" s="212" t="str">
        <f t="shared" si="1055"/>
        <v>DA$328</v>
      </c>
      <c r="DB779" s="212" t="str">
        <f t="shared" si="1055"/>
        <v>DB$328</v>
      </c>
      <c r="DC779" s="212" t="str">
        <f t="shared" si="1055"/>
        <v>DC$328</v>
      </c>
      <c r="DD779" s="212" t="str">
        <f t="shared" si="1055"/>
        <v>DD$328</v>
      </c>
      <c r="DE779" s="212" t="str">
        <f t="shared" si="1055"/>
        <v>DE$328</v>
      </c>
      <c r="DF779" s="212" t="str">
        <f t="shared" si="1055"/>
        <v>DF$328</v>
      </c>
      <c r="DG779" s="212" t="str">
        <f t="shared" si="1055"/>
        <v>DG$328</v>
      </c>
      <c r="DH779" s="212" t="str">
        <f t="shared" si="1055"/>
        <v>DH$328</v>
      </c>
      <c r="DI779" s="212" t="str">
        <f t="shared" si="1055"/>
        <v>DI$328</v>
      </c>
      <c r="DJ779" s="212" t="str">
        <f t="shared" si="1055"/>
        <v>DJ$328</v>
      </c>
      <c r="DK779" s="212" t="str">
        <f t="shared" si="1055"/>
        <v>DK$328</v>
      </c>
      <c r="DL779" s="212" t="str">
        <f t="shared" si="1055"/>
        <v>DL$328</v>
      </c>
    </row>
    <row r="780" spans="1:116" x14ac:dyDescent="0.4">
      <c r="B780" t="s">
        <v>332</v>
      </c>
      <c r="D780" t="s">
        <v>798</v>
      </c>
      <c r="E780" s="8" t="str">
        <f t="shared" ref="E780:E782" si="1056">ROW()&amp;" "&amp;D780</f>
        <v>780 ORIGINATIONS-PP</v>
      </c>
      <c r="G780" s="136" t="str">
        <f t="shared" si="1053"/>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56"/>
        <v>781 ORIGINATIONS-PP</v>
      </c>
      <c r="G781" s="136" t="str">
        <f t="shared" si="1053"/>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56"/>
        <v>782 ORIGINATIONS-PP</v>
      </c>
      <c r="G782" s="136" t="str">
        <f t="shared" si="1053"/>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 si="1057">ROW()&amp;" "&amp;D783</f>
        <v>783 ORIGINATIONS-PP</v>
      </c>
      <c r="G783" s="136" t="str">
        <f t="shared" si="1053"/>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8">ADDRESS(ROW(S354),COLUMN(S354),2)</f>
        <v>S$354</v>
      </c>
      <c r="T787" s="199" t="str">
        <f t="shared" si="1058"/>
        <v>T$354</v>
      </c>
      <c r="U787" s="199" t="str">
        <f t="shared" si="1058"/>
        <v>U$354</v>
      </c>
      <c r="V787" s="199" t="str">
        <f t="shared" si="1058"/>
        <v>V$354</v>
      </c>
      <c r="W787" s="199" t="str">
        <f t="shared" si="1058"/>
        <v>W$354</v>
      </c>
      <c r="X787" s="199" t="str">
        <f t="shared" si="1058"/>
        <v>X$354</v>
      </c>
      <c r="Y787" s="199" t="str">
        <f t="shared" si="1058"/>
        <v>Y$354</v>
      </c>
      <c r="Z787" s="199" t="str">
        <f t="shared" si="1058"/>
        <v>Z$354</v>
      </c>
      <c r="AA787" s="199" t="str">
        <f t="shared" si="1058"/>
        <v>AA$354</v>
      </c>
      <c r="AB787" s="199" t="str">
        <f t="shared" si="1058"/>
        <v>AB$354</v>
      </c>
      <c r="AC787" s="199" t="str">
        <f t="shared" si="1058"/>
        <v>AC$354</v>
      </c>
      <c r="AD787" s="199" t="str">
        <f t="shared" si="1058"/>
        <v>AD$354</v>
      </c>
      <c r="AE787" s="199" t="str">
        <f t="shared" si="1058"/>
        <v>AE$354</v>
      </c>
      <c r="AF787" s="199" t="str">
        <f t="shared" si="1058"/>
        <v>AF$354</v>
      </c>
      <c r="AG787" s="199" t="str">
        <f t="shared" si="1058"/>
        <v>AG$354</v>
      </c>
      <c r="AH787" s="199" t="str">
        <f t="shared" si="1058"/>
        <v>AH$354</v>
      </c>
      <c r="AI787" s="199" t="str">
        <f t="shared" si="1058"/>
        <v>AI$354</v>
      </c>
      <c r="AJ787" s="199" t="str">
        <f t="shared" si="1058"/>
        <v>AJ$354</v>
      </c>
      <c r="AK787" s="199" t="str">
        <f t="shared" si="1058"/>
        <v>AK$354</v>
      </c>
      <c r="AL787" s="199" t="str">
        <f t="shared" si="1058"/>
        <v>AL$354</v>
      </c>
      <c r="AM787" s="199" t="str">
        <f t="shared" si="1058"/>
        <v>AM$354</v>
      </c>
      <c r="AN787" s="199" t="str">
        <f t="shared" si="1058"/>
        <v>AN$354</v>
      </c>
      <c r="AO787" s="199" t="str">
        <f t="shared" si="1058"/>
        <v>AO$354</v>
      </c>
      <c r="AP787" s="199" t="str">
        <f t="shared" si="1058"/>
        <v>AP$354</v>
      </c>
      <c r="AQ787" s="199" t="str">
        <f t="shared" si="1058"/>
        <v>AQ$354</v>
      </c>
      <c r="AR787" s="199" t="str">
        <f t="shared" si="1058"/>
        <v>AR$354</v>
      </c>
      <c r="AS787" s="199" t="str">
        <f t="shared" si="1058"/>
        <v>AS$354</v>
      </c>
      <c r="AT787" s="199" t="str">
        <f t="shared" si="1058"/>
        <v>AT$354</v>
      </c>
      <c r="AU787" s="199" t="str">
        <f t="shared" si="1058"/>
        <v>AU$354</v>
      </c>
      <c r="AV787" s="199" t="str">
        <f t="shared" si="1058"/>
        <v>AV$354</v>
      </c>
      <c r="AW787" s="199" t="str">
        <f t="shared" si="1058"/>
        <v>AW$354</v>
      </c>
      <c r="AX787" s="199" t="str">
        <f t="shared" si="1058"/>
        <v>AX$354</v>
      </c>
      <c r="AY787" s="199" t="str">
        <f t="shared" ref="AY787:CD787" si="1059">ADDRESS(ROW(AY354),COLUMN(AY354),2)</f>
        <v>AY$354</v>
      </c>
      <c r="AZ787" s="199" t="str">
        <f t="shared" si="1059"/>
        <v>AZ$354</v>
      </c>
      <c r="BA787" s="199" t="str">
        <f t="shared" si="1059"/>
        <v>BA$354</v>
      </c>
      <c r="BB787" s="199" t="str">
        <f t="shared" si="1059"/>
        <v>BB$354</v>
      </c>
      <c r="BC787" s="199" t="str">
        <f t="shared" si="1059"/>
        <v>BC$354</v>
      </c>
      <c r="BD787" s="199" t="str">
        <f t="shared" si="1059"/>
        <v>BD$354</v>
      </c>
      <c r="BE787" s="199" t="str">
        <f t="shared" si="1059"/>
        <v>BE$354</v>
      </c>
      <c r="BF787" s="199" t="str">
        <f t="shared" si="1059"/>
        <v>BF$354</v>
      </c>
      <c r="BG787" s="199" t="str">
        <f t="shared" si="1059"/>
        <v>BG$354</v>
      </c>
      <c r="BH787" s="199" t="str">
        <f t="shared" si="1059"/>
        <v>BH$354</v>
      </c>
      <c r="BI787" s="199" t="str">
        <f t="shared" si="1059"/>
        <v>BI$354</v>
      </c>
      <c r="BJ787" s="199" t="str">
        <f t="shared" si="1059"/>
        <v>BJ$354</v>
      </c>
      <c r="BK787" s="199" t="str">
        <f t="shared" si="1059"/>
        <v>BK$354</v>
      </c>
      <c r="BL787" s="199" t="str">
        <f t="shared" si="1059"/>
        <v>BL$354</v>
      </c>
      <c r="BM787" s="199" t="str">
        <f t="shared" si="1059"/>
        <v>BM$354</v>
      </c>
      <c r="BN787" s="199" t="str">
        <f t="shared" si="1059"/>
        <v>BN$354</v>
      </c>
      <c r="BO787" s="199" t="str">
        <f t="shared" si="1059"/>
        <v>BO$354</v>
      </c>
      <c r="BP787" s="199" t="str">
        <f t="shared" si="1059"/>
        <v>BP$354</v>
      </c>
      <c r="BQ787" s="199" t="str">
        <f t="shared" si="1059"/>
        <v>BQ$354</v>
      </c>
      <c r="BR787" s="199" t="str">
        <f t="shared" si="1059"/>
        <v>BR$354</v>
      </c>
      <c r="BS787" s="199" t="str">
        <f t="shared" si="1059"/>
        <v>BS$354</v>
      </c>
      <c r="BT787" s="199" t="str">
        <f t="shared" si="1059"/>
        <v>BT$354</v>
      </c>
      <c r="BU787" s="199" t="str">
        <f t="shared" si="1059"/>
        <v>BU$354</v>
      </c>
      <c r="BV787" s="199" t="str">
        <f t="shared" si="1059"/>
        <v>BV$354</v>
      </c>
      <c r="BW787" s="199" t="str">
        <f t="shared" si="1059"/>
        <v>BW$354</v>
      </c>
      <c r="BX787" s="199" t="str">
        <f t="shared" si="1059"/>
        <v>BX$354</v>
      </c>
      <c r="BY787" s="199" t="str">
        <f t="shared" si="1059"/>
        <v>BY$354</v>
      </c>
      <c r="BZ787" s="199" t="str">
        <f t="shared" si="1059"/>
        <v>BZ$354</v>
      </c>
      <c r="CA787" s="199" t="str">
        <f t="shared" si="1059"/>
        <v>CA$354</v>
      </c>
      <c r="CB787" s="199" t="str">
        <f t="shared" si="1059"/>
        <v>CB$354</v>
      </c>
      <c r="CC787" s="199" t="str">
        <f t="shared" si="1059"/>
        <v>CC$354</v>
      </c>
      <c r="CD787" s="199" t="str">
        <f t="shared" si="1059"/>
        <v>CD$354</v>
      </c>
      <c r="CE787" s="199" t="str">
        <f t="shared" ref="CE787:DL787" si="1060">ADDRESS(ROW(CE354),COLUMN(CE354),2)</f>
        <v>CE$354</v>
      </c>
      <c r="CF787" s="199" t="str">
        <f t="shared" si="1060"/>
        <v>CF$354</v>
      </c>
      <c r="CG787" s="199" t="str">
        <f t="shared" si="1060"/>
        <v>CG$354</v>
      </c>
      <c r="CH787" s="199" t="str">
        <f t="shared" si="1060"/>
        <v>CH$354</v>
      </c>
      <c r="CI787" s="199" t="str">
        <f t="shared" si="1060"/>
        <v>CI$354</v>
      </c>
      <c r="CJ787" s="199" t="str">
        <f t="shared" si="1060"/>
        <v>CJ$354</v>
      </c>
      <c r="CK787" s="199" t="str">
        <f t="shared" si="1060"/>
        <v>CK$354</v>
      </c>
      <c r="CL787" s="199" t="str">
        <f t="shared" si="1060"/>
        <v>CL$354</v>
      </c>
      <c r="CM787" s="199" t="str">
        <f t="shared" si="1060"/>
        <v>CM$354</v>
      </c>
      <c r="CN787" s="199" t="str">
        <f t="shared" si="1060"/>
        <v>CN$354</v>
      </c>
      <c r="CO787" s="199" t="str">
        <f t="shared" si="1060"/>
        <v>CO$354</v>
      </c>
      <c r="CP787" s="199" t="str">
        <f t="shared" si="1060"/>
        <v>CP$354</v>
      </c>
      <c r="CQ787" s="199" t="str">
        <f t="shared" si="1060"/>
        <v>CQ$354</v>
      </c>
      <c r="CR787" s="199" t="str">
        <f t="shared" si="1060"/>
        <v>CR$354</v>
      </c>
      <c r="CS787" s="199" t="str">
        <f t="shared" si="1060"/>
        <v>CS$354</v>
      </c>
      <c r="CT787" s="199" t="str">
        <f t="shared" si="1060"/>
        <v>CT$354</v>
      </c>
      <c r="CU787" s="199" t="str">
        <f t="shared" si="1060"/>
        <v>CU$354</v>
      </c>
      <c r="CV787" s="199" t="str">
        <f t="shared" si="1060"/>
        <v>CV$354</v>
      </c>
      <c r="CW787" s="199" t="str">
        <f t="shared" si="1060"/>
        <v>CW$354</v>
      </c>
      <c r="CX787" s="199" t="str">
        <f t="shared" si="1060"/>
        <v>CX$354</v>
      </c>
      <c r="CY787" s="199" t="str">
        <f t="shared" si="1060"/>
        <v>CY$354</v>
      </c>
      <c r="CZ787" s="199" t="str">
        <f t="shared" si="1060"/>
        <v>CZ$354</v>
      </c>
      <c r="DA787" s="199" t="str">
        <f t="shared" si="1060"/>
        <v>DA$354</v>
      </c>
      <c r="DB787" s="199" t="str">
        <f t="shared" si="1060"/>
        <v>DB$354</v>
      </c>
      <c r="DC787" s="199" t="str">
        <f t="shared" si="1060"/>
        <v>DC$354</v>
      </c>
      <c r="DD787" s="199" t="str">
        <f t="shared" si="1060"/>
        <v>DD$354</v>
      </c>
      <c r="DE787" s="199" t="str">
        <f t="shared" si="1060"/>
        <v>DE$354</v>
      </c>
      <c r="DF787" s="199" t="str">
        <f t="shared" si="1060"/>
        <v>DF$354</v>
      </c>
      <c r="DG787" s="199" t="str">
        <f t="shared" si="1060"/>
        <v>DG$354</v>
      </c>
      <c r="DH787" s="199" t="str">
        <f t="shared" si="1060"/>
        <v>DH$354</v>
      </c>
      <c r="DI787" s="199" t="str">
        <f t="shared" si="1060"/>
        <v>DI$354</v>
      </c>
      <c r="DJ787" s="199" t="str">
        <f t="shared" si="1060"/>
        <v>DJ$354</v>
      </c>
      <c r="DK787" s="199" t="str">
        <f t="shared" si="1060"/>
        <v>DK$354</v>
      </c>
      <c r="DL787" s="199" t="str">
        <f t="shared" si="1060"/>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61">T724</f>
        <v>T$17</v>
      </c>
      <c r="U788" s="339" t="str">
        <f t="shared" si="1061"/>
        <v>U$17</v>
      </c>
      <c r="V788" s="339" t="str">
        <f t="shared" si="1061"/>
        <v>V$17</v>
      </c>
      <c r="W788" s="339" t="str">
        <f t="shared" si="1061"/>
        <v>W$17</v>
      </c>
      <c r="X788" s="339" t="str">
        <f t="shared" si="1061"/>
        <v>X$17</v>
      </c>
      <c r="Y788" s="339" t="str">
        <f t="shared" si="1061"/>
        <v>Y$17</v>
      </c>
      <c r="Z788" s="339" t="str">
        <f t="shared" si="1061"/>
        <v>Z$17</v>
      </c>
      <c r="AA788" s="339" t="str">
        <f t="shared" si="1061"/>
        <v>AA$17</v>
      </c>
      <c r="AB788" s="339" t="str">
        <f t="shared" si="1061"/>
        <v>AB$17</v>
      </c>
      <c r="AC788" s="339" t="str">
        <f t="shared" si="1061"/>
        <v>AC$17</v>
      </c>
      <c r="AD788" s="339" t="str">
        <f t="shared" si="1061"/>
        <v>AD$17</v>
      </c>
      <c r="AE788" s="339" t="str">
        <f t="shared" si="1061"/>
        <v>AE$17</v>
      </c>
      <c r="AF788" s="339" t="str">
        <f t="shared" si="1061"/>
        <v>AF$17</v>
      </c>
      <c r="AG788" s="339" t="str">
        <f t="shared" si="1061"/>
        <v>AG$17</v>
      </c>
      <c r="AH788" s="339" t="str">
        <f t="shared" si="1061"/>
        <v>AH$17</v>
      </c>
      <c r="AI788" s="339" t="str">
        <f t="shared" si="1061"/>
        <v>AI$17</v>
      </c>
      <c r="AJ788" s="339" t="str">
        <f t="shared" si="1061"/>
        <v>AJ$17</v>
      </c>
      <c r="AK788" s="339" t="str">
        <f t="shared" si="1061"/>
        <v>AK$17</v>
      </c>
      <c r="AL788" s="339" t="str">
        <f t="shared" si="1061"/>
        <v>AL$17</v>
      </c>
      <c r="AM788" s="339" t="str">
        <f t="shared" si="1061"/>
        <v>AM$17</v>
      </c>
      <c r="AN788" s="339" t="str">
        <f t="shared" si="1061"/>
        <v>AN$17</v>
      </c>
      <c r="AO788" s="339" t="str">
        <f t="shared" si="1061"/>
        <v>AO$17</v>
      </c>
      <c r="AP788" s="339" t="str">
        <f t="shared" si="1061"/>
        <v>AP$17</v>
      </c>
      <c r="AQ788" s="339" t="str">
        <f t="shared" si="1061"/>
        <v>AQ$17</v>
      </c>
      <c r="AR788" s="339" t="str">
        <f t="shared" si="1061"/>
        <v>AR$17</v>
      </c>
      <c r="AS788" s="339" t="str">
        <f t="shared" si="1061"/>
        <v>AS$17</v>
      </c>
      <c r="AT788" s="339" t="str">
        <f t="shared" si="1061"/>
        <v>AT$17</v>
      </c>
      <c r="AU788" s="339" t="str">
        <f t="shared" si="1061"/>
        <v>AU$17</v>
      </c>
      <c r="AV788" s="339" t="str">
        <f t="shared" si="1061"/>
        <v>AV$17</v>
      </c>
      <c r="AW788" s="339" t="str">
        <f t="shared" si="1061"/>
        <v>AW$17</v>
      </c>
      <c r="AX788" s="339" t="str">
        <f t="shared" si="1061"/>
        <v>AX$17</v>
      </c>
      <c r="AY788" s="339" t="str">
        <f t="shared" si="1061"/>
        <v>AY$17</v>
      </c>
      <c r="AZ788" s="339" t="str">
        <f t="shared" si="1061"/>
        <v>AZ$17</v>
      </c>
      <c r="BA788" s="339" t="str">
        <f t="shared" si="1061"/>
        <v>BA$17</v>
      </c>
      <c r="BB788" s="339" t="str">
        <f t="shared" si="1061"/>
        <v>BB$17</v>
      </c>
      <c r="BC788" s="339" t="str">
        <f t="shared" si="1061"/>
        <v>BC$17</v>
      </c>
      <c r="BD788" s="339" t="str">
        <f t="shared" si="1061"/>
        <v>BD$17</v>
      </c>
      <c r="BE788" s="339" t="str">
        <f t="shared" si="1061"/>
        <v>BE$17</v>
      </c>
      <c r="BF788" s="339" t="str">
        <f t="shared" si="1061"/>
        <v>BF$17</v>
      </c>
      <c r="BG788" s="339" t="str">
        <f t="shared" si="1061"/>
        <v>BG$17</v>
      </c>
      <c r="BH788" s="339" t="str">
        <f t="shared" si="1061"/>
        <v>BH$17</v>
      </c>
      <c r="BI788" s="339" t="str">
        <f t="shared" si="1061"/>
        <v>BI$17</v>
      </c>
      <c r="BJ788" s="339" t="str">
        <f t="shared" si="1061"/>
        <v>BJ$17</v>
      </c>
      <c r="BK788" s="339" t="str">
        <f t="shared" si="1061"/>
        <v>BK$17</v>
      </c>
      <c r="BL788" s="339" t="str">
        <f t="shared" si="1061"/>
        <v>BL$17</v>
      </c>
      <c r="BM788" s="339" t="str">
        <f t="shared" si="1061"/>
        <v>BM$17</v>
      </c>
      <c r="BN788" s="339" t="str">
        <f t="shared" si="1061"/>
        <v>BN$17</v>
      </c>
      <c r="BO788" s="339" t="str">
        <f t="shared" si="1061"/>
        <v>BO$17</v>
      </c>
      <c r="BP788" s="339" t="str">
        <f t="shared" si="1061"/>
        <v>BP$17</v>
      </c>
      <c r="BQ788" s="339" t="str">
        <f t="shared" si="1061"/>
        <v>BQ$17</v>
      </c>
      <c r="BR788" s="339" t="str">
        <f t="shared" si="1061"/>
        <v>BR$17</v>
      </c>
      <c r="BS788" s="339" t="str">
        <f t="shared" si="1061"/>
        <v>BS$17</v>
      </c>
      <c r="BT788" s="339" t="str">
        <f t="shared" si="1061"/>
        <v>BT$17</v>
      </c>
      <c r="BU788" s="339" t="str">
        <f t="shared" si="1061"/>
        <v>BU$17</v>
      </c>
      <c r="BV788" s="339" t="str">
        <f t="shared" si="1061"/>
        <v>BV$17</v>
      </c>
      <c r="BW788" s="339" t="str">
        <f t="shared" si="1061"/>
        <v>BW$17</v>
      </c>
      <c r="BX788" s="339" t="str">
        <f t="shared" si="1061"/>
        <v>BX$17</v>
      </c>
      <c r="BY788" s="339" t="str">
        <f t="shared" si="1061"/>
        <v>BY$17</v>
      </c>
      <c r="BZ788" s="339" t="str">
        <f t="shared" si="1061"/>
        <v>BZ$17</v>
      </c>
      <c r="CA788" s="339" t="str">
        <f t="shared" si="1061"/>
        <v>CA$17</v>
      </c>
      <c r="CB788" s="339" t="str">
        <f t="shared" si="1061"/>
        <v>CB$17</v>
      </c>
      <c r="CC788" s="339" t="str">
        <f t="shared" si="1061"/>
        <v>CC$17</v>
      </c>
      <c r="CD788" s="339" t="str">
        <f t="shared" si="1061"/>
        <v>CD$17</v>
      </c>
      <c r="CE788" s="339" t="str">
        <f t="shared" si="1061"/>
        <v>CE$17</v>
      </c>
      <c r="CF788" s="339" t="str">
        <f t="shared" ref="CF788:DL788" si="1062">CF724</f>
        <v>CF$17</v>
      </c>
      <c r="CG788" s="339" t="str">
        <f t="shared" si="1062"/>
        <v>CG$17</v>
      </c>
      <c r="CH788" s="339" t="str">
        <f t="shared" si="1062"/>
        <v>CH$17</v>
      </c>
      <c r="CI788" s="339" t="str">
        <f t="shared" si="1062"/>
        <v>CI$17</v>
      </c>
      <c r="CJ788" s="339" t="str">
        <f t="shared" si="1062"/>
        <v>CJ$17</v>
      </c>
      <c r="CK788" s="339" t="str">
        <f t="shared" si="1062"/>
        <v>CK$17</v>
      </c>
      <c r="CL788" s="339" t="str">
        <f t="shared" si="1062"/>
        <v>CL$17</v>
      </c>
      <c r="CM788" s="339">
        <f t="shared" si="1062"/>
        <v>0</v>
      </c>
      <c r="CN788" s="339">
        <f t="shared" si="1062"/>
        <v>0</v>
      </c>
      <c r="CO788" s="339" t="str">
        <f t="shared" si="1062"/>
        <v>CO$17</v>
      </c>
      <c r="CP788" s="339" t="str">
        <f t="shared" si="1062"/>
        <v>CP$17</v>
      </c>
      <c r="CQ788" s="339" t="str">
        <f t="shared" si="1062"/>
        <v>CQ$17</v>
      </c>
      <c r="CR788" s="339" t="str">
        <f t="shared" si="1062"/>
        <v>CR$17</v>
      </c>
      <c r="CS788" s="339" t="str">
        <f t="shared" si="1062"/>
        <v>CS$17</v>
      </c>
      <c r="CT788" s="339" t="str">
        <f t="shared" si="1062"/>
        <v>CT$17</v>
      </c>
      <c r="CU788" s="339" t="str">
        <f t="shared" si="1062"/>
        <v>CU$17</v>
      </c>
      <c r="CV788" s="339" t="str">
        <f t="shared" si="1062"/>
        <v>CV$17</v>
      </c>
      <c r="CW788" s="339" t="str">
        <f t="shared" si="1062"/>
        <v>CW$17</v>
      </c>
      <c r="CX788" s="339" t="str">
        <f t="shared" si="1062"/>
        <v>CX$17</v>
      </c>
      <c r="CY788" s="339" t="str">
        <f t="shared" si="1062"/>
        <v>CY$17</v>
      </c>
      <c r="CZ788" s="339" t="str">
        <f t="shared" si="1062"/>
        <v>CZ$17</v>
      </c>
      <c r="DA788" s="339" t="str">
        <f t="shared" si="1062"/>
        <v>DA$17</v>
      </c>
      <c r="DB788" s="339" t="str">
        <f t="shared" si="1062"/>
        <v>DB$17</v>
      </c>
      <c r="DC788" s="339" t="str">
        <f t="shared" si="1062"/>
        <v>DC$17</v>
      </c>
      <c r="DD788" s="339" t="str">
        <f t="shared" si="1062"/>
        <v>DD$17</v>
      </c>
      <c r="DE788" s="339" t="str">
        <f t="shared" si="1062"/>
        <v>DE$17</v>
      </c>
      <c r="DF788" s="339" t="str">
        <f t="shared" si="1062"/>
        <v>DF$17</v>
      </c>
      <c r="DG788" s="339" t="str">
        <f t="shared" si="1062"/>
        <v>DG$17</v>
      </c>
      <c r="DH788" s="339" t="str">
        <f t="shared" si="1062"/>
        <v>DH$17</v>
      </c>
      <c r="DI788" s="339" t="str">
        <f t="shared" si="1062"/>
        <v>DI$17</v>
      </c>
      <c r="DJ788" s="339" t="str">
        <f t="shared" si="1062"/>
        <v>DJ$17</v>
      </c>
      <c r="DK788" s="339" t="str">
        <f t="shared" si="1062"/>
        <v>DK$17</v>
      </c>
      <c r="DL788" s="339" t="str">
        <f t="shared" si="1062"/>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3">S$22</f>
        <v>S$18</v>
      </c>
      <c r="T791" s="190" t="str">
        <f t="shared" si="1063"/>
        <v>T$18</v>
      </c>
      <c r="U791" s="190" t="str">
        <f t="shared" si="1063"/>
        <v>U$18</v>
      </c>
      <c r="V791" s="190" t="str">
        <f t="shared" si="1063"/>
        <v>V$18</v>
      </c>
      <c r="W791" s="190" t="str">
        <f t="shared" si="1063"/>
        <v>W$18</v>
      </c>
      <c r="X791" s="190" t="str">
        <f t="shared" si="1063"/>
        <v>X$18</v>
      </c>
      <c r="Y791" s="190" t="str">
        <f t="shared" si="1063"/>
        <v>Y$18</v>
      </c>
      <c r="Z791" s="190" t="str">
        <f t="shared" si="1063"/>
        <v>Z$18</v>
      </c>
      <c r="AA791" s="190" t="str">
        <f t="shared" si="1063"/>
        <v>AA$18</v>
      </c>
      <c r="AB791" s="190" t="str">
        <f t="shared" si="1063"/>
        <v>AB$18</v>
      </c>
      <c r="AC791" s="190" t="str">
        <f t="shared" si="1063"/>
        <v>AC$18</v>
      </c>
      <c r="AD791" s="190" t="str">
        <f t="shared" si="1063"/>
        <v>AD$18</v>
      </c>
      <c r="AE791" s="190" t="str">
        <f t="shared" si="1063"/>
        <v>AE$18</v>
      </c>
      <c r="AF791" s="190" t="str">
        <f t="shared" si="1063"/>
        <v>AF$18</v>
      </c>
      <c r="AG791" s="190" t="str">
        <f t="shared" si="1063"/>
        <v>AG$18</v>
      </c>
      <c r="AH791" s="190" t="str">
        <f t="shared" si="1063"/>
        <v>AH$18</v>
      </c>
      <c r="AI791" s="190" t="str">
        <f t="shared" si="1063"/>
        <v>AI$18</v>
      </c>
      <c r="AJ791" s="190" t="str">
        <f t="shared" si="1063"/>
        <v>AJ$18</v>
      </c>
      <c r="AK791" s="190" t="str">
        <f t="shared" si="1063"/>
        <v>AK$18</v>
      </c>
      <c r="AL791" s="190" t="str">
        <f t="shared" si="1063"/>
        <v>AL$18</v>
      </c>
      <c r="AM791" s="190" t="str">
        <f t="shared" si="1063"/>
        <v>AM$18</v>
      </c>
      <c r="AN791" s="190" t="str">
        <f t="shared" si="1063"/>
        <v>AN$18</v>
      </c>
      <c r="AO791" s="190" t="str">
        <f t="shared" si="1063"/>
        <v>AO$18</v>
      </c>
      <c r="AP791" s="190" t="str">
        <f t="shared" si="1063"/>
        <v>AP$18</v>
      </c>
      <c r="AQ791" s="190" t="str">
        <f t="shared" si="1063"/>
        <v>AQ$18</v>
      </c>
      <c r="AR791" s="190" t="str">
        <f t="shared" si="1063"/>
        <v>AR$18</v>
      </c>
      <c r="AS791" s="190" t="str">
        <f t="shared" si="1063"/>
        <v>AS$18</v>
      </c>
      <c r="AT791" s="190" t="str">
        <f t="shared" si="1063"/>
        <v>AT$18</v>
      </c>
      <c r="AU791" s="190" t="str">
        <f t="shared" si="1063"/>
        <v>AU$18</v>
      </c>
      <c r="AV791" s="190" t="str">
        <f t="shared" si="1063"/>
        <v>AV$18</v>
      </c>
      <c r="AW791" s="190" t="str">
        <f t="shared" si="1063"/>
        <v>AW$18</v>
      </c>
      <c r="AX791" s="190" t="str">
        <f t="shared" si="1063"/>
        <v>AX$18</v>
      </c>
      <c r="AY791" s="190" t="str">
        <f t="shared" si="1063"/>
        <v>AY$18</v>
      </c>
      <c r="AZ791" s="190" t="str">
        <f t="shared" si="1063"/>
        <v>AZ$18</v>
      </c>
      <c r="BA791" s="190" t="str">
        <f t="shared" si="1063"/>
        <v>BA$18</v>
      </c>
      <c r="BB791" s="190" t="str">
        <f t="shared" si="1063"/>
        <v>BB$18</v>
      </c>
      <c r="BC791" s="190" t="str">
        <f t="shared" si="1063"/>
        <v>BC$18</v>
      </c>
      <c r="BD791" s="190" t="str">
        <f t="shared" si="1063"/>
        <v>BD$18</v>
      </c>
      <c r="BE791" s="190" t="str">
        <f t="shared" si="1063"/>
        <v>BE$18</v>
      </c>
      <c r="BF791" s="190" t="str">
        <f t="shared" si="1063"/>
        <v>BF$18</v>
      </c>
      <c r="BG791" s="190" t="str">
        <f t="shared" si="1063"/>
        <v>BG$18</v>
      </c>
      <c r="BH791" s="190" t="str">
        <f t="shared" si="1063"/>
        <v>BH$18</v>
      </c>
      <c r="BI791" s="190" t="str">
        <f t="shared" si="1063"/>
        <v>BI$18</v>
      </c>
      <c r="BJ791" s="190" t="str">
        <f t="shared" si="1063"/>
        <v>BJ$18</v>
      </c>
      <c r="BK791" s="190" t="str">
        <f t="shared" si="1063"/>
        <v>BK$18</v>
      </c>
      <c r="BL791" s="190" t="str">
        <f t="shared" si="1063"/>
        <v>BL$18</v>
      </c>
      <c r="BM791" s="190" t="str">
        <f t="shared" si="1063"/>
        <v>BM$18</v>
      </c>
      <c r="BN791" s="190" t="str">
        <f t="shared" si="1063"/>
        <v>BN$18</v>
      </c>
      <c r="BO791" s="190" t="str">
        <f t="shared" si="1063"/>
        <v>BO$18</v>
      </c>
      <c r="BP791" s="190" t="str">
        <f t="shared" si="1063"/>
        <v>BP$18</v>
      </c>
      <c r="BQ791" s="190" t="str">
        <f t="shared" si="1063"/>
        <v>BQ$18</v>
      </c>
      <c r="BR791" s="190" t="str">
        <f t="shared" si="1063"/>
        <v>BR$18</v>
      </c>
      <c r="BS791" s="190" t="str">
        <f t="shared" si="1063"/>
        <v>BS$18</v>
      </c>
      <c r="BT791" s="190" t="str">
        <f t="shared" si="1063"/>
        <v>BT$18</v>
      </c>
      <c r="BU791" s="190" t="str">
        <f t="shared" si="1063"/>
        <v>BU$18</v>
      </c>
      <c r="BV791" s="190" t="str">
        <f t="shared" si="1063"/>
        <v>BV$18</v>
      </c>
      <c r="BW791" s="190" t="str">
        <f t="shared" si="1063"/>
        <v>BW$18</v>
      </c>
      <c r="BX791" s="190" t="str">
        <f t="shared" si="1063"/>
        <v>BX$18</v>
      </c>
      <c r="BY791" s="190" t="str">
        <f t="shared" si="1063"/>
        <v>BY$18</v>
      </c>
      <c r="BZ791" s="190" t="str">
        <f t="shared" si="1063"/>
        <v>BZ$18</v>
      </c>
      <c r="CA791" s="190" t="str">
        <f t="shared" si="1063"/>
        <v>CA$18</v>
      </c>
      <c r="CB791" s="190" t="str">
        <f t="shared" si="1063"/>
        <v>CB$18</v>
      </c>
      <c r="CC791" s="190" t="str">
        <f t="shared" si="1063"/>
        <v>CC$18</v>
      </c>
      <c r="CD791" s="190" t="str">
        <f t="shared" si="1063"/>
        <v>CD$18</v>
      </c>
      <c r="CE791" s="190" t="str">
        <f t="shared" ref="CE791:CL791" si="1064">CE$22</f>
        <v>CE$18</v>
      </c>
      <c r="CF791" s="190" t="str">
        <f t="shared" si="1064"/>
        <v>CF$18</v>
      </c>
      <c r="CG791" s="190" t="str">
        <f t="shared" si="1064"/>
        <v>CG$18</v>
      </c>
      <c r="CH791" s="190" t="str">
        <f t="shared" si="1064"/>
        <v>CH$18</v>
      </c>
      <c r="CI791" s="190" t="str">
        <f t="shared" si="1064"/>
        <v>CI$18</v>
      </c>
      <c r="CJ791" s="190" t="str">
        <f t="shared" si="1064"/>
        <v>CJ$18</v>
      </c>
      <c r="CK791" s="190" t="str">
        <f t="shared" si="1064"/>
        <v>CK$18</v>
      </c>
      <c r="CL791" s="190" t="str">
        <f t="shared" si="1064"/>
        <v>CL$18</v>
      </c>
      <c r="CN791" s="201"/>
      <c r="CO791" s="190" t="str">
        <f t="shared" ref="CO791:DL791" si="1065">CO$22</f>
        <v>CO$18</v>
      </c>
      <c r="CP791" s="190" t="str">
        <f t="shared" si="1065"/>
        <v>CP$18</v>
      </c>
      <c r="CQ791" s="190" t="str">
        <f t="shared" si="1065"/>
        <v>CQ$18</v>
      </c>
      <c r="CR791" s="190" t="str">
        <f t="shared" si="1065"/>
        <v>CR$18</v>
      </c>
      <c r="CS791" s="190" t="str">
        <f t="shared" si="1065"/>
        <v>CS$18</v>
      </c>
      <c r="CT791" s="190" t="str">
        <f t="shared" si="1065"/>
        <v>CT$18</v>
      </c>
      <c r="CU791" s="190" t="str">
        <f t="shared" si="1065"/>
        <v>CU$18</v>
      </c>
      <c r="CV791" s="190" t="str">
        <f t="shared" si="1065"/>
        <v>CV$18</v>
      </c>
      <c r="CW791" s="190" t="str">
        <f t="shared" si="1065"/>
        <v>CW$18</v>
      </c>
      <c r="CX791" s="190" t="str">
        <f t="shared" si="1065"/>
        <v>CX$18</v>
      </c>
      <c r="CY791" s="190" t="str">
        <f t="shared" si="1065"/>
        <v>CY$18</v>
      </c>
      <c r="CZ791" s="190" t="str">
        <f t="shared" si="1065"/>
        <v>CZ$18</v>
      </c>
      <c r="DA791" s="190" t="str">
        <f t="shared" si="1065"/>
        <v>DA$18</v>
      </c>
      <c r="DB791" s="190" t="str">
        <f t="shared" si="1065"/>
        <v>DB$18</v>
      </c>
      <c r="DC791" s="190" t="str">
        <f t="shared" si="1065"/>
        <v>DC$18</v>
      </c>
      <c r="DD791" s="190" t="str">
        <f t="shared" si="1065"/>
        <v>DD$18</v>
      </c>
      <c r="DE791" s="190" t="str">
        <f t="shared" si="1065"/>
        <v>DE$18</v>
      </c>
      <c r="DF791" s="190" t="str">
        <f t="shared" si="1065"/>
        <v>DF$18</v>
      </c>
      <c r="DG791" s="190" t="str">
        <f t="shared" si="1065"/>
        <v>DG$18</v>
      </c>
      <c r="DH791" s="190" t="str">
        <f t="shared" si="1065"/>
        <v>DH$18</v>
      </c>
      <c r="DI791" s="190" t="str">
        <f t="shared" si="1065"/>
        <v>DI$18</v>
      </c>
      <c r="DJ791" s="190" t="str">
        <f t="shared" si="1065"/>
        <v>DJ$18</v>
      </c>
      <c r="DK791" s="190" t="str">
        <f t="shared" si="1065"/>
        <v>DK$18</v>
      </c>
      <c r="DL791" s="190" t="str">
        <f t="shared" si="1065"/>
        <v>DL$18</v>
      </c>
    </row>
    <row r="792" spans="1:116" x14ac:dyDescent="0.4">
      <c r="A792" s="174"/>
      <c r="E792" s="8"/>
      <c r="G792" s="175" t="s">
        <v>464</v>
      </c>
      <c r="H792" s="200"/>
      <c r="I792" s="201"/>
      <c r="J792" s="201"/>
      <c r="K792" s="202"/>
      <c r="L792" s="202"/>
      <c r="M792" s="202"/>
      <c r="N792" s="202"/>
      <c r="O792" s="202"/>
      <c r="P792" s="202"/>
      <c r="R792" s="202"/>
      <c r="S792" s="190" t="str">
        <f t="shared" ref="S792:CD792" si="1066">S$23</f>
        <v>S$19</v>
      </c>
      <c r="T792" s="190" t="str">
        <f t="shared" si="1066"/>
        <v>T$19</v>
      </c>
      <c r="U792" s="190" t="str">
        <f t="shared" si="1066"/>
        <v>U$19</v>
      </c>
      <c r="V792" s="190" t="str">
        <f t="shared" si="1066"/>
        <v>V$19</v>
      </c>
      <c r="W792" s="190" t="str">
        <f t="shared" si="1066"/>
        <v>W$19</v>
      </c>
      <c r="X792" s="190" t="str">
        <f t="shared" si="1066"/>
        <v>X$19</v>
      </c>
      <c r="Y792" s="190" t="str">
        <f t="shared" si="1066"/>
        <v>Y$19</v>
      </c>
      <c r="Z792" s="190" t="str">
        <f t="shared" si="1066"/>
        <v>Z$19</v>
      </c>
      <c r="AA792" s="190" t="str">
        <f t="shared" si="1066"/>
        <v>AA$19</v>
      </c>
      <c r="AB792" s="190" t="str">
        <f t="shared" si="1066"/>
        <v>AB$19</v>
      </c>
      <c r="AC792" s="190" t="str">
        <f t="shared" si="1066"/>
        <v>AC$19</v>
      </c>
      <c r="AD792" s="190" t="str">
        <f t="shared" si="1066"/>
        <v>AD$19</v>
      </c>
      <c r="AE792" s="190" t="str">
        <f t="shared" si="1066"/>
        <v>AE$19</v>
      </c>
      <c r="AF792" s="190" t="str">
        <f t="shared" si="1066"/>
        <v>AF$19</v>
      </c>
      <c r="AG792" s="190" t="str">
        <f t="shared" si="1066"/>
        <v>AG$19</v>
      </c>
      <c r="AH792" s="190" t="str">
        <f t="shared" si="1066"/>
        <v>AH$19</v>
      </c>
      <c r="AI792" s="190" t="str">
        <f t="shared" si="1066"/>
        <v>AI$19</v>
      </c>
      <c r="AJ792" s="190" t="str">
        <f t="shared" si="1066"/>
        <v>AJ$19</v>
      </c>
      <c r="AK792" s="190" t="str">
        <f t="shared" si="1066"/>
        <v>AK$19</v>
      </c>
      <c r="AL792" s="190" t="str">
        <f t="shared" si="1066"/>
        <v>AL$19</v>
      </c>
      <c r="AM792" s="190" t="str">
        <f t="shared" si="1066"/>
        <v>AM$19</v>
      </c>
      <c r="AN792" s="190" t="str">
        <f t="shared" si="1066"/>
        <v>AN$19</v>
      </c>
      <c r="AO792" s="190" t="str">
        <f t="shared" si="1066"/>
        <v>AO$19</v>
      </c>
      <c r="AP792" s="190" t="str">
        <f t="shared" si="1066"/>
        <v>AP$19</v>
      </c>
      <c r="AQ792" s="190" t="str">
        <f t="shared" si="1066"/>
        <v>AQ$19</v>
      </c>
      <c r="AR792" s="190" t="str">
        <f t="shared" si="1066"/>
        <v>AR$19</v>
      </c>
      <c r="AS792" s="190" t="str">
        <f t="shared" si="1066"/>
        <v>AS$19</v>
      </c>
      <c r="AT792" s="190" t="str">
        <f t="shared" si="1066"/>
        <v>AT$19</v>
      </c>
      <c r="AU792" s="190" t="str">
        <f t="shared" si="1066"/>
        <v>AU$19</v>
      </c>
      <c r="AV792" s="190" t="str">
        <f t="shared" si="1066"/>
        <v>AV$19</v>
      </c>
      <c r="AW792" s="190" t="str">
        <f t="shared" si="1066"/>
        <v>AW$19</v>
      </c>
      <c r="AX792" s="190" t="str">
        <f t="shared" si="1066"/>
        <v>AX$19</v>
      </c>
      <c r="AY792" s="190" t="str">
        <f t="shared" si="1066"/>
        <v>AY$19</v>
      </c>
      <c r="AZ792" s="190" t="str">
        <f t="shared" si="1066"/>
        <v>AZ$19</v>
      </c>
      <c r="BA792" s="190" t="str">
        <f t="shared" si="1066"/>
        <v>BA$19</v>
      </c>
      <c r="BB792" s="190" t="str">
        <f t="shared" si="1066"/>
        <v>BB$19</v>
      </c>
      <c r="BC792" s="190" t="str">
        <f t="shared" si="1066"/>
        <v>BC$19</v>
      </c>
      <c r="BD792" s="190" t="str">
        <f t="shared" si="1066"/>
        <v>BD$19</v>
      </c>
      <c r="BE792" s="190" t="str">
        <f t="shared" si="1066"/>
        <v>BE$19</v>
      </c>
      <c r="BF792" s="190" t="str">
        <f t="shared" si="1066"/>
        <v>BF$19</v>
      </c>
      <c r="BG792" s="190" t="str">
        <f t="shared" si="1066"/>
        <v>BG$19</v>
      </c>
      <c r="BH792" s="190" t="str">
        <f t="shared" si="1066"/>
        <v>BH$19</v>
      </c>
      <c r="BI792" s="190" t="str">
        <f t="shared" si="1066"/>
        <v>BI$19</v>
      </c>
      <c r="BJ792" s="190" t="str">
        <f t="shared" si="1066"/>
        <v>BJ$19</v>
      </c>
      <c r="BK792" s="190" t="str">
        <f t="shared" si="1066"/>
        <v>BK$19</v>
      </c>
      <c r="BL792" s="190" t="str">
        <f t="shared" si="1066"/>
        <v>BL$19</v>
      </c>
      <c r="BM792" s="190" t="str">
        <f t="shared" si="1066"/>
        <v>BM$19</v>
      </c>
      <c r="BN792" s="190" t="str">
        <f t="shared" si="1066"/>
        <v>BN$19</v>
      </c>
      <c r="BO792" s="190" t="str">
        <f t="shared" si="1066"/>
        <v>BO$19</v>
      </c>
      <c r="BP792" s="190" t="str">
        <f t="shared" si="1066"/>
        <v>BP$19</v>
      </c>
      <c r="BQ792" s="190" t="str">
        <f t="shared" si="1066"/>
        <v>BQ$19</v>
      </c>
      <c r="BR792" s="190" t="str">
        <f t="shared" si="1066"/>
        <v>BR$19</v>
      </c>
      <c r="BS792" s="190" t="str">
        <f t="shared" si="1066"/>
        <v>BS$19</v>
      </c>
      <c r="BT792" s="190" t="str">
        <f t="shared" si="1066"/>
        <v>BT$19</v>
      </c>
      <c r="BU792" s="190" t="str">
        <f t="shared" si="1066"/>
        <v>BU$19</v>
      </c>
      <c r="BV792" s="190" t="str">
        <f t="shared" si="1066"/>
        <v>BV$19</v>
      </c>
      <c r="BW792" s="190" t="str">
        <f t="shared" si="1066"/>
        <v>BW$19</v>
      </c>
      <c r="BX792" s="190" t="str">
        <f t="shared" si="1066"/>
        <v>BX$19</v>
      </c>
      <c r="BY792" s="190" t="str">
        <f t="shared" si="1066"/>
        <v>BY$19</v>
      </c>
      <c r="BZ792" s="190" t="str">
        <f t="shared" si="1066"/>
        <v>BZ$19</v>
      </c>
      <c r="CA792" s="190" t="str">
        <f t="shared" si="1066"/>
        <v>CA$19</v>
      </c>
      <c r="CB792" s="190" t="str">
        <f t="shared" si="1066"/>
        <v>CB$19</v>
      </c>
      <c r="CC792" s="190" t="str">
        <f t="shared" si="1066"/>
        <v>CC$19</v>
      </c>
      <c r="CD792" s="190" t="str">
        <f t="shared" si="1066"/>
        <v>CD$19</v>
      </c>
      <c r="CE792" s="190" t="str">
        <f t="shared" ref="CE792:CL792" si="1067">CE$23</f>
        <v>CE$19</v>
      </c>
      <c r="CF792" s="190" t="str">
        <f t="shared" si="1067"/>
        <v>CF$19</v>
      </c>
      <c r="CG792" s="190" t="str">
        <f t="shared" si="1067"/>
        <v>CG$19</v>
      </c>
      <c r="CH792" s="190" t="str">
        <f t="shared" si="1067"/>
        <v>CH$19</v>
      </c>
      <c r="CI792" s="190" t="str">
        <f t="shared" si="1067"/>
        <v>CI$19</v>
      </c>
      <c r="CJ792" s="190" t="str">
        <f t="shared" si="1067"/>
        <v>CJ$19</v>
      </c>
      <c r="CK792" s="190" t="str">
        <f t="shared" si="1067"/>
        <v>CK$19</v>
      </c>
      <c r="CL792" s="190" t="str">
        <f t="shared" si="1067"/>
        <v>CL$19</v>
      </c>
      <c r="CN792" s="201"/>
      <c r="CO792" s="190" t="str">
        <f t="shared" ref="CO792:DL792" si="1068">CO$23</f>
        <v>CO$19</v>
      </c>
      <c r="CP792" s="190" t="str">
        <f t="shared" si="1068"/>
        <v>CP$19</v>
      </c>
      <c r="CQ792" s="190" t="str">
        <f t="shared" si="1068"/>
        <v>CQ$19</v>
      </c>
      <c r="CR792" s="190" t="str">
        <f t="shared" si="1068"/>
        <v>CR$19</v>
      </c>
      <c r="CS792" s="190" t="str">
        <f t="shared" si="1068"/>
        <v>CS$19</v>
      </c>
      <c r="CT792" s="190" t="str">
        <f t="shared" si="1068"/>
        <v>CT$19</v>
      </c>
      <c r="CU792" s="190" t="str">
        <f t="shared" si="1068"/>
        <v>CU$19</v>
      </c>
      <c r="CV792" s="190" t="str">
        <f t="shared" si="1068"/>
        <v>CV$19</v>
      </c>
      <c r="CW792" s="190" t="str">
        <f t="shared" si="1068"/>
        <v>CW$19</v>
      </c>
      <c r="CX792" s="190" t="str">
        <f t="shared" si="1068"/>
        <v>CX$19</v>
      </c>
      <c r="CY792" s="190" t="str">
        <f t="shared" si="1068"/>
        <v>CY$19</v>
      </c>
      <c r="CZ792" s="190" t="str">
        <f t="shared" si="1068"/>
        <v>CZ$19</v>
      </c>
      <c r="DA792" s="190" t="str">
        <f t="shared" si="1068"/>
        <v>DA$19</v>
      </c>
      <c r="DB792" s="190" t="str">
        <f t="shared" si="1068"/>
        <v>DB$19</v>
      </c>
      <c r="DC792" s="190" t="str">
        <f t="shared" si="1068"/>
        <v>DC$19</v>
      </c>
      <c r="DD792" s="190" t="str">
        <f t="shared" si="1068"/>
        <v>DD$19</v>
      </c>
      <c r="DE792" s="190" t="str">
        <f t="shared" si="1068"/>
        <v>DE$19</v>
      </c>
      <c r="DF792" s="190" t="str">
        <f t="shared" si="1068"/>
        <v>DF$19</v>
      </c>
      <c r="DG792" s="190" t="str">
        <f t="shared" si="1068"/>
        <v>DG$19</v>
      </c>
      <c r="DH792" s="190" t="str">
        <f t="shared" si="1068"/>
        <v>DH$19</v>
      </c>
      <c r="DI792" s="190" t="str">
        <f t="shared" si="1068"/>
        <v>DI$19</v>
      </c>
      <c r="DJ792" s="190" t="str">
        <f t="shared" si="1068"/>
        <v>DJ$19</v>
      </c>
      <c r="DK792" s="190" t="str">
        <f t="shared" si="1068"/>
        <v>DK$19</v>
      </c>
      <c r="DL792" s="190" t="str">
        <f t="shared" si="1068"/>
        <v>DL$19</v>
      </c>
    </row>
    <row r="793" spans="1:116" x14ac:dyDescent="0.4">
      <c r="A793" s="31" t="s">
        <v>218</v>
      </c>
      <c r="B793" s="31" t="s">
        <v>81</v>
      </c>
      <c r="C793" s="31"/>
      <c r="D793" t="s">
        <v>817</v>
      </c>
      <c r="E793" s="8" t="str">
        <f t="shared" ref="E793:E795" si="1069">ROW()&amp;" "&amp;D793</f>
        <v>793 LISTSALE-PV</v>
      </c>
      <c r="F793" t="s">
        <v>797</v>
      </c>
      <c r="G793" s="66" t="s">
        <v>779</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69"/>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69"/>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0" si="1070">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70"/>
        <v>797 LISTSALE-PV</v>
      </c>
      <c r="G797" s="145" t="s">
        <v>519</v>
      </c>
      <c r="H797" s="31"/>
      <c r="I797" s="73"/>
      <c r="J797" s="349"/>
      <c r="K797" s="349">
        <v>0.2</v>
      </c>
      <c r="L797" s="349">
        <v>0.2</v>
      </c>
      <c r="M797" s="349">
        <v>0.2</v>
      </c>
      <c r="N797" s="349">
        <v>0.2</v>
      </c>
      <c r="O797" s="349">
        <v>0.2</v>
      </c>
      <c r="P797" s="349">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70"/>
        <v>798 LISTSALE-PV</v>
      </c>
      <c r="G798" s="145" t="s">
        <v>520</v>
      </c>
      <c r="H798" s="31"/>
      <c r="I798" s="73"/>
      <c r="J798" s="349"/>
      <c r="K798" s="349">
        <v>0.2</v>
      </c>
      <c r="L798" s="349">
        <v>0.2</v>
      </c>
      <c r="M798" s="349">
        <v>0.2</v>
      </c>
      <c r="N798" s="349">
        <v>0.2</v>
      </c>
      <c r="O798" s="349">
        <v>0.2</v>
      </c>
      <c r="P798" s="349">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70"/>
        <v>799 LISTSALE-PV</v>
      </c>
      <c r="G799" s="145" t="s">
        <v>806</v>
      </c>
      <c r="H799" s="31"/>
      <c r="I799" s="73"/>
      <c r="J799" s="349"/>
      <c r="K799" s="349">
        <v>0.1</v>
      </c>
      <c r="L799" s="349">
        <v>0.1</v>
      </c>
      <c r="M799" s="349">
        <v>0.1</v>
      </c>
      <c r="N799" s="349">
        <v>0.1</v>
      </c>
      <c r="O799" s="349">
        <v>0.1</v>
      </c>
      <c r="P799" s="349">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70"/>
        <v>800 LISTSALE-PV</v>
      </c>
      <c r="G800" s="145" t="s">
        <v>807</v>
      </c>
      <c r="H800" s="31"/>
      <c r="I800" s="73"/>
      <c r="J800" s="349"/>
      <c r="K800" s="349">
        <v>0.3</v>
      </c>
      <c r="L800" s="349">
        <v>0.3</v>
      </c>
      <c r="M800" s="349">
        <v>0.3</v>
      </c>
      <c r="N800" s="349">
        <v>0.3</v>
      </c>
      <c r="O800" s="349">
        <v>0.3</v>
      </c>
      <c r="P800" s="349">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70"/>
        <v>801 LISTSALE-PV</v>
      </c>
      <c r="G801" s="145" t="s">
        <v>808</v>
      </c>
      <c r="H801" s="31"/>
      <c r="I801" s="73"/>
      <c r="J801" s="349"/>
      <c r="K801" s="349">
        <v>0.2</v>
      </c>
      <c r="L801" s="349">
        <v>0.2</v>
      </c>
      <c r="M801" s="349">
        <v>0.2</v>
      </c>
      <c r="N801" s="349">
        <v>0.2</v>
      </c>
      <c r="O801" s="349">
        <v>0.2</v>
      </c>
      <c r="P801" s="349">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70"/>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70"/>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70"/>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70"/>
        <v>805 LISTSALE-PV</v>
      </c>
      <c r="G805" s="145" t="s">
        <v>519</v>
      </c>
      <c r="H805" s="31"/>
      <c r="I805" s="73"/>
      <c r="J805" s="73"/>
      <c r="K805" s="17">
        <f t="shared" ref="K805:P810" ca="1" si="1071">SUMIF($3:$3,K$2,805:805)</f>
        <v>12000</v>
      </c>
      <c r="L805" s="17">
        <f t="shared" ca="1" si="1071"/>
        <v>12000</v>
      </c>
      <c r="M805" s="17">
        <f t="shared" ca="1" si="1071"/>
        <v>12000</v>
      </c>
      <c r="N805" s="17">
        <f t="shared" ca="1" si="1071"/>
        <v>12000</v>
      </c>
      <c r="O805" s="17">
        <f t="shared" ca="1" si="1071"/>
        <v>12000</v>
      </c>
      <c r="P805" s="17">
        <f t="shared" ca="1" si="1071"/>
        <v>12000</v>
      </c>
      <c r="R805" s="33"/>
      <c r="S805" s="15">
        <f ca="1">S797*S810</f>
        <v>1000</v>
      </c>
      <c r="T805" s="15">
        <f t="shared" ref="T805:CE805" ca="1" si="1072">T797*T810</f>
        <v>1000</v>
      </c>
      <c r="U805" s="15">
        <f t="shared" ca="1" si="1072"/>
        <v>1000</v>
      </c>
      <c r="V805" s="15">
        <f t="shared" ca="1" si="1072"/>
        <v>1000</v>
      </c>
      <c r="W805" s="15">
        <f t="shared" ca="1" si="1072"/>
        <v>1000</v>
      </c>
      <c r="X805" s="15">
        <f t="shared" ca="1" si="1072"/>
        <v>1000</v>
      </c>
      <c r="Y805" s="15">
        <f t="shared" ca="1" si="1072"/>
        <v>1000</v>
      </c>
      <c r="Z805" s="15">
        <f t="shared" ca="1" si="1072"/>
        <v>1000</v>
      </c>
      <c r="AA805" s="15">
        <f t="shared" ca="1" si="1072"/>
        <v>1000</v>
      </c>
      <c r="AB805" s="15">
        <f t="shared" ca="1" si="1072"/>
        <v>1000</v>
      </c>
      <c r="AC805" s="15">
        <f t="shared" ca="1" si="1072"/>
        <v>1000</v>
      </c>
      <c r="AD805" s="15">
        <f t="shared" ca="1" si="1072"/>
        <v>1000</v>
      </c>
      <c r="AE805" s="15">
        <f t="shared" ca="1" si="1072"/>
        <v>1000</v>
      </c>
      <c r="AF805" s="15">
        <f t="shared" ca="1" si="1072"/>
        <v>1000</v>
      </c>
      <c r="AG805" s="15">
        <f t="shared" ca="1" si="1072"/>
        <v>1000</v>
      </c>
      <c r="AH805" s="15">
        <f t="shared" ca="1" si="1072"/>
        <v>1000</v>
      </c>
      <c r="AI805" s="15">
        <f t="shared" ca="1" si="1072"/>
        <v>1000</v>
      </c>
      <c r="AJ805" s="15">
        <f t="shared" ca="1" si="1072"/>
        <v>1000</v>
      </c>
      <c r="AK805" s="15">
        <f t="shared" ca="1" si="1072"/>
        <v>1000</v>
      </c>
      <c r="AL805" s="15">
        <f t="shared" ca="1" si="1072"/>
        <v>1000</v>
      </c>
      <c r="AM805" s="15">
        <f t="shared" ca="1" si="1072"/>
        <v>1000</v>
      </c>
      <c r="AN805" s="15">
        <f t="shared" ca="1" si="1072"/>
        <v>1000</v>
      </c>
      <c r="AO805" s="15">
        <f t="shared" ca="1" si="1072"/>
        <v>1000</v>
      </c>
      <c r="AP805" s="15">
        <f t="shared" ca="1" si="1072"/>
        <v>1000</v>
      </c>
      <c r="AQ805" s="15">
        <f t="shared" ca="1" si="1072"/>
        <v>1000</v>
      </c>
      <c r="AR805" s="15">
        <f t="shared" ca="1" si="1072"/>
        <v>1000</v>
      </c>
      <c r="AS805" s="15">
        <f t="shared" ca="1" si="1072"/>
        <v>1000</v>
      </c>
      <c r="AT805" s="15">
        <f t="shared" ca="1" si="1072"/>
        <v>1000</v>
      </c>
      <c r="AU805" s="15">
        <f t="shared" ca="1" si="1072"/>
        <v>1000</v>
      </c>
      <c r="AV805" s="15">
        <f t="shared" ca="1" si="1072"/>
        <v>1000</v>
      </c>
      <c r="AW805" s="15">
        <f t="shared" ca="1" si="1072"/>
        <v>1000</v>
      </c>
      <c r="AX805" s="15">
        <f t="shared" ca="1" si="1072"/>
        <v>1000</v>
      </c>
      <c r="AY805" s="15">
        <f t="shared" ca="1" si="1072"/>
        <v>1000</v>
      </c>
      <c r="AZ805" s="15">
        <f t="shared" ca="1" si="1072"/>
        <v>1000</v>
      </c>
      <c r="BA805" s="15">
        <f t="shared" ca="1" si="1072"/>
        <v>1000</v>
      </c>
      <c r="BB805" s="15">
        <f t="shared" ca="1" si="1072"/>
        <v>1000</v>
      </c>
      <c r="BC805" s="15">
        <f t="shared" ca="1" si="1072"/>
        <v>1000</v>
      </c>
      <c r="BD805" s="15">
        <f t="shared" ca="1" si="1072"/>
        <v>1000</v>
      </c>
      <c r="BE805" s="15">
        <f t="shared" ca="1" si="1072"/>
        <v>1000</v>
      </c>
      <c r="BF805" s="15">
        <f t="shared" ca="1" si="1072"/>
        <v>1000</v>
      </c>
      <c r="BG805" s="15">
        <f t="shared" ca="1" si="1072"/>
        <v>1000</v>
      </c>
      <c r="BH805" s="15">
        <f t="shared" ca="1" si="1072"/>
        <v>1000</v>
      </c>
      <c r="BI805" s="15">
        <f t="shared" ca="1" si="1072"/>
        <v>1000</v>
      </c>
      <c r="BJ805" s="15">
        <f t="shared" ca="1" si="1072"/>
        <v>1000</v>
      </c>
      <c r="BK805" s="15">
        <f t="shared" ca="1" si="1072"/>
        <v>1000</v>
      </c>
      <c r="BL805" s="15">
        <f t="shared" ca="1" si="1072"/>
        <v>1000</v>
      </c>
      <c r="BM805" s="15">
        <f t="shared" ca="1" si="1072"/>
        <v>1000</v>
      </c>
      <c r="BN805" s="15">
        <f t="shared" ca="1" si="1072"/>
        <v>1000</v>
      </c>
      <c r="BO805" s="15">
        <f t="shared" ca="1" si="1072"/>
        <v>1000</v>
      </c>
      <c r="BP805" s="15">
        <f t="shared" ca="1" si="1072"/>
        <v>1000</v>
      </c>
      <c r="BQ805" s="15">
        <f t="shared" ca="1" si="1072"/>
        <v>1000</v>
      </c>
      <c r="BR805" s="15">
        <f t="shared" ca="1" si="1072"/>
        <v>1000</v>
      </c>
      <c r="BS805" s="15">
        <f t="shared" ca="1" si="1072"/>
        <v>1000</v>
      </c>
      <c r="BT805" s="15">
        <f t="shared" ca="1" si="1072"/>
        <v>1000</v>
      </c>
      <c r="BU805" s="15">
        <f t="shared" ca="1" si="1072"/>
        <v>1000</v>
      </c>
      <c r="BV805" s="15">
        <f t="shared" ca="1" si="1072"/>
        <v>1000</v>
      </c>
      <c r="BW805" s="15">
        <f t="shared" ca="1" si="1072"/>
        <v>1000</v>
      </c>
      <c r="BX805" s="15">
        <f t="shared" ca="1" si="1072"/>
        <v>1000</v>
      </c>
      <c r="BY805" s="15">
        <f t="shared" ca="1" si="1072"/>
        <v>1000</v>
      </c>
      <c r="BZ805" s="15">
        <f t="shared" ca="1" si="1072"/>
        <v>1000</v>
      </c>
      <c r="CA805" s="15">
        <f t="shared" ca="1" si="1072"/>
        <v>1000</v>
      </c>
      <c r="CB805" s="15">
        <f t="shared" ca="1" si="1072"/>
        <v>1000</v>
      </c>
      <c r="CC805" s="15">
        <f t="shared" ca="1" si="1072"/>
        <v>1000</v>
      </c>
      <c r="CD805" s="15">
        <f t="shared" ca="1" si="1072"/>
        <v>1000</v>
      </c>
      <c r="CE805" s="15">
        <f t="shared" ca="1" si="1072"/>
        <v>1000</v>
      </c>
      <c r="CF805" s="15">
        <f t="shared" ref="CF805:DL805" ca="1" si="1073">CF797*CF810</f>
        <v>1000</v>
      </c>
      <c r="CG805" s="15">
        <f t="shared" ca="1" si="1073"/>
        <v>1000</v>
      </c>
      <c r="CH805" s="15">
        <f t="shared" ca="1" si="1073"/>
        <v>1000</v>
      </c>
      <c r="CI805" s="15">
        <f t="shared" ca="1" si="1073"/>
        <v>1000</v>
      </c>
      <c r="CJ805" s="15">
        <f t="shared" ca="1" si="1073"/>
        <v>1000</v>
      </c>
      <c r="CK805" s="15">
        <f t="shared" ca="1" si="1073"/>
        <v>1000</v>
      </c>
      <c r="CL805" s="15">
        <f t="shared" ca="1" si="1073"/>
        <v>1000</v>
      </c>
      <c r="CM805" s="15" t="e">
        <f t="shared" ca="1" si="1073"/>
        <v>#N/A</v>
      </c>
      <c r="CN805" s="15" t="e">
        <f t="shared" ca="1" si="1073"/>
        <v>#N/A</v>
      </c>
      <c r="CO805" s="15" t="e">
        <f t="shared" ca="1" si="1073"/>
        <v>#N/A</v>
      </c>
      <c r="CP805" s="15" t="e">
        <f t="shared" ca="1" si="1073"/>
        <v>#N/A</v>
      </c>
      <c r="CQ805" s="15" t="e">
        <f t="shared" ca="1" si="1073"/>
        <v>#N/A</v>
      </c>
      <c r="CR805" s="15" t="e">
        <f t="shared" ca="1" si="1073"/>
        <v>#N/A</v>
      </c>
      <c r="CS805" s="15" t="e">
        <f t="shared" ca="1" si="1073"/>
        <v>#N/A</v>
      </c>
      <c r="CT805" s="15" t="e">
        <f t="shared" ca="1" si="1073"/>
        <v>#N/A</v>
      </c>
      <c r="CU805" s="15" t="e">
        <f t="shared" ca="1" si="1073"/>
        <v>#N/A</v>
      </c>
      <c r="CV805" s="15" t="e">
        <f t="shared" ca="1" si="1073"/>
        <v>#N/A</v>
      </c>
      <c r="CW805" s="15" t="e">
        <f t="shared" ca="1" si="1073"/>
        <v>#N/A</v>
      </c>
      <c r="CX805" s="15" t="e">
        <f t="shared" ca="1" si="1073"/>
        <v>#N/A</v>
      </c>
      <c r="CY805" s="15" t="e">
        <f t="shared" ca="1" si="1073"/>
        <v>#N/A</v>
      </c>
      <c r="CZ805" s="15" t="e">
        <f t="shared" ca="1" si="1073"/>
        <v>#N/A</v>
      </c>
      <c r="DA805" s="15" t="e">
        <f t="shared" ca="1" si="1073"/>
        <v>#N/A</v>
      </c>
      <c r="DB805" s="15" t="e">
        <f t="shared" ca="1" si="1073"/>
        <v>#N/A</v>
      </c>
      <c r="DC805" s="15" t="e">
        <f t="shared" ca="1" si="1073"/>
        <v>#N/A</v>
      </c>
      <c r="DD805" s="15" t="e">
        <f t="shared" ca="1" si="1073"/>
        <v>#N/A</v>
      </c>
      <c r="DE805" s="15" t="e">
        <f t="shared" ca="1" si="1073"/>
        <v>#N/A</v>
      </c>
      <c r="DF805" s="15" t="e">
        <f t="shared" ca="1" si="1073"/>
        <v>#N/A</v>
      </c>
      <c r="DG805" s="15" t="e">
        <f t="shared" ca="1" si="1073"/>
        <v>#N/A</v>
      </c>
      <c r="DH805" s="15" t="e">
        <f t="shared" ca="1" si="1073"/>
        <v>#N/A</v>
      </c>
      <c r="DI805" s="15" t="e">
        <f t="shared" ca="1" si="1073"/>
        <v>#N/A</v>
      </c>
      <c r="DJ805" s="15" t="e">
        <f t="shared" ca="1" si="1073"/>
        <v>#N/A</v>
      </c>
      <c r="DK805" s="15" t="e">
        <f t="shared" ca="1" si="1073"/>
        <v>#N/A</v>
      </c>
      <c r="DL805" s="15" t="e">
        <f t="shared" ca="1" si="1073"/>
        <v>#N/A</v>
      </c>
    </row>
    <row r="806" spans="4:116" x14ac:dyDescent="0.4">
      <c r="D806" t="s">
        <v>817</v>
      </c>
      <c r="E806" s="8" t="str">
        <f t="shared" si="1070"/>
        <v>806 LISTSALE-PV</v>
      </c>
      <c r="G806" s="145" t="s">
        <v>520</v>
      </c>
      <c r="H806" s="31"/>
      <c r="I806" s="73"/>
      <c r="J806" s="73"/>
      <c r="K806" s="17">
        <f t="shared" ca="1" si="1071"/>
        <v>12000</v>
      </c>
      <c r="L806" s="17">
        <f t="shared" ca="1" si="1071"/>
        <v>12000</v>
      </c>
      <c r="M806" s="17">
        <f t="shared" ca="1" si="1071"/>
        <v>12000</v>
      </c>
      <c r="N806" s="17">
        <f t="shared" ca="1" si="1071"/>
        <v>12000</v>
      </c>
      <c r="O806" s="17">
        <f t="shared" ca="1" si="1071"/>
        <v>12000</v>
      </c>
      <c r="P806" s="17">
        <f t="shared" ca="1" si="1071"/>
        <v>12000</v>
      </c>
      <c r="R806" s="33"/>
      <c r="S806" s="15">
        <f ca="1">S798*S810</f>
        <v>1000</v>
      </c>
      <c r="T806" s="15">
        <f t="shared" ref="T806:CE806" ca="1" si="1074">T798*T810</f>
        <v>1000</v>
      </c>
      <c r="U806" s="15">
        <f t="shared" ca="1" si="1074"/>
        <v>1000</v>
      </c>
      <c r="V806" s="15">
        <f t="shared" ca="1" si="1074"/>
        <v>1000</v>
      </c>
      <c r="W806" s="15">
        <f t="shared" ca="1" si="1074"/>
        <v>1000</v>
      </c>
      <c r="X806" s="15">
        <f t="shared" ca="1" si="1074"/>
        <v>1000</v>
      </c>
      <c r="Y806" s="15">
        <f t="shared" ca="1" si="1074"/>
        <v>1000</v>
      </c>
      <c r="Z806" s="15">
        <f t="shared" ca="1" si="1074"/>
        <v>1000</v>
      </c>
      <c r="AA806" s="15">
        <f t="shared" ca="1" si="1074"/>
        <v>1000</v>
      </c>
      <c r="AB806" s="15">
        <f t="shared" ca="1" si="1074"/>
        <v>1000</v>
      </c>
      <c r="AC806" s="15">
        <f t="shared" ca="1" si="1074"/>
        <v>1000</v>
      </c>
      <c r="AD806" s="15">
        <f t="shared" ca="1" si="1074"/>
        <v>1000</v>
      </c>
      <c r="AE806" s="15">
        <f t="shared" ca="1" si="1074"/>
        <v>1000</v>
      </c>
      <c r="AF806" s="15">
        <f t="shared" ca="1" si="1074"/>
        <v>1000</v>
      </c>
      <c r="AG806" s="15">
        <f t="shared" ca="1" si="1074"/>
        <v>1000</v>
      </c>
      <c r="AH806" s="15">
        <f t="shared" ca="1" si="1074"/>
        <v>1000</v>
      </c>
      <c r="AI806" s="15">
        <f t="shared" ca="1" si="1074"/>
        <v>1000</v>
      </c>
      <c r="AJ806" s="15">
        <f t="shared" ca="1" si="1074"/>
        <v>1000</v>
      </c>
      <c r="AK806" s="15">
        <f t="shared" ca="1" si="1074"/>
        <v>1000</v>
      </c>
      <c r="AL806" s="15">
        <f t="shared" ca="1" si="1074"/>
        <v>1000</v>
      </c>
      <c r="AM806" s="15">
        <f t="shared" ca="1" si="1074"/>
        <v>1000</v>
      </c>
      <c r="AN806" s="15">
        <f t="shared" ca="1" si="1074"/>
        <v>1000</v>
      </c>
      <c r="AO806" s="15">
        <f t="shared" ca="1" si="1074"/>
        <v>1000</v>
      </c>
      <c r="AP806" s="15">
        <f t="shared" ca="1" si="1074"/>
        <v>1000</v>
      </c>
      <c r="AQ806" s="15">
        <f t="shared" ca="1" si="1074"/>
        <v>1000</v>
      </c>
      <c r="AR806" s="15">
        <f t="shared" ca="1" si="1074"/>
        <v>1000</v>
      </c>
      <c r="AS806" s="15">
        <f t="shared" ca="1" si="1074"/>
        <v>1000</v>
      </c>
      <c r="AT806" s="15">
        <f t="shared" ca="1" si="1074"/>
        <v>1000</v>
      </c>
      <c r="AU806" s="15">
        <f t="shared" ca="1" si="1074"/>
        <v>1000</v>
      </c>
      <c r="AV806" s="15">
        <f t="shared" ca="1" si="1074"/>
        <v>1000</v>
      </c>
      <c r="AW806" s="15">
        <f t="shared" ca="1" si="1074"/>
        <v>1000</v>
      </c>
      <c r="AX806" s="15">
        <f t="shared" ca="1" si="1074"/>
        <v>1000</v>
      </c>
      <c r="AY806" s="15">
        <f t="shared" ca="1" si="1074"/>
        <v>1000</v>
      </c>
      <c r="AZ806" s="15">
        <f t="shared" ca="1" si="1074"/>
        <v>1000</v>
      </c>
      <c r="BA806" s="15">
        <f t="shared" ca="1" si="1074"/>
        <v>1000</v>
      </c>
      <c r="BB806" s="15">
        <f t="shared" ca="1" si="1074"/>
        <v>1000</v>
      </c>
      <c r="BC806" s="15">
        <f t="shared" ca="1" si="1074"/>
        <v>1000</v>
      </c>
      <c r="BD806" s="15">
        <f t="shared" ca="1" si="1074"/>
        <v>1000</v>
      </c>
      <c r="BE806" s="15">
        <f t="shared" ca="1" si="1074"/>
        <v>1000</v>
      </c>
      <c r="BF806" s="15">
        <f t="shared" ca="1" si="1074"/>
        <v>1000</v>
      </c>
      <c r="BG806" s="15">
        <f t="shared" ca="1" si="1074"/>
        <v>1000</v>
      </c>
      <c r="BH806" s="15">
        <f t="shared" ca="1" si="1074"/>
        <v>1000</v>
      </c>
      <c r="BI806" s="15">
        <f t="shared" ca="1" si="1074"/>
        <v>1000</v>
      </c>
      <c r="BJ806" s="15">
        <f t="shared" ca="1" si="1074"/>
        <v>1000</v>
      </c>
      <c r="BK806" s="15">
        <f t="shared" ca="1" si="1074"/>
        <v>1000</v>
      </c>
      <c r="BL806" s="15">
        <f t="shared" ca="1" si="1074"/>
        <v>1000</v>
      </c>
      <c r="BM806" s="15">
        <f t="shared" ca="1" si="1074"/>
        <v>1000</v>
      </c>
      <c r="BN806" s="15">
        <f t="shared" ca="1" si="1074"/>
        <v>1000</v>
      </c>
      <c r="BO806" s="15">
        <f t="shared" ca="1" si="1074"/>
        <v>1000</v>
      </c>
      <c r="BP806" s="15">
        <f t="shared" ca="1" si="1074"/>
        <v>1000</v>
      </c>
      <c r="BQ806" s="15">
        <f t="shared" ca="1" si="1074"/>
        <v>1000</v>
      </c>
      <c r="BR806" s="15">
        <f t="shared" ca="1" si="1074"/>
        <v>1000</v>
      </c>
      <c r="BS806" s="15">
        <f t="shared" ca="1" si="1074"/>
        <v>1000</v>
      </c>
      <c r="BT806" s="15">
        <f t="shared" ca="1" si="1074"/>
        <v>1000</v>
      </c>
      <c r="BU806" s="15">
        <f t="shared" ca="1" si="1074"/>
        <v>1000</v>
      </c>
      <c r="BV806" s="15">
        <f t="shared" ca="1" si="1074"/>
        <v>1000</v>
      </c>
      <c r="BW806" s="15">
        <f t="shared" ca="1" si="1074"/>
        <v>1000</v>
      </c>
      <c r="BX806" s="15">
        <f t="shared" ca="1" si="1074"/>
        <v>1000</v>
      </c>
      <c r="BY806" s="15">
        <f t="shared" ca="1" si="1074"/>
        <v>1000</v>
      </c>
      <c r="BZ806" s="15">
        <f t="shared" ca="1" si="1074"/>
        <v>1000</v>
      </c>
      <c r="CA806" s="15">
        <f t="shared" ca="1" si="1074"/>
        <v>1000</v>
      </c>
      <c r="CB806" s="15">
        <f t="shared" ca="1" si="1074"/>
        <v>1000</v>
      </c>
      <c r="CC806" s="15">
        <f t="shared" ca="1" si="1074"/>
        <v>1000</v>
      </c>
      <c r="CD806" s="15">
        <f t="shared" ca="1" si="1074"/>
        <v>1000</v>
      </c>
      <c r="CE806" s="15">
        <f t="shared" ca="1" si="1074"/>
        <v>1000</v>
      </c>
      <c r="CF806" s="15">
        <f t="shared" ref="CF806:DL806" ca="1" si="1075">CF798*CF810</f>
        <v>1000</v>
      </c>
      <c r="CG806" s="15">
        <f t="shared" ca="1" si="1075"/>
        <v>1000</v>
      </c>
      <c r="CH806" s="15">
        <f t="shared" ca="1" si="1075"/>
        <v>1000</v>
      </c>
      <c r="CI806" s="15">
        <f t="shared" ca="1" si="1075"/>
        <v>1000</v>
      </c>
      <c r="CJ806" s="15">
        <f t="shared" ca="1" si="1075"/>
        <v>1000</v>
      </c>
      <c r="CK806" s="15">
        <f t="shared" ca="1" si="1075"/>
        <v>1000</v>
      </c>
      <c r="CL806" s="15">
        <f t="shared" ca="1" si="1075"/>
        <v>1000</v>
      </c>
      <c r="CM806" s="15" t="e">
        <f t="shared" ca="1" si="1075"/>
        <v>#N/A</v>
      </c>
      <c r="CN806" s="15" t="e">
        <f t="shared" ca="1" si="1075"/>
        <v>#N/A</v>
      </c>
      <c r="CO806" s="15" t="e">
        <f t="shared" ca="1" si="1075"/>
        <v>#N/A</v>
      </c>
      <c r="CP806" s="15" t="e">
        <f t="shared" ca="1" si="1075"/>
        <v>#N/A</v>
      </c>
      <c r="CQ806" s="15" t="e">
        <f t="shared" ca="1" si="1075"/>
        <v>#N/A</v>
      </c>
      <c r="CR806" s="15" t="e">
        <f t="shared" ca="1" si="1075"/>
        <v>#N/A</v>
      </c>
      <c r="CS806" s="15" t="e">
        <f t="shared" ca="1" si="1075"/>
        <v>#N/A</v>
      </c>
      <c r="CT806" s="15" t="e">
        <f t="shared" ca="1" si="1075"/>
        <v>#N/A</v>
      </c>
      <c r="CU806" s="15" t="e">
        <f t="shared" ca="1" si="1075"/>
        <v>#N/A</v>
      </c>
      <c r="CV806" s="15" t="e">
        <f t="shared" ca="1" si="1075"/>
        <v>#N/A</v>
      </c>
      <c r="CW806" s="15" t="e">
        <f t="shared" ca="1" si="1075"/>
        <v>#N/A</v>
      </c>
      <c r="CX806" s="15" t="e">
        <f t="shared" ca="1" si="1075"/>
        <v>#N/A</v>
      </c>
      <c r="CY806" s="15" t="e">
        <f t="shared" ca="1" si="1075"/>
        <v>#N/A</v>
      </c>
      <c r="CZ806" s="15" t="e">
        <f t="shared" ca="1" si="1075"/>
        <v>#N/A</v>
      </c>
      <c r="DA806" s="15" t="e">
        <f t="shared" ca="1" si="1075"/>
        <v>#N/A</v>
      </c>
      <c r="DB806" s="15" t="e">
        <f t="shared" ca="1" si="1075"/>
        <v>#N/A</v>
      </c>
      <c r="DC806" s="15" t="e">
        <f t="shared" ca="1" si="1075"/>
        <v>#N/A</v>
      </c>
      <c r="DD806" s="15" t="e">
        <f t="shared" ca="1" si="1075"/>
        <v>#N/A</v>
      </c>
      <c r="DE806" s="15" t="e">
        <f t="shared" ca="1" si="1075"/>
        <v>#N/A</v>
      </c>
      <c r="DF806" s="15" t="e">
        <f t="shared" ca="1" si="1075"/>
        <v>#N/A</v>
      </c>
      <c r="DG806" s="15" t="e">
        <f t="shared" ca="1" si="1075"/>
        <v>#N/A</v>
      </c>
      <c r="DH806" s="15" t="e">
        <f t="shared" ca="1" si="1075"/>
        <v>#N/A</v>
      </c>
      <c r="DI806" s="15" t="e">
        <f t="shared" ca="1" si="1075"/>
        <v>#N/A</v>
      </c>
      <c r="DJ806" s="15" t="e">
        <f t="shared" ca="1" si="1075"/>
        <v>#N/A</v>
      </c>
      <c r="DK806" s="15" t="e">
        <f t="shared" ca="1" si="1075"/>
        <v>#N/A</v>
      </c>
      <c r="DL806" s="15" t="e">
        <f t="shared" ca="1" si="1075"/>
        <v>#N/A</v>
      </c>
    </row>
    <row r="807" spans="4:116" x14ac:dyDescent="0.4">
      <c r="D807" t="s">
        <v>817</v>
      </c>
      <c r="E807" s="8" t="str">
        <f t="shared" si="1070"/>
        <v>807 LISTSALE-PV</v>
      </c>
      <c r="G807" s="145" t="s">
        <v>806</v>
      </c>
      <c r="H807" s="31"/>
      <c r="I807" s="73"/>
      <c r="J807" s="73"/>
      <c r="K807" s="17">
        <f t="shared" ca="1" si="1071"/>
        <v>6000</v>
      </c>
      <c r="L807" s="17">
        <f t="shared" ca="1" si="1071"/>
        <v>6000</v>
      </c>
      <c r="M807" s="17">
        <f t="shared" ca="1" si="1071"/>
        <v>6000</v>
      </c>
      <c r="N807" s="17">
        <f t="shared" ca="1" si="1071"/>
        <v>6000</v>
      </c>
      <c r="O807" s="17">
        <f t="shared" ca="1" si="1071"/>
        <v>6000</v>
      </c>
      <c r="P807" s="17">
        <f t="shared" ca="1" si="1071"/>
        <v>6000</v>
      </c>
      <c r="R807" s="33"/>
      <c r="S807" s="15">
        <f ca="1">S799*S810</f>
        <v>500</v>
      </c>
      <c r="T807" s="15">
        <f t="shared" ref="T807:CE807" ca="1" si="1076">T799*T810</f>
        <v>500</v>
      </c>
      <c r="U807" s="15">
        <f t="shared" ca="1" si="1076"/>
        <v>500</v>
      </c>
      <c r="V807" s="15">
        <f t="shared" ca="1" si="1076"/>
        <v>500</v>
      </c>
      <c r="W807" s="15">
        <f t="shared" ca="1" si="1076"/>
        <v>500</v>
      </c>
      <c r="X807" s="15">
        <f t="shared" ca="1" si="1076"/>
        <v>500</v>
      </c>
      <c r="Y807" s="15">
        <f t="shared" ca="1" si="1076"/>
        <v>500</v>
      </c>
      <c r="Z807" s="15">
        <f t="shared" ca="1" si="1076"/>
        <v>500</v>
      </c>
      <c r="AA807" s="15">
        <f t="shared" ca="1" si="1076"/>
        <v>500</v>
      </c>
      <c r="AB807" s="15">
        <f t="shared" ca="1" si="1076"/>
        <v>500</v>
      </c>
      <c r="AC807" s="15">
        <f t="shared" ca="1" si="1076"/>
        <v>500</v>
      </c>
      <c r="AD807" s="15">
        <f t="shared" ca="1" si="1076"/>
        <v>500</v>
      </c>
      <c r="AE807" s="15">
        <f t="shared" ca="1" si="1076"/>
        <v>500</v>
      </c>
      <c r="AF807" s="15">
        <f t="shared" ca="1" si="1076"/>
        <v>500</v>
      </c>
      <c r="AG807" s="15">
        <f t="shared" ca="1" si="1076"/>
        <v>500</v>
      </c>
      <c r="AH807" s="15">
        <f t="shared" ca="1" si="1076"/>
        <v>500</v>
      </c>
      <c r="AI807" s="15">
        <f t="shared" ca="1" si="1076"/>
        <v>500</v>
      </c>
      <c r="AJ807" s="15">
        <f t="shared" ca="1" si="1076"/>
        <v>500</v>
      </c>
      <c r="AK807" s="15">
        <f t="shared" ca="1" si="1076"/>
        <v>500</v>
      </c>
      <c r="AL807" s="15">
        <f t="shared" ca="1" si="1076"/>
        <v>500</v>
      </c>
      <c r="AM807" s="15">
        <f t="shared" ca="1" si="1076"/>
        <v>500</v>
      </c>
      <c r="AN807" s="15">
        <f t="shared" ca="1" si="1076"/>
        <v>500</v>
      </c>
      <c r="AO807" s="15">
        <f t="shared" ca="1" si="1076"/>
        <v>500</v>
      </c>
      <c r="AP807" s="15">
        <f t="shared" ca="1" si="1076"/>
        <v>500</v>
      </c>
      <c r="AQ807" s="15">
        <f t="shared" ca="1" si="1076"/>
        <v>500</v>
      </c>
      <c r="AR807" s="15">
        <f t="shared" ca="1" si="1076"/>
        <v>500</v>
      </c>
      <c r="AS807" s="15">
        <f t="shared" ca="1" si="1076"/>
        <v>500</v>
      </c>
      <c r="AT807" s="15">
        <f t="shared" ca="1" si="1076"/>
        <v>500</v>
      </c>
      <c r="AU807" s="15">
        <f t="shared" ca="1" si="1076"/>
        <v>500</v>
      </c>
      <c r="AV807" s="15">
        <f t="shared" ca="1" si="1076"/>
        <v>500</v>
      </c>
      <c r="AW807" s="15">
        <f t="shared" ca="1" si="1076"/>
        <v>500</v>
      </c>
      <c r="AX807" s="15">
        <f t="shared" ca="1" si="1076"/>
        <v>500</v>
      </c>
      <c r="AY807" s="15">
        <f t="shared" ca="1" si="1076"/>
        <v>500</v>
      </c>
      <c r="AZ807" s="15">
        <f t="shared" ca="1" si="1076"/>
        <v>500</v>
      </c>
      <c r="BA807" s="15">
        <f t="shared" ca="1" si="1076"/>
        <v>500</v>
      </c>
      <c r="BB807" s="15">
        <f t="shared" ca="1" si="1076"/>
        <v>500</v>
      </c>
      <c r="BC807" s="15">
        <f t="shared" ca="1" si="1076"/>
        <v>500</v>
      </c>
      <c r="BD807" s="15">
        <f t="shared" ca="1" si="1076"/>
        <v>500</v>
      </c>
      <c r="BE807" s="15">
        <f t="shared" ca="1" si="1076"/>
        <v>500</v>
      </c>
      <c r="BF807" s="15">
        <f t="shared" ca="1" si="1076"/>
        <v>500</v>
      </c>
      <c r="BG807" s="15">
        <f t="shared" ca="1" si="1076"/>
        <v>500</v>
      </c>
      <c r="BH807" s="15">
        <f t="shared" ca="1" si="1076"/>
        <v>500</v>
      </c>
      <c r="BI807" s="15">
        <f t="shared" ca="1" si="1076"/>
        <v>500</v>
      </c>
      <c r="BJ807" s="15">
        <f t="shared" ca="1" si="1076"/>
        <v>500</v>
      </c>
      <c r="BK807" s="15">
        <f t="shared" ca="1" si="1076"/>
        <v>500</v>
      </c>
      <c r="BL807" s="15">
        <f t="shared" ca="1" si="1076"/>
        <v>500</v>
      </c>
      <c r="BM807" s="15">
        <f t="shared" ca="1" si="1076"/>
        <v>500</v>
      </c>
      <c r="BN807" s="15">
        <f t="shared" ca="1" si="1076"/>
        <v>500</v>
      </c>
      <c r="BO807" s="15">
        <f t="shared" ca="1" si="1076"/>
        <v>500</v>
      </c>
      <c r="BP807" s="15">
        <f t="shared" ca="1" si="1076"/>
        <v>500</v>
      </c>
      <c r="BQ807" s="15">
        <f t="shared" ca="1" si="1076"/>
        <v>500</v>
      </c>
      <c r="BR807" s="15">
        <f t="shared" ca="1" si="1076"/>
        <v>500</v>
      </c>
      <c r="BS807" s="15">
        <f t="shared" ca="1" si="1076"/>
        <v>500</v>
      </c>
      <c r="BT807" s="15">
        <f t="shared" ca="1" si="1076"/>
        <v>500</v>
      </c>
      <c r="BU807" s="15">
        <f t="shared" ca="1" si="1076"/>
        <v>500</v>
      </c>
      <c r="BV807" s="15">
        <f t="shared" ca="1" si="1076"/>
        <v>500</v>
      </c>
      <c r="BW807" s="15">
        <f t="shared" ca="1" si="1076"/>
        <v>500</v>
      </c>
      <c r="BX807" s="15">
        <f t="shared" ca="1" si="1076"/>
        <v>500</v>
      </c>
      <c r="BY807" s="15">
        <f t="shared" ca="1" si="1076"/>
        <v>500</v>
      </c>
      <c r="BZ807" s="15">
        <f t="shared" ca="1" si="1076"/>
        <v>500</v>
      </c>
      <c r="CA807" s="15">
        <f t="shared" ca="1" si="1076"/>
        <v>500</v>
      </c>
      <c r="CB807" s="15">
        <f t="shared" ca="1" si="1076"/>
        <v>500</v>
      </c>
      <c r="CC807" s="15">
        <f t="shared" ca="1" si="1076"/>
        <v>500</v>
      </c>
      <c r="CD807" s="15">
        <f t="shared" ca="1" si="1076"/>
        <v>500</v>
      </c>
      <c r="CE807" s="15">
        <f t="shared" ca="1" si="1076"/>
        <v>500</v>
      </c>
      <c r="CF807" s="15">
        <f t="shared" ref="CF807:DL807" ca="1" si="1077">CF799*CF810</f>
        <v>500</v>
      </c>
      <c r="CG807" s="15">
        <f t="shared" ca="1" si="1077"/>
        <v>500</v>
      </c>
      <c r="CH807" s="15">
        <f t="shared" ca="1" si="1077"/>
        <v>500</v>
      </c>
      <c r="CI807" s="15">
        <f t="shared" ca="1" si="1077"/>
        <v>500</v>
      </c>
      <c r="CJ807" s="15">
        <f t="shared" ca="1" si="1077"/>
        <v>500</v>
      </c>
      <c r="CK807" s="15">
        <f t="shared" ca="1" si="1077"/>
        <v>500</v>
      </c>
      <c r="CL807" s="15">
        <f t="shared" ca="1" si="1077"/>
        <v>500</v>
      </c>
      <c r="CM807" s="15" t="e">
        <f t="shared" ca="1" si="1077"/>
        <v>#N/A</v>
      </c>
      <c r="CN807" s="15" t="e">
        <f t="shared" ca="1" si="1077"/>
        <v>#N/A</v>
      </c>
      <c r="CO807" s="15" t="e">
        <f t="shared" ca="1" si="1077"/>
        <v>#N/A</v>
      </c>
      <c r="CP807" s="15" t="e">
        <f t="shared" ca="1" si="1077"/>
        <v>#N/A</v>
      </c>
      <c r="CQ807" s="15" t="e">
        <f t="shared" ca="1" si="1077"/>
        <v>#N/A</v>
      </c>
      <c r="CR807" s="15" t="e">
        <f t="shared" ca="1" si="1077"/>
        <v>#N/A</v>
      </c>
      <c r="CS807" s="15" t="e">
        <f t="shared" ca="1" si="1077"/>
        <v>#N/A</v>
      </c>
      <c r="CT807" s="15" t="e">
        <f t="shared" ca="1" si="1077"/>
        <v>#N/A</v>
      </c>
      <c r="CU807" s="15" t="e">
        <f t="shared" ca="1" si="1077"/>
        <v>#N/A</v>
      </c>
      <c r="CV807" s="15" t="e">
        <f t="shared" ca="1" si="1077"/>
        <v>#N/A</v>
      </c>
      <c r="CW807" s="15" t="e">
        <f t="shared" ca="1" si="1077"/>
        <v>#N/A</v>
      </c>
      <c r="CX807" s="15" t="e">
        <f t="shared" ca="1" si="1077"/>
        <v>#N/A</v>
      </c>
      <c r="CY807" s="15" t="e">
        <f t="shared" ca="1" si="1077"/>
        <v>#N/A</v>
      </c>
      <c r="CZ807" s="15" t="e">
        <f t="shared" ca="1" si="1077"/>
        <v>#N/A</v>
      </c>
      <c r="DA807" s="15" t="e">
        <f t="shared" ca="1" si="1077"/>
        <v>#N/A</v>
      </c>
      <c r="DB807" s="15" t="e">
        <f t="shared" ca="1" si="1077"/>
        <v>#N/A</v>
      </c>
      <c r="DC807" s="15" t="e">
        <f t="shared" ca="1" si="1077"/>
        <v>#N/A</v>
      </c>
      <c r="DD807" s="15" t="e">
        <f t="shared" ca="1" si="1077"/>
        <v>#N/A</v>
      </c>
      <c r="DE807" s="15" t="e">
        <f t="shared" ca="1" si="1077"/>
        <v>#N/A</v>
      </c>
      <c r="DF807" s="15" t="e">
        <f t="shared" ca="1" si="1077"/>
        <v>#N/A</v>
      </c>
      <c r="DG807" s="15" t="e">
        <f t="shared" ca="1" si="1077"/>
        <v>#N/A</v>
      </c>
      <c r="DH807" s="15" t="e">
        <f t="shared" ca="1" si="1077"/>
        <v>#N/A</v>
      </c>
      <c r="DI807" s="15" t="e">
        <f t="shared" ca="1" si="1077"/>
        <v>#N/A</v>
      </c>
      <c r="DJ807" s="15" t="e">
        <f t="shared" ca="1" si="1077"/>
        <v>#N/A</v>
      </c>
      <c r="DK807" s="15" t="e">
        <f t="shared" ca="1" si="1077"/>
        <v>#N/A</v>
      </c>
      <c r="DL807" s="15" t="e">
        <f t="shared" ca="1" si="1077"/>
        <v>#N/A</v>
      </c>
    </row>
    <row r="808" spans="4:116" x14ac:dyDescent="0.4">
      <c r="D808" t="s">
        <v>817</v>
      </c>
      <c r="E808" s="8" t="str">
        <f t="shared" si="1070"/>
        <v>808 LISTSALE-PV</v>
      </c>
      <c r="G808" s="145" t="s">
        <v>807</v>
      </c>
      <c r="H808" s="31"/>
      <c r="I808" s="73"/>
      <c r="J808" s="73"/>
      <c r="K808" s="17">
        <f t="shared" ca="1" si="1071"/>
        <v>18000</v>
      </c>
      <c r="L808" s="17">
        <f t="shared" ca="1" si="1071"/>
        <v>18000</v>
      </c>
      <c r="M808" s="17">
        <f t="shared" ca="1" si="1071"/>
        <v>18000</v>
      </c>
      <c r="N808" s="17">
        <f t="shared" ca="1" si="1071"/>
        <v>18000</v>
      </c>
      <c r="O808" s="17">
        <f t="shared" ca="1" si="1071"/>
        <v>18000</v>
      </c>
      <c r="P808" s="17">
        <f t="shared" ca="1" si="1071"/>
        <v>18000</v>
      </c>
      <c r="R808" s="33"/>
      <c r="S808" s="15">
        <f ca="1">S800*S810</f>
        <v>1500</v>
      </c>
      <c r="T808" s="15">
        <f t="shared" ref="T808:CE808" ca="1" si="1078">T800*T810</f>
        <v>1500</v>
      </c>
      <c r="U808" s="15">
        <f t="shared" ca="1" si="1078"/>
        <v>1500</v>
      </c>
      <c r="V808" s="15">
        <f t="shared" ca="1" si="1078"/>
        <v>1500</v>
      </c>
      <c r="W808" s="15">
        <f t="shared" ca="1" si="1078"/>
        <v>1500</v>
      </c>
      <c r="X808" s="15">
        <f t="shared" ca="1" si="1078"/>
        <v>1500</v>
      </c>
      <c r="Y808" s="15">
        <f t="shared" ca="1" si="1078"/>
        <v>1500</v>
      </c>
      <c r="Z808" s="15">
        <f t="shared" ca="1" si="1078"/>
        <v>1500</v>
      </c>
      <c r="AA808" s="15">
        <f t="shared" ca="1" si="1078"/>
        <v>1500</v>
      </c>
      <c r="AB808" s="15">
        <f t="shared" ca="1" si="1078"/>
        <v>1500</v>
      </c>
      <c r="AC808" s="15">
        <f t="shared" ca="1" si="1078"/>
        <v>1500</v>
      </c>
      <c r="AD808" s="15">
        <f t="shared" ca="1" si="1078"/>
        <v>1500</v>
      </c>
      <c r="AE808" s="15">
        <f t="shared" ca="1" si="1078"/>
        <v>1500</v>
      </c>
      <c r="AF808" s="15">
        <f t="shared" ca="1" si="1078"/>
        <v>1500</v>
      </c>
      <c r="AG808" s="15">
        <f t="shared" ca="1" si="1078"/>
        <v>1500</v>
      </c>
      <c r="AH808" s="15">
        <f t="shared" ca="1" si="1078"/>
        <v>1500</v>
      </c>
      <c r="AI808" s="15">
        <f t="shared" ca="1" si="1078"/>
        <v>1500</v>
      </c>
      <c r="AJ808" s="15">
        <f t="shared" ca="1" si="1078"/>
        <v>1500</v>
      </c>
      <c r="AK808" s="15">
        <f t="shared" ca="1" si="1078"/>
        <v>1500</v>
      </c>
      <c r="AL808" s="15">
        <f t="shared" ca="1" si="1078"/>
        <v>1500</v>
      </c>
      <c r="AM808" s="15">
        <f t="shared" ca="1" si="1078"/>
        <v>1500</v>
      </c>
      <c r="AN808" s="15">
        <f t="shared" ca="1" si="1078"/>
        <v>1500</v>
      </c>
      <c r="AO808" s="15">
        <f t="shared" ca="1" si="1078"/>
        <v>1500</v>
      </c>
      <c r="AP808" s="15">
        <f t="shared" ca="1" si="1078"/>
        <v>1500</v>
      </c>
      <c r="AQ808" s="15">
        <f t="shared" ca="1" si="1078"/>
        <v>1500</v>
      </c>
      <c r="AR808" s="15">
        <f t="shared" ca="1" si="1078"/>
        <v>1500</v>
      </c>
      <c r="AS808" s="15">
        <f t="shared" ca="1" si="1078"/>
        <v>1500</v>
      </c>
      <c r="AT808" s="15">
        <f t="shared" ca="1" si="1078"/>
        <v>1500</v>
      </c>
      <c r="AU808" s="15">
        <f t="shared" ca="1" si="1078"/>
        <v>1500</v>
      </c>
      <c r="AV808" s="15">
        <f t="shared" ca="1" si="1078"/>
        <v>1500</v>
      </c>
      <c r="AW808" s="15">
        <f t="shared" ca="1" si="1078"/>
        <v>1500</v>
      </c>
      <c r="AX808" s="15">
        <f t="shared" ca="1" si="1078"/>
        <v>1500</v>
      </c>
      <c r="AY808" s="15">
        <f t="shared" ca="1" si="1078"/>
        <v>1500</v>
      </c>
      <c r="AZ808" s="15">
        <f t="shared" ca="1" si="1078"/>
        <v>1500</v>
      </c>
      <c r="BA808" s="15">
        <f t="shared" ca="1" si="1078"/>
        <v>1500</v>
      </c>
      <c r="BB808" s="15">
        <f t="shared" ca="1" si="1078"/>
        <v>1500</v>
      </c>
      <c r="BC808" s="15">
        <f t="shared" ca="1" si="1078"/>
        <v>1500</v>
      </c>
      <c r="BD808" s="15">
        <f t="shared" ca="1" si="1078"/>
        <v>1500</v>
      </c>
      <c r="BE808" s="15">
        <f t="shared" ca="1" si="1078"/>
        <v>1500</v>
      </c>
      <c r="BF808" s="15">
        <f t="shared" ca="1" si="1078"/>
        <v>1500</v>
      </c>
      <c r="BG808" s="15">
        <f t="shared" ca="1" si="1078"/>
        <v>1500</v>
      </c>
      <c r="BH808" s="15">
        <f t="shared" ca="1" si="1078"/>
        <v>1500</v>
      </c>
      <c r="BI808" s="15">
        <f t="shared" ca="1" si="1078"/>
        <v>1500</v>
      </c>
      <c r="BJ808" s="15">
        <f t="shared" ca="1" si="1078"/>
        <v>1500</v>
      </c>
      <c r="BK808" s="15">
        <f t="shared" ca="1" si="1078"/>
        <v>1500</v>
      </c>
      <c r="BL808" s="15">
        <f t="shared" ca="1" si="1078"/>
        <v>1500</v>
      </c>
      <c r="BM808" s="15">
        <f t="shared" ca="1" si="1078"/>
        <v>1500</v>
      </c>
      <c r="BN808" s="15">
        <f t="shared" ca="1" si="1078"/>
        <v>1500</v>
      </c>
      <c r="BO808" s="15">
        <f t="shared" ca="1" si="1078"/>
        <v>1500</v>
      </c>
      <c r="BP808" s="15">
        <f t="shared" ca="1" si="1078"/>
        <v>1500</v>
      </c>
      <c r="BQ808" s="15">
        <f t="shared" ca="1" si="1078"/>
        <v>1500</v>
      </c>
      <c r="BR808" s="15">
        <f t="shared" ca="1" si="1078"/>
        <v>1500</v>
      </c>
      <c r="BS808" s="15">
        <f t="shared" ca="1" si="1078"/>
        <v>1500</v>
      </c>
      <c r="BT808" s="15">
        <f t="shared" ca="1" si="1078"/>
        <v>1500</v>
      </c>
      <c r="BU808" s="15">
        <f t="shared" ca="1" si="1078"/>
        <v>1500</v>
      </c>
      <c r="BV808" s="15">
        <f t="shared" ca="1" si="1078"/>
        <v>1500</v>
      </c>
      <c r="BW808" s="15">
        <f t="shared" ca="1" si="1078"/>
        <v>1500</v>
      </c>
      <c r="BX808" s="15">
        <f t="shared" ca="1" si="1078"/>
        <v>1500</v>
      </c>
      <c r="BY808" s="15">
        <f t="shared" ca="1" si="1078"/>
        <v>1500</v>
      </c>
      <c r="BZ808" s="15">
        <f t="shared" ca="1" si="1078"/>
        <v>1500</v>
      </c>
      <c r="CA808" s="15">
        <f t="shared" ca="1" si="1078"/>
        <v>1500</v>
      </c>
      <c r="CB808" s="15">
        <f t="shared" ca="1" si="1078"/>
        <v>1500</v>
      </c>
      <c r="CC808" s="15">
        <f t="shared" ca="1" si="1078"/>
        <v>1500</v>
      </c>
      <c r="CD808" s="15">
        <f t="shared" ca="1" si="1078"/>
        <v>1500</v>
      </c>
      <c r="CE808" s="15">
        <f t="shared" ca="1" si="1078"/>
        <v>1500</v>
      </c>
      <c r="CF808" s="15">
        <f t="shared" ref="CF808:DL808" ca="1" si="1079">CF800*CF810</f>
        <v>1500</v>
      </c>
      <c r="CG808" s="15">
        <f t="shared" ca="1" si="1079"/>
        <v>1500</v>
      </c>
      <c r="CH808" s="15">
        <f t="shared" ca="1" si="1079"/>
        <v>1500</v>
      </c>
      <c r="CI808" s="15">
        <f t="shared" ca="1" si="1079"/>
        <v>1500</v>
      </c>
      <c r="CJ808" s="15">
        <f t="shared" ca="1" si="1079"/>
        <v>1500</v>
      </c>
      <c r="CK808" s="15">
        <f t="shared" ca="1" si="1079"/>
        <v>1500</v>
      </c>
      <c r="CL808" s="15">
        <f t="shared" ca="1" si="1079"/>
        <v>1500</v>
      </c>
      <c r="CM808" s="15" t="e">
        <f t="shared" ca="1" si="1079"/>
        <v>#N/A</v>
      </c>
      <c r="CN808" s="15" t="e">
        <f t="shared" ca="1" si="1079"/>
        <v>#N/A</v>
      </c>
      <c r="CO808" s="15" t="e">
        <f t="shared" ca="1" si="1079"/>
        <v>#N/A</v>
      </c>
      <c r="CP808" s="15" t="e">
        <f t="shared" ca="1" si="1079"/>
        <v>#N/A</v>
      </c>
      <c r="CQ808" s="15" t="e">
        <f t="shared" ca="1" si="1079"/>
        <v>#N/A</v>
      </c>
      <c r="CR808" s="15" t="e">
        <f t="shared" ca="1" si="1079"/>
        <v>#N/A</v>
      </c>
      <c r="CS808" s="15" t="e">
        <f t="shared" ca="1" si="1079"/>
        <v>#N/A</v>
      </c>
      <c r="CT808" s="15" t="e">
        <f t="shared" ca="1" si="1079"/>
        <v>#N/A</v>
      </c>
      <c r="CU808" s="15" t="e">
        <f t="shared" ca="1" si="1079"/>
        <v>#N/A</v>
      </c>
      <c r="CV808" s="15" t="e">
        <f t="shared" ca="1" si="1079"/>
        <v>#N/A</v>
      </c>
      <c r="CW808" s="15" t="e">
        <f t="shared" ca="1" si="1079"/>
        <v>#N/A</v>
      </c>
      <c r="CX808" s="15" t="e">
        <f t="shared" ca="1" si="1079"/>
        <v>#N/A</v>
      </c>
      <c r="CY808" s="15" t="e">
        <f t="shared" ca="1" si="1079"/>
        <v>#N/A</v>
      </c>
      <c r="CZ808" s="15" t="e">
        <f t="shared" ca="1" si="1079"/>
        <v>#N/A</v>
      </c>
      <c r="DA808" s="15" t="e">
        <f t="shared" ca="1" si="1079"/>
        <v>#N/A</v>
      </c>
      <c r="DB808" s="15" t="e">
        <f t="shared" ca="1" si="1079"/>
        <v>#N/A</v>
      </c>
      <c r="DC808" s="15" t="e">
        <f t="shared" ca="1" si="1079"/>
        <v>#N/A</v>
      </c>
      <c r="DD808" s="15" t="e">
        <f t="shared" ca="1" si="1079"/>
        <v>#N/A</v>
      </c>
      <c r="DE808" s="15" t="e">
        <f t="shared" ca="1" si="1079"/>
        <v>#N/A</v>
      </c>
      <c r="DF808" s="15" t="e">
        <f t="shared" ca="1" si="1079"/>
        <v>#N/A</v>
      </c>
      <c r="DG808" s="15" t="e">
        <f t="shared" ca="1" si="1079"/>
        <v>#N/A</v>
      </c>
      <c r="DH808" s="15" t="e">
        <f t="shared" ca="1" si="1079"/>
        <v>#N/A</v>
      </c>
      <c r="DI808" s="15" t="e">
        <f t="shared" ca="1" si="1079"/>
        <v>#N/A</v>
      </c>
      <c r="DJ808" s="15" t="e">
        <f t="shared" ca="1" si="1079"/>
        <v>#N/A</v>
      </c>
      <c r="DK808" s="15" t="e">
        <f t="shared" ca="1" si="1079"/>
        <v>#N/A</v>
      </c>
      <c r="DL808" s="15" t="e">
        <f t="shared" ca="1" si="1079"/>
        <v>#N/A</v>
      </c>
    </row>
    <row r="809" spans="4:116" x14ac:dyDescent="0.4">
      <c r="D809" t="s">
        <v>817</v>
      </c>
      <c r="E809" s="8" t="str">
        <f t="shared" si="1070"/>
        <v>809 LISTSALE-PV</v>
      </c>
      <c r="G809" s="145" t="s">
        <v>808</v>
      </c>
      <c r="H809" s="31"/>
      <c r="I809" s="73"/>
      <c r="J809" s="73"/>
      <c r="K809" s="256">
        <f t="shared" ca="1" si="1071"/>
        <v>12000</v>
      </c>
      <c r="L809" s="256">
        <f t="shared" ca="1" si="1071"/>
        <v>12000</v>
      </c>
      <c r="M809" s="256">
        <f t="shared" ca="1" si="1071"/>
        <v>12000</v>
      </c>
      <c r="N809" s="256">
        <f t="shared" ca="1" si="1071"/>
        <v>12000</v>
      </c>
      <c r="O809" s="256">
        <f t="shared" ca="1" si="1071"/>
        <v>12000</v>
      </c>
      <c r="P809" s="256">
        <f t="shared" ca="1" si="1071"/>
        <v>12000</v>
      </c>
      <c r="R809" s="33"/>
      <c r="S809" s="15">
        <f ca="1">S801*S810</f>
        <v>1000</v>
      </c>
      <c r="T809" s="15">
        <f t="shared" ref="T809:CE809" ca="1" si="1080">T801*T810</f>
        <v>1000</v>
      </c>
      <c r="U809" s="15">
        <f t="shared" ca="1" si="1080"/>
        <v>1000</v>
      </c>
      <c r="V809" s="15">
        <f t="shared" ca="1" si="1080"/>
        <v>1000</v>
      </c>
      <c r="W809" s="15">
        <f t="shared" ca="1" si="1080"/>
        <v>1000</v>
      </c>
      <c r="X809" s="15">
        <f t="shared" ca="1" si="1080"/>
        <v>1000</v>
      </c>
      <c r="Y809" s="15">
        <f t="shared" ca="1" si="1080"/>
        <v>1000</v>
      </c>
      <c r="Z809" s="15">
        <f t="shared" ca="1" si="1080"/>
        <v>1000</v>
      </c>
      <c r="AA809" s="15">
        <f t="shared" ca="1" si="1080"/>
        <v>1000</v>
      </c>
      <c r="AB809" s="15">
        <f t="shared" ca="1" si="1080"/>
        <v>1000</v>
      </c>
      <c r="AC809" s="15">
        <f t="shared" ca="1" si="1080"/>
        <v>1000</v>
      </c>
      <c r="AD809" s="15">
        <f t="shared" ca="1" si="1080"/>
        <v>1000</v>
      </c>
      <c r="AE809" s="15">
        <f t="shared" ca="1" si="1080"/>
        <v>1000</v>
      </c>
      <c r="AF809" s="15">
        <f t="shared" ca="1" si="1080"/>
        <v>1000</v>
      </c>
      <c r="AG809" s="15">
        <f t="shared" ca="1" si="1080"/>
        <v>1000</v>
      </c>
      <c r="AH809" s="15">
        <f t="shared" ca="1" si="1080"/>
        <v>1000</v>
      </c>
      <c r="AI809" s="15">
        <f t="shared" ca="1" si="1080"/>
        <v>1000</v>
      </c>
      <c r="AJ809" s="15">
        <f t="shared" ca="1" si="1080"/>
        <v>1000</v>
      </c>
      <c r="AK809" s="15">
        <f t="shared" ca="1" si="1080"/>
        <v>1000</v>
      </c>
      <c r="AL809" s="15">
        <f t="shared" ca="1" si="1080"/>
        <v>1000</v>
      </c>
      <c r="AM809" s="15">
        <f t="shared" ca="1" si="1080"/>
        <v>1000</v>
      </c>
      <c r="AN809" s="15">
        <f t="shared" ca="1" si="1080"/>
        <v>1000</v>
      </c>
      <c r="AO809" s="15">
        <f t="shared" ca="1" si="1080"/>
        <v>1000</v>
      </c>
      <c r="AP809" s="15">
        <f t="shared" ca="1" si="1080"/>
        <v>1000</v>
      </c>
      <c r="AQ809" s="15">
        <f t="shared" ca="1" si="1080"/>
        <v>1000</v>
      </c>
      <c r="AR809" s="15">
        <f t="shared" ca="1" si="1080"/>
        <v>1000</v>
      </c>
      <c r="AS809" s="15">
        <f t="shared" ca="1" si="1080"/>
        <v>1000</v>
      </c>
      <c r="AT809" s="15">
        <f t="shared" ca="1" si="1080"/>
        <v>1000</v>
      </c>
      <c r="AU809" s="15">
        <f t="shared" ca="1" si="1080"/>
        <v>1000</v>
      </c>
      <c r="AV809" s="15">
        <f t="shared" ca="1" si="1080"/>
        <v>1000</v>
      </c>
      <c r="AW809" s="15">
        <f t="shared" ca="1" si="1080"/>
        <v>1000</v>
      </c>
      <c r="AX809" s="15">
        <f t="shared" ca="1" si="1080"/>
        <v>1000</v>
      </c>
      <c r="AY809" s="15">
        <f t="shared" ca="1" si="1080"/>
        <v>1000</v>
      </c>
      <c r="AZ809" s="15">
        <f t="shared" ca="1" si="1080"/>
        <v>1000</v>
      </c>
      <c r="BA809" s="15">
        <f t="shared" ca="1" si="1080"/>
        <v>1000</v>
      </c>
      <c r="BB809" s="15">
        <f t="shared" ca="1" si="1080"/>
        <v>1000</v>
      </c>
      <c r="BC809" s="15">
        <f t="shared" ca="1" si="1080"/>
        <v>1000</v>
      </c>
      <c r="BD809" s="15">
        <f t="shared" ca="1" si="1080"/>
        <v>1000</v>
      </c>
      <c r="BE809" s="15">
        <f t="shared" ca="1" si="1080"/>
        <v>1000</v>
      </c>
      <c r="BF809" s="15">
        <f t="shared" ca="1" si="1080"/>
        <v>1000</v>
      </c>
      <c r="BG809" s="15">
        <f t="shared" ca="1" si="1080"/>
        <v>1000</v>
      </c>
      <c r="BH809" s="15">
        <f t="shared" ca="1" si="1080"/>
        <v>1000</v>
      </c>
      <c r="BI809" s="15">
        <f t="shared" ca="1" si="1080"/>
        <v>1000</v>
      </c>
      <c r="BJ809" s="15">
        <f t="shared" ca="1" si="1080"/>
        <v>1000</v>
      </c>
      <c r="BK809" s="15">
        <f t="shared" ca="1" si="1080"/>
        <v>1000</v>
      </c>
      <c r="BL809" s="15">
        <f t="shared" ca="1" si="1080"/>
        <v>1000</v>
      </c>
      <c r="BM809" s="15">
        <f t="shared" ca="1" si="1080"/>
        <v>1000</v>
      </c>
      <c r="BN809" s="15">
        <f t="shared" ca="1" si="1080"/>
        <v>1000</v>
      </c>
      <c r="BO809" s="15">
        <f t="shared" ca="1" si="1080"/>
        <v>1000</v>
      </c>
      <c r="BP809" s="15">
        <f t="shared" ca="1" si="1080"/>
        <v>1000</v>
      </c>
      <c r="BQ809" s="15">
        <f t="shared" ca="1" si="1080"/>
        <v>1000</v>
      </c>
      <c r="BR809" s="15">
        <f t="shared" ca="1" si="1080"/>
        <v>1000</v>
      </c>
      <c r="BS809" s="15">
        <f t="shared" ca="1" si="1080"/>
        <v>1000</v>
      </c>
      <c r="BT809" s="15">
        <f t="shared" ca="1" si="1080"/>
        <v>1000</v>
      </c>
      <c r="BU809" s="15">
        <f t="shared" ca="1" si="1080"/>
        <v>1000</v>
      </c>
      <c r="BV809" s="15">
        <f t="shared" ca="1" si="1080"/>
        <v>1000</v>
      </c>
      <c r="BW809" s="15">
        <f t="shared" ca="1" si="1080"/>
        <v>1000</v>
      </c>
      <c r="BX809" s="15">
        <f t="shared" ca="1" si="1080"/>
        <v>1000</v>
      </c>
      <c r="BY809" s="15">
        <f t="shared" ca="1" si="1080"/>
        <v>1000</v>
      </c>
      <c r="BZ809" s="15">
        <f t="shared" ca="1" si="1080"/>
        <v>1000</v>
      </c>
      <c r="CA809" s="15">
        <f t="shared" ca="1" si="1080"/>
        <v>1000</v>
      </c>
      <c r="CB809" s="15">
        <f t="shared" ca="1" si="1080"/>
        <v>1000</v>
      </c>
      <c r="CC809" s="15">
        <f t="shared" ca="1" si="1080"/>
        <v>1000</v>
      </c>
      <c r="CD809" s="15">
        <f t="shared" ca="1" si="1080"/>
        <v>1000</v>
      </c>
      <c r="CE809" s="15">
        <f t="shared" ca="1" si="1080"/>
        <v>1000</v>
      </c>
      <c r="CF809" s="15">
        <f t="shared" ref="CF809:DL809" ca="1" si="1081">CF801*CF810</f>
        <v>1000</v>
      </c>
      <c r="CG809" s="15">
        <f t="shared" ca="1" si="1081"/>
        <v>1000</v>
      </c>
      <c r="CH809" s="15">
        <f t="shared" ca="1" si="1081"/>
        <v>1000</v>
      </c>
      <c r="CI809" s="15">
        <f t="shared" ca="1" si="1081"/>
        <v>1000</v>
      </c>
      <c r="CJ809" s="15">
        <f t="shared" ca="1" si="1081"/>
        <v>1000</v>
      </c>
      <c r="CK809" s="15">
        <f t="shared" ca="1" si="1081"/>
        <v>1000</v>
      </c>
      <c r="CL809" s="15">
        <f t="shared" ca="1" si="1081"/>
        <v>1000</v>
      </c>
      <c r="CM809" s="15" t="e">
        <f t="shared" ca="1" si="1081"/>
        <v>#N/A</v>
      </c>
      <c r="CN809" s="15" t="e">
        <f t="shared" ca="1" si="1081"/>
        <v>#N/A</v>
      </c>
      <c r="CO809" s="15" t="e">
        <f t="shared" ca="1" si="1081"/>
        <v>#N/A</v>
      </c>
      <c r="CP809" s="15" t="e">
        <f t="shared" ca="1" si="1081"/>
        <v>#N/A</v>
      </c>
      <c r="CQ809" s="15" t="e">
        <f t="shared" ca="1" si="1081"/>
        <v>#N/A</v>
      </c>
      <c r="CR809" s="15" t="e">
        <f t="shared" ca="1" si="1081"/>
        <v>#N/A</v>
      </c>
      <c r="CS809" s="15" t="e">
        <f t="shared" ca="1" si="1081"/>
        <v>#N/A</v>
      </c>
      <c r="CT809" s="15" t="e">
        <f t="shared" ca="1" si="1081"/>
        <v>#N/A</v>
      </c>
      <c r="CU809" s="15" t="e">
        <f t="shared" ca="1" si="1081"/>
        <v>#N/A</v>
      </c>
      <c r="CV809" s="15" t="e">
        <f t="shared" ca="1" si="1081"/>
        <v>#N/A</v>
      </c>
      <c r="CW809" s="15" t="e">
        <f t="shared" ca="1" si="1081"/>
        <v>#N/A</v>
      </c>
      <c r="CX809" s="15" t="e">
        <f t="shared" ca="1" si="1081"/>
        <v>#N/A</v>
      </c>
      <c r="CY809" s="15" t="e">
        <f t="shared" ca="1" si="1081"/>
        <v>#N/A</v>
      </c>
      <c r="CZ809" s="15" t="e">
        <f t="shared" ca="1" si="1081"/>
        <v>#N/A</v>
      </c>
      <c r="DA809" s="15" t="e">
        <f t="shared" ca="1" si="1081"/>
        <v>#N/A</v>
      </c>
      <c r="DB809" s="15" t="e">
        <f t="shared" ca="1" si="1081"/>
        <v>#N/A</v>
      </c>
      <c r="DC809" s="15" t="e">
        <f t="shared" ca="1" si="1081"/>
        <v>#N/A</v>
      </c>
      <c r="DD809" s="15" t="e">
        <f t="shared" ca="1" si="1081"/>
        <v>#N/A</v>
      </c>
      <c r="DE809" s="15" t="e">
        <f t="shared" ca="1" si="1081"/>
        <v>#N/A</v>
      </c>
      <c r="DF809" s="15" t="e">
        <f t="shared" ca="1" si="1081"/>
        <v>#N/A</v>
      </c>
      <c r="DG809" s="15" t="e">
        <f t="shared" ca="1" si="1081"/>
        <v>#N/A</v>
      </c>
      <c r="DH809" s="15" t="e">
        <f t="shared" ca="1" si="1081"/>
        <v>#N/A</v>
      </c>
      <c r="DI809" s="15" t="e">
        <f t="shared" ca="1" si="1081"/>
        <v>#N/A</v>
      </c>
      <c r="DJ809" s="15" t="e">
        <f t="shared" ca="1" si="1081"/>
        <v>#N/A</v>
      </c>
      <c r="DK809" s="15" t="e">
        <f t="shared" ca="1" si="1081"/>
        <v>#N/A</v>
      </c>
      <c r="DL809" s="15" t="e">
        <f t="shared" ca="1" si="1081"/>
        <v>#N/A</v>
      </c>
    </row>
    <row r="810" spans="4:116" s="27" customFormat="1" x14ac:dyDescent="0.4">
      <c r="D810" t="s">
        <v>817</v>
      </c>
      <c r="E810" s="8" t="str">
        <f t="shared" si="1070"/>
        <v>810 LISTSALE-PV</v>
      </c>
      <c r="G810" s="127" t="str">
        <f>"# of "&amp;G846&amp;"s sold"</f>
        <v># of units sold</v>
      </c>
      <c r="H810" s="31"/>
      <c r="I810" s="73"/>
      <c r="J810" s="73"/>
      <c r="K810" s="38">
        <f t="shared" ca="1" si="1071"/>
        <v>60000</v>
      </c>
      <c r="L810" s="38">
        <f t="shared" ca="1" si="1071"/>
        <v>60000</v>
      </c>
      <c r="M810" s="38">
        <f t="shared" ca="1" si="1071"/>
        <v>60000</v>
      </c>
      <c r="N810" s="38">
        <f t="shared" ca="1" si="1071"/>
        <v>60000</v>
      </c>
      <c r="O810" s="38">
        <f t="shared" ca="1" si="1071"/>
        <v>60000</v>
      </c>
      <c r="P810" s="38">
        <f t="shared" ca="1" si="1071"/>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70"/>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70"/>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70"/>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70"/>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70"/>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70"/>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70"/>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70"/>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70"/>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70"/>
        <v>820 LISTSALE-PV</v>
      </c>
      <c r="G820" s="158" t="s">
        <v>519</v>
      </c>
      <c r="H820" s="31"/>
      <c r="I820" s="73"/>
      <c r="J820" s="73"/>
      <c r="K820" s="23">
        <f t="shared" ref="K820:P825" ca="1" si="1082">SUMIF($3:$3,K$2,820:820)</f>
        <v>120000</v>
      </c>
      <c r="L820" s="23">
        <f t="shared" ca="1" si="1082"/>
        <v>120000</v>
      </c>
      <c r="M820" s="23">
        <f t="shared" ca="1" si="1082"/>
        <v>120000</v>
      </c>
      <c r="N820" s="23">
        <f t="shared" ca="1" si="1082"/>
        <v>120000</v>
      </c>
      <c r="O820" s="23">
        <f t="shared" ca="1" si="1082"/>
        <v>120000</v>
      </c>
      <c r="P820" s="23">
        <f t="shared" ca="1" si="1082"/>
        <v>120000</v>
      </c>
      <c r="R820" s="33"/>
      <c r="S820" s="24">
        <f ca="1">+S805*S813</f>
        <v>10000</v>
      </c>
      <c r="T820" s="24">
        <f t="shared" ref="T820:CE821" ca="1" si="1083">+T805*T813</f>
        <v>10000</v>
      </c>
      <c r="U820" s="24">
        <f t="shared" ca="1" si="1083"/>
        <v>10000</v>
      </c>
      <c r="V820" s="24">
        <f t="shared" ca="1" si="1083"/>
        <v>10000</v>
      </c>
      <c r="W820" s="24">
        <f t="shared" ca="1" si="1083"/>
        <v>10000</v>
      </c>
      <c r="X820" s="24">
        <f t="shared" ca="1" si="1083"/>
        <v>10000</v>
      </c>
      <c r="Y820" s="24">
        <f t="shared" ca="1" si="1083"/>
        <v>10000</v>
      </c>
      <c r="Z820" s="24">
        <f t="shared" ca="1" si="1083"/>
        <v>10000</v>
      </c>
      <c r="AA820" s="24">
        <f t="shared" ca="1" si="1083"/>
        <v>10000</v>
      </c>
      <c r="AB820" s="24">
        <f t="shared" ca="1" si="1083"/>
        <v>10000</v>
      </c>
      <c r="AC820" s="24">
        <f t="shared" ca="1" si="1083"/>
        <v>10000</v>
      </c>
      <c r="AD820" s="24">
        <f t="shared" ca="1" si="1083"/>
        <v>10000</v>
      </c>
      <c r="AE820" s="24">
        <f t="shared" ca="1" si="1083"/>
        <v>10000</v>
      </c>
      <c r="AF820" s="24">
        <f t="shared" ca="1" si="1083"/>
        <v>10000</v>
      </c>
      <c r="AG820" s="24">
        <f t="shared" ca="1" si="1083"/>
        <v>10000</v>
      </c>
      <c r="AH820" s="24">
        <f t="shared" ca="1" si="1083"/>
        <v>10000</v>
      </c>
      <c r="AI820" s="24">
        <f t="shared" ca="1" si="1083"/>
        <v>10000</v>
      </c>
      <c r="AJ820" s="24">
        <f t="shared" ca="1" si="1083"/>
        <v>10000</v>
      </c>
      <c r="AK820" s="24">
        <f t="shared" ca="1" si="1083"/>
        <v>10000</v>
      </c>
      <c r="AL820" s="24">
        <f t="shared" ca="1" si="1083"/>
        <v>10000</v>
      </c>
      <c r="AM820" s="24">
        <f t="shared" ca="1" si="1083"/>
        <v>10000</v>
      </c>
      <c r="AN820" s="24">
        <f t="shared" ca="1" si="1083"/>
        <v>10000</v>
      </c>
      <c r="AO820" s="24">
        <f t="shared" ca="1" si="1083"/>
        <v>10000</v>
      </c>
      <c r="AP820" s="24">
        <f t="shared" ca="1" si="1083"/>
        <v>10000</v>
      </c>
      <c r="AQ820" s="24">
        <f t="shared" ca="1" si="1083"/>
        <v>10000</v>
      </c>
      <c r="AR820" s="24">
        <f t="shared" ca="1" si="1083"/>
        <v>10000</v>
      </c>
      <c r="AS820" s="24">
        <f t="shared" ca="1" si="1083"/>
        <v>10000</v>
      </c>
      <c r="AT820" s="24">
        <f t="shared" ca="1" si="1083"/>
        <v>10000</v>
      </c>
      <c r="AU820" s="24">
        <f t="shared" ca="1" si="1083"/>
        <v>10000</v>
      </c>
      <c r="AV820" s="24">
        <f t="shared" ca="1" si="1083"/>
        <v>10000</v>
      </c>
      <c r="AW820" s="24">
        <f t="shared" ca="1" si="1083"/>
        <v>10000</v>
      </c>
      <c r="AX820" s="24">
        <f t="shared" ca="1" si="1083"/>
        <v>10000</v>
      </c>
      <c r="AY820" s="24">
        <f t="shared" ca="1" si="1083"/>
        <v>10000</v>
      </c>
      <c r="AZ820" s="24">
        <f t="shared" ca="1" si="1083"/>
        <v>10000</v>
      </c>
      <c r="BA820" s="24">
        <f t="shared" ca="1" si="1083"/>
        <v>10000</v>
      </c>
      <c r="BB820" s="24">
        <f t="shared" ca="1" si="1083"/>
        <v>10000</v>
      </c>
      <c r="BC820" s="24">
        <f t="shared" ca="1" si="1083"/>
        <v>10000</v>
      </c>
      <c r="BD820" s="24">
        <f t="shared" ca="1" si="1083"/>
        <v>10000</v>
      </c>
      <c r="BE820" s="24">
        <f t="shared" ca="1" si="1083"/>
        <v>10000</v>
      </c>
      <c r="BF820" s="24">
        <f t="shared" ca="1" si="1083"/>
        <v>10000</v>
      </c>
      <c r="BG820" s="24">
        <f t="shared" ca="1" si="1083"/>
        <v>10000</v>
      </c>
      <c r="BH820" s="24">
        <f t="shared" ca="1" si="1083"/>
        <v>10000</v>
      </c>
      <c r="BI820" s="24">
        <f t="shared" ca="1" si="1083"/>
        <v>10000</v>
      </c>
      <c r="BJ820" s="24">
        <f t="shared" ca="1" si="1083"/>
        <v>10000</v>
      </c>
      <c r="BK820" s="24">
        <f t="shared" ca="1" si="1083"/>
        <v>10000</v>
      </c>
      <c r="BL820" s="24">
        <f t="shared" ca="1" si="1083"/>
        <v>10000</v>
      </c>
      <c r="BM820" s="24">
        <f t="shared" ca="1" si="1083"/>
        <v>10000</v>
      </c>
      <c r="BN820" s="24">
        <f t="shared" ca="1" si="1083"/>
        <v>10000</v>
      </c>
      <c r="BO820" s="24">
        <f t="shared" ca="1" si="1083"/>
        <v>10000</v>
      </c>
      <c r="BP820" s="24">
        <f t="shared" ca="1" si="1083"/>
        <v>10000</v>
      </c>
      <c r="BQ820" s="24">
        <f t="shared" ca="1" si="1083"/>
        <v>10000</v>
      </c>
      <c r="BR820" s="24">
        <f t="shared" ca="1" si="1083"/>
        <v>10000</v>
      </c>
      <c r="BS820" s="24">
        <f t="shared" ca="1" si="1083"/>
        <v>10000</v>
      </c>
      <c r="BT820" s="24">
        <f t="shared" ca="1" si="1083"/>
        <v>10000</v>
      </c>
      <c r="BU820" s="24">
        <f t="shared" ca="1" si="1083"/>
        <v>10000</v>
      </c>
      <c r="BV820" s="24">
        <f t="shared" ca="1" si="1083"/>
        <v>10000</v>
      </c>
      <c r="BW820" s="24">
        <f t="shared" ca="1" si="1083"/>
        <v>10000</v>
      </c>
      <c r="BX820" s="24">
        <f t="shared" ca="1" si="1083"/>
        <v>10000</v>
      </c>
      <c r="BY820" s="24">
        <f t="shared" ca="1" si="1083"/>
        <v>10000</v>
      </c>
      <c r="BZ820" s="24">
        <f t="shared" ca="1" si="1083"/>
        <v>10000</v>
      </c>
      <c r="CA820" s="24">
        <f t="shared" ca="1" si="1083"/>
        <v>10000</v>
      </c>
      <c r="CB820" s="24">
        <f t="shared" ca="1" si="1083"/>
        <v>10000</v>
      </c>
      <c r="CC820" s="24">
        <f t="shared" ca="1" si="1083"/>
        <v>10000</v>
      </c>
      <c r="CD820" s="24">
        <f t="shared" ca="1" si="1083"/>
        <v>10000</v>
      </c>
      <c r="CE820" s="24">
        <f t="shared" ca="1" si="1083"/>
        <v>10000</v>
      </c>
      <c r="CF820" s="24">
        <f t="shared" ref="CF820:DL824" ca="1" si="1084">+CF805*CF813</f>
        <v>10000</v>
      </c>
      <c r="CG820" s="24">
        <f t="shared" ca="1" si="1084"/>
        <v>10000</v>
      </c>
      <c r="CH820" s="24">
        <f t="shared" ca="1" si="1084"/>
        <v>10000</v>
      </c>
      <c r="CI820" s="24">
        <f t="shared" ca="1" si="1084"/>
        <v>10000</v>
      </c>
      <c r="CJ820" s="24">
        <f t="shared" ca="1" si="1084"/>
        <v>10000</v>
      </c>
      <c r="CK820" s="24">
        <f t="shared" ca="1" si="1084"/>
        <v>10000</v>
      </c>
      <c r="CL820" s="24">
        <f t="shared" ca="1" si="1084"/>
        <v>10000</v>
      </c>
      <c r="CM820" s="24" t="e">
        <f t="shared" ca="1" si="1084"/>
        <v>#N/A</v>
      </c>
      <c r="CN820" s="24" t="e">
        <f t="shared" ca="1" si="1084"/>
        <v>#N/A</v>
      </c>
      <c r="CO820" s="24" t="e">
        <f t="shared" ca="1" si="1084"/>
        <v>#N/A</v>
      </c>
      <c r="CP820" s="24" t="e">
        <f t="shared" ca="1" si="1084"/>
        <v>#N/A</v>
      </c>
      <c r="CQ820" s="24" t="e">
        <f t="shared" ca="1" si="1084"/>
        <v>#N/A</v>
      </c>
      <c r="CR820" s="24" t="e">
        <f t="shared" ca="1" si="1084"/>
        <v>#N/A</v>
      </c>
      <c r="CS820" s="24" t="e">
        <f t="shared" ca="1" si="1084"/>
        <v>#N/A</v>
      </c>
      <c r="CT820" s="24" t="e">
        <f t="shared" ca="1" si="1084"/>
        <v>#N/A</v>
      </c>
      <c r="CU820" s="24" t="e">
        <f t="shared" ca="1" si="1084"/>
        <v>#N/A</v>
      </c>
      <c r="CV820" s="24" t="e">
        <f t="shared" ca="1" si="1084"/>
        <v>#N/A</v>
      </c>
      <c r="CW820" s="24" t="e">
        <f t="shared" ca="1" si="1084"/>
        <v>#N/A</v>
      </c>
      <c r="CX820" s="24" t="e">
        <f t="shared" ca="1" si="1084"/>
        <v>#N/A</v>
      </c>
      <c r="CY820" s="24" t="e">
        <f t="shared" ca="1" si="1084"/>
        <v>#N/A</v>
      </c>
      <c r="CZ820" s="24" t="e">
        <f t="shared" ca="1" si="1084"/>
        <v>#N/A</v>
      </c>
      <c r="DA820" s="24" t="e">
        <f t="shared" ca="1" si="1084"/>
        <v>#N/A</v>
      </c>
      <c r="DB820" s="24" t="e">
        <f t="shared" ca="1" si="1084"/>
        <v>#N/A</v>
      </c>
      <c r="DC820" s="24" t="e">
        <f t="shared" ca="1" si="1084"/>
        <v>#N/A</v>
      </c>
      <c r="DD820" s="24" t="e">
        <f t="shared" ca="1" si="1084"/>
        <v>#N/A</v>
      </c>
      <c r="DE820" s="24" t="e">
        <f t="shared" ca="1" si="1084"/>
        <v>#N/A</v>
      </c>
      <c r="DF820" s="24" t="e">
        <f t="shared" ca="1" si="1084"/>
        <v>#N/A</v>
      </c>
      <c r="DG820" s="24" t="e">
        <f t="shared" ca="1" si="1084"/>
        <v>#N/A</v>
      </c>
      <c r="DH820" s="24" t="e">
        <f t="shared" ca="1" si="1084"/>
        <v>#N/A</v>
      </c>
      <c r="DI820" s="24" t="e">
        <f t="shared" ca="1" si="1084"/>
        <v>#N/A</v>
      </c>
      <c r="DJ820" s="24" t="e">
        <f t="shared" ca="1" si="1084"/>
        <v>#N/A</v>
      </c>
      <c r="DK820" s="24" t="e">
        <f t="shared" ca="1" si="1084"/>
        <v>#N/A</v>
      </c>
      <c r="DL820" s="24" t="e">
        <f t="shared" ca="1" si="1084"/>
        <v>#N/A</v>
      </c>
    </row>
    <row r="821" spans="1:116" x14ac:dyDescent="0.4">
      <c r="D821" t="s">
        <v>817</v>
      </c>
      <c r="E821" s="8" t="str">
        <f t="shared" si="1070"/>
        <v>821 LISTSALE-PV</v>
      </c>
      <c r="G821" s="158" t="s">
        <v>520</v>
      </c>
      <c r="H821" s="31"/>
      <c r="I821" s="73"/>
      <c r="J821" s="73"/>
      <c r="K821" s="23">
        <f t="shared" ca="1" si="1082"/>
        <v>120000</v>
      </c>
      <c r="L821" s="23">
        <f t="shared" ca="1" si="1082"/>
        <v>120000</v>
      </c>
      <c r="M821" s="23">
        <f t="shared" ca="1" si="1082"/>
        <v>120000</v>
      </c>
      <c r="N821" s="23">
        <f t="shared" ca="1" si="1082"/>
        <v>120000</v>
      </c>
      <c r="O821" s="23">
        <f t="shared" ca="1" si="1082"/>
        <v>120000</v>
      </c>
      <c r="P821" s="23">
        <f t="shared" ca="1" si="1082"/>
        <v>120000</v>
      </c>
      <c r="R821" s="33"/>
      <c r="S821" s="24">
        <f t="shared" ref="S821:AH824" ca="1" si="1085">+S806*S814</f>
        <v>10000</v>
      </c>
      <c r="T821" s="24">
        <f t="shared" ca="1" si="1085"/>
        <v>10000</v>
      </c>
      <c r="U821" s="24">
        <f t="shared" ca="1" si="1085"/>
        <v>10000</v>
      </c>
      <c r="V821" s="24">
        <f t="shared" ca="1" si="1085"/>
        <v>10000</v>
      </c>
      <c r="W821" s="24">
        <f t="shared" ca="1" si="1085"/>
        <v>10000</v>
      </c>
      <c r="X821" s="24">
        <f t="shared" ca="1" si="1085"/>
        <v>10000</v>
      </c>
      <c r="Y821" s="24">
        <f t="shared" ca="1" si="1085"/>
        <v>10000</v>
      </c>
      <c r="Z821" s="24">
        <f t="shared" ca="1" si="1085"/>
        <v>10000</v>
      </c>
      <c r="AA821" s="24">
        <f t="shared" ca="1" si="1085"/>
        <v>10000</v>
      </c>
      <c r="AB821" s="24">
        <f t="shared" ca="1" si="1085"/>
        <v>10000</v>
      </c>
      <c r="AC821" s="24">
        <f t="shared" ca="1" si="1085"/>
        <v>10000</v>
      </c>
      <c r="AD821" s="24">
        <f t="shared" ca="1" si="1085"/>
        <v>10000</v>
      </c>
      <c r="AE821" s="24">
        <f t="shared" ca="1" si="1085"/>
        <v>10000</v>
      </c>
      <c r="AF821" s="24">
        <f t="shared" ca="1" si="1085"/>
        <v>10000</v>
      </c>
      <c r="AG821" s="24">
        <f t="shared" ca="1" si="1085"/>
        <v>10000</v>
      </c>
      <c r="AH821" s="24">
        <f t="shared" ca="1" si="1085"/>
        <v>10000</v>
      </c>
      <c r="AI821" s="24">
        <f t="shared" ca="1" si="1083"/>
        <v>10000</v>
      </c>
      <c r="AJ821" s="24">
        <f t="shared" ca="1" si="1083"/>
        <v>10000</v>
      </c>
      <c r="AK821" s="24">
        <f t="shared" ca="1" si="1083"/>
        <v>10000</v>
      </c>
      <c r="AL821" s="24">
        <f t="shared" ca="1" si="1083"/>
        <v>10000</v>
      </c>
      <c r="AM821" s="24">
        <f t="shared" ca="1" si="1083"/>
        <v>10000</v>
      </c>
      <c r="AN821" s="24">
        <f t="shared" ca="1" si="1083"/>
        <v>10000</v>
      </c>
      <c r="AO821" s="24">
        <f t="shared" ca="1" si="1083"/>
        <v>10000</v>
      </c>
      <c r="AP821" s="24">
        <f t="shared" ca="1" si="1083"/>
        <v>10000</v>
      </c>
      <c r="AQ821" s="24">
        <f t="shared" ca="1" si="1083"/>
        <v>10000</v>
      </c>
      <c r="AR821" s="24">
        <f t="shared" ca="1" si="1083"/>
        <v>10000</v>
      </c>
      <c r="AS821" s="24">
        <f t="shared" ca="1" si="1083"/>
        <v>10000</v>
      </c>
      <c r="AT821" s="24">
        <f t="shared" ca="1" si="1083"/>
        <v>10000</v>
      </c>
      <c r="AU821" s="24">
        <f t="shared" ca="1" si="1083"/>
        <v>10000</v>
      </c>
      <c r="AV821" s="24">
        <f t="shared" ca="1" si="1083"/>
        <v>10000</v>
      </c>
      <c r="AW821" s="24">
        <f t="shared" ca="1" si="1083"/>
        <v>10000</v>
      </c>
      <c r="AX821" s="24">
        <f t="shared" ca="1" si="1083"/>
        <v>10000</v>
      </c>
      <c r="AY821" s="24">
        <f t="shared" ca="1" si="1083"/>
        <v>10000</v>
      </c>
      <c r="AZ821" s="24">
        <f t="shared" ca="1" si="1083"/>
        <v>10000</v>
      </c>
      <c r="BA821" s="24">
        <f t="shared" ca="1" si="1083"/>
        <v>10000</v>
      </c>
      <c r="BB821" s="24">
        <f t="shared" ca="1" si="1083"/>
        <v>10000</v>
      </c>
      <c r="BC821" s="24">
        <f t="shared" ca="1" si="1083"/>
        <v>10000</v>
      </c>
      <c r="BD821" s="24">
        <f t="shared" ca="1" si="1083"/>
        <v>10000</v>
      </c>
      <c r="BE821" s="24">
        <f t="shared" ca="1" si="1083"/>
        <v>10000</v>
      </c>
      <c r="BF821" s="24">
        <f t="shared" ca="1" si="1083"/>
        <v>10000</v>
      </c>
      <c r="BG821" s="24">
        <f t="shared" ca="1" si="1083"/>
        <v>10000</v>
      </c>
      <c r="BH821" s="24">
        <f t="shared" ca="1" si="1083"/>
        <v>10000</v>
      </c>
      <c r="BI821" s="24">
        <f t="shared" ca="1" si="1083"/>
        <v>10000</v>
      </c>
      <c r="BJ821" s="24">
        <f t="shared" ca="1" si="1083"/>
        <v>10000</v>
      </c>
      <c r="BK821" s="24">
        <f t="shared" ca="1" si="1083"/>
        <v>10000</v>
      </c>
      <c r="BL821" s="24">
        <f t="shared" ca="1" si="1083"/>
        <v>10000</v>
      </c>
      <c r="BM821" s="24">
        <f t="shared" ca="1" si="1083"/>
        <v>10000</v>
      </c>
      <c r="BN821" s="24">
        <f t="shared" ca="1" si="1083"/>
        <v>10000</v>
      </c>
      <c r="BO821" s="24">
        <f t="shared" ca="1" si="1083"/>
        <v>10000</v>
      </c>
      <c r="BP821" s="24">
        <f t="shared" ca="1" si="1083"/>
        <v>10000</v>
      </c>
      <c r="BQ821" s="24">
        <f t="shared" ca="1" si="1083"/>
        <v>10000</v>
      </c>
      <c r="BR821" s="24">
        <f t="shared" ca="1" si="1083"/>
        <v>10000</v>
      </c>
      <c r="BS821" s="24">
        <f t="shared" ca="1" si="1083"/>
        <v>10000</v>
      </c>
      <c r="BT821" s="24">
        <f t="shared" ca="1" si="1083"/>
        <v>10000</v>
      </c>
      <c r="BU821" s="24">
        <f t="shared" ca="1" si="1083"/>
        <v>10000</v>
      </c>
      <c r="BV821" s="24">
        <f t="shared" ca="1" si="1083"/>
        <v>10000</v>
      </c>
      <c r="BW821" s="24">
        <f t="shared" ca="1" si="1083"/>
        <v>10000</v>
      </c>
      <c r="BX821" s="24">
        <f t="shared" ca="1" si="1083"/>
        <v>10000</v>
      </c>
      <c r="BY821" s="24">
        <f t="shared" ca="1" si="1083"/>
        <v>10000</v>
      </c>
      <c r="BZ821" s="24">
        <f t="shared" ca="1" si="1083"/>
        <v>10000</v>
      </c>
      <c r="CA821" s="24">
        <f t="shared" ca="1" si="1083"/>
        <v>10000</v>
      </c>
      <c r="CB821" s="24">
        <f t="shared" ca="1" si="1083"/>
        <v>10000</v>
      </c>
      <c r="CC821" s="24">
        <f t="shared" ca="1" si="1083"/>
        <v>10000</v>
      </c>
      <c r="CD821" s="24">
        <f t="shared" ca="1" si="1083"/>
        <v>10000</v>
      </c>
      <c r="CE821" s="24">
        <f t="shared" ca="1" si="1083"/>
        <v>10000</v>
      </c>
      <c r="CF821" s="24">
        <f t="shared" ca="1" si="1084"/>
        <v>10000</v>
      </c>
      <c r="CG821" s="24">
        <f t="shared" ca="1" si="1084"/>
        <v>10000</v>
      </c>
      <c r="CH821" s="24">
        <f t="shared" ca="1" si="1084"/>
        <v>10000</v>
      </c>
      <c r="CI821" s="24">
        <f t="shared" ca="1" si="1084"/>
        <v>10000</v>
      </c>
      <c r="CJ821" s="24">
        <f t="shared" ca="1" si="1084"/>
        <v>10000</v>
      </c>
      <c r="CK821" s="24">
        <f t="shared" ca="1" si="1084"/>
        <v>10000</v>
      </c>
      <c r="CL821" s="24">
        <f t="shared" ca="1" si="1084"/>
        <v>10000</v>
      </c>
      <c r="CM821" s="24" t="e">
        <f t="shared" ca="1" si="1084"/>
        <v>#N/A</v>
      </c>
      <c r="CN821" s="24" t="e">
        <f t="shared" ca="1" si="1084"/>
        <v>#N/A</v>
      </c>
      <c r="CO821" s="24" t="e">
        <f t="shared" ca="1" si="1084"/>
        <v>#N/A</v>
      </c>
      <c r="CP821" s="24" t="e">
        <f t="shared" ca="1" si="1084"/>
        <v>#N/A</v>
      </c>
      <c r="CQ821" s="24" t="e">
        <f t="shared" ca="1" si="1084"/>
        <v>#N/A</v>
      </c>
      <c r="CR821" s="24" t="e">
        <f t="shared" ca="1" si="1084"/>
        <v>#N/A</v>
      </c>
      <c r="CS821" s="24" t="e">
        <f t="shared" ca="1" si="1084"/>
        <v>#N/A</v>
      </c>
      <c r="CT821" s="24" t="e">
        <f t="shared" ca="1" si="1084"/>
        <v>#N/A</v>
      </c>
      <c r="CU821" s="24" t="e">
        <f t="shared" ca="1" si="1084"/>
        <v>#N/A</v>
      </c>
      <c r="CV821" s="24" t="e">
        <f t="shared" ca="1" si="1084"/>
        <v>#N/A</v>
      </c>
      <c r="CW821" s="24" t="e">
        <f t="shared" ca="1" si="1084"/>
        <v>#N/A</v>
      </c>
      <c r="CX821" s="24" t="e">
        <f t="shared" ca="1" si="1084"/>
        <v>#N/A</v>
      </c>
      <c r="CY821" s="24" t="e">
        <f t="shared" ca="1" si="1084"/>
        <v>#N/A</v>
      </c>
      <c r="CZ821" s="24" t="e">
        <f t="shared" ca="1" si="1084"/>
        <v>#N/A</v>
      </c>
      <c r="DA821" s="24" t="e">
        <f t="shared" ca="1" si="1084"/>
        <v>#N/A</v>
      </c>
      <c r="DB821" s="24" t="e">
        <f t="shared" ca="1" si="1084"/>
        <v>#N/A</v>
      </c>
      <c r="DC821" s="24" t="e">
        <f t="shared" ca="1" si="1084"/>
        <v>#N/A</v>
      </c>
      <c r="DD821" s="24" t="e">
        <f t="shared" ca="1" si="1084"/>
        <v>#N/A</v>
      </c>
      <c r="DE821" s="24" t="e">
        <f t="shared" ca="1" si="1084"/>
        <v>#N/A</v>
      </c>
      <c r="DF821" s="24" t="e">
        <f t="shared" ca="1" si="1084"/>
        <v>#N/A</v>
      </c>
      <c r="DG821" s="24" t="e">
        <f t="shared" ca="1" si="1084"/>
        <v>#N/A</v>
      </c>
      <c r="DH821" s="24" t="e">
        <f t="shared" ca="1" si="1084"/>
        <v>#N/A</v>
      </c>
      <c r="DI821" s="24" t="e">
        <f t="shared" ca="1" si="1084"/>
        <v>#N/A</v>
      </c>
      <c r="DJ821" s="24" t="e">
        <f t="shared" ca="1" si="1084"/>
        <v>#N/A</v>
      </c>
      <c r="DK821" s="24" t="e">
        <f t="shared" ca="1" si="1084"/>
        <v>#N/A</v>
      </c>
      <c r="DL821" s="24" t="e">
        <f t="shared" ca="1" si="1084"/>
        <v>#N/A</v>
      </c>
    </row>
    <row r="822" spans="1:116" x14ac:dyDescent="0.4">
      <c r="D822" t="s">
        <v>817</v>
      </c>
      <c r="E822" s="8" t="str">
        <f t="shared" si="1070"/>
        <v>822 LISTSALE-PV</v>
      </c>
      <c r="G822" s="158" t="s">
        <v>806</v>
      </c>
      <c r="H822" s="31"/>
      <c r="I822" s="73"/>
      <c r="J822" s="73"/>
      <c r="K822" s="23">
        <f t="shared" ca="1" si="1082"/>
        <v>60000</v>
      </c>
      <c r="L822" s="23">
        <f t="shared" ca="1" si="1082"/>
        <v>60000</v>
      </c>
      <c r="M822" s="23">
        <f t="shared" ca="1" si="1082"/>
        <v>60000</v>
      </c>
      <c r="N822" s="23">
        <f t="shared" ca="1" si="1082"/>
        <v>60000</v>
      </c>
      <c r="O822" s="23">
        <f t="shared" ca="1" si="1082"/>
        <v>60000</v>
      </c>
      <c r="P822" s="23">
        <f t="shared" ca="1" si="1082"/>
        <v>60000</v>
      </c>
      <c r="R822" s="33"/>
      <c r="S822" s="24">
        <f t="shared" ca="1" si="1085"/>
        <v>5000</v>
      </c>
      <c r="T822" s="24">
        <f t="shared" ref="T822:CE824" ca="1" si="1086">+T807*T815</f>
        <v>5000</v>
      </c>
      <c r="U822" s="24">
        <f t="shared" ca="1" si="1086"/>
        <v>5000</v>
      </c>
      <c r="V822" s="24">
        <f t="shared" ca="1" si="1086"/>
        <v>5000</v>
      </c>
      <c r="W822" s="24">
        <f t="shared" ca="1" si="1086"/>
        <v>5000</v>
      </c>
      <c r="X822" s="24">
        <f t="shared" ca="1" si="1086"/>
        <v>5000</v>
      </c>
      <c r="Y822" s="24">
        <f t="shared" ca="1" si="1086"/>
        <v>5000</v>
      </c>
      <c r="Z822" s="24">
        <f t="shared" ca="1" si="1086"/>
        <v>5000</v>
      </c>
      <c r="AA822" s="24">
        <f t="shared" ca="1" si="1086"/>
        <v>5000</v>
      </c>
      <c r="AB822" s="24">
        <f t="shared" ca="1" si="1086"/>
        <v>5000</v>
      </c>
      <c r="AC822" s="24">
        <f t="shared" ca="1" si="1086"/>
        <v>5000</v>
      </c>
      <c r="AD822" s="24">
        <f t="shared" ca="1" si="1086"/>
        <v>5000</v>
      </c>
      <c r="AE822" s="24">
        <f t="shared" ca="1" si="1086"/>
        <v>5000</v>
      </c>
      <c r="AF822" s="24">
        <f t="shared" ca="1" si="1086"/>
        <v>5000</v>
      </c>
      <c r="AG822" s="24">
        <f t="shared" ca="1" si="1086"/>
        <v>5000</v>
      </c>
      <c r="AH822" s="24">
        <f t="shared" ca="1" si="1086"/>
        <v>5000</v>
      </c>
      <c r="AI822" s="24">
        <f t="shared" ca="1" si="1086"/>
        <v>5000</v>
      </c>
      <c r="AJ822" s="24">
        <f t="shared" ca="1" si="1086"/>
        <v>5000</v>
      </c>
      <c r="AK822" s="24">
        <f t="shared" ca="1" si="1086"/>
        <v>5000</v>
      </c>
      <c r="AL822" s="24">
        <f t="shared" ca="1" si="1086"/>
        <v>5000</v>
      </c>
      <c r="AM822" s="24">
        <f t="shared" ca="1" si="1086"/>
        <v>5000</v>
      </c>
      <c r="AN822" s="24">
        <f t="shared" ca="1" si="1086"/>
        <v>5000</v>
      </c>
      <c r="AO822" s="24">
        <f t="shared" ca="1" si="1086"/>
        <v>5000</v>
      </c>
      <c r="AP822" s="24">
        <f t="shared" ca="1" si="1086"/>
        <v>5000</v>
      </c>
      <c r="AQ822" s="24">
        <f t="shared" ca="1" si="1086"/>
        <v>5000</v>
      </c>
      <c r="AR822" s="24">
        <f t="shared" ca="1" si="1086"/>
        <v>5000</v>
      </c>
      <c r="AS822" s="24">
        <f t="shared" ca="1" si="1086"/>
        <v>5000</v>
      </c>
      <c r="AT822" s="24">
        <f t="shared" ca="1" si="1086"/>
        <v>5000</v>
      </c>
      <c r="AU822" s="24">
        <f t="shared" ca="1" si="1086"/>
        <v>5000</v>
      </c>
      <c r="AV822" s="24">
        <f t="shared" ca="1" si="1086"/>
        <v>5000</v>
      </c>
      <c r="AW822" s="24">
        <f t="shared" ca="1" si="1086"/>
        <v>5000</v>
      </c>
      <c r="AX822" s="24">
        <f t="shared" ca="1" si="1086"/>
        <v>5000</v>
      </c>
      <c r="AY822" s="24">
        <f t="shared" ca="1" si="1086"/>
        <v>5000</v>
      </c>
      <c r="AZ822" s="24">
        <f t="shared" ca="1" si="1086"/>
        <v>5000</v>
      </c>
      <c r="BA822" s="24">
        <f t="shared" ca="1" si="1086"/>
        <v>5000</v>
      </c>
      <c r="BB822" s="24">
        <f t="shared" ca="1" si="1086"/>
        <v>5000</v>
      </c>
      <c r="BC822" s="24">
        <f t="shared" ca="1" si="1086"/>
        <v>5000</v>
      </c>
      <c r="BD822" s="24">
        <f t="shared" ca="1" si="1086"/>
        <v>5000</v>
      </c>
      <c r="BE822" s="24">
        <f t="shared" ca="1" si="1086"/>
        <v>5000</v>
      </c>
      <c r="BF822" s="24">
        <f t="shared" ca="1" si="1086"/>
        <v>5000</v>
      </c>
      <c r="BG822" s="24">
        <f t="shared" ca="1" si="1086"/>
        <v>5000</v>
      </c>
      <c r="BH822" s="24">
        <f t="shared" ca="1" si="1086"/>
        <v>5000</v>
      </c>
      <c r="BI822" s="24">
        <f t="shared" ca="1" si="1086"/>
        <v>5000</v>
      </c>
      <c r="BJ822" s="24">
        <f t="shared" ca="1" si="1086"/>
        <v>5000</v>
      </c>
      <c r="BK822" s="24">
        <f t="shared" ca="1" si="1086"/>
        <v>5000</v>
      </c>
      <c r="BL822" s="24">
        <f t="shared" ca="1" si="1086"/>
        <v>5000</v>
      </c>
      <c r="BM822" s="24">
        <f t="shared" ca="1" si="1086"/>
        <v>5000</v>
      </c>
      <c r="BN822" s="24">
        <f t="shared" ca="1" si="1086"/>
        <v>5000</v>
      </c>
      <c r="BO822" s="24">
        <f t="shared" ca="1" si="1086"/>
        <v>5000</v>
      </c>
      <c r="BP822" s="24">
        <f t="shared" ca="1" si="1086"/>
        <v>5000</v>
      </c>
      <c r="BQ822" s="24">
        <f t="shared" ca="1" si="1086"/>
        <v>5000</v>
      </c>
      <c r="BR822" s="24">
        <f t="shared" ca="1" si="1086"/>
        <v>5000</v>
      </c>
      <c r="BS822" s="24">
        <f t="shared" ca="1" si="1086"/>
        <v>5000</v>
      </c>
      <c r="BT822" s="24">
        <f t="shared" ca="1" si="1086"/>
        <v>5000</v>
      </c>
      <c r="BU822" s="24">
        <f t="shared" ca="1" si="1086"/>
        <v>5000</v>
      </c>
      <c r="BV822" s="24">
        <f t="shared" ca="1" si="1086"/>
        <v>5000</v>
      </c>
      <c r="BW822" s="24">
        <f t="shared" ca="1" si="1086"/>
        <v>5000</v>
      </c>
      <c r="BX822" s="24">
        <f t="shared" ca="1" si="1086"/>
        <v>5000</v>
      </c>
      <c r="BY822" s="24">
        <f t="shared" ca="1" si="1086"/>
        <v>5000</v>
      </c>
      <c r="BZ822" s="24">
        <f t="shared" ca="1" si="1086"/>
        <v>5000</v>
      </c>
      <c r="CA822" s="24">
        <f t="shared" ca="1" si="1086"/>
        <v>5000</v>
      </c>
      <c r="CB822" s="24">
        <f t="shared" ca="1" si="1086"/>
        <v>5000</v>
      </c>
      <c r="CC822" s="24">
        <f t="shared" ca="1" si="1086"/>
        <v>5000</v>
      </c>
      <c r="CD822" s="24">
        <f t="shared" ca="1" si="1086"/>
        <v>5000</v>
      </c>
      <c r="CE822" s="24">
        <f t="shared" ca="1" si="1086"/>
        <v>5000</v>
      </c>
      <c r="CF822" s="24">
        <f t="shared" ca="1" si="1084"/>
        <v>5000</v>
      </c>
      <c r="CG822" s="24">
        <f t="shared" ca="1" si="1084"/>
        <v>5000</v>
      </c>
      <c r="CH822" s="24">
        <f t="shared" ca="1" si="1084"/>
        <v>5000</v>
      </c>
      <c r="CI822" s="24">
        <f t="shared" ca="1" si="1084"/>
        <v>5000</v>
      </c>
      <c r="CJ822" s="24">
        <f t="shared" ca="1" si="1084"/>
        <v>5000</v>
      </c>
      <c r="CK822" s="24">
        <f t="shared" ca="1" si="1084"/>
        <v>5000</v>
      </c>
      <c r="CL822" s="24">
        <f t="shared" ca="1" si="1084"/>
        <v>5000</v>
      </c>
      <c r="CM822" s="24" t="e">
        <f t="shared" ca="1" si="1084"/>
        <v>#N/A</v>
      </c>
      <c r="CN822" s="24" t="e">
        <f t="shared" ca="1" si="1084"/>
        <v>#N/A</v>
      </c>
      <c r="CO822" s="24" t="e">
        <f t="shared" ca="1" si="1084"/>
        <v>#N/A</v>
      </c>
      <c r="CP822" s="24" t="e">
        <f t="shared" ca="1" si="1084"/>
        <v>#N/A</v>
      </c>
      <c r="CQ822" s="24" t="e">
        <f t="shared" ca="1" si="1084"/>
        <v>#N/A</v>
      </c>
      <c r="CR822" s="24" t="e">
        <f t="shared" ca="1" si="1084"/>
        <v>#N/A</v>
      </c>
      <c r="CS822" s="24" t="e">
        <f t="shared" ca="1" si="1084"/>
        <v>#N/A</v>
      </c>
      <c r="CT822" s="24" t="e">
        <f t="shared" ca="1" si="1084"/>
        <v>#N/A</v>
      </c>
      <c r="CU822" s="24" t="e">
        <f t="shared" ca="1" si="1084"/>
        <v>#N/A</v>
      </c>
      <c r="CV822" s="24" t="e">
        <f t="shared" ca="1" si="1084"/>
        <v>#N/A</v>
      </c>
      <c r="CW822" s="24" t="e">
        <f t="shared" ca="1" si="1084"/>
        <v>#N/A</v>
      </c>
      <c r="CX822" s="24" t="e">
        <f t="shared" ca="1" si="1084"/>
        <v>#N/A</v>
      </c>
      <c r="CY822" s="24" t="e">
        <f t="shared" ca="1" si="1084"/>
        <v>#N/A</v>
      </c>
      <c r="CZ822" s="24" t="e">
        <f t="shared" ca="1" si="1084"/>
        <v>#N/A</v>
      </c>
      <c r="DA822" s="24" t="e">
        <f t="shared" ca="1" si="1084"/>
        <v>#N/A</v>
      </c>
      <c r="DB822" s="24" t="e">
        <f t="shared" ca="1" si="1084"/>
        <v>#N/A</v>
      </c>
      <c r="DC822" s="24" t="e">
        <f t="shared" ca="1" si="1084"/>
        <v>#N/A</v>
      </c>
      <c r="DD822" s="24" t="e">
        <f t="shared" ca="1" si="1084"/>
        <v>#N/A</v>
      </c>
      <c r="DE822" s="24" t="e">
        <f t="shared" ca="1" si="1084"/>
        <v>#N/A</v>
      </c>
      <c r="DF822" s="24" t="e">
        <f t="shared" ca="1" si="1084"/>
        <v>#N/A</v>
      </c>
      <c r="DG822" s="24" t="e">
        <f t="shared" ca="1" si="1084"/>
        <v>#N/A</v>
      </c>
      <c r="DH822" s="24" t="e">
        <f t="shared" ca="1" si="1084"/>
        <v>#N/A</v>
      </c>
      <c r="DI822" s="24" t="e">
        <f t="shared" ca="1" si="1084"/>
        <v>#N/A</v>
      </c>
      <c r="DJ822" s="24" t="e">
        <f t="shared" ca="1" si="1084"/>
        <v>#N/A</v>
      </c>
      <c r="DK822" s="24" t="e">
        <f t="shared" ca="1" si="1084"/>
        <v>#N/A</v>
      </c>
      <c r="DL822" s="24" t="e">
        <f t="shared" ca="1" si="1084"/>
        <v>#N/A</v>
      </c>
    </row>
    <row r="823" spans="1:116" x14ac:dyDescent="0.4">
      <c r="D823" t="s">
        <v>817</v>
      </c>
      <c r="E823" s="8" t="str">
        <f t="shared" si="1070"/>
        <v>823 LISTSALE-PV</v>
      </c>
      <c r="G823" s="158" t="s">
        <v>807</v>
      </c>
      <c r="H823" s="31"/>
      <c r="I823" s="73"/>
      <c r="J823" s="73"/>
      <c r="K823" s="23">
        <f t="shared" ca="1" si="1082"/>
        <v>180000</v>
      </c>
      <c r="L823" s="23">
        <f t="shared" ca="1" si="1082"/>
        <v>180000</v>
      </c>
      <c r="M823" s="23">
        <f t="shared" ca="1" si="1082"/>
        <v>180000</v>
      </c>
      <c r="N823" s="23">
        <f t="shared" ca="1" si="1082"/>
        <v>180000</v>
      </c>
      <c r="O823" s="23">
        <f t="shared" ca="1" si="1082"/>
        <v>180000</v>
      </c>
      <c r="P823" s="23">
        <f t="shared" ca="1" si="1082"/>
        <v>180000</v>
      </c>
      <c r="R823" s="33"/>
      <c r="S823" s="24">
        <f t="shared" ca="1" si="1085"/>
        <v>15000</v>
      </c>
      <c r="T823" s="24">
        <f t="shared" ca="1" si="1086"/>
        <v>15000</v>
      </c>
      <c r="U823" s="24">
        <f t="shared" ca="1" si="1086"/>
        <v>15000</v>
      </c>
      <c r="V823" s="24">
        <f t="shared" ca="1" si="1086"/>
        <v>15000</v>
      </c>
      <c r="W823" s="24">
        <f t="shared" ca="1" si="1086"/>
        <v>15000</v>
      </c>
      <c r="X823" s="24">
        <f t="shared" ca="1" si="1086"/>
        <v>15000</v>
      </c>
      <c r="Y823" s="24">
        <f t="shared" ca="1" si="1086"/>
        <v>15000</v>
      </c>
      <c r="Z823" s="24">
        <f t="shared" ca="1" si="1086"/>
        <v>15000</v>
      </c>
      <c r="AA823" s="24">
        <f t="shared" ca="1" si="1086"/>
        <v>15000</v>
      </c>
      <c r="AB823" s="24">
        <f t="shared" ca="1" si="1086"/>
        <v>15000</v>
      </c>
      <c r="AC823" s="24">
        <f t="shared" ca="1" si="1086"/>
        <v>15000</v>
      </c>
      <c r="AD823" s="24">
        <f t="shared" ca="1" si="1086"/>
        <v>15000</v>
      </c>
      <c r="AE823" s="24">
        <f t="shared" ca="1" si="1086"/>
        <v>15000</v>
      </c>
      <c r="AF823" s="24">
        <f t="shared" ca="1" si="1086"/>
        <v>15000</v>
      </c>
      <c r="AG823" s="24">
        <f t="shared" ca="1" si="1086"/>
        <v>15000</v>
      </c>
      <c r="AH823" s="24">
        <f t="shared" ca="1" si="1086"/>
        <v>15000</v>
      </c>
      <c r="AI823" s="24">
        <f t="shared" ca="1" si="1086"/>
        <v>15000</v>
      </c>
      <c r="AJ823" s="24">
        <f t="shared" ca="1" si="1086"/>
        <v>15000</v>
      </c>
      <c r="AK823" s="24">
        <f t="shared" ca="1" si="1086"/>
        <v>15000</v>
      </c>
      <c r="AL823" s="24">
        <f t="shared" ca="1" si="1086"/>
        <v>15000</v>
      </c>
      <c r="AM823" s="24">
        <f t="shared" ca="1" si="1086"/>
        <v>15000</v>
      </c>
      <c r="AN823" s="24">
        <f t="shared" ca="1" si="1086"/>
        <v>15000</v>
      </c>
      <c r="AO823" s="24">
        <f t="shared" ca="1" si="1086"/>
        <v>15000</v>
      </c>
      <c r="AP823" s="24">
        <f t="shared" ca="1" si="1086"/>
        <v>15000</v>
      </c>
      <c r="AQ823" s="24">
        <f t="shared" ca="1" si="1086"/>
        <v>15000</v>
      </c>
      <c r="AR823" s="24">
        <f t="shared" ca="1" si="1086"/>
        <v>15000</v>
      </c>
      <c r="AS823" s="24">
        <f t="shared" ca="1" si="1086"/>
        <v>15000</v>
      </c>
      <c r="AT823" s="24">
        <f t="shared" ca="1" si="1086"/>
        <v>15000</v>
      </c>
      <c r="AU823" s="24">
        <f t="shared" ca="1" si="1086"/>
        <v>15000</v>
      </c>
      <c r="AV823" s="24">
        <f t="shared" ca="1" si="1086"/>
        <v>15000</v>
      </c>
      <c r="AW823" s="24">
        <f t="shared" ca="1" si="1086"/>
        <v>15000</v>
      </c>
      <c r="AX823" s="24">
        <f t="shared" ca="1" si="1086"/>
        <v>15000</v>
      </c>
      <c r="AY823" s="24">
        <f t="shared" ca="1" si="1086"/>
        <v>15000</v>
      </c>
      <c r="AZ823" s="24">
        <f t="shared" ca="1" si="1086"/>
        <v>15000</v>
      </c>
      <c r="BA823" s="24">
        <f t="shared" ca="1" si="1086"/>
        <v>15000</v>
      </c>
      <c r="BB823" s="24">
        <f t="shared" ca="1" si="1086"/>
        <v>15000</v>
      </c>
      <c r="BC823" s="24">
        <f t="shared" ca="1" si="1086"/>
        <v>15000</v>
      </c>
      <c r="BD823" s="24">
        <f t="shared" ca="1" si="1086"/>
        <v>15000</v>
      </c>
      <c r="BE823" s="24">
        <f t="shared" ca="1" si="1086"/>
        <v>15000</v>
      </c>
      <c r="BF823" s="24">
        <f t="shared" ca="1" si="1086"/>
        <v>15000</v>
      </c>
      <c r="BG823" s="24">
        <f t="shared" ca="1" si="1086"/>
        <v>15000</v>
      </c>
      <c r="BH823" s="24">
        <f t="shared" ca="1" si="1086"/>
        <v>15000</v>
      </c>
      <c r="BI823" s="24">
        <f t="shared" ca="1" si="1086"/>
        <v>15000</v>
      </c>
      <c r="BJ823" s="24">
        <f t="shared" ca="1" si="1086"/>
        <v>15000</v>
      </c>
      <c r="BK823" s="24">
        <f t="shared" ca="1" si="1086"/>
        <v>15000</v>
      </c>
      <c r="BL823" s="24">
        <f t="shared" ca="1" si="1086"/>
        <v>15000</v>
      </c>
      <c r="BM823" s="24">
        <f t="shared" ca="1" si="1086"/>
        <v>15000</v>
      </c>
      <c r="BN823" s="24">
        <f t="shared" ca="1" si="1086"/>
        <v>15000</v>
      </c>
      <c r="BO823" s="24">
        <f t="shared" ca="1" si="1086"/>
        <v>15000</v>
      </c>
      <c r="BP823" s="24">
        <f t="shared" ca="1" si="1086"/>
        <v>15000</v>
      </c>
      <c r="BQ823" s="24">
        <f t="shared" ca="1" si="1086"/>
        <v>15000</v>
      </c>
      <c r="BR823" s="24">
        <f t="shared" ca="1" si="1086"/>
        <v>15000</v>
      </c>
      <c r="BS823" s="24">
        <f t="shared" ca="1" si="1086"/>
        <v>15000</v>
      </c>
      <c r="BT823" s="24">
        <f t="shared" ca="1" si="1086"/>
        <v>15000</v>
      </c>
      <c r="BU823" s="24">
        <f t="shared" ca="1" si="1086"/>
        <v>15000</v>
      </c>
      <c r="BV823" s="24">
        <f t="shared" ca="1" si="1086"/>
        <v>15000</v>
      </c>
      <c r="BW823" s="24">
        <f t="shared" ca="1" si="1086"/>
        <v>15000</v>
      </c>
      <c r="BX823" s="24">
        <f t="shared" ca="1" si="1086"/>
        <v>15000</v>
      </c>
      <c r="BY823" s="24">
        <f t="shared" ca="1" si="1086"/>
        <v>15000</v>
      </c>
      <c r="BZ823" s="24">
        <f t="shared" ca="1" si="1086"/>
        <v>15000</v>
      </c>
      <c r="CA823" s="24">
        <f t="shared" ca="1" si="1086"/>
        <v>15000</v>
      </c>
      <c r="CB823" s="24">
        <f t="shared" ca="1" si="1086"/>
        <v>15000</v>
      </c>
      <c r="CC823" s="24">
        <f t="shared" ca="1" si="1086"/>
        <v>15000</v>
      </c>
      <c r="CD823" s="24">
        <f t="shared" ca="1" si="1086"/>
        <v>15000</v>
      </c>
      <c r="CE823" s="24">
        <f t="shared" ca="1" si="1086"/>
        <v>15000</v>
      </c>
      <c r="CF823" s="24">
        <f t="shared" ca="1" si="1084"/>
        <v>15000</v>
      </c>
      <c r="CG823" s="24">
        <f t="shared" ca="1" si="1084"/>
        <v>15000</v>
      </c>
      <c r="CH823" s="24">
        <f t="shared" ca="1" si="1084"/>
        <v>15000</v>
      </c>
      <c r="CI823" s="24">
        <f t="shared" ca="1" si="1084"/>
        <v>15000</v>
      </c>
      <c r="CJ823" s="24">
        <f t="shared" ca="1" si="1084"/>
        <v>15000</v>
      </c>
      <c r="CK823" s="24">
        <f t="shared" ca="1" si="1084"/>
        <v>15000</v>
      </c>
      <c r="CL823" s="24">
        <f t="shared" ca="1" si="1084"/>
        <v>15000</v>
      </c>
      <c r="CM823" s="24" t="e">
        <f t="shared" ca="1" si="1084"/>
        <v>#N/A</v>
      </c>
      <c r="CN823" s="24" t="e">
        <f t="shared" ca="1" si="1084"/>
        <v>#N/A</v>
      </c>
      <c r="CO823" s="24" t="e">
        <f t="shared" ca="1" si="1084"/>
        <v>#N/A</v>
      </c>
      <c r="CP823" s="24" t="e">
        <f t="shared" ca="1" si="1084"/>
        <v>#N/A</v>
      </c>
      <c r="CQ823" s="24" t="e">
        <f t="shared" ca="1" si="1084"/>
        <v>#N/A</v>
      </c>
      <c r="CR823" s="24" t="e">
        <f t="shared" ca="1" si="1084"/>
        <v>#N/A</v>
      </c>
      <c r="CS823" s="24" t="e">
        <f t="shared" ca="1" si="1084"/>
        <v>#N/A</v>
      </c>
      <c r="CT823" s="24" t="e">
        <f t="shared" ca="1" si="1084"/>
        <v>#N/A</v>
      </c>
      <c r="CU823" s="24" t="e">
        <f t="shared" ca="1" si="1084"/>
        <v>#N/A</v>
      </c>
      <c r="CV823" s="24" t="e">
        <f t="shared" ca="1" si="1084"/>
        <v>#N/A</v>
      </c>
      <c r="CW823" s="24" t="e">
        <f t="shared" ca="1" si="1084"/>
        <v>#N/A</v>
      </c>
      <c r="CX823" s="24" t="e">
        <f t="shared" ca="1" si="1084"/>
        <v>#N/A</v>
      </c>
      <c r="CY823" s="24" t="e">
        <f t="shared" ca="1" si="1084"/>
        <v>#N/A</v>
      </c>
      <c r="CZ823" s="24" t="e">
        <f t="shared" ca="1" si="1084"/>
        <v>#N/A</v>
      </c>
      <c r="DA823" s="24" t="e">
        <f t="shared" ca="1" si="1084"/>
        <v>#N/A</v>
      </c>
      <c r="DB823" s="24" t="e">
        <f t="shared" ca="1" si="1084"/>
        <v>#N/A</v>
      </c>
      <c r="DC823" s="24" t="e">
        <f t="shared" ca="1" si="1084"/>
        <v>#N/A</v>
      </c>
      <c r="DD823" s="24" t="e">
        <f t="shared" ca="1" si="1084"/>
        <v>#N/A</v>
      </c>
      <c r="DE823" s="24" t="e">
        <f t="shared" ca="1" si="1084"/>
        <v>#N/A</v>
      </c>
      <c r="DF823" s="24" t="e">
        <f t="shared" ca="1" si="1084"/>
        <v>#N/A</v>
      </c>
      <c r="DG823" s="24" t="e">
        <f t="shared" ca="1" si="1084"/>
        <v>#N/A</v>
      </c>
      <c r="DH823" s="24" t="e">
        <f t="shared" ca="1" si="1084"/>
        <v>#N/A</v>
      </c>
      <c r="DI823" s="24" t="e">
        <f t="shared" ca="1" si="1084"/>
        <v>#N/A</v>
      </c>
      <c r="DJ823" s="24" t="e">
        <f t="shared" ca="1" si="1084"/>
        <v>#N/A</v>
      </c>
      <c r="DK823" s="24" t="e">
        <f t="shared" ca="1" si="1084"/>
        <v>#N/A</v>
      </c>
      <c r="DL823" s="24" t="e">
        <f t="shared" ca="1" si="1084"/>
        <v>#N/A</v>
      </c>
    </row>
    <row r="824" spans="1:116" x14ac:dyDescent="0.4">
      <c r="D824" t="s">
        <v>817</v>
      </c>
      <c r="E824" s="8" t="str">
        <f t="shared" si="1070"/>
        <v>824 LISTSALE-PV</v>
      </c>
      <c r="G824" s="158" t="s">
        <v>808</v>
      </c>
      <c r="H824" s="31"/>
      <c r="I824" s="73"/>
      <c r="J824" s="73"/>
      <c r="K824" s="258">
        <f t="shared" ca="1" si="1082"/>
        <v>120000</v>
      </c>
      <c r="L824" s="258">
        <f t="shared" ca="1" si="1082"/>
        <v>120000</v>
      </c>
      <c r="M824" s="258">
        <f t="shared" ca="1" si="1082"/>
        <v>120000</v>
      </c>
      <c r="N824" s="258">
        <f t="shared" ca="1" si="1082"/>
        <v>120000</v>
      </c>
      <c r="O824" s="258">
        <f t="shared" ca="1" si="1082"/>
        <v>120000</v>
      </c>
      <c r="P824" s="258">
        <f t="shared" ca="1" si="1082"/>
        <v>120000</v>
      </c>
      <c r="R824" s="33"/>
      <c r="S824" s="138">
        <f t="shared" ca="1" si="1085"/>
        <v>10000</v>
      </c>
      <c r="T824" s="138">
        <f t="shared" ca="1" si="1086"/>
        <v>10000</v>
      </c>
      <c r="U824" s="138">
        <f t="shared" ca="1" si="1086"/>
        <v>10000</v>
      </c>
      <c r="V824" s="138">
        <f t="shared" ca="1" si="1086"/>
        <v>10000</v>
      </c>
      <c r="W824" s="138">
        <f t="shared" ca="1" si="1086"/>
        <v>10000</v>
      </c>
      <c r="X824" s="138">
        <f t="shared" ca="1" si="1086"/>
        <v>10000</v>
      </c>
      <c r="Y824" s="138">
        <f t="shared" ca="1" si="1086"/>
        <v>10000</v>
      </c>
      <c r="Z824" s="138">
        <f t="shared" ca="1" si="1086"/>
        <v>10000</v>
      </c>
      <c r="AA824" s="138">
        <f t="shared" ca="1" si="1086"/>
        <v>10000</v>
      </c>
      <c r="AB824" s="138">
        <f t="shared" ca="1" si="1086"/>
        <v>10000</v>
      </c>
      <c r="AC824" s="138">
        <f t="shared" ca="1" si="1086"/>
        <v>10000</v>
      </c>
      <c r="AD824" s="138">
        <f t="shared" ca="1" si="1086"/>
        <v>10000</v>
      </c>
      <c r="AE824" s="138">
        <f t="shared" ca="1" si="1086"/>
        <v>10000</v>
      </c>
      <c r="AF824" s="138">
        <f t="shared" ca="1" si="1086"/>
        <v>10000</v>
      </c>
      <c r="AG824" s="138">
        <f t="shared" ca="1" si="1086"/>
        <v>10000</v>
      </c>
      <c r="AH824" s="138">
        <f t="shared" ca="1" si="1086"/>
        <v>10000</v>
      </c>
      <c r="AI824" s="138">
        <f t="shared" ca="1" si="1086"/>
        <v>10000</v>
      </c>
      <c r="AJ824" s="138">
        <f t="shared" ca="1" si="1086"/>
        <v>10000</v>
      </c>
      <c r="AK824" s="138">
        <f t="shared" ca="1" si="1086"/>
        <v>10000</v>
      </c>
      <c r="AL824" s="138">
        <f t="shared" ca="1" si="1086"/>
        <v>10000</v>
      </c>
      <c r="AM824" s="138">
        <f t="shared" ca="1" si="1086"/>
        <v>10000</v>
      </c>
      <c r="AN824" s="138">
        <f t="shared" ca="1" si="1086"/>
        <v>10000</v>
      </c>
      <c r="AO824" s="138">
        <f t="shared" ca="1" si="1086"/>
        <v>10000</v>
      </c>
      <c r="AP824" s="138">
        <f t="shared" ca="1" si="1086"/>
        <v>10000</v>
      </c>
      <c r="AQ824" s="138">
        <f t="shared" ca="1" si="1086"/>
        <v>10000</v>
      </c>
      <c r="AR824" s="138">
        <f t="shared" ca="1" si="1086"/>
        <v>10000</v>
      </c>
      <c r="AS824" s="138">
        <f t="shared" ca="1" si="1086"/>
        <v>10000</v>
      </c>
      <c r="AT824" s="138">
        <f t="shared" ca="1" si="1086"/>
        <v>10000</v>
      </c>
      <c r="AU824" s="138">
        <f t="shared" ca="1" si="1086"/>
        <v>10000</v>
      </c>
      <c r="AV824" s="138">
        <f t="shared" ca="1" si="1086"/>
        <v>10000</v>
      </c>
      <c r="AW824" s="138">
        <f t="shared" ca="1" si="1086"/>
        <v>10000</v>
      </c>
      <c r="AX824" s="138">
        <f t="shared" ca="1" si="1086"/>
        <v>10000</v>
      </c>
      <c r="AY824" s="138">
        <f t="shared" ca="1" si="1086"/>
        <v>10000</v>
      </c>
      <c r="AZ824" s="138">
        <f t="shared" ca="1" si="1086"/>
        <v>10000</v>
      </c>
      <c r="BA824" s="138">
        <f t="shared" ca="1" si="1086"/>
        <v>10000</v>
      </c>
      <c r="BB824" s="138">
        <f t="shared" ca="1" si="1086"/>
        <v>10000</v>
      </c>
      <c r="BC824" s="138">
        <f t="shared" ca="1" si="1086"/>
        <v>10000</v>
      </c>
      <c r="BD824" s="138">
        <f t="shared" ca="1" si="1086"/>
        <v>10000</v>
      </c>
      <c r="BE824" s="138">
        <f t="shared" ca="1" si="1086"/>
        <v>10000</v>
      </c>
      <c r="BF824" s="138">
        <f t="shared" ca="1" si="1086"/>
        <v>10000</v>
      </c>
      <c r="BG824" s="138">
        <f t="shared" ca="1" si="1086"/>
        <v>10000</v>
      </c>
      <c r="BH824" s="138">
        <f t="shared" ca="1" si="1086"/>
        <v>10000</v>
      </c>
      <c r="BI824" s="138">
        <f t="shared" ca="1" si="1086"/>
        <v>10000</v>
      </c>
      <c r="BJ824" s="138">
        <f t="shared" ca="1" si="1086"/>
        <v>10000</v>
      </c>
      <c r="BK824" s="138">
        <f t="shared" ca="1" si="1086"/>
        <v>10000</v>
      </c>
      <c r="BL824" s="138">
        <f t="shared" ca="1" si="1086"/>
        <v>10000</v>
      </c>
      <c r="BM824" s="138">
        <f t="shared" ca="1" si="1086"/>
        <v>10000</v>
      </c>
      <c r="BN824" s="138">
        <f t="shared" ca="1" si="1086"/>
        <v>10000</v>
      </c>
      <c r="BO824" s="138">
        <f t="shared" ca="1" si="1086"/>
        <v>10000</v>
      </c>
      <c r="BP824" s="138">
        <f t="shared" ca="1" si="1086"/>
        <v>10000</v>
      </c>
      <c r="BQ824" s="138">
        <f t="shared" ca="1" si="1086"/>
        <v>10000</v>
      </c>
      <c r="BR824" s="138">
        <f t="shared" ca="1" si="1086"/>
        <v>10000</v>
      </c>
      <c r="BS824" s="138">
        <f t="shared" ca="1" si="1086"/>
        <v>10000</v>
      </c>
      <c r="BT824" s="138">
        <f t="shared" ca="1" si="1086"/>
        <v>10000</v>
      </c>
      <c r="BU824" s="138">
        <f t="shared" ca="1" si="1086"/>
        <v>10000</v>
      </c>
      <c r="BV824" s="138">
        <f t="shared" ca="1" si="1086"/>
        <v>10000</v>
      </c>
      <c r="BW824" s="138">
        <f t="shared" ca="1" si="1086"/>
        <v>10000</v>
      </c>
      <c r="BX824" s="138">
        <f t="shared" ca="1" si="1086"/>
        <v>10000</v>
      </c>
      <c r="BY824" s="138">
        <f t="shared" ca="1" si="1086"/>
        <v>10000</v>
      </c>
      <c r="BZ824" s="138">
        <f t="shared" ca="1" si="1086"/>
        <v>10000</v>
      </c>
      <c r="CA824" s="138">
        <f t="shared" ca="1" si="1086"/>
        <v>10000</v>
      </c>
      <c r="CB824" s="138">
        <f t="shared" ca="1" si="1086"/>
        <v>10000</v>
      </c>
      <c r="CC824" s="138">
        <f t="shared" ca="1" si="1086"/>
        <v>10000</v>
      </c>
      <c r="CD824" s="138">
        <f t="shared" ca="1" si="1086"/>
        <v>10000</v>
      </c>
      <c r="CE824" s="138">
        <f t="shared" ca="1" si="1086"/>
        <v>10000</v>
      </c>
      <c r="CF824" s="138">
        <f t="shared" ca="1" si="1084"/>
        <v>10000</v>
      </c>
      <c r="CG824" s="138">
        <f t="shared" ca="1" si="1084"/>
        <v>10000</v>
      </c>
      <c r="CH824" s="138">
        <f t="shared" ca="1" si="1084"/>
        <v>10000</v>
      </c>
      <c r="CI824" s="138">
        <f t="shared" ca="1" si="1084"/>
        <v>10000</v>
      </c>
      <c r="CJ824" s="138">
        <f t="shared" ca="1" si="1084"/>
        <v>10000</v>
      </c>
      <c r="CK824" s="138">
        <f t="shared" ca="1" si="1084"/>
        <v>10000</v>
      </c>
      <c r="CL824" s="138">
        <f t="shared" ca="1" si="1084"/>
        <v>10000</v>
      </c>
      <c r="CM824" s="138" t="e">
        <f t="shared" ca="1" si="1084"/>
        <v>#N/A</v>
      </c>
      <c r="CN824" s="138" t="e">
        <f t="shared" ca="1" si="1084"/>
        <v>#N/A</v>
      </c>
      <c r="CO824" s="138" t="e">
        <f t="shared" ca="1" si="1084"/>
        <v>#N/A</v>
      </c>
      <c r="CP824" s="138" t="e">
        <f t="shared" ca="1" si="1084"/>
        <v>#N/A</v>
      </c>
      <c r="CQ824" s="138" t="e">
        <f t="shared" ca="1" si="1084"/>
        <v>#N/A</v>
      </c>
      <c r="CR824" s="138" t="e">
        <f t="shared" ca="1" si="1084"/>
        <v>#N/A</v>
      </c>
      <c r="CS824" s="138" t="e">
        <f t="shared" ca="1" si="1084"/>
        <v>#N/A</v>
      </c>
      <c r="CT824" s="138" t="e">
        <f t="shared" ca="1" si="1084"/>
        <v>#N/A</v>
      </c>
      <c r="CU824" s="138" t="e">
        <f t="shared" ca="1" si="1084"/>
        <v>#N/A</v>
      </c>
      <c r="CV824" s="138" t="e">
        <f t="shared" ca="1" si="1084"/>
        <v>#N/A</v>
      </c>
      <c r="CW824" s="138" t="e">
        <f t="shared" ca="1" si="1084"/>
        <v>#N/A</v>
      </c>
      <c r="CX824" s="138" t="e">
        <f t="shared" ca="1" si="1084"/>
        <v>#N/A</v>
      </c>
      <c r="CY824" s="138" t="e">
        <f t="shared" ca="1" si="1084"/>
        <v>#N/A</v>
      </c>
      <c r="CZ824" s="138" t="e">
        <f t="shared" ca="1" si="1084"/>
        <v>#N/A</v>
      </c>
      <c r="DA824" s="138" t="e">
        <f t="shared" ca="1" si="1084"/>
        <v>#N/A</v>
      </c>
      <c r="DB824" s="138" t="e">
        <f t="shared" ca="1" si="1084"/>
        <v>#N/A</v>
      </c>
      <c r="DC824" s="138" t="e">
        <f t="shared" ca="1" si="1084"/>
        <v>#N/A</v>
      </c>
      <c r="DD824" s="138" t="e">
        <f t="shared" ca="1" si="1084"/>
        <v>#N/A</v>
      </c>
      <c r="DE824" s="138" t="e">
        <f t="shared" ca="1" si="1084"/>
        <v>#N/A</v>
      </c>
      <c r="DF824" s="138" t="e">
        <f t="shared" ca="1" si="1084"/>
        <v>#N/A</v>
      </c>
      <c r="DG824" s="138" t="e">
        <f t="shared" ca="1" si="1084"/>
        <v>#N/A</v>
      </c>
      <c r="DH824" s="138" t="e">
        <f t="shared" ca="1" si="1084"/>
        <v>#N/A</v>
      </c>
      <c r="DI824" s="138" t="e">
        <f t="shared" ca="1" si="1084"/>
        <v>#N/A</v>
      </c>
      <c r="DJ824" s="138" t="e">
        <f t="shared" ca="1" si="1084"/>
        <v>#N/A</v>
      </c>
      <c r="DK824" s="138" t="e">
        <f t="shared" ca="1" si="1084"/>
        <v>#N/A</v>
      </c>
      <c r="DL824" s="138" t="e">
        <f t="shared" ca="1" si="1084"/>
        <v>#N/A</v>
      </c>
    </row>
    <row r="825" spans="1:116" x14ac:dyDescent="0.4">
      <c r="A825" s="27"/>
      <c r="B825" s="27"/>
      <c r="C825" t="s">
        <v>198</v>
      </c>
      <c r="D825" t="s">
        <v>817</v>
      </c>
      <c r="E825" s="8" t="str">
        <f t="shared" si="1070"/>
        <v>825 LISTSALE-PV</v>
      </c>
      <c r="F825" s="27"/>
      <c r="G825" s="126" t="s">
        <v>812</v>
      </c>
      <c r="H825" s="31"/>
      <c r="I825" s="73"/>
      <c r="J825" s="73"/>
      <c r="K825" s="33">
        <f t="shared" ca="1" si="1082"/>
        <v>600000</v>
      </c>
      <c r="L825" s="33">
        <f t="shared" ca="1" si="1082"/>
        <v>600000</v>
      </c>
      <c r="M825" s="33">
        <f t="shared" ca="1" si="1082"/>
        <v>600000</v>
      </c>
      <c r="N825" s="33">
        <f t="shared" ca="1" si="1082"/>
        <v>600000</v>
      </c>
      <c r="O825" s="33">
        <f t="shared" ca="1" si="1082"/>
        <v>600000</v>
      </c>
      <c r="P825" s="33">
        <f t="shared" ca="1" si="1082"/>
        <v>600000</v>
      </c>
      <c r="R825" s="33"/>
      <c r="S825" s="33">
        <f ca="1">SUM(S820:S824)</f>
        <v>50000</v>
      </c>
      <c r="T825" s="33">
        <f t="shared" ref="T825:CE825" ca="1" si="1087">SUM(T820:T824)</f>
        <v>50000</v>
      </c>
      <c r="U825" s="33">
        <f t="shared" ca="1" si="1087"/>
        <v>50000</v>
      </c>
      <c r="V825" s="33">
        <f t="shared" ca="1" si="1087"/>
        <v>50000</v>
      </c>
      <c r="W825" s="33">
        <f t="shared" ca="1" si="1087"/>
        <v>50000</v>
      </c>
      <c r="X825" s="33">
        <f t="shared" ca="1" si="1087"/>
        <v>50000</v>
      </c>
      <c r="Y825" s="33">
        <f t="shared" ca="1" si="1087"/>
        <v>50000</v>
      </c>
      <c r="Z825" s="33">
        <f t="shared" ca="1" si="1087"/>
        <v>50000</v>
      </c>
      <c r="AA825" s="33">
        <f t="shared" ca="1" si="1087"/>
        <v>50000</v>
      </c>
      <c r="AB825" s="33">
        <f t="shared" ca="1" si="1087"/>
        <v>50000</v>
      </c>
      <c r="AC825" s="33">
        <f t="shared" ca="1" si="1087"/>
        <v>50000</v>
      </c>
      <c r="AD825" s="33">
        <f t="shared" ca="1" si="1087"/>
        <v>50000</v>
      </c>
      <c r="AE825" s="33">
        <f t="shared" ca="1" si="1087"/>
        <v>50000</v>
      </c>
      <c r="AF825" s="33">
        <f t="shared" ca="1" si="1087"/>
        <v>50000</v>
      </c>
      <c r="AG825" s="33">
        <f t="shared" ca="1" si="1087"/>
        <v>50000</v>
      </c>
      <c r="AH825" s="33">
        <f t="shared" ca="1" si="1087"/>
        <v>50000</v>
      </c>
      <c r="AI825" s="33">
        <f t="shared" ca="1" si="1087"/>
        <v>50000</v>
      </c>
      <c r="AJ825" s="33">
        <f t="shared" ca="1" si="1087"/>
        <v>50000</v>
      </c>
      <c r="AK825" s="33">
        <f t="shared" ca="1" si="1087"/>
        <v>50000</v>
      </c>
      <c r="AL825" s="33">
        <f t="shared" ca="1" si="1087"/>
        <v>50000</v>
      </c>
      <c r="AM825" s="33">
        <f t="shared" ca="1" si="1087"/>
        <v>50000</v>
      </c>
      <c r="AN825" s="33">
        <f t="shared" ca="1" si="1087"/>
        <v>50000</v>
      </c>
      <c r="AO825" s="33">
        <f t="shared" ca="1" si="1087"/>
        <v>50000</v>
      </c>
      <c r="AP825" s="33">
        <f t="shared" ca="1" si="1087"/>
        <v>50000</v>
      </c>
      <c r="AQ825" s="33">
        <f t="shared" ca="1" si="1087"/>
        <v>50000</v>
      </c>
      <c r="AR825" s="33">
        <f t="shared" ca="1" si="1087"/>
        <v>50000</v>
      </c>
      <c r="AS825" s="33">
        <f t="shared" ca="1" si="1087"/>
        <v>50000</v>
      </c>
      <c r="AT825" s="33">
        <f t="shared" ca="1" si="1087"/>
        <v>50000</v>
      </c>
      <c r="AU825" s="33">
        <f t="shared" ca="1" si="1087"/>
        <v>50000</v>
      </c>
      <c r="AV825" s="33">
        <f t="shared" ca="1" si="1087"/>
        <v>50000</v>
      </c>
      <c r="AW825" s="33">
        <f t="shared" ca="1" si="1087"/>
        <v>50000</v>
      </c>
      <c r="AX825" s="33">
        <f t="shared" ca="1" si="1087"/>
        <v>50000</v>
      </c>
      <c r="AY825" s="33">
        <f t="shared" ca="1" si="1087"/>
        <v>50000</v>
      </c>
      <c r="AZ825" s="33">
        <f t="shared" ca="1" si="1087"/>
        <v>50000</v>
      </c>
      <c r="BA825" s="33">
        <f t="shared" ca="1" si="1087"/>
        <v>50000</v>
      </c>
      <c r="BB825" s="33">
        <f t="shared" ca="1" si="1087"/>
        <v>50000</v>
      </c>
      <c r="BC825" s="33">
        <f t="shared" ca="1" si="1087"/>
        <v>50000</v>
      </c>
      <c r="BD825" s="33">
        <f t="shared" ca="1" si="1087"/>
        <v>50000</v>
      </c>
      <c r="BE825" s="33">
        <f t="shared" ca="1" si="1087"/>
        <v>50000</v>
      </c>
      <c r="BF825" s="33">
        <f t="shared" ca="1" si="1087"/>
        <v>50000</v>
      </c>
      <c r="BG825" s="33">
        <f t="shared" ca="1" si="1087"/>
        <v>50000</v>
      </c>
      <c r="BH825" s="33">
        <f t="shared" ca="1" si="1087"/>
        <v>50000</v>
      </c>
      <c r="BI825" s="33">
        <f t="shared" ca="1" si="1087"/>
        <v>50000</v>
      </c>
      <c r="BJ825" s="33">
        <f t="shared" ca="1" si="1087"/>
        <v>50000</v>
      </c>
      <c r="BK825" s="33">
        <f t="shared" ca="1" si="1087"/>
        <v>50000</v>
      </c>
      <c r="BL825" s="33">
        <f t="shared" ca="1" si="1087"/>
        <v>50000</v>
      </c>
      <c r="BM825" s="33">
        <f t="shared" ca="1" si="1087"/>
        <v>50000</v>
      </c>
      <c r="BN825" s="33">
        <f t="shared" ca="1" si="1087"/>
        <v>50000</v>
      </c>
      <c r="BO825" s="33">
        <f t="shared" ca="1" si="1087"/>
        <v>50000</v>
      </c>
      <c r="BP825" s="33">
        <f t="shared" ca="1" si="1087"/>
        <v>50000</v>
      </c>
      <c r="BQ825" s="33">
        <f t="shared" ca="1" si="1087"/>
        <v>50000</v>
      </c>
      <c r="BR825" s="33">
        <f t="shared" ca="1" si="1087"/>
        <v>50000</v>
      </c>
      <c r="BS825" s="33">
        <f t="shared" ca="1" si="1087"/>
        <v>50000</v>
      </c>
      <c r="BT825" s="33">
        <f t="shared" ca="1" si="1087"/>
        <v>50000</v>
      </c>
      <c r="BU825" s="33">
        <f t="shared" ca="1" si="1087"/>
        <v>50000</v>
      </c>
      <c r="BV825" s="33">
        <f t="shared" ca="1" si="1087"/>
        <v>50000</v>
      </c>
      <c r="BW825" s="33">
        <f t="shared" ca="1" si="1087"/>
        <v>50000</v>
      </c>
      <c r="BX825" s="33">
        <f t="shared" ca="1" si="1087"/>
        <v>50000</v>
      </c>
      <c r="BY825" s="33">
        <f t="shared" ca="1" si="1087"/>
        <v>50000</v>
      </c>
      <c r="BZ825" s="33">
        <f t="shared" ca="1" si="1087"/>
        <v>50000</v>
      </c>
      <c r="CA825" s="33">
        <f t="shared" ca="1" si="1087"/>
        <v>50000</v>
      </c>
      <c r="CB825" s="33">
        <f t="shared" ca="1" si="1087"/>
        <v>50000</v>
      </c>
      <c r="CC825" s="33">
        <f t="shared" ca="1" si="1087"/>
        <v>50000</v>
      </c>
      <c r="CD825" s="33">
        <f t="shared" ca="1" si="1087"/>
        <v>50000</v>
      </c>
      <c r="CE825" s="33">
        <f t="shared" ca="1" si="1087"/>
        <v>50000</v>
      </c>
      <c r="CF825" s="33">
        <f t="shared" ref="CF825:DL825" ca="1" si="1088">SUM(CF820:CF824)</f>
        <v>50000</v>
      </c>
      <c r="CG825" s="33">
        <f t="shared" ca="1" si="1088"/>
        <v>50000</v>
      </c>
      <c r="CH825" s="33">
        <f t="shared" ca="1" si="1088"/>
        <v>50000</v>
      </c>
      <c r="CI825" s="33">
        <f t="shared" ca="1" si="1088"/>
        <v>50000</v>
      </c>
      <c r="CJ825" s="33">
        <f t="shared" ca="1" si="1088"/>
        <v>50000</v>
      </c>
      <c r="CK825" s="33">
        <f t="shared" ca="1" si="1088"/>
        <v>50000</v>
      </c>
      <c r="CL825" s="33">
        <f t="shared" ca="1" si="1088"/>
        <v>50000</v>
      </c>
      <c r="CM825" s="33" t="e">
        <f t="shared" ca="1" si="1088"/>
        <v>#N/A</v>
      </c>
      <c r="CN825" s="33" t="e">
        <f t="shared" ca="1" si="1088"/>
        <v>#N/A</v>
      </c>
      <c r="CO825" s="33" t="e">
        <f t="shared" ca="1" si="1088"/>
        <v>#N/A</v>
      </c>
      <c r="CP825" s="33" t="e">
        <f t="shared" ca="1" si="1088"/>
        <v>#N/A</v>
      </c>
      <c r="CQ825" s="33" t="e">
        <f t="shared" ca="1" si="1088"/>
        <v>#N/A</v>
      </c>
      <c r="CR825" s="33" t="e">
        <f t="shared" ca="1" si="1088"/>
        <v>#N/A</v>
      </c>
      <c r="CS825" s="33" t="e">
        <f t="shared" ca="1" si="1088"/>
        <v>#N/A</v>
      </c>
      <c r="CT825" s="33" t="e">
        <f t="shared" ca="1" si="1088"/>
        <v>#N/A</v>
      </c>
      <c r="CU825" s="33" t="e">
        <f t="shared" ca="1" si="1088"/>
        <v>#N/A</v>
      </c>
      <c r="CV825" s="33" t="e">
        <f t="shared" ca="1" si="1088"/>
        <v>#N/A</v>
      </c>
      <c r="CW825" s="33" t="e">
        <f t="shared" ca="1" si="1088"/>
        <v>#N/A</v>
      </c>
      <c r="CX825" s="33" t="e">
        <f t="shared" ca="1" si="1088"/>
        <v>#N/A</v>
      </c>
      <c r="CY825" s="33" t="e">
        <f t="shared" ca="1" si="1088"/>
        <v>#N/A</v>
      </c>
      <c r="CZ825" s="33" t="e">
        <f t="shared" ca="1" si="1088"/>
        <v>#N/A</v>
      </c>
      <c r="DA825" s="33" t="e">
        <f t="shared" ca="1" si="1088"/>
        <v>#N/A</v>
      </c>
      <c r="DB825" s="33" t="e">
        <f t="shared" ca="1" si="1088"/>
        <v>#N/A</v>
      </c>
      <c r="DC825" s="33" t="e">
        <f t="shared" ca="1" si="1088"/>
        <v>#N/A</v>
      </c>
      <c r="DD825" s="33" t="e">
        <f t="shared" ca="1" si="1088"/>
        <v>#N/A</v>
      </c>
      <c r="DE825" s="33" t="e">
        <f t="shared" ca="1" si="1088"/>
        <v>#N/A</v>
      </c>
      <c r="DF825" s="33" t="e">
        <f t="shared" ca="1" si="1088"/>
        <v>#N/A</v>
      </c>
      <c r="DG825" s="33" t="e">
        <f t="shared" ca="1" si="1088"/>
        <v>#N/A</v>
      </c>
      <c r="DH825" s="33" t="e">
        <f t="shared" ca="1" si="1088"/>
        <v>#N/A</v>
      </c>
      <c r="DI825" s="33" t="e">
        <f t="shared" ca="1" si="1088"/>
        <v>#N/A</v>
      </c>
      <c r="DJ825" s="33" t="e">
        <f t="shared" ca="1" si="1088"/>
        <v>#N/A</v>
      </c>
      <c r="DK825" s="33" t="e">
        <f t="shared" ca="1" si="1088"/>
        <v>#N/A</v>
      </c>
      <c r="DL825" s="33" t="e">
        <f t="shared" ca="1" si="1088"/>
        <v>#N/A</v>
      </c>
    </row>
    <row r="826" spans="1:116" x14ac:dyDescent="0.4">
      <c r="A826" s="27"/>
      <c r="B826" s="27"/>
      <c r="C826" s="27"/>
      <c r="D826" t="s">
        <v>817</v>
      </c>
      <c r="E826" s="8" t="str">
        <f t="shared" si="1070"/>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0" si="1089">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89"/>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89"/>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89"/>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89"/>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89"/>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89"/>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89"/>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89"/>
        <v>835 LISTSALE-PV</v>
      </c>
      <c r="G835" s="158" t="s">
        <v>519</v>
      </c>
      <c r="H835" s="31"/>
      <c r="I835" s="73"/>
      <c r="J835" s="73"/>
      <c r="K835" s="23">
        <f t="shared" ref="K835:P840" ca="1" si="1090">SUMIF($3:$3,K$2,835:835)</f>
        <v>-120000</v>
      </c>
      <c r="L835" s="23">
        <f t="shared" ca="1" si="1090"/>
        <v>-120000</v>
      </c>
      <c r="M835" s="23">
        <f t="shared" ca="1" si="1090"/>
        <v>-120000</v>
      </c>
      <c r="N835" s="23">
        <f t="shared" ca="1" si="1090"/>
        <v>-120000</v>
      </c>
      <c r="O835" s="23">
        <f t="shared" ca="1" si="1090"/>
        <v>-120000</v>
      </c>
      <c r="P835" s="23">
        <f t="shared" ca="1" si="1090"/>
        <v>-120000</v>
      </c>
      <c r="R835" s="33"/>
      <c r="S835" s="24">
        <f ca="1">-+S805*S828</f>
        <v>-10000</v>
      </c>
      <c r="T835" s="24">
        <f t="shared" ref="T835:CE835" ca="1" si="1091">-+T805*T828</f>
        <v>-10000</v>
      </c>
      <c r="U835" s="24">
        <f t="shared" ca="1" si="1091"/>
        <v>-10000</v>
      </c>
      <c r="V835" s="24">
        <f t="shared" ca="1" si="1091"/>
        <v>-10000</v>
      </c>
      <c r="W835" s="24">
        <f t="shared" ca="1" si="1091"/>
        <v>-10000</v>
      </c>
      <c r="X835" s="24">
        <f t="shared" ca="1" si="1091"/>
        <v>-10000</v>
      </c>
      <c r="Y835" s="24">
        <f t="shared" ca="1" si="1091"/>
        <v>-10000</v>
      </c>
      <c r="Z835" s="24">
        <f t="shared" ca="1" si="1091"/>
        <v>-10000</v>
      </c>
      <c r="AA835" s="24">
        <f t="shared" ca="1" si="1091"/>
        <v>-10000</v>
      </c>
      <c r="AB835" s="24">
        <f t="shared" ca="1" si="1091"/>
        <v>-10000</v>
      </c>
      <c r="AC835" s="24">
        <f t="shared" ca="1" si="1091"/>
        <v>-10000</v>
      </c>
      <c r="AD835" s="24">
        <f t="shared" ca="1" si="1091"/>
        <v>-10000</v>
      </c>
      <c r="AE835" s="24">
        <f t="shared" ca="1" si="1091"/>
        <v>-10000</v>
      </c>
      <c r="AF835" s="24">
        <f t="shared" ca="1" si="1091"/>
        <v>-10000</v>
      </c>
      <c r="AG835" s="24">
        <f t="shared" ca="1" si="1091"/>
        <v>-10000</v>
      </c>
      <c r="AH835" s="24">
        <f t="shared" ca="1" si="1091"/>
        <v>-10000</v>
      </c>
      <c r="AI835" s="24">
        <f t="shared" ca="1" si="1091"/>
        <v>-10000</v>
      </c>
      <c r="AJ835" s="24">
        <f t="shared" ca="1" si="1091"/>
        <v>-10000</v>
      </c>
      <c r="AK835" s="24">
        <f t="shared" ca="1" si="1091"/>
        <v>-10000</v>
      </c>
      <c r="AL835" s="24">
        <f t="shared" ca="1" si="1091"/>
        <v>-10000</v>
      </c>
      <c r="AM835" s="24">
        <f t="shared" ca="1" si="1091"/>
        <v>-10000</v>
      </c>
      <c r="AN835" s="24">
        <f t="shared" ca="1" si="1091"/>
        <v>-10000</v>
      </c>
      <c r="AO835" s="24">
        <f t="shared" ca="1" si="1091"/>
        <v>-10000</v>
      </c>
      <c r="AP835" s="24">
        <f t="shared" ca="1" si="1091"/>
        <v>-10000</v>
      </c>
      <c r="AQ835" s="24">
        <f t="shared" ca="1" si="1091"/>
        <v>-10000</v>
      </c>
      <c r="AR835" s="24">
        <f t="shared" ca="1" si="1091"/>
        <v>-10000</v>
      </c>
      <c r="AS835" s="24">
        <f t="shared" ca="1" si="1091"/>
        <v>-10000</v>
      </c>
      <c r="AT835" s="24">
        <f t="shared" ca="1" si="1091"/>
        <v>-10000</v>
      </c>
      <c r="AU835" s="24">
        <f t="shared" ca="1" si="1091"/>
        <v>-10000</v>
      </c>
      <c r="AV835" s="24">
        <f t="shared" ca="1" si="1091"/>
        <v>-10000</v>
      </c>
      <c r="AW835" s="24">
        <f t="shared" ca="1" si="1091"/>
        <v>-10000</v>
      </c>
      <c r="AX835" s="24">
        <f t="shared" ca="1" si="1091"/>
        <v>-10000</v>
      </c>
      <c r="AY835" s="24">
        <f t="shared" ca="1" si="1091"/>
        <v>-10000</v>
      </c>
      <c r="AZ835" s="24">
        <f t="shared" ca="1" si="1091"/>
        <v>-10000</v>
      </c>
      <c r="BA835" s="24">
        <f t="shared" ca="1" si="1091"/>
        <v>-10000</v>
      </c>
      <c r="BB835" s="24">
        <f t="shared" ca="1" si="1091"/>
        <v>-10000</v>
      </c>
      <c r="BC835" s="24">
        <f t="shared" ca="1" si="1091"/>
        <v>-10000</v>
      </c>
      <c r="BD835" s="24">
        <f t="shared" ca="1" si="1091"/>
        <v>-10000</v>
      </c>
      <c r="BE835" s="24">
        <f t="shared" ca="1" si="1091"/>
        <v>-10000</v>
      </c>
      <c r="BF835" s="24">
        <f t="shared" ca="1" si="1091"/>
        <v>-10000</v>
      </c>
      <c r="BG835" s="24">
        <f t="shared" ca="1" si="1091"/>
        <v>-10000</v>
      </c>
      <c r="BH835" s="24">
        <f t="shared" ca="1" si="1091"/>
        <v>-10000</v>
      </c>
      <c r="BI835" s="24">
        <f t="shared" ca="1" si="1091"/>
        <v>-10000</v>
      </c>
      <c r="BJ835" s="24">
        <f t="shared" ca="1" si="1091"/>
        <v>-10000</v>
      </c>
      <c r="BK835" s="24">
        <f t="shared" ca="1" si="1091"/>
        <v>-10000</v>
      </c>
      <c r="BL835" s="24">
        <f t="shared" ca="1" si="1091"/>
        <v>-10000</v>
      </c>
      <c r="BM835" s="24">
        <f t="shared" ca="1" si="1091"/>
        <v>-10000</v>
      </c>
      <c r="BN835" s="24">
        <f t="shared" ca="1" si="1091"/>
        <v>-10000</v>
      </c>
      <c r="BO835" s="24">
        <f t="shared" ca="1" si="1091"/>
        <v>-10000</v>
      </c>
      <c r="BP835" s="24">
        <f t="shared" ca="1" si="1091"/>
        <v>-10000</v>
      </c>
      <c r="BQ835" s="24">
        <f t="shared" ca="1" si="1091"/>
        <v>-10000</v>
      </c>
      <c r="BR835" s="24">
        <f t="shared" ca="1" si="1091"/>
        <v>-10000</v>
      </c>
      <c r="BS835" s="24">
        <f t="shared" ca="1" si="1091"/>
        <v>-10000</v>
      </c>
      <c r="BT835" s="24">
        <f t="shared" ca="1" si="1091"/>
        <v>-10000</v>
      </c>
      <c r="BU835" s="24">
        <f t="shared" ca="1" si="1091"/>
        <v>-10000</v>
      </c>
      <c r="BV835" s="24">
        <f t="shared" ca="1" si="1091"/>
        <v>-10000</v>
      </c>
      <c r="BW835" s="24">
        <f t="shared" ca="1" si="1091"/>
        <v>-10000</v>
      </c>
      <c r="BX835" s="24">
        <f t="shared" ca="1" si="1091"/>
        <v>-10000</v>
      </c>
      <c r="BY835" s="24">
        <f t="shared" ca="1" si="1091"/>
        <v>-10000</v>
      </c>
      <c r="BZ835" s="24">
        <f t="shared" ca="1" si="1091"/>
        <v>-10000</v>
      </c>
      <c r="CA835" s="24">
        <f t="shared" ca="1" si="1091"/>
        <v>-10000</v>
      </c>
      <c r="CB835" s="24">
        <f t="shared" ca="1" si="1091"/>
        <v>-10000</v>
      </c>
      <c r="CC835" s="24">
        <f t="shared" ca="1" si="1091"/>
        <v>-10000</v>
      </c>
      <c r="CD835" s="24">
        <f t="shared" ca="1" si="1091"/>
        <v>-10000</v>
      </c>
      <c r="CE835" s="24">
        <f t="shared" ca="1" si="1091"/>
        <v>-10000</v>
      </c>
      <c r="CF835" s="24">
        <f t="shared" ref="CF835:DL835" ca="1" si="1092">-+CF805*CF828</f>
        <v>-10000</v>
      </c>
      <c r="CG835" s="24">
        <f t="shared" ca="1" si="1092"/>
        <v>-10000</v>
      </c>
      <c r="CH835" s="24">
        <f t="shared" ca="1" si="1092"/>
        <v>-10000</v>
      </c>
      <c r="CI835" s="24">
        <f t="shared" ca="1" si="1092"/>
        <v>-10000</v>
      </c>
      <c r="CJ835" s="24">
        <f t="shared" ca="1" si="1092"/>
        <v>-10000</v>
      </c>
      <c r="CK835" s="24">
        <f t="shared" ca="1" si="1092"/>
        <v>-10000</v>
      </c>
      <c r="CL835" s="24">
        <f t="shared" ca="1" si="1092"/>
        <v>-10000</v>
      </c>
      <c r="CM835" s="24" t="e">
        <f t="shared" ca="1" si="1092"/>
        <v>#N/A</v>
      </c>
      <c r="CN835" s="24" t="e">
        <f t="shared" ca="1" si="1092"/>
        <v>#N/A</v>
      </c>
      <c r="CO835" s="24" t="e">
        <f t="shared" ca="1" si="1092"/>
        <v>#N/A</v>
      </c>
      <c r="CP835" s="24" t="e">
        <f t="shared" ca="1" si="1092"/>
        <v>#N/A</v>
      </c>
      <c r="CQ835" s="24" t="e">
        <f t="shared" ca="1" si="1092"/>
        <v>#N/A</v>
      </c>
      <c r="CR835" s="24" t="e">
        <f t="shared" ca="1" si="1092"/>
        <v>#N/A</v>
      </c>
      <c r="CS835" s="24" t="e">
        <f t="shared" ca="1" si="1092"/>
        <v>#N/A</v>
      </c>
      <c r="CT835" s="24" t="e">
        <f t="shared" ca="1" si="1092"/>
        <v>#N/A</v>
      </c>
      <c r="CU835" s="24" t="e">
        <f t="shared" ca="1" si="1092"/>
        <v>#N/A</v>
      </c>
      <c r="CV835" s="24" t="e">
        <f t="shared" ca="1" si="1092"/>
        <v>#N/A</v>
      </c>
      <c r="CW835" s="24" t="e">
        <f t="shared" ca="1" si="1092"/>
        <v>#N/A</v>
      </c>
      <c r="CX835" s="24" t="e">
        <f t="shared" ca="1" si="1092"/>
        <v>#N/A</v>
      </c>
      <c r="CY835" s="24" t="e">
        <f t="shared" ca="1" si="1092"/>
        <v>#N/A</v>
      </c>
      <c r="CZ835" s="24" t="e">
        <f t="shared" ca="1" si="1092"/>
        <v>#N/A</v>
      </c>
      <c r="DA835" s="24" t="e">
        <f t="shared" ca="1" si="1092"/>
        <v>#N/A</v>
      </c>
      <c r="DB835" s="24" t="e">
        <f t="shared" ca="1" si="1092"/>
        <v>#N/A</v>
      </c>
      <c r="DC835" s="24" t="e">
        <f t="shared" ca="1" si="1092"/>
        <v>#N/A</v>
      </c>
      <c r="DD835" s="24" t="e">
        <f t="shared" ca="1" si="1092"/>
        <v>#N/A</v>
      </c>
      <c r="DE835" s="24" t="e">
        <f t="shared" ca="1" si="1092"/>
        <v>#N/A</v>
      </c>
      <c r="DF835" s="24" t="e">
        <f t="shared" ca="1" si="1092"/>
        <v>#N/A</v>
      </c>
      <c r="DG835" s="24" t="e">
        <f t="shared" ca="1" si="1092"/>
        <v>#N/A</v>
      </c>
      <c r="DH835" s="24" t="e">
        <f t="shared" ca="1" si="1092"/>
        <v>#N/A</v>
      </c>
      <c r="DI835" s="24" t="e">
        <f t="shared" ca="1" si="1092"/>
        <v>#N/A</v>
      </c>
      <c r="DJ835" s="24" t="e">
        <f t="shared" ca="1" si="1092"/>
        <v>#N/A</v>
      </c>
      <c r="DK835" s="24" t="e">
        <f t="shared" ca="1" si="1092"/>
        <v>#N/A</v>
      </c>
      <c r="DL835" s="24" t="e">
        <f t="shared" ca="1" si="1092"/>
        <v>#N/A</v>
      </c>
    </row>
    <row r="836" spans="1:116" x14ac:dyDescent="0.4">
      <c r="D836" t="s">
        <v>817</v>
      </c>
      <c r="E836" s="8" t="str">
        <f t="shared" si="1089"/>
        <v>836 LISTSALE-PV</v>
      </c>
      <c r="G836" s="158" t="s">
        <v>520</v>
      </c>
      <c r="H836" s="31"/>
      <c r="I836" s="73"/>
      <c r="J836" s="73"/>
      <c r="K836" s="23">
        <f t="shared" ca="1" si="1090"/>
        <v>-120000</v>
      </c>
      <c r="L836" s="23">
        <f t="shared" ca="1" si="1090"/>
        <v>-120000</v>
      </c>
      <c r="M836" s="23">
        <f t="shared" ca="1" si="1090"/>
        <v>-120000</v>
      </c>
      <c r="N836" s="23">
        <f t="shared" ca="1" si="1090"/>
        <v>-120000</v>
      </c>
      <c r="O836" s="23">
        <f t="shared" ca="1" si="1090"/>
        <v>-120000</v>
      </c>
      <c r="P836" s="23">
        <f t="shared" ca="1" si="1090"/>
        <v>-120000</v>
      </c>
      <c r="R836" s="33"/>
      <c r="S836" s="24">
        <f ca="1">-+S806*S829</f>
        <v>-10000</v>
      </c>
      <c r="T836" s="24">
        <f t="shared" ref="T836:CE836" ca="1" si="1093">-+T806*T829</f>
        <v>-10000</v>
      </c>
      <c r="U836" s="24">
        <f t="shared" ca="1" si="1093"/>
        <v>-10000</v>
      </c>
      <c r="V836" s="24">
        <f t="shared" ca="1" si="1093"/>
        <v>-10000</v>
      </c>
      <c r="W836" s="24">
        <f t="shared" ca="1" si="1093"/>
        <v>-10000</v>
      </c>
      <c r="X836" s="24">
        <f t="shared" ca="1" si="1093"/>
        <v>-10000</v>
      </c>
      <c r="Y836" s="24">
        <f t="shared" ca="1" si="1093"/>
        <v>-10000</v>
      </c>
      <c r="Z836" s="24">
        <f t="shared" ca="1" si="1093"/>
        <v>-10000</v>
      </c>
      <c r="AA836" s="24">
        <f t="shared" ca="1" si="1093"/>
        <v>-10000</v>
      </c>
      <c r="AB836" s="24">
        <f t="shared" ca="1" si="1093"/>
        <v>-10000</v>
      </c>
      <c r="AC836" s="24">
        <f t="shared" ca="1" si="1093"/>
        <v>-10000</v>
      </c>
      <c r="AD836" s="24">
        <f t="shared" ca="1" si="1093"/>
        <v>-10000</v>
      </c>
      <c r="AE836" s="24">
        <f t="shared" ca="1" si="1093"/>
        <v>-10000</v>
      </c>
      <c r="AF836" s="24">
        <f t="shared" ca="1" si="1093"/>
        <v>-10000</v>
      </c>
      <c r="AG836" s="24">
        <f t="shared" ca="1" si="1093"/>
        <v>-10000</v>
      </c>
      <c r="AH836" s="24">
        <f t="shared" ca="1" si="1093"/>
        <v>-10000</v>
      </c>
      <c r="AI836" s="24">
        <f t="shared" ca="1" si="1093"/>
        <v>-10000</v>
      </c>
      <c r="AJ836" s="24">
        <f t="shared" ca="1" si="1093"/>
        <v>-10000</v>
      </c>
      <c r="AK836" s="24">
        <f t="shared" ca="1" si="1093"/>
        <v>-10000</v>
      </c>
      <c r="AL836" s="24">
        <f t="shared" ca="1" si="1093"/>
        <v>-10000</v>
      </c>
      <c r="AM836" s="24">
        <f t="shared" ca="1" si="1093"/>
        <v>-10000</v>
      </c>
      <c r="AN836" s="24">
        <f t="shared" ca="1" si="1093"/>
        <v>-10000</v>
      </c>
      <c r="AO836" s="24">
        <f t="shared" ca="1" si="1093"/>
        <v>-10000</v>
      </c>
      <c r="AP836" s="24">
        <f t="shared" ca="1" si="1093"/>
        <v>-10000</v>
      </c>
      <c r="AQ836" s="24">
        <f t="shared" ca="1" si="1093"/>
        <v>-10000</v>
      </c>
      <c r="AR836" s="24">
        <f t="shared" ca="1" si="1093"/>
        <v>-10000</v>
      </c>
      <c r="AS836" s="24">
        <f t="shared" ca="1" si="1093"/>
        <v>-10000</v>
      </c>
      <c r="AT836" s="24">
        <f t="shared" ca="1" si="1093"/>
        <v>-10000</v>
      </c>
      <c r="AU836" s="24">
        <f t="shared" ca="1" si="1093"/>
        <v>-10000</v>
      </c>
      <c r="AV836" s="24">
        <f t="shared" ca="1" si="1093"/>
        <v>-10000</v>
      </c>
      <c r="AW836" s="24">
        <f t="shared" ca="1" si="1093"/>
        <v>-10000</v>
      </c>
      <c r="AX836" s="24">
        <f t="shared" ca="1" si="1093"/>
        <v>-10000</v>
      </c>
      <c r="AY836" s="24">
        <f t="shared" ca="1" si="1093"/>
        <v>-10000</v>
      </c>
      <c r="AZ836" s="24">
        <f t="shared" ca="1" si="1093"/>
        <v>-10000</v>
      </c>
      <c r="BA836" s="24">
        <f t="shared" ca="1" si="1093"/>
        <v>-10000</v>
      </c>
      <c r="BB836" s="24">
        <f t="shared" ca="1" si="1093"/>
        <v>-10000</v>
      </c>
      <c r="BC836" s="24">
        <f t="shared" ca="1" si="1093"/>
        <v>-10000</v>
      </c>
      <c r="BD836" s="24">
        <f t="shared" ca="1" si="1093"/>
        <v>-10000</v>
      </c>
      <c r="BE836" s="24">
        <f t="shared" ca="1" si="1093"/>
        <v>-10000</v>
      </c>
      <c r="BF836" s="24">
        <f t="shared" ca="1" si="1093"/>
        <v>-10000</v>
      </c>
      <c r="BG836" s="24">
        <f t="shared" ca="1" si="1093"/>
        <v>-10000</v>
      </c>
      <c r="BH836" s="24">
        <f t="shared" ca="1" si="1093"/>
        <v>-10000</v>
      </c>
      <c r="BI836" s="24">
        <f t="shared" ca="1" si="1093"/>
        <v>-10000</v>
      </c>
      <c r="BJ836" s="24">
        <f t="shared" ca="1" si="1093"/>
        <v>-10000</v>
      </c>
      <c r="BK836" s="24">
        <f t="shared" ca="1" si="1093"/>
        <v>-10000</v>
      </c>
      <c r="BL836" s="24">
        <f t="shared" ca="1" si="1093"/>
        <v>-10000</v>
      </c>
      <c r="BM836" s="24">
        <f t="shared" ca="1" si="1093"/>
        <v>-10000</v>
      </c>
      <c r="BN836" s="24">
        <f t="shared" ca="1" si="1093"/>
        <v>-10000</v>
      </c>
      <c r="BO836" s="24">
        <f t="shared" ca="1" si="1093"/>
        <v>-10000</v>
      </c>
      <c r="BP836" s="24">
        <f t="shared" ca="1" si="1093"/>
        <v>-10000</v>
      </c>
      <c r="BQ836" s="24">
        <f t="shared" ca="1" si="1093"/>
        <v>-10000</v>
      </c>
      <c r="BR836" s="24">
        <f t="shared" ca="1" si="1093"/>
        <v>-10000</v>
      </c>
      <c r="BS836" s="24">
        <f t="shared" ca="1" si="1093"/>
        <v>-10000</v>
      </c>
      <c r="BT836" s="24">
        <f t="shared" ca="1" si="1093"/>
        <v>-10000</v>
      </c>
      <c r="BU836" s="24">
        <f t="shared" ca="1" si="1093"/>
        <v>-10000</v>
      </c>
      <c r="BV836" s="24">
        <f t="shared" ca="1" si="1093"/>
        <v>-10000</v>
      </c>
      <c r="BW836" s="24">
        <f t="shared" ca="1" si="1093"/>
        <v>-10000</v>
      </c>
      <c r="BX836" s="24">
        <f t="shared" ca="1" si="1093"/>
        <v>-10000</v>
      </c>
      <c r="BY836" s="24">
        <f t="shared" ca="1" si="1093"/>
        <v>-10000</v>
      </c>
      <c r="BZ836" s="24">
        <f t="shared" ca="1" si="1093"/>
        <v>-10000</v>
      </c>
      <c r="CA836" s="24">
        <f t="shared" ca="1" si="1093"/>
        <v>-10000</v>
      </c>
      <c r="CB836" s="24">
        <f t="shared" ca="1" si="1093"/>
        <v>-10000</v>
      </c>
      <c r="CC836" s="24">
        <f t="shared" ca="1" si="1093"/>
        <v>-10000</v>
      </c>
      <c r="CD836" s="24">
        <f t="shared" ca="1" si="1093"/>
        <v>-10000</v>
      </c>
      <c r="CE836" s="24">
        <f t="shared" ca="1" si="1093"/>
        <v>-10000</v>
      </c>
      <c r="CF836" s="24">
        <f t="shared" ref="CF836:DL836" ca="1" si="1094">-+CF806*CF829</f>
        <v>-10000</v>
      </c>
      <c r="CG836" s="24">
        <f t="shared" ca="1" si="1094"/>
        <v>-10000</v>
      </c>
      <c r="CH836" s="24">
        <f t="shared" ca="1" si="1094"/>
        <v>-10000</v>
      </c>
      <c r="CI836" s="24">
        <f t="shared" ca="1" si="1094"/>
        <v>-10000</v>
      </c>
      <c r="CJ836" s="24">
        <f t="shared" ca="1" si="1094"/>
        <v>-10000</v>
      </c>
      <c r="CK836" s="24">
        <f t="shared" ca="1" si="1094"/>
        <v>-10000</v>
      </c>
      <c r="CL836" s="24">
        <f t="shared" ca="1" si="1094"/>
        <v>-10000</v>
      </c>
      <c r="CM836" s="24" t="e">
        <f t="shared" ca="1" si="1094"/>
        <v>#N/A</v>
      </c>
      <c r="CN836" s="24" t="e">
        <f t="shared" ca="1" si="1094"/>
        <v>#N/A</v>
      </c>
      <c r="CO836" s="24" t="e">
        <f t="shared" ca="1" si="1094"/>
        <v>#N/A</v>
      </c>
      <c r="CP836" s="24" t="e">
        <f t="shared" ca="1" si="1094"/>
        <v>#N/A</v>
      </c>
      <c r="CQ836" s="24" t="e">
        <f t="shared" ca="1" si="1094"/>
        <v>#N/A</v>
      </c>
      <c r="CR836" s="24" t="e">
        <f t="shared" ca="1" si="1094"/>
        <v>#N/A</v>
      </c>
      <c r="CS836" s="24" t="e">
        <f t="shared" ca="1" si="1094"/>
        <v>#N/A</v>
      </c>
      <c r="CT836" s="24" t="e">
        <f t="shared" ca="1" si="1094"/>
        <v>#N/A</v>
      </c>
      <c r="CU836" s="24" t="e">
        <f t="shared" ca="1" si="1094"/>
        <v>#N/A</v>
      </c>
      <c r="CV836" s="24" t="e">
        <f t="shared" ca="1" si="1094"/>
        <v>#N/A</v>
      </c>
      <c r="CW836" s="24" t="e">
        <f t="shared" ca="1" si="1094"/>
        <v>#N/A</v>
      </c>
      <c r="CX836" s="24" t="e">
        <f t="shared" ca="1" si="1094"/>
        <v>#N/A</v>
      </c>
      <c r="CY836" s="24" t="e">
        <f t="shared" ca="1" si="1094"/>
        <v>#N/A</v>
      </c>
      <c r="CZ836" s="24" t="e">
        <f t="shared" ca="1" si="1094"/>
        <v>#N/A</v>
      </c>
      <c r="DA836" s="24" t="e">
        <f t="shared" ca="1" si="1094"/>
        <v>#N/A</v>
      </c>
      <c r="DB836" s="24" t="e">
        <f t="shared" ca="1" si="1094"/>
        <v>#N/A</v>
      </c>
      <c r="DC836" s="24" t="e">
        <f t="shared" ca="1" si="1094"/>
        <v>#N/A</v>
      </c>
      <c r="DD836" s="24" t="e">
        <f t="shared" ca="1" si="1094"/>
        <v>#N/A</v>
      </c>
      <c r="DE836" s="24" t="e">
        <f t="shared" ca="1" si="1094"/>
        <v>#N/A</v>
      </c>
      <c r="DF836" s="24" t="e">
        <f t="shared" ca="1" si="1094"/>
        <v>#N/A</v>
      </c>
      <c r="DG836" s="24" t="e">
        <f t="shared" ca="1" si="1094"/>
        <v>#N/A</v>
      </c>
      <c r="DH836" s="24" t="e">
        <f t="shared" ca="1" si="1094"/>
        <v>#N/A</v>
      </c>
      <c r="DI836" s="24" t="e">
        <f t="shared" ca="1" si="1094"/>
        <v>#N/A</v>
      </c>
      <c r="DJ836" s="24" t="e">
        <f t="shared" ca="1" si="1094"/>
        <v>#N/A</v>
      </c>
      <c r="DK836" s="24" t="e">
        <f t="shared" ca="1" si="1094"/>
        <v>#N/A</v>
      </c>
      <c r="DL836" s="24" t="e">
        <f t="shared" ca="1" si="1094"/>
        <v>#N/A</v>
      </c>
    </row>
    <row r="837" spans="1:116" x14ac:dyDescent="0.4">
      <c r="D837" t="s">
        <v>817</v>
      </c>
      <c r="E837" s="8" t="str">
        <f t="shared" si="1089"/>
        <v>837 LISTSALE-PV</v>
      </c>
      <c r="G837" s="158" t="s">
        <v>806</v>
      </c>
      <c r="H837" s="31"/>
      <c r="I837" s="73"/>
      <c r="J837" s="73"/>
      <c r="K837" s="23">
        <f t="shared" ca="1" si="1090"/>
        <v>-60000</v>
      </c>
      <c r="L837" s="23">
        <f t="shared" ca="1" si="1090"/>
        <v>-60000</v>
      </c>
      <c r="M837" s="23">
        <f t="shared" ca="1" si="1090"/>
        <v>-60000</v>
      </c>
      <c r="N837" s="23">
        <f t="shared" ca="1" si="1090"/>
        <v>-60000</v>
      </c>
      <c r="O837" s="23">
        <f t="shared" ca="1" si="1090"/>
        <v>-60000</v>
      </c>
      <c r="P837" s="23">
        <f t="shared" ca="1" si="1090"/>
        <v>-60000</v>
      </c>
      <c r="R837" s="33"/>
      <c r="S837" s="24">
        <f ca="1">-+S807*S830</f>
        <v>-5000</v>
      </c>
      <c r="T837" s="24">
        <f t="shared" ref="T837:CE837" ca="1" si="1095">-+T807*T830</f>
        <v>-5000</v>
      </c>
      <c r="U837" s="24">
        <f t="shared" ca="1" si="1095"/>
        <v>-5000</v>
      </c>
      <c r="V837" s="24">
        <f t="shared" ca="1" si="1095"/>
        <v>-5000</v>
      </c>
      <c r="W837" s="24">
        <f t="shared" ca="1" si="1095"/>
        <v>-5000</v>
      </c>
      <c r="X837" s="24">
        <f t="shared" ca="1" si="1095"/>
        <v>-5000</v>
      </c>
      <c r="Y837" s="24">
        <f t="shared" ca="1" si="1095"/>
        <v>-5000</v>
      </c>
      <c r="Z837" s="24">
        <f t="shared" ca="1" si="1095"/>
        <v>-5000</v>
      </c>
      <c r="AA837" s="24">
        <f t="shared" ca="1" si="1095"/>
        <v>-5000</v>
      </c>
      <c r="AB837" s="24">
        <f t="shared" ca="1" si="1095"/>
        <v>-5000</v>
      </c>
      <c r="AC837" s="24">
        <f t="shared" ca="1" si="1095"/>
        <v>-5000</v>
      </c>
      <c r="AD837" s="24">
        <f t="shared" ca="1" si="1095"/>
        <v>-5000</v>
      </c>
      <c r="AE837" s="24">
        <f t="shared" ca="1" si="1095"/>
        <v>-5000</v>
      </c>
      <c r="AF837" s="24">
        <f t="shared" ca="1" si="1095"/>
        <v>-5000</v>
      </c>
      <c r="AG837" s="24">
        <f t="shared" ca="1" si="1095"/>
        <v>-5000</v>
      </c>
      <c r="AH837" s="24">
        <f t="shared" ca="1" si="1095"/>
        <v>-5000</v>
      </c>
      <c r="AI837" s="24">
        <f t="shared" ca="1" si="1095"/>
        <v>-5000</v>
      </c>
      <c r="AJ837" s="24">
        <f t="shared" ca="1" si="1095"/>
        <v>-5000</v>
      </c>
      <c r="AK837" s="24">
        <f t="shared" ca="1" si="1095"/>
        <v>-5000</v>
      </c>
      <c r="AL837" s="24">
        <f t="shared" ca="1" si="1095"/>
        <v>-5000</v>
      </c>
      <c r="AM837" s="24">
        <f t="shared" ca="1" si="1095"/>
        <v>-5000</v>
      </c>
      <c r="AN837" s="24">
        <f t="shared" ca="1" si="1095"/>
        <v>-5000</v>
      </c>
      <c r="AO837" s="24">
        <f t="shared" ca="1" si="1095"/>
        <v>-5000</v>
      </c>
      <c r="AP837" s="24">
        <f t="shared" ca="1" si="1095"/>
        <v>-5000</v>
      </c>
      <c r="AQ837" s="24">
        <f t="shared" ca="1" si="1095"/>
        <v>-5000</v>
      </c>
      <c r="AR837" s="24">
        <f t="shared" ca="1" si="1095"/>
        <v>-5000</v>
      </c>
      <c r="AS837" s="24">
        <f t="shared" ca="1" si="1095"/>
        <v>-5000</v>
      </c>
      <c r="AT837" s="24">
        <f t="shared" ca="1" si="1095"/>
        <v>-5000</v>
      </c>
      <c r="AU837" s="24">
        <f t="shared" ca="1" si="1095"/>
        <v>-5000</v>
      </c>
      <c r="AV837" s="24">
        <f t="shared" ca="1" si="1095"/>
        <v>-5000</v>
      </c>
      <c r="AW837" s="24">
        <f t="shared" ca="1" si="1095"/>
        <v>-5000</v>
      </c>
      <c r="AX837" s="24">
        <f t="shared" ca="1" si="1095"/>
        <v>-5000</v>
      </c>
      <c r="AY837" s="24">
        <f t="shared" ca="1" si="1095"/>
        <v>-5000</v>
      </c>
      <c r="AZ837" s="24">
        <f t="shared" ca="1" si="1095"/>
        <v>-5000</v>
      </c>
      <c r="BA837" s="24">
        <f t="shared" ca="1" si="1095"/>
        <v>-5000</v>
      </c>
      <c r="BB837" s="24">
        <f t="shared" ca="1" si="1095"/>
        <v>-5000</v>
      </c>
      <c r="BC837" s="24">
        <f t="shared" ca="1" si="1095"/>
        <v>-5000</v>
      </c>
      <c r="BD837" s="24">
        <f t="shared" ca="1" si="1095"/>
        <v>-5000</v>
      </c>
      <c r="BE837" s="24">
        <f t="shared" ca="1" si="1095"/>
        <v>-5000</v>
      </c>
      <c r="BF837" s="24">
        <f t="shared" ca="1" si="1095"/>
        <v>-5000</v>
      </c>
      <c r="BG837" s="24">
        <f t="shared" ca="1" si="1095"/>
        <v>-5000</v>
      </c>
      <c r="BH837" s="24">
        <f t="shared" ca="1" si="1095"/>
        <v>-5000</v>
      </c>
      <c r="BI837" s="24">
        <f t="shared" ca="1" si="1095"/>
        <v>-5000</v>
      </c>
      <c r="BJ837" s="24">
        <f t="shared" ca="1" si="1095"/>
        <v>-5000</v>
      </c>
      <c r="BK837" s="24">
        <f t="shared" ca="1" si="1095"/>
        <v>-5000</v>
      </c>
      <c r="BL837" s="24">
        <f t="shared" ca="1" si="1095"/>
        <v>-5000</v>
      </c>
      <c r="BM837" s="24">
        <f t="shared" ca="1" si="1095"/>
        <v>-5000</v>
      </c>
      <c r="BN837" s="24">
        <f t="shared" ca="1" si="1095"/>
        <v>-5000</v>
      </c>
      <c r="BO837" s="24">
        <f t="shared" ca="1" si="1095"/>
        <v>-5000</v>
      </c>
      <c r="BP837" s="24">
        <f t="shared" ca="1" si="1095"/>
        <v>-5000</v>
      </c>
      <c r="BQ837" s="24">
        <f t="shared" ca="1" si="1095"/>
        <v>-5000</v>
      </c>
      <c r="BR837" s="24">
        <f t="shared" ca="1" si="1095"/>
        <v>-5000</v>
      </c>
      <c r="BS837" s="24">
        <f t="shared" ca="1" si="1095"/>
        <v>-5000</v>
      </c>
      <c r="BT837" s="24">
        <f t="shared" ca="1" si="1095"/>
        <v>-5000</v>
      </c>
      <c r="BU837" s="24">
        <f t="shared" ca="1" si="1095"/>
        <v>-5000</v>
      </c>
      <c r="BV837" s="24">
        <f t="shared" ca="1" si="1095"/>
        <v>-5000</v>
      </c>
      <c r="BW837" s="24">
        <f t="shared" ca="1" si="1095"/>
        <v>-5000</v>
      </c>
      <c r="BX837" s="24">
        <f t="shared" ca="1" si="1095"/>
        <v>-5000</v>
      </c>
      <c r="BY837" s="24">
        <f t="shared" ca="1" si="1095"/>
        <v>-5000</v>
      </c>
      <c r="BZ837" s="24">
        <f t="shared" ca="1" si="1095"/>
        <v>-5000</v>
      </c>
      <c r="CA837" s="24">
        <f t="shared" ca="1" si="1095"/>
        <v>-5000</v>
      </c>
      <c r="CB837" s="24">
        <f t="shared" ca="1" si="1095"/>
        <v>-5000</v>
      </c>
      <c r="CC837" s="24">
        <f t="shared" ca="1" si="1095"/>
        <v>-5000</v>
      </c>
      <c r="CD837" s="24">
        <f t="shared" ca="1" si="1095"/>
        <v>-5000</v>
      </c>
      <c r="CE837" s="24">
        <f t="shared" ca="1" si="1095"/>
        <v>-5000</v>
      </c>
      <c r="CF837" s="24">
        <f t="shared" ref="CF837:DL837" ca="1" si="1096">-+CF807*CF830</f>
        <v>-5000</v>
      </c>
      <c r="CG837" s="24">
        <f t="shared" ca="1" si="1096"/>
        <v>-5000</v>
      </c>
      <c r="CH837" s="24">
        <f t="shared" ca="1" si="1096"/>
        <v>-5000</v>
      </c>
      <c r="CI837" s="24">
        <f t="shared" ca="1" si="1096"/>
        <v>-5000</v>
      </c>
      <c r="CJ837" s="24">
        <f t="shared" ca="1" si="1096"/>
        <v>-5000</v>
      </c>
      <c r="CK837" s="24">
        <f t="shared" ca="1" si="1096"/>
        <v>-5000</v>
      </c>
      <c r="CL837" s="24">
        <f t="shared" ca="1" si="1096"/>
        <v>-5000</v>
      </c>
      <c r="CM837" s="24" t="e">
        <f t="shared" ca="1" si="1096"/>
        <v>#N/A</v>
      </c>
      <c r="CN837" s="24" t="e">
        <f t="shared" ca="1" si="1096"/>
        <v>#N/A</v>
      </c>
      <c r="CO837" s="24" t="e">
        <f t="shared" ca="1" si="1096"/>
        <v>#N/A</v>
      </c>
      <c r="CP837" s="24" t="e">
        <f t="shared" ca="1" si="1096"/>
        <v>#N/A</v>
      </c>
      <c r="CQ837" s="24" t="e">
        <f t="shared" ca="1" si="1096"/>
        <v>#N/A</v>
      </c>
      <c r="CR837" s="24" t="e">
        <f t="shared" ca="1" si="1096"/>
        <v>#N/A</v>
      </c>
      <c r="CS837" s="24" t="e">
        <f t="shared" ca="1" si="1096"/>
        <v>#N/A</v>
      </c>
      <c r="CT837" s="24" t="e">
        <f t="shared" ca="1" si="1096"/>
        <v>#N/A</v>
      </c>
      <c r="CU837" s="24" t="e">
        <f t="shared" ca="1" si="1096"/>
        <v>#N/A</v>
      </c>
      <c r="CV837" s="24" t="e">
        <f t="shared" ca="1" si="1096"/>
        <v>#N/A</v>
      </c>
      <c r="CW837" s="24" t="e">
        <f t="shared" ca="1" si="1096"/>
        <v>#N/A</v>
      </c>
      <c r="CX837" s="24" t="e">
        <f t="shared" ca="1" si="1096"/>
        <v>#N/A</v>
      </c>
      <c r="CY837" s="24" t="e">
        <f t="shared" ca="1" si="1096"/>
        <v>#N/A</v>
      </c>
      <c r="CZ837" s="24" t="e">
        <f t="shared" ca="1" si="1096"/>
        <v>#N/A</v>
      </c>
      <c r="DA837" s="24" t="e">
        <f t="shared" ca="1" si="1096"/>
        <v>#N/A</v>
      </c>
      <c r="DB837" s="24" t="e">
        <f t="shared" ca="1" si="1096"/>
        <v>#N/A</v>
      </c>
      <c r="DC837" s="24" t="e">
        <f t="shared" ca="1" si="1096"/>
        <v>#N/A</v>
      </c>
      <c r="DD837" s="24" t="e">
        <f t="shared" ca="1" si="1096"/>
        <v>#N/A</v>
      </c>
      <c r="DE837" s="24" t="e">
        <f t="shared" ca="1" si="1096"/>
        <v>#N/A</v>
      </c>
      <c r="DF837" s="24" t="e">
        <f t="shared" ca="1" si="1096"/>
        <v>#N/A</v>
      </c>
      <c r="DG837" s="24" t="e">
        <f t="shared" ca="1" si="1096"/>
        <v>#N/A</v>
      </c>
      <c r="DH837" s="24" t="e">
        <f t="shared" ca="1" si="1096"/>
        <v>#N/A</v>
      </c>
      <c r="DI837" s="24" t="e">
        <f t="shared" ca="1" si="1096"/>
        <v>#N/A</v>
      </c>
      <c r="DJ837" s="24" t="e">
        <f t="shared" ca="1" si="1096"/>
        <v>#N/A</v>
      </c>
      <c r="DK837" s="24" t="e">
        <f t="shared" ca="1" si="1096"/>
        <v>#N/A</v>
      </c>
      <c r="DL837" s="24" t="e">
        <f t="shared" ca="1" si="1096"/>
        <v>#N/A</v>
      </c>
    </row>
    <row r="838" spans="1:116" x14ac:dyDescent="0.4">
      <c r="D838" t="s">
        <v>817</v>
      </c>
      <c r="E838" s="8" t="str">
        <f t="shared" si="1089"/>
        <v>838 LISTSALE-PV</v>
      </c>
      <c r="G838" s="158" t="s">
        <v>807</v>
      </c>
      <c r="H838" s="31"/>
      <c r="I838" s="73"/>
      <c r="J838" s="73"/>
      <c r="K838" s="23">
        <f t="shared" ca="1" si="1090"/>
        <v>-180000</v>
      </c>
      <c r="L838" s="23">
        <f t="shared" ca="1" si="1090"/>
        <v>-180000</v>
      </c>
      <c r="M838" s="23">
        <f t="shared" ca="1" si="1090"/>
        <v>-180000</v>
      </c>
      <c r="N838" s="23">
        <f t="shared" ca="1" si="1090"/>
        <v>-180000</v>
      </c>
      <c r="O838" s="23">
        <f t="shared" ca="1" si="1090"/>
        <v>-180000</v>
      </c>
      <c r="P838" s="23">
        <f t="shared" ca="1" si="1090"/>
        <v>-180000</v>
      </c>
      <c r="R838" s="33"/>
      <c r="S838" s="24">
        <f ca="1">-+S808*S831</f>
        <v>-15000</v>
      </c>
      <c r="T838" s="24">
        <f t="shared" ref="T838:CE838" ca="1" si="1097">-+T808*T831</f>
        <v>-15000</v>
      </c>
      <c r="U838" s="24">
        <f t="shared" ca="1" si="1097"/>
        <v>-15000</v>
      </c>
      <c r="V838" s="24">
        <f t="shared" ca="1" si="1097"/>
        <v>-15000</v>
      </c>
      <c r="W838" s="24">
        <f t="shared" ca="1" si="1097"/>
        <v>-15000</v>
      </c>
      <c r="X838" s="24">
        <f t="shared" ca="1" si="1097"/>
        <v>-15000</v>
      </c>
      <c r="Y838" s="24">
        <f t="shared" ca="1" si="1097"/>
        <v>-15000</v>
      </c>
      <c r="Z838" s="24">
        <f t="shared" ca="1" si="1097"/>
        <v>-15000</v>
      </c>
      <c r="AA838" s="24">
        <f t="shared" ca="1" si="1097"/>
        <v>-15000</v>
      </c>
      <c r="AB838" s="24">
        <f t="shared" ca="1" si="1097"/>
        <v>-15000</v>
      </c>
      <c r="AC838" s="24">
        <f t="shared" ca="1" si="1097"/>
        <v>-15000</v>
      </c>
      <c r="AD838" s="24">
        <f t="shared" ca="1" si="1097"/>
        <v>-15000</v>
      </c>
      <c r="AE838" s="24">
        <f t="shared" ca="1" si="1097"/>
        <v>-15000</v>
      </c>
      <c r="AF838" s="24">
        <f t="shared" ca="1" si="1097"/>
        <v>-15000</v>
      </c>
      <c r="AG838" s="24">
        <f t="shared" ca="1" si="1097"/>
        <v>-15000</v>
      </c>
      <c r="AH838" s="24">
        <f t="shared" ca="1" si="1097"/>
        <v>-15000</v>
      </c>
      <c r="AI838" s="24">
        <f t="shared" ca="1" si="1097"/>
        <v>-15000</v>
      </c>
      <c r="AJ838" s="24">
        <f t="shared" ca="1" si="1097"/>
        <v>-15000</v>
      </c>
      <c r="AK838" s="24">
        <f t="shared" ca="1" si="1097"/>
        <v>-15000</v>
      </c>
      <c r="AL838" s="24">
        <f t="shared" ca="1" si="1097"/>
        <v>-15000</v>
      </c>
      <c r="AM838" s="24">
        <f t="shared" ca="1" si="1097"/>
        <v>-15000</v>
      </c>
      <c r="AN838" s="24">
        <f t="shared" ca="1" si="1097"/>
        <v>-15000</v>
      </c>
      <c r="AO838" s="24">
        <f t="shared" ca="1" si="1097"/>
        <v>-15000</v>
      </c>
      <c r="AP838" s="24">
        <f t="shared" ca="1" si="1097"/>
        <v>-15000</v>
      </c>
      <c r="AQ838" s="24">
        <f t="shared" ca="1" si="1097"/>
        <v>-15000</v>
      </c>
      <c r="AR838" s="24">
        <f t="shared" ca="1" si="1097"/>
        <v>-15000</v>
      </c>
      <c r="AS838" s="24">
        <f t="shared" ca="1" si="1097"/>
        <v>-15000</v>
      </c>
      <c r="AT838" s="24">
        <f t="shared" ca="1" si="1097"/>
        <v>-15000</v>
      </c>
      <c r="AU838" s="24">
        <f t="shared" ca="1" si="1097"/>
        <v>-15000</v>
      </c>
      <c r="AV838" s="24">
        <f t="shared" ca="1" si="1097"/>
        <v>-15000</v>
      </c>
      <c r="AW838" s="24">
        <f t="shared" ca="1" si="1097"/>
        <v>-15000</v>
      </c>
      <c r="AX838" s="24">
        <f t="shared" ca="1" si="1097"/>
        <v>-15000</v>
      </c>
      <c r="AY838" s="24">
        <f t="shared" ca="1" si="1097"/>
        <v>-15000</v>
      </c>
      <c r="AZ838" s="24">
        <f t="shared" ca="1" si="1097"/>
        <v>-15000</v>
      </c>
      <c r="BA838" s="24">
        <f t="shared" ca="1" si="1097"/>
        <v>-15000</v>
      </c>
      <c r="BB838" s="24">
        <f t="shared" ca="1" si="1097"/>
        <v>-15000</v>
      </c>
      <c r="BC838" s="24">
        <f t="shared" ca="1" si="1097"/>
        <v>-15000</v>
      </c>
      <c r="BD838" s="24">
        <f t="shared" ca="1" si="1097"/>
        <v>-15000</v>
      </c>
      <c r="BE838" s="24">
        <f t="shared" ca="1" si="1097"/>
        <v>-15000</v>
      </c>
      <c r="BF838" s="24">
        <f t="shared" ca="1" si="1097"/>
        <v>-15000</v>
      </c>
      <c r="BG838" s="24">
        <f t="shared" ca="1" si="1097"/>
        <v>-15000</v>
      </c>
      <c r="BH838" s="24">
        <f t="shared" ca="1" si="1097"/>
        <v>-15000</v>
      </c>
      <c r="BI838" s="24">
        <f t="shared" ca="1" si="1097"/>
        <v>-15000</v>
      </c>
      <c r="BJ838" s="24">
        <f t="shared" ca="1" si="1097"/>
        <v>-15000</v>
      </c>
      <c r="BK838" s="24">
        <f t="shared" ca="1" si="1097"/>
        <v>-15000</v>
      </c>
      <c r="BL838" s="24">
        <f t="shared" ca="1" si="1097"/>
        <v>-15000</v>
      </c>
      <c r="BM838" s="24">
        <f t="shared" ca="1" si="1097"/>
        <v>-15000</v>
      </c>
      <c r="BN838" s="24">
        <f t="shared" ca="1" si="1097"/>
        <v>-15000</v>
      </c>
      <c r="BO838" s="24">
        <f t="shared" ca="1" si="1097"/>
        <v>-15000</v>
      </c>
      <c r="BP838" s="24">
        <f t="shared" ca="1" si="1097"/>
        <v>-15000</v>
      </c>
      <c r="BQ838" s="24">
        <f t="shared" ca="1" si="1097"/>
        <v>-15000</v>
      </c>
      <c r="BR838" s="24">
        <f t="shared" ca="1" si="1097"/>
        <v>-15000</v>
      </c>
      <c r="BS838" s="24">
        <f t="shared" ca="1" si="1097"/>
        <v>-15000</v>
      </c>
      <c r="BT838" s="24">
        <f t="shared" ca="1" si="1097"/>
        <v>-15000</v>
      </c>
      <c r="BU838" s="24">
        <f t="shared" ca="1" si="1097"/>
        <v>-15000</v>
      </c>
      <c r="BV838" s="24">
        <f t="shared" ca="1" si="1097"/>
        <v>-15000</v>
      </c>
      <c r="BW838" s="24">
        <f t="shared" ca="1" si="1097"/>
        <v>-15000</v>
      </c>
      <c r="BX838" s="24">
        <f t="shared" ca="1" si="1097"/>
        <v>-15000</v>
      </c>
      <c r="BY838" s="24">
        <f t="shared" ca="1" si="1097"/>
        <v>-15000</v>
      </c>
      <c r="BZ838" s="24">
        <f t="shared" ca="1" si="1097"/>
        <v>-15000</v>
      </c>
      <c r="CA838" s="24">
        <f t="shared" ca="1" si="1097"/>
        <v>-15000</v>
      </c>
      <c r="CB838" s="24">
        <f t="shared" ca="1" si="1097"/>
        <v>-15000</v>
      </c>
      <c r="CC838" s="24">
        <f t="shared" ca="1" si="1097"/>
        <v>-15000</v>
      </c>
      <c r="CD838" s="24">
        <f t="shared" ca="1" si="1097"/>
        <v>-15000</v>
      </c>
      <c r="CE838" s="24">
        <f t="shared" ca="1" si="1097"/>
        <v>-15000</v>
      </c>
      <c r="CF838" s="24">
        <f t="shared" ref="CF838:DL838" ca="1" si="1098">-+CF808*CF831</f>
        <v>-15000</v>
      </c>
      <c r="CG838" s="24">
        <f t="shared" ca="1" si="1098"/>
        <v>-15000</v>
      </c>
      <c r="CH838" s="24">
        <f t="shared" ca="1" si="1098"/>
        <v>-15000</v>
      </c>
      <c r="CI838" s="24">
        <f t="shared" ca="1" si="1098"/>
        <v>-15000</v>
      </c>
      <c r="CJ838" s="24">
        <f t="shared" ca="1" si="1098"/>
        <v>-15000</v>
      </c>
      <c r="CK838" s="24">
        <f t="shared" ca="1" si="1098"/>
        <v>-15000</v>
      </c>
      <c r="CL838" s="24">
        <f t="shared" ca="1" si="1098"/>
        <v>-15000</v>
      </c>
      <c r="CM838" s="24" t="e">
        <f t="shared" ca="1" si="1098"/>
        <v>#N/A</v>
      </c>
      <c r="CN838" s="24" t="e">
        <f t="shared" ca="1" si="1098"/>
        <v>#N/A</v>
      </c>
      <c r="CO838" s="24" t="e">
        <f t="shared" ca="1" si="1098"/>
        <v>#N/A</v>
      </c>
      <c r="CP838" s="24" t="e">
        <f t="shared" ca="1" si="1098"/>
        <v>#N/A</v>
      </c>
      <c r="CQ838" s="24" t="e">
        <f t="shared" ca="1" si="1098"/>
        <v>#N/A</v>
      </c>
      <c r="CR838" s="24" t="e">
        <f t="shared" ca="1" si="1098"/>
        <v>#N/A</v>
      </c>
      <c r="CS838" s="24" t="e">
        <f t="shared" ca="1" si="1098"/>
        <v>#N/A</v>
      </c>
      <c r="CT838" s="24" t="e">
        <f t="shared" ca="1" si="1098"/>
        <v>#N/A</v>
      </c>
      <c r="CU838" s="24" t="e">
        <f t="shared" ca="1" si="1098"/>
        <v>#N/A</v>
      </c>
      <c r="CV838" s="24" t="e">
        <f t="shared" ca="1" si="1098"/>
        <v>#N/A</v>
      </c>
      <c r="CW838" s="24" t="e">
        <f t="shared" ca="1" si="1098"/>
        <v>#N/A</v>
      </c>
      <c r="CX838" s="24" t="e">
        <f t="shared" ca="1" si="1098"/>
        <v>#N/A</v>
      </c>
      <c r="CY838" s="24" t="e">
        <f t="shared" ca="1" si="1098"/>
        <v>#N/A</v>
      </c>
      <c r="CZ838" s="24" t="e">
        <f t="shared" ca="1" si="1098"/>
        <v>#N/A</v>
      </c>
      <c r="DA838" s="24" t="e">
        <f t="shared" ca="1" si="1098"/>
        <v>#N/A</v>
      </c>
      <c r="DB838" s="24" t="e">
        <f t="shared" ca="1" si="1098"/>
        <v>#N/A</v>
      </c>
      <c r="DC838" s="24" t="e">
        <f t="shared" ca="1" si="1098"/>
        <v>#N/A</v>
      </c>
      <c r="DD838" s="24" t="e">
        <f t="shared" ca="1" si="1098"/>
        <v>#N/A</v>
      </c>
      <c r="DE838" s="24" t="e">
        <f t="shared" ca="1" si="1098"/>
        <v>#N/A</v>
      </c>
      <c r="DF838" s="24" t="e">
        <f t="shared" ca="1" si="1098"/>
        <v>#N/A</v>
      </c>
      <c r="DG838" s="24" t="e">
        <f t="shared" ca="1" si="1098"/>
        <v>#N/A</v>
      </c>
      <c r="DH838" s="24" t="e">
        <f t="shared" ca="1" si="1098"/>
        <v>#N/A</v>
      </c>
      <c r="DI838" s="24" t="e">
        <f t="shared" ca="1" si="1098"/>
        <v>#N/A</v>
      </c>
      <c r="DJ838" s="24" t="e">
        <f t="shared" ca="1" si="1098"/>
        <v>#N/A</v>
      </c>
      <c r="DK838" s="24" t="e">
        <f t="shared" ca="1" si="1098"/>
        <v>#N/A</v>
      </c>
      <c r="DL838" s="24" t="e">
        <f t="shared" ca="1" si="1098"/>
        <v>#N/A</v>
      </c>
    </row>
    <row r="839" spans="1:116" x14ac:dyDescent="0.4">
      <c r="D839" t="s">
        <v>817</v>
      </c>
      <c r="E839" s="8" t="str">
        <f t="shared" si="1089"/>
        <v>839 LISTSALE-PV</v>
      </c>
      <c r="G839" s="158" t="s">
        <v>808</v>
      </c>
      <c r="H839" s="31"/>
      <c r="I839" s="73"/>
      <c r="J839" s="73"/>
      <c r="K839" s="258">
        <f t="shared" ca="1" si="1090"/>
        <v>-120000</v>
      </c>
      <c r="L839" s="258">
        <f t="shared" ca="1" si="1090"/>
        <v>-120000</v>
      </c>
      <c r="M839" s="258">
        <f t="shared" ca="1" si="1090"/>
        <v>-120000</v>
      </c>
      <c r="N839" s="258">
        <f t="shared" ca="1" si="1090"/>
        <v>-120000</v>
      </c>
      <c r="O839" s="258">
        <f t="shared" ca="1" si="1090"/>
        <v>-120000</v>
      </c>
      <c r="P839" s="258">
        <f t="shared" ca="1" si="1090"/>
        <v>-120000</v>
      </c>
      <c r="R839" s="33"/>
      <c r="S839" s="138">
        <f ca="1">-+S809*S832</f>
        <v>-10000</v>
      </c>
      <c r="T839" s="138">
        <f t="shared" ref="T839:CE839" ca="1" si="1099">-+T809*T832</f>
        <v>-10000</v>
      </c>
      <c r="U839" s="138">
        <f t="shared" ca="1" si="1099"/>
        <v>-10000</v>
      </c>
      <c r="V839" s="138">
        <f t="shared" ca="1" si="1099"/>
        <v>-10000</v>
      </c>
      <c r="W839" s="138">
        <f t="shared" ca="1" si="1099"/>
        <v>-10000</v>
      </c>
      <c r="X839" s="138">
        <f t="shared" ca="1" si="1099"/>
        <v>-10000</v>
      </c>
      <c r="Y839" s="138">
        <f t="shared" ca="1" si="1099"/>
        <v>-10000</v>
      </c>
      <c r="Z839" s="138">
        <f t="shared" ca="1" si="1099"/>
        <v>-10000</v>
      </c>
      <c r="AA839" s="138">
        <f t="shared" ca="1" si="1099"/>
        <v>-10000</v>
      </c>
      <c r="AB839" s="138">
        <f t="shared" ca="1" si="1099"/>
        <v>-10000</v>
      </c>
      <c r="AC839" s="138">
        <f t="shared" ca="1" si="1099"/>
        <v>-10000</v>
      </c>
      <c r="AD839" s="138">
        <f t="shared" ca="1" si="1099"/>
        <v>-10000</v>
      </c>
      <c r="AE839" s="138">
        <f t="shared" ca="1" si="1099"/>
        <v>-10000</v>
      </c>
      <c r="AF839" s="138">
        <f t="shared" ca="1" si="1099"/>
        <v>-10000</v>
      </c>
      <c r="AG839" s="138">
        <f t="shared" ca="1" si="1099"/>
        <v>-10000</v>
      </c>
      <c r="AH839" s="138">
        <f t="shared" ca="1" si="1099"/>
        <v>-10000</v>
      </c>
      <c r="AI839" s="138">
        <f t="shared" ca="1" si="1099"/>
        <v>-10000</v>
      </c>
      <c r="AJ839" s="138">
        <f t="shared" ca="1" si="1099"/>
        <v>-10000</v>
      </c>
      <c r="AK839" s="138">
        <f t="shared" ca="1" si="1099"/>
        <v>-10000</v>
      </c>
      <c r="AL839" s="138">
        <f t="shared" ca="1" si="1099"/>
        <v>-10000</v>
      </c>
      <c r="AM839" s="138">
        <f t="shared" ca="1" si="1099"/>
        <v>-10000</v>
      </c>
      <c r="AN839" s="138">
        <f t="shared" ca="1" si="1099"/>
        <v>-10000</v>
      </c>
      <c r="AO839" s="138">
        <f t="shared" ca="1" si="1099"/>
        <v>-10000</v>
      </c>
      <c r="AP839" s="138">
        <f t="shared" ca="1" si="1099"/>
        <v>-10000</v>
      </c>
      <c r="AQ839" s="138">
        <f t="shared" ca="1" si="1099"/>
        <v>-10000</v>
      </c>
      <c r="AR839" s="138">
        <f t="shared" ca="1" si="1099"/>
        <v>-10000</v>
      </c>
      <c r="AS839" s="138">
        <f t="shared" ca="1" si="1099"/>
        <v>-10000</v>
      </c>
      <c r="AT839" s="138">
        <f t="shared" ca="1" si="1099"/>
        <v>-10000</v>
      </c>
      <c r="AU839" s="138">
        <f t="shared" ca="1" si="1099"/>
        <v>-10000</v>
      </c>
      <c r="AV839" s="138">
        <f t="shared" ca="1" si="1099"/>
        <v>-10000</v>
      </c>
      <c r="AW839" s="138">
        <f t="shared" ca="1" si="1099"/>
        <v>-10000</v>
      </c>
      <c r="AX839" s="138">
        <f t="shared" ca="1" si="1099"/>
        <v>-10000</v>
      </c>
      <c r="AY839" s="138">
        <f t="shared" ca="1" si="1099"/>
        <v>-10000</v>
      </c>
      <c r="AZ839" s="138">
        <f t="shared" ca="1" si="1099"/>
        <v>-10000</v>
      </c>
      <c r="BA839" s="138">
        <f t="shared" ca="1" si="1099"/>
        <v>-10000</v>
      </c>
      <c r="BB839" s="138">
        <f t="shared" ca="1" si="1099"/>
        <v>-10000</v>
      </c>
      <c r="BC839" s="138">
        <f t="shared" ca="1" si="1099"/>
        <v>-10000</v>
      </c>
      <c r="BD839" s="138">
        <f t="shared" ca="1" si="1099"/>
        <v>-10000</v>
      </c>
      <c r="BE839" s="138">
        <f t="shared" ca="1" si="1099"/>
        <v>-10000</v>
      </c>
      <c r="BF839" s="138">
        <f t="shared" ca="1" si="1099"/>
        <v>-10000</v>
      </c>
      <c r="BG839" s="138">
        <f t="shared" ca="1" si="1099"/>
        <v>-10000</v>
      </c>
      <c r="BH839" s="138">
        <f t="shared" ca="1" si="1099"/>
        <v>-10000</v>
      </c>
      <c r="BI839" s="138">
        <f t="shared" ca="1" si="1099"/>
        <v>-10000</v>
      </c>
      <c r="BJ839" s="138">
        <f t="shared" ca="1" si="1099"/>
        <v>-10000</v>
      </c>
      <c r="BK839" s="138">
        <f t="shared" ca="1" si="1099"/>
        <v>-10000</v>
      </c>
      <c r="BL839" s="138">
        <f t="shared" ca="1" si="1099"/>
        <v>-10000</v>
      </c>
      <c r="BM839" s="138">
        <f t="shared" ca="1" si="1099"/>
        <v>-10000</v>
      </c>
      <c r="BN839" s="138">
        <f t="shared" ca="1" si="1099"/>
        <v>-10000</v>
      </c>
      <c r="BO839" s="138">
        <f t="shared" ca="1" si="1099"/>
        <v>-10000</v>
      </c>
      <c r="BP839" s="138">
        <f t="shared" ca="1" si="1099"/>
        <v>-10000</v>
      </c>
      <c r="BQ839" s="138">
        <f t="shared" ca="1" si="1099"/>
        <v>-10000</v>
      </c>
      <c r="BR839" s="138">
        <f t="shared" ca="1" si="1099"/>
        <v>-10000</v>
      </c>
      <c r="BS839" s="138">
        <f t="shared" ca="1" si="1099"/>
        <v>-10000</v>
      </c>
      <c r="BT839" s="138">
        <f t="shared" ca="1" si="1099"/>
        <v>-10000</v>
      </c>
      <c r="BU839" s="138">
        <f t="shared" ca="1" si="1099"/>
        <v>-10000</v>
      </c>
      <c r="BV839" s="138">
        <f t="shared" ca="1" si="1099"/>
        <v>-10000</v>
      </c>
      <c r="BW839" s="138">
        <f t="shared" ca="1" si="1099"/>
        <v>-10000</v>
      </c>
      <c r="BX839" s="138">
        <f t="shared" ca="1" si="1099"/>
        <v>-10000</v>
      </c>
      <c r="BY839" s="138">
        <f t="shared" ca="1" si="1099"/>
        <v>-10000</v>
      </c>
      <c r="BZ839" s="138">
        <f t="shared" ca="1" si="1099"/>
        <v>-10000</v>
      </c>
      <c r="CA839" s="138">
        <f t="shared" ca="1" si="1099"/>
        <v>-10000</v>
      </c>
      <c r="CB839" s="138">
        <f t="shared" ca="1" si="1099"/>
        <v>-10000</v>
      </c>
      <c r="CC839" s="138">
        <f t="shared" ca="1" si="1099"/>
        <v>-10000</v>
      </c>
      <c r="CD839" s="138">
        <f t="shared" ca="1" si="1099"/>
        <v>-10000</v>
      </c>
      <c r="CE839" s="138">
        <f t="shared" ca="1" si="1099"/>
        <v>-10000</v>
      </c>
      <c r="CF839" s="138">
        <f t="shared" ref="CF839:DL839" ca="1" si="1100">-+CF809*CF832</f>
        <v>-10000</v>
      </c>
      <c r="CG839" s="138">
        <f t="shared" ca="1" si="1100"/>
        <v>-10000</v>
      </c>
      <c r="CH839" s="138">
        <f t="shared" ca="1" si="1100"/>
        <v>-10000</v>
      </c>
      <c r="CI839" s="138">
        <f t="shared" ca="1" si="1100"/>
        <v>-10000</v>
      </c>
      <c r="CJ839" s="138">
        <f t="shared" ca="1" si="1100"/>
        <v>-10000</v>
      </c>
      <c r="CK839" s="138">
        <f t="shared" ca="1" si="1100"/>
        <v>-10000</v>
      </c>
      <c r="CL839" s="138">
        <f t="shared" ca="1" si="1100"/>
        <v>-10000</v>
      </c>
      <c r="CM839" s="138" t="e">
        <f t="shared" ca="1" si="1100"/>
        <v>#N/A</v>
      </c>
      <c r="CN839" s="138" t="e">
        <f t="shared" ca="1" si="1100"/>
        <v>#N/A</v>
      </c>
      <c r="CO839" s="138" t="e">
        <f t="shared" ca="1" si="1100"/>
        <v>#N/A</v>
      </c>
      <c r="CP839" s="138" t="e">
        <f t="shared" ca="1" si="1100"/>
        <v>#N/A</v>
      </c>
      <c r="CQ839" s="138" t="e">
        <f t="shared" ca="1" si="1100"/>
        <v>#N/A</v>
      </c>
      <c r="CR839" s="138" t="e">
        <f t="shared" ca="1" si="1100"/>
        <v>#N/A</v>
      </c>
      <c r="CS839" s="138" t="e">
        <f t="shared" ca="1" si="1100"/>
        <v>#N/A</v>
      </c>
      <c r="CT839" s="138" t="e">
        <f t="shared" ca="1" si="1100"/>
        <v>#N/A</v>
      </c>
      <c r="CU839" s="138" t="e">
        <f t="shared" ca="1" si="1100"/>
        <v>#N/A</v>
      </c>
      <c r="CV839" s="138" t="e">
        <f t="shared" ca="1" si="1100"/>
        <v>#N/A</v>
      </c>
      <c r="CW839" s="138" t="e">
        <f t="shared" ca="1" si="1100"/>
        <v>#N/A</v>
      </c>
      <c r="CX839" s="138" t="e">
        <f t="shared" ca="1" si="1100"/>
        <v>#N/A</v>
      </c>
      <c r="CY839" s="138" t="e">
        <f t="shared" ca="1" si="1100"/>
        <v>#N/A</v>
      </c>
      <c r="CZ839" s="138" t="e">
        <f t="shared" ca="1" si="1100"/>
        <v>#N/A</v>
      </c>
      <c r="DA839" s="138" t="e">
        <f t="shared" ca="1" si="1100"/>
        <v>#N/A</v>
      </c>
      <c r="DB839" s="138" t="e">
        <f t="shared" ca="1" si="1100"/>
        <v>#N/A</v>
      </c>
      <c r="DC839" s="138" t="e">
        <f t="shared" ca="1" si="1100"/>
        <v>#N/A</v>
      </c>
      <c r="DD839" s="138" t="e">
        <f t="shared" ca="1" si="1100"/>
        <v>#N/A</v>
      </c>
      <c r="DE839" s="138" t="e">
        <f t="shared" ca="1" si="1100"/>
        <v>#N/A</v>
      </c>
      <c r="DF839" s="138" t="e">
        <f t="shared" ca="1" si="1100"/>
        <v>#N/A</v>
      </c>
      <c r="DG839" s="138" t="e">
        <f t="shared" ca="1" si="1100"/>
        <v>#N/A</v>
      </c>
      <c r="DH839" s="138" t="e">
        <f t="shared" ca="1" si="1100"/>
        <v>#N/A</v>
      </c>
      <c r="DI839" s="138" t="e">
        <f t="shared" ca="1" si="1100"/>
        <v>#N/A</v>
      </c>
      <c r="DJ839" s="138" t="e">
        <f t="shared" ca="1" si="1100"/>
        <v>#N/A</v>
      </c>
      <c r="DK839" s="138" t="e">
        <f t="shared" ca="1" si="1100"/>
        <v>#N/A</v>
      </c>
      <c r="DL839" s="138" t="e">
        <f t="shared" ca="1" si="1100"/>
        <v>#N/A</v>
      </c>
    </row>
    <row r="840" spans="1:116" x14ac:dyDescent="0.4">
      <c r="A840" s="27"/>
      <c r="B840" s="27"/>
      <c r="C840" t="s">
        <v>203</v>
      </c>
      <c r="D840" t="s">
        <v>817</v>
      </c>
      <c r="E840" s="8" t="str">
        <f t="shared" si="1089"/>
        <v>840 LISTSALE-PV</v>
      </c>
      <c r="F840" s="27"/>
      <c r="G840" s="126" t="s">
        <v>813</v>
      </c>
      <c r="H840" s="31"/>
      <c r="I840" s="73"/>
      <c r="J840" s="73"/>
      <c r="K840" s="33">
        <f t="shared" ca="1" si="1090"/>
        <v>-600000</v>
      </c>
      <c r="L840" s="33">
        <f t="shared" ca="1" si="1090"/>
        <v>-600000</v>
      </c>
      <c r="M840" s="33">
        <f t="shared" ca="1" si="1090"/>
        <v>-600000</v>
      </c>
      <c r="N840" s="33">
        <f t="shared" ca="1" si="1090"/>
        <v>-600000</v>
      </c>
      <c r="O840" s="33">
        <f t="shared" ca="1" si="1090"/>
        <v>-600000</v>
      </c>
      <c r="P840" s="33">
        <f t="shared" ca="1" si="1090"/>
        <v>-600000</v>
      </c>
      <c r="R840" s="33"/>
      <c r="S840" s="33">
        <f ca="1">SUM(S835:S839)</f>
        <v>-50000</v>
      </c>
      <c r="T840" s="33">
        <f t="shared" ref="T840:CE840" ca="1" si="1101">SUM(T835:T839)</f>
        <v>-50000</v>
      </c>
      <c r="U840" s="33">
        <f t="shared" ca="1" si="1101"/>
        <v>-50000</v>
      </c>
      <c r="V840" s="33">
        <f t="shared" ca="1" si="1101"/>
        <v>-50000</v>
      </c>
      <c r="W840" s="33">
        <f t="shared" ca="1" si="1101"/>
        <v>-50000</v>
      </c>
      <c r="X840" s="33">
        <f t="shared" ca="1" si="1101"/>
        <v>-50000</v>
      </c>
      <c r="Y840" s="33">
        <f t="shared" ca="1" si="1101"/>
        <v>-50000</v>
      </c>
      <c r="Z840" s="33">
        <f t="shared" ca="1" si="1101"/>
        <v>-50000</v>
      </c>
      <c r="AA840" s="33">
        <f t="shared" ca="1" si="1101"/>
        <v>-50000</v>
      </c>
      <c r="AB840" s="33">
        <f t="shared" ca="1" si="1101"/>
        <v>-50000</v>
      </c>
      <c r="AC840" s="33">
        <f t="shared" ca="1" si="1101"/>
        <v>-50000</v>
      </c>
      <c r="AD840" s="33">
        <f t="shared" ca="1" si="1101"/>
        <v>-50000</v>
      </c>
      <c r="AE840" s="33">
        <f t="shared" ca="1" si="1101"/>
        <v>-50000</v>
      </c>
      <c r="AF840" s="33">
        <f t="shared" ca="1" si="1101"/>
        <v>-50000</v>
      </c>
      <c r="AG840" s="33">
        <f t="shared" ca="1" si="1101"/>
        <v>-50000</v>
      </c>
      <c r="AH840" s="33">
        <f t="shared" ca="1" si="1101"/>
        <v>-50000</v>
      </c>
      <c r="AI840" s="33">
        <f t="shared" ca="1" si="1101"/>
        <v>-50000</v>
      </c>
      <c r="AJ840" s="33">
        <f t="shared" ca="1" si="1101"/>
        <v>-50000</v>
      </c>
      <c r="AK840" s="33">
        <f t="shared" ca="1" si="1101"/>
        <v>-50000</v>
      </c>
      <c r="AL840" s="33">
        <f t="shared" ca="1" si="1101"/>
        <v>-50000</v>
      </c>
      <c r="AM840" s="33">
        <f t="shared" ca="1" si="1101"/>
        <v>-50000</v>
      </c>
      <c r="AN840" s="33">
        <f t="shared" ca="1" si="1101"/>
        <v>-50000</v>
      </c>
      <c r="AO840" s="33">
        <f t="shared" ca="1" si="1101"/>
        <v>-50000</v>
      </c>
      <c r="AP840" s="33">
        <f t="shared" ca="1" si="1101"/>
        <v>-50000</v>
      </c>
      <c r="AQ840" s="33">
        <f t="shared" ca="1" si="1101"/>
        <v>-50000</v>
      </c>
      <c r="AR840" s="33">
        <f t="shared" ca="1" si="1101"/>
        <v>-50000</v>
      </c>
      <c r="AS840" s="33">
        <f t="shared" ca="1" si="1101"/>
        <v>-50000</v>
      </c>
      <c r="AT840" s="33">
        <f t="shared" ca="1" si="1101"/>
        <v>-50000</v>
      </c>
      <c r="AU840" s="33">
        <f t="shared" ca="1" si="1101"/>
        <v>-50000</v>
      </c>
      <c r="AV840" s="33">
        <f t="shared" ca="1" si="1101"/>
        <v>-50000</v>
      </c>
      <c r="AW840" s="33">
        <f t="shared" ca="1" si="1101"/>
        <v>-50000</v>
      </c>
      <c r="AX840" s="33">
        <f t="shared" ca="1" si="1101"/>
        <v>-50000</v>
      </c>
      <c r="AY840" s="33">
        <f t="shared" ca="1" si="1101"/>
        <v>-50000</v>
      </c>
      <c r="AZ840" s="33">
        <f t="shared" ca="1" si="1101"/>
        <v>-50000</v>
      </c>
      <c r="BA840" s="33">
        <f t="shared" ca="1" si="1101"/>
        <v>-50000</v>
      </c>
      <c r="BB840" s="33">
        <f t="shared" ca="1" si="1101"/>
        <v>-50000</v>
      </c>
      <c r="BC840" s="33">
        <f t="shared" ca="1" si="1101"/>
        <v>-50000</v>
      </c>
      <c r="BD840" s="33">
        <f t="shared" ca="1" si="1101"/>
        <v>-50000</v>
      </c>
      <c r="BE840" s="33">
        <f t="shared" ca="1" si="1101"/>
        <v>-50000</v>
      </c>
      <c r="BF840" s="33">
        <f t="shared" ca="1" si="1101"/>
        <v>-50000</v>
      </c>
      <c r="BG840" s="33">
        <f t="shared" ca="1" si="1101"/>
        <v>-50000</v>
      </c>
      <c r="BH840" s="33">
        <f t="shared" ca="1" si="1101"/>
        <v>-50000</v>
      </c>
      <c r="BI840" s="33">
        <f t="shared" ca="1" si="1101"/>
        <v>-50000</v>
      </c>
      <c r="BJ840" s="33">
        <f t="shared" ca="1" si="1101"/>
        <v>-50000</v>
      </c>
      <c r="BK840" s="33">
        <f t="shared" ca="1" si="1101"/>
        <v>-50000</v>
      </c>
      <c r="BL840" s="33">
        <f t="shared" ca="1" si="1101"/>
        <v>-50000</v>
      </c>
      <c r="BM840" s="33">
        <f t="shared" ca="1" si="1101"/>
        <v>-50000</v>
      </c>
      <c r="BN840" s="33">
        <f t="shared" ca="1" si="1101"/>
        <v>-50000</v>
      </c>
      <c r="BO840" s="33">
        <f t="shared" ca="1" si="1101"/>
        <v>-50000</v>
      </c>
      <c r="BP840" s="33">
        <f t="shared" ca="1" si="1101"/>
        <v>-50000</v>
      </c>
      <c r="BQ840" s="33">
        <f t="shared" ca="1" si="1101"/>
        <v>-50000</v>
      </c>
      <c r="BR840" s="33">
        <f t="shared" ca="1" si="1101"/>
        <v>-50000</v>
      </c>
      <c r="BS840" s="33">
        <f t="shared" ca="1" si="1101"/>
        <v>-50000</v>
      </c>
      <c r="BT840" s="33">
        <f t="shared" ca="1" si="1101"/>
        <v>-50000</v>
      </c>
      <c r="BU840" s="33">
        <f t="shared" ca="1" si="1101"/>
        <v>-50000</v>
      </c>
      <c r="BV840" s="33">
        <f t="shared" ca="1" si="1101"/>
        <v>-50000</v>
      </c>
      <c r="BW840" s="33">
        <f t="shared" ca="1" si="1101"/>
        <v>-50000</v>
      </c>
      <c r="BX840" s="33">
        <f t="shared" ca="1" si="1101"/>
        <v>-50000</v>
      </c>
      <c r="BY840" s="33">
        <f t="shared" ca="1" si="1101"/>
        <v>-50000</v>
      </c>
      <c r="BZ840" s="33">
        <f t="shared" ca="1" si="1101"/>
        <v>-50000</v>
      </c>
      <c r="CA840" s="33">
        <f t="shared" ca="1" si="1101"/>
        <v>-50000</v>
      </c>
      <c r="CB840" s="33">
        <f t="shared" ca="1" si="1101"/>
        <v>-50000</v>
      </c>
      <c r="CC840" s="33">
        <f t="shared" ca="1" si="1101"/>
        <v>-50000</v>
      </c>
      <c r="CD840" s="33">
        <f t="shared" ca="1" si="1101"/>
        <v>-50000</v>
      </c>
      <c r="CE840" s="33">
        <f t="shared" ca="1" si="1101"/>
        <v>-50000</v>
      </c>
      <c r="CF840" s="33">
        <f t="shared" ref="CF840:DL840" ca="1" si="1102">SUM(CF835:CF839)</f>
        <v>-50000</v>
      </c>
      <c r="CG840" s="33">
        <f t="shared" ca="1" si="1102"/>
        <v>-50000</v>
      </c>
      <c r="CH840" s="33">
        <f t="shared" ca="1" si="1102"/>
        <v>-50000</v>
      </c>
      <c r="CI840" s="33">
        <f t="shared" ca="1" si="1102"/>
        <v>-50000</v>
      </c>
      <c r="CJ840" s="33">
        <f t="shared" ca="1" si="1102"/>
        <v>-50000</v>
      </c>
      <c r="CK840" s="33">
        <f t="shared" ca="1" si="1102"/>
        <v>-50000</v>
      </c>
      <c r="CL840" s="33">
        <f t="shared" ca="1" si="1102"/>
        <v>-50000</v>
      </c>
      <c r="CM840" s="33" t="e">
        <f t="shared" ca="1" si="1102"/>
        <v>#N/A</v>
      </c>
      <c r="CN840" s="33" t="e">
        <f t="shared" ca="1" si="1102"/>
        <v>#N/A</v>
      </c>
      <c r="CO840" s="33" t="e">
        <f t="shared" ca="1" si="1102"/>
        <v>#N/A</v>
      </c>
      <c r="CP840" s="33" t="e">
        <f t="shared" ca="1" si="1102"/>
        <v>#N/A</v>
      </c>
      <c r="CQ840" s="33" t="e">
        <f t="shared" ca="1" si="1102"/>
        <v>#N/A</v>
      </c>
      <c r="CR840" s="33" t="e">
        <f t="shared" ca="1" si="1102"/>
        <v>#N/A</v>
      </c>
      <c r="CS840" s="33" t="e">
        <f t="shared" ca="1" si="1102"/>
        <v>#N/A</v>
      </c>
      <c r="CT840" s="33" t="e">
        <f t="shared" ca="1" si="1102"/>
        <v>#N/A</v>
      </c>
      <c r="CU840" s="33" t="e">
        <f t="shared" ca="1" si="1102"/>
        <v>#N/A</v>
      </c>
      <c r="CV840" s="33" t="e">
        <f t="shared" ca="1" si="1102"/>
        <v>#N/A</v>
      </c>
      <c r="CW840" s="33" t="e">
        <f t="shared" ca="1" si="1102"/>
        <v>#N/A</v>
      </c>
      <c r="CX840" s="33" t="e">
        <f t="shared" ca="1" si="1102"/>
        <v>#N/A</v>
      </c>
      <c r="CY840" s="33" t="e">
        <f t="shared" ca="1" si="1102"/>
        <v>#N/A</v>
      </c>
      <c r="CZ840" s="33" t="e">
        <f t="shared" ca="1" si="1102"/>
        <v>#N/A</v>
      </c>
      <c r="DA840" s="33" t="e">
        <f t="shared" ca="1" si="1102"/>
        <v>#N/A</v>
      </c>
      <c r="DB840" s="33" t="e">
        <f t="shared" ca="1" si="1102"/>
        <v>#N/A</v>
      </c>
      <c r="DC840" s="33" t="e">
        <f t="shared" ca="1" si="1102"/>
        <v>#N/A</v>
      </c>
      <c r="DD840" s="33" t="e">
        <f t="shared" ca="1" si="1102"/>
        <v>#N/A</v>
      </c>
      <c r="DE840" s="33" t="e">
        <f t="shared" ca="1" si="1102"/>
        <v>#N/A</v>
      </c>
      <c r="DF840" s="33" t="e">
        <f t="shared" ca="1" si="1102"/>
        <v>#N/A</v>
      </c>
      <c r="DG840" s="33" t="e">
        <f t="shared" ca="1" si="1102"/>
        <v>#N/A</v>
      </c>
      <c r="DH840" s="33" t="e">
        <f t="shared" ca="1" si="1102"/>
        <v>#N/A</v>
      </c>
      <c r="DI840" s="33" t="e">
        <f t="shared" ca="1" si="1102"/>
        <v>#N/A</v>
      </c>
      <c r="DJ840" s="33" t="e">
        <f t="shared" ca="1" si="1102"/>
        <v>#N/A</v>
      </c>
      <c r="DK840" s="33" t="e">
        <f t="shared" ca="1" si="1102"/>
        <v>#N/A</v>
      </c>
      <c r="DL840" s="33" t="e">
        <f t="shared" ca="1" si="1102"/>
        <v>#N/A</v>
      </c>
    </row>
    <row r="841" spans="1:116" x14ac:dyDescent="0.4">
      <c r="A841" s="27"/>
      <c r="B841" s="27"/>
      <c r="C841" s="27"/>
      <c r="D841" t="s">
        <v>817</v>
      </c>
      <c r="E841" s="8" t="str">
        <f t="shared" ref="E841:E842" si="1103">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103"/>
        <v>842 LISTSALE-PV</v>
      </c>
      <c r="F842" s="27"/>
      <c r="G842" s="126" t="s">
        <v>814</v>
      </c>
      <c r="H842" s="31"/>
      <c r="I842" s="73"/>
      <c r="J842" s="73"/>
      <c r="K842" s="33">
        <f t="shared" ref="K842:P842" ca="1" si="1104">SUMIF($3:$3,K$2,842:842)</f>
        <v>0</v>
      </c>
      <c r="L842" s="33">
        <f t="shared" ca="1" si="1104"/>
        <v>0</v>
      </c>
      <c r="M842" s="33">
        <f t="shared" ca="1" si="1104"/>
        <v>0</v>
      </c>
      <c r="N842" s="33">
        <f t="shared" ca="1" si="1104"/>
        <v>0</v>
      </c>
      <c r="O842" s="33">
        <f t="shared" ca="1" si="1104"/>
        <v>0</v>
      </c>
      <c r="P842" s="33">
        <f t="shared" ca="1" si="1104"/>
        <v>0</v>
      </c>
      <c r="R842" s="33"/>
      <c r="S842" s="33">
        <f ca="1">+S825+S840</f>
        <v>0</v>
      </c>
      <c r="T842" s="33">
        <f t="shared" ref="T842:CE842" ca="1" si="1105">+T825+T840</f>
        <v>0</v>
      </c>
      <c r="U842" s="33">
        <f t="shared" ca="1" si="1105"/>
        <v>0</v>
      </c>
      <c r="V842" s="33">
        <f t="shared" ca="1" si="1105"/>
        <v>0</v>
      </c>
      <c r="W842" s="33">
        <f t="shared" ca="1" si="1105"/>
        <v>0</v>
      </c>
      <c r="X842" s="33">
        <f t="shared" ca="1" si="1105"/>
        <v>0</v>
      </c>
      <c r="Y842" s="33">
        <f t="shared" ca="1" si="1105"/>
        <v>0</v>
      </c>
      <c r="Z842" s="33">
        <f t="shared" ca="1" si="1105"/>
        <v>0</v>
      </c>
      <c r="AA842" s="33">
        <f t="shared" ca="1" si="1105"/>
        <v>0</v>
      </c>
      <c r="AB842" s="33">
        <f t="shared" ca="1" si="1105"/>
        <v>0</v>
      </c>
      <c r="AC842" s="33">
        <f t="shared" ca="1" si="1105"/>
        <v>0</v>
      </c>
      <c r="AD842" s="33">
        <f t="shared" ca="1" si="1105"/>
        <v>0</v>
      </c>
      <c r="AE842" s="33">
        <f t="shared" ca="1" si="1105"/>
        <v>0</v>
      </c>
      <c r="AF842" s="33">
        <f t="shared" ca="1" si="1105"/>
        <v>0</v>
      </c>
      <c r="AG842" s="33">
        <f t="shared" ca="1" si="1105"/>
        <v>0</v>
      </c>
      <c r="AH842" s="33">
        <f t="shared" ca="1" si="1105"/>
        <v>0</v>
      </c>
      <c r="AI842" s="33">
        <f t="shared" ca="1" si="1105"/>
        <v>0</v>
      </c>
      <c r="AJ842" s="33">
        <f t="shared" ca="1" si="1105"/>
        <v>0</v>
      </c>
      <c r="AK842" s="33">
        <f t="shared" ca="1" si="1105"/>
        <v>0</v>
      </c>
      <c r="AL842" s="33">
        <f t="shared" ca="1" si="1105"/>
        <v>0</v>
      </c>
      <c r="AM842" s="33">
        <f t="shared" ca="1" si="1105"/>
        <v>0</v>
      </c>
      <c r="AN842" s="33">
        <f t="shared" ca="1" si="1105"/>
        <v>0</v>
      </c>
      <c r="AO842" s="33">
        <f t="shared" ca="1" si="1105"/>
        <v>0</v>
      </c>
      <c r="AP842" s="33">
        <f t="shared" ca="1" si="1105"/>
        <v>0</v>
      </c>
      <c r="AQ842" s="33">
        <f t="shared" ca="1" si="1105"/>
        <v>0</v>
      </c>
      <c r="AR842" s="33">
        <f t="shared" ca="1" si="1105"/>
        <v>0</v>
      </c>
      <c r="AS842" s="33">
        <f t="shared" ca="1" si="1105"/>
        <v>0</v>
      </c>
      <c r="AT842" s="33">
        <f t="shared" ca="1" si="1105"/>
        <v>0</v>
      </c>
      <c r="AU842" s="33">
        <f t="shared" ca="1" si="1105"/>
        <v>0</v>
      </c>
      <c r="AV842" s="33">
        <f t="shared" ca="1" si="1105"/>
        <v>0</v>
      </c>
      <c r="AW842" s="33">
        <f t="shared" ca="1" si="1105"/>
        <v>0</v>
      </c>
      <c r="AX842" s="33">
        <f t="shared" ca="1" si="1105"/>
        <v>0</v>
      </c>
      <c r="AY842" s="33">
        <f t="shared" ca="1" si="1105"/>
        <v>0</v>
      </c>
      <c r="AZ842" s="33">
        <f t="shared" ca="1" si="1105"/>
        <v>0</v>
      </c>
      <c r="BA842" s="33">
        <f t="shared" ca="1" si="1105"/>
        <v>0</v>
      </c>
      <c r="BB842" s="33">
        <f t="shared" ca="1" si="1105"/>
        <v>0</v>
      </c>
      <c r="BC842" s="33">
        <f t="shared" ca="1" si="1105"/>
        <v>0</v>
      </c>
      <c r="BD842" s="33">
        <f t="shared" ca="1" si="1105"/>
        <v>0</v>
      </c>
      <c r="BE842" s="33">
        <f t="shared" ca="1" si="1105"/>
        <v>0</v>
      </c>
      <c r="BF842" s="33">
        <f t="shared" ca="1" si="1105"/>
        <v>0</v>
      </c>
      <c r="BG842" s="33">
        <f t="shared" ca="1" si="1105"/>
        <v>0</v>
      </c>
      <c r="BH842" s="33">
        <f t="shared" ca="1" si="1105"/>
        <v>0</v>
      </c>
      <c r="BI842" s="33">
        <f t="shared" ca="1" si="1105"/>
        <v>0</v>
      </c>
      <c r="BJ842" s="33">
        <f t="shared" ca="1" si="1105"/>
        <v>0</v>
      </c>
      <c r="BK842" s="33">
        <f t="shared" ca="1" si="1105"/>
        <v>0</v>
      </c>
      <c r="BL842" s="33">
        <f t="shared" ca="1" si="1105"/>
        <v>0</v>
      </c>
      <c r="BM842" s="33">
        <f t="shared" ca="1" si="1105"/>
        <v>0</v>
      </c>
      <c r="BN842" s="33">
        <f t="shared" ca="1" si="1105"/>
        <v>0</v>
      </c>
      <c r="BO842" s="33">
        <f t="shared" ca="1" si="1105"/>
        <v>0</v>
      </c>
      <c r="BP842" s="33">
        <f t="shared" ca="1" si="1105"/>
        <v>0</v>
      </c>
      <c r="BQ842" s="33">
        <f t="shared" ca="1" si="1105"/>
        <v>0</v>
      </c>
      <c r="BR842" s="33">
        <f t="shared" ca="1" si="1105"/>
        <v>0</v>
      </c>
      <c r="BS842" s="33">
        <f t="shared" ca="1" si="1105"/>
        <v>0</v>
      </c>
      <c r="BT842" s="33">
        <f t="shared" ca="1" si="1105"/>
        <v>0</v>
      </c>
      <c r="BU842" s="33">
        <f t="shared" ca="1" si="1105"/>
        <v>0</v>
      </c>
      <c r="BV842" s="33">
        <f t="shared" ca="1" si="1105"/>
        <v>0</v>
      </c>
      <c r="BW842" s="33">
        <f t="shared" ca="1" si="1105"/>
        <v>0</v>
      </c>
      <c r="BX842" s="33">
        <f t="shared" ca="1" si="1105"/>
        <v>0</v>
      </c>
      <c r="BY842" s="33">
        <f t="shared" ca="1" si="1105"/>
        <v>0</v>
      </c>
      <c r="BZ842" s="33">
        <f t="shared" ca="1" si="1105"/>
        <v>0</v>
      </c>
      <c r="CA842" s="33">
        <f t="shared" ca="1" si="1105"/>
        <v>0</v>
      </c>
      <c r="CB842" s="33">
        <f t="shared" ca="1" si="1105"/>
        <v>0</v>
      </c>
      <c r="CC842" s="33">
        <f t="shared" ca="1" si="1105"/>
        <v>0</v>
      </c>
      <c r="CD842" s="33">
        <f t="shared" ca="1" si="1105"/>
        <v>0</v>
      </c>
      <c r="CE842" s="33">
        <f t="shared" ca="1" si="1105"/>
        <v>0</v>
      </c>
      <c r="CF842" s="33">
        <f t="shared" ref="CF842:DL842" ca="1" si="1106">+CF825+CF840</f>
        <v>0</v>
      </c>
      <c r="CG842" s="33">
        <f t="shared" ca="1" si="1106"/>
        <v>0</v>
      </c>
      <c r="CH842" s="33">
        <f t="shared" ca="1" si="1106"/>
        <v>0</v>
      </c>
      <c r="CI842" s="33">
        <f t="shared" ca="1" si="1106"/>
        <v>0</v>
      </c>
      <c r="CJ842" s="33">
        <f t="shared" ca="1" si="1106"/>
        <v>0</v>
      </c>
      <c r="CK842" s="33">
        <f t="shared" ca="1" si="1106"/>
        <v>0</v>
      </c>
      <c r="CL842" s="33">
        <f t="shared" ca="1" si="1106"/>
        <v>0</v>
      </c>
      <c r="CM842" s="33" t="e">
        <f t="shared" ca="1" si="1106"/>
        <v>#N/A</v>
      </c>
      <c r="CN842" s="33" t="e">
        <f t="shared" ca="1" si="1106"/>
        <v>#N/A</v>
      </c>
      <c r="CO842" s="33" t="e">
        <f t="shared" ca="1" si="1106"/>
        <v>#N/A</v>
      </c>
      <c r="CP842" s="33" t="e">
        <f t="shared" ca="1" si="1106"/>
        <v>#N/A</v>
      </c>
      <c r="CQ842" s="33" t="e">
        <f t="shared" ca="1" si="1106"/>
        <v>#N/A</v>
      </c>
      <c r="CR842" s="33" t="e">
        <f t="shared" ca="1" si="1106"/>
        <v>#N/A</v>
      </c>
      <c r="CS842" s="33" t="e">
        <f t="shared" ca="1" si="1106"/>
        <v>#N/A</v>
      </c>
      <c r="CT842" s="33" t="e">
        <f t="shared" ca="1" si="1106"/>
        <v>#N/A</v>
      </c>
      <c r="CU842" s="33" t="e">
        <f t="shared" ca="1" si="1106"/>
        <v>#N/A</v>
      </c>
      <c r="CV842" s="33" t="e">
        <f t="shared" ca="1" si="1106"/>
        <v>#N/A</v>
      </c>
      <c r="CW842" s="33" t="e">
        <f t="shared" ca="1" si="1106"/>
        <v>#N/A</v>
      </c>
      <c r="CX842" s="33" t="e">
        <f t="shared" ca="1" si="1106"/>
        <v>#N/A</v>
      </c>
      <c r="CY842" s="33" t="e">
        <f t="shared" ca="1" si="1106"/>
        <v>#N/A</v>
      </c>
      <c r="CZ842" s="33" t="e">
        <f t="shared" ca="1" si="1106"/>
        <v>#N/A</v>
      </c>
      <c r="DA842" s="33" t="e">
        <f t="shared" ca="1" si="1106"/>
        <v>#N/A</v>
      </c>
      <c r="DB842" s="33" t="e">
        <f t="shared" ca="1" si="1106"/>
        <v>#N/A</v>
      </c>
      <c r="DC842" s="33" t="e">
        <f t="shared" ca="1" si="1106"/>
        <v>#N/A</v>
      </c>
      <c r="DD842" s="33" t="e">
        <f t="shared" ca="1" si="1106"/>
        <v>#N/A</v>
      </c>
      <c r="DE842" s="33" t="e">
        <f t="shared" ca="1" si="1106"/>
        <v>#N/A</v>
      </c>
      <c r="DF842" s="33" t="e">
        <f t="shared" ca="1" si="1106"/>
        <v>#N/A</v>
      </c>
      <c r="DG842" s="33" t="e">
        <f t="shared" ca="1" si="1106"/>
        <v>#N/A</v>
      </c>
      <c r="DH842" s="33" t="e">
        <f t="shared" ca="1" si="1106"/>
        <v>#N/A</v>
      </c>
      <c r="DI842" s="33" t="e">
        <f t="shared" ca="1" si="1106"/>
        <v>#N/A</v>
      </c>
      <c r="DJ842" s="33" t="e">
        <f t="shared" ca="1" si="1106"/>
        <v>#N/A</v>
      </c>
      <c r="DK842" s="33" t="e">
        <f t="shared" ca="1" si="1106"/>
        <v>#N/A</v>
      </c>
      <c r="DL842" s="33" t="e">
        <f t="shared" ca="1" si="1106"/>
        <v>#N/A</v>
      </c>
    </row>
    <row r="843" spans="1:116" x14ac:dyDescent="0.4">
      <c r="A843" s="27"/>
      <c r="B843" s="27"/>
      <c r="C843" s="27"/>
      <c r="D843" t="s">
        <v>817</v>
      </c>
      <c r="E843" s="8" t="str">
        <f t="shared" ref="E843:E844" si="1107">ROW()&amp;" "&amp;D843</f>
        <v>843 LISTSALE-PV</v>
      </c>
      <c r="F843" s="27"/>
      <c r="G843" s="145" t="s">
        <v>69</v>
      </c>
      <c r="H843" s="31"/>
      <c r="I843" s="73"/>
      <c r="J843" s="73"/>
      <c r="K843" s="20">
        <f ca="1">+IFERROR(K842/K825,0)</f>
        <v>0</v>
      </c>
      <c r="L843" s="20">
        <f t="shared" ref="L843:P843" ca="1" si="1108">+IFERROR(L842/L825,0)</f>
        <v>0</v>
      </c>
      <c r="M843" s="20">
        <f t="shared" ca="1" si="1108"/>
        <v>0</v>
      </c>
      <c r="N843" s="20">
        <f t="shared" ca="1" si="1108"/>
        <v>0</v>
      </c>
      <c r="O843" s="20">
        <f t="shared" ca="1" si="1108"/>
        <v>0</v>
      </c>
      <c r="P843" s="20">
        <f t="shared" ca="1" si="1108"/>
        <v>0</v>
      </c>
      <c r="R843" s="33"/>
      <c r="S843" s="20">
        <f ca="1">+IFERROR(S842/S825,0)</f>
        <v>0</v>
      </c>
      <c r="T843" s="20">
        <f t="shared" ref="T843:CE843" ca="1" si="1109">+IFERROR(T842/T825,0)</f>
        <v>0</v>
      </c>
      <c r="U843" s="20">
        <f t="shared" ca="1" si="1109"/>
        <v>0</v>
      </c>
      <c r="V843" s="20">
        <f t="shared" ca="1" si="1109"/>
        <v>0</v>
      </c>
      <c r="W843" s="20">
        <f t="shared" ca="1" si="1109"/>
        <v>0</v>
      </c>
      <c r="X843" s="20">
        <f t="shared" ca="1" si="1109"/>
        <v>0</v>
      </c>
      <c r="Y843" s="20">
        <f t="shared" ca="1" si="1109"/>
        <v>0</v>
      </c>
      <c r="Z843" s="20">
        <f t="shared" ca="1" si="1109"/>
        <v>0</v>
      </c>
      <c r="AA843" s="20">
        <f t="shared" ca="1" si="1109"/>
        <v>0</v>
      </c>
      <c r="AB843" s="20">
        <f t="shared" ca="1" si="1109"/>
        <v>0</v>
      </c>
      <c r="AC843" s="20">
        <f t="shared" ca="1" si="1109"/>
        <v>0</v>
      </c>
      <c r="AD843" s="20">
        <f t="shared" ca="1" si="1109"/>
        <v>0</v>
      </c>
      <c r="AE843" s="20">
        <f t="shared" ca="1" si="1109"/>
        <v>0</v>
      </c>
      <c r="AF843" s="20">
        <f t="shared" ca="1" si="1109"/>
        <v>0</v>
      </c>
      <c r="AG843" s="20">
        <f t="shared" ca="1" si="1109"/>
        <v>0</v>
      </c>
      <c r="AH843" s="20">
        <f t="shared" ca="1" si="1109"/>
        <v>0</v>
      </c>
      <c r="AI843" s="20">
        <f t="shared" ca="1" si="1109"/>
        <v>0</v>
      </c>
      <c r="AJ843" s="20">
        <f t="shared" ca="1" si="1109"/>
        <v>0</v>
      </c>
      <c r="AK843" s="20">
        <f t="shared" ca="1" si="1109"/>
        <v>0</v>
      </c>
      <c r="AL843" s="20">
        <f t="shared" ca="1" si="1109"/>
        <v>0</v>
      </c>
      <c r="AM843" s="20">
        <f t="shared" ca="1" si="1109"/>
        <v>0</v>
      </c>
      <c r="AN843" s="20">
        <f t="shared" ca="1" si="1109"/>
        <v>0</v>
      </c>
      <c r="AO843" s="20">
        <f t="shared" ca="1" si="1109"/>
        <v>0</v>
      </c>
      <c r="AP843" s="20">
        <f t="shared" ca="1" si="1109"/>
        <v>0</v>
      </c>
      <c r="AQ843" s="20">
        <f t="shared" ca="1" si="1109"/>
        <v>0</v>
      </c>
      <c r="AR843" s="20">
        <f t="shared" ca="1" si="1109"/>
        <v>0</v>
      </c>
      <c r="AS843" s="20">
        <f t="shared" ca="1" si="1109"/>
        <v>0</v>
      </c>
      <c r="AT843" s="20">
        <f t="shared" ca="1" si="1109"/>
        <v>0</v>
      </c>
      <c r="AU843" s="20">
        <f t="shared" ca="1" si="1109"/>
        <v>0</v>
      </c>
      <c r="AV843" s="20">
        <f t="shared" ca="1" si="1109"/>
        <v>0</v>
      </c>
      <c r="AW843" s="20">
        <f t="shared" ca="1" si="1109"/>
        <v>0</v>
      </c>
      <c r="AX843" s="20">
        <f t="shared" ca="1" si="1109"/>
        <v>0</v>
      </c>
      <c r="AY843" s="20">
        <f t="shared" ca="1" si="1109"/>
        <v>0</v>
      </c>
      <c r="AZ843" s="20">
        <f t="shared" ca="1" si="1109"/>
        <v>0</v>
      </c>
      <c r="BA843" s="20">
        <f t="shared" ca="1" si="1109"/>
        <v>0</v>
      </c>
      <c r="BB843" s="20">
        <f t="shared" ca="1" si="1109"/>
        <v>0</v>
      </c>
      <c r="BC843" s="20">
        <f t="shared" ca="1" si="1109"/>
        <v>0</v>
      </c>
      <c r="BD843" s="20">
        <f t="shared" ca="1" si="1109"/>
        <v>0</v>
      </c>
      <c r="BE843" s="20">
        <f t="shared" ca="1" si="1109"/>
        <v>0</v>
      </c>
      <c r="BF843" s="20">
        <f t="shared" ca="1" si="1109"/>
        <v>0</v>
      </c>
      <c r="BG843" s="20">
        <f t="shared" ca="1" si="1109"/>
        <v>0</v>
      </c>
      <c r="BH843" s="20">
        <f t="shared" ca="1" si="1109"/>
        <v>0</v>
      </c>
      <c r="BI843" s="20">
        <f t="shared" ca="1" si="1109"/>
        <v>0</v>
      </c>
      <c r="BJ843" s="20">
        <f t="shared" ca="1" si="1109"/>
        <v>0</v>
      </c>
      <c r="BK843" s="20">
        <f t="shared" ca="1" si="1109"/>
        <v>0</v>
      </c>
      <c r="BL843" s="20">
        <f t="shared" ca="1" si="1109"/>
        <v>0</v>
      </c>
      <c r="BM843" s="20">
        <f t="shared" ca="1" si="1109"/>
        <v>0</v>
      </c>
      <c r="BN843" s="20">
        <f t="shared" ca="1" si="1109"/>
        <v>0</v>
      </c>
      <c r="BO843" s="20">
        <f t="shared" ca="1" si="1109"/>
        <v>0</v>
      </c>
      <c r="BP843" s="20">
        <f t="shared" ca="1" si="1109"/>
        <v>0</v>
      </c>
      <c r="BQ843" s="20">
        <f t="shared" ca="1" si="1109"/>
        <v>0</v>
      </c>
      <c r="BR843" s="20">
        <f t="shared" ca="1" si="1109"/>
        <v>0</v>
      </c>
      <c r="BS843" s="20">
        <f t="shared" ca="1" si="1109"/>
        <v>0</v>
      </c>
      <c r="BT843" s="20">
        <f t="shared" ca="1" si="1109"/>
        <v>0</v>
      </c>
      <c r="BU843" s="20">
        <f t="shared" ca="1" si="1109"/>
        <v>0</v>
      </c>
      <c r="BV843" s="20">
        <f t="shared" ca="1" si="1109"/>
        <v>0</v>
      </c>
      <c r="BW843" s="20">
        <f t="shared" ca="1" si="1109"/>
        <v>0</v>
      </c>
      <c r="BX843" s="20">
        <f t="shared" ca="1" si="1109"/>
        <v>0</v>
      </c>
      <c r="BY843" s="20">
        <f t="shared" ca="1" si="1109"/>
        <v>0</v>
      </c>
      <c r="BZ843" s="20">
        <f t="shared" ca="1" si="1109"/>
        <v>0</v>
      </c>
      <c r="CA843" s="20">
        <f t="shared" ca="1" si="1109"/>
        <v>0</v>
      </c>
      <c r="CB843" s="20">
        <f t="shared" ca="1" si="1109"/>
        <v>0</v>
      </c>
      <c r="CC843" s="20">
        <f t="shared" ca="1" si="1109"/>
        <v>0</v>
      </c>
      <c r="CD843" s="20">
        <f t="shared" ca="1" si="1109"/>
        <v>0</v>
      </c>
      <c r="CE843" s="20">
        <f t="shared" ca="1" si="1109"/>
        <v>0</v>
      </c>
      <c r="CF843" s="20">
        <f t="shared" ref="CF843:DL843" ca="1" si="1110">+IFERROR(CF842/CF825,0)</f>
        <v>0</v>
      </c>
      <c r="CG843" s="20">
        <f t="shared" ca="1" si="1110"/>
        <v>0</v>
      </c>
      <c r="CH843" s="20">
        <f t="shared" ca="1" si="1110"/>
        <v>0</v>
      </c>
      <c r="CI843" s="20">
        <f t="shared" ca="1" si="1110"/>
        <v>0</v>
      </c>
      <c r="CJ843" s="20">
        <f t="shared" ca="1" si="1110"/>
        <v>0</v>
      </c>
      <c r="CK843" s="20">
        <f t="shared" ca="1" si="1110"/>
        <v>0</v>
      </c>
      <c r="CL843" s="20">
        <f t="shared" ca="1" si="1110"/>
        <v>0</v>
      </c>
      <c r="CM843" s="20">
        <f t="shared" ca="1" si="1110"/>
        <v>0</v>
      </c>
      <c r="CN843" s="20">
        <f t="shared" ca="1" si="1110"/>
        <v>0</v>
      </c>
      <c r="CO843" s="20">
        <f t="shared" ca="1" si="1110"/>
        <v>0</v>
      </c>
      <c r="CP843" s="20">
        <f t="shared" ca="1" si="1110"/>
        <v>0</v>
      </c>
      <c r="CQ843" s="20">
        <f t="shared" ca="1" si="1110"/>
        <v>0</v>
      </c>
      <c r="CR843" s="20">
        <f t="shared" ca="1" si="1110"/>
        <v>0</v>
      </c>
      <c r="CS843" s="20">
        <f t="shared" ca="1" si="1110"/>
        <v>0</v>
      </c>
      <c r="CT843" s="20">
        <f t="shared" ca="1" si="1110"/>
        <v>0</v>
      </c>
      <c r="CU843" s="20">
        <f t="shared" ca="1" si="1110"/>
        <v>0</v>
      </c>
      <c r="CV843" s="20">
        <f t="shared" ca="1" si="1110"/>
        <v>0</v>
      </c>
      <c r="CW843" s="20">
        <f t="shared" ca="1" si="1110"/>
        <v>0</v>
      </c>
      <c r="CX843" s="20">
        <f t="shared" ca="1" si="1110"/>
        <v>0</v>
      </c>
      <c r="CY843" s="20">
        <f t="shared" ca="1" si="1110"/>
        <v>0</v>
      </c>
      <c r="CZ843" s="20">
        <f t="shared" ca="1" si="1110"/>
        <v>0</v>
      </c>
      <c r="DA843" s="20">
        <f t="shared" ca="1" si="1110"/>
        <v>0</v>
      </c>
      <c r="DB843" s="20">
        <f t="shared" ca="1" si="1110"/>
        <v>0</v>
      </c>
      <c r="DC843" s="20">
        <f t="shared" ca="1" si="1110"/>
        <v>0</v>
      </c>
      <c r="DD843" s="20">
        <f t="shared" ca="1" si="1110"/>
        <v>0</v>
      </c>
      <c r="DE843" s="20">
        <f t="shared" ca="1" si="1110"/>
        <v>0</v>
      </c>
      <c r="DF843" s="20">
        <f t="shared" ca="1" si="1110"/>
        <v>0</v>
      </c>
      <c r="DG843" s="20">
        <f t="shared" ca="1" si="1110"/>
        <v>0</v>
      </c>
      <c r="DH843" s="20">
        <f t="shared" ca="1" si="1110"/>
        <v>0</v>
      </c>
      <c r="DI843" s="20">
        <f t="shared" ca="1" si="1110"/>
        <v>0</v>
      </c>
      <c r="DJ843" s="20">
        <f t="shared" ca="1" si="1110"/>
        <v>0</v>
      </c>
      <c r="DK843" s="20">
        <f t="shared" ca="1" si="1110"/>
        <v>0</v>
      </c>
      <c r="DL843" s="20">
        <f t="shared" ca="1" si="1110"/>
        <v>0</v>
      </c>
    </row>
    <row r="844" spans="1:116" x14ac:dyDescent="0.4">
      <c r="A844" s="27"/>
      <c r="B844" s="27"/>
      <c r="C844" s="27"/>
      <c r="D844" t="s">
        <v>817</v>
      </c>
      <c r="E844" s="8" t="str">
        <f t="shared" si="1107"/>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70"/>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70"/>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70"/>
        <v>847 LISTSALE-PV</v>
      </c>
      <c r="G847" s="136" t="str">
        <f t="shared" ref="G847:G852" si="1111">G787</f>
        <v>Primary revenue driver</v>
      </c>
      <c r="H847" s="12"/>
      <c r="I847" s="60"/>
      <c r="J847" s="60"/>
      <c r="K847" s="15"/>
      <c r="L847" s="15"/>
      <c r="M847" s="15"/>
      <c r="N847" s="15"/>
      <c r="O847" s="15"/>
      <c r="P847" s="15"/>
      <c r="R847" s="15"/>
      <c r="S847" s="179" t="str">
        <f t="shared" ref="S847:AX847" si="1112">ADDRESS(ROW(S825),COLUMN(S825),2)</f>
        <v>S$825</v>
      </c>
      <c r="T847" s="179" t="str">
        <f t="shared" si="1112"/>
        <v>T$825</v>
      </c>
      <c r="U847" s="179" t="str">
        <f t="shared" si="1112"/>
        <v>U$825</v>
      </c>
      <c r="V847" s="179" t="str">
        <f t="shared" si="1112"/>
        <v>V$825</v>
      </c>
      <c r="W847" s="179" t="str">
        <f t="shared" si="1112"/>
        <v>W$825</v>
      </c>
      <c r="X847" s="179" t="str">
        <f t="shared" si="1112"/>
        <v>X$825</v>
      </c>
      <c r="Y847" s="179" t="str">
        <f t="shared" si="1112"/>
        <v>Y$825</v>
      </c>
      <c r="Z847" s="179" t="str">
        <f t="shared" si="1112"/>
        <v>Z$825</v>
      </c>
      <c r="AA847" s="179" t="str">
        <f t="shared" si="1112"/>
        <v>AA$825</v>
      </c>
      <c r="AB847" s="179" t="str">
        <f t="shared" si="1112"/>
        <v>AB$825</v>
      </c>
      <c r="AC847" s="179" t="str">
        <f t="shared" si="1112"/>
        <v>AC$825</v>
      </c>
      <c r="AD847" s="179" t="str">
        <f t="shared" si="1112"/>
        <v>AD$825</v>
      </c>
      <c r="AE847" s="179" t="str">
        <f t="shared" si="1112"/>
        <v>AE$825</v>
      </c>
      <c r="AF847" s="179" t="str">
        <f t="shared" si="1112"/>
        <v>AF$825</v>
      </c>
      <c r="AG847" s="179" t="str">
        <f t="shared" si="1112"/>
        <v>AG$825</v>
      </c>
      <c r="AH847" s="179" t="str">
        <f t="shared" si="1112"/>
        <v>AH$825</v>
      </c>
      <c r="AI847" s="179" t="str">
        <f t="shared" si="1112"/>
        <v>AI$825</v>
      </c>
      <c r="AJ847" s="179" t="str">
        <f t="shared" si="1112"/>
        <v>AJ$825</v>
      </c>
      <c r="AK847" s="179" t="str">
        <f t="shared" si="1112"/>
        <v>AK$825</v>
      </c>
      <c r="AL847" s="179" t="str">
        <f t="shared" si="1112"/>
        <v>AL$825</v>
      </c>
      <c r="AM847" s="179" t="str">
        <f t="shared" si="1112"/>
        <v>AM$825</v>
      </c>
      <c r="AN847" s="179" t="str">
        <f t="shared" si="1112"/>
        <v>AN$825</v>
      </c>
      <c r="AO847" s="179" t="str">
        <f t="shared" si="1112"/>
        <v>AO$825</v>
      </c>
      <c r="AP847" s="179" t="str">
        <f t="shared" si="1112"/>
        <v>AP$825</v>
      </c>
      <c r="AQ847" s="179" t="str">
        <f t="shared" si="1112"/>
        <v>AQ$825</v>
      </c>
      <c r="AR847" s="179" t="str">
        <f t="shared" si="1112"/>
        <v>AR$825</v>
      </c>
      <c r="AS847" s="179" t="str">
        <f t="shared" si="1112"/>
        <v>AS$825</v>
      </c>
      <c r="AT847" s="179" t="str">
        <f t="shared" si="1112"/>
        <v>AT$825</v>
      </c>
      <c r="AU847" s="179" t="str">
        <f t="shared" si="1112"/>
        <v>AU$825</v>
      </c>
      <c r="AV847" s="179" t="str">
        <f t="shared" si="1112"/>
        <v>AV$825</v>
      </c>
      <c r="AW847" s="179" t="str">
        <f t="shared" si="1112"/>
        <v>AW$825</v>
      </c>
      <c r="AX847" s="179" t="str">
        <f t="shared" si="1112"/>
        <v>AX$825</v>
      </c>
      <c r="AY847" s="179" t="str">
        <f t="shared" ref="AY847:CD847" si="1113">ADDRESS(ROW(AY825),COLUMN(AY825),2)</f>
        <v>AY$825</v>
      </c>
      <c r="AZ847" s="179" t="str">
        <f t="shared" si="1113"/>
        <v>AZ$825</v>
      </c>
      <c r="BA847" s="179" t="str">
        <f t="shared" si="1113"/>
        <v>BA$825</v>
      </c>
      <c r="BB847" s="179" t="str">
        <f t="shared" si="1113"/>
        <v>BB$825</v>
      </c>
      <c r="BC847" s="179" t="str">
        <f t="shared" si="1113"/>
        <v>BC$825</v>
      </c>
      <c r="BD847" s="179" t="str">
        <f t="shared" si="1113"/>
        <v>BD$825</v>
      </c>
      <c r="BE847" s="179" t="str">
        <f t="shared" si="1113"/>
        <v>BE$825</v>
      </c>
      <c r="BF847" s="179" t="str">
        <f t="shared" si="1113"/>
        <v>BF$825</v>
      </c>
      <c r="BG847" s="179" t="str">
        <f t="shared" si="1113"/>
        <v>BG$825</v>
      </c>
      <c r="BH847" s="179" t="str">
        <f t="shared" si="1113"/>
        <v>BH$825</v>
      </c>
      <c r="BI847" s="179" t="str">
        <f t="shared" si="1113"/>
        <v>BI$825</v>
      </c>
      <c r="BJ847" s="179" t="str">
        <f t="shared" si="1113"/>
        <v>BJ$825</v>
      </c>
      <c r="BK847" s="179" t="str">
        <f t="shared" si="1113"/>
        <v>BK$825</v>
      </c>
      <c r="BL847" s="179" t="str">
        <f t="shared" si="1113"/>
        <v>BL$825</v>
      </c>
      <c r="BM847" s="179" t="str">
        <f t="shared" si="1113"/>
        <v>BM$825</v>
      </c>
      <c r="BN847" s="179" t="str">
        <f t="shared" si="1113"/>
        <v>BN$825</v>
      </c>
      <c r="BO847" s="179" t="str">
        <f t="shared" si="1113"/>
        <v>BO$825</v>
      </c>
      <c r="BP847" s="179" t="str">
        <f t="shared" si="1113"/>
        <v>BP$825</v>
      </c>
      <c r="BQ847" s="179" t="str">
        <f t="shared" si="1113"/>
        <v>BQ$825</v>
      </c>
      <c r="BR847" s="179" t="str">
        <f t="shared" si="1113"/>
        <v>BR$825</v>
      </c>
      <c r="BS847" s="179" t="str">
        <f t="shared" si="1113"/>
        <v>BS$825</v>
      </c>
      <c r="BT847" s="179" t="str">
        <f t="shared" si="1113"/>
        <v>BT$825</v>
      </c>
      <c r="BU847" s="179" t="str">
        <f t="shared" si="1113"/>
        <v>BU$825</v>
      </c>
      <c r="BV847" s="179" t="str">
        <f t="shared" si="1113"/>
        <v>BV$825</v>
      </c>
      <c r="BW847" s="179" t="str">
        <f t="shared" si="1113"/>
        <v>BW$825</v>
      </c>
      <c r="BX847" s="179" t="str">
        <f t="shared" si="1113"/>
        <v>BX$825</v>
      </c>
      <c r="BY847" s="179" t="str">
        <f t="shared" si="1113"/>
        <v>BY$825</v>
      </c>
      <c r="BZ847" s="179" t="str">
        <f t="shared" si="1113"/>
        <v>BZ$825</v>
      </c>
      <c r="CA847" s="179" t="str">
        <f t="shared" si="1113"/>
        <v>CA$825</v>
      </c>
      <c r="CB847" s="179" t="str">
        <f t="shared" si="1113"/>
        <v>CB$825</v>
      </c>
      <c r="CC847" s="179" t="str">
        <f t="shared" si="1113"/>
        <v>CC$825</v>
      </c>
      <c r="CD847" s="179" t="str">
        <f t="shared" si="1113"/>
        <v>CD$825</v>
      </c>
      <c r="CE847" s="179" t="str">
        <f t="shared" ref="CE847:DL847" si="1114">ADDRESS(ROW(CE825),COLUMN(CE825),2)</f>
        <v>CE$825</v>
      </c>
      <c r="CF847" s="179" t="str">
        <f t="shared" si="1114"/>
        <v>CF$825</v>
      </c>
      <c r="CG847" s="179" t="str">
        <f t="shared" si="1114"/>
        <v>CG$825</v>
      </c>
      <c r="CH847" s="179" t="str">
        <f t="shared" si="1114"/>
        <v>CH$825</v>
      </c>
      <c r="CI847" s="179" t="str">
        <f t="shared" si="1114"/>
        <v>CI$825</v>
      </c>
      <c r="CJ847" s="179" t="str">
        <f t="shared" si="1114"/>
        <v>CJ$825</v>
      </c>
      <c r="CK847" s="179" t="str">
        <f t="shared" si="1114"/>
        <v>CK$825</v>
      </c>
      <c r="CL847" s="179" t="str">
        <f t="shared" si="1114"/>
        <v>CL$825</v>
      </c>
      <c r="CM847" s="179" t="str">
        <f t="shared" si="1114"/>
        <v>CM$825</v>
      </c>
      <c r="CN847" s="179" t="str">
        <f t="shared" si="1114"/>
        <v>CN$825</v>
      </c>
      <c r="CO847" s="179" t="str">
        <f t="shared" si="1114"/>
        <v>CO$825</v>
      </c>
      <c r="CP847" s="179" t="str">
        <f t="shared" si="1114"/>
        <v>CP$825</v>
      </c>
      <c r="CQ847" s="179" t="str">
        <f t="shared" si="1114"/>
        <v>CQ$825</v>
      </c>
      <c r="CR847" s="179" t="str">
        <f t="shared" si="1114"/>
        <v>CR$825</v>
      </c>
      <c r="CS847" s="179" t="str">
        <f t="shared" si="1114"/>
        <v>CS$825</v>
      </c>
      <c r="CT847" s="179" t="str">
        <f t="shared" si="1114"/>
        <v>CT$825</v>
      </c>
      <c r="CU847" s="179" t="str">
        <f t="shared" si="1114"/>
        <v>CU$825</v>
      </c>
      <c r="CV847" s="179" t="str">
        <f t="shared" si="1114"/>
        <v>CV$825</v>
      </c>
      <c r="CW847" s="179" t="str">
        <f t="shared" si="1114"/>
        <v>CW$825</v>
      </c>
      <c r="CX847" s="179" t="str">
        <f t="shared" si="1114"/>
        <v>CX$825</v>
      </c>
      <c r="CY847" s="179" t="str">
        <f t="shared" si="1114"/>
        <v>CY$825</v>
      </c>
      <c r="CZ847" s="179" t="str">
        <f t="shared" si="1114"/>
        <v>CZ$825</v>
      </c>
      <c r="DA847" s="179" t="str">
        <f t="shared" si="1114"/>
        <v>DA$825</v>
      </c>
      <c r="DB847" s="179" t="str">
        <f t="shared" si="1114"/>
        <v>DB$825</v>
      </c>
      <c r="DC847" s="179" t="str">
        <f t="shared" si="1114"/>
        <v>DC$825</v>
      </c>
      <c r="DD847" s="179" t="str">
        <f t="shared" si="1114"/>
        <v>DD$825</v>
      </c>
      <c r="DE847" s="179" t="str">
        <f t="shared" si="1114"/>
        <v>DE$825</v>
      </c>
      <c r="DF847" s="179" t="str">
        <f t="shared" si="1114"/>
        <v>DF$825</v>
      </c>
      <c r="DG847" s="179" t="str">
        <f t="shared" si="1114"/>
        <v>DG$825</v>
      </c>
      <c r="DH847" s="179" t="str">
        <f t="shared" si="1114"/>
        <v>DH$825</v>
      </c>
      <c r="DI847" s="179" t="str">
        <f t="shared" si="1114"/>
        <v>DI$825</v>
      </c>
      <c r="DJ847" s="179" t="str">
        <f t="shared" si="1114"/>
        <v>DJ$825</v>
      </c>
      <c r="DK847" s="179" t="str">
        <f t="shared" si="1114"/>
        <v>DK$825</v>
      </c>
      <c r="DL847" s="179" t="str">
        <f t="shared" si="1114"/>
        <v>DL$825</v>
      </c>
    </row>
    <row r="848" spans="1:116" x14ac:dyDescent="0.4">
      <c r="B848" t="s">
        <v>332</v>
      </c>
      <c r="D848" t="s">
        <v>817</v>
      </c>
      <c r="E848" s="8" t="str">
        <f t="shared" si="1070"/>
        <v>848 LISTSALE-PV</v>
      </c>
      <c r="G848" s="136" t="str">
        <f t="shared" si="1111"/>
        <v>Primary volume driver</v>
      </c>
      <c r="H848" s="12"/>
      <c r="I848" s="60"/>
      <c r="J848" s="60"/>
      <c r="K848" s="212">
        <f t="shared" ref="K848:R848" si="1115">K788</f>
        <v>0</v>
      </c>
      <c r="L848" s="212">
        <f t="shared" si="1115"/>
        <v>0</v>
      </c>
      <c r="M848" s="212">
        <f t="shared" si="1115"/>
        <v>0</v>
      </c>
      <c r="N848" s="212">
        <f t="shared" si="1115"/>
        <v>0</v>
      </c>
      <c r="O848" s="212">
        <f t="shared" si="1115"/>
        <v>0</v>
      </c>
      <c r="P848" s="212">
        <f t="shared" si="1115"/>
        <v>0</v>
      </c>
      <c r="Q848" s="212"/>
      <c r="R848" s="212">
        <f t="shared" si="1115"/>
        <v>0</v>
      </c>
      <c r="S848" s="212" t="str">
        <f t="shared" ref="S848:AX848" si="1116">S788</f>
        <v>S$17</v>
      </c>
      <c r="T848" s="212" t="str">
        <f t="shared" si="1116"/>
        <v>T$17</v>
      </c>
      <c r="U848" s="212" t="str">
        <f t="shared" si="1116"/>
        <v>U$17</v>
      </c>
      <c r="V848" s="212" t="str">
        <f t="shared" si="1116"/>
        <v>V$17</v>
      </c>
      <c r="W848" s="212" t="str">
        <f t="shared" si="1116"/>
        <v>W$17</v>
      </c>
      <c r="X848" s="212" t="str">
        <f t="shared" si="1116"/>
        <v>X$17</v>
      </c>
      <c r="Y848" s="212" t="str">
        <f t="shared" si="1116"/>
        <v>Y$17</v>
      </c>
      <c r="Z848" s="212" t="str">
        <f t="shared" si="1116"/>
        <v>Z$17</v>
      </c>
      <c r="AA848" s="212" t="str">
        <f t="shared" si="1116"/>
        <v>AA$17</v>
      </c>
      <c r="AB848" s="212" t="str">
        <f t="shared" si="1116"/>
        <v>AB$17</v>
      </c>
      <c r="AC848" s="212" t="str">
        <f t="shared" si="1116"/>
        <v>AC$17</v>
      </c>
      <c r="AD848" s="212" t="str">
        <f t="shared" si="1116"/>
        <v>AD$17</v>
      </c>
      <c r="AE848" s="212" t="str">
        <f t="shared" si="1116"/>
        <v>AE$17</v>
      </c>
      <c r="AF848" s="212" t="str">
        <f t="shared" si="1116"/>
        <v>AF$17</v>
      </c>
      <c r="AG848" s="212" t="str">
        <f t="shared" si="1116"/>
        <v>AG$17</v>
      </c>
      <c r="AH848" s="212" t="str">
        <f t="shared" si="1116"/>
        <v>AH$17</v>
      </c>
      <c r="AI848" s="212" t="str">
        <f t="shared" si="1116"/>
        <v>AI$17</v>
      </c>
      <c r="AJ848" s="212" t="str">
        <f t="shared" si="1116"/>
        <v>AJ$17</v>
      </c>
      <c r="AK848" s="212" t="str">
        <f t="shared" si="1116"/>
        <v>AK$17</v>
      </c>
      <c r="AL848" s="212" t="str">
        <f t="shared" si="1116"/>
        <v>AL$17</v>
      </c>
      <c r="AM848" s="212" t="str">
        <f t="shared" si="1116"/>
        <v>AM$17</v>
      </c>
      <c r="AN848" s="212" t="str">
        <f t="shared" si="1116"/>
        <v>AN$17</v>
      </c>
      <c r="AO848" s="212" t="str">
        <f t="shared" si="1116"/>
        <v>AO$17</v>
      </c>
      <c r="AP848" s="212" t="str">
        <f t="shared" si="1116"/>
        <v>AP$17</v>
      </c>
      <c r="AQ848" s="212" t="str">
        <f t="shared" si="1116"/>
        <v>AQ$17</v>
      </c>
      <c r="AR848" s="212" t="str">
        <f t="shared" si="1116"/>
        <v>AR$17</v>
      </c>
      <c r="AS848" s="212" t="str">
        <f t="shared" si="1116"/>
        <v>AS$17</v>
      </c>
      <c r="AT848" s="212" t="str">
        <f t="shared" si="1116"/>
        <v>AT$17</v>
      </c>
      <c r="AU848" s="212" t="str">
        <f t="shared" si="1116"/>
        <v>AU$17</v>
      </c>
      <c r="AV848" s="212" t="str">
        <f t="shared" si="1116"/>
        <v>AV$17</v>
      </c>
      <c r="AW848" s="212" t="str">
        <f t="shared" si="1116"/>
        <v>AW$17</v>
      </c>
      <c r="AX848" s="212" t="str">
        <f t="shared" si="1116"/>
        <v>AX$17</v>
      </c>
      <c r="AY848" s="212" t="str">
        <f t="shared" ref="AY848:CD848" si="1117">AY788</f>
        <v>AY$17</v>
      </c>
      <c r="AZ848" s="212" t="str">
        <f t="shared" si="1117"/>
        <v>AZ$17</v>
      </c>
      <c r="BA848" s="212" t="str">
        <f t="shared" si="1117"/>
        <v>BA$17</v>
      </c>
      <c r="BB848" s="212" t="str">
        <f t="shared" si="1117"/>
        <v>BB$17</v>
      </c>
      <c r="BC848" s="212" t="str">
        <f t="shared" si="1117"/>
        <v>BC$17</v>
      </c>
      <c r="BD848" s="212" t="str">
        <f t="shared" si="1117"/>
        <v>BD$17</v>
      </c>
      <c r="BE848" s="212" t="str">
        <f t="shared" si="1117"/>
        <v>BE$17</v>
      </c>
      <c r="BF848" s="212" t="str">
        <f t="shared" si="1117"/>
        <v>BF$17</v>
      </c>
      <c r="BG848" s="212" t="str">
        <f t="shared" si="1117"/>
        <v>BG$17</v>
      </c>
      <c r="BH848" s="212" t="str">
        <f t="shared" si="1117"/>
        <v>BH$17</v>
      </c>
      <c r="BI848" s="212" t="str">
        <f t="shared" si="1117"/>
        <v>BI$17</v>
      </c>
      <c r="BJ848" s="212" t="str">
        <f t="shared" si="1117"/>
        <v>BJ$17</v>
      </c>
      <c r="BK848" s="212" t="str">
        <f t="shared" si="1117"/>
        <v>BK$17</v>
      </c>
      <c r="BL848" s="212" t="str">
        <f t="shared" si="1117"/>
        <v>BL$17</v>
      </c>
      <c r="BM848" s="212" t="str">
        <f t="shared" si="1117"/>
        <v>BM$17</v>
      </c>
      <c r="BN848" s="212" t="str">
        <f t="shared" si="1117"/>
        <v>BN$17</v>
      </c>
      <c r="BO848" s="212" t="str">
        <f t="shared" si="1117"/>
        <v>BO$17</v>
      </c>
      <c r="BP848" s="212" t="str">
        <f t="shared" si="1117"/>
        <v>BP$17</v>
      </c>
      <c r="BQ848" s="212" t="str">
        <f t="shared" si="1117"/>
        <v>BQ$17</v>
      </c>
      <c r="BR848" s="212" t="str">
        <f t="shared" si="1117"/>
        <v>BR$17</v>
      </c>
      <c r="BS848" s="212" t="str">
        <f t="shared" si="1117"/>
        <v>BS$17</v>
      </c>
      <c r="BT848" s="212" t="str">
        <f t="shared" si="1117"/>
        <v>BT$17</v>
      </c>
      <c r="BU848" s="212" t="str">
        <f t="shared" si="1117"/>
        <v>BU$17</v>
      </c>
      <c r="BV848" s="212" t="str">
        <f t="shared" si="1117"/>
        <v>BV$17</v>
      </c>
      <c r="BW848" s="212" t="str">
        <f t="shared" si="1117"/>
        <v>BW$17</v>
      </c>
      <c r="BX848" s="212" t="str">
        <f t="shared" si="1117"/>
        <v>BX$17</v>
      </c>
      <c r="BY848" s="212" t="str">
        <f t="shared" si="1117"/>
        <v>BY$17</v>
      </c>
      <c r="BZ848" s="212" t="str">
        <f t="shared" si="1117"/>
        <v>BZ$17</v>
      </c>
      <c r="CA848" s="212" t="str">
        <f t="shared" si="1117"/>
        <v>CA$17</v>
      </c>
      <c r="CB848" s="212" t="str">
        <f t="shared" si="1117"/>
        <v>CB$17</v>
      </c>
      <c r="CC848" s="212" t="str">
        <f t="shared" si="1117"/>
        <v>CC$17</v>
      </c>
      <c r="CD848" s="212" t="str">
        <f t="shared" si="1117"/>
        <v>CD$17</v>
      </c>
      <c r="CE848" s="212" t="str">
        <f t="shared" ref="CE848:DL848" si="1118">CE788</f>
        <v>CE$17</v>
      </c>
      <c r="CF848" s="212" t="str">
        <f t="shared" si="1118"/>
        <v>CF$17</v>
      </c>
      <c r="CG848" s="212" t="str">
        <f t="shared" si="1118"/>
        <v>CG$17</v>
      </c>
      <c r="CH848" s="212" t="str">
        <f t="shared" si="1118"/>
        <v>CH$17</v>
      </c>
      <c r="CI848" s="212" t="str">
        <f t="shared" si="1118"/>
        <v>CI$17</v>
      </c>
      <c r="CJ848" s="212" t="str">
        <f t="shared" si="1118"/>
        <v>CJ$17</v>
      </c>
      <c r="CK848" s="212" t="str">
        <f t="shared" si="1118"/>
        <v>CK$17</v>
      </c>
      <c r="CL848" s="212" t="str">
        <f t="shared" si="1118"/>
        <v>CL$17</v>
      </c>
      <c r="CM848" s="212">
        <f t="shared" si="1118"/>
        <v>0</v>
      </c>
      <c r="CN848" s="212">
        <f t="shared" si="1118"/>
        <v>0</v>
      </c>
      <c r="CO848" s="212" t="str">
        <f t="shared" si="1118"/>
        <v>CO$17</v>
      </c>
      <c r="CP848" s="212" t="str">
        <f t="shared" si="1118"/>
        <v>CP$17</v>
      </c>
      <c r="CQ848" s="212" t="str">
        <f t="shared" si="1118"/>
        <v>CQ$17</v>
      </c>
      <c r="CR848" s="212" t="str">
        <f t="shared" si="1118"/>
        <v>CR$17</v>
      </c>
      <c r="CS848" s="212" t="str">
        <f t="shared" si="1118"/>
        <v>CS$17</v>
      </c>
      <c r="CT848" s="212" t="str">
        <f t="shared" si="1118"/>
        <v>CT$17</v>
      </c>
      <c r="CU848" s="212" t="str">
        <f t="shared" si="1118"/>
        <v>CU$17</v>
      </c>
      <c r="CV848" s="212" t="str">
        <f t="shared" si="1118"/>
        <v>CV$17</v>
      </c>
      <c r="CW848" s="212" t="str">
        <f t="shared" si="1118"/>
        <v>CW$17</v>
      </c>
      <c r="CX848" s="212" t="str">
        <f t="shared" si="1118"/>
        <v>CX$17</v>
      </c>
      <c r="CY848" s="212" t="str">
        <f t="shared" si="1118"/>
        <v>CY$17</v>
      </c>
      <c r="CZ848" s="212" t="str">
        <f t="shared" si="1118"/>
        <v>CZ$17</v>
      </c>
      <c r="DA848" s="212" t="str">
        <f t="shared" si="1118"/>
        <v>DA$17</v>
      </c>
      <c r="DB848" s="212" t="str">
        <f t="shared" si="1118"/>
        <v>DB$17</v>
      </c>
      <c r="DC848" s="212" t="str">
        <f t="shared" si="1118"/>
        <v>DC$17</v>
      </c>
      <c r="DD848" s="212" t="str">
        <f t="shared" si="1118"/>
        <v>DD$17</v>
      </c>
      <c r="DE848" s="212" t="str">
        <f t="shared" si="1118"/>
        <v>DE$17</v>
      </c>
      <c r="DF848" s="212" t="str">
        <f t="shared" si="1118"/>
        <v>DF$17</v>
      </c>
      <c r="DG848" s="212" t="str">
        <f t="shared" si="1118"/>
        <v>DG$17</v>
      </c>
      <c r="DH848" s="212" t="str">
        <f t="shared" si="1118"/>
        <v>DH$17</v>
      </c>
      <c r="DI848" s="212" t="str">
        <f t="shared" si="1118"/>
        <v>DI$17</v>
      </c>
      <c r="DJ848" s="212" t="str">
        <f t="shared" si="1118"/>
        <v>DJ$17</v>
      </c>
      <c r="DK848" s="212" t="str">
        <f t="shared" si="1118"/>
        <v>DK$17</v>
      </c>
      <c r="DL848" s="212" t="str">
        <f t="shared" si="1118"/>
        <v>DL$17</v>
      </c>
    </row>
    <row r="849" spans="2:116" x14ac:dyDescent="0.4">
      <c r="B849" t="s">
        <v>332</v>
      </c>
      <c r="D849" t="s">
        <v>817</v>
      </c>
      <c r="E849" s="8" t="str">
        <f t="shared" si="1070"/>
        <v>849 LISTSALE-PV</v>
      </c>
      <c r="G849" s="136" t="str">
        <f t="shared" si="1111"/>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70"/>
        <v>850 LISTSALE-PV</v>
      </c>
      <c r="G850" s="136" t="str">
        <f t="shared" si="1111"/>
        <v xml:space="preserve">secondary unit </v>
      </c>
    </row>
    <row r="851" spans="2:116" x14ac:dyDescent="0.4">
      <c r="B851" t="s">
        <v>332</v>
      </c>
      <c r="D851" t="s">
        <v>817</v>
      </c>
      <c r="E851" s="8" t="str">
        <f t="shared" ref="E851:E852" si="1119">ROW()&amp;" "&amp;D851</f>
        <v>851 LISTSALE-PV</v>
      </c>
      <c r="G851" s="136" t="str">
        <f t="shared" si="1111"/>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119"/>
        <v>852 LISTSALE-PV</v>
      </c>
      <c r="G852" s="136" t="str">
        <f t="shared" si="1111"/>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20">S$20</f>
        <v>S$16</v>
      </c>
      <c r="T937" s="199" t="str">
        <f t="shared" si="1120"/>
        <v>T$16</v>
      </c>
      <c r="U937" s="199" t="str">
        <f t="shared" si="1120"/>
        <v>U$16</v>
      </c>
      <c r="V937" s="199" t="str">
        <f t="shared" si="1120"/>
        <v>V$16</v>
      </c>
      <c r="W937" s="199" t="str">
        <f t="shared" si="1120"/>
        <v>W$16</v>
      </c>
      <c r="X937" s="199" t="str">
        <f t="shared" si="1120"/>
        <v>X$16</v>
      </c>
      <c r="Y937" s="199" t="str">
        <f t="shared" si="1120"/>
        <v>Y$16</v>
      </c>
      <c r="Z937" s="199" t="str">
        <f t="shared" si="1120"/>
        <v>Z$16</v>
      </c>
      <c r="AA937" s="199" t="str">
        <f t="shared" si="1120"/>
        <v>AA$16</v>
      </c>
      <c r="AB937" s="199" t="str">
        <f t="shared" si="1120"/>
        <v>AB$16</v>
      </c>
      <c r="AC937" s="199" t="str">
        <f t="shared" si="1120"/>
        <v>AC$16</v>
      </c>
      <c r="AD937" s="199" t="str">
        <f t="shared" si="1120"/>
        <v>AD$16</v>
      </c>
      <c r="AE937" s="199" t="str">
        <f t="shared" si="1120"/>
        <v>AE$16</v>
      </c>
      <c r="AF937" s="199" t="str">
        <f t="shared" si="1120"/>
        <v>AF$16</v>
      </c>
      <c r="AG937" s="199" t="str">
        <f t="shared" si="1120"/>
        <v>AG$16</v>
      </c>
      <c r="AH937" s="199" t="str">
        <f t="shared" si="1120"/>
        <v>AH$16</v>
      </c>
      <c r="AI937" s="199" t="str">
        <f t="shared" si="1120"/>
        <v>AI$16</v>
      </c>
      <c r="AJ937" s="199" t="str">
        <f t="shared" si="1120"/>
        <v>AJ$16</v>
      </c>
      <c r="AK937" s="199" t="str">
        <f t="shared" si="1120"/>
        <v>AK$16</v>
      </c>
      <c r="AL937" s="199" t="str">
        <f t="shared" si="1120"/>
        <v>AL$16</v>
      </c>
      <c r="AM937" s="199" t="str">
        <f t="shared" si="1120"/>
        <v>AM$16</v>
      </c>
      <c r="AN937" s="199" t="str">
        <f t="shared" si="1120"/>
        <v>AN$16</v>
      </c>
      <c r="AO937" s="199" t="str">
        <f t="shared" si="1120"/>
        <v>AO$16</v>
      </c>
      <c r="AP937" s="199" t="str">
        <f t="shared" si="1120"/>
        <v>AP$16</v>
      </c>
      <c r="AQ937" s="199" t="str">
        <f t="shared" si="1120"/>
        <v>AQ$16</v>
      </c>
      <c r="AR937" s="199" t="str">
        <f t="shared" si="1120"/>
        <v>AR$16</v>
      </c>
      <c r="AS937" s="199" t="str">
        <f t="shared" si="1120"/>
        <v>AS$16</v>
      </c>
      <c r="AT937" s="199" t="str">
        <f t="shared" si="1120"/>
        <v>AT$16</v>
      </c>
      <c r="AU937" s="199" t="str">
        <f t="shared" si="1120"/>
        <v>AU$16</v>
      </c>
      <c r="AV937" s="199" t="str">
        <f t="shared" si="1120"/>
        <v>AV$16</v>
      </c>
      <c r="AW937" s="199" t="str">
        <f t="shared" si="1120"/>
        <v>AW$16</v>
      </c>
      <c r="AX937" s="199" t="str">
        <f t="shared" si="1120"/>
        <v>AX$16</v>
      </c>
      <c r="AY937" s="199" t="str">
        <f t="shared" ref="AY937:CD937" si="1121">AY$20</f>
        <v>AY$16</v>
      </c>
      <c r="AZ937" s="199" t="str">
        <f t="shared" si="1121"/>
        <v>AZ$16</v>
      </c>
      <c r="BA937" s="199" t="str">
        <f t="shared" si="1121"/>
        <v>BA$16</v>
      </c>
      <c r="BB937" s="199" t="str">
        <f t="shared" si="1121"/>
        <v>BB$16</v>
      </c>
      <c r="BC937" s="199" t="str">
        <f t="shared" si="1121"/>
        <v>BC$16</v>
      </c>
      <c r="BD937" s="199" t="str">
        <f t="shared" si="1121"/>
        <v>BD$16</v>
      </c>
      <c r="BE937" s="199" t="str">
        <f t="shared" si="1121"/>
        <v>BE$16</v>
      </c>
      <c r="BF937" s="199" t="str">
        <f t="shared" si="1121"/>
        <v>BF$16</v>
      </c>
      <c r="BG937" s="199" t="str">
        <f t="shared" si="1121"/>
        <v>BG$16</v>
      </c>
      <c r="BH937" s="199" t="str">
        <f t="shared" si="1121"/>
        <v>BH$16</v>
      </c>
      <c r="BI937" s="199" t="str">
        <f t="shared" si="1121"/>
        <v>BI$16</v>
      </c>
      <c r="BJ937" s="199" t="str">
        <f t="shared" si="1121"/>
        <v>BJ$16</v>
      </c>
      <c r="BK937" s="199" t="str">
        <f t="shared" si="1121"/>
        <v>BK$16</v>
      </c>
      <c r="BL937" s="199" t="str">
        <f t="shared" si="1121"/>
        <v>BL$16</v>
      </c>
      <c r="BM937" s="199" t="str">
        <f t="shared" si="1121"/>
        <v>BM$16</v>
      </c>
      <c r="BN937" s="199" t="str">
        <f t="shared" si="1121"/>
        <v>BN$16</v>
      </c>
      <c r="BO937" s="199" t="str">
        <f t="shared" si="1121"/>
        <v>BO$16</v>
      </c>
      <c r="BP937" s="199" t="str">
        <f t="shared" si="1121"/>
        <v>BP$16</v>
      </c>
      <c r="BQ937" s="199" t="str">
        <f t="shared" si="1121"/>
        <v>BQ$16</v>
      </c>
      <c r="BR937" s="199" t="str">
        <f t="shared" si="1121"/>
        <v>BR$16</v>
      </c>
      <c r="BS937" s="199" t="str">
        <f t="shared" si="1121"/>
        <v>BS$16</v>
      </c>
      <c r="BT937" s="199" t="str">
        <f t="shared" si="1121"/>
        <v>BT$16</v>
      </c>
      <c r="BU937" s="199" t="str">
        <f t="shared" si="1121"/>
        <v>BU$16</v>
      </c>
      <c r="BV937" s="199" t="str">
        <f t="shared" si="1121"/>
        <v>BV$16</v>
      </c>
      <c r="BW937" s="199" t="str">
        <f t="shared" si="1121"/>
        <v>BW$16</v>
      </c>
      <c r="BX937" s="199" t="str">
        <f t="shared" si="1121"/>
        <v>BX$16</v>
      </c>
      <c r="BY937" s="199" t="str">
        <f t="shared" si="1121"/>
        <v>BY$16</v>
      </c>
      <c r="BZ937" s="199" t="str">
        <f t="shared" si="1121"/>
        <v>BZ$16</v>
      </c>
      <c r="CA937" s="199" t="str">
        <f t="shared" si="1121"/>
        <v>CA$16</v>
      </c>
      <c r="CB937" s="199" t="str">
        <f t="shared" si="1121"/>
        <v>CB$16</v>
      </c>
      <c r="CC937" s="199" t="str">
        <f t="shared" si="1121"/>
        <v>CC$16</v>
      </c>
      <c r="CD937" s="199" t="str">
        <f t="shared" si="1121"/>
        <v>CD$16</v>
      </c>
      <c r="CE937" s="199" t="str">
        <f t="shared" ref="CE937:CL937" si="1122">CE$20</f>
        <v>CE$16</v>
      </c>
      <c r="CF937" s="199" t="str">
        <f t="shared" si="1122"/>
        <v>CF$16</v>
      </c>
      <c r="CG937" s="199" t="str">
        <f t="shared" si="1122"/>
        <v>CG$16</v>
      </c>
      <c r="CH937" s="199" t="str">
        <f t="shared" si="1122"/>
        <v>CH$16</v>
      </c>
      <c r="CI937" s="199" t="str">
        <f t="shared" si="1122"/>
        <v>CI$16</v>
      </c>
      <c r="CJ937" s="199" t="str">
        <f t="shared" si="1122"/>
        <v>CJ$16</v>
      </c>
      <c r="CK937" s="199" t="str">
        <f t="shared" si="1122"/>
        <v>CK$16</v>
      </c>
      <c r="CL937" s="199" t="str">
        <f t="shared" si="1122"/>
        <v>CL$16</v>
      </c>
      <c r="CN937" s="176"/>
      <c r="CO937" s="199" t="str">
        <f t="shared" ref="CO937:DL937" si="1123">CO$20</f>
        <v>CO$16</v>
      </c>
      <c r="CP937" s="199" t="str">
        <f t="shared" si="1123"/>
        <v>CP$16</v>
      </c>
      <c r="CQ937" s="199" t="str">
        <f t="shared" si="1123"/>
        <v>CQ$16</v>
      </c>
      <c r="CR937" s="199" t="str">
        <f t="shared" si="1123"/>
        <v>CR$16</v>
      </c>
      <c r="CS937" s="199" t="str">
        <f t="shared" si="1123"/>
        <v>CS$16</v>
      </c>
      <c r="CT937" s="199" t="str">
        <f t="shared" si="1123"/>
        <v>CT$16</v>
      </c>
      <c r="CU937" s="199" t="str">
        <f t="shared" si="1123"/>
        <v>CU$16</v>
      </c>
      <c r="CV937" s="199" t="str">
        <f t="shared" si="1123"/>
        <v>CV$16</v>
      </c>
      <c r="CW937" s="199" t="str">
        <f t="shared" si="1123"/>
        <v>CW$16</v>
      </c>
      <c r="CX937" s="199" t="str">
        <f t="shared" si="1123"/>
        <v>CX$16</v>
      </c>
      <c r="CY937" s="199" t="str">
        <f t="shared" si="1123"/>
        <v>CY$16</v>
      </c>
      <c r="CZ937" s="199" t="str">
        <f t="shared" si="1123"/>
        <v>CZ$16</v>
      </c>
      <c r="DA937" s="199" t="str">
        <f t="shared" si="1123"/>
        <v>DA$16</v>
      </c>
      <c r="DB937" s="199" t="str">
        <f t="shared" si="1123"/>
        <v>DB$16</v>
      </c>
      <c r="DC937" s="199" t="str">
        <f t="shared" si="1123"/>
        <v>DC$16</v>
      </c>
      <c r="DD937" s="199" t="str">
        <f t="shared" si="1123"/>
        <v>DD$16</v>
      </c>
      <c r="DE937" s="199" t="str">
        <f t="shared" si="1123"/>
        <v>DE$16</v>
      </c>
      <c r="DF937" s="199" t="str">
        <f t="shared" si="1123"/>
        <v>DF$16</v>
      </c>
      <c r="DG937" s="199" t="str">
        <f t="shared" si="1123"/>
        <v>DG$16</v>
      </c>
      <c r="DH937" s="199" t="str">
        <f t="shared" si="1123"/>
        <v>DH$16</v>
      </c>
      <c r="DI937" s="199" t="str">
        <f t="shared" si="1123"/>
        <v>DI$16</v>
      </c>
      <c r="DJ937" s="199" t="str">
        <f t="shared" si="1123"/>
        <v>DJ$16</v>
      </c>
      <c r="DK937" s="199" t="str">
        <f t="shared" si="1123"/>
        <v>DK$16</v>
      </c>
      <c r="DL937" s="199" t="str">
        <f t="shared" si="1123"/>
        <v>DL$16</v>
      </c>
    </row>
    <row r="938" spans="1:116" x14ac:dyDescent="0.4">
      <c r="A938" s="174"/>
      <c r="E938" s="8"/>
      <c r="G938" s="175" t="s">
        <v>462</v>
      </c>
      <c r="H938" s="200"/>
      <c r="I938" s="201"/>
      <c r="J938" s="201"/>
      <c r="K938" s="202"/>
      <c r="L938" s="202"/>
      <c r="M938" s="202"/>
      <c r="N938" s="202"/>
      <c r="O938" s="202"/>
      <c r="P938" s="202"/>
      <c r="R938" s="202"/>
      <c r="S938" s="199" t="str">
        <f t="shared" ref="S938:AX938" si="1124">S$21</f>
        <v>S$17</v>
      </c>
      <c r="T938" s="199" t="str">
        <f t="shared" si="1124"/>
        <v>T$17</v>
      </c>
      <c r="U938" s="199" t="str">
        <f t="shared" si="1124"/>
        <v>U$17</v>
      </c>
      <c r="V938" s="199" t="str">
        <f t="shared" si="1124"/>
        <v>V$17</v>
      </c>
      <c r="W938" s="199" t="str">
        <f t="shared" si="1124"/>
        <v>W$17</v>
      </c>
      <c r="X938" s="199" t="str">
        <f t="shared" si="1124"/>
        <v>X$17</v>
      </c>
      <c r="Y938" s="199" t="str">
        <f t="shared" si="1124"/>
        <v>Y$17</v>
      </c>
      <c r="Z938" s="199" t="str">
        <f t="shared" si="1124"/>
        <v>Z$17</v>
      </c>
      <c r="AA938" s="199" t="str">
        <f t="shared" si="1124"/>
        <v>AA$17</v>
      </c>
      <c r="AB938" s="199" t="str">
        <f t="shared" si="1124"/>
        <v>AB$17</v>
      </c>
      <c r="AC938" s="199" t="str">
        <f t="shared" si="1124"/>
        <v>AC$17</v>
      </c>
      <c r="AD938" s="199" t="str">
        <f t="shared" si="1124"/>
        <v>AD$17</v>
      </c>
      <c r="AE938" s="199" t="str">
        <f t="shared" si="1124"/>
        <v>AE$17</v>
      </c>
      <c r="AF938" s="199" t="str">
        <f t="shared" si="1124"/>
        <v>AF$17</v>
      </c>
      <c r="AG938" s="199" t="str">
        <f t="shared" si="1124"/>
        <v>AG$17</v>
      </c>
      <c r="AH938" s="199" t="str">
        <f t="shared" si="1124"/>
        <v>AH$17</v>
      </c>
      <c r="AI938" s="199" t="str">
        <f t="shared" si="1124"/>
        <v>AI$17</v>
      </c>
      <c r="AJ938" s="199" t="str">
        <f t="shared" si="1124"/>
        <v>AJ$17</v>
      </c>
      <c r="AK938" s="199" t="str">
        <f t="shared" si="1124"/>
        <v>AK$17</v>
      </c>
      <c r="AL938" s="199" t="str">
        <f t="shared" si="1124"/>
        <v>AL$17</v>
      </c>
      <c r="AM938" s="199" t="str">
        <f t="shared" si="1124"/>
        <v>AM$17</v>
      </c>
      <c r="AN938" s="199" t="str">
        <f t="shared" si="1124"/>
        <v>AN$17</v>
      </c>
      <c r="AO938" s="199" t="str">
        <f t="shared" si="1124"/>
        <v>AO$17</v>
      </c>
      <c r="AP938" s="199" t="str">
        <f t="shared" si="1124"/>
        <v>AP$17</v>
      </c>
      <c r="AQ938" s="199" t="str">
        <f t="shared" si="1124"/>
        <v>AQ$17</v>
      </c>
      <c r="AR938" s="199" t="str">
        <f t="shared" si="1124"/>
        <v>AR$17</v>
      </c>
      <c r="AS938" s="199" t="str">
        <f t="shared" si="1124"/>
        <v>AS$17</v>
      </c>
      <c r="AT938" s="199" t="str">
        <f t="shared" si="1124"/>
        <v>AT$17</v>
      </c>
      <c r="AU938" s="199" t="str">
        <f t="shared" si="1124"/>
        <v>AU$17</v>
      </c>
      <c r="AV938" s="199" t="str">
        <f t="shared" si="1124"/>
        <v>AV$17</v>
      </c>
      <c r="AW938" s="199" t="str">
        <f t="shared" si="1124"/>
        <v>AW$17</v>
      </c>
      <c r="AX938" s="199" t="str">
        <f t="shared" si="1124"/>
        <v>AX$17</v>
      </c>
      <c r="AY938" s="199" t="str">
        <f t="shared" ref="AY938:CD938" si="1125">AY$21</f>
        <v>AY$17</v>
      </c>
      <c r="AZ938" s="199" t="str">
        <f t="shared" si="1125"/>
        <v>AZ$17</v>
      </c>
      <c r="BA938" s="199" t="str">
        <f t="shared" si="1125"/>
        <v>BA$17</v>
      </c>
      <c r="BB938" s="199" t="str">
        <f t="shared" si="1125"/>
        <v>BB$17</v>
      </c>
      <c r="BC938" s="199" t="str">
        <f t="shared" si="1125"/>
        <v>BC$17</v>
      </c>
      <c r="BD938" s="199" t="str">
        <f t="shared" si="1125"/>
        <v>BD$17</v>
      </c>
      <c r="BE938" s="199" t="str">
        <f t="shared" si="1125"/>
        <v>BE$17</v>
      </c>
      <c r="BF938" s="199" t="str">
        <f t="shared" si="1125"/>
        <v>BF$17</v>
      </c>
      <c r="BG938" s="199" t="str">
        <f t="shared" si="1125"/>
        <v>BG$17</v>
      </c>
      <c r="BH938" s="199" t="str">
        <f t="shared" si="1125"/>
        <v>BH$17</v>
      </c>
      <c r="BI938" s="199" t="str">
        <f t="shared" si="1125"/>
        <v>BI$17</v>
      </c>
      <c r="BJ938" s="199" t="str">
        <f t="shared" si="1125"/>
        <v>BJ$17</v>
      </c>
      <c r="BK938" s="199" t="str">
        <f t="shared" si="1125"/>
        <v>BK$17</v>
      </c>
      <c r="BL938" s="199" t="str">
        <f t="shared" si="1125"/>
        <v>BL$17</v>
      </c>
      <c r="BM938" s="199" t="str">
        <f t="shared" si="1125"/>
        <v>BM$17</v>
      </c>
      <c r="BN938" s="199" t="str">
        <f t="shared" si="1125"/>
        <v>BN$17</v>
      </c>
      <c r="BO938" s="199" t="str">
        <f t="shared" si="1125"/>
        <v>BO$17</v>
      </c>
      <c r="BP938" s="199" t="str">
        <f t="shared" si="1125"/>
        <v>BP$17</v>
      </c>
      <c r="BQ938" s="199" t="str">
        <f t="shared" si="1125"/>
        <v>BQ$17</v>
      </c>
      <c r="BR938" s="199" t="str">
        <f t="shared" si="1125"/>
        <v>BR$17</v>
      </c>
      <c r="BS938" s="199" t="str">
        <f t="shared" si="1125"/>
        <v>BS$17</v>
      </c>
      <c r="BT938" s="199" t="str">
        <f t="shared" si="1125"/>
        <v>BT$17</v>
      </c>
      <c r="BU938" s="199" t="str">
        <f t="shared" si="1125"/>
        <v>BU$17</v>
      </c>
      <c r="BV938" s="199" t="str">
        <f t="shared" si="1125"/>
        <v>BV$17</v>
      </c>
      <c r="BW938" s="199" t="str">
        <f t="shared" si="1125"/>
        <v>BW$17</v>
      </c>
      <c r="BX938" s="199" t="str">
        <f t="shared" si="1125"/>
        <v>BX$17</v>
      </c>
      <c r="BY938" s="199" t="str">
        <f t="shared" si="1125"/>
        <v>BY$17</v>
      </c>
      <c r="BZ938" s="199" t="str">
        <f t="shared" si="1125"/>
        <v>BZ$17</v>
      </c>
      <c r="CA938" s="199" t="str">
        <f t="shared" si="1125"/>
        <v>CA$17</v>
      </c>
      <c r="CB938" s="199" t="str">
        <f t="shared" si="1125"/>
        <v>CB$17</v>
      </c>
      <c r="CC938" s="199" t="str">
        <f t="shared" si="1125"/>
        <v>CC$17</v>
      </c>
      <c r="CD938" s="199" t="str">
        <f t="shared" si="1125"/>
        <v>CD$17</v>
      </c>
      <c r="CE938" s="199" t="str">
        <f t="shared" ref="CE938:CL938" si="1126">CE$21</f>
        <v>CE$17</v>
      </c>
      <c r="CF938" s="199" t="str">
        <f t="shared" si="1126"/>
        <v>CF$17</v>
      </c>
      <c r="CG938" s="199" t="str">
        <f t="shared" si="1126"/>
        <v>CG$17</v>
      </c>
      <c r="CH938" s="199" t="str">
        <f t="shared" si="1126"/>
        <v>CH$17</v>
      </c>
      <c r="CI938" s="199" t="str">
        <f t="shared" si="1126"/>
        <v>CI$17</v>
      </c>
      <c r="CJ938" s="199" t="str">
        <f t="shared" si="1126"/>
        <v>CJ$17</v>
      </c>
      <c r="CK938" s="199" t="str">
        <f t="shared" si="1126"/>
        <v>CK$17</v>
      </c>
      <c r="CL938" s="199" t="str">
        <f t="shared" si="1126"/>
        <v>CL$17</v>
      </c>
      <c r="CN938" s="201"/>
      <c r="CO938" s="199" t="str">
        <f t="shared" ref="CO938:DL938" si="1127">CO$21</f>
        <v>CO$17</v>
      </c>
      <c r="CP938" s="199" t="str">
        <f t="shared" si="1127"/>
        <v>CP$17</v>
      </c>
      <c r="CQ938" s="199" t="str">
        <f t="shared" si="1127"/>
        <v>CQ$17</v>
      </c>
      <c r="CR938" s="199" t="str">
        <f t="shared" si="1127"/>
        <v>CR$17</v>
      </c>
      <c r="CS938" s="199" t="str">
        <f t="shared" si="1127"/>
        <v>CS$17</v>
      </c>
      <c r="CT938" s="199" t="str">
        <f t="shared" si="1127"/>
        <v>CT$17</v>
      </c>
      <c r="CU938" s="199" t="str">
        <f t="shared" si="1127"/>
        <v>CU$17</v>
      </c>
      <c r="CV938" s="199" t="str">
        <f t="shared" si="1127"/>
        <v>CV$17</v>
      </c>
      <c r="CW938" s="199" t="str">
        <f t="shared" si="1127"/>
        <v>CW$17</v>
      </c>
      <c r="CX938" s="199" t="str">
        <f t="shared" si="1127"/>
        <v>CX$17</v>
      </c>
      <c r="CY938" s="199" t="str">
        <f t="shared" si="1127"/>
        <v>CY$17</v>
      </c>
      <c r="CZ938" s="199" t="str">
        <f t="shared" si="1127"/>
        <v>CZ$17</v>
      </c>
      <c r="DA938" s="199" t="str">
        <f t="shared" si="1127"/>
        <v>DA$17</v>
      </c>
      <c r="DB938" s="199" t="str">
        <f t="shared" si="1127"/>
        <v>DB$17</v>
      </c>
      <c r="DC938" s="199" t="str">
        <f t="shared" si="1127"/>
        <v>DC$17</v>
      </c>
      <c r="DD938" s="199" t="str">
        <f t="shared" si="1127"/>
        <v>DD$17</v>
      </c>
      <c r="DE938" s="199" t="str">
        <f t="shared" si="1127"/>
        <v>DE$17</v>
      </c>
      <c r="DF938" s="199" t="str">
        <f t="shared" si="1127"/>
        <v>DF$17</v>
      </c>
      <c r="DG938" s="199" t="str">
        <f t="shared" si="1127"/>
        <v>DG$17</v>
      </c>
      <c r="DH938" s="199" t="str">
        <f t="shared" si="1127"/>
        <v>DH$17</v>
      </c>
      <c r="DI938" s="199" t="str">
        <f t="shared" si="1127"/>
        <v>DI$17</v>
      </c>
      <c r="DJ938" s="199" t="str">
        <f t="shared" si="1127"/>
        <v>DJ$17</v>
      </c>
      <c r="DK938" s="199" t="str">
        <f t="shared" si="1127"/>
        <v>DK$17</v>
      </c>
      <c r="DL938" s="199" t="str">
        <f t="shared" si="1127"/>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8">S$22</f>
        <v>S$18</v>
      </c>
      <c r="T941" s="190" t="str">
        <f t="shared" si="1128"/>
        <v>T$18</v>
      </c>
      <c r="U941" s="190" t="str">
        <f t="shared" si="1128"/>
        <v>U$18</v>
      </c>
      <c r="V941" s="190" t="str">
        <f t="shared" si="1128"/>
        <v>V$18</v>
      </c>
      <c r="W941" s="190" t="str">
        <f t="shared" si="1128"/>
        <v>W$18</v>
      </c>
      <c r="X941" s="190" t="str">
        <f t="shared" si="1128"/>
        <v>X$18</v>
      </c>
      <c r="Y941" s="190" t="str">
        <f t="shared" si="1128"/>
        <v>Y$18</v>
      </c>
      <c r="Z941" s="190" t="str">
        <f t="shared" si="1128"/>
        <v>Z$18</v>
      </c>
      <c r="AA941" s="190" t="str">
        <f t="shared" si="1128"/>
        <v>AA$18</v>
      </c>
      <c r="AB941" s="190" t="str">
        <f t="shared" si="1128"/>
        <v>AB$18</v>
      </c>
      <c r="AC941" s="190" t="str">
        <f t="shared" si="1128"/>
        <v>AC$18</v>
      </c>
      <c r="AD941" s="190" t="str">
        <f t="shared" si="1128"/>
        <v>AD$18</v>
      </c>
      <c r="AE941" s="190" t="str">
        <f t="shared" si="1128"/>
        <v>AE$18</v>
      </c>
      <c r="AF941" s="190" t="str">
        <f t="shared" si="1128"/>
        <v>AF$18</v>
      </c>
      <c r="AG941" s="190" t="str">
        <f t="shared" si="1128"/>
        <v>AG$18</v>
      </c>
      <c r="AH941" s="190" t="str">
        <f t="shared" si="1128"/>
        <v>AH$18</v>
      </c>
      <c r="AI941" s="190" t="str">
        <f t="shared" si="1128"/>
        <v>AI$18</v>
      </c>
      <c r="AJ941" s="190" t="str">
        <f t="shared" si="1128"/>
        <v>AJ$18</v>
      </c>
      <c r="AK941" s="190" t="str">
        <f t="shared" si="1128"/>
        <v>AK$18</v>
      </c>
      <c r="AL941" s="190" t="str">
        <f t="shared" si="1128"/>
        <v>AL$18</v>
      </c>
      <c r="AM941" s="190" t="str">
        <f t="shared" si="1128"/>
        <v>AM$18</v>
      </c>
      <c r="AN941" s="190" t="str">
        <f t="shared" si="1128"/>
        <v>AN$18</v>
      </c>
      <c r="AO941" s="190" t="str">
        <f t="shared" si="1128"/>
        <v>AO$18</v>
      </c>
      <c r="AP941" s="190" t="str">
        <f t="shared" si="1128"/>
        <v>AP$18</v>
      </c>
      <c r="AQ941" s="190" t="str">
        <f t="shared" si="1128"/>
        <v>AQ$18</v>
      </c>
      <c r="AR941" s="190" t="str">
        <f t="shared" si="1128"/>
        <v>AR$18</v>
      </c>
      <c r="AS941" s="190" t="str">
        <f t="shared" si="1128"/>
        <v>AS$18</v>
      </c>
      <c r="AT941" s="190" t="str">
        <f t="shared" si="1128"/>
        <v>AT$18</v>
      </c>
      <c r="AU941" s="190" t="str">
        <f t="shared" si="1128"/>
        <v>AU$18</v>
      </c>
      <c r="AV941" s="190" t="str">
        <f t="shared" si="1128"/>
        <v>AV$18</v>
      </c>
      <c r="AW941" s="190" t="str">
        <f t="shared" si="1128"/>
        <v>AW$18</v>
      </c>
      <c r="AX941" s="190" t="str">
        <f t="shared" si="1128"/>
        <v>AX$18</v>
      </c>
      <c r="AY941" s="190" t="str">
        <f t="shared" ref="AY941:CD941" si="1129">AY$22</f>
        <v>AY$18</v>
      </c>
      <c r="AZ941" s="190" t="str">
        <f t="shared" si="1129"/>
        <v>AZ$18</v>
      </c>
      <c r="BA941" s="190" t="str">
        <f t="shared" si="1129"/>
        <v>BA$18</v>
      </c>
      <c r="BB941" s="190" t="str">
        <f t="shared" si="1129"/>
        <v>BB$18</v>
      </c>
      <c r="BC941" s="190" t="str">
        <f t="shared" si="1129"/>
        <v>BC$18</v>
      </c>
      <c r="BD941" s="190" t="str">
        <f t="shared" si="1129"/>
        <v>BD$18</v>
      </c>
      <c r="BE941" s="190" t="str">
        <f t="shared" si="1129"/>
        <v>BE$18</v>
      </c>
      <c r="BF941" s="190" t="str">
        <f t="shared" si="1129"/>
        <v>BF$18</v>
      </c>
      <c r="BG941" s="190" t="str">
        <f t="shared" si="1129"/>
        <v>BG$18</v>
      </c>
      <c r="BH941" s="190" t="str">
        <f t="shared" si="1129"/>
        <v>BH$18</v>
      </c>
      <c r="BI941" s="190" t="str">
        <f t="shared" si="1129"/>
        <v>BI$18</v>
      </c>
      <c r="BJ941" s="190" t="str">
        <f t="shared" si="1129"/>
        <v>BJ$18</v>
      </c>
      <c r="BK941" s="190" t="str">
        <f t="shared" si="1129"/>
        <v>BK$18</v>
      </c>
      <c r="BL941" s="190" t="str">
        <f t="shared" si="1129"/>
        <v>BL$18</v>
      </c>
      <c r="BM941" s="190" t="str">
        <f t="shared" si="1129"/>
        <v>BM$18</v>
      </c>
      <c r="BN941" s="190" t="str">
        <f t="shared" si="1129"/>
        <v>BN$18</v>
      </c>
      <c r="BO941" s="190" t="str">
        <f t="shared" si="1129"/>
        <v>BO$18</v>
      </c>
      <c r="BP941" s="190" t="str">
        <f t="shared" si="1129"/>
        <v>BP$18</v>
      </c>
      <c r="BQ941" s="190" t="str">
        <f t="shared" si="1129"/>
        <v>BQ$18</v>
      </c>
      <c r="BR941" s="190" t="str">
        <f t="shared" si="1129"/>
        <v>BR$18</v>
      </c>
      <c r="BS941" s="190" t="str">
        <f t="shared" si="1129"/>
        <v>BS$18</v>
      </c>
      <c r="BT941" s="190" t="str">
        <f t="shared" si="1129"/>
        <v>BT$18</v>
      </c>
      <c r="BU941" s="190" t="str">
        <f t="shared" si="1129"/>
        <v>BU$18</v>
      </c>
      <c r="BV941" s="190" t="str">
        <f t="shared" si="1129"/>
        <v>BV$18</v>
      </c>
      <c r="BW941" s="190" t="str">
        <f t="shared" si="1129"/>
        <v>BW$18</v>
      </c>
      <c r="BX941" s="190" t="str">
        <f t="shared" si="1129"/>
        <v>BX$18</v>
      </c>
      <c r="BY941" s="190" t="str">
        <f t="shared" si="1129"/>
        <v>BY$18</v>
      </c>
      <c r="BZ941" s="190" t="str">
        <f t="shared" si="1129"/>
        <v>BZ$18</v>
      </c>
      <c r="CA941" s="190" t="str">
        <f t="shared" si="1129"/>
        <v>CA$18</v>
      </c>
      <c r="CB941" s="190" t="str">
        <f t="shared" si="1129"/>
        <v>CB$18</v>
      </c>
      <c r="CC941" s="190" t="str">
        <f t="shared" si="1129"/>
        <v>CC$18</v>
      </c>
      <c r="CD941" s="190" t="str">
        <f t="shared" si="1129"/>
        <v>CD$18</v>
      </c>
      <c r="CE941" s="190" t="str">
        <f t="shared" ref="CE941:CL941" si="1130">CE$22</f>
        <v>CE$18</v>
      </c>
      <c r="CF941" s="190" t="str">
        <f t="shared" si="1130"/>
        <v>CF$18</v>
      </c>
      <c r="CG941" s="190" t="str">
        <f t="shared" si="1130"/>
        <v>CG$18</v>
      </c>
      <c r="CH941" s="190" t="str">
        <f t="shared" si="1130"/>
        <v>CH$18</v>
      </c>
      <c r="CI941" s="190" t="str">
        <f t="shared" si="1130"/>
        <v>CI$18</v>
      </c>
      <c r="CJ941" s="190" t="str">
        <f t="shared" si="1130"/>
        <v>CJ$18</v>
      </c>
      <c r="CK941" s="190" t="str">
        <f t="shared" si="1130"/>
        <v>CK$18</v>
      </c>
      <c r="CL941" s="190" t="str">
        <f t="shared" si="1130"/>
        <v>CL$18</v>
      </c>
      <c r="CN941" s="201"/>
      <c r="CO941" s="190" t="str">
        <f t="shared" ref="CO941:DL941" si="1131">CO$22</f>
        <v>CO$18</v>
      </c>
      <c r="CP941" s="190" t="str">
        <f t="shared" si="1131"/>
        <v>CP$18</v>
      </c>
      <c r="CQ941" s="190" t="str">
        <f t="shared" si="1131"/>
        <v>CQ$18</v>
      </c>
      <c r="CR941" s="190" t="str">
        <f t="shared" si="1131"/>
        <v>CR$18</v>
      </c>
      <c r="CS941" s="190" t="str">
        <f t="shared" si="1131"/>
        <v>CS$18</v>
      </c>
      <c r="CT941" s="190" t="str">
        <f t="shared" si="1131"/>
        <v>CT$18</v>
      </c>
      <c r="CU941" s="190" t="str">
        <f t="shared" si="1131"/>
        <v>CU$18</v>
      </c>
      <c r="CV941" s="190" t="str">
        <f t="shared" si="1131"/>
        <v>CV$18</v>
      </c>
      <c r="CW941" s="190" t="str">
        <f t="shared" si="1131"/>
        <v>CW$18</v>
      </c>
      <c r="CX941" s="190" t="str">
        <f t="shared" si="1131"/>
        <v>CX$18</v>
      </c>
      <c r="CY941" s="190" t="str">
        <f t="shared" si="1131"/>
        <v>CY$18</v>
      </c>
      <c r="CZ941" s="190" t="str">
        <f t="shared" si="1131"/>
        <v>CZ$18</v>
      </c>
      <c r="DA941" s="190" t="str">
        <f t="shared" si="1131"/>
        <v>DA$18</v>
      </c>
      <c r="DB941" s="190" t="str">
        <f t="shared" si="1131"/>
        <v>DB$18</v>
      </c>
      <c r="DC941" s="190" t="str">
        <f t="shared" si="1131"/>
        <v>DC$18</v>
      </c>
      <c r="DD941" s="190" t="str">
        <f t="shared" si="1131"/>
        <v>DD$18</v>
      </c>
      <c r="DE941" s="190" t="str">
        <f t="shared" si="1131"/>
        <v>DE$18</v>
      </c>
      <c r="DF941" s="190" t="str">
        <f t="shared" si="1131"/>
        <v>DF$18</v>
      </c>
      <c r="DG941" s="190" t="str">
        <f t="shared" si="1131"/>
        <v>DG$18</v>
      </c>
      <c r="DH941" s="190" t="str">
        <f t="shared" si="1131"/>
        <v>DH$18</v>
      </c>
      <c r="DI941" s="190" t="str">
        <f t="shared" si="1131"/>
        <v>DI$18</v>
      </c>
      <c r="DJ941" s="190" t="str">
        <f t="shared" si="1131"/>
        <v>DJ$18</v>
      </c>
      <c r="DK941" s="190" t="str">
        <f t="shared" si="1131"/>
        <v>DK$18</v>
      </c>
      <c r="DL941" s="190" t="str">
        <f t="shared" si="1131"/>
        <v>DL$18</v>
      </c>
    </row>
    <row r="942" spans="1:116" x14ac:dyDescent="0.4">
      <c r="A942" s="174"/>
      <c r="E942" s="8"/>
      <c r="G942" s="175" t="s">
        <v>464</v>
      </c>
      <c r="H942" s="200"/>
      <c r="I942" s="201"/>
      <c r="J942" s="201"/>
      <c r="K942" s="202"/>
      <c r="L942" s="202"/>
      <c r="M942" s="202"/>
      <c r="N942" s="202"/>
      <c r="O942" s="202"/>
      <c r="P942" s="202"/>
      <c r="R942" s="202"/>
      <c r="S942" s="190" t="str">
        <f t="shared" ref="S942:AX942" si="1132">S$23</f>
        <v>S$19</v>
      </c>
      <c r="T942" s="190" t="str">
        <f t="shared" si="1132"/>
        <v>T$19</v>
      </c>
      <c r="U942" s="190" t="str">
        <f t="shared" si="1132"/>
        <v>U$19</v>
      </c>
      <c r="V942" s="190" t="str">
        <f t="shared" si="1132"/>
        <v>V$19</v>
      </c>
      <c r="W942" s="190" t="str">
        <f t="shared" si="1132"/>
        <v>W$19</v>
      </c>
      <c r="X942" s="190" t="str">
        <f t="shared" si="1132"/>
        <v>X$19</v>
      </c>
      <c r="Y942" s="190" t="str">
        <f t="shared" si="1132"/>
        <v>Y$19</v>
      </c>
      <c r="Z942" s="190" t="str">
        <f t="shared" si="1132"/>
        <v>Z$19</v>
      </c>
      <c r="AA942" s="190" t="str">
        <f t="shared" si="1132"/>
        <v>AA$19</v>
      </c>
      <c r="AB942" s="190" t="str">
        <f t="shared" si="1132"/>
        <v>AB$19</v>
      </c>
      <c r="AC942" s="190" t="str">
        <f t="shared" si="1132"/>
        <v>AC$19</v>
      </c>
      <c r="AD942" s="190" t="str">
        <f t="shared" si="1132"/>
        <v>AD$19</v>
      </c>
      <c r="AE942" s="190" t="str">
        <f t="shared" si="1132"/>
        <v>AE$19</v>
      </c>
      <c r="AF942" s="190" t="str">
        <f t="shared" si="1132"/>
        <v>AF$19</v>
      </c>
      <c r="AG942" s="190" t="str">
        <f t="shared" si="1132"/>
        <v>AG$19</v>
      </c>
      <c r="AH942" s="190" t="str">
        <f t="shared" si="1132"/>
        <v>AH$19</v>
      </c>
      <c r="AI942" s="190" t="str">
        <f t="shared" si="1132"/>
        <v>AI$19</v>
      </c>
      <c r="AJ942" s="190" t="str">
        <f t="shared" si="1132"/>
        <v>AJ$19</v>
      </c>
      <c r="AK942" s="190" t="str">
        <f t="shared" si="1132"/>
        <v>AK$19</v>
      </c>
      <c r="AL942" s="190" t="str">
        <f t="shared" si="1132"/>
        <v>AL$19</v>
      </c>
      <c r="AM942" s="190" t="str">
        <f t="shared" si="1132"/>
        <v>AM$19</v>
      </c>
      <c r="AN942" s="190" t="str">
        <f t="shared" si="1132"/>
        <v>AN$19</v>
      </c>
      <c r="AO942" s="190" t="str">
        <f t="shared" si="1132"/>
        <v>AO$19</v>
      </c>
      <c r="AP942" s="190" t="str">
        <f t="shared" si="1132"/>
        <v>AP$19</v>
      </c>
      <c r="AQ942" s="190" t="str">
        <f t="shared" si="1132"/>
        <v>AQ$19</v>
      </c>
      <c r="AR942" s="190" t="str">
        <f t="shared" si="1132"/>
        <v>AR$19</v>
      </c>
      <c r="AS942" s="190" t="str">
        <f t="shared" si="1132"/>
        <v>AS$19</v>
      </c>
      <c r="AT942" s="190" t="str">
        <f t="shared" si="1132"/>
        <v>AT$19</v>
      </c>
      <c r="AU942" s="190" t="str">
        <f t="shared" si="1132"/>
        <v>AU$19</v>
      </c>
      <c r="AV942" s="190" t="str">
        <f t="shared" si="1132"/>
        <v>AV$19</v>
      </c>
      <c r="AW942" s="190" t="str">
        <f t="shared" si="1132"/>
        <v>AW$19</v>
      </c>
      <c r="AX942" s="190" t="str">
        <f t="shared" si="1132"/>
        <v>AX$19</v>
      </c>
      <c r="AY942" s="190" t="str">
        <f t="shared" ref="AY942:CD942" si="1133">AY$23</f>
        <v>AY$19</v>
      </c>
      <c r="AZ942" s="190" t="str">
        <f t="shared" si="1133"/>
        <v>AZ$19</v>
      </c>
      <c r="BA942" s="190" t="str">
        <f t="shared" si="1133"/>
        <v>BA$19</v>
      </c>
      <c r="BB942" s="190" t="str">
        <f t="shared" si="1133"/>
        <v>BB$19</v>
      </c>
      <c r="BC942" s="190" t="str">
        <f t="shared" si="1133"/>
        <v>BC$19</v>
      </c>
      <c r="BD942" s="190" t="str">
        <f t="shared" si="1133"/>
        <v>BD$19</v>
      </c>
      <c r="BE942" s="190" t="str">
        <f t="shared" si="1133"/>
        <v>BE$19</v>
      </c>
      <c r="BF942" s="190" t="str">
        <f t="shared" si="1133"/>
        <v>BF$19</v>
      </c>
      <c r="BG942" s="190" t="str">
        <f t="shared" si="1133"/>
        <v>BG$19</v>
      </c>
      <c r="BH942" s="190" t="str">
        <f t="shared" si="1133"/>
        <v>BH$19</v>
      </c>
      <c r="BI942" s="190" t="str">
        <f t="shared" si="1133"/>
        <v>BI$19</v>
      </c>
      <c r="BJ942" s="190" t="str">
        <f t="shared" si="1133"/>
        <v>BJ$19</v>
      </c>
      <c r="BK942" s="190" t="str">
        <f t="shared" si="1133"/>
        <v>BK$19</v>
      </c>
      <c r="BL942" s="190" t="str">
        <f t="shared" si="1133"/>
        <v>BL$19</v>
      </c>
      <c r="BM942" s="190" t="str">
        <f t="shared" si="1133"/>
        <v>BM$19</v>
      </c>
      <c r="BN942" s="190" t="str">
        <f t="shared" si="1133"/>
        <v>BN$19</v>
      </c>
      <c r="BO942" s="190" t="str">
        <f t="shared" si="1133"/>
        <v>BO$19</v>
      </c>
      <c r="BP942" s="190" t="str">
        <f t="shared" si="1133"/>
        <v>BP$19</v>
      </c>
      <c r="BQ942" s="190" t="str">
        <f t="shared" si="1133"/>
        <v>BQ$19</v>
      </c>
      <c r="BR942" s="190" t="str">
        <f t="shared" si="1133"/>
        <v>BR$19</v>
      </c>
      <c r="BS942" s="190" t="str">
        <f t="shared" si="1133"/>
        <v>BS$19</v>
      </c>
      <c r="BT942" s="190" t="str">
        <f t="shared" si="1133"/>
        <v>BT$19</v>
      </c>
      <c r="BU942" s="190" t="str">
        <f t="shared" si="1133"/>
        <v>BU$19</v>
      </c>
      <c r="BV942" s="190" t="str">
        <f t="shared" si="1133"/>
        <v>BV$19</v>
      </c>
      <c r="BW942" s="190" t="str">
        <f t="shared" si="1133"/>
        <v>BW$19</v>
      </c>
      <c r="BX942" s="190" t="str">
        <f t="shared" si="1133"/>
        <v>BX$19</v>
      </c>
      <c r="BY942" s="190" t="str">
        <f t="shared" si="1133"/>
        <v>BY$19</v>
      </c>
      <c r="BZ942" s="190" t="str">
        <f t="shared" si="1133"/>
        <v>BZ$19</v>
      </c>
      <c r="CA942" s="190" t="str">
        <f t="shared" si="1133"/>
        <v>CA$19</v>
      </c>
      <c r="CB942" s="190" t="str">
        <f t="shared" si="1133"/>
        <v>CB$19</v>
      </c>
      <c r="CC942" s="190" t="str">
        <f t="shared" si="1133"/>
        <v>CC$19</v>
      </c>
      <c r="CD942" s="190" t="str">
        <f t="shared" si="1133"/>
        <v>CD$19</v>
      </c>
      <c r="CE942" s="190" t="str">
        <f t="shared" ref="CE942:CL942" si="1134">CE$23</f>
        <v>CE$19</v>
      </c>
      <c r="CF942" s="190" t="str">
        <f t="shared" si="1134"/>
        <v>CF$19</v>
      </c>
      <c r="CG942" s="190" t="str">
        <f t="shared" si="1134"/>
        <v>CG$19</v>
      </c>
      <c r="CH942" s="190" t="str">
        <f t="shared" si="1134"/>
        <v>CH$19</v>
      </c>
      <c r="CI942" s="190" t="str">
        <f t="shared" si="1134"/>
        <v>CI$19</v>
      </c>
      <c r="CJ942" s="190" t="str">
        <f t="shared" si="1134"/>
        <v>CJ$19</v>
      </c>
      <c r="CK942" s="190" t="str">
        <f t="shared" si="1134"/>
        <v>CK$19</v>
      </c>
      <c r="CL942" s="190" t="str">
        <f t="shared" si="1134"/>
        <v>CL$19</v>
      </c>
      <c r="CN942" s="201"/>
      <c r="CO942" s="190" t="str">
        <f t="shared" ref="CO942:DL942" si="1135">CO$23</f>
        <v>CO$19</v>
      </c>
      <c r="CP942" s="190" t="str">
        <f t="shared" si="1135"/>
        <v>CP$19</v>
      </c>
      <c r="CQ942" s="190" t="str">
        <f t="shared" si="1135"/>
        <v>CQ$19</v>
      </c>
      <c r="CR942" s="190" t="str">
        <f t="shared" si="1135"/>
        <v>CR$19</v>
      </c>
      <c r="CS942" s="190" t="str">
        <f t="shared" si="1135"/>
        <v>CS$19</v>
      </c>
      <c r="CT942" s="190" t="str">
        <f t="shared" si="1135"/>
        <v>CT$19</v>
      </c>
      <c r="CU942" s="190" t="str">
        <f t="shared" si="1135"/>
        <v>CU$19</v>
      </c>
      <c r="CV942" s="190" t="str">
        <f t="shared" si="1135"/>
        <v>CV$19</v>
      </c>
      <c r="CW942" s="190" t="str">
        <f t="shared" si="1135"/>
        <v>CW$19</v>
      </c>
      <c r="CX942" s="190" t="str">
        <f t="shared" si="1135"/>
        <v>CX$19</v>
      </c>
      <c r="CY942" s="190" t="str">
        <f t="shared" si="1135"/>
        <v>CY$19</v>
      </c>
      <c r="CZ942" s="190" t="str">
        <f t="shared" si="1135"/>
        <v>CZ$19</v>
      </c>
      <c r="DA942" s="190" t="str">
        <f t="shared" si="1135"/>
        <v>DA$19</v>
      </c>
      <c r="DB942" s="190" t="str">
        <f t="shared" si="1135"/>
        <v>DB$19</v>
      </c>
      <c r="DC942" s="190" t="str">
        <f t="shared" si="1135"/>
        <v>DC$19</v>
      </c>
      <c r="DD942" s="190" t="str">
        <f t="shared" si="1135"/>
        <v>DD$19</v>
      </c>
      <c r="DE942" s="190" t="str">
        <f t="shared" si="1135"/>
        <v>DE$19</v>
      </c>
      <c r="DF942" s="190" t="str">
        <f t="shared" si="1135"/>
        <v>DF$19</v>
      </c>
      <c r="DG942" s="190" t="str">
        <f t="shared" si="1135"/>
        <v>DG$19</v>
      </c>
      <c r="DH942" s="190" t="str">
        <f t="shared" si="1135"/>
        <v>DH$19</v>
      </c>
      <c r="DI942" s="190" t="str">
        <f t="shared" si="1135"/>
        <v>DI$19</v>
      </c>
      <c r="DJ942" s="190" t="str">
        <f t="shared" si="1135"/>
        <v>DJ$19</v>
      </c>
      <c r="DK942" s="190" t="str">
        <f t="shared" si="1135"/>
        <v>DK$19</v>
      </c>
      <c r="DL942" s="190" t="str">
        <f t="shared" si="1135"/>
        <v>DL$19</v>
      </c>
    </row>
    <row r="943" spans="1:116" x14ac:dyDescent="0.4">
      <c r="A943" s="142" t="s">
        <v>218</v>
      </c>
      <c r="B943" s="31" t="s">
        <v>81</v>
      </c>
      <c r="C943" s="31"/>
      <c r="D943" t="s">
        <v>762</v>
      </c>
      <c r="E943" s="8" t="str">
        <f t="shared" ref="E943:E950" si="1136">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7">E944</f>
        <v>944 WCAR-S</v>
      </c>
      <c r="D944" t="s">
        <v>762</v>
      </c>
      <c r="E944" s="8" t="str">
        <f t="shared" si="1136"/>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7"/>
        <v>945 WCAR-S</v>
      </c>
      <c r="D945" t="s">
        <v>762</v>
      </c>
      <c r="E945" s="8" t="str">
        <f t="shared" si="1136"/>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7"/>
        <v>946 WCAR-S</v>
      </c>
      <c r="C946" t="s">
        <v>224</v>
      </c>
      <c r="D946" t="s">
        <v>762</v>
      </c>
      <c r="E946" s="8" t="str">
        <f t="shared" si="1136"/>
        <v>946 WCAR-S</v>
      </c>
      <c r="G946" s="126" t="str">
        <f>"Accounts receivable"&amp;" - "&amp;G950</f>
        <v>Accounts receivable - (Primary label)</v>
      </c>
      <c r="H946" s="27"/>
      <c r="I946" s="78"/>
      <c r="J946" s="78"/>
      <c r="K946" s="118">
        <f t="shared" ref="K946:P946" ca="1" si="1138">SUMIF($4:$4,K$2,946:946)</f>
        <v>821.91780821917803</v>
      </c>
      <c r="L946" s="118">
        <f t="shared" ca="1" si="1138"/>
        <v>821.91780821917803</v>
      </c>
      <c r="M946" s="118">
        <f t="shared" ca="1" si="1138"/>
        <v>821.91780821917803</v>
      </c>
      <c r="N946" s="118">
        <f t="shared" ca="1" si="1138"/>
        <v>821.91780821917803</v>
      </c>
      <c r="O946" s="118">
        <f t="shared" ca="1" si="1138"/>
        <v>821.91780821917803</v>
      </c>
      <c r="P946" s="118">
        <f t="shared" ca="1" si="1138"/>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7"/>
        <v>947 WCAR-S</v>
      </c>
      <c r="D947" t="s">
        <v>762</v>
      </c>
      <c r="E947" s="8" t="str">
        <f t="shared" si="1136"/>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7"/>
        <v>948 WCAR-S</v>
      </c>
      <c r="C948" t="s">
        <v>234</v>
      </c>
      <c r="D948" t="s">
        <v>762</v>
      </c>
      <c r="E948" s="8" t="str">
        <f t="shared" si="1136"/>
        <v>948 WCAR-S</v>
      </c>
      <c r="G948" s="126" t="str">
        <f>"Change in "&amp;G946</f>
        <v>Change in Accounts receivable - (Primary label)</v>
      </c>
      <c r="K948" s="33">
        <f t="shared" ref="K948:P948" ca="1" si="1139">SUMIF($3:$3,K$2,946:946)</f>
        <v>9863.0136986301368</v>
      </c>
      <c r="L948" s="33">
        <f t="shared" ca="1" si="1139"/>
        <v>9863.0136986301368</v>
      </c>
      <c r="M948" s="33">
        <f t="shared" ca="1" si="1139"/>
        <v>9863.0136986301368</v>
      </c>
      <c r="N948" s="33">
        <f t="shared" ca="1" si="1139"/>
        <v>9863.0136986301368</v>
      </c>
      <c r="O948" s="33">
        <f t="shared" ca="1" si="1139"/>
        <v>9863.0136986301368</v>
      </c>
      <c r="P948" s="33">
        <f t="shared" ca="1" si="1139"/>
        <v>9863.0136986301368</v>
      </c>
      <c r="R948" s="33"/>
      <c r="S948" s="33">
        <f t="shared" ref="S948:AX948" ca="1" si="1140">R946-S946</f>
        <v>-821.91780821917803</v>
      </c>
      <c r="T948" s="33">
        <f t="shared" ca="1" si="1140"/>
        <v>0</v>
      </c>
      <c r="U948" s="33">
        <f t="shared" ca="1" si="1140"/>
        <v>0</v>
      </c>
      <c r="V948" s="33">
        <f t="shared" ca="1" si="1140"/>
        <v>0</v>
      </c>
      <c r="W948" s="33">
        <f t="shared" ca="1" si="1140"/>
        <v>0</v>
      </c>
      <c r="X948" s="33">
        <f t="shared" ca="1" si="1140"/>
        <v>0</v>
      </c>
      <c r="Y948" s="33">
        <f t="shared" ca="1" si="1140"/>
        <v>0</v>
      </c>
      <c r="Z948" s="33">
        <f t="shared" ca="1" si="1140"/>
        <v>0</v>
      </c>
      <c r="AA948" s="33">
        <f t="shared" ca="1" si="1140"/>
        <v>0</v>
      </c>
      <c r="AB948" s="33">
        <f t="shared" ca="1" si="1140"/>
        <v>0</v>
      </c>
      <c r="AC948" s="33">
        <f t="shared" ca="1" si="1140"/>
        <v>0</v>
      </c>
      <c r="AD948" s="33">
        <f t="shared" ca="1" si="1140"/>
        <v>0</v>
      </c>
      <c r="AE948" s="33">
        <f t="shared" ca="1" si="1140"/>
        <v>0</v>
      </c>
      <c r="AF948" s="33">
        <f t="shared" ca="1" si="1140"/>
        <v>0</v>
      </c>
      <c r="AG948" s="33">
        <f t="shared" ca="1" si="1140"/>
        <v>0</v>
      </c>
      <c r="AH948" s="33">
        <f t="shared" ca="1" si="1140"/>
        <v>0</v>
      </c>
      <c r="AI948" s="33">
        <f t="shared" ca="1" si="1140"/>
        <v>0</v>
      </c>
      <c r="AJ948" s="33">
        <f t="shared" ca="1" si="1140"/>
        <v>0</v>
      </c>
      <c r="AK948" s="33">
        <f t="shared" ca="1" si="1140"/>
        <v>0</v>
      </c>
      <c r="AL948" s="33">
        <f t="shared" ca="1" si="1140"/>
        <v>0</v>
      </c>
      <c r="AM948" s="33">
        <f t="shared" ca="1" si="1140"/>
        <v>0</v>
      </c>
      <c r="AN948" s="33">
        <f t="shared" ca="1" si="1140"/>
        <v>0</v>
      </c>
      <c r="AO948" s="33">
        <f t="shared" ca="1" si="1140"/>
        <v>0</v>
      </c>
      <c r="AP948" s="33">
        <f t="shared" ca="1" si="1140"/>
        <v>0</v>
      </c>
      <c r="AQ948" s="33">
        <f t="shared" ca="1" si="1140"/>
        <v>0</v>
      </c>
      <c r="AR948" s="33">
        <f t="shared" ca="1" si="1140"/>
        <v>0</v>
      </c>
      <c r="AS948" s="33">
        <f t="shared" ca="1" si="1140"/>
        <v>0</v>
      </c>
      <c r="AT948" s="33">
        <f t="shared" ca="1" si="1140"/>
        <v>0</v>
      </c>
      <c r="AU948" s="33">
        <f t="shared" ca="1" si="1140"/>
        <v>0</v>
      </c>
      <c r="AV948" s="33">
        <f t="shared" ca="1" si="1140"/>
        <v>0</v>
      </c>
      <c r="AW948" s="33">
        <f t="shared" ca="1" si="1140"/>
        <v>0</v>
      </c>
      <c r="AX948" s="33">
        <f t="shared" ca="1" si="1140"/>
        <v>0</v>
      </c>
      <c r="AY948" s="33">
        <f t="shared" ref="AY948:CD948" ca="1" si="1141">AX946-AY946</f>
        <v>0</v>
      </c>
      <c r="AZ948" s="33">
        <f t="shared" ca="1" si="1141"/>
        <v>0</v>
      </c>
      <c r="BA948" s="33">
        <f t="shared" ca="1" si="1141"/>
        <v>0</v>
      </c>
      <c r="BB948" s="33">
        <f t="shared" ca="1" si="1141"/>
        <v>0</v>
      </c>
      <c r="BC948" s="33">
        <f t="shared" ca="1" si="1141"/>
        <v>0</v>
      </c>
      <c r="BD948" s="33">
        <f t="shared" ca="1" si="1141"/>
        <v>0</v>
      </c>
      <c r="BE948" s="33">
        <f t="shared" ca="1" si="1141"/>
        <v>0</v>
      </c>
      <c r="BF948" s="33">
        <f t="shared" ca="1" si="1141"/>
        <v>0</v>
      </c>
      <c r="BG948" s="33">
        <f t="shared" ca="1" si="1141"/>
        <v>0</v>
      </c>
      <c r="BH948" s="33">
        <f t="shared" ca="1" si="1141"/>
        <v>0</v>
      </c>
      <c r="BI948" s="33">
        <f t="shared" ca="1" si="1141"/>
        <v>0</v>
      </c>
      <c r="BJ948" s="33">
        <f t="shared" ca="1" si="1141"/>
        <v>0</v>
      </c>
      <c r="BK948" s="33">
        <f t="shared" ca="1" si="1141"/>
        <v>0</v>
      </c>
      <c r="BL948" s="33">
        <f t="shared" ca="1" si="1141"/>
        <v>0</v>
      </c>
      <c r="BM948" s="33">
        <f t="shared" ca="1" si="1141"/>
        <v>0</v>
      </c>
      <c r="BN948" s="33">
        <f t="shared" ca="1" si="1141"/>
        <v>0</v>
      </c>
      <c r="BO948" s="33">
        <f t="shared" ca="1" si="1141"/>
        <v>0</v>
      </c>
      <c r="BP948" s="33">
        <f t="shared" ca="1" si="1141"/>
        <v>0</v>
      </c>
      <c r="BQ948" s="33">
        <f t="shared" ca="1" si="1141"/>
        <v>0</v>
      </c>
      <c r="BR948" s="33">
        <f t="shared" ca="1" si="1141"/>
        <v>0</v>
      </c>
      <c r="BS948" s="33">
        <f t="shared" ca="1" si="1141"/>
        <v>0</v>
      </c>
      <c r="BT948" s="33">
        <f t="shared" ca="1" si="1141"/>
        <v>0</v>
      </c>
      <c r="BU948" s="33">
        <f t="shared" ca="1" si="1141"/>
        <v>0</v>
      </c>
      <c r="BV948" s="33">
        <f t="shared" ca="1" si="1141"/>
        <v>0</v>
      </c>
      <c r="BW948" s="33">
        <f t="shared" ca="1" si="1141"/>
        <v>0</v>
      </c>
      <c r="BX948" s="33">
        <f t="shared" ca="1" si="1141"/>
        <v>0</v>
      </c>
      <c r="BY948" s="33">
        <f t="shared" ca="1" si="1141"/>
        <v>0</v>
      </c>
      <c r="BZ948" s="33">
        <f t="shared" ca="1" si="1141"/>
        <v>0</v>
      </c>
      <c r="CA948" s="33">
        <f t="shared" ca="1" si="1141"/>
        <v>0</v>
      </c>
      <c r="CB948" s="33">
        <f t="shared" ca="1" si="1141"/>
        <v>0</v>
      </c>
      <c r="CC948" s="33">
        <f t="shared" ca="1" si="1141"/>
        <v>0</v>
      </c>
      <c r="CD948" s="33">
        <f t="shared" ca="1" si="1141"/>
        <v>0</v>
      </c>
      <c r="CE948" s="33">
        <f t="shared" ref="CE948:CL948" ca="1" si="1142">CD946-CE946</f>
        <v>0</v>
      </c>
      <c r="CF948" s="33">
        <f t="shared" ca="1" si="1142"/>
        <v>0</v>
      </c>
      <c r="CG948" s="33">
        <f t="shared" ca="1" si="1142"/>
        <v>0</v>
      </c>
      <c r="CH948" s="33">
        <f t="shared" ca="1" si="1142"/>
        <v>0</v>
      </c>
      <c r="CI948" s="33">
        <f t="shared" ca="1" si="1142"/>
        <v>0</v>
      </c>
      <c r="CJ948" s="33">
        <f t="shared" ca="1" si="1142"/>
        <v>0</v>
      </c>
      <c r="CK948" s="33">
        <f t="shared" ca="1" si="1142"/>
        <v>0</v>
      </c>
      <c r="CL948" s="33">
        <f t="shared" ca="1" si="1142"/>
        <v>0</v>
      </c>
      <c r="CO948" s="33" t="e">
        <f t="shared" ref="CO948:DL948" ca="1" si="1143">CN946-CO946</f>
        <v>#N/A</v>
      </c>
      <c r="CP948" s="33" t="e">
        <f t="shared" ca="1" si="1143"/>
        <v>#N/A</v>
      </c>
      <c r="CQ948" s="33" t="e">
        <f t="shared" ca="1" si="1143"/>
        <v>#N/A</v>
      </c>
      <c r="CR948" s="33" t="e">
        <f t="shared" ca="1" si="1143"/>
        <v>#N/A</v>
      </c>
      <c r="CS948" s="33" t="e">
        <f t="shared" ca="1" si="1143"/>
        <v>#N/A</v>
      </c>
      <c r="CT948" s="33" t="e">
        <f t="shared" ca="1" si="1143"/>
        <v>#N/A</v>
      </c>
      <c r="CU948" s="33" t="e">
        <f t="shared" ca="1" si="1143"/>
        <v>#N/A</v>
      </c>
      <c r="CV948" s="33" t="e">
        <f t="shared" ca="1" si="1143"/>
        <v>#N/A</v>
      </c>
      <c r="CW948" s="33" t="e">
        <f t="shared" ca="1" si="1143"/>
        <v>#N/A</v>
      </c>
      <c r="CX948" s="33" t="e">
        <f t="shared" ca="1" si="1143"/>
        <v>#N/A</v>
      </c>
      <c r="CY948" s="33" t="e">
        <f t="shared" ca="1" si="1143"/>
        <v>#N/A</v>
      </c>
      <c r="CZ948" s="33" t="e">
        <f t="shared" ca="1" si="1143"/>
        <v>#N/A</v>
      </c>
      <c r="DA948" s="33" t="e">
        <f t="shared" ca="1" si="1143"/>
        <v>#N/A</v>
      </c>
      <c r="DB948" s="33" t="e">
        <f t="shared" ca="1" si="1143"/>
        <v>#N/A</v>
      </c>
      <c r="DC948" s="33" t="e">
        <f t="shared" ca="1" si="1143"/>
        <v>#N/A</v>
      </c>
      <c r="DD948" s="33" t="e">
        <f t="shared" ca="1" si="1143"/>
        <v>#N/A</v>
      </c>
      <c r="DE948" s="33" t="e">
        <f t="shared" ca="1" si="1143"/>
        <v>#N/A</v>
      </c>
      <c r="DF948" s="33" t="e">
        <f t="shared" ca="1" si="1143"/>
        <v>#N/A</v>
      </c>
      <c r="DG948" s="33" t="e">
        <f t="shared" ca="1" si="1143"/>
        <v>#N/A</v>
      </c>
      <c r="DH948" s="33" t="e">
        <f t="shared" ca="1" si="1143"/>
        <v>#N/A</v>
      </c>
      <c r="DI948" s="33" t="e">
        <f t="shared" ca="1" si="1143"/>
        <v>#N/A</v>
      </c>
      <c r="DJ948" s="33" t="e">
        <f t="shared" ca="1" si="1143"/>
        <v>#N/A</v>
      </c>
      <c r="DK948" s="33" t="e">
        <f t="shared" ca="1" si="1143"/>
        <v>#N/A</v>
      </c>
      <c r="DL948" s="33" t="e">
        <f t="shared" ca="1" si="1143"/>
        <v>#N/A</v>
      </c>
    </row>
    <row r="949" spans="1:116" x14ac:dyDescent="0.4">
      <c r="B949" t="str">
        <f t="shared" si="1137"/>
        <v>949 WCAR-S</v>
      </c>
      <c r="D949" t="s">
        <v>762</v>
      </c>
      <c r="E949" s="8" t="str">
        <f t="shared" si="1136"/>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136"/>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71" si="1144">ROW()&amp;" "&amp;D952</f>
        <v>952 WCAR-S</v>
      </c>
      <c r="G952" s="136" t="str">
        <f>G937</f>
        <v>Primary revenue driver</v>
      </c>
      <c r="K952" s="53"/>
      <c r="L952" s="53"/>
      <c r="M952" s="53"/>
      <c r="N952" s="53"/>
      <c r="O952" s="53"/>
      <c r="P952" s="53"/>
      <c r="R952" s="24"/>
      <c r="S952" s="179" t="str">
        <f t="shared" ref="S952:AX952" si="1145">S937</f>
        <v>S$16</v>
      </c>
      <c r="T952" s="179" t="str">
        <f t="shared" si="1145"/>
        <v>T$16</v>
      </c>
      <c r="U952" s="179" t="str">
        <f t="shared" si="1145"/>
        <v>U$16</v>
      </c>
      <c r="V952" s="179" t="str">
        <f t="shared" si="1145"/>
        <v>V$16</v>
      </c>
      <c r="W952" s="179" t="str">
        <f t="shared" si="1145"/>
        <v>W$16</v>
      </c>
      <c r="X952" s="179" t="str">
        <f t="shared" si="1145"/>
        <v>X$16</v>
      </c>
      <c r="Y952" s="179" t="str">
        <f t="shared" si="1145"/>
        <v>Y$16</v>
      </c>
      <c r="Z952" s="179" t="str">
        <f t="shared" si="1145"/>
        <v>Z$16</v>
      </c>
      <c r="AA952" s="179" t="str">
        <f t="shared" si="1145"/>
        <v>AA$16</v>
      </c>
      <c r="AB952" s="179" t="str">
        <f t="shared" si="1145"/>
        <v>AB$16</v>
      </c>
      <c r="AC952" s="179" t="str">
        <f t="shared" si="1145"/>
        <v>AC$16</v>
      </c>
      <c r="AD952" s="179" t="str">
        <f t="shared" si="1145"/>
        <v>AD$16</v>
      </c>
      <c r="AE952" s="179" t="str">
        <f t="shared" si="1145"/>
        <v>AE$16</v>
      </c>
      <c r="AF952" s="179" t="str">
        <f t="shared" si="1145"/>
        <v>AF$16</v>
      </c>
      <c r="AG952" s="179" t="str">
        <f t="shared" si="1145"/>
        <v>AG$16</v>
      </c>
      <c r="AH952" s="179" t="str">
        <f t="shared" si="1145"/>
        <v>AH$16</v>
      </c>
      <c r="AI952" s="179" t="str">
        <f t="shared" si="1145"/>
        <v>AI$16</v>
      </c>
      <c r="AJ952" s="179" t="str">
        <f t="shared" si="1145"/>
        <v>AJ$16</v>
      </c>
      <c r="AK952" s="179" t="str">
        <f t="shared" si="1145"/>
        <v>AK$16</v>
      </c>
      <c r="AL952" s="179" t="str">
        <f t="shared" si="1145"/>
        <v>AL$16</v>
      </c>
      <c r="AM952" s="179" t="str">
        <f t="shared" si="1145"/>
        <v>AM$16</v>
      </c>
      <c r="AN952" s="179" t="str">
        <f t="shared" si="1145"/>
        <v>AN$16</v>
      </c>
      <c r="AO952" s="179" t="str">
        <f t="shared" si="1145"/>
        <v>AO$16</v>
      </c>
      <c r="AP952" s="179" t="str">
        <f t="shared" si="1145"/>
        <v>AP$16</v>
      </c>
      <c r="AQ952" s="179" t="str">
        <f t="shared" si="1145"/>
        <v>AQ$16</v>
      </c>
      <c r="AR952" s="179" t="str">
        <f t="shared" si="1145"/>
        <v>AR$16</v>
      </c>
      <c r="AS952" s="179" t="str">
        <f t="shared" si="1145"/>
        <v>AS$16</v>
      </c>
      <c r="AT952" s="179" t="str">
        <f t="shared" si="1145"/>
        <v>AT$16</v>
      </c>
      <c r="AU952" s="179" t="str">
        <f t="shared" si="1145"/>
        <v>AU$16</v>
      </c>
      <c r="AV952" s="179" t="str">
        <f t="shared" si="1145"/>
        <v>AV$16</v>
      </c>
      <c r="AW952" s="179" t="str">
        <f t="shared" si="1145"/>
        <v>AW$16</v>
      </c>
      <c r="AX952" s="179" t="str">
        <f t="shared" si="1145"/>
        <v>AX$16</v>
      </c>
      <c r="AY952" s="179" t="str">
        <f t="shared" ref="AY952:CD952" si="1146">AY937</f>
        <v>AY$16</v>
      </c>
      <c r="AZ952" s="179" t="str">
        <f t="shared" si="1146"/>
        <v>AZ$16</v>
      </c>
      <c r="BA952" s="179" t="str">
        <f t="shared" si="1146"/>
        <v>BA$16</v>
      </c>
      <c r="BB952" s="179" t="str">
        <f t="shared" si="1146"/>
        <v>BB$16</v>
      </c>
      <c r="BC952" s="179" t="str">
        <f t="shared" si="1146"/>
        <v>BC$16</v>
      </c>
      <c r="BD952" s="179" t="str">
        <f t="shared" si="1146"/>
        <v>BD$16</v>
      </c>
      <c r="BE952" s="179" t="str">
        <f t="shared" si="1146"/>
        <v>BE$16</v>
      </c>
      <c r="BF952" s="179" t="str">
        <f t="shared" si="1146"/>
        <v>BF$16</v>
      </c>
      <c r="BG952" s="179" t="str">
        <f t="shared" si="1146"/>
        <v>BG$16</v>
      </c>
      <c r="BH952" s="179" t="str">
        <f t="shared" si="1146"/>
        <v>BH$16</v>
      </c>
      <c r="BI952" s="179" t="str">
        <f t="shared" si="1146"/>
        <v>BI$16</v>
      </c>
      <c r="BJ952" s="179" t="str">
        <f t="shared" si="1146"/>
        <v>BJ$16</v>
      </c>
      <c r="BK952" s="179" t="str">
        <f t="shared" si="1146"/>
        <v>BK$16</v>
      </c>
      <c r="BL952" s="179" t="str">
        <f t="shared" si="1146"/>
        <v>BL$16</v>
      </c>
      <c r="BM952" s="179" t="str">
        <f t="shared" si="1146"/>
        <v>BM$16</v>
      </c>
      <c r="BN952" s="179" t="str">
        <f t="shared" si="1146"/>
        <v>BN$16</v>
      </c>
      <c r="BO952" s="179" t="str">
        <f t="shared" si="1146"/>
        <v>BO$16</v>
      </c>
      <c r="BP952" s="179" t="str">
        <f t="shared" si="1146"/>
        <v>BP$16</v>
      </c>
      <c r="BQ952" s="179" t="str">
        <f t="shared" si="1146"/>
        <v>BQ$16</v>
      </c>
      <c r="BR952" s="179" t="str">
        <f t="shared" si="1146"/>
        <v>BR$16</v>
      </c>
      <c r="BS952" s="179" t="str">
        <f t="shared" si="1146"/>
        <v>BS$16</v>
      </c>
      <c r="BT952" s="179" t="str">
        <f t="shared" si="1146"/>
        <v>BT$16</v>
      </c>
      <c r="BU952" s="179" t="str">
        <f t="shared" si="1146"/>
        <v>BU$16</v>
      </c>
      <c r="BV952" s="179" t="str">
        <f t="shared" si="1146"/>
        <v>BV$16</v>
      </c>
      <c r="BW952" s="179" t="str">
        <f t="shared" si="1146"/>
        <v>BW$16</v>
      </c>
      <c r="BX952" s="179" t="str">
        <f t="shared" si="1146"/>
        <v>BX$16</v>
      </c>
      <c r="BY952" s="179" t="str">
        <f t="shared" si="1146"/>
        <v>BY$16</v>
      </c>
      <c r="BZ952" s="179" t="str">
        <f t="shared" si="1146"/>
        <v>BZ$16</v>
      </c>
      <c r="CA952" s="179" t="str">
        <f t="shared" si="1146"/>
        <v>CA$16</v>
      </c>
      <c r="CB952" s="179" t="str">
        <f t="shared" si="1146"/>
        <v>CB$16</v>
      </c>
      <c r="CC952" s="179" t="str">
        <f t="shared" si="1146"/>
        <v>CC$16</v>
      </c>
      <c r="CD952" s="179" t="str">
        <f t="shared" si="1146"/>
        <v>CD$16</v>
      </c>
      <c r="CE952" s="179" t="str">
        <f t="shared" ref="CE952:CL952" si="1147">CE937</f>
        <v>CE$16</v>
      </c>
      <c r="CF952" s="179" t="str">
        <f t="shared" si="1147"/>
        <v>CF$16</v>
      </c>
      <c r="CG952" s="179" t="str">
        <f t="shared" si="1147"/>
        <v>CG$16</v>
      </c>
      <c r="CH952" s="179" t="str">
        <f t="shared" si="1147"/>
        <v>CH$16</v>
      </c>
      <c r="CI952" s="179" t="str">
        <f t="shared" si="1147"/>
        <v>CI$16</v>
      </c>
      <c r="CJ952" s="179" t="str">
        <f t="shared" si="1147"/>
        <v>CJ$16</v>
      </c>
      <c r="CK952" s="179" t="str">
        <f t="shared" si="1147"/>
        <v>CK$16</v>
      </c>
      <c r="CL952" s="179" t="str">
        <f t="shared" si="1147"/>
        <v>CL$16</v>
      </c>
      <c r="CO952" s="179" t="str">
        <f t="shared" ref="CO952:DL952" si="1148">CO937</f>
        <v>CO$16</v>
      </c>
      <c r="CP952" s="179" t="str">
        <f t="shared" si="1148"/>
        <v>CP$16</v>
      </c>
      <c r="CQ952" s="179" t="str">
        <f t="shared" si="1148"/>
        <v>CQ$16</v>
      </c>
      <c r="CR952" s="179" t="str">
        <f t="shared" si="1148"/>
        <v>CR$16</v>
      </c>
      <c r="CS952" s="179" t="str">
        <f t="shared" si="1148"/>
        <v>CS$16</v>
      </c>
      <c r="CT952" s="179" t="str">
        <f t="shared" si="1148"/>
        <v>CT$16</v>
      </c>
      <c r="CU952" s="179" t="str">
        <f t="shared" si="1148"/>
        <v>CU$16</v>
      </c>
      <c r="CV952" s="179" t="str">
        <f t="shared" si="1148"/>
        <v>CV$16</v>
      </c>
      <c r="CW952" s="179" t="str">
        <f t="shared" si="1148"/>
        <v>CW$16</v>
      </c>
      <c r="CX952" s="179" t="str">
        <f t="shared" si="1148"/>
        <v>CX$16</v>
      </c>
      <c r="CY952" s="179" t="str">
        <f t="shared" si="1148"/>
        <v>CY$16</v>
      </c>
      <c r="CZ952" s="179" t="str">
        <f t="shared" si="1148"/>
        <v>CZ$16</v>
      </c>
      <c r="DA952" s="179" t="str">
        <f t="shared" si="1148"/>
        <v>DA$16</v>
      </c>
      <c r="DB952" s="179" t="str">
        <f t="shared" si="1148"/>
        <v>DB$16</v>
      </c>
      <c r="DC952" s="179" t="str">
        <f t="shared" si="1148"/>
        <v>DC$16</v>
      </c>
      <c r="DD952" s="179" t="str">
        <f t="shared" si="1148"/>
        <v>DD$16</v>
      </c>
      <c r="DE952" s="179" t="str">
        <f t="shared" si="1148"/>
        <v>DE$16</v>
      </c>
      <c r="DF952" s="179" t="str">
        <f t="shared" si="1148"/>
        <v>DF$16</v>
      </c>
      <c r="DG952" s="179" t="str">
        <f t="shared" si="1148"/>
        <v>DG$16</v>
      </c>
      <c r="DH952" s="179" t="str">
        <f t="shared" si="1148"/>
        <v>DH$16</v>
      </c>
      <c r="DI952" s="179" t="str">
        <f t="shared" si="1148"/>
        <v>DI$16</v>
      </c>
      <c r="DJ952" s="179" t="str">
        <f t="shared" si="1148"/>
        <v>DJ$16</v>
      </c>
      <c r="DK952" s="179" t="str">
        <f t="shared" si="1148"/>
        <v>DK$16</v>
      </c>
      <c r="DL952" s="179" t="str">
        <f t="shared" si="1148"/>
        <v>DL$16</v>
      </c>
    </row>
    <row r="953" spans="1:116" x14ac:dyDescent="0.4">
      <c r="B953" t="s">
        <v>332</v>
      </c>
      <c r="D953" t="s">
        <v>762</v>
      </c>
      <c r="E953" s="8" t="str">
        <f t="shared" si="1144"/>
        <v>953 WCAR-S</v>
      </c>
      <c r="G953" s="136" t="str">
        <f>G938</f>
        <v>Primary volume driver</v>
      </c>
      <c r="H953" s="56"/>
      <c r="I953" s="79"/>
      <c r="J953" s="79"/>
      <c r="K953" s="15"/>
      <c r="L953" s="15"/>
      <c r="M953" s="15"/>
      <c r="N953" s="15"/>
      <c r="O953" s="15"/>
      <c r="P953" s="15"/>
      <c r="R953" s="15"/>
      <c r="S953" s="179" t="str">
        <f t="shared" ref="S953:AX953" si="1149">S938</f>
        <v>S$17</v>
      </c>
      <c r="T953" s="179" t="str">
        <f t="shared" si="1149"/>
        <v>T$17</v>
      </c>
      <c r="U953" s="179" t="str">
        <f t="shared" si="1149"/>
        <v>U$17</v>
      </c>
      <c r="V953" s="179" t="str">
        <f t="shared" si="1149"/>
        <v>V$17</v>
      </c>
      <c r="W953" s="179" t="str">
        <f t="shared" si="1149"/>
        <v>W$17</v>
      </c>
      <c r="X953" s="179" t="str">
        <f t="shared" si="1149"/>
        <v>X$17</v>
      </c>
      <c r="Y953" s="179" t="str">
        <f t="shared" si="1149"/>
        <v>Y$17</v>
      </c>
      <c r="Z953" s="179" t="str">
        <f t="shared" si="1149"/>
        <v>Z$17</v>
      </c>
      <c r="AA953" s="179" t="str">
        <f t="shared" si="1149"/>
        <v>AA$17</v>
      </c>
      <c r="AB953" s="179" t="str">
        <f t="shared" si="1149"/>
        <v>AB$17</v>
      </c>
      <c r="AC953" s="179" t="str">
        <f t="shared" si="1149"/>
        <v>AC$17</v>
      </c>
      <c r="AD953" s="179" t="str">
        <f t="shared" si="1149"/>
        <v>AD$17</v>
      </c>
      <c r="AE953" s="179" t="str">
        <f t="shared" si="1149"/>
        <v>AE$17</v>
      </c>
      <c r="AF953" s="179" t="str">
        <f t="shared" si="1149"/>
        <v>AF$17</v>
      </c>
      <c r="AG953" s="179" t="str">
        <f t="shared" si="1149"/>
        <v>AG$17</v>
      </c>
      <c r="AH953" s="179" t="str">
        <f t="shared" si="1149"/>
        <v>AH$17</v>
      </c>
      <c r="AI953" s="179" t="str">
        <f t="shared" si="1149"/>
        <v>AI$17</v>
      </c>
      <c r="AJ953" s="179" t="str">
        <f t="shared" si="1149"/>
        <v>AJ$17</v>
      </c>
      <c r="AK953" s="179" t="str">
        <f t="shared" si="1149"/>
        <v>AK$17</v>
      </c>
      <c r="AL953" s="179" t="str">
        <f t="shared" si="1149"/>
        <v>AL$17</v>
      </c>
      <c r="AM953" s="179" t="str">
        <f t="shared" si="1149"/>
        <v>AM$17</v>
      </c>
      <c r="AN953" s="179" t="str">
        <f t="shared" si="1149"/>
        <v>AN$17</v>
      </c>
      <c r="AO953" s="179" t="str">
        <f t="shared" si="1149"/>
        <v>AO$17</v>
      </c>
      <c r="AP953" s="179" t="str">
        <f t="shared" si="1149"/>
        <v>AP$17</v>
      </c>
      <c r="AQ953" s="179" t="str">
        <f t="shared" si="1149"/>
        <v>AQ$17</v>
      </c>
      <c r="AR953" s="179" t="str">
        <f t="shared" si="1149"/>
        <v>AR$17</v>
      </c>
      <c r="AS953" s="179" t="str">
        <f t="shared" si="1149"/>
        <v>AS$17</v>
      </c>
      <c r="AT953" s="179" t="str">
        <f t="shared" si="1149"/>
        <v>AT$17</v>
      </c>
      <c r="AU953" s="179" t="str">
        <f t="shared" si="1149"/>
        <v>AU$17</v>
      </c>
      <c r="AV953" s="179" t="str">
        <f t="shared" si="1149"/>
        <v>AV$17</v>
      </c>
      <c r="AW953" s="179" t="str">
        <f t="shared" si="1149"/>
        <v>AW$17</v>
      </c>
      <c r="AX953" s="179" t="str">
        <f t="shared" si="1149"/>
        <v>AX$17</v>
      </c>
      <c r="AY953" s="179" t="str">
        <f t="shared" ref="AY953:CD953" si="1150">AY938</f>
        <v>AY$17</v>
      </c>
      <c r="AZ953" s="179" t="str">
        <f t="shared" si="1150"/>
        <v>AZ$17</v>
      </c>
      <c r="BA953" s="179" t="str">
        <f t="shared" si="1150"/>
        <v>BA$17</v>
      </c>
      <c r="BB953" s="179" t="str">
        <f t="shared" si="1150"/>
        <v>BB$17</v>
      </c>
      <c r="BC953" s="179" t="str">
        <f t="shared" si="1150"/>
        <v>BC$17</v>
      </c>
      <c r="BD953" s="179" t="str">
        <f t="shared" si="1150"/>
        <v>BD$17</v>
      </c>
      <c r="BE953" s="179" t="str">
        <f t="shared" si="1150"/>
        <v>BE$17</v>
      </c>
      <c r="BF953" s="179" t="str">
        <f t="shared" si="1150"/>
        <v>BF$17</v>
      </c>
      <c r="BG953" s="179" t="str">
        <f t="shared" si="1150"/>
        <v>BG$17</v>
      </c>
      <c r="BH953" s="179" t="str">
        <f t="shared" si="1150"/>
        <v>BH$17</v>
      </c>
      <c r="BI953" s="179" t="str">
        <f t="shared" si="1150"/>
        <v>BI$17</v>
      </c>
      <c r="BJ953" s="179" t="str">
        <f t="shared" si="1150"/>
        <v>BJ$17</v>
      </c>
      <c r="BK953" s="179" t="str">
        <f t="shared" si="1150"/>
        <v>BK$17</v>
      </c>
      <c r="BL953" s="179" t="str">
        <f t="shared" si="1150"/>
        <v>BL$17</v>
      </c>
      <c r="BM953" s="179" t="str">
        <f t="shared" si="1150"/>
        <v>BM$17</v>
      </c>
      <c r="BN953" s="179" t="str">
        <f t="shared" si="1150"/>
        <v>BN$17</v>
      </c>
      <c r="BO953" s="179" t="str">
        <f t="shared" si="1150"/>
        <v>BO$17</v>
      </c>
      <c r="BP953" s="179" t="str">
        <f t="shared" si="1150"/>
        <v>BP$17</v>
      </c>
      <c r="BQ953" s="179" t="str">
        <f t="shared" si="1150"/>
        <v>BQ$17</v>
      </c>
      <c r="BR953" s="179" t="str">
        <f t="shared" si="1150"/>
        <v>BR$17</v>
      </c>
      <c r="BS953" s="179" t="str">
        <f t="shared" si="1150"/>
        <v>BS$17</v>
      </c>
      <c r="BT953" s="179" t="str">
        <f t="shared" si="1150"/>
        <v>BT$17</v>
      </c>
      <c r="BU953" s="179" t="str">
        <f t="shared" si="1150"/>
        <v>BU$17</v>
      </c>
      <c r="BV953" s="179" t="str">
        <f t="shared" si="1150"/>
        <v>BV$17</v>
      </c>
      <c r="BW953" s="179" t="str">
        <f t="shared" si="1150"/>
        <v>BW$17</v>
      </c>
      <c r="BX953" s="179" t="str">
        <f t="shared" si="1150"/>
        <v>BX$17</v>
      </c>
      <c r="BY953" s="179" t="str">
        <f t="shared" si="1150"/>
        <v>BY$17</v>
      </c>
      <c r="BZ953" s="179" t="str">
        <f t="shared" si="1150"/>
        <v>BZ$17</v>
      </c>
      <c r="CA953" s="179" t="str">
        <f t="shared" si="1150"/>
        <v>CA$17</v>
      </c>
      <c r="CB953" s="179" t="str">
        <f t="shared" si="1150"/>
        <v>CB$17</v>
      </c>
      <c r="CC953" s="179" t="str">
        <f t="shared" si="1150"/>
        <v>CC$17</v>
      </c>
      <c r="CD953" s="179" t="str">
        <f t="shared" si="1150"/>
        <v>CD$17</v>
      </c>
      <c r="CE953" s="179" t="str">
        <f t="shared" ref="CE953:CL953" si="1151">CE938</f>
        <v>CE$17</v>
      </c>
      <c r="CF953" s="179" t="str">
        <f t="shared" si="1151"/>
        <v>CF$17</v>
      </c>
      <c r="CG953" s="179" t="str">
        <f t="shared" si="1151"/>
        <v>CG$17</v>
      </c>
      <c r="CH953" s="179" t="str">
        <f t="shared" si="1151"/>
        <v>CH$17</v>
      </c>
      <c r="CI953" s="179" t="str">
        <f t="shared" si="1151"/>
        <v>CI$17</v>
      </c>
      <c r="CJ953" s="179" t="str">
        <f t="shared" si="1151"/>
        <v>CJ$17</v>
      </c>
      <c r="CK953" s="179" t="str">
        <f t="shared" si="1151"/>
        <v>CK$17</v>
      </c>
      <c r="CL953" s="179" t="str">
        <f t="shared" si="1151"/>
        <v>CL$17</v>
      </c>
      <c r="CN953" s="79"/>
      <c r="CO953" s="179" t="str">
        <f t="shared" ref="CO953:DL953" si="1152">CO938</f>
        <v>CO$17</v>
      </c>
      <c r="CP953" s="179" t="str">
        <f t="shared" si="1152"/>
        <v>CP$17</v>
      </c>
      <c r="CQ953" s="179" t="str">
        <f t="shared" si="1152"/>
        <v>CQ$17</v>
      </c>
      <c r="CR953" s="179" t="str">
        <f t="shared" si="1152"/>
        <v>CR$17</v>
      </c>
      <c r="CS953" s="179" t="str">
        <f t="shared" si="1152"/>
        <v>CS$17</v>
      </c>
      <c r="CT953" s="179" t="str">
        <f t="shared" si="1152"/>
        <v>CT$17</v>
      </c>
      <c r="CU953" s="179" t="str">
        <f t="shared" si="1152"/>
        <v>CU$17</v>
      </c>
      <c r="CV953" s="179" t="str">
        <f t="shared" si="1152"/>
        <v>CV$17</v>
      </c>
      <c r="CW953" s="179" t="str">
        <f t="shared" si="1152"/>
        <v>CW$17</v>
      </c>
      <c r="CX953" s="179" t="str">
        <f t="shared" si="1152"/>
        <v>CX$17</v>
      </c>
      <c r="CY953" s="179" t="str">
        <f t="shared" si="1152"/>
        <v>CY$17</v>
      </c>
      <c r="CZ953" s="179" t="str">
        <f t="shared" si="1152"/>
        <v>CZ$17</v>
      </c>
      <c r="DA953" s="179" t="str">
        <f t="shared" si="1152"/>
        <v>DA$17</v>
      </c>
      <c r="DB953" s="179" t="str">
        <f t="shared" si="1152"/>
        <v>DB$17</v>
      </c>
      <c r="DC953" s="179" t="str">
        <f t="shared" si="1152"/>
        <v>DC$17</v>
      </c>
      <c r="DD953" s="179" t="str">
        <f t="shared" si="1152"/>
        <v>DD$17</v>
      </c>
      <c r="DE953" s="179" t="str">
        <f t="shared" si="1152"/>
        <v>DE$17</v>
      </c>
      <c r="DF953" s="179" t="str">
        <f t="shared" si="1152"/>
        <v>DF$17</v>
      </c>
      <c r="DG953" s="179" t="str">
        <f t="shared" si="1152"/>
        <v>DG$17</v>
      </c>
      <c r="DH953" s="179" t="str">
        <f t="shared" si="1152"/>
        <v>DH$17</v>
      </c>
      <c r="DI953" s="179" t="str">
        <f t="shared" si="1152"/>
        <v>DI$17</v>
      </c>
      <c r="DJ953" s="179" t="str">
        <f t="shared" si="1152"/>
        <v>DJ$17</v>
      </c>
      <c r="DK953" s="179" t="str">
        <f t="shared" si="1152"/>
        <v>DK$17</v>
      </c>
      <c r="DL953" s="179" t="str">
        <f t="shared" si="1152"/>
        <v>DL$17</v>
      </c>
    </row>
    <row r="954" spans="1:116" x14ac:dyDescent="0.4">
      <c r="B954" t="s">
        <v>332</v>
      </c>
      <c r="D954" t="s">
        <v>762</v>
      </c>
      <c r="E954" s="8" t="str">
        <f t="shared" si="1144"/>
        <v>954 WCAR-S</v>
      </c>
      <c r="G954" s="136" t="str">
        <f>G939</f>
        <v>(Secondary label)</v>
      </c>
      <c r="H954" s="12"/>
      <c r="I954" s="60"/>
      <c r="J954" s="60"/>
      <c r="K954" s="15"/>
      <c r="L954" s="15"/>
      <c r="M954" s="15"/>
      <c r="N954" s="15"/>
      <c r="O954" s="15"/>
      <c r="P954" s="15"/>
      <c r="R954" s="15"/>
      <c r="S954" s="179">
        <f t="shared" ref="S954:AX954" si="1153">S939</f>
        <v>0</v>
      </c>
      <c r="T954" s="179">
        <f t="shared" si="1153"/>
        <v>0</v>
      </c>
      <c r="U954" s="179">
        <f t="shared" si="1153"/>
        <v>0</v>
      </c>
      <c r="V954" s="179">
        <f t="shared" si="1153"/>
        <v>0</v>
      </c>
      <c r="W954" s="179">
        <f t="shared" si="1153"/>
        <v>0</v>
      </c>
      <c r="X954" s="179">
        <f t="shared" si="1153"/>
        <v>0</v>
      </c>
      <c r="Y954" s="179">
        <f t="shared" si="1153"/>
        <v>0</v>
      </c>
      <c r="Z954" s="179">
        <f t="shared" si="1153"/>
        <v>0</v>
      </c>
      <c r="AA954" s="179">
        <f t="shared" si="1153"/>
        <v>0</v>
      </c>
      <c r="AB954" s="179">
        <f t="shared" si="1153"/>
        <v>0</v>
      </c>
      <c r="AC954" s="179">
        <f t="shared" si="1153"/>
        <v>0</v>
      </c>
      <c r="AD954" s="179">
        <f t="shared" si="1153"/>
        <v>0</v>
      </c>
      <c r="AE954" s="179">
        <f t="shared" si="1153"/>
        <v>0</v>
      </c>
      <c r="AF954" s="179">
        <f t="shared" si="1153"/>
        <v>0</v>
      </c>
      <c r="AG954" s="179">
        <f t="shared" si="1153"/>
        <v>0</v>
      </c>
      <c r="AH954" s="179">
        <f t="shared" si="1153"/>
        <v>0</v>
      </c>
      <c r="AI954" s="179">
        <f t="shared" si="1153"/>
        <v>0</v>
      </c>
      <c r="AJ954" s="179">
        <f t="shared" si="1153"/>
        <v>0</v>
      </c>
      <c r="AK954" s="179">
        <f t="shared" si="1153"/>
        <v>0</v>
      </c>
      <c r="AL954" s="179">
        <f t="shared" si="1153"/>
        <v>0</v>
      </c>
      <c r="AM954" s="179">
        <f t="shared" si="1153"/>
        <v>0</v>
      </c>
      <c r="AN954" s="179">
        <f t="shared" si="1153"/>
        <v>0</v>
      </c>
      <c r="AO954" s="179">
        <f t="shared" si="1153"/>
        <v>0</v>
      </c>
      <c r="AP954" s="179">
        <f t="shared" si="1153"/>
        <v>0</v>
      </c>
      <c r="AQ954" s="179">
        <f t="shared" si="1153"/>
        <v>0</v>
      </c>
      <c r="AR954" s="179">
        <f t="shared" si="1153"/>
        <v>0</v>
      </c>
      <c r="AS954" s="179">
        <f t="shared" si="1153"/>
        <v>0</v>
      </c>
      <c r="AT954" s="179">
        <f t="shared" si="1153"/>
        <v>0</v>
      </c>
      <c r="AU954" s="179">
        <f t="shared" si="1153"/>
        <v>0</v>
      </c>
      <c r="AV954" s="179">
        <f t="shared" si="1153"/>
        <v>0</v>
      </c>
      <c r="AW954" s="179">
        <f t="shared" si="1153"/>
        <v>0</v>
      </c>
      <c r="AX954" s="179">
        <f t="shared" si="1153"/>
        <v>0</v>
      </c>
      <c r="AY954" s="179">
        <f t="shared" ref="AY954:CD954" si="1154">AY939</f>
        <v>0</v>
      </c>
      <c r="AZ954" s="179">
        <f t="shared" si="1154"/>
        <v>0</v>
      </c>
      <c r="BA954" s="179">
        <f t="shared" si="1154"/>
        <v>0</v>
      </c>
      <c r="BB954" s="179">
        <f t="shared" si="1154"/>
        <v>0</v>
      </c>
      <c r="BC954" s="179">
        <f t="shared" si="1154"/>
        <v>0</v>
      </c>
      <c r="BD954" s="179">
        <f t="shared" si="1154"/>
        <v>0</v>
      </c>
      <c r="BE954" s="179">
        <f t="shared" si="1154"/>
        <v>0</v>
      </c>
      <c r="BF954" s="179">
        <f t="shared" si="1154"/>
        <v>0</v>
      </c>
      <c r="BG954" s="179">
        <f t="shared" si="1154"/>
        <v>0</v>
      </c>
      <c r="BH954" s="179">
        <f t="shared" si="1154"/>
        <v>0</v>
      </c>
      <c r="BI954" s="179">
        <f t="shared" si="1154"/>
        <v>0</v>
      </c>
      <c r="BJ954" s="179">
        <f t="shared" si="1154"/>
        <v>0</v>
      </c>
      <c r="BK954" s="179">
        <f t="shared" si="1154"/>
        <v>0</v>
      </c>
      <c r="BL954" s="179">
        <f t="shared" si="1154"/>
        <v>0</v>
      </c>
      <c r="BM954" s="179">
        <f t="shared" si="1154"/>
        <v>0</v>
      </c>
      <c r="BN954" s="179">
        <f t="shared" si="1154"/>
        <v>0</v>
      </c>
      <c r="BO954" s="179">
        <f t="shared" si="1154"/>
        <v>0</v>
      </c>
      <c r="BP954" s="179">
        <f t="shared" si="1154"/>
        <v>0</v>
      </c>
      <c r="BQ954" s="179">
        <f t="shared" si="1154"/>
        <v>0</v>
      </c>
      <c r="BR954" s="179">
        <f t="shared" si="1154"/>
        <v>0</v>
      </c>
      <c r="BS954" s="179">
        <f t="shared" si="1154"/>
        <v>0</v>
      </c>
      <c r="BT954" s="179">
        <f t="shared" si="1154"/>
        <v>0</v>
      </c>
      <c r="BU954" s="179">
        <f t="shared" si="1154"/>
        <v>0</v>
      </c>
      <c r="BV954" s="179">
        <f t="shared" si="1154"/>
        <v>0</v>
      </c>
      <c r="BW954" s="179">
        <f t="shared" si="1154"/>
        <v>0</v>
      </c>
      <c r="BX954" s="179">
        <f t="shared" si="1154"/>
        <v>0</v>
      </c>
      <c r="BY954" s="179">
        <f t="shared" si="1154"/>
        <v>0</v>
      </c>
      <c r="BZ954" s="179">
        <f t="shared" si="1154"/>
        <v>0</v>
      </c>
      <c r="CA954" s="179">
        <f t="shared" si="1154"/>
        <v>0</v>
      </c>
      <c r="CB954" s="179">
        <f t="shared" si="1154"/>
        <v>0</v>
      </c>
      <c r="CC954" s="179">
        <f t="shared" si="1154"/>
        <v>0</v>
      </c>
      <c r="CD954" s="179">
        <f t="shared" si="1154"/>
        <v>0</v>
      </c>
      <c r="CE954" s="179">
        <f t="shared" ref="CE954:CL954" si="1155">CE939</f>
        <v>0</v>
      </c>
      <c r="CF954" s="179">
        <f t="shared" si="1155"/>
        <v>0</v>
      </c>
      <c r="CG954" s="179">
        <f t="shared" si="1155"/>
        <v>0</v>
      </c>
      <c r="CH954" s="179">
        <f t="shared" si="1155"/>
        <v>0</v>
      </c>
      <c r="CI954" s="179">
        <f t="shared" si="1155"/>
        <v>0</v>
      </c>
      <c r="CJ954" s="179">
        <f t="shared" si="1155"/>
        <v>0</v>
      </c>
      <c r="CK954" s="179">
        <f t="shared" si="1155"/>
        <v>0</v>
      </c>
      <c r="CL954" s="179">
        <f t="shared" si="1155"/>
        <v>0</v>
      </c>
      <c r="CN954" s="60"/>
      <c r="CO954" s="179">
        <f t="shared" ref="CO954:DL954" si="1156">CO939</f>
        <v>0</v>
      </c>
      <c r="CP954" s="179">
        <f t="shared" si="1156"/>
        <v>0</v>
      </c>
      <c r="CQ954" s="179">
        <f t="shared" si="1156"/>
        <v>0</v>
      </c>
      <c r="CR954" s="179">
        <f t="shared" si="1156"/>
        <v>0</v>
      </c>
      <c r="CS954" s="179">
        <f t="shared" si="1156"/>
        <v>0</v>
      </c>
      <c r="CT954" s="179">
        <f t="shared" si="1156"/>
        <v>0</v>
      </c>
      <c r="CU954" s="179">
        <f t="shared" si="1156"/>
        <v>0</v>
      </c>
      <c r="CV954" s="179">
        <f t="shared" si="1156"/>
        <v>0</v>
      </c>
      <c r="CW954" s="179">
        <f t="shared" si="1156"/>
        <v>0</v>
      </c>
      <c r="CX954" s="179">
        <f t="shared" si="1156"/>
        <v>0</v>
      </c>
      <c r="CY954" s="179">
        <f t="shared" si="1156"/>
        <v>0</v>
      </c>
      <c r="CZ954" s="179">
        <f t="shared" si="1156"/>
        <v>0</v>
      </c>
      <c r="DA954" s="179">
        <f t="shared" si="1156"/>
        <v>0</v>
      </c>
      <c r="DB954" s="179">
        <f t="shared" si="1156"/>
        <v>0</v>
      </c>
      <c r="DC954" s="179">
        <f t="shared" si="1156"/>
        <v>0</v>
      </c>
      <c r="DD954" s="179">
        <f t="shared" si="1156"/>
        <v>0</v>
      </c>
      <c r="DE954" s="179">
        <f t="shared" si="1156"/>
        <v>0</v>
      </c>
      <c r="DF954" s="179">
        <f t="shared" si="1156"/>
        <v>0</v>
      </c>
      <c r="DG954" s="179">
        <f t="shared" si="1156"/>
        <v>0</v>
      </c>
      <c r="DH954" s="179">
        <f t="shared" si="1156"/>
        <v>0</v>
      </c>
      <c r="DI954" s="179">
        <f t="shared" si="1156"/>
        <v>0</v>
      </c>
      <c r="DJ954" s="179">
        <f t="shared" si="1156"/>
        <v>0</v>
      </c>
      <c r="DK954" s="179">
        <f t="shared" si="1156"/>
        <v>0</v>
      </c>
      <c r="DL954" s="179">
        <f t="shared" si="1156"/>
        <v>0</v>
      </c>
    </row>
    <row r="955" spans="1:116" x14ac:dyDescent="0.4">
      <c r="B955" t="s">
        <v>332</v>
      </c>
      <c r="D955" t="s">
        <v>762</v>
      </c>
      <c r="E955" s="8" t="str">
        <f t="shared" ref="E955" si="1157">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144"/>
        <v>956 WCAR-S</v>
      </c>
      <c r="G956" s="191" t="str">
        <f>G941</f>
        <v>Secondary revenue driver</v>
      </c>
      <c r="H956" s="90"/>
      <c r="I956" s="213"/>
      <c r="J956" s="213"/>
      <c r="K956" s="214"/>
      <c r="L956" s="214"/>
      <c r="M956" s="214"/>
      <c r="N956" s="214"/>
      <c r="O956" s="214"/>
      <c r="P956" s="214"/>
      <c r="R956" s="214"/>
      <c r="S956" s="4" t="str">
        <f t="shared" ref="S956:AX956" si="1158">ADDRESS(ROW(S946),COLUMN(),2)</f>
        <v>S$946</v>
      </c>
      <c r="T956" s="4" t="str">
        <f t="shared" si="1158"/>
        <v>T$946</v>
      </c>
      <c r="U956" s="4" t="str">
        <f t="shared" si="1158"/>
        <v>U$946</v>
      </c>
      <c r="V956" s="4" t="str">
        <f t="shared" si="1158"/>
        <v>V$946</v>
      </c>
      <c r="W956" s="4" t="str">
        <f t="shared" si="1158"/>
        <v>W$946</v>
      </c>
      <c r="X956" s="4" t="str">
        <f t="shared" si="1158"/>
        <v>X$946</v>
      </c>
      <c r="Y956" s="4" t="str">
        <f t="shared" si="1158"/>
        <v>Y$946</v>
      </c>
      <c r="Z956" s="4" t="str">
        <f t="shared" si="1158"/>
        <v>Z$946</v>
      </c>
      <c r="AA956" s="4" t="str">
        <f t="shared" si="1158"/>
        <v>AA$946</v>
      </c>
      <c r="AB956" s="4" t="str">
        <f t="shared" si="1158"/>
        <v>AB$946</v>
      </c>
      <c r="AC956" s="4" t="str">
        <f t="shared" si="1158"/>
        <v>AC$946</v>
      </c>
      <c r="AD956" s="4" t="str">
        <f t="shared" si="1158"/>
        <v>AD$946</v>
      </c>
      <c r="AE956" s="4" t="str">
        <f t="shared" si="1158"/>
        <v>AE$946</v>
      </c>
      <c r="AF956" s="4" t="str">
        <f t="shared" si="1158"/>
        <v>AF$946</v>
      </c>
      <c r="AG956" s="4" t="str">
        <f t="shared" si="1158"/>
        <v>AG$946</v>
      </c>
      <c r="AH956" s="4" t="str">
        <f t="shared" si="1158"/>
        <v>AH$946</v>
      </c>
      <c r="AI956" s="4" t="str">
        <f t="shared" si="1158"/>
        <v>AI$946</v>
      </c>
      <c r="AJ956" s="4" t="str">
        <f t="shared" si="1158"/>
        <v>AJ$946</v>
      </c>
      <c r="AK956" s="4" t="str">
        <f t="shared" si="1158"/>
        <v>AK$946</v>
      </c>
      <c r="AL956" s="4" t="str">
        <f t="shared" si="1158"/>
        <v>AL$946</v>
      </c>
      <c r="AM956" s="4" t="str">
        <f t="shared" si="1158"/>
        <v>AM$946</v>
      </c>
      <c r="AN956" s="4" t="str">
        <f t="shared" si="1158"/>
        <v>AN$946</v>
      </c>
      <c r="AO956" s="4" t="str">
        <f t="shared" si="1158"/>
        <v>AO$946</v>
      </c>
      <c r="AP956" s="4" t="str">
        <f t="shared" si="1158"/>
        <v>AP$946</v>
      </c>
      <c r="AQ956" s="4" t="str">
        <f t="shared" si="1158"/>
        <v>AQ$946</v>
      </c>
      <c r="AR956" s="4" t="str">
        <f t="shared" si="1158"/>
        <v>AR$946</v>
      </c>
      <c r="AS956" s="4" t="str">
        <f t="shared" si="1158"/>
        <v>AS$946</v>
      </c>
      <c r="AT956" s="4" t="str">
        <f t="shared" si="1158"/>
        <v>AT$946</v>
      </c>
      <c r="AU956" s="4" t="str">
        <f t="shared" si="1158"/>
        <v>AU$946</v>
      </c>
      <c r="AV956" s="4" t="str">
        <f t="shared" si="1158"/>
        <v>AV$946</v>
      </c>
      <c r="AW956" s="4" t="str">
        <f t="shared" si="1158"/>
        <v>AW$946</v>
      </c>
      <c r="AX956" s="4" t="str">
        <f t="shared" si="1158"/>
        <v>AX$946</v>
      </c>
      <c r="AY956" s="4" t="str">
        <f t="shared" ref="AY956:CD956" si="1159">ADDRESS(ROW(AY946),COLUMN(),2)</f>
        <v>AY$946</v>
      </c>
      <c r="AZ956" s="4" t="str">
        <f t="shared" si="1159"/>
        <v>AZ$946</v>
      </c>
      <c r="BA956" s="4" t="str">
        <f t="shared" si="1159"/>
        <v>BA$946</v>
      </c>
      <c r="BB956" s="4" t="str">
        <f t="shared" si="1159"/>
        <v>BB$946</v>
      </c>
      <c r="BC956" s="4" t="str">
        <f t="shared" si="1159"/>
        <v>BC$946</v>
      </c>
      <c r="BD956" s="4" t="str">
        <f t="shared" si="1159"/>
        <v>BD$946</v>
      </c>
      <c r="BE956" s="4" t="str">
        <f t="shared" si="1159"/>
        <v>BE$946</v>
      </c>
      <c r="BF956" s="4" t="str">
        <f t="shared" si="1159"/>
        <v>BF$946</v>
      </c>
      <c r="BG956" s="4" t="str">
        <f t="shared" si="1159"/>
        <v>BG$946</v>
      </c>
      <c r="BH956" s="4" t="str">
        <f t="shared" si="1159"/>
        <v>BH$946</v>
      </c>
      <c r="BI956" s="4" t="str">
        <f t="shared" si="1159"/>
        <v>BI$946</v>
      </c>
      <c r="BJ956" s="4" t="str">
        <f t="shared" si="1159"/>
        <v>BJ$946</v>
      </c>
      <c r="BK956" s="4" t="str">
        <f t="shared" si="1159"/>
        <v>BK$946</v>
      </c>
      <c r="BL956" s="4" t="str">
        <f t="shared" si="1159"/>
        <v>BL$946</v>
      </c>
      <c r="BM956" s="4" t="str">
        <f t="shared" si="1159"/>
        <v>BM$946</v>
      </c>
      <c r="BN956" s="4" t="str">
        <f t="shared" si="1159"/>
        <v>BN$946</v>
      </c>
      <c r="BO956" s="4" t="str">
        <f t="shared" si="1159"/>
        <v>BO$946</v>
      </c>
      <c r="BP956" s="4" t="str">
        <f t="shared" si="1159"/>
        <v>BP$946</v>
      </c>
      <c r="BQ956" s="4" t="str">
        <f t="shared" si="1159"/>
        <v>BQ$946</v>
      </c>
      <c r="BR956" s="4" t="str">
        <f t="shared" si="1159"/>
        <v>BR$946</v>
      </c>
      <c r="BS956" s="4" t="str">
        <f t="shared" si="1159"/>
        <v>BS$946</v>
      </c>
      <c r="BT956" s="4" t="str">
        <f t="shared" si="1159"/>
        <v>BT$946</v>
      </c>
      <c r="BU956" s="4" t="str">
        <f t="shared" si="1159"/>
        <v>BU$946</v>
      </c>
      <c r="BV956" s="4" t="str">
        <f t="shared" si="1159"/>
        <v>BV$946</v>
      </c>
      <c r="BW956" s="4" t="str">
        <f t="shared" si="1159"/>
        <v>BW$946</v>
      </c>
      <c r="BX956" s="4" t="str">
        <f t="shared" si="1159"/>
        <v>BX$946</v>
      </c>
      <c r="BY956" s="4" t="str">
        <f t="shared" si="1159"/>
        <v>BY$946</v>
      </c>
      <c r="BZ956" s="4" t="str">
        <f t="shared" si="1159"/>
        <v>BZ$946</v>
      </c>
      <c r="CA956" s="4" t="str">
        <f t="shared" si="1159"/>
        <v>CA$946</v>
      </c>
      <c r="CB956" s="4" t="str">
        <f t="shared" si="1159"/>
        <v>CB$946</v>
      </c>
      <c r="CC956" s="4" t="str">
        <f t="shared" si="1159"/>
        <v>CC$946</v>
      </c>
      <c r="CD956" s="4" t="str">
        <f t="shared" si="1159"/>
        <v>CD$946</v>
      </c>
      <c r="CE956" s="4" t="str">
        <f t="shared" ref="CE956:CL956" si="1160">ADDRESS(ROW(CE946),COLUMN(),2)</f>
        <v>CE$946</v>
      </c>
      <c r="CF956" s="4" t="str">
        <f t="shared" si="1160"/>
        <v>CF$946</v>
      </c>
      <c r="CG956" s="4" t="str">
        <f t="shared" si="1160"/>
        <v>CG$946</v>
      </c>
      <c r="CH956" s="4" t="str">
        <f t="shared" si="1160"/>
        <v>CH$946</v>
      </c>
      <c r="CI956" s="4" t="str">
        <f t="shared" si="1160"/>
        <v>CI$946</v>
      </c>
      <c r="CJ956" s="4" t="str">
        <f t="shared" si="1160"/>
        <v>CJ$946</v>
      </c>
      <c r="CK956" s="4" t="str">
        <f t="shared" si="1160"/>
        <v>CK$946</v>
      </c>
      <c r="CL956" s="4" t="str">
        <f t="shared" si="1160"/>
        <v>CL$946</v>
      </c>
      <c r="CN956" s="213"/>
      <c r="CO956" s="4" t="str">
        <f t="shared" ref="CO956:DL956" si="1161">ADDRESS(ROW(CO946),COLUMN(),2)</f>
        <v>CO$946</v>
      </c>
      <c r="CP956" s="4" t="str">
        <f t="shared" si="1161"/>
        <v>CP$946</v>
      </c>
      <c r="CQ956" s="4" t="str">
        <f t="shared" si="1161"/>
        <v>CQ$946</v>
      </c>
      <c r="CR956" s="4" t="str">
        <f t="shared" si="1161"/>
        <v>CR$946</v>
      </c>
      <c r="CS956" s="4" t="str">
        <f t="shared" si="1161"/>
        <v>CS$946</v>
      </c>
      <c r="CT956" s="4" t="str">
        <f t="shared" si="1161"/>
        <v>CT$946</v>
      </c>
      <c r="CU956" s="4" t="str">
        <f t="shared" si="1161"/>
        <v>CU$946</v>
      </c>
      <c r="CV956" s="4" t="str">
        <f t="shared" si="1161"/>
        <v>CV$946</v>
      </c>
      <c r="CW956" s="4" t="str">
        <f t="shared" si="1161"/>
        <v>CW$946</v>
      </c>
      <c r="CX956" s="4" t="str">
        <f t="shared" si="1161"/>
        <v>CX$946</v>
      </c>
      <c r="CY956" s="4" t="str">
        <f t="shared" si="1161"/>
        <v>CY$946</v>
      </c>
      <c r="CZ956" s="4" t="str">
        <f t="shared" si="1161"/>
        <v>CZ$946</v>
      </c>
      <c r="DA956" s="4" t="str">
        <f t="shared" si="1161"/>
        <v>DA$946</v>
      </c>
      <c r="DB956" s="4" t="str">
        <f t="shared" si="1161"/>
        <v>DB$946</v>
      </c>
      <c r="DC956" s="4" t="str">
        <f t="shared" si="1161"/>
        <v>DC$946</v>
      </c>
      <c r="DD956" s="4" t="str">
        <f t="shared" si="1161"/>
        <v>DD$946</v>
      </c>
      <c r="DE956" s="4" t="str">
        <f t="shared" si="1161"/>
        <v>DE$946</v>
      </c>
      <c r="DF956" s="4" t="str">
        <f t="shared" si="1161"/>
        <v>DF$946</v>
      </c>
      <c r="DG956" s="4" t="str">
        <f t="shared" si="1161"/>
        <v>DG$946</v>
      </c>
      <c r="DH956" s="4" t="str">
        <f t="shared" si="1161"/>
        <v>DH$946</v>
      </c>
      <c r="DI956" s="4" t="str">
        <f t="shared" si="1161"/>
        <v>DI$946</v>
      </c>
      <c r="DJ956" s="4" t="str">
        <f t="shared" si="1161"/>
        <v>DJ$946</v>
      </c>
      <c r="DK956" s="4" t="str">
        <f t="shared" si="1161"/>
        <v>DK$946</v>
      </c>
      <c r="DL956" s="4" t="str">
        <f t="shared" si="1161"/>
        <v>DL$946</v>
      </c>
    </row>
    <row r="957" spans="1:116" x14ac:dyDescent="0.4">
      <c r="B957" t="s">
        <v>332</v>
      </c>
      <c r="D957" t="s">
        <v>762</v>
      </c>
      <c r="E957" s="8" t="str">
        <f t="shared" si="1144"/>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H958" s="12"/>
      <c r="I958" s="60"/>
      <c r="J958" s="60"/>
      <c r="K958" s="15"/>
      <c r="L958" s="15"/>
      <c r="M958" s="15"/>
      <c r="N958" s="15"/>
      <c r="O958" s="15"/>
      <c r="P958" s="15"/>
      <c r="R958" s="15"/>
      <c r="S958" s="76"/>
      <c r="T958" s="76"/>
      <c r="U958" s="76"/>
      <c r="V958" s="76"/>
      <c r="W958" s="76"/>
      <c r="X958" s="76"/>
      <c r="Y958" s="76"/>
      <c r="Z958" s="76"/>
      <c r="AA958" s="76"/>
      <c r="AB958" s="76"/>
      <c r="AC958" s="76"/>
      <c r="AD958" s="76"/>
      <c r="AE958" s="76"/>
      <c r="AF958" s="76"/>
      <c r="AG958" s="76"/>
      <c r="AH958" s="76"/>
      <c r="AI958" s="76"/>
      <c r="AJ958" s="76"/>
      <c r="AK958" s="76"/>
      <c r="AL958" s="76"/>
      <c r="AM958" s="76"/>
      <c r="AN958" s="76"/>
      <c r="AO958" s="76"/>
      <c r="AP958" s="76"/>
      <c r="AQ958" s="76"/>
      <c r="AR958" s="76"/>
      <c r="AS958" s="76"/>
      <c r="AT958" s="76"/>
      <c r="AU958" s="76"/>
      <c r="AV958" s="76"/>
      <c r="AW958" s="76"/>
      <c r="AX958" s="76"/>
      <c r="AY958" s="76"/>
      <c r="AZ958" s="76"/>
      <c r="BA958" s="76"/>
      <c r="BB958" s="76"/>
      <c r="BC958" s="76"/>
      <c r="BD958" s="76"/>
      <c r="BE958" s="76"/>
      <c r="BF958" s="76"/>
      <c r="BG958" s="76"/>
      <c r="BH958" s="76"/>
      <c r="BI958" s="76"/>
      <c r="BJ958" s="76"/>
      <c r="BK958" s="76"/>
      <c r="BL958" s="76"/>
      <c r="BM958" s="76"/>
      <c r="BN958" s="76"/>
      <c r="BO958" s="76"/>
      <c r="BP958" s="76"/>
      <c r="BQ958" s="76"/>
      <c r="BR958" s="76"/>
      <c r="BS958" s="76"/>
      <c r="BT958" s="76"/>
      <c r="BU958" s="76"/>
      <c r="BV958" s="76"/>
      <c r="BW958" s="76"/>
      <c r="BX958" s="76"/>
      <c r="BY958" s="76"/>
      <c r="BZ958" s="76"/>
      <c r="CA958" s="76"/>
      <c r="CB958" s="76"/>
      <c r="CC958" s="76"/>
      <c r="CD958" s="76"/>
      <c r="CE958" s="76"/>
      <c r="CF958" s="76"/>
      <c r="CG958" s="76"/>
      <c r="CH958" s="76"/>
      <c r="CI958" s="76"/>
      <c r="CJ958" s="76"/>
      <c r="CK958" s="76"/>
      <c r="CL958" s="76"/>
      <c r="CN958" s="60"/>
      <c r="CO958" s="76"/>
      <c r="CP958" s="76"/>
      <c r="CQ958" s="76"/>
      <c r="CR958" s="76"/>
      <c r="CS958" s="76"/>
      <c r="CT958" s="76"/>
      <c r="CU958" s="76"/>
      <c r="CV958" s="76"/>
      <c r="CW958" s="76"/>
      <c r="CX958" s="76"/>
      <c r="CY958" s="76"/>
      <c r="CZ958" s="76"/>
      <c r="DA958" s="76"/>
      <c r="DB958" s="76"/>
      <c r="DC958" s="76"/>
      <c r="DD958" s="76"/>
      <c r="DE958" s="76"/>
      <c r="DF958" s="76"/>
      <c r="DG958" s="76"/>
      <c r="DH958" s="76"/>
      <c r="DI958" s="76"/>
      <c r="DJ958" s="76"/>
      <c r="DK958" s="76"/>
      <c r="DL958" s="76"/>
    </row>
    <row r="959" spans="1:116" x14ac:dyDescent="0.4">
      <c r="A959" s="174"/>
      <c r="E959" s="8"/>
      <c r="G959" s="175" t="s">
        <v>490</v>
      </c>
      <c r="H959" s="193"/>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93"/>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74"/>
      <c r="I961" s="176"/>
      <c r="J961" s="176"/>
      <c r="K961" s="197"/>
      <c r="L961" s="197"/>
      <c r="M961" s="197"/>
      <c r="N961" s="197"/>
      <c r="O961" s="197"/>
      <c r="P961" s="197"/>
      <c r="R961" s="198"/>
      <c r="S961" s="199" t="str">
        <f t="shared" ref="S961:AX961" si="1162">S$20</f>
        <v>S$16</v>
      </c>
      <c r="T961" s="199" t="str">
        <f t="shared" si="1162"/>
        <v>T$16</v>
      </c>
      <c r="U961" s="199" t="str">
        <f t="shared" si="1162"/>
        <v>U$16</v>
      </c>
      <c r="V961" s="199" t="str">
        <f t="shared" si="1162"/>
        <v>V$16</v>
      </c>
      <c r="W961" s="199" t="str">
        <f t="shared" si="1162"/>
        <v>W$16</v>
      </c>
      <c r="X961" s="199" t="str">
        <f t="shared" si="1162"/>
        <v>X$16</v>
      </c>
      <c r="Y961" s="199" t="str">
        <f t="shared" si="1162"/>
        <v>Y$16</v>
      </c>
      <c r="Z961" s="199" t="str">
        <f t="shared" si="1162"/>
        <v>Z$16</v>
      </c>
      <c r="AA961" s="199" t="str">
        <f t="shared" si="1162"/>
        <v>AA$16</v>
      </c>
      <c r="AB961" s="199" t="str">
        <f t="shared" si="1162"/>
        <v>AB$16</v>
      </c>
      <c r="AC961" s="199" t="str">
        <f t="shared" si="1162"/>
        <v>AC$16</v>
      </c>
      <c r="AD961" s="199" t="str">
        <f t="shared" si="1162"/>
        <v>AD$16</v>
      </c>
      <c r="AE961" s="199" t="str">
        <f t="shared" si="1162"/>
        <v>AE$16</v>
      </c>
      <c r="AF961" s="199" t="str">
        <f t="shared" si="1162"/>
        <v>AF$16</v>
      </c>
      <c r="AG961" s="199" t="str">
        <f t="shared" si="1162"/>
        <v>AG$16</v>
      </c>
      <c r="AH961" s="199" t="str">
        <f t="shared" si="1162"/>
        <v>AH$16</v>
      </c>
      <c r="AI961" s="199" t="str">
        <f t="shared" si="1162"/>
        <v>AI$16</v>
      </c>
      <c r="AJ961" s="199" t="str">
        <f t="shared" si="1162"/>
        <v>AJ$16</v>
      </c>
      <c r="AK961" s="199" t="str">
        <f t="shared" si="1162"/>
        <v>AK$16</v>
      </c>
      <c r="AL961" s="199" t="str">
        <f t="shared" si="1162"/>
        <v>AL$16</v>
      </c>
      <c r="AM961" s="199" t="str">
        <f t="shared" si="1162"/>
        <v>AM$16</v>
      </c>
      <c r="AN961" s="199" t="str">
        <f t="shared" si="1162"/>
        <v>AN$16</v>
      </c>
      <c r="AO961" s="199" t="str">
        <f t="shared" si="1162"/>
        <v>AO$16</v>
      </c>
      <c r="AP961" s="199" t="str">
        <f t="shared" si="1162"/>
        <v>AP$16</v>
      </c>
      <c r="AQ961" s="199" t="str">
        <f t="shared" si="1162"/>
        <v>AQ$16</v>
      </c>
      <c r="AR961" s="199" t="str">
        <f t="shared" si="1162"/>
        <v>AR$16</v>
      </c>
      <c r="AS961" s="199" t="str">
        <f t="shared" si="1162"/>
        <v>AS$16</v>
      </c>
      <c r="AT961" s="199" t="str">
        <f t="shared" si="1162"/>
        <v>AT$16</v>
      </c>
      <c r="AU961" s="199" t="str">
        <f t="shared" si="1162"/>
        <v>AU$16</v>
      </c>
      <c r="AV961" s="199" t="str">
        <f t="shared" si="1162"/>
        <v>AV$16</v>
      </c>
      <c r="AW961" s="199" t="str">
        <f t="shared" si="1162"/>
        <v>AW$16</v>
      </c>
      <c r="AX961" s="199" t="str">
        <f t="shared" si="1162"/>
        <v>AX$16</v>
      </c>
      <c r="AY961" s="199" t="str">
        <f t="shared" ref="AY961:CD961" si="1163">AY$20</f>
        <v>AY$16</v>
      </c>
      <c r="AZ961" s="199" t="str">
        <f t="shared" si="1163"/>
        <v>AZ$16</v>
      </c>
      <c r="BA961" s="199" t="str">
        <f t="shared" si="1163"/>
        <v>BA$16</v>
      </c>
      <c r="BB961" s="199" t="str">
        <f t="shared" si="1163"/>
        <v>BB$16</v>
      </c>
      <c r="BC961" s="199" t="str">
        <f t="shared" si="1163"/>
        <v>BC$16</v>
      </c>
      <c r="BD961" s="199" t="str">
        <f t="shared" si="1163"/>
        <v>BD$16</v>
      </c>
      <c r="BE961" s="199" t="str">
        <f t="shared" si="1163"/>
        <v>BE$16</v>
      </c>
      <c r="BF961" s="199" t="str">
        <f t="shared" si="1163"/>
        <v>BF$16</v>
      </c>
      <c r="BG961" s="199" t="str">
        <f t="shared" si="1163"/>
        <v>BG$16</v>
      </c>
      <c r="BH961" s="199" t="str">
        <f t="shared" si="1163"/>
        <v>BH$16</v>
      </c>
      <c r="BI961" s="199" t="str">
        <f t="shared" si="1163"/>
        <v>BI$16</v>
      </c>
      <c r="BJ961" s="199" t="str">
        <f t="shared" si="1163"/>
        <v>BJ$16</v>
      </c>
      <c r="BK961" s="199" t="str">
        <f t="shared" si="1163"/>
        <v>BK$16</v>
      </c>
      <c r="BL961" s="199" t="str">
        <f t="shared" si="1163"/>
        <v>BL$16</v>
      </c>
      <c r="BM961" s="199" t="str">
        <f t="shared" si="1163"/>
        <v>BM$16</v>
      </c>
      <c r="BN961" s="199" t="str">
        <f t="shared" si="1163"/>
        <v>BN$16</v>
      </c>
      <c r="BO961" s="199" t="str">
        <f t="shared" si="1163"/>
        <v>BO$16</v>
      </c>
      <c r="BP961" s="199" t="str">
        <f t="shared" si="1163"/>
        <v>BP$16</v>
      </c>
      <c r="BQ961" s="199" t="str">
        <f t="shared" si="1163"/>
        <v>BQ$16</v>
      </c>
      <c r="BR961" s="199" t="str">
        <f t="shared" si="1163"/>
        <v>BR$16</v>
      </c>
      <c r="BS961" s="199" t="str">
        <f t="shared" si="1163"/>
        <v>BS$16</v>
      </c>
      <c r="BT961" s="199" t="str">
        <f t="shared" si="1163"/>
        <v>BT$16</v>
      </c>
      <c r="BU961" s="199" t="str">
        <f t="shared" si="1163"/>
        <v>BU$16</v>
      </c>
      <c r="BV961" s="199" t="str">
        <f t="shared" si="1163"/>
        <v>BV$16</v>
      </c>
      <c r="BW961" s="199" t="str">
        <f t="shared" si="1163"/>
        <v>BW$16</v>
      </c>
      <c r="BX961" s="199" t="str">
        <f t="shared" si="1163"/>
        <v>BX$16</v>
      </c>
      <c r="BY961" s="199" t="str">
        <f t="shared" si="1163"/>
        <v>BY$16</v>
      </c>
      <c r="BZ961" s="199" t="str">
        <f t="shared" si="1163"/>
        <v>BZ$16</v>
      </c>
      <c r="CA961" s="199" t="str">
        <f t="shared" si="1163"/>
        <v>CA$16</v>
      </c>
      <c r="CB961" s="199" t="str">
        <f t="shared" si="1163"/>
        <v>CB$16</v>
      </c>
      <c r="CC961" s="199" t="str">
        <f t="shared" si="1163"/>
        <v>CC$16</v>
      </c>
      <c r="CD961" s="199" t="str">
        <f t="shared" si="1163"/>
        <v>CD$16</v>
      </c>
      <c r="CE961" s="199" t="str">
        <f t="shared" ref="CE961:CL961" si="1164">CE$20</f>
        <v>CE$16</v>
      </c>
      <c r="CF961" s="199" t="str">
        <f t="shared" si="1164"/>
        <v>CF$16</v>
      </c>
      <c r="CG961" s="199" t="str">
        <f t="shared" si="1164"/>
        <v>CG$16</v>
      </c>
      <c r="CH961" s="199" t="str">
        <f t="shared" si="1164"/>
        <v>CH$16</v>
      </c>
      <c r="CI961" s="199" t="str">
        <f t="shared" si="1164"/>
        <v>CI$16</v>
      </c>
      <c r="CJ961" s="199" t="str">
        <f t="shared" si="1164"/>
        <v>CJ$16</v>
      </c>
      <c r="CK961" s="199" t="str">
        <f t="shared" si="1164"/>
        <v>CK$16</v>
      </c>
      <c r="CL961" s="199" t="str">
        <f t="shared" si="1164"/>
        <v>CL$16</v>
      </c>
      <c r="CN961" s="176"/>
      <c r="CO961" s="199" t="str">
        <f t="shared" ref="CO961:DL961" si="1165">CO$20</f>
        <v>CO$16</v>
      </c>
      <c r="CP961" s="199" t="str">
        <f t="shared" si="1165"/>
        <v>CP$16</v>
      </c>
      <c r="CQ961" s="199" t="str">
        <f t="shared" si="1165"/>
        <v>CQ$16</v>
      </c>
      <c r="CR961" s="199" t="str">
        <f t="shared" si="1165"/>
        <v>CR$16</v>
      </c>
      <c r="CS961" s="199" t="str">
        <f t="shared" si="1165"/>
        <v>CS$16</v>
      </c>
      <c r="CT961" s="199" t="str">
        <f t="shared" si="1165"/>
        <v>CT$16</v>
      </c>
      <c r="CU961" s="199" t="str">
        <f t="shared" si="1165"/>
        <v>CU$16</v>
      </c>
      <c r="CV961" s="199" t="str">
        <f t="shared" si="1165"/>
        <v>CV$16</v>
      </c>
      <c r="CW961" s="199" t="str">
        <f t="shared" si="1165"/>
        <v>CW$16</v>
      </c>
      <c r="CX961" s="199" t="str">
        <f t="shared" si="1165"/>
        <v>CX$16</v>
      </c>
      <c r="CY961" s="199" t="str">
        <f t="shared" si="1165"/>
        <v>CY$16</v>
      </c>
      <c r="CZ961" s="199" t="str">
        <f t="shared" si="1165"/>
        <v>CZ$16</v>
      </c>
      <c r="DA961" s="199" t="str">
        <f t="shared" si="1165"/>
        <v>DA$16</v>
      </c>
      <c r="DB961" s="199" t="str">
        <f t="shared" si="1165"/>
        <v>DB$16</v>
      </c>
      <c r="DC961" s="199" t="str">
        <f t="shared" si="1165"/>
        <v>DC$16</v>
      </c>
      <c r="DD961" s="199" t="str">
        <f t="shared" si="1165"/>
        <v>DD$16</v>
      </c>
      <c r="DE961" s="199" t="str">
        <f t="shared" si="1165"/>
        <v>DE$16</v>
      </c>
      <c r="DF961" s="199" t="str">
        <f t="shared" si="1165"/>
        <v>DF$16</v>
      </c>
      <c r="DG961" s="199" t="str">
        <f t="shared" si="1165"/>
        <v>DG$16</v>
      </c>
      <c r="DH961" s="199" t="str">
        <f t="shared" si="1165"/>
        <v>DH$16</v>
      </c>
      <c r="DI961" s="199" t="str">
        <f t="shared" si="1165"/>
        <v>DI$16</v>
      </c>
      <c r="DJ961" s="199" t="str">
        <f t="shared" si="1165"/>
        <v>DJ$16</v>
      </c>
      <c r="DK961" s="199" t="str">
        <f t="shared" si="1165"/>
        <v>DK$16</v>
      </c>
      <c r="DL961" s="199" t="str">
        <f t="shared" si="1165"/>
        <v>DL$16</v>
      </c>
    </row>
    <row r="962" spans="1:116" x14ac:dyDescent="0.4">
      <c r="A962" s="174"/>
      <c r="E962" s="8"/>
      <c r="G962" s="175" t="s">
        <v>462</v>
      </c>
      <c r="H962" s="174"/>
      <c r="I962" s="176"/>
      <c r="J962" s="176"/>
      <c r="K962" s="197"/>
      <c r="L962" s="197"/>
      <c r="M962" s="197"/>
      <c r="N962" s="197"/>
      <c r="O962" s="197"/>
      <c r="P962" s="197"/>
      <c r="R962" s="198"/>
      <c r="S962" s="199" t="str">
        <f t="shared" ref="S962:AX962" si="1166">S$21</f>
        <v>S$17</v>
      </c>
      <c r="T962" s="199" t="str">
        <f t="shared" si="1166"/>
        <v>T$17</v>
      </c>
      <c r="U962" s="199" t="str">
        <f t="shared" si="1166"/>
        <v>U$17</v>
      </c>
      <c r="V962" s="199" t="str">
        <f t="shared" si="1166"/>
        <v>V$17</v>
      </c>
      <c r="W962" s="199" t="str">
        <f t="shared" si="1166"/>
        <v>W$17</v>
      </c>
      <c r="X962" s="199" t="str">
        <f t="shared" si="1166"/>
        <v>X$17</v>
      </c>
      <c r="Y962" s="199" t="str">
        <f t="shared" si="1166"/>
        <v>Y$17</v>
      </c>
      <c r="Z962" s="199" t="str">
        <f t="shared" si="1166"/>
        <v>Z$17</v>
      </c>
      <c r="AA962" s="199" t="str">
        <f t="shared" si="1166"/>
        <v>AA$17</v>
      </c>
      <c r="AB962" s="199" t="str">
        <f t="shared" si="1166"/>
        <v>AB$17</v>
      </c>
      <c r="AC962" s="199" t="str">
        <f t="shared" si="1166"/>
        <v>AC$17</v>
      </c>
      <c r="AD962" s="199" t="str">
        <f t="shared" si="1166"/>
        <v>AD$17</v>
      </c>
      <c r="AE962" s="199" t="str">
        <f t="shared" si="1166"/>
        <v>AE$17</v>
      </c>
      <c r="AF962" s="199" t="str">
        <f t="shared" si="1166"/>
        <v>AF$17</v>
      </c>
      <c r="AG962" s="199" t="str">
        <f t="shared" si="1166"/>
        <v>AG$17</v>
      </c>
      <c r="AH962" s="199" t="str">
        <f t="shared" si="1166"/>
        <v>AH$17</v>
      </c>
      <c r="AI962" s="199" t="str">
        <f t="shared" si="1166"/>
        <v>AI$17</v>
      </c>
      <c r="AJ962" s="199" t="str">
        <f t="shared" si="1166"/>
        <v>AJ$17</v>
      </c>
      <c r="AK962" s="199" t="str">
        <f t="shared" si="1166"/>
        <v>AK$17</v>
      </c>
      <c r="AL962" s="199" t="str">
        <f t="shared" si="1166"/>
        <v>AL$17</v>
      </c>
      <c r="AM962" s="199" t="str">
        <f t="shared" si="1166"/>
        <v>AM$17</v>
      </c>
      <c r="AN962" s="199" t="str">
        <f t="shared" si="1166"/>
        <v>AN$17</v>
      </c>
      <c r="AO962" s="199" t="str">
        <f t="shared" si="1166"/>
        <v>AO$17</v>
      </c>
      <c r="AP962" s="199" t="str">
        <f t="shared" si="1166"/>
        <v>AP$17</v>
      </c>
      <c r="AQ962" s="199" t="str">
        <f t="shared" si="1166"/>
        <v>AQ$17</v>
      </c>
      <c r="AR962" s="199" t="str">
        <f t="shared" si="1166"/>
        <v>AR$17</v>
      </c>
      <c r="AS962" s="199" t="str">
        <f t="shared" si="1166"/>
        <v>AS$17</v>
      </c>
      <c r="AT962" s="199" t="str">
        <f t="shared" si="1166"/>
        <v>AT$17</v>
      </c>
      <c r="AU962" s="199" t="str">
        <f t="shared" si="1166"/>
        <v>AU$17</v>
      </c>
      <c r="AV962" s="199" t="str">
        <f t="shared" si="1166"/>
        <v>AV$17</v>
      </c>
      <c r="AW962" s="199" t="str">
        <f t="shared" si="1166"/>
        <v>AW$17</v>
      </c>
      <c r="AX962" s="199" t="str">
        <f t="shared" si="1166"/>
        <v>AX$17</v>
      </c>
      <c r="AY962" s="199" t="str">
        <f t="shared" ref="AY962:CD962" si="1167">AY$21</f>
        <v>AY$17</v>
      </c>
      <c r="AZ962" s="199" t="str">
        <f t="shared" si="1167"/>
        <v>AZ$17</v>
      </c>
      <c r="BA962" s="199" t="str">
        <f t="shared" si="1167"/>
        <v>BA$17</v>
      </c>
      <c r="BB962" s="199" t="str">
        <f t="shared" si="1167"/>
        <v>BB$17</v>
      </c>
      <c r="BC962" s="199" t="str">
        <f t="shared" si="1167"/>
        <v>BC$17</v>
      </c>
      <c r="BD962" s="199" t="str">
        <f t="shared" si="1167"/>
        <v>BD$17</v>
      </c>
      <c r="BE962" s="199" t="str">
        <f t="shared" si="1167"/>
        <v>BE$17</v>
      </c>
      <c r="BF962" s="199" t="str">
        <f t="shared" si="1167"/>
        <v>BF$17</v>
      </c>
      <c r="BG962" s="199" t="str">
        <f t="shared" si="1167"/>
        <v>BG$17</v>
      </c>
      <c r="BH962" s="199" t="str">
        <f t="shared" si="1167"/>
        <v>BH$17</v>
      </c>
      <c r="BI962" s="199" t="str">
        <f t="shared" si="1167"/>
        <v>BI$17</v>
      </c>
      <c r="BJ962" s="199" t="str">
        <f t="shared" si="1167"/>
        <v>BJ$17</v>
      </c>
      <c r="BK962" s="199" t="str">
        <f t="shared" si="1167"/>
        <v>BK$17</v>
      </c>
      <c r="BL962" s="199" t="str">
        <f t="shared" si="1167"/>
        <v>BL$17</v>
      </c>
      <c r="BM962" s="199" t="str">
        <f t="shared" si="1167"/>
        <v>BM$17</v>
      </c>
      <c r="BN962" s="199" t="str">
        <f t="shared" si="1167"/>
        <v>BN$17</v>
      </c>
      <c r="BO962" s="199" t="str">
        <f t="shared" si="1167"/>
        <v>BO$17</v>
      </c>
      <c r="BP962" s="199" t="str">
        <f t="shared" si="1167"/>
        <v>BP$17</v>
      </c>
      <c r="BQ962" s="199" t="str">
        <f t="shared" si="1167"/>
        <v>BQ$17</v>
      </c>
      <c r="BR962" s="199" t="str">
        <f t="shared" si="1167"/>
        <v>BR$17</v>
      </c>
      <c r="BS962" s="199" t="str">
        <f t="shared" si="1167"/>
        <v>BS$17</v>
      </c>
      <c r="BT962" s="199" t="str">
        <f t="shared" si="1167"/>
        <v>BT$17</v>
      </c>
      <c r="BU962" s="199" t="str">
        <f t="shared" si="1167"/>
        <v>BU$17</v>
      </c>
      <c r="BV962" s="199" t="str">
        <f t="shared" si="1167"/>
        <v>BV$17</v>
      </c>
      <c r="BW962" s="199" t="str">
        <f t="shared" si="1167"/>
        <v>BW$17</v>
      </c>
      <c r="BX962" s="199" t="str">
        <f t="shared" si="1167"/>
        <v>BX$17</v>
      </c>
      <c r="BY962" s="199" t="str">
        <f t="shared" si="1167"/>
        <v>BY$17</v>
      </c>
      <c r="BZ962" s="199" t="str">
        <f t="shared" si="1167"/>
        <v>BZ$17</v>
      </c>
      <c r="CA962" s="199" t="str">
        <f t="shared" si="1167"/>
        <v>CA$17</v>
      </c>
      <c r="CB962" s="199" t="str">
        <f t="shared" si="1167"/>
        <v>CB$17</v>
      </c>
      <c r="CC962" s="199" t="str">
        <f t="shared" si="1167"/>
        <v>CC$17</v>
      </c>
      <c r="CD962" s="199" t="str">
        <f t="shared" si="1167"/>
        <v>CD$17</v>
      </c>
      <c r="CE962" s="199" t="str">
        <f t="shared" ref="CE962:CL962" si="1168">CE$21</f>
        <v>CE$17</v>
      </c>
      <c r="CF962" s="199" t="str">
        <f t="shared" si="1168"/>
        <v>CF$17</v>
      </c>
      <c r="CG962" s="199" t="str">
        <f t="shared" si="1168"/>
        <v>CG$17</v>
      </c>
      <c r="CH962" s="199" t="str">
        <f t="shared" si="1168"/>
        <v>CH$17</v>
      </c>
      <c r="CI962" s="199" t="str">
        <f t="shared" si="1168"/>
        <v>CI$17</v>
      </c>
      <c r="CJ962" s="199" t="str">
        <f t="shared" si="1168"/>
        <v>CJ$17</v>
      </c>
      <c r="CK962" s="199" t="str">
        <f t="shared" si="1168"/>
        <v>CK$17</v>
      </c>
      <c r="CL962" s="199" t="str">
        <f t="shared" si="1168"/>
        <v>CL$17</v>
      </c>
      <c r="CN962" s="176"/>
      <c r="CO962" s="199" t="str">
        <f t="shared" ref="CO962:DL962" si="1169">CO$21</f>
        <v>CO$17</v>
      </c>
      <c r="CP962" s="199" t="str">
        <f t="shared" si="1169"/>
        <v>CP$17</v>
      </c>
      <c r="CQ962" s="199" t="str">
        <f t="shared" si="1169"/>
        <v>CQ$17</v>
      </c>
      <c r="CR962" s="199" t="str">
        <f t="shared" si="1169"/>
        <v>CR$17</v>
      </c>
      <c r="CS962" s="199" t="str">
        <f t="shared" si="1169"/>
        <v>CS$17</v>
      </c>
      <c r="CT962" s="199" t="str">
        <f t="shared" si="1169"/>
        <v>CT$17</v>
      </c>
      <c r="CU962" s="199" t="str">
        <f t="shared" si="1169"/>
        <v>CU$17</v>
      </c>
      <c r="CV962" s="199" t="str">
        <f t="shared" si="1169"/>
        <v>CV$17</v>
      </c>
      <c r="CW962" s="199" t="str">
        <f t="shared" si="1169"/>
        <v>CW$17</v>
      </c>
      <c r="CX962" s="199" t="str">
        <f t="shared" si="1169"/>
        <v>CX$17</v>
      </c>
      <c r="CY962" s="199" t="str">
        <f t="shared" si="1169"/>
        <v>CY$17</v>
      </c>
      <c r="CZ962" s="199" t="str">
        <f t="shared" si="1169"/>
        <v>CZ$17</v>
      </c>
      <c r="DA962" s="199" t="str">
        <f t="shared" si="1169"/>
        <v>DA$17</v>
      </c>
      <c r="DB962" s="199" t="str">
        <f t="shared" si="1169"/>
        <v>DB$17</v>
      </c>
      <c r="DC962" s="199" t="str">
        <f t="shared" si="1169"/>
        <v>DC$17</v>
      </c>
      <c r="DD962" s="199" t="str">
        <f t="shared" si="1169"/>
        <v>DD$17</v>
      </c>
      <c r="DE962" s="199" t="str">
        <f t="shared" si="1169"/>
        <v>DE$17</v>
      </c>
      <c r="DF962" s="199" t="str">
        <f t="shared" si="1169"/>
        <v>DF$17</v>
      </c>
      <c r="DG962" s="199" t="str">
        <f t="shared" si="1169"/>
        <v>DG$17</v>
      </c>
      <c r="DH962" s="199" t="str">
        <f t="shared" si="1169"/>
        <v>DH$17</v>
      </c>
      <c r="DI962" s="199" t="str">
        <f t="shared" si="1169"/>
        <v>DI$17</v>
      </c>
      <c r="DJ962" s="199" t="str">
        <f t="shared" si="1169"/>
        <v>DJ$17</v>
      </c>
      <c r="DK962" s="199" t="str">
        <f t="shared" si="1169"/>
        <v>DK$17</v>
      </c>
      <c r="DL962" s="199" t="str">
        <f t="shared" si="1169"/>
        <v>DL$17</v>
      </c>
    </row>
    <row r="963" spans="1:116" x14ac:dyDescent="0.4">
      <c r="A963" s="174"/>
      <c r="E963" s="8"/>
      <c r="G963" s="175" t="s">
        <v>491</v>
      </c>
      <c r="H963" s="200"/>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200"/>
      <c r="I965" s="201"/>
      <c r="J965" s="201"/>
      <c r="K965" s="202"/>
      <c r="L965" s="202"/>
      <c r="M965" s="202"/>
      <c r="N965" s="202"/>
      <c r="O965" s="202"/>
      <c r="P965" s="202"/>
      <c r="R965" s="202"/>
      <c r="S965" s="190" t="str">
        <f t="shared" ref="S965:AX965" si="1170">S$22</f>
        <v>S$18</v>
      </c>
      <c r="T965" s="190" t="str">
        <f t="shared" si="1170"/>
        <v>T$18</v>
      </c>
      <c r="U965" s="190" t="str">
        <f t="shared" si="1170"/>
        <v>U$18</v>
      </c>
      <c r="V965" s="190" t="str">
        <f t="shared" si="1170"/>
        <v>V$18</v>
      </c>
      <c r="W965" s="190" t="str">
        <f t="shared" si="1170"/>
        <v>W$18</v>
      </c>
      <c r="X965" s="190" t="str">
        <f t="shared" si="1170"/>
        <v>X$18</v>
      </c>
      <c r="Y965" s="190" t="str">
        <f t="shared" si="1170"/>
        <v>Y$18</v>
      </c>
      <c r="Z965" s="190" t="str">
        <f t="shared" si="1170"/>
        <v>Z$18</v>
      </c>
      <c r="AA965" s="190" t="str">
        <f t="shared" si="1170"/>
        <v>AA$18</v>
      </c>
      <c r="AB965" s="190" t="str">
        <f t="shared" si="1170"/>
        <v>AB$18</v>
      </c>
      <c r="AC965" s="190" t="str">
        <f t="shared" si="1170"/>
        <v>AC$18</v>
      </c>
      <c r="AD965" s="190" t="str">
        <f t="shared" si="1170"/>
        <v>AD$18</v>
      </c>
      <c r="AE965" s="190" t="str">
        <f t="shared" si="1170"/>
        <v>AE$18</v>
      </c>
      <c r="AF965" s="190" t="str">
        <f t="shared" si="1170"/>
        <v>AF$18</v>
      </c>
      <c r="AG965" s="190" t="str">
        <f t="shared" si="1170"/>
        <v>AG$18</v>
      </c>
      <c r="AH965" s="190" t="str">
        <f t="shared" si="1170"/>
        <v>AH$18</v>
      </c>
      <c r="AI965" s="190" t="str">
        <f t="shared" si="1170"/>
        <v>AI$18</v>
      </c>
      <c r="AJ965" s="190" t="str">
        <f t="shared" si="1170"/>
        <v>AJ$18</v>
      </c>
      <c r="AK965" s="190" t="str">
        <f t="shared" si="1170"/>
        <v>AK$18</v>
      </c>
      <c r="AL965" s="190" t="str">
        <f t="shared" si="1170"/>
        <v>AL$18</v>
      </c>
      <c r="AM965" s="190" t="str">
        <f t="shared" si="1170"/>
        <v>AM$18</v>
      </c>
      <c r="AN965" s="190" t="str">
        <f t="shared" si="1170"/>
        <v>AN$18</v>
      </c>
      <c r="AO965" s="190" t="str">
        <f t="shared" si="1170"/>
        <v>AO$18</v>
      </c>
      <c r="AP965" s="190" t="str">
        <f t="shared" si="1170"/>
        <v>AP$18</v>
      </c>
      <c r="AQ965" s="190" t="str">
        <f t="shared" si="1170"/>
        <v>AQ$18</v>
      </c>
      <c r="AR965" s="190" t="str">
        <f t="shared" si="1170"/>
        <v>AR$18</v>
      </c>
      <c r="AS965" s="190" t="str">
        <f t="shared" si="1170"/>
        <v>AS$18</v>
      </c>
      <c r="AT965" s="190" t="str">
        <f t="shared" si="1170"/>
        <v>AT$18</v>
      </c>
      <c r="AU965" s="190" t="str">
        <f t="shared" si="1170"/>
        <v>AU$18</v>
      </c>
      <c r="AV965" s="190" t="str">
        <f t="shared" si="1170"/>
        <v>AV$18</v>
      </c>
      <c r="AW965" s="190" t="str">
        <f t="shared" si="1170"/>
        <v>AW$18</v>
      </c>
      <c r="AX965" s="190" t="str">
        <f t="shared" si="1170"/>
        <v>AX$18</v>
      </c>
      <c r="AY965" s="190" t="str">
        <f t="shared" ref="AY965:CD965" si="1171">AY$22</f>
        <v>AY$18</v>
      </c>
      <c r="AZ965" s="190" t="str">
        <f t="shared" si="1171"/>
        <v>AZ$18</v>
      </c>
      <c r="BA965" s="190" t="str">
        <f t="shared" si="1171"/>
        <v>BA$18</v>
      </c>
      <c r="BB965" s="190" t="str">
        <f t="shared" si="1171"/>
        <v>BB$18</v>
      </c>
      <c r="BC965" s="190" t="str">
        <f t="shared" si="1171"/>
        <v>BC$18</v>
      </c>
      <c r="BD965" s="190" t="str">
        <f t="shared" si="1171"/>
        <v>BD$18</v>
      </c>
      <c r="BE965" s="190" t="str">
        <f t="shared" si="1171"/>
        <v>BE$18</v>
      </c>
      <c r="BF965" s="190" t="str">
        <f t="shared" si="1171"/>
        <v>BF$18</v>
      </c>
      <c r="BG965" s="190" t="str">
        <f t="shared" si="1171"/>
        <v>BG$18</v>
      </c>
      <c r="BH965" s="190" t="str">
        <f t="shared" si="1171"/>
        <v>BH$18</v>
      </c>
      <c r="BI965" s="190" t="str">
        <f t="shared" si="1171"/>
        <v>BI$18</v>
      </c>
      <c r="BJ965" s="190" t="str">
        <f t="shared" si="1171"/>
        <v>BJ$18</v>
      </c>
      <c r="BK965" s="190" t="str">
        <f t="shared" si="1171"/>
        <v>BK$18</v>
      </c>
      <c r="BL965" s="190" t="str">
        <f t="shared" si="1171"/>
        <v>BL$18</v>
      </c>
      <c r="BM965" s="190" t="str">
        <f t="shared" si="1171"/>
        <v>BM$18</v>
      </c>
      <c r="BN965" s="190" t="str">
        <f t="shared" si="1171"/>
        <v>BN$18</v>
      </c>
      <c r="BO965" s="190" t="str">
        <f t="shared" si="1171"/>
        <v>BO$18</v>
      </c>
      <c r="BP965" s="190" t="str">
        <f t="shared" si="1171"/>
        <v>BP$18</v>
      </c>
      <c r="BQ965" s="190" t="str">
        <f t="shared" si="1171"/>
        <v>BQ$18</v>
      </c>
      <c r="BR965" s="190" t="str">
        <f t="shared" si="1171"/>
        <v>BR$18</v>
      </c>
      <c r="BS965" s="190" t="str">
        <f t="shared" si="1171"/>
        <v>BS$18</v>
      </c>
      <c r="BT965" s="190" t="str">
        <f t="shared" si="1171"/>
        <v>BT$18</v>
      </c>
      <c r="BU965" s="190" t="str">
        <f t="shared" si="1171"/>
        <v>BU$18</v>
      </c>
      <c r="BV965" s="190" t="str">
        <f t="shared" si="1171"/>
        <v>BV$18</v>
      </c>
      <c r="BW965" s="190" t="str">
        <f t="shared" si="1171"/>
        <v>BW$18</v>
      </c>
      <c r="BX965" s="190" t="str">
        <f t="shared" si="1171"/>
        <v>BX$18</v>
      </c>
      <c r="BY965" s="190" t="str">
        <f t="shared" si="1171"/>
        <v>BY$18</v>
      </c>
      <c r="BZ965" s="190" t="str">
        <f t="shared" si="1171"/>
        <v>BZ$18</v>
      </c>
      <c r="CA965" s="190" t="str">
        <f t="shared" si="1171"/>
        <v>CA$18</v>
      </c>
      <c r="CB965" s="190" t="str">
        <f t="shared" si="1171"/>
        <v>CB$18</v>
      </c>
      <c r="CC965" s="190" t="str">
        <f t="shared" si="1171"/>
        <v>CC$18</v>
      </c>
      <c r="CD965" s="190" t="str">
        <f t="shared" si="1171"/>
        <v>CD$18</v>
      </c>
      <c r="CE965" s="190" t="str">
        <f t="shared" ref="CE965:CL965" si="1172">CE$22</f>
        <v>CE$18</v>
      </c>
      <c r="CF965" s="190" t="str">
        <f t="shared" si="1172"/>
        <v>CF$18</v>
      </c>
      <c r="CG965" s="190" t="str">
        <f t="shared" si="1172"/>
        <v>CG$18</v>
      </c>
      <c r="CH965" s="190" t="str">
        <f t="shared" si="1172"/>
        <v>CH$18</v>
      </c>
      <c r="CI965" s="190" t="str">
        <f t="shared" si="1172"/>
        <v>CI$18</v>
      </c>
      <c r="CJ965" s="190" t="str">
        <f t="shared" si="1172"/>
        <v>CJ$18</v>
      </c>
      <c r="CK965" s="190" t="str">
        <f t="shared" si="1172"/>
        <v>CK$18</v>
      </c>
      <c r="CL965" s="190" t="str">
        <f t="shared" si="1172"/>
        <v>CL$18</v>
      </c>
      <c r="CN965" s="201"/>
      <c r="CO965" s="190" t="str">
        <f t="shared" ref="CO965:DL965" si="1173">CO$22</f>
        <v>CO$18</v>
      </c>
      <c r="CP965" s="190" t="str">
        <f t="shared" si="1173"/>
        <v>CP$18</v>
      </c>
      <c r="CQ965" s="190" t="str">
        <f t="shared" si="1173"/>
        <v>CQ$18</v>
      </c>
      <c r="CR965" s="190" t="str">
        <f t="shared" si="1173"/>
        <v>CR$18</v>
      </c>
      <c r="CS965" s="190" t="str">
        <f t="shared" si="1173"/>
        <v>CS$18</v>
      </c>
      <c r="CT965" s="190" t="str">
        <f t="shared" si="1173"/>
        <v>CT$18</v>
      </c>
      <c r="CU965" s="190" t="str">
        <f t="shared" si="1173"/>
        <v>CU$18</v>
      </c>
      <c r="CV965" s="190" t="str">
        <f t="shared" si="1173"/>
        <v>CV$18</v>
      </c>
      <c r="CW965" s="190" t="str">
        <f t="shared" si="1173"/>
        <v>CW$18</v>
      </c>
      <c r="CX965" s="190" t="str">
        <f t="shared" si="1173"/>
        <v>CX$18</v>
      </c>
      <c r="CY965" s="190" t="str">
        <f t="shared" si="1173"/>
        <v>CY$18</v>
      </c>
      <c r="CZ965" s="190" t="str">
        <f t="shared" si="1173"/>
        <v>CZ$18</v>
      </c>
      <c r="DA965" s="190" t="str">
        <f t="shared" si="1173"/>
        <v>DA$18</v>
      </c>
      <c r="DB965" s="190" t="str">
        <f t="shared" si="1173"/>
        <v>DB$18</v>
      </c>
      <c r="DC965" s="190" t="str">
        <f t="shared" si="1173"/>
        <v>DC$18</v>
      </c>
      <c r="DD965" s="190" t="str">
        <f t="shared" si="1173"/>
        <v>DD$18</v>
      </c>
      <c r="DE965" s="190" t="str">
        <f t="shared" si="1173"/>
        <v>DE$18</v>
      </c>
      <c r="DF965" s="190" t="str">
        <f t="shared" si="1173"/>
        <v>DF$18</v>
      </c>
      <c r="DG965" s="190" t="str">
        <f t="shared" si="1173"/>
        <v>DG$18</v>
      </c>
      <c r="DH965" s="190" t="str">
        <f t="shared" si="1173"/>
        <v>DH$18</v>
      </c>
      <c r="DI965" s="190" t="str">
        <f t="shared" si="1173"/>
        <v>DI$18</v>
      </c>
      <c r="DJ965" s="190" t="str">
        <f t="shared" si="1173"/>
        <v>DJ$18</v>
      </c>
      <c r="DK965" s="190" t="str">
        <f t="shared" si="1173"/>
        <v>DK$18</v>
      </c>
      <c r="DL965" s="190" t="str">
        <f t="shared" si="1173"/>
        <v>DL$18</v>
      </c>
    </row>
    <row r="966" spans="1:116" x14ac:dyDescent="0.4">
      <c r="A966" s="174"/>
      <c r="E966" s="8"/>
      <c r="G966" s="175" t="s">
        <v>464</v>
      </c>
      <c r="H966" s="200"/>
      <c r="I966" s="201"/>
      <c r="J966" s="201"/>
      <c r="K966" s="202"/>
      <c r="L966" s="202"/>
      <c r="M966" s="202"/>
      <c r="N966" s="202"/>
      <c r="O966" s="202"/>
      <c r="P966" s="202"/>
      <c r="R966" s="202"/>
      <c r="S966" s="190" t="str">
        <f t="shared" ref="S966:AX966" si="1174">S$23</f>
        <v>S$19</v>
      </c>
      <c r="T966" s="190" t="str">
        <f t="shared" si="1174"/>
        <v>T$19</v>
      </c>
      <c r="U966" s="190" t="str">
        <f t="shared" si="1174"/>
        <v>U$19</v>
      </c>
      <c r="V966" s="190" t="str">
        <f t="shared" si="1174"/>
        <v>V$19</v>
      </c>
      <c r="W966" s="190" t="str">
        <f t="shared" si="1174"/>
        <v>W$19</v>
      </c>
      <c r="X966" s="190" t="str">
        <f t="shared" si="1174"/>
        <v>X$19</v>
      </c>
      <c r="Y966" s="190" t="str">
        <f t="shared" si="1174"/>
        <v>Y$19</v>
      </c>
      <c r="Z966" s="190" t="str">
        <f t="shared" si="1174"/>
        <v>Z$19</v>
      </c>
      <c r="AA966" s="190" t="str">
        <f t="shared" si="1174"/>
        <v>AA$19</v>
      </c>
      <c r="AB966" s="190" t="str">
        <f t="shared" si="1174"/>
        <v>AB$19</v>
      </c>
      <c r="AC966" s="190" t="str">
        <f t="shared" si="1174"/>
        <v>AC$19</v>
      </c>
      <c r="AD966" s="190" t="str">
        <f t="shared" si="1174"/>
        <v>AD$19</v>
      </c>
      <c r="AE966" s="190" t="str">
        <f t="shared" si="1174"/>
        <v>AE$19</v>
      </c>
      <c r="AF966" s="190" t="str">
        <f t="shared" si="1174"/>
        <v>AF$19</v>
      </c>
      <c r="AG966" s="190" t="str">
        <f t="shared" si="1174"/>
        <v>AG$19</v>
      </c>
      <c r="AH966" s="190" t="str">
        <f t="shared" si="1174"/>
        <v>AH$19</v>
      </c>
      <c r="AI966" s="190" t="str">
        <f t="shared" si="1174"/>
        <v>AI$19</v>
      </c>
      <c r="AJ966" s="190" t="str">
        <f t="shared" si="1174"/>
        <v>AJ$19</v>
      </c>
      <c r="AK966" s="190" t="str">
        <f t="shared" si="1174"/>
        <v>AK$19</v>
      </c>
      <c r="AL966" s="190" t="str">
        <f t="shared" si="1174"/>
        <v>AL$19</v>
      </c>
      <c r="AM966" s="190" t="str">
        <f t="shared" si="1174"/>
        <v>AM$19</v>
      </c>
      <c r="AN966" s="190" t="str">
        <f t="shared" si="1174"/>
        <v>AN$19</v>
      </c>
      <c r="AO966" s="190" t="str">
        <f t="shared" si="1174"/>
        <v>AO$19</v>
      </c>
      <c r="AP966" s="190" t="str">
        <f t="shared" si="1174"/>
        <v>AP$19</v>
      </c>
      <c r="AQ966" s="190" t="str">
        <f t="shared" si="1174"/>
        <v>AQ$19</v>
      </c>
      <c r="AR966" s="190" t="str">
        <f t="shared" si="1174"/>
        <v>AR$19</v>
      </c>
      <c r="AS966" s="190" t="str">
        <f t="shared" si="1174"/>
        <v>AS$19</v>
      </c>
      <c r="AT966" s="190" t="str">
        <f t="shared" si="1174"/>
        <v>AT$19</v>
      </c>
      <c r="AU966" s="190" t="str">
        <f t="shared" si="1174"/>
        <v>AU$19</v>
      </c>
      <c r="AV966" s="190" t="str">
        <f t="shared" si="1174"/>
        <v>AV$19</v>
      </c>
      <c r="AW966" s="190" t="str">
        <f t="shared" si="1174"/>
        <v>AW$19</v>
      </c>
      <c r="AX966" s="190" t="str">
        <f t="shared" si="1174"/>
        <v>AX$19</v>
      </c>
      <c r="AY966" s="190" t="str">
        <f t="shared" ref="AY966:CD966" si="1175">AY$23</f>
        <v>AY$19</v>
      </c>
      <c r="AZ966" s="190" t="str">
        <f t="shared" si="1175"/>
        <v>AZ$19</v>
      </c>
      <c r="BA966" s="190" t="str">
        <f t="shared" si="1175"/>
        <v>BA$19</v>
      </c>
      <c r="BB966" s="190" t="str">
        <f t="shared" si="1175"/>
        <v>BB$19</v>
      </c>
      <c r="BC966" s="190" t="str">
        <f t="shared" si="1175"/>
        <v>BC$19</v>
      </c>
      <c r="BD966" s="190" t="str">
        <f t="shared" si="1175"/>
        <v>BD$19</v>
      </c>
      <c r="BE966" s="190" t="str">
        <f t="shared" si="1175"/>
        <v>BE$19</v>
      </c>
      <c r="BF966" s="190" t="str">
        <f t="shared" si="1175"/>
        <v>BF$19</v>
      </c>
      <c r="BG966" s="190" t="str">
        <f t="shared" si="1175"/>
        <v>BG$19</v>
      </c>
      <c r="BH966" s="190" t="str">
        <f t="shared" si="1175"/>
        <v>BH$19</v>
      </c>
      <c r="BI966" s="190" t="str">
        <f t="shared" si="1175"/>
        <v>BI$19</v>
      </c>
      <c r="BJ966" s="190" t="str">
        <f t="shared" si="1175"/>
        <v>BJ$19</v>
      </c>
      <c r="BK966" s="190" t="str">
        <f t="shared" si="1175"/>
        <v>BK$19</v>
      </c>
      <c r="BL966" s="190" t="str">
        <f t="shared" si="1175"/>
        <v>BL$19</v>
      </c>
      <c r="BM966" s="190" t="str">
        <f t="shared" si="1175"/>
        <v>BM$19</v>
      </c>
      <c r="BN966" s="190" t="str">
        <f t="shared" si="1175"/>
        <v>BN$19</v>
      </c>
      <c r="BO966" s="190" t="str">
        <f t="shared" si="1175"/>
        <v>BO$19</v>
      </c>
      <c r="BP966" s="190" t="str">
        <f t="shared" si="1175"/>
        <v>BP$19</v>
      </c>
      <c r="BQ966" s="190" t="str">
        <f t="shared" si="1175"/>
        <v>BQ$19</v>
      </c>
      <c r="BR966" s="190" t="str">
        <f t="shared" si="1175"/>
        <v>BR$19</v>
      </c>
      <c r="BS966" s="190" t="str">
        <f t="shared" si="1175"/>
        <v>BS$19</v>
      </c>
      <c r="BT966" s="190" t="str">
        <f t="shared" si="1175"/>
        <v>BT$19</v>
      </c>
      <c r="BU966" s="190" t="str">
        <f t="shared" si="1175"/>
        <v>BU$19</v>
      </c>
      <c r="BV966" s="190" t="str">
        <f t="shared" si="1175"/>
        <v>BV$19</v>
      </c>
      <c r="BW966" s="190" t="str">
        <f t="shared" si="1175"/>
        <v>BW$19</v>
      </c>
      <c r="BX966" s="190" t="str">
        <f t="shared" si="1175"/>
        <v>BX$19</v>
      </c>
      <c r="BY966" s="190" t="str">
        <f t="shared" si="1175"/>
        <v>BY$19</v>
      </c>
      <c r="BZ966" s="190" t="str">
        <f t="shared" si="1175"/>
        <v>BZ$19</v>
      </c>
      <c r="CA966" s="190" t="str">
        <f t="shared" si="1175"/>
        <v>CA$19</v>
      </c>
      <c r="CB966" s="190" t="str">
        <f t="shared" si="1175"/>
        <v>CB$19</v>
      </c>
      <c r="CC966" s="190" t="str">
        <f t="shared" si="1175"/>
        <v>CC$19</v>
      </c>
      <c r="CD966" s="190" t="str">
        <f t="shared" si="1175"/>
        <v>CD$19</v>
      </c>
      <c r="CE966" s="190" t="str">
        <f t="shared" ref="CE966:CL966" si="1176">CE$23</f>
        <v>CE$19</v>
      </c>
      <c r="CF966" s="190" t="str">
        <f t="shared" si="1176"/>
        <v>CF$19</v>
      </c>
      <c r="CG966" s="190" t="str">
        <f t="shared" si="1176"/>
        <v>CG$19</v>
      </c>
      <c r="CH966" s="190" t="str">
        <f t="shared" si="1176"/>
        <v>CH$19</v>
      </c>
      <c r="CI966" s="190" t="str">
        <f t="shared" si="1176"/>
        <v>CI$19</v>
      </c>
      <c r="CJ966" s="190" t="str">
        <f t="shared" si="1176"/>
        <v>CJ$19</v>
      </c>
      <c r="CK966" s="190" t="str">
        <f t="shared" si="1176"/>
        <v>CK$19</v>
      </c>
      <c r="CL966" s="190" t="str">
        <f t="shared" si="1176"/>
        <v>CL$19</v>
      </c>
      <c r="CN966" s="201"/>
      <c r="CO966" s="190" t="str">
        <f t="shared" ref="CO966:DL966" si="1177">CO$23</f>
        <v>CO$19</v>
      </c>
      <c r="CP966" s="190" t="str">
        <f t="shared" si="1177"/>
        <v>CP$19</v>
      </c>
      <c r="CQ966" s="190" t="str">
        <f t="shared" si="1177"/>
        <v>CQ$19</v>
      </c>
      <c r="CR966" s="190" t="str">
        <f t="shared" si="1177"/>
        <v>CR$19</v>
      </c>
      <c r="CS966" s="190" t="str">
        <f t="shared" si="1177"/>
        <v>CS$19</v>
      </c>
      <c r="CT966" s="190" t="str">
        <f t="shared" si="1177"/>
        <v>CT$19</v>
      </c>
      <c r="CU966" s="190" t="str">
        <f t="shared" si="1177"/>
        <v>CU$19</v>
      </c>
      <c r="CV966" s="190" t="str">
        <f t="shared" si="1177"/>
        <v>CV$19</v>
      </c>
      <c r="CW966" s="190" t="str">
        <f t="shared" si="1177"/>
        <v>CW$19</v>
      </c>
      <c r="CX966" s="190" t="str">
        <f t="shared" si="1177"/>
        <v>CX$19</v>
      </c>
      <c r="CY966" s="190" t="str">
        <f t="shared" si="1177"/>
        <v>CY$19</v>
      </c>
      <c r="CZ966" s="190" t="str">
        <f t="shared" si="1177"/>
        <v>CZ$19</v>
      </c>
      <c r="DA966" s="190" t="str">
        <f t="shared" si="1177"/>
        <v>DA$19</v>
      </c>
      <c r="DB966" s="190" t="str">
        <f t="shared" si="1177"/>
        <v>DB$19</v>
      </c>
      <c r="DC966" s="190" t="str">
        <f t="shared" si="1177"/>
        <v>DC$19</v>
      </c>
      <c r="DD966" s="190" t="str">
        <f t="shared" si="1177"/>
        <v>DD$19</v>
      </c>
      <c r="DE966" s="190" t="str">
        <f t="shared" si="1177"/>
        <v>DE$19</v>
      </c>
      <c r="DF966" s="190" t="str">
        <f t="shared" si="1177"/>
        <v>DF$19</v>
      </c>
      <c r="DG966" s="190" t="str">
        <f t="shared" si="1177"/>
        <v>DG$19</v>
      </c>
      <c r="DH966" s="190" t="str">
        <f t="shared" si="1177"/>
        <v>DH$19</v>
      </c>
      <c r="DI966" s="190" t="str">
        <f t="shared" si="1177"/>
        <v>DI$19</v>
      </c>
      <c r="DJ966" s="190" t="str">
        <f t="shared" si="1177"/>
        <v>DJ$19</v>
      </c>
      <c r="DK966" s="190" t="str">
        <f t="shared" si="1177"/>
        <v>DK$19</v>
      </c>
      <c r="DL966" s="190" t="str">
        <f t="shared" si="1177"/>
        <v>DL$19</v>
      </c>
    </row>
    <row r="967" spans="1:116" x14ac:dyDescent="0.4">
      <c r="A967" s="31" t="s">
        <v>218</v>
      </c>
      <c r="B967" s="31" t="s">
        <v>81</v>
      </c>
      <c r="C967" s="31"/>
      <c r="D967" t="s">
        <v>799</v>
      </c>
      <c r="E967" s="8" t="str">
        <f t="shared" si="1144"/>
        <v>967 DCV-S</v>
      </c>
      <c r="F967" t="s">
        <v>438</v>
      </c>
      <c r="G967" s="66" t="s">
        <v>800</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N967" s="299"/>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x14ac:dyDescent="0.4">
      <c r="A968" s="31"/>
      <c r="C968" s="31"/>
      <c r="D968" t="s">
        <v>799</v>
      </c>
      <c r="E968" s="8" t="str">
        <f t="shared" si="1144"/>
        <v>968 DCV-S</v>
      </c>
      <c r="G968" s="95" t="str">
        <f>G970&amp;":"</f>
        <v>DC volume driven  - (Primary label):</v>
      </c>
      <c r="H968" s="31"/>
      <c r="I968" s="73"/>
      <c r="J968" s="73"/>
      <c r="K968" s="31"/>
      <c r="L968" s="31"/>
      <c r="M968" s="31"/>
      <c r="N968" s="31"/>
      <c r="O968" s="31"/>
      <c r="P968" s="31"/>
      <c r="R968" s="67"/>
      <c r="S968" s="156"/>
      <c r="T968" s="156"/>
      <c r="U968" s="156"/>
      <c r="V968" s="156"/>
      <c r="W968" s="156"/>
      <c r="X968" s="156"/>
      <c r="Y968" s="156"/>
      <c r="Z968" s="156"/>
      <c r="AA968" s="156"/>
      <c r="AB968" s="156"/>
      <c r="AC968" s="156"/>
      <c r="AD968" s="156"/>
      <c r="AE968" s="156"/>
      <c r="AF968" s="156"/>
      <c r="AG968" s="156"/>
      <c r="AH968" s="156"/>
      <c r="AI968" s="156"/>
      <c r="AJ968" s="156"/>
      <c r="AK968" s="156"/>
      <c r="AL968" s="156"/>
      <c r="AM968" s="156"/>
      <c r="AN968" s="156"/>
      <c r="AO968" s="156"/>
      <c r="AP968" s="156"/>
      <c r="AQ968" s="156"/>
      <c r="AR968" s="156"/>
      <c r="AS968" s="156"/>
      <c r="AT968" s="156"/>
      <c r="AU968" s="156"/>
      <c r="AV968" s="156"/>
      <c r="AW968" s="156"/>
      <c r="AX968" s="156"/>
      <c r="AY968" s="156"/>
      <c r="AZ968" s="156"/>
      <c r="BA968" s="156"/>
      <c r="BB968" s="156"/>
      <c r="BC968" s="156"/>
      <c r="BD968" s="156"/>
      <c r="BE968" s="156"/>
      <c r="BF968" s="156"/>
      <c r="BG968" s="156"/>
      <c r="BH968" s="156"/>
      <c r="BI968" s="156"/>
      <c r="BJ968" s="156"/>
      <c r="BK968" s="156"/>
      <c r="BL968" s="156"/>
      <c r="BM968" s="156"/>
      <c r="BN968" s="156"/>
      <c r="BO968" s="156"/>
      <c r="BP968" s="156"/>
      <c r="BQ968" s="156"/>
      <c r="BR968" s="156"/>
      <c r="BS968" s="156"/>
      <c r="BT968" s="156"/>
      <c r="BU968" s="156"/>
      <c r="BV968" s="156"/>
      <c r="BW968" s="156"/>
      <c r="BX968" s="156"/>
      <c r="BY968" s="156"/>
      <c r="BZ968" s="156"/>
      <c r="CA968" s="156"/>
      <c r="CB968" s="156"/>
      <c r="CC968" s="156"/>
      <c r="CD968" s="156"/>
      <c r="CE968" s="156"/>
      <c r="CF968" s="156"/>
      <c r="CG968" s="156"/>
      <c r="CH968" s="156"/>
      <c r="CI968" s="156"/>
      <c r="CJ968" s="156"/>
      <c r="CK968" s="156"/>
      <c r="CL968" s="156"/>
      <c r="CN968" s="73"/>
      <c r="CO968" s="156"/>
      <c r="CP968" s="156"/>
      <c r="CQ968" s="156"/>
      <c r="CR968" s="156"/>
      <c r="CS968" s="156"/>
      <c r="CT968" s="156"/>
      <c r="CU968" s="156"/>
      <c r="CV968" s="156"/>
      <c r="CW968" s="156"/>
      <c r="CX968" s="156"/>
      <c r="CY968" s="156"/>
      <c r="CZ968" s="156"/>
      <c r="DA968" s="156"/>
      <c r="DB968" s="156"/>
      <c r="DC968" s="156"/>
      <c r="DD968" s="156"/>
      <c r="DE968" s="156"/>
      <c r="DF968" s="156"/>
      <c r="DG968" s="156"/>
      <c r="DH968" s="156"/>
      <c r="DI968" s="156"/>
      <c r="DJ968" s="156"/>
      <c r="DK968" s="156"/>
      <c r="DL968" s="156"/>
    </row>
    <row r="969" spans="1:116" x14ac:dyDescent="0.4">
      <c r="B969" t="str">
        <f>E969</f>
        <v>969 DCV-S</v>
      </c>
      <c r="D969" t="s">
        <v>799</v>
      </c>
      <c r="E969" s="8" t="str">
        <f t="shared" si="1144"/>
        <v>969 DCV-S</v>
      </c>
      <c r="G969" s="145" t="str">
        <f>"$ cost/"&amp;G973</f>
        <v>$ cost/primary unit</v>
      </c>
      <c r="H969" s="12"/>
      <c r="I969" s="60"/>
      <c r="J969" s="60"/>
      <c r="K969" s="18">
        <v>5</v>
      </c>
      <c r="L969" s="18">
        <v>5</v>
      </c>
      <c r="M969" s="18">
        <v>5</v>
      </c>
      <c r="N969" s="18">
        <v>5</v>
      </c>
      <c r="O969" s="18">
        <v>5</v>
      </c>
      <c r="P969" s="18">
        <v>5</v>
      </c>
      <c r="R969" s="19"/>
      <c r="S969" s="147" cm="1">
        <f t="array" ref="S969">INDEX($K:$P,ROW(),MATCH(S$3,$K$2:$P$2,0))</f>
        <v>5</v>
      </c>
      <c r="T969" s="147" cm="1">
        <f t="array" ref="T969">INDEX($K:$P,ROW(),MATCH(T$3,$K$2:$P$2,0))</f>
        <v>5</v>
      </c>
      <c r="U969" s="147" cm="1">
        <f t="array" ref="U969">INDEX($K:$P,ROW(),MATCH(U$3,$K$2:$P$2,0))</f>
        <v>5</v>
      </c>
      <c r="V969" s="147" cm="1">
        <f t="array" ref="V969">INDEX($K:$P,ROW(),MATCH(V$3,$K$2:$P$2,0))</f>
        <v>5</v>
      </c>
      <c r="W969" s="147" cm="1">
        <f t="array" ref="W969">INDEX($K:$P,ROW(),MATCH(W$3,$K$2:$P$2,0))</f>
        <v>5</v>
      </c>
      <c r="X969" s="147" cm="1">
        <f t="array" ref="X969">INDEX($K:$P,ROW(),MATCH(X$3,$K$2:$P$2,0))</f>
        <v>5</v>
      </c>
      <c r="Y969" s="147" cm="1">
        <f t="array" ref="Y969">INDEX($K:$P,ROW(),MATCH(Y$3,$K$2:$P$2,0))</f>
        <v>5</v>
      </c>
      <c r="Z969" s="147" cm="1">
        <f t="array" ref="Z969">INDEX($K:$P,ROW(),MATCH(Z$3,$K$2:$P$2,0))</f>
        <v>5</v>
      </c>
      <c r="AA969" s="147" cm="1">
        <f t="array" ref="AA969">INDEX($K:$P,ROW(),MATCH(AA$3,$K$2:$P$2,0))</f>
        <v>5</v>
      </c>
      <c r="AB969" s="147" cm="1">
        <f t="array" ref="AB969">INDEX($K:$P,ROW(),MATCH(AB$3,$K$2:$P$2,0))</f>
        <v>5</v>
      </c>
      <c r="AC969" s="147" cm="1">
        <f t="array" ref="AC969">INDEX($K:$P,ROW(),MATCH(AC$3,$K$2:$P$2,0))</f>
        <v>5</v>
      </c>
      <c r="AD969" s="147" cm="1">
        <f t="array" ref="AD969">INDEX($K:$P,ROW(),MATCH(AD$3,$K$2:$P$2,0))</f>
        <v>5</v>
      </c>
      <c r="AE969" s="147" cm="1">
        <f t="array" ref="AE969">INDEX($K:$P,ROW(),MATCH(AE$3,$K$2:$P$2,0))</f>
        <v>5</v>
      </c>
      <c r="AF969" s="147" cm="1">
        <f t="array" ref="AF969">INDEX($K:$P,ROW(),MATCH(AF$3,$K$2:$P$2,0))</f>
        <v>5</v>
      </c>
      <c r="AG969" s="147" cm="1">
        <f t="array" ref="AG969">INDEX($K:$P,ROW(),MATCH(AG$3,$K$2:$P$2,0))</f>
        <v>5</v>
      </c>
      <c r="AH969" s="147" cm="1">
        <f t="array" ref="AH969">INDEX($K:$P,ROW(),MATCH(AH$3,$K$2:$P$2,0))</f>
        <v>5</v>
      </c>
      <c r="AI969" s="147" cm="1">
        <f t="array" ref="AI969">INDEX($K:$P,ROW(),MATCH(AI$3,$K$2:$P$2,0))</f>
        <v>5</v>
      </c>
      <c r="AJ969" s="147" cm="1">
        <f t="array" ref="AJ969">INDEX($K:$P,ROW(),MATCH(AJ$3,$K$2:$P$2,0))</f>
        <v>5</v>
      </c>
      <c r="AK969" s="147" cm="1">
        <f t="array" ref="AK969">INDEX($K:$P,ROW(),MATCH(AK$3,$K$2:$P$2,0))</f>
        <v>5</v>
      </c>
      <c r="AL969" s="147" cm="1">
        <f t="array" ref="AL969">INDEX($K:$P,ROW(),MATCH(AL$3,$K$2:$P$2,0))</f>
        <v>5</v>
      </c>
      <c r="AM969" s="147" cm="1">
        <f t="array" ref="AM969">INDEX($K:$P,ROW(),MATCH(AM$3,$K$2:$P$2,0))</f>
        <v>5</v>
      </c>
      <c r="AN969" s="147" cm="1">
        <f t="array" ref="AN969">INDEX($K:$P,ROW(),MATCH(AN$3,$K$2:$P$2,0))</f>
        <v>5</v>
      </c>
      <c r="AO969" s="147" cm="1">
        <f t="array" ref="AO969">INDEX($K:$P,ROW(),MATCH(AO$3,$K$2:$P$2,0))</f>
        <v>5</v>
      </c>
      <c r="AP969" s="147" cm="1">
        <f t="array" ref="AP969">INDEX($K:$P,ROW(),MATCH(AP$3,$K$2:$P$2,0))</f>
        <v>5</v>
      </c>
      <c r="AQ969" s="147" cm="1">
        <f t="array" ref="AQ969">INDEX($K:$P,ROW(),MATCH(AQ$3,$K$2:$P$2,0))</f>
        <v>5</v>
      </c>
      <c r="AR969" s="147" cm="1">
        <f t="array" ref="AR969">INDEX($K:$P,ROW(),MATCH(AR$3,$K$2:$P$2,0))</f>
        <v>5</v>
      </c>
      <c r="AS969" s="147" cm="1">
        <f t="array" ref="AS969">INDEX($K:$P,ROW(),MATCH(AS$3,$K$2:$P$2,0))</f>
        <v>5</v>
      </c>
      <c r="AT969" s="147" cm="1">
        <f t="array" ref="AT969">INDEX($K:$P,ROW(),MATCH(AT$3,$K$2:$P$2,0))</f>
        <v>5</v>
      </c>
      <c r="AU969" s="147" cm="1">
        <f t="array" ref="AU969">INDEX($K:$P,ROW(),MATCH(AU$3,$K$2:$P$2,0))</f>
        <v>5</v>
      </c>
      <c r="AV969" s="147" cm="1">
        <f t="array" ref="AV969">INDEX($K:$P,ROW(),MATCH(AV$3,$K$2:$P$2,0))</f>
        <v>5</v>
      </c>
      <c r="AW969" s="147" cm="1">
        <f t="array" ref="AW969">INDEX($K:$P,ROW(),MATCH(AW$3,$K$2:$P$2,0))</f>
        <v>5</v>
      </c>
      <c r="AX969" s="147" cm="1">
        <f t="array" ref="AX969">INDEX($K:$P,ROW(),MATCH(AX$3,$K$2:$P$2,0))</f>
        <v>5</v>
      </c>
      <c r="AY969" s="147" cm="1">
        <f t="array" ref="AY969">INDEX($K:$P,ROW(),MATCH(AY$3,$K$2:$P$2,0))</f>
        <v>5</v>
      </c>
      <c r="AZ969" s="147" cm="1">
        <f t="array" ref="AZ969">INDEX($K:$P,ROW(),MATCH(AZ$3,$K$2:$P$2,0))</f>
        <v>5</v>
      </c>
      <c r="BA969" s="147" cm="1">
        <f t="array" ref="BA969">INDEX($K:$P,ROW(),MATCH(BA$3,$K$2:$P$2,0))</f>
        <v>5</v>
      </c>
      <c r="BB969" s="147" cm="1">
        <f t="array" ref="BB969">INDEX($K:$P,ROW(),MATCH(BB$3,$K$2:$P$2,0))</f>
        <v>5</v>
      </c>
      <c r="BC969" s="147" cm="1">
        <f t="array" ref="BC969">INDEX($K:$P,ROW(),MATCH(BC$3,$K$2:$P$2,0))</f>
        <v>5</v>
      </c>
      <c r="BD969" s="147" cm="1">
        <f t="array" ref="BD969">INDEX($K:$P,ROW(),MATCH(BD$3,$K$2:$P$2,0))</f>
        <v>5</v>
      </c>
      <c r="BE969" s="147" cm="1">
        <f t="array" ref="BE969">INDEX($K:$P,ROW(),MATCH(BE$3,$K$2:$P$2,0))</f>
        <v>5</v>
      </c>
      <c r="BF969" s="147" cm="1">
        <f t="array" ref="BF969">INDEX($K:$P,ROW(),MATCH(BF$3,$K$2:$P$2,0))</f>
        <v>5</v>
      </c>
      <c r="BG969" s="147" cm="1">
        <f t="array" ref="BG969">INDEX($K:$P,ROW(),MATCH(BG$3,$K$2:$P$2,0))</f>
        <v>5</v>
      </c>
      <c r="BH969" s="147" cm="1">
        <f t="array" ref="BH969">INDEX($K:$P,ROW(),MATCH(BH$3,$K$2:$P$2,0))</f>
        <v>5</v>
      </c>
      <c r="BI969" s="147" cm="1">
        <f t="array" ref="BI969">INDEX($K:$P,ROW(),MATCH(BI$3,$K$2:$P$2,0))</f>
        <v>5</v>
      </c>
      <c r="BJ969" s="147" cm="1">
        <f t="array" ref="BJ969">INDEX($K:$P,ROW(),MATCH(BJ$3,$K$2:$P$2,0))</f>
        <v>5</v>
      </c>
      <c r="BK969" s="147" cm="1">
        <f t="array" ref="BK969">INDEX($K:$P,ROW(),MATCH(BK$3,$K$2:$P$2,0))</f>
        <v>5</v>
      </c>
      <c r="BL969" s="147" cm="1">
        <f t="array" ref="BL969">INDEX($K:$P,ROW(),MATCH(BL$3,$K$2:$P$2,0))</f>
        <v>5</v>
      </c>
      <c r="BM969" s="147" cm="1">
        <f t="array" ref="BM969">INDEX($K:$P,ROW(),MATCH(BM$3,$K$2:$P$2,0))</f>
        <v>5</v>
      </c>
      <c r="BN969" s="147" cm="1">
        <f t="array" ref="BN969">INDEX($K:$P,ROW(),MATCH(BN$3,$K$2:$P$2,0))</f>
        <v>5</v>
      </c>
      <c r="BO969" s="147" cm="1">
        <f t="array" ref="BO969">INDEX($K:$P,ROW(),MATCH(BO$3,$K$2:$P$2,0))</f>
        <v>5</v>
      </c>
      <c r="BP969" s="147" cm="1">
        <f t="array" ref="BP969">INDEX($K:$P,ROW(),MATCH(BP$3,$K$2:$P$2,0))</f>
        <v>5</v>
      </c>
      <c r="BQ969" s="147" cm="1">
        <f t="array" ref="BQ969">INDEX($K:$P,ROW(),MATCH(BQ$3,$K$2:$P$2,0))</f>
        <v>5</v>
      </c>
      <c r="BR969" s="147" cm="1">
        <f t="array" ref="BR969">INDEX($K:$P,ROW(),MATCH(BR$3,$K$2:$P$2,0))</f>
        <v>5</v>
      </c>
      <c r="BS969" s="147" cm="1">
        <f t="array" ref="BS969">INDEX($K:$P,ROW(),MATCH(BS$3,$K$2:$P$2,0))</f>
        <v>5</v>
      </c>
      <c r="BT969" s="147" cm="1">
        <f t="array" ref="BT969">INDEX($K:$P,ROW(),MATCH(BT$3,$K$2:$P$2,0))</f>
        <v>5</v>
      </c>
      <c r="BU969" s="147" cm="1">
        <f t="array" ref="BU969">INDEX($K:$P,ROW(),MATCH(BU$3,$K$2:$P$2,0))</f>
        <v>5</v>
      </c>
      <c r="BV969" s="147" cm="1">
        <f t="array" ref="BV969">INDEX($K:$P,ROW(),MATCH(BV$3,$K$2:$P$2,0))</f>
        <v>5</v>
      </c>
      <c r="BW969" s="147" cm="1">
        <f t="array" ref="BW969">INDEX($K:$P,ROW(),MATCH(BW$3,$K$2:$P$2,0))</f>
        <v>5</v>
      </c>
      <c r="BX969" s="147" cm="1">
        <f t="array" ref="BX969">INDEX($K:$P,ROW(),MATCH(BX$3,$K$2:$P$2,0))</f>
        <v>5</v>
      </c>
      <c r="BY969" s="147" cm="1">
        <f t="array" ref="BY969">INDEX($K:$P,ROW(),MATCH(BY$3,$K$2:$P$2,0))</f>
        <v>5</v>
      </c>
      <c r="BZ969" s="147" cm="1">
        <f t="array" ref="BZ969">INDEX($K:$P,ROW(),MATCH(BZ$3,$K$2:$P$2,0))</f>
        <v>5</v>
      </c>
      <c r="CA969" s="147" cm="1">
        <f t="array" ref="CA969">INDEX($K:$P,ROW(),MATCH(CA$3,$K$2:$P$2,0))</f>
        <v>5</v>
      </c>
      <c r="CB969" s="147" cm="1">
        <f t="array" ref="CB969">INDEX($K:$P,ROW(),MATCH(CB$3,$K$2:$P$2,0))</f>
        <v>5</v>
      </c>
      <c r="CC969" s="147" cm="1">
        <f t="array" ref="CC969">INDEX($K:$P,ROW(),MATCH(CC$3,$K$2:$P$2,0))</f>
        <v>5</v>
      </c>
      <c r="CD969" s="147" cm="1">
        <f t="array" ref="CD969">INDEX($K:$P,ROW(),MATCH(CD$3,$K$2:$P$2,0))</f>
        <v>5</v>
      </c>
      <c r="CE969" s="147" cm="1">
        <f t="array" ref="CE969">INDEX($K:$P,ROW(),MATCH(CE$3,$K$2:$P$2,0))</f>
        <v>5</v>
      </c>
      <c r="CF969" s="147" cm="1">
        <f t="array" ref="CF969">INDEX($K:$P,ROW(),MATCH(CF$3,$K$2:$P$2,0))</f>
        <v>5</v>
      </c>
      <c r="CG969" s="147" cm="1">
        <f t="array" ref="CG969">INDEX($K:$P,ROW(),MATCH(CG$3,$K$2:$P$2,0))</f>
        <v>5</v>
      </c>
      <c r="CH969" s="147" cm="1">
        <f t="array" ref="CH969">INDEX($K:$P,ROW(),MATCH(CH$3,$K$2:$P$2,0))</f>
        <v>5</v>
      </c>
      <c r="CI969" s="147" cm="1">
        <f t="array" ref="CI969">INDEX($K:$P,ROW(),MATCH(CI$3,$K$2:$P$2,0))</f>
        <v>5</v>
      </c>
      <c r="CJ969" s="147" cm="1">
        <f t="array" ref="CJ969">INDEX($K:$P,ROW(),MATCH(CJ$3,$K$2:$P$2,0))</f>
        <v>5</v>
      </c>
      <c r="CK969" s="147" cm="1">
        <f t="array" ref="CK969">INDEX($K:$P,ROW(),MATCH(CK$3,$K$2:$P$2,0))</f>
        <v>5</v>
      </c>
      <c r="CL969" s="147" cm="1">
        <f t="array" ref="CL969">INDEX($K:$P,ROW(),MATCH(CL$3,$K$2:$P$2,0))</f>
        <v>5</v>
      </c>
      <c r="CN969" s="60"/>
      <c r="CO969" s="147" t="e" cm="1">
        <f t="array" ref="CO969">INDEX($K:$P,ROW(),MATCH(CO$3,$K$2:$P$2,0))</f>
        <v>#N/A</v>
      </c>
      <c r="CP969" s="147" t="e" cm="1">
        <f t="array" ref="CP969">INDEX($K:$P,ROW(),MATCH(CP$3,$K$2:$P$2,0))</f>
        <v>#N/A</v>
      </c>
      <c r="CQ969" s="147" t="e" cm="1">
        <f t="array" ref="CQ969">INDEX($K:$P,ROW(),MATCH(CQ$3,$K$2:$P$2,0))</f>
        <v>#N/A</v>
      </c>
      <c r="CR969" s="147" t="e" cm="1">
        <f t="array" ref="CR969">INDEX($K:$P,ROW(),MATCH(CR$3,$K$2:$P$2,0))</f>
        <v>#N/A</v>
      </c>
      <c r="CS969" s="147" t="e" cm="1">
        <f t="array" ref="CS969">INDEX($K:$P,ROW(),MATCH(CS$3,$K$2:$P$2,0))</f>
        <v>#N/A</v>
      </c>
      <c r="CT969" s="147" t="e" cm="1">
        <f t="array" ref="CT969">INDEX($K:$P,ROW(),MATCH(CT$3,$K$2:$P$2,0))</f>
        <v>#N/A</v>
      </c>
      <c r="CU969" s="147" t="e" cm="1">
        <f t="array" ref="CU969">INDEX($K:$P,ROW(),MATCH(CU$3,$K$2:$P$2,0))</f>
        <v>#N/A</v>
      </c>
      <c r="CV969" s="147" t="e" cm="1">
        <f t="array" ref="CV969">INDEX($K:$P,ROW(),MATCH(CV$3,$K$2:$P$2,0))</f>
        <v>#N/A</v>
      </c>
      <c r="CW969" s="147" t="e" cm="1">
        <f t="array" ref="CW969">INDEX($K:$P,ROW(),MATCH(CW$3,$K$2:$P$2,0))</f>
        <v>#N/A</v>
      </c>
      <c r="CX969" s="147" t="e" cm="1">
        <f t="array" ref="CX969">INDEX($K:$P,ROW(),MATCH(CX$3,$K$2:$P$2,0))</f>
        <v>#N/A</v>
      </c>
      <c r="CY969" s="147" t="e" cm="1">
        <f t="array" ref="CY969">INDEX($K:$P,ROW(),MATCH(CY$3,$K$2:$P$2,0))</f>
        <v>#N/A</v>
      </c>
      <c r="CZ969" s="147" t="e" cm="1">
        <f t="array" ref="CZ969">INDEX($K:$P,ROW(),MATCH(CZ$3,$K$2:$P$2,0))</f>
        <v>#N/A</v>
      </c>
      <c r="DA969" s="147" t="e" cm="1">
        <f t="array" ref="DA969">INDEX($K:$P,ROW(),MATCH(DA$3,$K$2:$P$2,0))</f>
        <v>#N/A</v>
      </c>
      <c r="DB969" s="147" t="e" cm="1">
        <f t="array" ref="DB969">INDEX($K:$P,ROW(),MATCH(DB$3,$K$2:$P$2,0))</f>
        <v>#N/A</v>
      </c>
      <c r="DC969" s="147" t="e" cm="1">
        <f t="array" ref="DC969">INDEX($K:$P,ROW(),MATCH(DC$3,$K$2:$P$2,0))</f>
        <v>#N/A</v>
      </c>
      <c r="DD969" s="147" t="e" cm="1">
        <f t="array" ref="DD969">INDEX($K:$P,ROW(),MATCH(DD$3,$K$2:$P$2,0))</f>
        <v>#N/A</v>
      </c>
      <c r="DE969" s="147" t="e" cm="1">
        <f t="array" ref="DE969">INDEX($K:$P,ROW(),MATCH(DE$3,$K$2:$P$2,0))</f>
        <v>#N/A</v>
      </c>
      <c r="DF969" s="147" t="e" cm="1">
        <f t="array" ref="DF969">INDEX($K:$P,ROW(),MATCH(DF$3,$K$2:$P$2,0))</f>
        <v>#N/A</v>
      </c>
      <c r="DG969" s="147" t="e" cm="1">
        <f t="array" ref="DG969">INDEX($K:$P,ROW(),MATCH(DG$3,$K$2:$P$2,0))</f>
        <v>#N/A</v>
      </c>
      <c r="DH969" s="147" t="e" cm="1">
        <f t="array" ref="DH969">INDEX($K:$P,ROW(),MATCH(DH$3,$K$2:$P$2,0))</f>
        <v>#N/A</v>
      </c>
      <c r="DI969" s="147" t="e" cm="1">
        <f t="array" ref="DI969">INDEX($K:$P,ROW(),MATCH(DI$3,$K$2:$P$2,0))</f>
        <v>#N/A</v>
      </c>
      <c r="DJ969" s="147" t="e" cm="1">
        <f t="array" ref="DJ969">INDEX($K:$P,ROW(),MATCH(DJ$3,$K$2:$P$2,0))</f>
        <v>#N/A</v>
      </c>
      <c r="DK969" s="147" t="e" cm="1">
        <f t="array" ref="DK969">INDEX($K:$P,ROW(),MATCH(DK$3,$K$2:$P$2,0))</f>
        <v>#N/A</v>
      </c>
      <c r="DL969" s="147" t="e" cm="1">
        <f t="array" ref="DL969">INDEX($K:$P,ROW(),MATCH(DL$3,$K$2:$P$2,0))</f>
        <v>#N/A</v>
      </c>
    </row>
    <row r="970" spans="1:116" x14ac:dyDescent="0.4">
      <c r="A970" s="27"/>
      <c r="B970" s="27"/>
      <c r="C970" s="27" t="s">
        <v>203</v>
      </c>
      <c r="D970" t="s">
        <v>799</v>
      </c>
      <c r="E970" s="8" t="str">
        <f t="shared" si="1144"/>
        <v>970 DCV-S</v>
      </c>
      <c r="F970" s="27"/>
      <c r="G970" s="126" t="str">
        <f>SUBSTITUTE(G967,":","")&amp;" - "&amp;G972</f>
        <v>DC volume driven  - (Primary label)</v>
      </c>
      <c r="H970" s="27"/>
      <c r="I970" s="78"/>
      <c r="J970" s="78"/>
      <c r="K970" s="118">
        <f t="shared" ref="K970:P970" ca="1" si="1178">SUMIF($3:$3,K$2,970:970)</f>
        <v>-300000</v>
      </c>
      <c r="L970" s="118">
        <f t="shared" ca="1" si="1178"/>
        <v>-300000</v>
      </c>
      <c r="M970" s="118">
        <f t="shared" ca="1" si="1178"/>
        <v>-300000</v>
      </c>
      <c r="N970" s="118">
        <f t="shared" ca="1" si="1178"/>
        <v>-300000</v>
      </c>
      <c r="O970" s="118">
        <f t="shared" ca="1" si="1178"/>
        <v>-300000</v>
      </c>
      <c r="P970" s="118">
        <f t="shared" ca="1" si="1178"/>
        <v>-300000</v>
      </c>
      <c r="R970" s="33"/>
      <c r="S970" s="148" cm="1">
        <f t="array" aca="1" ref="S970" ca="1">-S969*INDIRECT(S962)</f>
        <v>-25000</v>
      </c>
      <c r="T970" s="148" cm="1">
        <f t="array" aca="1" ref="T970" ca="1">-T969*INDIRECT(T962)</f>
        <v>-25000</v>
      </c>
      <c r="U970" s="148" cm="1">
        <f t="array" aca="1" ref="U970" ca="1">-U969*INDIRECT(U962)</f>
        <v>-25000</v>
      </c>
      <c r="V970" s="148" cm="1">
        <f t="array" aca="1" ref="V970" ca="1">-V969*INDIRECT(V962)</f>
        <v>-25000</v>
      </c>
      <c r="W970" s="148" cm="1">
        <f t="array" aca="1" ref="W970" ca="1">-W969*INDIRECT(W962)</f>
        <v>-25000</v>
      </c>
      <c r="X970" s="148" cm="1">
        <f t="array" aca="1" ref="X970" ca="1">-X969*INDIRECT(X962)</f>
        <v>-25000</v>
      </c>
      <c r="Y970" s="148" cm="1">
        <f t="array" aca="1" ref="Y970" ca="1">-Y969*INDIRECT(Y962)</f>
        <v>-25000</v>
      </c>
      <c r="Z970" s="148" cm="1">
        <f t="array" aca="1" ref="Z970" ca="1">-Z969*INDIRECT(Z962)</f>
        <v>-25000</v>
      </c>
      <c r="AA970" s="148" cm="1">
        <f t="array" aca="1" ref="AA970" ca="1">-AA969*INDIRECT(AA962)</f>
        <v>-25000</v>
      </c>
      <c r="AB970" s="148" cm="1">
        <f t="array" aca="1" ref="AB970" ca="1">-AB969*INDIRECT(AB962)</f>
        <v>-25000</v>
      </c>
      <c r="AC970" s="148" cm="1">
        <f t="array" aca="1" ref="AC970" ca="1">-AC969*INDIRECT(AC962)</f>
        <v>-25000</v>
      </c>
      <c r="AD970" s="148" cm="1">
        <f t="array" aca="1" ref="AD970" ca="1">-AD969*INDIRECT(AD962)</f>
        <v>-25000</v>
      </c>
      <c r="AE970" s="148" cm="1">
        <f t="array" aca="1" ref="AE970" ca="1">-AE969*INDIRECT(AE962)</f>
        <v>-25000</v>
      </c>
      <c r="AF970" s="148" cm="1">
        <f t="array" aca="1" ref="AF970" ca="1">-AF969*INDIRECT(AF962)</f>
        <v>-25000</v>
      </c>
      <c r="AG970" s="148" cm="1">
        <f t="array" aca="1" ref="AG970" ca="1">-AG969*INDIRECT(AG962)</f>
        <v>-25000</v>
      </c>
      <c r="AH970" s="148" cm="1">
        <f t="array" aca="1" ref="AH970" ca="1">-AH969*INDIRECT(AH962)</f>
        <v>-25000</v>
      </c>
      <c r="AI970" s="148" cm="1">
        <f t="array" aca="1" ref="AI970" ca="1">-AI969*INDIRECT(AI962)</f>
        <v>-25000</v>
      </c>
      <c r="AJ970" s="148" cm="1">
        <f t="array" aca="1" ref="AJ970" ca="1">-AJ969*INDIRECT(AJ962)</f>
        <v>-25000</v>
      </c>
      <c r="AK970" s="148" cm="1">
        <f t="array" aca="1" ref="AK970" ca="1">-AK969*INDIRECT(AK962)</f>
        <v>-25000</v>
      </c>
      <c r="AL970" s="148" cm="1">
        <f t="array" aca="1" ref="AL970" ca="1">-AL969*INDIRECT(AL962)</f>
        <v>-25000</v>
      </c>
      <c r="AM970" s="148" cm="1">
        <f t="array" aca="1" ref="AM970" ca="1">-AM969*INDIRECT(AM962)</f>
        <v>-25000</v>
      </c>
      <c r="AN970" s="148" cm="1">
        <f t="array" aca="1" ref="AN970" ca="1">-AN969*INDIRECT(AN962)</f>
        <v>-25000</v>
      </c>
      <c r="AO970" s="148" cm="1">
        <f t="array" aca="1" ref="AO970" ca="1">-AO969*INDIRECT(AO962)</f>
        <v>-25000</v>
      </c>
      <c r="AP970" s="148" cm="1">
        <f t="array" aca="1" ref="AP970" ca="1">-AP969*INDIRECT(AP962)</f>
        <v>-25000</v>
      </c>
      <c r="AQ970" s="148" cm="1">
        <f t="array" aca="1" ref="AQ970" ca="1">-AQ969*INDIRECT(AQ962)</f>
        <v>-25000</v>
      </c>
      <c r="AR970" s="148" cm="1">
        <f t="array" aca="1" ref="AR970" ca="1">-AR969*INDIRECT(AR962)</f>
        <v>-25000</v>
      </c>
      <c r="AS970" s="148" cm="1">
        <f t="array" aca="1" ref="AS970" ca="1">-AS969*INDIRECT(AS962)</f>
        <v>-25000</v>
      </c>
      <c r="AT970" s="148" cm="1">
        <f t="array" aca="1" ref="AT970" ca="1">-AT969*INDIRECT(AT962)</f>
        <v>-25000</v>
      </c>
      <c r="AU970" s="148" cm="1">
        <f t="array" aca="1" ref="AU970" ca="1">-AU969*INDIRECT(AU962)</f>
        <v>-25000</v>
      </c>
      <c r="AV970" s="148" cm="1">
        <f t="array" aca="1" ref="AV970" ca="1">-AV969*INDIRECT(AV962)</f>
        <v>-25000</v>
      </c>
      <c r="AW970" s="148" cm="1">
        <f t="array" aca="1" ref="AW970" ca="1">-AW969*INDIRECT(AW962)</f>
        <v>-25000</v>
      </c>
      <c r="AX970" s="148" cm="1">
        <f t="array" aca="1" ref="AX970" ca="1">-AX969*INDIRECT(AX962)</f>
        <v>-25000</v>
      </c>
      <c r="AY970" s="148" cm="1">
        <f t="array" aca="1" ref="AY970" ca="1">-AY969*INDIRECT(AY962)</f>
        <v>-25000</v>
      </c>
      <c r="AZ970" s="148" cm="1">
        <f t="array" aca="1" ref="AZ970" ca="1">-AZ969*INDIRECT(AZ962)</f>
        <v>-25000</v>
      </c>
      <c r="BA970" s="148" cm="1">
        <f t="array" aca="1" ref="BA970" ca="1">-BA969*INDIRECT(BA962)</f>
        <v>-25000</v>
      </c>
      <c r="BB970" s="148" cm="1">
        <f t="array" aca="1" ref="BB970" ca="1">-BB969*INDIRECT(BB962)</f>
        <v>-25000</v>
      </c>
      <c r="BC970" s="148" cm="1">
        <f t="array" aca="1" ref="BC970" ca="1">-BC969*INDIRECT(BC962)</f>
        <v>-25000</v>
      </c>
      <c r="BD970" s="148" cm="1">
        <f t="array" aca="1" ref="BD970" ca="1">-BD969*INDIRECT(BD962)</f>
        <v>-25000</v>
      </c>
      <c r="BE970" s="148" cm="1">
        <f t="array" aca="1" ref="BE970" ca="1">-BE969*INDIRECT(BE962)</f>
        <v>-25000</v>
      </c>
      <c r="BF970" s="148" cm="1">
        <f t="array" aca="1" ref="BF970" ca="1">-BF969*INDIRECT(BF962)</f>
        <v>-25000</v>
      </c>
      <c r="BG970" s="148" cm="1">
        <f t="array" aca="1" ref="BG970" ca="1">-BG969*INDIRECT(BG962)</f>
        <v>-25000</v>
      </c>
      <c r="BH970" s="148" cm="1">
        <f t="array" aca="1" ref="BH970" ca="1">-BH969*INDIRECT(BH962)</f>
        <v>-25000</v>
      </c>
      <c r="BI970" s="148" cm="1">
        <f t="array" aca="1" ref="BI970" ca="1">-BI969*INDIRECT(BI962)</f>
        <v>-25000</v>
      </c>
      <c r="BJ970" s="148" cm="1">
        <f t="array" aca="1" ref="BJ970" ca="1">-BJ969*INDIRECT(BJ962)</f>
        <v>-25000</v>
      </c>
      <c r="BK970" s="148" cm="1">
        <f t="array" aca="1" ref="BK970" ca="1">-BK969*INDIRECT(BK962)</f>
        <v>-25000</v>
      </c>
      <c r="BL970" s="148" cm="1">
        <f t="array" aca="1" ref="BL970" ca="1">-BL969*INDIRECT(BL962)</f>
        <v>-25000</v>
      </c>
      <c r="BM970" s="148" cm="1">
        <f t="array" aca="1" ref="BM970" ca="1">-BM969*INDIRECT(BM962)</f>
        <v>-25000</v>
      </c>
      <c r="BN970" s="148" cm="1">
        <f t="array" aca="1" ref="BN970" ca="1">-BN969*INDIRECT(BN962)</f>
        <v>-25000</v>
      </c>
      <c r="BO970" s="148" cm="1">
        <f t="array" aca="1" ref="BO970" ca="1">-BO969*INDIRECT(BO962)</f>
        <v>-25000</v>
      </c>
      <c r="BP970" s="148" cm="1">
        <f t="array" aca="1" ref="BP970" ca="1">-BP969*INDIRECT(BP962)</f>
        <v>-25000</v>
      </c>
      <c r="BQ970" s="148" cm="1">
        <f t="array" aca="1" ref="BQ970" ca="1">-BQ969*INDIRECT(BQ962)</f>
        <v>-25000</v>
      </c>
      <c r="BR970" s="148" cm="1">
        <f t="array" aca="1" ref="BR970" ca="1">-BR969*INDIRECT(BR962)</f>
        <v>-25000</v>
      </c>
      <c r="BS970" s="148" cm="1">
        <f t="array" aca="1" ref="BS970" ca="1">-BS969*INDIRECT(BS962)</f>
        <v>-25000</v>
      </c>
      <c r="BT970" s="148" cm="1">
        <f t="array" aca="1" ref="BT970" ca="1">-BT969*INDIRECT(BT962)</f>
        <v>-25000</v>
      </c>
      <c r="BU970" s="148" cm="1">
        <f t="array" aca="1" ref="BU970" ca="1">-BU969*INDIRECT(BU962)</f>
        <v>-25000</v>
      </c>
      <c r="BV970" s="148" cm="1">
        <f t="array" aca="1" ref="BV970" ca="1">-BV969*INDIRECT(BV962)</f>
        <v>-25000</v>
      </c>
      <c r="BW970" s="148" cm="1">
        <f t="array" aca="1" ref="BW970" ca="1">-BW969*INDIRECT(BW962)</f>
        <v>-25000</v>
      </c>
      <c r="BX970" s="148" cm="1">
        <f t="array" aca="1" ref="BX970" ca="1">-BX969*INDIRECT(BX962)</f>
        <v>-25000</v>
      </c>
      <c r="BY970" s="148" cm="1">
        <f t="array" aca="1" ref="BY970" ca="1">-BY969*INDIRECT(BY962)</f>
        <v>-25000</v>
      </c>
      <c r="BZ970" s="148" cm="1">
        <f t="array" aca="1" ref="BZ970" ca="1">-BZ969*INDIRECT(BZ962)</f>
        <v>-25000</v>
      </c>
      <c r="CA970" s="148" cm="1">
        <f t="array" aca="1" ref="CA970" ca="1">-CA969*INDIRECT(CA962)</f>
        <v>-25000</v>
      </c>
      <c r="CB970" s="148" cm="1">
        <f t="array" aca="1" ref="CB970" ca="1">-CB969*INDIRECT(CB962)</f>
        <v>-25000</v>
      </c>
      <c r="CC970" s="148" cm="1">
        <f t="array" aca="1" ref="CC970" ca="1">-CC969*INDIRECT(CC962)</f>
        <v>-25000</v>
      </c>
      <c r="CD970" s="148" cm="1">
        <f t="array" aca="1" ref="CD970" ca="1">-CD969*INDIRECT(CD962)</f>
        <v>-25000</v>
      </c>
      <c r="CE970" s="148" cm="1">
        <f t="array" aca="1" ref="CE970" ca="1">-CE969*INDIRECT(CE962)</f>
        <v>-25000</v>
      </c>
      <c r="CF970" s="148" cm="1">
        <f t="array" aca="1" ref="CF970" ca="1">-CF969*INDIRECT(CF962)</f>
        <v>-25000</v>
      </c>
      <c r="CG970" s="148" cm="1">
        <f t="array" aca="1" ref="CG970" ca="1">-CG969*INDIRECT(CG962)</f>
        <v>-25000</v>
      </c>
      <c r="CH970" s="148" cm="1">
        <f t="array" aca="1" ref="CH970" ca="1">-CH969*INDIRECT(CH962)</f>
        <v>-25000</v>
      </c>
      <c r="CI970" s="148" cm="1">
        <f t="array" aca="1" ref="CI970" ca="1">-CI969*INDIRECT(CI962)</f>
        <v>-25000</v>
      </c>
      <c r="CJ970" s="148" cm="1">
        <f t="array" aca="1" ref="CJ970" ca="1">-CJ969*INDIRECT(CJ962)</f>
        <v>-25000</v>
      </c>
      <c r="CK970" s="148" cm="1">
        <f t="array" aca="1" ref="CK970" ca="1">-CK969*INDIRECT(CK962)</f>
        <v>-25000</v>
      </c>
      <c r="CL970" s="148" cm="1">
        <f t="array" aca="1" ref="CL970" ca="1">-CL969*INDIRECT(CL962)</f>
        <v>-25000</v>
      </c>
      <c r="CN970" s="78"/>
      <c r="CO970" s="148" t="e" cm="1">
        <f t="array" aca="1" ref="CO970" ca="1">-CO969*INDIRECT(CO962)</f>
        <v>#N/A</v>
      </c>
      <c r="CP970" s="148" t="e" cm="1">
        <f t="array" aca="1" ref="CP970" ca="1">-CP969*INDIRECT(CP962)</f>
        <v>#N/A</v>
      </c>
      <c r="CQ970" s="148" t="e" cm="1">
        <f t="array" aca="1" ref="CQ970" ca="1">-CQ969*INDIRECT(CQ962)</f>
        <v>#N/A</v>
      </c>
      <c r="CR970" s="148" t="e" cm="1">
        <f t="array" aca="1" ref="CR970" ca="1">-CR969*INDIRECT(CR962)</f>
        <v>#N/A</v>
      </c>
      <c r="CS970" s="148" t="e" cm="1">
        <f t="array" aca="1" ref="CS970" ca="1">-CS969*INDIRECT(CS962)</f>
        <v>#N/A</v>
      </c>
      <c r="CT970" s="148" t="e" cm="1">
        <f t="array" aca="1" ref="CT970" ca="1">-CT969*INDIRECT(CT962)</f>
        <v>#N/A</v>
      </c>
      <c r="CU970" s="148" t="e" cm="1">
        <f t="array" aca="1" ref="CU970" ca="1">-CU969*INDIRECT(CU962)</f>
        <v>#N/A</v>
      </c>
      <c r="CV970" s="148" t="e" cm="1">
        <f t="array" aca="1" ref="CV970" ca="1">-CV969*INDIRECT(CV962)</f>
        <v>#N/A</v>
      </c>
      <c r="CW970" s="148" t="e" cm="1">
        <f t="array" aca="1" ref="CW970" ca="1">-CW969*INDIRECT(CW962)</f>
        <v>#N/A</v>
      </c>
      <c r="CX970" s="148" t="e" cm="1">
        <f t="array" aca="1" ref="CX970" ca="1">-CX969*INDIRECT(CX962)</f>
        <v>#N/A</v>
      </c>
      <c r="CY970" s="148" t="e" cm="1">
        <f t="array" aca="1" ref="CY970" ca="1">-CY969*INDIRECT(CY962)</f>
        <v>#N/A</v>
      </c>
      <c r="CZ970" s="148" t="e" cm="1">
        <f t="array" aca="1" ref="CZ970" ca="1">-CZ969*INDIRECT(CZ962)</f>
        <v>#N/A</v>
      </c>
      <c r="DA970" s="148" t="e" cm="1">
        <f t="array" aca="1" ref="DA970" ca="1">-DA969*INDIRECT(DA962)</f>
        <v>#N/A</v>
      </c>
      <c r="DB970" s="148" t="e" cm="1">
        <f t="array" aca="1" ref="DB970" ca="1">-DB969*INDIRECT(DB962)</f>
        <v>#N/A</v>
      </c>
      <c r="DC970" s="148" t="e" cm="1">
        <f t="array" aca="1" ref="DC970" ca="1">-DC969*INDIRECT(DC962)</f>
        <v>#N/A</v>
      </c>
      <c r="DD970" s="148" t="e" cm="1">
        <f t="array" aca="1" ref="DD970" ca="1">-DD969*INDIRECT(DD962)</f>
        <v>#N/A</v>
      </c>
      <c r="DE970" s="148" t="e" cm="1">
        <f t="array" aca="1" ref="DE970" ca="1">-DE969*INDIRECT(DE962)</f>
        <v>#N/A</v>
      </c>
      <c r="DF970" s="148" t="e" cm="1">
        <f t="array" aca="1" ref="DF970" ca="1">-DF969*INDIRECT(DF962)</f>
        <v>#N/A</v>
      </c>
      <c r="DG970" s="148" t="e" cm="1">
        <f t="array" aca="1" ref="DG970" ca="1">-DG969*INDIRECT(DG962)</f>
        <v>#N/A</v>
      </c>
      <c r="DH970" s="148" t="e" cm="1">
        <f t="array" aca="1" ref="DH970" ca="1">-DH969*INDIRECT(DH962)</f>
        <v>#N/A</v>
      </c>
      <c r="DI970" s="148" t="e" cm="1">
        <f t="array" aca="1" ref="DI970" ca="1">-DI969*INDIRECT(DI962)</f>
        <v>#N/A</v>
      </c>
      <c r="DJ970" s="148" t="e" cm="1">
        <f t="array" aca="1" ref="DJ970" ca="1">-DJ969*INDIRECT(DJ962)</f>
        <v>#N/A</v>
      </c>
      <c r="DK970" s="148" t="e" cm="1">
        <f t="array" aca="1" ref="DK970" ca="1">-DK969*INDIRECT(DK962)</f>
        <v>#N/A</v>
      </c>
      <c r="DL970" s="148" t="e" cm="1">
        <f t="array" aca="1" ref="DL970" ca="1">-DL969*INDIRECT(DL962)</f>
        <v>#N/A</v>
      </c>
    </row>
    <row r="971" spans="1:116" x14ac:dyDescent="0.4">
      <c r="B971" t="s">
        <v>244</v>
      </c>
      <c r="D971" t="s">
        <v>799</v>
      </c>
      <c r="E971" s="8" t="str">
        <f t="shared" si="1144"/>
        <v>971 DCV-S</v>
      </c>
      <c r="G971" s="13"/>
      <c r="H971" s="12"/>
      <c r="I971" s="60"/>
      <c r="J971" s="60"/>
      <c r="R971" s="9"/>
      <c r="S971" s="149"/>
      <c r="T971" s="149"/>
      <c r="U971" s="149"/>
      <c r="V971" s="149"/>
      <c r="W971" s="149"/>
      <c r="X971" s="149"/>
      <c r="Y971" s="149"/>
      <c r="Z971" s="149"/>
      <c r="AA971" s="149"/>
      <c r="AB971" s="149"/>
      <c r="AC971" s="149"/>
      <c r="AD971" s="149"/>
      <c r="AE971" s="149"/>
      <c r="AF971" s="149"/>
      <c r="AG971" s="149"/>
      <c r="AH971" s="149"/>
      <c r="AI971" s="149"/>
      <c r="AJ971" s="149"/>
      <c r="AK971" s="149"/>
      <c r="AL971" s="149"/>
      <c r="AM971" s="149"/>
      <c r="AN971" s="149"/>
      <c r="AO971" s="149"/>
      <c r="AP971" s="149"/>
      <c r="AQ971" s="149"/>
      <c r="AR971" s="149"/>
      <c r="AS971" s="149"/>
      <c r="AT971" s="149"/>
      <c r="AU971" s="149"/>
      <c r="AV971" s="149"/>
      <c r="AW971" s="149"/>
      <c r="AX971" s="149"/>
      <c r="AY971" s="149"/>
      <c r="AZ971" s="149"/>
      <c r="BA971" s="149"/>
      <c r="BB971" s="149"/>
      <c r="BC971" s="149"/>
      <c r="BD971" s="149"/>
      <c r="BE971" s="149"/>
      <c r="BF971" s="149"/>
      <c r="BG971" s="149"/>
      <c r="BH971" s="149"/>
      <c r="BI971" s="149"/>
      <c r="BJ971" s="149"/>
      <c r="BK971" s="149"/>
      <c r="BL971" s="149"/>
      <c r="BM971" s="149"/>
      <c r="BN971" s="149"/>
      <c r="BO971" s="149"/>
      <c r="BP971" s="149"/>
      <c r="BQ971" s="149"/>
      <c r="BR971" s="149"/>
      <c r="BS971" s="149"/>
      <c r="BT971" s="149"/>
      <c r="BU971" s="149"/>
      <c r="BV971" s="149"/>
      <c r="BW971" s="149"/>
      <c r="BX971" s="149"/>
      <c r="BY971" s="149"/>
      <c r="BZ971" s="149"/>
      <c r="CA971" s="149"/>
      <c r="CB971" s="149"/>
      <c r="CC971" s="149"/>
      <c r="CD971" s="149"/>
      <c r="CE971" s="149"/>
      <c r="CF971" s="149"/>
      <c r="CG971" s="149"/>
      <c r="CH971" s="149"/>
      <c r="CI971" s="149"/>
      <c r="CJ971" s="149"/>
      <c r="CK971" s="149"/>
      <c r="CL971" s="149"/>
      <c r="CN971" s="60"/>
      <c r="CO971" s="149"/>
      <c r="CP971" s="149"/>
      <c r="CQ971" s="149"/>
      <c r="CR971" s="149"/>
      <c r="CS971" s="149"/>
      <c r="CT971" s="149"/>
      <c r="CU971" s="149"/>
      <c r="CV971" s="149"/>
      <c r="CW971" s="149"/>
      <c r="CX971" s="149"/>
      <c r="CY971" s="149"/>
      <c r="CZ971" s="149"/>
      <c r="DA971" s="149"/>
      <c r="DB971" s="149"/>
      <c r="DC971" s="149"/>
      <c r="DD971" s="149"/>
      <c r="DE971" s="149"/>
      <c r="DF971" s="149"/>
      <c r="DG971" s="149"/>
      <c r="DH971" s="149"/>
      <c r="DI971" s="149"/>
      <c r="DJ971" s="149"/>
      <c r="DK971" s="149"/>
      <c r="DL971" s="149"/>
    </row>
    <row r="972" spans="1:116" x14ac:dyDescent="0.4">
      <c r="B972" t="s">
        <v>332</v>
      </c>
      <c r="D972" t="s">
        <v>799</v>
      </c>
      <c r="E972" s="8" t="str">
        <f>ROW()&amp;" "&amp;D972</f>
        <v>972 DCV-S</v>
      </c>
      <c r="G972" s="8" t="str">
        <f>G959</f>
        <v>(Primary label)</v>
      </c>
      <c r="H972" s="12"/>
      <c r="I972" s="60"/>
      <c r="J972" s="60"/>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c r="CN972" s="60"/>
      <c r="CO972" s="72"/>
      <c r="CP972" s="72"/>
      <c r="CQ972" s="72"/>
      <c r="CR972" s="72"/>
      <c r="CS972" s="72"/>
      <c r="CT972" s="72"/>
      <c r="CU972" s="72"/>
      <c r="CV972" s="72"/>
      <c r="CW972" s="72"/>
      <c r="CX972" s="72"/>
      <c r="CY972" s="72"/>
      <c r="CZ972" s="72"/>
      <c r="DA972" s="72"/>
      <c r="DB972" s="72"/>
      <c r="DC972" s="72"/>
      <c r="DD972" s="72"/>
      <c r="DE972" s="72"/>
      <c r="DF972" s="72"/>
      <c r="DG972" s="72"/>
      <c r="DH972" s="72"/>
      <c r="DI972" s="72"/>
      <c r="DJ972" s="72"/>
      <c r="DK972" s="72"/>
      <c r="DL972" s="72"/>
    </row>
    <row r="973" spans="1:116" x14ac:dyDescent="0.4">
      <c r="B973" t="s">
        <v>332</v>
      </c>
      <c r="D973" t="s">
        <v>799</v>
      </c>
      <c r="E973" s="8" t="str">
        <f>ROW()&amp;" "&amp;D973</f>
        <v>973 DCV-S</v>
      </c>
      <c r="G973" s="8" t="str">
        <f>G960</f>
        <v>primary unit</v>
      </c>
      <c r="H973" s="12"/>
      <c r="I973" s="60"/>
      <c r="J973" s="60"/>
      <c r="S973" s="72"/>
      <c r="T973" s="72"/>
      <c r="U973" s="72"/>
      <c r="V973" s="72"/>
      <c r="W973" s="72"/>
      <c r="X973" s="72"/>
      <c r="Y973" s="72"/>
      <c r="Z973" s="72"/>
      <c r="AA973" s="72"/>
      <c r="AB973" s="72"/>
      <c r="AC973" s="72"/>
      <c r="AD973" s="72"/>
      <c r="AE973" s="72"/>
      <c r="AF973" s="72"/>
      <c r="AG973" s="72"/>
      <c r="AH973" s="72"/>
      <c r="AI973" s="72"/>
      <c r="AJ973" s="72"/>
      <c r="AK973" s="72"/>
      <c r="AL973" s="72"/>
      <c r="AM973" s="72"/>
      <c r="AN973" s="72"/>
      <c r="AO973" s="72"/>
      <c r="AP973" s="72"/>
      <c r="AQ973" s="72"/>
      <c r="AR973" s="72"/>
      <c r="AS973" s="72"/>
      <c r="AT973" s="72"/>
      <c r="AU973" s="72"/>
      <c r="AV973" s="72"/>
      <c r="AW973" s="72"/>
      <c r="AX973" s="72"/>
      <c r="AY973" s="72"/>
      <c r="AZ973" s="72"/>
      <c r="BA973" s="72"/>
      <c r="BB973" s="72"/>
      <c r="BC973" s="72"/>
      <c r="BD973" s="72"/>
      <c r="BE973" s="72"/>
      <c r="BF973" s="72"/>
      <c r="BG973" s="72"/>
      <c r="BH973" s="72"/>
      <c r="BI973" s="72"/>
      <c r="BJ973" s="72"/>
      <c r="BK973" s="72"/>
      <c r="BL973" s="72"/>
      <c r="BM973" s="72"/>
      <c r="BN973" s="72"/>
      <c r="BO973" s="72"/>
      <c r="BP973" s="72"/>
      <c r="BQ973" s="72"/>
      <c r="BR973" s="72"/>
      <c r="BS973" s="72"/>
      <c r="BT973" s="72"/>
      <c r="BU973" s="72"/>
      <c r="BV973" s="72"/>
      <c r="BW973" s="72"/>
      <c r="BX973" s="72"/>
      <c r="BY973" s="72"/>
      <c r="BZ973" s="72"/>
      <c r="CA973" s="72"/>
      <c r="CB973" s="72"/>
      <c r="CC973" s="72"/>
      <c r="CD973" s="72"/>
      <c r="CE973" s="72"/>
      <c r="CF973" s="72"/>
      <c r="CG973" s="72"/>
      <c r="CH973" s="72"/>
      <c r="CI973" s="72"/>
      <c r="CJ973" s="72"/>
      <c r="CK973" s="72"/>
      <c r="CL973" s="72"/>
      <c r="CN973" s="60"/>
      <c r="CO973" s="72"/>
      <c r="CP973" s="72"/>
      <c r="CQ973" s="72"/>
      <c r="CR973" s="72"/>
      <c r="CS973" s="72"/>
      <c r="CT973" s="72"/>
      <c r="CU973" s="72"/>
      <c r="CV973" s="72"/>
      <c r="CW973" s="72"/>
      <c r="CX973" s="72"/>
      <c r="CY973" s="72"/>
      <c r="CZ973" s="72"/>
      <c r="DA973" s="72"/>
      <c r="DB973" s="72"/>
      <c r="DC973" s="72"/>
      <c r="DD973" s="72"/>
      <c r="DE973" s="72"/>
      <c r="DF973" s="72"/>
      <c r="DG973" s="72"/>
      <c r="DH973" s="72"/>
      <c r="DI973" s="72"/>
      <c r="DJ973" s="72"/>
      <c r="DK973" s="72"/>
      <c r="DL973" s="72"/>
    </row>
    <row r="974" spans="1:116" x14ac:dyDescent="0.4">
      <c r="B974" t="s">
        <v>332</v>
      </c>
      <c r="D974" t="s">
        <v>799</v>
      </c>
      <c r="E974" s="8" t="str">
        <f>ROW()&amp;" "&amp;D974</f>
        <v>974 DCV-S</v>
      </c>
      <c r="G974" s="8" t="str">
        <f>G961</f>
        <v>Primary revenue driver</v>
      </c>
      <c r="K974" s="53"/>
      <c r="L974" s="53"/>
      <c r="M974" s="53"/>
      <c r="N974" s="53"/>
      <c r="O974" s="53"/>
      <c r="P974" s="53"/>
      <c r="R974" s="24"/>
      <c r="S974" s="215" t="str">
        <f t="shared" ref="S974:AX974" si="1179">S961</f>
        <v>S$16</v>
      </c>
      <c r="T974" s="215" t="str">
        <f t="shared" si="1179"/>
        <v>T$16</v>
      </c>
      <c r="U974" s="215" t="str">
        <f t="shared" si="1179"/>
        <v>U$16</v>
      </c>
      <c r="V974" s="215" t="str">
        <f t="shared" si="1179"/>
        <v>V$16</v>
      </c>
      <c r="W974" s="215" t="str">
        <f t="shared" si="1179"/>
        <v>W$16</v>
      </c>
      <c r="X974" s="215" t="str">
        <f t="shared" si="1179"/>
        <v>X$16</v>
      </c>
      <c r="Y974" s="215" t="str">
        <f t="shared" si="1179"/>
        <v>Y$16</v>
      </c>
      <c r="Z974" s="215" t="str">
        <f t="shared" si="1179"/>
        <v>Z$16</v>
      </c>
      <c r="AA974" s="215" t="str">
        <f t="shared" si="1179"/>
        <v>AA$16</v>
      </c>
      <c r="AB974" s="215" t="str">
        <f t="shared" si="1179"/>
        <v>AB$16</v>
      </c>
      <c r="AC974" s="215" t="str">
        <f t="shared" si="1179"/>
        <v>AC$16</v>
      </c>
      <c r="AD974" s="215" t="str">
        <f t="shared" si="1179"/>
        <v>AD$16</v>
      </c>
      <c r="AE974" s="215" t="str">
        <f t="shared" si="1179"/>
        <v>AE$16</v>
      </c>
      <c r="AF974" s="215" t="str">
        <f t="shared" si="1179"/>
        <v>AF$16</v>
      </c>
      <c r="AG974" s="215" t="str">
        <f t="shared" si="1179"/>
        <v>AG$16</v>
      </c>
      <c r="AH974" s="215" t="str">
        <f t="shared" si="1179"/>
        <v>AH$16</v>
      </c>
      <c r="AI974" s="215" t="str">
        <f t="shared" si="1179"/>
        <v>AI$16</v>
      </c>
      <c r="AJ974" s="215" t="str">
        <f t="shared" si="1179"/>
        <v>AJ$16</v>
      </c>
      <c r="AK974" s="215" t="str">
        <f t="shared" si="1179"/>
        <v>AK$16</v>
      </c>
      <c r="AL974" s="215" t="str">
        <f t="shared" si="1179"/>
        <v>AL$16</v>
      </c>
      <c r="AM974" s="215" t="str">
        <f t="shared" si="1179"/>
        <v>AM$16</v>
      </c>
      <c r="AN974" s="215" t="str">
        <f t="shared" si="1179"/>
        <v>AN$16</v>
      </c>
      <c r="AO974" s="215" t="str">
        <f t="shared" si="1179"/>
        <v>AO$16</v>
      </c>
      <c r="AP974" s="215" t="str">
        <f t="shared" si="1179"/>
        <v>AP$16</v>
      </c>
      <c r="AQ974" s="215" t="str">
        <f t="shared" si="1179"/>
        <v>AQ$16</v>
      </c>
      <c r="AR974" s="215" t="str">
        <f t="shared" si="1179"/>
        <v>AR$16</v>
      </c>
      <c r="AS974" s="215" t="str">
        <f t="shared" si="1179"/>
        <v>AS$16</v>
      </c>
      <c r="AT974" s="215" t="str">
        <f t="shared" si="1179"/>
        <v>AT$16</v>
      </c>
      <c r="AU974" s="215" t="str">
        <f t="shared" si="1179"/>
        <v>AU$16</v>
      </c>
      <c r="AV974" s="215" t="str">
        <f t="shared" si="1179"/>
        <v>AV$16</v>
      </c>
      <c r="AW974" s="215" t="str">
        <f t="shared" si="1179"/>
        <v>AW$16</v>
      </c>
      <c r="AX974" s="215" t="str">
        <f t="shared" si="1179"/>
        <v>AX$16</v>
      </c>
      <c r="AY974" s="215" t="str">
        <f t="shared" ref="AY974:CD974" si="1180">AY961</f>
        <v>AY$16</v>
      </c>
      <c r="AZ974" s="215" t="str">
        <f t="shared" si="1180"/>
        <v>AZ$16</v>
      </c>
      <c r="BA974" s="215" t="str">
        <f t="shared" si="1180"/>
        <v>BA$16</v>
      </c>
      <c r="BB974" s="215" t="str">
        <f t="shared" si="1180"/>
        <v>BB$16</v>
      </c>
      <c r="BC974" s="215" t="str">
        <f t="shared" si="1180"/>
        <v>BC$16</v>
      </c>
      <c r="BD974" s="215" t="str">
        <f t="shared" si="1180"/>
        <v>BD$16</v>
      </c>
      <c r="BE974" s="215" t="str">
        <f t="shared" si="1180"/>
        <v>BE$16</v>
      </c>
      <c r="BF974" s="215" t="str">
        <f t="shared" si="1180"/>
        <v>BF$16</v>
      </c>
      <c r="BG974" s="215" t="str">
        <f t="shared" si="1180"/>
        <v>BG$16</v>
      </c>
      <c r="BH974" s="215" t="str">
        <f t="shared" si="1180"/>
        <v>BH$16</v>
      </c>
      <c r="BI974" s="215" t="str">
        <f t="shared" si="1180"/>
        <v>BI$16</v>
      </c>
      <c r="BJ974" s="215" t="str">
        <f t="shared" si="1180"/>
        <v>BJ$16</v>
      </c>
      <c r="BK974" s="215" t="str">
        <f t="shared" si="1180"/>
        <v>BK$16</v>
      </c>
      <c r="BL974" s="215" t="str">
        <f t="shared" si="1180"/>
        <v>BL$16</v>
      </c>
      <c r="BM974" s="215" t="str">
        <f t="shared" si="1180"/>
        <v>BM$16</v>
      </c>
      <c r="BN974" s="215" t="str">
        <f t="shared" si="1180"/>
        <v>BN$16</v>
      </c>
      <c r="BO974" s="215" t="str">
        <f t="shared" si="1180"/>
        <v>BO$16</v>
      </c>
      <c r="BP974" s="215" t="str">
        <f t="shared" si="1180"/>
        <v>BP$16</v>
      </c>
      <c r="BQ974" s="215" t="str">
        <f t="shared" si="1180"/>
        <v>BQ$16</v>
      </c>
      <c r="BR974" s="215" t="str">
        <f t="shared" si="1180"/>
        <v>BR$16</v>
      </c>
      <c r="BS974" s="215" t="str">
        <f t="shared" si="1180"/>
        <v>BS$16</v>
      </c>
      <c r="BT974" s="215" t="str">
        <f t="shared" si="1180"/>
        <v>BT$16</v>
      </c>
      <c r="BU974" s="215" t="str">
        <f t="shared" si="1180"/>
        <v>BU$16</v>
      </c>
      <c r="BV974" s="215" t="str">
        <f t="shared" si="1180"/>
        <v>BV$16</v>
      </c>
      <c r="BW974" s="215" t="str">
        <f t="shared" si="1180"/>
        <v>BW$16</v>
      </c>
      <c r="BX974" s="215" t="str">
        <f t="shared" si="1180"/>
        <v>BX$16</v>
      </c>
      <c r="BY974" s="215" t="str">
        <f t="shared" si="1180"/>
        <v>BY$16</v>
      </c>
      <c r="BZ974" s="215" t="str">
        <f t="shared" si="1180"/>
        <v>BZ$16</v>
      </c>
      <c r="CA974" s="215" t="str">
        <f t="shared" si="1180"/>
        <v>CA$16</v>
      </c>
      <c r="CB974" s="215" t="str">
        <f t="shared" si="1180"/>
        <v>CB$16</v>
      </c>
      <c r="CC974" s="215" t="str">
        <f t="shared" si="1180"/>
        <v>CC$16</v>
      </c>
      <c r="CD974" s="215" t="str">
        <f t="shared" si="1180"/>
        <v>CD$16</v>
      </c>
      <c r="CE974" s="215" t="str">
        <f t="shared" ref="CE974:CL974" si="1181">CE961</f>
        <v>CE$16</v>
      </c>
      <c r="CF974" s="215" t="str">
        <f t="shared" si="1181"/>
        <v>CF$16</v>
      </c>
      <c r="CG974" s="215" t="str">
        <f t="shared" si="1181"/>
        <v>CG$16</v>
      </c>
      <c r="CH974" s="215" t="str">
        <f t="shared" si="1181"/>
        <v>CH$16</v>
      </c>
      <c r="CI974" s="215" t="str">
        <f t="shared" si="1181"/>
        <v>CI$16</v>
      </c>
      <c r="CJ974" s="215" t="str">
        <f t="shared" si="1181"/>
        <v>CJ$16</v>
      </c>
      <c r="CK974" s="215" t="str">
        <f t="shared" si="1181"/>
        <v>CK$16</v>
      </c>
      <c r="CL974" s="215" t="str">
        <f t="shared" si="1181"/>
        <v>CL$16</v>
      </c>
      <c r="CO974" s="215" t="str">
        <f t="shared" ref="CO974:DL974" si="1182">CO961</f>
        <v>CO$16</v>
      </c>
      <c r="CP974" s="215" t="str">
        <f t="shared" si="1182"/>
        <v>CP$16</v>
      </c>
      <c r="CQ974" s="215" t="str">
        <f t="shared" si="1182"/>
        <v>CQ$16</v>
      </c>
      <c r="CR974" s="215" t="str">
        <f t="shared" si="1182"/>
        <v>CR$16</v>
      </c>
      <c r="CS974" s="215" t="str">
        <f t="shared" si="1182"/>
        <v>CS$16</v>
      </c>
      <c r="CT974" s="215" t="str">
        <f t="shared" si="1182"/>
        <v>CT$16</v>
      </c>
      <c r="CU974" s="215" t="str">
        <f t="shared" si="1182"/>
        <v>CU$16</v>
      </c>
      <c r="CV974" s="215" t="str">
        <f t="shared" si="1182"/>
        <v>CV$16</v>
      </c>
      <c r="CW974" s="215" t="str">
        <f t="shared" si="1182"/>
        <v>CW$16</v>
      </c>
      <c r="CX974" s="215" t="str">
        <f t="shared" si="1182"/>
        <v>CX$16</v>
      </c>
      <c r="CY974" s="215" t="str">
        <f t="shared" si="1182"/>
        <v>CY$16</v>
      </c>
      <c r="CZ974" s="215" t="str">
        <f t="shared" si="1182"/>
        <v>CZ$16</v>
      </c>
      <c r="DA974" s="215" t="str">
        <f t="shared" si="1182"/>
        <v>DA$16</v>
      </c>
      <c r="DB974" s="215" t="str">
        <f t="shared" si="1182"/>
        <v>DB$16</v>
      </c>
      <c r="DC974" s="215" t="str">
        <f t="shared" si="1182"/>
        <v>DC$16</v>
      </c>
      <c r="DD974" s="215" t="str">
        <f t="shared" si="1182"/>
        <v>DD$16</v>
      </c>
      <c r="DE974" s="215" t="str">
        <f t="shared" si="1182"/>
        <v>DE$16</v>
      </c>
      <c r="DF974" s="215" t="str">
        <f t="shared" si="1182"/>
        <v>DF$16</v>
      </c>
      <c r="DG974" s="215" t="str">
        <f t="shared" si="1182"/>
        <v>DG$16</v>
      </c>
      <c r="DH974" s="215" t="str">
        <f t="shared" si="1182"/>
        <v>DH$16</v>
      </c>
      <c r="DI974" s="215" t="str">
        <f t="shared" si="1182"/>
        <v>DI$16</v>
      </c>
      <c r="DJ974" s="215" t="str">
        <f t="shared" si="1182"/>
        <v>DJ$16</v>
      </c>
      <c r="DK974" s="215" t="str">
        <f t="shared" si="1182"/>
        <v>DK$16</v>
      </c>
      <c r="DL974" s="215" t="str">
        <f t="shared" si="1182"/>
        <v>DL$16</v>
      </c>
    </row>
    <row r="975" spans="1:116" x14ac:dyDescent="0.4">
      <c r="B975" t="s">
        <v>332</v>
      </c>
      <c r="D975" t="s">
        <v>799</v>
      </c>
      <c r="E975" s="8" t="str">
        <f>ROW()&amp;" "&amp;D975</f>
        <v>975 DCV-S</v>
      </c>
      <c r="G975" s="8" t="str">
        <f>G962</f>
        <v>Primary volume driver</v>
      </c>
      <c r="H975" s="56"/>
      <c r="I975" s="79"/>
      <c r="J975" s="79"/>
      <c r="K975" s="15"/>
      <c r="L975" s="15"/>
      <c r="M975" s="15"/>
      <c r="N975" s="15"/>
      <c r="O975" s="15"/>
      <c r="P975" s="15"/>
      <c r="R975" s="15"/>
      <c r="S975" s="215" t="str">
        <f t="shared" ref="S975:AX975" si="1183">S962</f>
        <v>S$17</v>
      </c>
      <c r="T975" s="215" t="str">
        <f t="shared" si="1183"/>
        <v>T$17</v>
      </c>
      <c r="U975" s="215" t="str">
        <f t="shared" si="1183"/>
        <v>U$17</v>
      </c>
      <c r="V975" s="215" t="str">
        <f t="shared" si="1183"/>
        <v>V$17</v>
      </c>
      <c r="W975" s="215" t="str">
        <f t="shared" si="1183"/>
        <v>W$17</v>
      </c>
      <c r="X975" s="215" t="str">
        <f t="shared" si="1183"/>
        <v>X$17</v>
      </c>
      <c r="Y975" s="215" t="str">
        <f t="shared" si="1183"/>
        <v>Y$17</v>
      </c>
      <c r="Z975" s="215" t="str">
        <f t="shared" si="1183"/>
        <v>Z$17</v>
      </c>
      <c r="AA975" s="215" t="str">
        <f t="shared" si="1183"/>
        <v>AA$17</v>
      </c>
      <c r="AB975" s="215" t="str">
        <f t="shared" si="1183"/>
        <v>AB$17</v>
      </c>
      <c r="AC975" s="215" t="str">
        <f t="shared" si="1183"/>
        <v>AC$17</v>
      </c>
      <c r="AD975" s="215" t="str">
        <f t="shared" si="1183"/>
        <v>AD$17</v>
      </c>
      <c r="AE975" s="215" t="str">
        <f t="shared" si="1183"/>
        <v>AE$17</v>
      </c>
      <c r="AF975" s="215" t="str">
        <f t="shared" si="1183"/>
        <v>AF$17</v>
      </c>
      <c r="AG975" s="215" t="str">
        <f t="shared" si="1183"/>
        <v>AG$17</v>
      </c>
      <c r="AH975" s="215" t="str">
        <f t="shared" si="1183"/>
        <v>AH$17</v>
      </c>
      <c r="AI975" s="215" t="str">
        <f t="shared" si="1183"/>
        <v>AI$17</v>
      </c>
      <c r="AJ975" s="215" t="str">
        <f t="shared" si="1183"/>
        <v>AJ$17</v>
      </c>
      <c r="AK975" s="215" t="str">
        <f t="shared" si="1183"/>
        <v>AK$17</v>
      </c>
      <c r="AL975" s="215" t="str">
        <f t="shared" si="1183"/>
        <v>AL$17</v>
      </c>
      <c r="AM975" s="215" t="str">
        <f t="shared" si="1183"/>
        <v>AM$17</v>
      </c>
      <c r="AN975" s="215" t="str">
        <f t="shared" si="1183"/>
        <v>AN$17</v>
      </c>
      <c r="AO975" s="215" t="str">
        <f t="shared" si="1183"/>
        <v>AO$17</v>
      </c>
      <c r="AP975" s="215" t="str">
        <f t="shared" si="1183"/>
        <v>AP$17</v>
      </c>
      <c r="AQ975" s="215" t="str">
        <f t="shared" si="1183"/>
        <v>AQ$17</v>
      </c>
      <c r="AR975" s="215" t="str">
        <f t="shared" si="1183"/>
        <v>AR$17</v>
      </c>
      <c r="AS975" s="215" t="str">
        <f t="shared" si="1183"/>
        <v>AS$17</v>
      </c>
      <c r="AT975" s="215" t="str">
        <f t="shared" si="1183"/>
        <v>AT$17</v>
      </c>
      <c r="AU975" s="215" t="str">
        <f t="shared" si="1183"/>
        <v>AU$17</v>
      </c>
      <c r="AV975" s="215" t="str">
        <f t="shared" si="1183"/>
        <v>AV$17</v>
      </c>
      <c r="AW975" s="215" t="str">
        <f t="shared" si="1183"/>
        <v>AW$17</v>
      </c>
      <c r="AX975" s="215" t="str">
        <f t="shared" si="1183"/>
        <v>AX$17</v>
      </c>
      <c r="AY975" s="215" t="str">
        <f t="shared" ref="AY975:CD975" si="1184">AY962</f>
        <v>AY$17</v>
      </c>
      <c r="AZ975" s="215" t="str">
        <f t="shared" si="1184"/>
        <v>AZ$17</v>
      </c>
      <c r="BA975" s="215" t="str">
        <f t="shared" si="1184"/>
        <v>BA$17</v>
      </c>
      <c r="BB975" s="215" t="str">
        <f t="shared" si="1184"/>
        <v>BB$17</v>
      </c>
      <c r="BC975" s="215" t="str">
        <f t="shared" si="1184"/>
        <v>BC$17</v>
      </c>
      <c r="BD975" s="215" t="str">
        <f t="shared" si="1184"/>
        <v>BD$17</v>
      </c>
      <c r="BE975" s="215" t="str">
        <f t="shared" si="1184"/>
        <v>BE$17</v>
      </c>
      <c r="BF975" s="215" t="str">
        <f t="shared" si="1184"/>
        <v>BF$17</v>
      </c>
      <c r="BG975" s="215" t="str">
        <f t="shared" si="1184"/>
        <v>BG$17</v>
      </c>
      <c r="BH975" s="215" t="str">
        <f t="shared" si="1184"/>
        <v>BH$17</v>
      </c>
      <c r="BI975" s="215" t="str">
        <f t="shared" si="1184"/>
        <v>BI$17</v>
      </c>
      <c r="BJ975" s="215" t="str">
        <f t="shared" si="1184"/>
        <v>BJ$17</v>
      </c>
      <c r="BK975" s="215" t="str">
        <f t="shared" si="1184"/>
        <v>BK$17</v>
      </c>
      <c r="BL975" s="215" t="str">
        <f t="shared" si="1184"/>
        <v>BL$17</v>
      </c>
      <c r="BM975" s="215" t="str">
        <f t="shared" si="1184"/>
        <v>BM$17</v>
      </c>
      <c r="BN975" s="215" t="str">
        <f t="shared" si="1184"/>
        <v>BN$17</v>
      </c>
      <c r="BO975" s="215" t="str">
        <f t="shared" si="1184"/>
        <v>BO$17</v>
      </c>
      <c r="BP975" s="215" t="str">
        <f t="shared" si="1184"/>
        <v>BP$17</v>
      </c>
      <c r="BQ975" s="215" t="str">
        <f t="shared" si="1184"/>
        <v>BQ$17</v>
      </c>
      <c r="BR975" s="215" t="str">
        <f t="shared" si="1184"/>
        <v>BR$17</v>
      </c>
      <c r="BS975" s="215" t="str">
        <f t="shared" si="1184"/>
        <v>BS$17</v>
      </c>
      <c r="BT975" s="215" t="str">
        <f t="shared" si="1184"/>
        <v>BT$17</v>
      </c>
      <c r="BU975" s="215" t="str">
        <f t="shared" si="1184"/>
        <v>BU$17</v>
      </c>
      <c r="BV975" s="215" t="str">
        <f t="shared" si="1184"/>
        <v>BV$17</v>
      </c>
      <c r="BW975" s="215" t="str">
        <f t="shared" si="1184"/>
        <v>BW$17</v>
      </c>
      <c r="BX975" s="215" t="str">
        <f t="shared" si="1184"/>
        <v>BX$17</v>
      </c>
      <c r="BY975" s="215" t="str">
        <f t="shared" si="1184"/>
        <v>BY$17</v>
      </c>
      <c r="BZ975" s="215" t="str">
        <f t="shared" si="1184"/>
        <v>BZ$17</v>
      </c>
      <c r="CA975" s="215" t="str">
        <f t="shared" si="1184"/>
        <v>CA$17</v>
      </c>
      <c r="CB975" s="215" t="str">
        <f t="shared" si="1184"/>
        <v>CB$17</v>
      </c>
      <c r="CC975" s="215" t="str">
        <f t="shared" si="1184"/>
        <v>CC$17</v>
      </c>
      <c r="CD975" s="215" t="str">
        <f t="shared" si="1184"/>
        <v>CD$17</v>
      </c>
      <c r="CE975" s="215" t="str">
        <f t="shared" ref="CE975:CL975" si="1185">CE962</f>
        <v>CE$17</v>
      </c>
      <c r="CF975" s="215" t="str">
        <f t="shared" si="1185"/>
        <v>CF$17</v>
      </c>
      <c r="CG975" s="215" t="str">
        <f t="shared" si="1185"/>
        <v>CG$17</v>
      </c>
      <c r="CH975" s="215" t="str">
        <f t="shared" si="1185"/>
        <v>CH$17</v>
      </c>
      <c r="CI975" s="215" t="str">
        <f t="shared" si="1185"/>
        <v>CI$17</v>
      </c>
      <c r="CJ975" s="215" t="str">
        <f t="shared" si="1185"/>
        <v>CJ$17</v>
      </c>
      <c r="CK975" s="215" t="str">
        <f t="shared" si="1185"/>
        <v>CK$17</v>
      </c>
      <c r="CL975" s="215" t="str">
        <f t="shared" si="1185"/>
        <v>CL$17</v>
      </c>
      <c r="CN975" s="79"/>
      <c r="CO975" s="215" t="str">
        <f t="shared" ref="CO975:DL975" si="1186">CO962</f>
        <v>CO$17</v>
      </c>
      <c r="CP975" s="215" t="str">
        <f t="shared" si="1186"/>
        <v>CP$17</v>
      </c>
      <c r="CQ975" s="215" t="str">
        <f t="shared" si="1186"/>
        <v>CQ$17</v>
      </c>
      <c r="CR975" s="215" t="str">
        <f t="shared" si="1186"/>
        <v>CR$17</v>
      </c>
      <c r="CS975" s="215" t="str">
        <f t="shared" si="1186"/>
        <v>CS$17</v>
      </c>
      <c r="CT975" s="215" t="str">
        <f t="shared" si="1186"/>
        <v>CT$17</v>
      </c>
      <c r="CU975" s="215" t="str">
        <f t="shared" si="1186"/>
        <v>CU$17</v>
      </c>
      <c r="CV975" s="215" t="str">
        <f t="shared" si="1186"/>
        <v>CV$17</v>
      </c>
      <c r="CW975" s="215" t="str">
        <f t="shared" si="1186"/>
        <v>CW$17</v>
      </c>
      <c r="CX975" s="215" t="str">
        <f t="shared" si="1186"/>
        <v>CX$17</v>
      </c>
      <c r="CY975" s="215" t="str">
        <f t="shared" si="1186"/>
        <v>CY$17</v>
      </c>
      <c r="CZ975" s="215" t="str">
        <f t="shared" si="1186"/>
        <v>CZ$17</v>
      </c>
      <c r="DA975" s="215" t="str">
        <f t="shared" si="1186"/>
        <v>DA$17</v>
      </c>
      <c r="DB975" s="215" t="str">
        <f t="shared" si="1186"/>
        <v>DB$17</v>
      </c>
      <c r="DC975" s="215" t="str">
        <f t="shared" si="1186"/>
        <v>DC$17</v>
      </c>
      <c r="DD975" s="215" t="str">
        <f t="shared" si="1186"/>
        <v>DD$17</v>
      </c>
      <c r="DE975" s="215" t="str">
        <f t="shared" si="1186"/>
        <v>DE$17</v>
      </c>
      <c r="DF975" s="215" t="str">
        <f t="shared" si="1186"/>
        <v>DF$17</v>
      </c>
      <c r="DG975" s="215" t="str">
        <f t="shared" si="1186"/>
        <v>DG$17</v>
      </c>
      <c r="DH975" s="215" t="str">
        <f t="shared" si="1186"/>
        <v>DH$17</v>
      </c>
      <c r="DI975" s="215" t="str">
        <f t="shared" si="1186"/>
        <v>DI$17</v>
      </c>
      <c r="DJ975" s="215" t="str">
        <f t="shared" si="1186"/>
        <v>DJ$17</v>
      </c>
      <c r="DK975" s="215" t="str">
        <f t="shared" si="1186"/>
        <v>DK$17</v>
      </c>
      <c r="DL975" s="215" t="str">
        <f t="shared" si="1186"/>
        <v>DL$17</v>
      </c>
    </row>
    <row r="976" spans="1:116" x14ac:dyDescent="0.4">
      <c r="B976" t="s">
        <v>332</v>
      </c>
      <c r="D976" t="s">
        <v>799</v>
      </c>
      <c r="E976" s="8" t="str">
        <f t="shared" ref="E976:E979" si="1187">ROW()&amp;" "&amp;D976</f>
        <v>976 DCV-S</v>
      </c>
      <c r="G976" s="89" t="str">
        <f>G967</f>
        <v xml:space="preserve">DC volume driven: </v>
      </c>
      <c r="H976" s="12"/>
      <c r="I976" s="60"/>
      <c r="J976" s="60"/>
      <c r="K976" s="15"/>
      <c r="L976" s="15"/>
      <c r="M976" s="15"/>
      <c r="N976" s="15"/>
      <c r="O976" s="15"/>
      <c r="P976" s="15"/>
      <c r="R976" s="15"/>
      <c r="S976" s="215">
        <f t="shared" ref="S976:AX976" si="1188">S964</f>
        <v>0</v>
      </c>
      <c r="T976" s="215">
        <f t="shared" si="1188"/>
        <v>0</v>
      </c>
      <c r="U976" s="215">
        <f t="shared" si="1188"/>
        <v>0</v>
      </c>
      <c r="V976" s="215">
        <f t="shared" si="1188"/>
        <v>0</v>
      </c>
      <c r="W976" s="215">
        <f t="shared" si="1188"/>
        <v>0</v>
      </c>
      <c r="X976" s="215">
        <f t="shared" si="1188"/>
        <v>0</v>
      </c>
      <c r="Y976" s="215">
        <f t="shared" si="1188"/>
        <v>0</v>
      </c>
      <c r="Z976" s="215">
        <f t="shared" si="1188"/>
        <v>0</v>
      </c>
      <c r="AA976" s="215">
        <f t="shared" si="1188"/>
        <v>0</v>
      </c>
      <c r="AB976" s="215">
        <f t="shared" si="1188"/>
        <v>0</v>
      </c>
      <c r="AC976" s="215">
        <f t="shared" si="1188"/>
        <v>0</v>
      </c>
      <c r="AD976" s="215">
        <f t="shared" si="1188"/>
        <v>0</v>
      </c>
      <c r="AE976" s="215">
        <f t="shared" si="1188"/>
        <v>0</v>
      </c>
      <c r="AF976" s="215">
        <f t="shared" si="1188"/>
        <v>0</v>
      </c>
      <c r="AG976" s="215">
        <f t="shared" si="1188"/>
        <v>0</v>
      </c>
      <c r="AH976" s="215">
        <f t="shared" si="1188"/>
        <v>0</v>
      </c>
      <c r="AI976" s="215">
        <f t="shared" si="1188"/>
        <v>0</v>
      </c>
      <c r="AJ976" s="215">
        <f t="shared" si="1188"/>
        <v>0</v>
      </c>
      <c r="AK976" s="215">
        <f t="shared" si="1188"/>
        <v>0</v>
      </c>
      <c r="AL976" s="215">
        <f t="shared" si="1188"/>
        <v>0</v>
      </c>
      <c r="AM976" s="215">
        <f t="shared" si="1188"/>
        <v>0</v>
      </c>
      <c r="AN976" s="215">
        <f t="shared" si="1188"/>
        <v>0</v>
      </c>
      <c r="AO976" s="215">
        <f t="shared" si="1188"/>
        <v>0</v>
      </c>
      <c r="AP976" s="215">
        <f t="shared" si="1188"/>
        <v>0</v>
      </c>
      <c r="AQ976" s="215">
        <f t="shared" si="1188"/>
        <v>0</v>
      </c>
      <c r="AR976" s="215">
        <f t="shared" si="1188"/>
        <v>0</v>
      </c>
      <c r="AS976" s="215">
        <f t="shared" si="1188"/>
        <v>0</v>
      </c>
      <c r="AT976" s="215">
        <f t="shared" si="1188"/>
        <v>0</v>
      </c>
      <c r="AU976" s="215">
        <f t="shared" si="1188"/>
        <v>0</v>
      </c>
      <c r="AV976" s="215">
        <f t="shared" si="1188"/>
        <v>0</v>
      </c>
      <c r="AW976" s="215">
        <f t="shared" si="1188"/>
        <v>0</v>
      </c>
      <c r="AX976" s="215">
        <f t="shared" si="1188"/>
        <v>0</v>
      </c>
      <c r="AY976" s="215">
        <f t="shared" ref="AY976:CD976" si="1189">AY964</f>
        <v>0</v>
      </c>
      <c r="AZ976" s="215">
        <f t="shared" si="1189"/>
        <v>0</v>
      </c>
      <c r="BA976" s="215">
        <f t="shared" si="1189"/>
        <v>0</v>
      </c>
      <c r="BB976" s="215">
        <f t="shared" si="1189"/>
        <v>0</v>
      </c>
      <c r="BC976" s="215">
        <f t="shared" si="1189"/>
        <v>0</v>
      </c>
      <c r="BD976" s="215">
        <f t="shared" si="1189"/>
        <v>0</v>
      </c>
      <c r="BE976" s="215">
        <f t="shared" si="1189"/>
        <v>0</v>
      </c>
      <c r="BF976" s="215">
        <f t="shared" si="1189"/>
        <v>0</v>
      </c>
      <c r="BG976" s="215">
        <f t="shared" si="1189"/>
        <v>0</v>
      </c>
      <c r="BH976" s="215">
        <f t="shared" si="1189"/>
        <v>0</v>
      </c>
      <c r="BI976" s="215">
        <f t="shared" si="1189"/>
        <v>0</v>
      </c>
      <c r="BJ976" s="215">
        <f t="shared" si="1189"/>
        <v>0</v>
      </c>
      <c r="BK976" s="215">
        <f t="shared" si="1189"/>
        <v>0</v>
      </c>
      <c r="BL976" s="215">
        <f t="shared" si="1189"/>
        <v>0</v>
      </c>
      <c r="BM976" s="215">
        <f t="shared" si="1189"/>
        <v>0</v>
      </c>
      <c r="BN976" s="215">
        <f t="shared" si="1189"/>
        <v>0</v>
      </c>
      <c r="BO976" s="215">
        <f t="shared" si="1189"/>
        <v>0</v>
      </c>
      <c r="BP976" s="215">
        <f t="shared" si="1189"/>
        <v>0</v>
      </c>
      <c r="BQ976" s="215">
        <f t="shared" si="1189"/>
        <v>0</v>
      </c>
      <c r="BR976" s="215">
        <f t="shared" si="1189"/>
        <v>0</v>
      </c>
      <c r="BS976" s="215">
        <f t="shared" si="1189"/>
        <v>0</v>
      </c>
      <c r="BT976" s="215">
        <f t="shared" si="1189"/>
        <v>0</v>
      </c>
      <c r="BU976" s="215">
        <f t="shared" si="1189"/>
        <v>0</v>
      </c>
      <c r="BV976" s="215">
        <f t="shared" si="1189"/>
        <v>0</v>
      </c>
      <c r="BW976" s="215">
        <f t="shared" si="1189"/>
        <v>0</v>
      </c>
      <c r="BX976" s="215">
        <f t="shared" si="1189"/>
        <v>0</v>
      </c>
      <c r="BY976" s="215">
        <f t="shared" si="1189"/>
        <v>0</v>
      </c>
      <c r="BZ976" s="215">
        <f t="shared" si="1189"/>
        <v>0</v>
      </c>
      <c r="CA976" s="215">
        <f t="shared" si="1189"/>
        <v>0</v>
      </c>
      <c r="CB976" s="215">
        <f t="shared" si="1189"/>
        <v>0</v>
      </c>
      <c r="CC976" s="215">
        <f t="shared" si="1189"/>
        <v>0</v>
      </c>
      <c r="CD976" s="215">
        <f t="shared" si="1189"/>
        <v>0</v>
      </c>
      <c r="CE976" s="215">
        <f t="shared" ref="CE976:CL976" si="1190">CE964</f>
        <v>0</v>
      </c>
      <c r="CF976" s="215">
        <f t="shared" si="1190"/>
        <v>0</v>
      </c>
      <c r="CG976" s="215">
        <f t="shared" si="1190"/>
        <v>0</v>
      </c>
      <c r="CH976" s="215">
        <f t="shared" si="1190"/>
        <v>0</v>
      </c>
      <c r="CI976" s="215">
        <f t="shared" si="1190"/>
        <v>0</v>
      </c>
      <c r="CJ976" s="215">
        <f t="shared" si="1190"/>
        <v>0</v>
      </c>
      <c r="CK976" s="215">
        <f t="shared" si="1190"/>
        <v>0</v>
      </c>
      <c r="CL976" s="215">
        <f t="shared" si="1190"/>
        <v>0</v>
      </c>
      <c r="CN976" s="60"/>
      <c r="CO976" s="215">
        <f t="shared" ref="CO976:DL976" si="1191">CO964</f>
        <v>0</v>
      </c>
      <c r="CP976" s="215">
        <f t="shared" si="1191"/>
        <v>0</v>
      </c>
      <c r="CQ976" s="215">
        <f t="shared" si="1191"/>
        <v>0</v>
      </c>
      <c r="CR976" s="215">
        <f t="shared" si="1191"/>
        <v>0</v>
      </c>
      <c r="CS976" s="215">
        <f t="shared" si="1191"/>
        <v>0</v>
      </c>
      <c r="CT976" s="215">
        <f t="shared" si="1191"/>
        <v>0</v>
      </c>
      <c r="CU976" s="215">
        <f t="shared" si="1191"/>
        <v>0</v>
      </c>
      <c r="CV976" s="215">
        <f t="shared" si="1191"/>
        <v>0</v>
      </c>
      <c r="CW976" s="215">
        <f t="shared" si="1191"/>
        <v>0</v>
      </c>
      <c r="CX976" s="215">
        <f t="shared" si="1191"/>
        <v>0</v>
      </c>
      <c r="CY976" s="215">
        <f t="shared" si="1191"/>
        <v>0</v>
      </c>
      <c r="CZ976" s="215">
        <f t="shared" si="1191"/>
        <v>0</v>
      </c>
      <c r="DA976" s="215">
        <f t="shared" si="1191"/>
        <v>0</v>
      </c>
      <c r="DB976" s="215">
        <f t="shared" si="1191"/>
        <v>0</v>
      </c>
      <c r="DC976" s="215">
        <f t="shared" si="1191"/>
        <v>0</v>
      </c>
      <c r="DD976" s="215">
        <f t="shared" si="1191"/>
        <v>0</v>
      </c>
      <c r="DE976" s="215">
        <f t="shared" si="1191"/>
        <v>0</v>
      </c>
      <c r="DF976" s="215">
        <f t="shared" si="1191"/>
        <v>0</v>
      </c>
      <c r="DG976" s="215">
        <f t="shared" si="1191"/>
        <v>0</v>
      </c>
      <c r="DH976" s="215">
        <f t="shared" si="1191"/>
        <v>0</v>
      </c>
      <c r="DI976" s="215">
        <f t="shared" si="1191"/>
        <v>0</v>
      </c>
      <c r="DJ976" s="215">
        <f t="shared" si="1191"/>
        <v>0</v>
      </c>
      <c r="DK976" s="215">
        <f t="shared" si="1191"/>
        <v>0</v>
      </c>
      <c r="DL976" s="215">
        <f t="shared" si="1191"/>
        <v>0</v>
      </c>
    </row>
    <row r="977" spans="1:116" x14ac:dyDescent="0.4">
      <c r="B977" t="s">
        <v>332</v>
      </c>
      <c r="D977" t="s">
        <v>799</v>
      </c>
      <c r="E977" s="8" t="str">
        <f t="shared" ref="E977" si="1192">ROW()&amp;" "&amp;D977</f>
        <v>977 DCV-S</v>
      </c>
      <c r="G977" s="241" t="str">
        <f>IFERROR(SUBSTITUTE(TRIM(MID(G967, SEARCH("-", G967) + 1, LEN(G967))),":",""),"no unit")</f>
        <v>no unit</v>
      </c>
      <c r="H977" s="12"/>
      <c r="I977" s="60"/>
      <c r="J977" s="60"/>
      <c r="K977" s="15"/>
      <c r="L977" s="15"/>
      <c r="M977" s="15"/>
      <c r="N977" s="15"/>
      <c r="O977" s="15"/>
      <c r="P977" s="15"/>
      <c r="R977" s="15"/>
      <c r="S977" s="215"/>
      <c r="T977" s="215"/>
      <c r="U977" s="215"/>
      <c r="V977" s="215"/>
      <c r="W977" s="215"/>
      <c r="X977" s="215"/>
      <c r="Y977" s="215"/>
      <c r="Z977" s="215"/>
      <c r="AA977" s="215"/>
      <c r="AB977" s="215"/>
      <c r="AC977" s="215"/>
      <c r="AD977" s="215"/>
      <c r="AE977" s="215"/>
      <c r="AF977" s="215"/>
      <c r="AG977" s="215"/>
      <c r="AH977" s="215"/>
      <c r="AI977" s="215"/>
      <c r="AJ977" s="215"/>
      <c r="AK977" s="215"/>
      <c r="AL977" s="215"/>
      <c r="AM977" s="215"/>
      <c r="AN977" s="215"/>
      <c r="AO977" s="215"/>
      <c r="AP977" s="215"/>
      <c r="AQ977" s="215"/>
      <c r="AR977" s="215"/>
      <c r="AS977" s="215"/>
      <c r="AT977" s="215"/>
      <c r="AU977" s="215"/>
      <c r="AV977" s="215"/>
      <c r="AW977" s="215"/>
      <c r="AX977" s="215"/>
      <c r="AY977" s="215"/>
      <c r="AZ977" s="215"/>
      <c r="BA977" s="215"/>
      <c r="BB977" s="215"/>
      <c r="BC977" s="215"/>
      <c r="BD977" s="215"/>
      <c r="BE977" s="215"/>
      <c r="BF977" s="215"/>
      <c r="BG977" s="215"/>
      <c r="BH977" s="215"/>
      <c r="BI977" s="215"/>
      <c r="BJ977" s="215"/>
      <c r="BK977" s="215"/>
      <c r="BL977" s="215"/>
      <c r="BM977" s="215"/>
      <c r="BN977" s="215"/>
      <c r="BO977" s="215"/>
      <c r="BP977" s="215"/>
      <c r="BQ977" s="215"/>
      <c r="BR977" s="215"/>
      <c r="BS977" s="215"/>
      <c r="BT977" s="215"/>
      <c r="BU977" s="215"/>
      <c r="BV977" s="215"/>
      <c r="BW977" s="215"/>
      <c r="BX977" s="215"/>
      <c r="BY977" s="215"/>
      <c r="BZ977" s="215"/>
      <c r="CA977" s="215"/>
      <c r="CB977" s="215"/>
      <c r="CC977" s="215"/>
      <c r="CD977" s="215"/>
      <c r="CE977" s="215"/>
      <c r="CF977" s="215"/>
      <c r="CG977" s="215"/>
      <c r="CH977" s="215"/>
      <c r="CI977" s="215"/>
      <c r="CJ977" s="215"/>
      <c r="CK977" s="215"/>
      <c r="CL977" s="215"/>
      <c r="CN977" s="60"/>
      <c r="CO977" s="215"/>
      <c r="CP977" s="215"/>
      <c r="CQ977" s="215"/>
      <c r="CR977" s="215"/>
      <c r="CS977" s="215"/>
      <c r="CT977" s="215"/>
      <c r="CU977" s="215"/>
      <c r="CV977" s="215"/>
      <c r="CW977" s="215"/>
      <c r="CX977" s="215"/>
      <c r="CY977" s="215"/>
      <c r="CZ977" s="215"/>
      <c r="DA977" s="215"/>
      <c r="DB977" s="215"/>
      <c r="DC977" s="215"/>
      <c r="DD977" s="215"/>
      <c r="DE977" s="215"/>
      <c r="DF977" s="215"/>
      <c r="DG977" s="215"/>
      <c r="DH977" s="215"/>
      <c r="DI977" s="215"/>
      <c r="DJ977" s="215"/>
      <c r="DK977" s="215"/>
      <c r="DL977" s="215"/>
    </row>
    <row r="978" spans="1:116" x14ac:dyDescent="0.4">
      <c r="A978" s="3"/>
      <c r="B978" t="s">
        <v>332</v>
      </c>
      <c r="D978" t="s">
        <v>799</v>
      </c>
      <c r="E978" s="8" t="str">
        <f t="shared" si="1187"/>
        <v>978 DCV-S</v>
      </c>
      <c r="G978" s="89" t="str">
        <f>G965</f>
        <v>Secondary revenue driver</v>
      </c>
      <c r="H978" s="90"/>
      <c r="I978" s="213"/>
      <c r="J978" s="213"/>
      <c r="K978" s="214"/>
      <c r="L978" s="214"/>
      <c r="M978" s="214"/>
      <c r="N978" s="214"/>
      <c r="O978" s="214"/>
      <c r="P978" s="214"/>
      <c r="R978" s="214"/>
      <c r="S978" s="4" t="str">
        <f t="shared" ref="S978:AX978" si="1193">ADDRESS(ROW(S970),COLUMN(S970),2)</f>
        <v>S$970</v>
      </c>
      <c r="T978" s="4" t="str">
        <f t="shared" si="1193"/>
        <v>T$970</v>
      </c>
      <c r="U978" s="4" t="str">
        <f t="shared" si="1193"/>
        <v>U$970</v>
      </c>
      <c r="V978" s="4" t="str">
        <f t="shared" si="1193"/>
        <v>V$970</v>
      </c>
      <c r="W978" s="4" t="str">
        <f t="shared" si="1193"/>
        <v>W$970</v>
      </c>
      <c r="X978" s="4" t="str">
        <f t="shared" si="1193"/>
        <v>X$970</v>
      </c>
      <c r="Y978" s="4" t="str">
        <f t="shared" si="1193"/>
        <v>Y$970</v>
      </c>
      <c r="Z978" s="4" t="str">
        <f t="shared" si="1193"/>
        <v>Z$970</v>
      </c>
      <c r="AA978" s="4" t="str">
        <f t="shared" si="1193"/>
        <v>AA$970</v>
      </c>
      <c r="AB978" s="4" t="str">
        <f t="shared" si="1193"/>
        <v>AB$970</v>
      </c>
      <c r="AC978" s="4" t="str">
        <f t="shared" si="1193"/>
        <v>AC$970</v>
      </c>
      <c r="AD978" s="4" t="str">
        <f t="shared" si="1193"/>
        <v>AD$970</v>
      </c>
      <c r="AE978" s="4" t="str">
        <f t="shared" si="1193"/>
        <v>AE$970</v>
      </c>
      <c r="AF978" s="4" t="str">
        <f t="shared" si="1193"/>
        <v>AF$970</v>
      </c>
      <c r="AG978" s="4" t="str">
        <f t="shared" si="1193"/>
        <v>AG$970</v>
      </c>
      <c r="AH978" s="4" t="str">
        <f t="shared" si="1193"/>
        <v>AH$970</v>
      </c>
      <c r="AI978" s="4" t="str">
        <f t="shared" si="1193"/>
        <v>AI$970</v>
      </c>
      <c r="AJ978" s="4" t="str">
        <f t="shared" si="1193"/>
        <v>AJ$970</v>
      </c>
      <c r="AK978" s="4" t="str">
        <f t="shared" si="1193"/>
        <v>AK$970</v>
      </c>
      <c r="AL978" s="4" t="str">
        <f t="shared" si="1193"/>
        <v>AL$970</v>
      </c>
      <c r="AM978" s="4" t="str">
        <f t="shared" si="1193"/>
        <v>AM$970</v>
      </c>
      <c r="AN978" s="4" t="str">
        <f t="shared" si="1193"/>
        <v>AN$970</v>
      </c>
      <c r="AO978" s="4" t="str">
        <f t="shared" si="1193"/>
        <v>AO$970</v>
      </c>
      <c r="AP978" s="4" t="str">
        <f t="shared" si="1193"/>
        <v>AP$970</v>
      </c>
      <c r="AQ978" s="4" t="str">
        <f t="shared" si="1193"/>
        <v>AQ$970</v>
      </c>
      <c r="AR978" s="4" t="str">
        <f t="shared" si="1193"/>
        <v>AR$970</v>
      </c>
      <c r="AS978" s="4" t="str">
        <f t="shared" si="1193"/>
        <v>AS$970</v>
      </c>
      <c r="AT978" s="4" t="str">
        <f t="shared" si="1193"/>
        <v>AT$970</v>
      </c>
      <c r="AU978" s="4" t="str">
        <f t="shared" si="1193"/>
        <v>AU$970</v>
      </c>
      <c r="AV978" s="4" t="str">
        <f t="shared" si="1193"/>
        <v>AV$970</v>
      </c>
      <c r="AW978" s="4" t="str">
        <f t="shared" si="1193"/>
        <v>AW$970</v>
      </c>
      <c r="AX978" s="4" t="str">
        <f t="shared" si="1193"/>
        <v>AX$970</v>
      </c>
      <c r="AY978" s="4" t="str">
        <f t="shared" ref="AY978:CD978" si="1194">ADDRESS(ROW(AY970),COLUMN(AY970),2)</f>
        <v>AY$970</v>
      </c>
      <c r="AZ978" s="4" t="str">
        <f t="shared" si="1194"/>
        <v>AZ$970</v>
      </c>
      <c r="BA978" s="4" t="str">
        <f t="shared" si="1194"/>
        <v>BA$970</v>
      </c>
      <c r="BB978" s="4" t="str">
        <f t="shared" si="1194"/>
        <v>BB$970</v>
      </c>
      <c r="BC978" s="4" t="str">
        <f t="shared" si="1194"/>
        <v>BC$970</v>
      </c>
      <c r="BD978" s="4" t="str">
        <f t="shared" si="1194"/>
        <v>BD$970</v>
      </c>
      <c r="BE978" s="4" t="str">
        <f t="shared" si="1194"/>
        <v>BE$970</v>
      </c>
      <c r="BF978" s="4" t="str">
        <f t="shared" si="1194"/>
        <v>BF$970</v>
      </c>
      <c r="BG978" s="4" t="str">
        <f t="shared" si="1194"/>
        <v>BG$970</v>
      </c>
      <c r="BH978" s="4" t="str">
        <f t="shared" si="1194"/>
        <v>BH$970</v>
      </c>
      <c r="BI978" s="4" t="str">
        <f t="shared" si="1194"/>
        <v>BI$970</v>
      </c>
      <c r="BJ978" s="4" t="str">
        <f t="shared" si="1194"/>
        <v>BJ$970</v>
      </c>
      <c r="BK978" s="4" t="str">
        <f t="shared" si="1194"/>
        <v>BK$970</v>
      </c>
      <c r="BL978" s="4" t="str">
        <f t="shared" si="1194"/>
        <v>BL$970</v>
      </c>
      <c r="BM978" s="4" t="str">
        <f t="shared" si="1194"/>
        <v>BM$970</v>
      </c>
      <c r="BN978" s="4" t="str">
        <f t="shared" si="1194"/>
        <v>BN$970</v>
      </c>
      <c r="BO978" s="4" t="str">
        <f t="shared" si="1194"/>
        <v>BO$970</v>
      </c>
      <c r="BP978" s="4" t="str">
        <f t="shared" si="1194"/>
        <v>BP$970</v>
      </c>
      <c r="BQ978" s="4" t="str">
        <f t="shared" si="1194"/>
        <v>BQ$970</v>
      </c>
      <c r="BR978" s="4" t="str">
        <f t="shared" si="1194"/>
        <v>BR$970</v>
      </c>
      <c r="BS978" s="4" t="str">
        <f t="shared" si="1194"/>
        <v>BS$970</v>
      </c>
      <c r="BT978" s="4" t="str">
        <f t="shared" si="1194"/>
        <v>BT$970</v>
      </c>
      <c r="BU978" s="4" t="str">
        <f t="shared" si="1194"/>
        <v>BU$970</v>
      </c>
      <c r="BV978" s="4" t="str">
        <f t="shared" si="1194"/>
        <v>BV$970</v>
      </c>
      <c r="BW978" s="4" t="str">
        <f t="shared" si="1194"/>
        <v>BW$970</v>
      </c>
      <c r="BX978" s="4" t="str">
        <f t="shared" si="1194"/>
        <v>BX$970</v>
      </c>
      <c r="BY978" s="4" t="str">
        <f t="shared" si="1194"/>
        <v>BY$970</v>
      </c>
      <c r="BZ978" s="4" t="str">
        <f t="shared" si="1194"/>
        <v>BZ$970</v>
      </c>
      <c r="CA978" s="4" t="str">
        <f t="shared" si="1194"/>
        <v>CA$970</v>
      </c>
      <c r="CB978" s="4" t="str">
        <f t="shared" si="1194"/>
        <v>CB$970</v>
      </c>
      <c r="CC978" s="4" t="str">
        <f t="shared" si="1194"/>
        <v>CC$970</v>
      </c>
      <c r="CD978" s="4" t="str">
        <f t="shared" si="1194"/>
        <v>CD$970</v>
      </c>
      <c r="CE978" s="4" t="str">
        <f t="shared" ref="CE978:CL978" si="1195">ADDRESS(ROW(CE970),COLUMN(CE970),2)</f>
        <v>CE$970</v>
      </c>
      <c r="CF978" s="4" t="str">
        <f t="shared" si="1195"/>
        <v>CF$970</v>
      </c>
      <c r="CG978" s="4" t="str">
        <f t="shared" si="1195"/>
        <v>CG$970</v>
      </c>
      <c r="CH978" s="4" t="str">
        <f t="shared" si="1195"/>
        <v>CH$970</v>
      </c>
      <c r="CI978" s="4" t="str">
        <f t="shared" si="1195"/>
        <v>CI$970</v>
      </c>
      <c r="CJ978" s="4" t="str">
        <f t="shared" si="1195"/>
        <v>CJ$970</v>
      </c>
      <c r="CK978" s="4" t="str">
        <f t="shared" si="1195"/>
        <v>CK$970</v>
      </c>
      <c r="CL978" s="4" t="str">
        <f t="shared" si="1195"/>
        <v>CL$970</v>
      </c>
      <c r="CN978" s="213"/>
      <c r="CO978" s="4" t="str">
        <f t="shared" ref="CO978:DL978" si="1196">ADDRESS(ROW(CO970),COLUMN(CO970),2)</f>
        <v>CO$970</v>
      </c>
      <c r="CP978" s="4" t="str">
        <f t="shared" si="1196"/>
        <v>CP$970</v>
      </c>
      <c r="CQ978" s="4" t="str">
        <f t="shared" si="1196"/>
        <v>CQ$970</v>
      </c>
      <c r="CR978" s="4" t="str">
        <f t="shared" si="1196"/>
        <v>CR$970</v>
      </c>
      <c r="CS978" s="4" t="str">
        <f t="shared" si="1196"/>
        <v>CS$970</v>
      </c>
      <c r="CT978" s="4" t="str">
        <f t="shared" si="1196"/>
        <v>CT$970</v>
      </c>
      <c r="CU978" s="4" t="str">
        <f t="shared" si="1196"/>
        <v>CU$970</v>
      </c>
      <c r="CV978" s="4" t="str">
        <f t="shared" si="1196"/>
        <v>CV$970</v>
      </c>
      <c r="CW978" s="4" t="str">
        <f t="shared" si="1196"/>
        <v>CW$970</v>
      </c>
      <c r="CX978" s="4" t="str">
        <f t="shared" si="1196"/>
        <v>CX$970</v>
      </c>
      <c r="CY978" s="4" t="str">
        <f t="shared" si="1196"/>
        <v>CY$970</v>
      </c>
      <c r="CZ978" s="4" t="str">
        <f t="shared" si="1196"/>
        <v>CZ$970</v>
      </c>
      <c r="DA978" s="4" t="str">
        <f t="shared" si="1196"/>
        <v>DA$970</v>
      </c>
      <c r="DB978" s="4" t="str">
        <f t="shared" si="1196"/>
        <v>DB$970</v>
      </c>
      <c r="DC978" s="4" t="str">
        <f t="shared" si="1196"/>
        <v>DC$970</v>
      </c>
      <c r="DD978" s="4" t="str">
        <f t="shared" si="1196"/>
        <v>DD$970</v>
      </c>
      <c r="DE978" s="4" t="str">
        <f t="shared" si="1196"/>
        <v>DE$970</v>
      </c>
      <c r="DF978" s="4" t="str">
        <f t="shared" si="1196"/>
        <v>DF$970</v>
      </c>
      <c r="DG978" s="4" t="str">
        <f t="shared" si="1196"/>
        <v>DG$970</v>
      </c>
      <c r="DH978" s="4" t="str">
        <f t="shared" si="1196"/>
        <v>DH$970</v>
      </c>
      <c r="DI978" s="4" t="str">
        <f t="shared" si="1196"/>
        <v>DI$970</v>
      </c>
      <c r="DJ978" s="4" t="str">
        <f t="shared" si="1196"/>
        <v>DJ$970</v>
      </c>
      <c r="DK978" s="4" t="str">
        <f t="shared" si="1196"/>
        <v>DK$970</v>
      </c>
      <c r="DL978" s="4" t="str">
        <f t="shared" si="1196"/>
        <v>DL$970</v>
      </c>
    </row>
    <row r="979" spans="1:116" x14ac:dyDescent="0.4">
      <c r="B979" t="s">
        <v>332</v>
      </c>
      <c r="D979" t="s">
        <v>799</v>
      </c>
      <c r="E979" s="8" t="str">
        <f t="shared" si="1187"/>
        <v>979 DCV-S</v>
      </c>
      <c r="G979" s="8" t="str">
        <f>G966</f>
        <v>Secondary volume driver</v>
      </c>
      <c r="H979" s="12"/>
      <c r="I979" s="60"/>
      <c r="J979" s="60"/>
      <c r="K979" s="15"/>
      <c r="L979" s="15"/>
      <c r="M979" s="15"/>
      <c r="N979" s="15"/>
      <c r="O979" s="15"/>
      <c r="P979" s="15"/>
      <c r="R979" s="15"/>
      <c r="S979" s="215" t="str">
        <f t="shared" ref="S979:AX979" si="1197">S966</f>
        <v>S$19</v>
      </c>
      <c r="T979" s="215" t="str">
        <f t="shared" si="1197"/>
        <v>T$19</v>
      </c>
      <c r="U979" s="215" t="str">
        <f t="shared" si="1197"/>
        <v>U$19</v>
      </c>
      <c r="V979" s="215" t="str">
        <f t="shared" si="1197"/>
        <v>V$19</v>
      </c>
      <c r="W979" s="215" t="str">
        <f t="shared" si="1197"/>
        <v>W$19</v>
      </c>
      <c r="X979" s="215" t="str">
        <f t="shared" si="1197"/>
        <v>X$19</v>
      </c>
      <c r="Y979" s="215" t="str">
        <f t="shared" si="1197"/>
        <v>Y$19</v>
      </c>
      <c r="Z979" s="215" t="str">
        <f t="shared" si="1197"/>
        <v>Z$19</v>
      </c>
      <c r="AA979" s="215" t="str">
        <f t="shared" si="1197"/>
        <v>AA$19</v>
      </c>
      <c r="AB979" s="215" t="str">
        <f t="shared" si="1197"/>
        <v>AB$19</v>
      </c>
      <c r="AC979" s="215" t="str">
        <f t="shared" si="1197"/>
        <v>AC$19</v>
      </c>
      <c r="AD979" s="215" t="str">
        <f t="shared" si="1197"/>
        <v>AD$19</v>
      </c>
      <c r="AE979" s="215" t="str">
        <f t="shared" si="1197"/>
        <v>AE$19</v>
      </c>
      <c r="AF979" s="215" t="str">
        <f t="shared" si="1197"/>
        <v>AF$19</v>
      </c>
      <c r="AG979" s="215" t="str">
        <f t="shared" si="1197"/>
        <v>AG$19</v>
      </c>
      <c r="AH979" s="215" t="str">
        <f t="shared" si="1197"/>
        <v>AH$19</v>
      </c>
      <c r="AI979" s="215" t="str">
        <f t="shared" si="1197"/>
        <v>AI$19</v>
      </c>
      <c r="AJ979" s="215" t="str">
        <f t="shared" si="1197"/>
        <v>AJ$19</v>
      </c>
      <c r="AK979" s="215" t="str">
        <f t="shared" si="1197"/>
        <v>AK$19</v>
      </c>
      <c r="AL979" s="215" t="str">
        <f t="shared" si="1197"/>
        <v>AL$19</v>
      </c>
      <c r="AM979" s="215" t="str">
        <f t="shared" si="1197"/>
        <v>AM$19</v>
      </c>
      <c r="AN979" s="215" t="str">
        <f t="shared" si="1197"/>
        <v>AN$19</v>
      </c>
      <c r="AO979" s="215" t="str">
        <f t="shared" si="1197"/>
        <v>AO$19</v>
      </c>
      <c r="AP979" s="215" t="str">
        <f t="shared" si="1197"/>
        <v>AP$19</v>
      </c>
      <c r="AQ979" s="215" t="str">
        <f t="shared" si="1197"/>
        <v>AQ$19</v>
      </c>
      <c r="AR979" s="215" t="str">
        <f t="shared" si="1197"/>
        <v>AR$19</v>
      </c>
      <c r="AS979" s="215" t="str">
        <f t="shared" si="1197"/>
        <v>AS$19</v>
      </c>
      <c r="AT979" s="215" t="str">
        <f t="shared" si="1197"/>
        <v>AT$19</v>
      </c>
      <c r="AU979" s="215" t="str">
        <f t="shared" si="1197"/>
        <v>AU$19</v>
      </c>
      <c r="AV979" s="215" t="str">
        <f t="shared" si="1197"/>
        <v>AV$19</v>
      </c>
      <c r="AW979" s="215" t="str">
        <f t="shared" si="1197"/>
        <v>AW$19</v>
      </c>
      <c r="AX979" s="215" t="str">
        <f t="shared" si="1197"/>
        <v>AX$19</v>
      </c>
      <c r="AY979" s="215" t="str">
        <f t="shared" ref="AY979:CD979" si="1198">AY966</f>
        <v>AY$19</v>
      </c>
      <c r="AZ979" s="215" t="str">
        <f t="shared" si="1198"/>
        <v>AZ$19</v>
      </c>
      <c r="BA979" s="215" t="str">
        <f t="shared" si="1198"/>
        <v>BA$19</v>
      </c>
      <c r="BB979" s="215" t="str">
        <f t="shared" si="1198"/>
        <v>BB$19</v>
      </c>
      <c r="BC979" s="215" t="str">
        <f t="shared" si="1198"/>
        <v>BC$19</v>
      </c>
      <c r="BD979" s="215" t="str">
        <f t="shared" si="1198"/>
        <v>BD$19</v>
      </c>
      <c r="BE979" s="215" t="str">
        <f t="shared" si="1198"/>
        <v>BE$19</v>
      </c>
      <c r="BF979" s="215" t="str">
        <f t="shared" si="1198"/>
        <v>BF$19</v>
      </c>
      <c r="BG979" s="215" t="str">
        <f t="shared" si="1198"/>
        <v>BG$19</v>
      </c>
      <c r="BH979" s="215" t="str">
        <f t="shared" si="1198"/>
        <v>BH$19</v>
      </c>
      <c r="BI979" s="215" t="str">
        <f t="shared" si="1198"/>
        <v>BI$19</v>
      </c>
      <c r="BJ979" s="215" t="str">
        <f t="shared" si="1198"/>
        <v>BJ$19</v>
      </c>
      <c r="BK979" s="215" t="str">
        <f t="shared" si="1198"/>
        <v>BK$19</v>
      </c>
      <c r="BL979" s="215" t="str">
        <f t="shared" si="1198"/>
        <v>BL$19</v>
      </c>
      <c r="BM979" s="215" t="str">
        <f t="shared" si="1198"/>
        <v>BM$19</v>
      </c>
      <c r="BN979" s="215" t="str">
        <f t="shared" si="1198"/>
        <v>BN$19</v>
      </c>
      <c r="BO979" s="215" t="str">
        <f t="shared" si="1198"/>
        <v>BO$19</v>
      </c>
      <c r="BP979" s="215" t="str">
        <f t="shared" si="1198"/>
        <v>BP$19</v>
      </c>
      <c r="BQ979" s="215" t="str">
        <f t="shared" si="1198"/>
        <v>BQ$19</v>
      </c>
      <c r="BR979" s="215" t="str">
        <f t="shared" si="1198"/>
        <v>BR$19</v>
      </c>
      <c r="BS979" s="215" t="str">
        <f t="shared" si="1198"/>
        <v>BS$19</v>
      </c>
      <c r="BT979" s="215" t="str">
        <f t="shared" si="1198"/>
        <v>BT$19</v>
      </c>
      <c r="BU979" s="215" t="str">
        <f t="shared" si="1198"/>
        <v>BU$19</v>
      </c>
      <c r="BV979" s="215" t="str">
        <f t="shared" si="1198"/>
        <v>BV$19</v>
      </c>
      <c r="BW979" s="215" t="str">
        <f t="shared" si="1198"/>
        <v>BW$19</v>
      </c>
      <c r="BX979" s="215" t="str">
        <f t="shared" si="1198"/>
        <v>BX$19</v>
      </c>
      <c r="BY979" s="215" t="str">
        <f t="shared" si="1198"/>
        <v>BY$19</v>
      </c>
      <c r="BZ979" s="215" t="str">
        <f t="shared" si="1198"/>
        <v>BZ$19</v>
      </c>
      <c r="CA979" s="215" t="str">
        <f t="shared" si="1198"/>
        <v>CA$19</v>
      </c>
      <c r="CB979" s="215" t="str">
        <f t="shared" si="1198"/>
        <v>CB$19</v>
      </c>
      <c r="CC979" s="215" t="str">
        <f t="shared" si="1198"/>
        <v>CC$19</v>
      </c>
      <c r="CD979" s="215" t="str">
        <f t="shared" si="1198"/>
        <v>CD$19</v>
      </c>
      <c r="CE979" s="215" t="str">
        <f t="shared" ref="CE979:CL979" si="1199">CE966</f>
        <v>CE$19</v>
      </c>
      <c r="CF979" s="215" t="str">
        <f t="shared" si="1199"/>
        <v>CF$19</v>
      </c>
      <c r="CG979" s="215" t="str">
        <f t="shared" si="1199"/>
        <v>CG$19</v>
      </c>
      <c r="CH979" s="215" t="str">
        <f t="shared" si="1199"/>
        <v>CH$19</v>
      </c>
      <c r="CI979" s="215" t="str">
        <f t="shared" si="1199"/>
        <v>CI$19</v>
      </c>
      <c r="CJ979" s="215" t="str">
        <f t="shared" si="1199"/>
        <v>CJ$19</v>
      </c>
      <c r="CK979" s="215" t="str">
        <f t="shared" si="1199"/>
        <v>CK$19</v>
      </c>
      <c r="CL979" s="215" t="str">
        <f t="shared" si="1199"/>
        <v>CL$19</v>
      </c>
      <c r="CN979" s="60"/>
      <c r="CO979" s="215" t="str">
        <f t="shared" ref="CO979:DL979" si="1200">CO966</f>
        <v>CO$19</v>
      </c>
      <c r="CP979" s="215" t="str">
        <f t="shared" si="1200"/>
        <v>CP$19</v>
      </c>
      <c r="CQ979" s="215" t="str">
        <f t="shared" si="1200"/>
        <v>CQ$19</v>
      </c>
      <c r="CR979" s="215" t="str">
        <f t="shared" si="1200"/>
        <v>CR$19</v>
      </c>
      <c r="CS979" s="215" t="str">
        <f t="shared" si="1200"/>
        <v>CS$19</v>
      </c>
      <c r="CT979" s="215" t="str">
        <f t="shared" si="1200"/>
        <v>CT$19</v>
      </c>
      <c r="CU979" s="215" t="str">
        <f t="shared" si="1200"/>
        <v>CU$19</v>
      </c>
      <c r="CV979" s="215" t="str">
        <f t="shared" si="1200"/>
        <v>CV$19</v>
      </c>
      <c r="CW979" s="215" t="str">
        <f t="shared" si="1200"/>
        <v>CW$19</v>
      </c>
      <c r="CX979" s="215" t="str">
        <f t="shared" si="1200"/>
        <v>CX$19</v>
      </c>
      <c r="CY979" s="215" t="str">
        <f t="shared" si="1200"/>
        <v>CY$19</v>
      </c>
      <c r="CZ979" s="215" t="str">
        <f t="shared" si="1200"/>
        <v>CZ$19</v>
      </c>
      <c r="DA979" s="215" t="str">
        <f t="shared" si="1200"/>
        <v>DA$19</v>
      </c>
      <c r="DB979" s="215" t="str">
        <f t="shared" si="1200"/>
        <v>DB$19</v>
      </c>
      <c r="DC979" s="215" t="str">
        <f t="shared" si="1200"/>
        <v>DC$19</v>
      </c>
      <c r="DD979" s="215" t="str">
        <f t="shared" si="1200"/>
        <v>DD$19</v>
      </c>
      <c r="DE979" s="215" t="str">
        <f t="shared" si="1200"/>
        <v>DE$19</v>
      </c>
      <c r="DF979" s="215" t="str">
        <f t="shared" si="1200"/>
        <v>DF$19</v>
      </c>
      <c r="DG979" s="215" t="str">
        <f t="shared" si="1200"/>
        <v>DG$19</v>
      </c>
      <c r="DH979" s="215" t="str">
        <f t="shared" si="1200"/>
        <v>DH$19</v>
      </c>
      <c r="DI979" s="215" t="str">
        <f t="shared" si="1200"/>
        <v>DI$19</v>
      </c>
      <c r="DJ979" s="215" t="str">
        <f t="shared" si="1200"/>
        <v>DJ$19</v>
      </c>
      <c r="DK979" s="215" t="str">
        <f t="shared" si="1200"/>
        <v>DK$19</v>
      </c>
      <c r="DL979" s="215" t="str">
        <f t="shared" si="1200"/>
        <v>DL$19</v>
      </c>
    </row>
    <row r="980" spans="1:116" x14ac:dyDescent="0.4">
      <c r="E980" s="8"/>
      <c r="H980" s="12"/>
      <c r="I980" s="60"/>
      <c r="J980" s="60"/>
      <c r="K980" s="15"/>
      <c r="L980" s="15"/>
      <c r="M980" s="15"/>
      <c r="N980" s="15"/>
      <c r="O980" s="15"/>
      <c r="P980" s="15"/>
      <c r="R980" s="15"/>
      <c r="S980" s="76"/>
      <c r="T980" s="76"/>
      <c r="U980" s="76"/>
      <c r="V980" s="76"/>
      <c r="W980" s="76"/>
      <c r="X980" s="76"/>
      <c r="Y980" s="76"/>
      <c r="Z980" s="76"/>
      <c r="AA980" s="76"/>
      <c r="AB980" s="76"/>
      <c r="AC980" s="76"/>
      <c r="AD980" s="76"/>
      <c r="AE980" s="76"/>
      <c r="AF980" s="76"/>
      <c r="AG980" s="76"/>
      <c r="AH980" s="76"/>
      <c r="AI980" s="76"/>
      <c r="AJ980" s="76"/>
      <c r="AK980" s="76"/>
      <c r="AL980" s="76"/>
      <c r="AM980" s="76"/>
      <c r="AN980" s="76"/>
      <c r="AO980" s="76"/>
      <c r="AP980" s="76"/>
      <c r="AQ980" s="76"/>
      <c r="AR980" s="76"/>
      <c r="AS980" s="76"/>
      <c r="AT980" s="76"/>
      <c r="AU980" s="76"/>
      <c r="AV980" s="76"/>
      <c r="AW980" s="76"/>
      <c r="AX980" s="76"/>
      <c r="AY980" s="76"/>
      <c r="AZ980" s="76"/>
      <c r="BA980" s="76"/>
      <c r="BB980" s="76"/>
      <c r="BC980" s="76"/>
      <c r="BD980" s="76"/>
      <c r="BE980" s="76"/>
      <c r="BF980" s="76"/>
      <c r="BG980" s="76"/>
      <c r="BH980" s="76"/>
      <c r="BI980" s="76"/>
      <c r="BJ980" s="76"/>
      <c r="BK980" s="76"/>
      <c r="BL980" s="76"/>
      <c r="BM980" s="76"/>
      <c r="BN980" s="76"/>
      <c r="BO980" s="76"/>
      <c r="BP980" s="76"/>
      <c r="BQ980" s="76"/>
      <c r="BR980" s="76"/>
      <c r="BS980" s="76"/>
      <c r="BT980" s="76"/>
      <c r="BU980" s="76"/>
      <c r="BV980" s="76"/>
      <c r="BW980" s="76"/>
      <c r="BX980" s="76"/>
      <c r="BY980" s="76"/>
      <c r="BZ980" s="76"/>
      <c r="CA980" s="76"/>
      <c r="CB980" s="76"/>
      <c r="CC980" s="76"/>
      <c r="CD980" s="76"/>
      <c r="CE980" s="76"/>
      <c r="CF980" s="76"/>
      <c r="CG980" s="76"/>
      <c r="CH980" s="76"/>
      <c r="CI980" s="76"/>
      <c r="CJ980" s="76"/>
      <c r="CK980" s="76"/>
      <c r="CL980" s="76"/>
      <c r="CN980" s="60"/>
      <c r="CO980" s="76"/>
      <c r="CP980" s="76"/>
      <c r="CQ980" s="76"/>
      <c r="CR980" s="76"/>
      <c r="CS980" s="76"/>
      <c r="CT980" s="76"/>
      <c r="CU980" s="76"/>
      <c r="CV980" s="76"/>
      <c r="CW980" s="76"/>
      <c r="CX980" s="76"/>
      <c r="CY980" s="76"/>
      <c r="CZ980" s="76"/>
      <c r="DA980" s="76"/>
      <c r="DB980" s="76"/>
      <c r="DC980" s="76"/>
      <c r="DD980" s="76"/>
      <c r="DE980" s="76"/>
      <c r="DF980" s="76"/>
      <c r="DG980" s="76"/>
      <c r="DH980" s="76"/>
      <c r="DI980" s="76"/>
      <c r="DJ980" s="76"/>
      <c r="DK980" s="76"/>
      <c r="DL980" s="76"/>
    </row>
    <row r="981" spans="1:116" x14ac:dyDescent="0.4">
      <c r="E981" s="8"/>
      <c r="H981" s="12"/>
      <c r="I981" s="60"/>
      <c r="J981" s="60"/>
      <c r="K981" s="15"/>
      <c r="L981" s="15"/>
      <c r="M981" s="15"/>
      <c r="N981" s="15"/>
      <c r="O981" s="15"/>
      <c r="P981" s="15"/>
      <c r="R981" s="15"/>
      <c r="S981" s="76"/>
      <c r="T981" s="76"/>
      <c r="U981" s="76"/>
      <c r="V981" s="76"/>
      <c r="W981" s="76"/>
      <c r="X981" s="76"/>
      <c r="Y981" s="76"/>
      <c r="Z981" s="76"/>
      <c r="AA981" s="76"/>
      <c r="AB981" s="76"/>
      <c r="AC981" s="76"/>
      <c r="AD981" s="76"/>
      <c r="AE981" s="76"/>
      <c r="AF981" s="76"/>
      <c r="AG981" s="76"/>
      <c r="AH981" s="76"/>
      <c r="AI981" s="76"/>
      <c r="AJ981" s="76"/>
      <c r="AK981" s="76"/>
      <c r="AL981" s="76"/>
      <c r="AM981" s="76"/>
      <c r="AN981" s="76"/>
      <c r="AO981" s="76"/>
      <c r="AP981" s="76"/>
      <c r="AQ981" s="76"/>
      <c r="AR981" s="76"/>
      <c r="AS981" s="76"/>
      <c r="AT981" s="76"/>
      <c r="AU981" s="76"/>
      <c r="AV981" s="76"/>
      <c r="AW981" s="76"/>
      <c r="AX981" s="76"/>
      <c r="AY981" s="76"/>
      <c r="AZ981" s="76"/>
      <c r="BA981" s="76"/>
      <c r="BB981" s="76"/>
      <c r="BC981" s="76"/>
      <c r="BD981" s="76"/>
      <c r="BE981" s="76"/>
      <c r="BF981" s="76"/>
      <c r="BG981" s="76"/>
      <c r="BH981" s="76"/>
      <c r="BI981" s="76"/>
      <c r="BJ981" s="76"/>
      <c r="BK981" s="76"/>
      <c r="BL981" s="76"/>
      <c r="BM981" s="76"/>
      <c r="BN981" s="76"/>
      <c r="BO981" s="76"/>
      <c r="BP981" s="76"/>
      <c r="BQ981" s="76"/>
      <c r="BR981" s="76"/>
      <c r="BS981" s="76"/>
      <c r="BT981" s="76"/>
      <c r="BU981" s="76"/>
      <c r="BV981" s="76"/>
      <c r="BW981" s="76"/>
      <c r="BX981" s="76"/>
      <c r="BY981" s="76"/>
      <c r="BZ981" s="76"/>
      <c r="CA981" s="76"/>
      <c r="CB981" s="76"/>
      <c r="CC981" s="76"/>
      <c r="CD981" s="76"/>
      <c r="CE981" s="76"/>
      <c r="CF981" s="76"/>
      <c r="CG981" s="76"/>
      <c r="CH981" s="76"/>
      <c r="CI981" s="76"/>
      <c r="CJ981" s="76"/>
      <c r="CK981" s="76"/>
      <c r="CL981" s="76"/>
      <c r="CN981" s="60"/>
      <c r="CO981" s="76"/>
      <c r="CP981" s="76"/>
      <c r="CQ981" s="76"/>
      <c r="CR981" s="76"/>
      <c r="CS981" s="76"/>
      <c r="CT981" s="76"/>
      <c r="CU981" s="76"/>
      <c r="CV981" s="76"/>
      <c r="CW981" s="76"/>
      <c r="CX981" s="76"/>
      <c r="CY981" s="76"/>
      <c r="CZ981" s="76"/>
      <c r="DA981" s="76"/>
      <c r="DB981" s="76"/>
      <c r="DC981" s="76"/>
      <c r="DD981" s="76"/>
      <c r="DE981" s="76"/>
      <c r="DF981" s="76"/>
      <c r="DG981" s="76"/>
      <c r="DH981" s="76"/>
      <c r="DI981" s="76"/>
      <c r="DJ981" s="76"/>
      <c r="DK981" s="76"/>
      <c r="DL981" s="76"/>
    </row>
    <row r="982" spans="1:116" x14ac:dyDescent="0.4">
      <c r="A982" s="174"/>
      <c r="E982" s="8"/>
      <c r="G982" s="175" t="s">
        <v>490</v>
      </c>
      <c r="H982" s="193"/>
      <c r="I982" s="194"/>
      <c r="J982" s="194"/>
      <c r="K982" s="195"/>
      <c r="L982" s="195"/>
      <c r="M982" s="195"/>
      <c r="N982" s="195"/>
      <c r="O982" s="195"/>
      <c r="P982" s="195"/>
      <c r="R982" s="195"/>
      <c r="S982" s="196"/>
      <c r="T982" s="196"/>
      <c r="U982" s="196"/>
      <c r="V982" s="196"/>
      <c r="W982" s="196"/>
      <c r="X982" s="196"/>
      <c r="Y982" s="196"/>
      <c r="Z982" s="196"/>
      <c r="AA982" s="196"/>
      <c r="AB982" s="196"/>
      <c r="AC982" s="196"/>
      <c r="AD982" s="196"/>
      <c r="AE982" s="196"/>
      <c r="AF982" s="196"/>
      <c r="AG982" s="196"/>
      <c r="AH982" s="196"/>
      <c r="AI982" s="196"/>
      <c r="AJ982" s="196"/>
      <c r="AK982" s="196"/>
      <c r="AL982" s="196"/>
      <c r="AM982" s="196"/>
      <c r="AN982" s="196"/>
      <c r="AO982" s="196"/>
      <c r="AP982" s="196"/>
      <c r="AQ982" s="196"/>
      <c r="AR982" s="196"/>
      <c r="AS982" s="196"/>
      <c r="AT982" s="196"/>
      <c r="AU982" s="196"/>
      <c r="AV982" s="196"/>
      <c r="AW982" s="196"/>
      <c r="AX982" s="196"/>
      <c r="AY982" s="196"/>
      <c r="AZ982" s="196"/>
      <c r="BA982" s="196"/>
      <c r="BB982" s="196"/>
      <c r="BC982" s="196"/>
      <c r="BD982" s="196"/>
      <c r="BE982" s="196"/>
      <c r="BF982" s="196"/>
      <c r="BG982" s="196"/>
      <c r="BH982" s="196"/>
      <c r="BI982" s="196"/>
      <c r="BJ982" s="196"/>
      <c r="BK982" s="196"/>
      <c r="BL982" s="196"/>
      <c r="BM982" s="196"/>
      <c r="BN982" s="196"/>
      <c r="BO982" s="196"/>
      <c r="BP982" s="196"/>
      <c r="BQ982" s="196"/>
      <c r="BR982" s="196"/>
      <c r="BS982" s="196"/>
      <c r="BT982" s="196"/>
      <c r="BU982" s="196"/>
      <c r="BV982" s="196"/>
      <c r="BW982" s="196"/>
      <c r="BX982" s="196"/>
      <c r="BY982" s="196"/>
      <c r="BZ982" s="196"/>
      <c r="CA982" s="196"/>
      <c r="CB982" s="196"/>
      <c r="CC982" s="196"/>
      <c r="CD982" s="196"/>
      <c r="CE982" s="196"/>
      <c r="CF982" s="196"/>
      <c r="CG982" s="196"/>
      <c r="CH982" s="196"/>
      <c r="CI982" s="196"/>
      <c r="CJ982" s="196"/>
      <c r="CK982" s="196"/>
      <c r="CL982" s="196"/>
      <c r="CN982" s="194"/>
      <c r="CO982" s="196"/>
      <c r="CP982" s="196"/>
      <c r="CQ982" s="196"/>
      <c r="CR982" s="196"/>
      <c r="CS982" s="196"/>
      <c r="CT982" s="196"/>
      <c r="CU982" s="196"/>
      <c r="CV982" s="196"/>
      <c r="CW982" s="196"/>
      <c r="CX982" s="196"/>
      <c r="CY982" s="196"/>
      <c r="CZ982" s="196"/>
      <c r="DA982" s="196"/>
      <c r="DB982" s="196"/>
      <c r="DC982" s="196"/>
      <c r="DD982" s="196"/>
      <c r="DE982" s="196"/>
      <c r="DF982" s="196"/>
      <c r="DG982" s="196"/>
      <c r="DH982" s="196"/>
      <c r="DI982" s="196"/>
      <c r="DJ982" s="196"/>
      <c r="DK982" s="196"/>
      <c r="DL982" s="196"/>
    </row>
    <row r="983" spans="1:116" x14ac:dyDescent="0.4">
      <c r="A983" s="174"/>
      <c r="E983" s="8"/>
      <c r="G983" s="175" t="s">
        <v>492</v>
      </c>
      <c r="H983" s="193"/>
      <c r="I983" s="194"/>
      <c r="J983" s="194"/>
      <c r="K983" s="195"/>
      <c r="L983" s="195"/>
      <c r="M983" s="195"/>
      <c r="N983" s="195"/>
      <c r="O983" s="195"/>
      <c r="P983" s="195"/>
      <c r="R983" s="195"/>
      <c r="S983" s="196"/>
      <c r="T983" s="196"/>
      <c r="U983" s="196"/>
      <c r="V983" s="196"/>
      <c r="W983" s="196"/>
      <c r="X983" s="196"/>
      <c r="Y983" s="196"/>
      <c r="Z983" s="196"/>
      <c r="AA983" s="196"/>
      <c r="AB983" s="196"/>
      <c r="AC983" s="196"/>
      <c r="AD983" s="196"/>
      <c r="AE983" s="196"/>
      <c r="AF983" s="196"/>
      <c r="AG983" s="196"/>
      <c r="AH983" s="196"/>
      <c r="AI983" s="196"/>
      <c r="AJ983" s="196"/>
      <c r="AK983" s="196"/>
      <c r="AL983" s="196"/>
      <c r="AM983" s="196"/>
      <c r="AN983" s="196"/>
      <c r="AO983" s="196"/>
      <c r="AP983" s="196"/>
      <c r="AQ983" s="196"/>
      <c r="AR983" s="196"/>
      <c r="AS983" s="196"/>
      <c r="AT983" s="196"/>
      <c r="AU983" s="196"/>
      <c r="AV983" s="196"/>
      <c r="AW983" s="196"/>
      <c r="AX983" s="196"/>
      <c r="AY983" s="196"/>
      <c r="AZ983" s="196"/>
      <c r="BA983" s="196"/>
      <c r="BB983" s="196"/>
      <c r="BC983" s="196"/>
      <c r="BD983" s="196"/>
      <c r="BE983" s="196"/>
      <c r="BF983" s="196"/>
      <c r="BG983" s="196"/>
      <c r="BH983" s="196"/>
      <c r="BI983" s="196"/>
      <c r="BJ983" s="196"/>
      <c r="BK983" s="196"/>
      <c r="BL983" s="196"/>
      <c r="BM983" s="196"/>
      <c r="BN983" s="196"/>
      <c r="BO983" s="196"/>
      <c r="BP983" s="196"/>
      <c r="BQ983" s="196"/>
      <c r="BR983" s="196"/>
      <c r="BS983" s="196"/>
      <c r="BT983" s="196"/>
      <c r="BU983" s="196"/>
      <c r="BV983" s="196"/>
      <c r="BW983" s="196"/>
      <c r="BX983" s="196"/>
      <c r="BY983" s="196"/>
      <c r="BZ983" s="196"/>
      <c r="CA983" s="196"/>
      <c r="CB983" s="196"/>
      <c r="CC983" s="196"/>
      <c r="CD983" s="196"/>
      <c r="CE983" s="196"/>
      <c r="CF983" s="196"/>
      <c r="CG983" s="196"/>
      <c r="CH983" s="196"/>
      <c r="CI983" s="196"/>
      <c r="CJ983" s="196"/>
      <c r="CK983" s="196"/>
      <c r="CL983" s="196"/>
      <c r="CN983" s="194"/>
      <c r="CO983" s="196"/>
      <c r="CP983" s="196"/>
      <c r="CQ983" s="196"/>
      <c r="CR983" s="196"/>
      <c r="CS983" s="196"/>
      <c r="CT983" s="196"/>
      <c r="CU983" s="196"/>
      <c r="CV983" s="196"/>
      <c r="CW983" s="196"/>
      <c r="CX983" s="196"/>
      <c r="CY983" s="196"/>
      <c r="CZ983" s="196"/>
      <c r="DA983" s="196"/>
      <c r="DB983" s="196"/>
      <c r="DC983" s="196"/>
      <c r="DD983" s="196"/>
      <c r="DE983" s="196"/>
      <c r="DF983" s="196"/>
      <c r="DG983" s="196"/>
      <c r="DH983" s="196"/>
      <c r="DI983" s="196"/>
      <c r="DJ983" s="196"/>
      <c r="DK983" s="196"/>
      <c r="DL983" s="196"/>
    </row>
    <row r="984" spans="1:116" x14ac:dyDescent="0.4">
      <c r="A984" s="174"/>
      <c r="E984" s="8"/>
      <c r="G984" s="175" t="s">
        <v>461</v>
      </c>
      <c r="H984" s="174"/>
      <c r="I984" s="176"/>
      <c r="J984" s="176"/>
      <c r="K984" s="197"/>
      <c r="L984" s="197"/>
      <c r="M984" s="197"/>
      <c r="N984" s="197"/>
      <c r="O984" s="197"/>
      <c r="P984" s="197"/>
      <c r="R984" s="198"/>
      <c r="S984" s="199" t="str">
        <f t="shared" ref="S984:CD984" si="1201">S$20</f>
        <v>S$16</v>
      </c>
      <c r="T984" s="199" t="str">
        <f t="shared" si="1201"/>
        <v>T$16</v>
      </c>
      <c r="U984" s="199" t="str">
        <f t="shared" si="1201"/>
        <v>U$16</v>
      </c>
      <c r="V984" s="199" t="str">
        <f t="shared" si="1201"/>
        <v>V$16</v>
      </c>
      <c r="W984" s="199" t="str">
        <f t="shared" si="1201"/>
        <v>W$16</v>
      </c>
      <c r="X984" s="199" t="str">
        <f t="shared" si="1201"/>
        <v>X$16</v>
      </c>
      <c r="Y984" s="199" t="str">
        <f t="shared" si="1201"/>
        <v>Y$16</v>
      </c>
      <c r="Z984" s="199" t="str">
        <f t="shared" si="1201"/>
        <v>Z$16</v>
      </c>
      <c r="AA984" s="199" t="str">
        <f t="shared" si="1201"/>
        <v>AA$16</v>
      </c>
      <c r="AB984" s="199" t="str">
        <f t="shared" si="1201"/>
        <v>AB$16</v>
      </c>
      <c r="AC984" s="199" t="str">
        <f t="shared" si="1201"/>
        <v>AC$16</v>
      </c>
      <c r="AD984" s="199" t="str">
        <f t="shared" si="1201"/>
        <v>AD$16</v>
      </c>
      <c r="AE984" s="199" t="str">
        <f t="shared" si="1201"/>
        <v>AE$16</v>
      </c>
      <c r="AF984" s="199" t="str">
        <f t="shared" si="1201"/>
        <v>AF$16</v>
      </c>
      <c r="AG984" s="199" t="str">
        <f t="shared" si="1201"/>
        <v>AG$16</v>
      </c>
      <c r="AH984" s="199" t="str">
        <f t="shared" si="1201"/>
        <v>AH$16</v>
      </c>
      <c r="AI984" s="199" t="str">
        <f t="shared" si="1201"/>
        <v>AI$16</v>
      </c>
      <c r="AJ984" s="199" t="str">
        <f t="shared" si="1201"/>
        <v>AJ$16</v>
      </c>
      <c r="AK984" s="199" t="str">
        <f t="shared" si="1201"/>
        <v>AK$16</v>
      </c>
      <c r="AL984" s="199" t="str">
        <f t="shared" si="1201"/>
        <v>AL$16</v>
      </c>
      <c r="AM984" s="199" t="str">
        <f t="shared" si="1201"/>
        <v>AM$16</v>
      </c>
      <c r="AN984" s="199" t="str">
        <f t="shared" si="1201"/>
        <v>AN$16</v>
      </c>
      <c r="AO984" s="199" t="str">
        <f t="shared" si="1201"/>
        <v>AO$16</v>
      </c>
      <c r="AP984" s="199" t="str">
        <f t="shared" si="1201"/>
        <v>AP$16</v>
      </c>
      <c r="AQ984" s="199" t="str">
        <f t="shared" si="1201"/>
        <v>AQ$16</v>
      </c>
      <c r="AR984" s="199" t="str">
        <f t="shared" si="1201"/>
        <v>AR$16</v>
      </c>
      <c r="AS984" s="199" t="str">
        <f t="shared" si="1201"/>
        <v>AS$16</v>
      </c>
      <c r="AT984" s="199" t="str">
        <f t="shared" si="1201"/>
        <v>AT$16</v>
      </c>
      <c r="AU984" s="199" t="str">
        <f t="shared" si="1201"/>
        <v>AU$16</v>
      </c>
      <c r="AV984" s="199" t="str">
        <f t="shared" si="1201"/>
        <v>AV$16</v>
      </c>
      <c r="AW984" s="199" t="str">
        <f t="shared" si="1201"/>
        <v>AW$16</v>
      </c>
      <c r="AX984" s="199" t="str">
        <f t="shared" si="1201"/>
        <v>AX$16</v>
      </c>
      <c r="AY984" s="199" t="str">
        <f t="shared" si="1201"/>
        <v>AY$16</v>
      </c>
      <c r="AZ984" s="199" t="str">
        <f t="shared" si="1201"/>
        <v>AZ$16</v>
      </c>
      <c r="BA984" s="199" t="str">
        <f t="shared" si="1201"/>
        <v>BA$16</v>
      </c>
      <c r="BB984" s="199" t="str">
        <f t="shared" si="1201"/>
        <v>BB$16</v>
      </c>
      <c r="BC984" s="199" t="str">
        <f t="shared" si="1201"/>
        <v>BC$16</v>
      </c>
      <c r="BD984" s="199" t="str">
        <f t="shared" si="1201"/>
        <v>BD$16</v>
      </c>
      <c r="BE984" s="199" t="str">
        <f t="shared" si="1201"/>
        <v>BE$16</v>
      </c>
      <c r="BF984" s="199" t="str">
        <f t="shared" si="1201"/>
        <v>BF$16</v>
      </c>
      <c r="BG984" s="199" t="str">
        <f t="shared" si="1201"/>
        <v>BG$16</v>
      </c>
      <c r="BH984" s="199" t="str">
        <f t="shared" si="1201"/>
        <v>BH$16</v>
      </c>
      <c r="BI984" s="199" t="str">
        <f t="shared" si="1201"/>
        <v>BI$16</v>
      </c>
      <c r="BJ984" s="199" t="str">
        <f t="shared" si="1201"/>
        <v>BJ$16</v>
      </c>
      <c r="BK984" s="199" t="str">
        <f t="shared" si="1201"/>
        <v>BK$16</v>
      </c>
      <c r="BL984" s="199" t="str">
        <f t="shared" si="1201"/>
        <v>BL$16</v>
      </c>
      <c r="BM984" s="199" t="str">
        <f t="shared" si="1201"/>
        <v>BM$16</v>
      </c>
      <c r="BN984" s="199" t="str">
        <f t="shared" si="1201"/>
        <v>BN$16</v>
      </c>
      <c r="BO984" s="199" t="str">
        <f t="shared" si="1201"/>
        <v>BO$16</v>
      </c>
      <c r="BP984" s="199" t="str">
        <f t="shared" si="1201"/>
        <v>BP$16</v>
      </c>
      <c r="BQ984" s="199" t="str">
        <f t="shared" si="1201"/>
        <v>BQ$16</v>
      </c>
      <c r="BR984" s="199" t="str">
        <f t="shared" si="1201"/>
        <v>BR$16</v>
      </c>
      <c r="BS984" s="199" t="str">
        <f t="shared" si="1201"/>
        <v>BS$16</v>
      </c>
      <c r="BT984" s="199" t="str">
        <f t="shared" si="1201"/>
        <v>BT$16</v>
      </c>
      <c r="BU984" s="199" t="str">
        <f t="shared" si="1201"/>
        <v>BU$16</v>
      </c>
      <c r="BV984" s="199" t="str">
        <f t="shared" si="1201"/>
        <v>BV$16</v>
      </c>
      <c r="BW984" s="199" t="str">
        <f t="shared" si="1201"/>
        <v>BW$16</v>
      </c>
      <c r="BX984" s="199" t="str">
        <f t="shared" si="1201"/>
        <v>BX$16</v>
      </c>
      <c r="BY984" s="199" t="str">
        <f t="shared" si="1201"/>
        <v>BY$16</v>
      </c>
      <c r="BZ984" s="199" t="str">
        <f t="shared" si="1201"/>
        <v>BZ$16</v>
      </c>
      <c r="CA984" s="199" t="str">
        <f t="shared" si="1201"/>
        <v>CA$16</v>
      </c>
      <c r="CB984" s="199" t="str">
        <f t="shared" si="1201"/>
        <v>CB$16</v>
      </c>
      <c r="CC984" s="199" t="str">
        <f t="shared" si="1201"/>
        <v>CC$16</v>
      </c>
      <c r="CD984" s="199" t="str">
        <f t="shared" si="1201"/>
        <v>CD$16</v>
      </c>
      <c r="CE984" s="199" t="str">
        <f t="shared" ref="CE984:CL984" si="1202">CE$20</f>
        <v>CE$16</v>
      </c>
      <c r="CF984" s="199" t="str">
        <f t="shared" si="1202"/>
        <v>CF$16</v>
      </c>
      <c r="CG984" s="199" t="str">
        <f t="shared" si="1202"/>
        <v>CG$16</v>
      </c>
      <c r="CH984" s="199" t="str">
        <f t="shared" si="1202"/>
        <v>CH$16</v>
      </c>
      <c r="CI984" s="199" t="str">
        <f t="shared" si="1202"/>
        <v>CI$16</v>
      </c>
      <c r="CJ984" s="199" t="str">
        <f t="shared" si="1202"/>
        <v>CJ$16</v>
      </c>
      <c r="CK984" s="199" t="str">
        <f t="shared" si="1202"/>
        <v>CK$16</v>
      </c>
      <c r="CL984" s="199" t="str">
        <f t="shared" si="1202"/>
        <v>CL$16</v>
      </c>
      <c r="CN984" s="176"/>
      <c r="CO984" s="199" t="str">
        <f t="shared" ref="CO984:DL984" si="1203">CO$20</f>
        <v>CO$16</v>
      </c>
      <c r="CP984" s="199" t="str">
        <f t="shared" si="1203"/>
        <v>CP$16</v>
      </c>
      <c r="CQ984" s="199" t="str">
        <f t="shared" si="1203"/>
        <v>CQ$16</v>
      </c>
      <c r="CR984" s="199" t="str">
        <f t="shared" si="1203"/>
        <v>CR$16</v>
      </c>
      <c r="CS984" s="199" t="str">
        <f t="shared" si="1203"/>
        <v>CS$16</v>
      </c>
      <c r="CT984" s="199" t="str">
        <f t="shared" si="1203"/>
        <v>CT$16</v>
      </c>
      <c r="CU984" s="199" t="str">
        <f t="shared" si="1203"/>
        <v>CU$16</v>
      </c>
      <c r="CV984" s="199" t="str">
        <f t="shared" si="1203"/>
        <v>CV$16</v>
      </c>
      <c r="CW984" s="199" t="str">
        <f t="shared" si="1203"/>
        <v>CW$16</v>
      </c>
      <c r="CX984" s="199" t="str">
        <f t="shared" si="1203"/>
        <v>CX$16</v>
      </c>
      <c r="CY984" s="199" t="str">
        <f t="shared" si="1203"/>
        <v>CY$16</v>
      </c>
      <c r="CZ984" s="199" t="str">
        <f t="shared" si="1203"/>
        <v>CZ$16</v>
      </c>
      <c r="DA984" s="199" t="str">
        <f t="shared" si="1203"/>
        <v>DA$16</v>
      </c>
      <c r="DB984" s="199" t="str">
        <f t="shared" si="1203"/>
        <v>DB$16</v>
      </c>
      <c r="DC984" s="199" t="str">
        <f t="shared" si="1203"/>
        <v>DC$16</v>
      </c>
      <c r="DD984" s="199" t="str">
        <f t="shared" si="1203"/>
        <v>DD$16</v>
      </c>
      <c r="DE984" s="199" t="str">
        <f t="shared" si="1203"/>
        <v>DE$16</v>
      </c>
      <c r="DF984" s="199" t="str">
        <f t="shared" si="1203"/>
        <v>DF$16</v>
      </c>
      <c r="DG984" s="199" t="str">
        <f t="shared" si="1203"/>
        <v>DG$16</v>
      </c>
      <c r="DH984" s="199" t="str">
        <f t="shared" si="1203"/>
        <v>DH$16</v>
      </c>
      <c r="DI984" s="199" t="str">
        <f t="shared" si="1203"/>
        <v>DI$16</v>
      </c>
      <c r="DJ984" s="199" t="str">
        <f t="shared" si="1203"/>
        <v>DJ$16</v>
      </c>
      <c r="DK984" s="199" t="str">
        <f t="shared" si="1203"/>
        <v>DK$16</v>
      </c>
      <c r="DL984" s="199" t="str">
        <f t="shared" si="1203"/>
        <v>DL$16</v>
      </c>
    </row>
    <row r="985" spans="1:116" x14ac:dyDescent="0.4">
      <c r="A985" s="174"/>
      <c r="E985" s="8"/>
      <c r="G985" s="175" t="s">
        <v>462</v>
      </c>
      <c r="H985" s="174"/>
      <c r="I985" s="176"/>
      <c r="J985" s="176"/>
      <c r="K985" s="197"/>
      <c r="L985" s="197"/>
      <c r="M985" s="197"/>
      <c r="N985" s="197"/>
      <c r="O985" s="197"/>
      <c r="P985" s="197"/>
      <c r="R985" s="198"/>
      <c r="S985" s="199" t="str">
        <f t="shared" ref="S985:CD985" si="1204">S$21</f>
        <v>S$17</v>
      </c>
      <c r="T985" s="199" t="str">
        <f t="shared" si="1204"/>
        <v>T$17</v>
      </c>
      <c r="U985" s="199" t="str">
        <f t="shared" si="1204"/>
        <v>U$17</v>
      </c>
      <c r="V985" s="199" t="str">
        <f t="shared" si="1204"/>
        <v>V$17</v>
      </c>
      <c r="W985" s="199" t="str">
        <f t="shared" si="1204"/>
        <v>W$17</v>
      </c>
      <c r="X985" s="199" t="str">
        <f t="shared" si="1204"/>
        <v>X$17</v>
      </c>
      <c r="Y985" s="199" t="str">
        <f t="shared" si="1204"/>
        <v>Y$17</v>
      </c>
      <c r="Z985" s="199" t="str">
        <f t="shared" si="1204"/>
        <v>Z$17</v>
      </c>
      <c r="AA985" s="199" t="str">
        <f t="shared" si="1204"/>
        <v>AA$17</v>
      </c>
      <c r="AB985" s="199" t="str">
        <f t="shared" si="1204"/>
        <v>AB$17</v>
      </c>
      <c r="AC985" s="199" t="str">
        <f t="shared" si="1204"/>
        <v>AC$17</v>
      </c>
      <c r="AD985" s="199" t="str">
        <f t="shared" si="1204"/>
        <v>AD$17</v>
      </c>
      <c r="AE985" s="199" t="str">
        <f t="shared" si="1204"/>
        <v>AE$17</v>
      </c>
      <c r="AF985" s="199" t="str">
        <f t="shared" si="1204"/>
        <v>AF$17</v>
      </c>
      <c r="AG985" s="199" t="str">
        <f t="shared" si="1204"/>
        <v>AG$17</v>
      </c>
      <c r="AH985" s="199" t="str">
        <f t="shared" si="1204"/>
        <v>AH$17</v>
      </c>
      <c r="AI985" s="199" t="str">
        <f t="shared" si="1204"/>
        <v>AI$17</v>
      </c>
      <c r="AJ985" s="199" t="str">
        <f t="shared" si="1204"/>
        <v>AJ$17</v>
      </c>
      <c r="AK985" s="199" t="str">
        <f t="shared" si="1204"/>
        <v>AK$17</v>
      </c>
      <c r="AL985" s="199" t="str">
        <f t="shared" si="1204"/>
        <v>AL$17</v>
      </c>
      <c r="AM985" s="199" t="str">
        <f t="shared" si="1204"/>
        <v>AM$17</v>
      </c>
      <c r="AN985" s="199" t="str">
        <f t="shared" si="1204"/>
        <v>AN$17</v>
      </c>
      <c r="AO985" s="199" t="str">
        <f t="shared" si="1204"/>
        <v>AO$17</v>
      </c>
      <c r="AP985" s="199" t="str">
        <f t="shared" si="1204"/>
        <v>AP$17</v>
      </c>
      <c r="AQ985" s="199" t="str">
        <f t="shared" si="1204"/>
        <v>AQ$17</v>
      </c>
      <c r="AR985" s="199" t="str">
        <f t="shared" si="1204"/>
        <v>AR$17</v>
      </c>
      <c r="AS985" s="199" t="str">
        <f t="shared" si="1204"/>
        <v>AS$17</v>
      </c>
      <c r="AT985" s="199" t="str">
        <f t="shared" si="1204"/>
        <v>AT$17</v>
      </c>
      <c r="AU985" s="199" t="str">
        <f t="shared" si="1204"/>
        <v>AU$17</v>
      </c>
      <c r="AV985" s="199" t="str">
        <f t="shared" si="1204"/>
        <v>AV$17</v>
      </c>
      <c r="AW985" s="199" t="str">
        <f t="shared" si="1204"/>
        <v>AW$17</v>
      </c>
      <c r="AX985" s="199" t="str">
        <f t="shared" si="1204"/>
        <v>AX$17</v>
      </c>
      <c r="AY985" s="199" t="str">
        <f t="shared" si="1204"/>
        <v>AY$17</v>
      </c>
      <c r="AZ985" s="199" t="str">
        <f t="shared" si="1204"/>
        <v>AZ$17</v>
      </c>
      <c r="BA985" s="199" t="str">
        <f t="shared" si="1204"/>
        <v>BA$17</v>
      </c>
      <c r="BB985" s="199" t="str">
        <f t="shared" si="1204"/>
        <v>BB$17</v>
      </c>
      <c r="BC985" s="199" t="str">
        <f t="shared" si="1204"/>
        <v>BC$17</v>
      </c>
      <c r="BD985" s="199" t="str">
        <f t="shared" si="1204"/>
        <v>BD$17</v>
      </c>
      <c r="BE985" s="199" t="str">
        <f t="shared" si="1204"/>
        <v>BE$17</v>
      </c>
      <c r="BF985" s="199" t="str">
        <f t="shared" si="1204"/>
        <v>BF$17</v>
      </c>
      <c r="BG985" s="199" t="str">
        <f t="shared" si="1204"/>
        <v>BG$17</v>
      </c>
      <c r="BH985" s="199" t="str">
        <f t="shared" si="1204"/>
        <v>BH$17</v>
      </c>
      <c r="BI985" s="199" t="str">
        <f t="shared" si="1204"/>
        <v>BI$17</v>
      </c>
      <c r="BJ985" s="199" t="str">
        <f t="shared" si="1204"/>
        <v>BJ$17</v>
      </c>
      <c r="BK985" s="199" t="str">
        <f t="shared" si="1204"/>
        <v>BK$17</v>
      </c>
      <c r="BL985" s="199" t="str">
        <f t="shared" si="1204"/>
        <v>BL$17</v>
      </c>
      <c r="BM985" s="199" t="str">
        <f t="shared" si="1204"/>
        <v>BM$17</v>
      </c>
      <c r="BN985" s="199" t="str">
        <f t="shared" si="1204"/>
        <v>BN$17</v>
      </c>
      <c r="BO985" s="199" t="str">
        <f t="shared" si="1204"/>
        <v>BO$17</v>
      </c>
      <c r="BP985" s="199" t="str">
        <f t="shared" si="1204"/>
        <v>BP$17</v>
      </c>
      <c r="BQ985" s="199" t="str">
        <f t="shared" si="1204"/>
        <v>BQ$17</v>
      </c>
      <c r="BR985" s="199" t="str">
        <f t="shared" si="1204"/>
        <v>BR$17</v>
      </c>
      <c r="BS985" s="199" t="str">
        <f t="shared" si="1204"/>
        <v>BS$17</v>
      </c>
      <c r="BT985" s="199" t="str">
        <f t="shared" si="1204"/>
        <v>BT$17</v>
      </c>
      <c r="BU985" s="199" t="str">
        <f t="shared" si="1204"/>
        <v>BU$17</v>
      </c>
      <c r="BV985" s="199" t="str">
        <f t="shared" si="1204"/>
        <v>BV$17</v>
      </c>
      <c r="BW985" s="199" t="str">
        <f t="shared" si="1204"/>
        <v>BW$17</v>
      </c>
      <c r="BX985" s="199" t="str">
        <f t="shared" si="1204"/>
        <v>BX$17</v>
      </c>
      <c r="BY985" s="199" t="str">
        <f t="shared" si="1204"/>
        <v>BY$17</v>
      </c>
      <c r="BZ985" s="199" t="str">
        <f t="shared" si="1204"/>
        <v>BZ$17</v>
      </c>
      <c r="CA985" s="199" t="str">
        <f t="shared" si="1204"/>
        <v>CA$17</v>
      </c>
      <c r="CB985" s="199" t="str">
        <f t="shared" si="1204"/>
        <v>CB$17</v>
      </c>
      <c r="CC985" s="199" t="str">
        <f t="shared" si="1204"/>
        <v>CC$17</v>
      </c>
      <c r="CD985" s="199" t="str">
        <f t="shared" si="1204"/>
        <v>CD$17</v>
      </c>
      <c r="CE985" s="199" t="str">
        <f t="shared" ref="CE985:CL985" si="1205">CE$21</f>
        <v>CE$17</v>
      </c>
      <c r="CF985" s="199" t="str">
        <f t="shared" si="1205"/>
        <v>CF$17</v>
      </c>
      <c r="CG985" s="199" t="str">
        <f t="shared" si="1205"/>
        <v>CG$17</v>
      </c>
      <c r="CH985" s="199" t="str">
        <f t="shared" si="1205"/>
        <v>CH$17</v>
      </c>
      <c r="CI985" s="199" t="str">
        <f t="shared" si="1205"/>
        <v>CI$17</v>
      </c>
      <c r="CJ985" s="199" t="str">
        <f t="shared" si="1205"/>
        <v>CJ$17</v>
      </c>
      <c r="CK985" s="199" t="str">
        <f t="shared" si="1205"/>
        <v>CK$17</v>
      </c>
      <c r="CL985" s="199" t="str">
        <f t="shared" si="1205"/>
        <v>CL$17</v>
      </c>
      <c r="CN985" s="176"/>
      <c r="CO985" s="199" t="str">
        <f t="shared" ref="CO985:DL985" si="1206">CO$21</f>
        <v>CO$17</v>
      </c>
      <c r="CP985" s="199" t="str">
        <f t="shared" si="1206"/>
        <v>CP$17</v>
      </c>
      <c r="CQ985" s="199" t="str">
        <f t="shared" si="1206"/>
        <v>CQ$17</v>
      </c>
      <c r="CR985" s="199" t="str">
        <f t="shared" si="1206"/>
        <v>CR$17</v>
      </c>
      <c r="CS985" s="199" t="str">
        <f t="shared" si="1206"/>
        <v>CS$17</v>
      </c>
      <c r="CT985" s="199" t="str">
        <f t="shared" si="1206"/>
        <v>CT$17</v>
      </c>
      <c r="CU985" s="199" t="str">
        <f t="shared" si="1206"/>
        <v>CU$17</v>
      </c>
      <c r="CV985" s="199" t="str">
        <f t="shared" si="1206"/>
        <v>CV$17</v>
      </c>
      <c r="CW985" s="199" t="str">
        <f t="shared" si="1206"/>
        <v>CW$17</v>
      </c>
      <c r="CX985" s="199" t="str">
        <f t="shared" si="1206"/>
        <v>CX$17</v>
      </c>
      <c r="CY985" s="199" t="str">
        <f t="shared" si="1206"/>
        <v>CY$17</v>
      </c>
      <c r="CZ985" s="199" t="str">
        <f t="shared" si="1206"/>
        <v>CZ$17</v>
      </c>
      <c r="DA985" s="199" t="str">
        <f t="shared" si="1206"/>
        <v>DA$17</v>
      </c>
      <c r="DB985" s="199" t="str">
        <f t="shared" si="1206"/>
        <v>DB$17</v>
      </c>
      <c r="DC985" s="199" t="str">
        <f t="shared" si="1206"/>
        <v>DC$17</v>
      </c>
      <c r="DD985" s="199" t="str">
        <f t="shared" si="1206"/>
        <v>DD$17</v>
      </c>
      <c r="DE985" s="199" t="str">
        <f t="shared" si="1206"/>
        <v>DE$17</v>
      </c>
      <c r="DF985" s="199" t="str">
        <f t="shared" si="1206"/>
        <v>DF$17</v>
      </c>
      <c r="DG985" s="199" t="str">
        <f t="shared" si="1206"/>
        <v>DG$17</v>
      </c>
      <c r="DH985" s="199" t="str">
        <f t="shared" si="1206"/>
        <v>DH$17</v>
      </c>
      <c r="DI985" s="199" t="str">
        <f t="shared" si="1206"/>
        <v>DI$17</v>
      </c>
      <c r="DJ985" s="199" t="str">
        <f t="shared" si="1206"/>
        <v>DJ$17</v>
      </c>
      <c r="DK985" s="199" t="str">
        <f t="shared" si="1206"/>
        <v>DK$17</v>
      </c>
      <c r="DL985" s="199" t="str">
        <f t="shared" si="1206"/>
        <v>DL$17</v>
      </c>
    </row>
    <row r="986" spans="1:116" x14ac:dyDescent="0.4">
      <c r="A986" s="174"/>
      <c r="E986" s="8"/>
      <c r="G986" s="175" t="s">
        <v>491</v>
      </c>
      <c r="H986" s="200"/>
      <c r="I986" s="201"/>
      <c r="J986" s="201"/>
      <c r="K986" s="202"/>
      <c r="L986" s="202"/>
      <c r="M986" s="202"/>
      <c r="N986" s="202"/>
      <c r="O986" s="202"/>
      <c r="P986" s="202"/>
      <c r="R986" s="202"/>
      <c r="S986" s="174"/>
      <c r="T986" s="174"/>
      <c r="U986" s="174"/>
      <c r="V986" s="174"/>
      <c r="W986" s="174"/>
      <c r="X986" s="174"/>
      <c r="Y986" s="174"/>
      <c r="Z986" s="174"/>
      <c r="AA986" s="174"/>
      <c r="AB986" s="174"/>
      <c r="AC986" s="174"/>
      <c r="AD986" s="174"/>
      <c r="AE986" s="174"/>
      <c r="AF986" s="174"/>
      <c r="AG986" s="174"/>
      <c r="AH986" s="174"/>
      <c r="AI986" s="174"/>
      <c r="AJ986" s="174"/>
      <c r="AK986" s="174"/>
      <c r="AL986" s="174"/>
      <c r="AM986" s="174"/>
      <c r="AN986" s="174"/>
      <c r="AO986" s="174"/>
      <c r="AP986" s="174"/>
      <c r="AQ986" s="174"/>
      <c r="AR986" s="174"/>
      <c r="AS986" s="174"/>
      <c r="AT986" s="174"/>
      <c r="AU986" s="174"/>
      <c r="AV986" s="174"/>
      <c r="AW986" s="174"/>
      <c r="AX986" s="174"/>
      <c r="AY986" s="174"/>
      <c r="AZ986" s="174"/>
      <c r="BA986" s="174"/>
      <c r="BB986" s="174"/>
      <c r="BC986" s="174"/>
      <c r="BD986" s="174"/>
      <c r="BE986" s="174"/>
      <c r="BF986" s="174"/>
      <c r="BG986" s="174"/>
      <c r="BH986" s="174"/>
      <c r="BI986" s="174"/>
      <c r="BJ986" s="174"/>
      <c r="BK986" s="174"/>
      <c r="BL986" s="174"/>
      <c r="BM986" s="174"/>
      <c r="BN986" s="174"/>
      <c r="BO986" s="174"/>
      <c r="BP986" s="174"/>
      <c r="BQ986" s="174"/>
      <c r="BR986" s="174"/>
      <c r="BS986" s="174"/>
      <c r="BT986" s="174"/>
      <c r="BU986" s="174"/>
      <c r="BV986" s="174"/>
      <c r="BW986" s="174"/>
      <c r="BX986" s="174"/>
      <c r="BY986" s="174"/>
      <c r="BZ986" s="174"/>
      <c r="CA986" s="174"/>
      <c r="CB986" s="174"/>
      <c r="CC986" s="174"/>
      <c r="CD986" s="174"/>
      <c r="CE986" s="174"/>
      <c r="CF986" s="174"/>
      <c r="CG986" s="174"/>
      <c r="CH986" s="174"/>
      <c r="CI986" s="174"/>
      <c r="CJ986" s="174"/>
      <c r="CK986" s="174"/>
      <c r="CL986" s="174"/>
      <c r="CN986" s="201"/>
      <c r="CO986" s="174"/>
      <c r="CP986" s="174"/>
      <c r="CQ986" s="174"/>
      <c r="CR986" s="174"/>
      <c r="CS986" s="174"/>
      <c r="CT986" s="174"/>
      <c r="CU986" s="174"/>
      <c r="CV986" s="174"/>
      <c r="CW986" s="174"/>
      <c r="CX986" s="174"/>
      <c r="CY986" s="174"/>
      <c r="CZ986" s="174"/>
      <c r="DA986" s="174"/>
      <c r="DB986" s="174"/>
      <c r="DC986" s="174"/>
      <c r="DD986" s="174"/>
      <c r="DE986" s="174"/>
      <c r="DF986" s="174"/>
      <c r="DG986" s="174"/>
      <c r="DH986" s="174"/>
      <c r="DI986" s="174"/>
      <c r="DJ986" s="174"/>
      <c r="DK986" s="174"/>
      <c r="DL986" s="174"/>
    </row>
    <row r="987" spans="1:116" x14ac:dyDescent="0.4">
      <c r="A987" s="174"/>
      <c r="E987" s="8"/>
      <c r="G987" s="175" t="s">
        <v>505</v>
      </c>
      <c r="H987" s="200"/>
      <c r="I987" s="201"/>
      <c r="J987" s="201"/>
      <c r="K987" s="202"/>
      <c r="L987" s="202"/>
      <c r="M987" s="202"/>
      <c r="N987" s="202"/>
      <c r="O987" s="202"/>
      <c r="P987" s="202"/>
      <c r="R987" s="202"/>
      <c r="S987" s="190"/>
      <c r="T987" s="190"/>
      <c r="U987" s="190"/>
      <c r="V987" s="190"/>
      <c r="W987" s="190"/>
      <c r="X987" s="190"/>
      <c r="Y987" s="190"/>
      <c r="Z987" s="190"/>
      <c r="AA987" s="190"/>
      <c r="AB987" s="190"/>
      <c r="AC987" s="190"/>
      <c r="AD987" s="190"/>
      <c r="AE987" s="190"/>
      <c r="AF987" s="190"/>
      <c r="AG987" s="190"/>
      <c r="AH987" s="190"/>
      <c r="AI987" s="190"/>
      <c r="AJ987" s="190"/>
      <c r="AK987" s="190"/>
      <c r="AL987" s="190"/>
      <c r="AM987" s="190"/>
      <c r="AN987" s="190"/>
      <c r="AO987" s="190"/>
      <c r="AP987" s="190"/>
      <c r="AQ987" s="190"/>
      <c r="AR987" s="190"/>
      <c r="AS987" s="190"/>
      <c r="AT987" s="190"/>
      <c r="AU987" s="190"/>
      <c r="AV987" s="190"/>
      <c r="AW987" s="190"/>
      <c r="AX987" s="190"/>
      <c r="AY987" s="190"/>
      <c r="AZ987" s="190"/>
      <c r="BA987" s="190"/>
      <c r="BB987" s="190"/>
      <c r="BC987" s="190"/>
      <c r="BD987" s="190"/>
      <c r="BE987" s="190"/>
      <c r="BF987" s="190"/>
      <c r="BG987" s="190"/>
      <c r="BH987" s="190"/>
      <c r="BI987" s="190"/>
      <c r="BJ987" s="190"/>
      <c r="BK987" s="190"/>
      <c r="BL987" s="190"/>
      <c r="BM987" s="190"/>
      <c r="BN987" s="190"/>
      <c r="BO987" s="190"/>
      <c r="BP987" s="190"/>
      <c r="BQ987" s="190"/>
      <c r="BR987" s="190"/>
      <c r="BS987" s="190"/>
      <c r="BT987" s="190"/>
      <c r="BU987" s="190"/>
      <c r="BV987" s="190"/>
      <c r="BW987" s="190"/>
      <c r="BX987" s="190"/>
      <c r="BY987" s="190"/>
      <c r="BZ987" s="190"/>
      <c r="CA987" s="190"/>
      <c r="CB987" s="190"/>
      <c r="CC987" s="190"/>
      <c r="CD987" s="190"/>
      <c r="CE987" s="190"/>
      <c r="CF987" s="190"/>
      <c r="CG987" s="190"/>
      <c r="CH987" s="190"/>
      <c r="CI987" s="190"/>
      <c r="CJ987" s="190"/>
      <c r="CK987" s="190"/>
      <c r="CL987" s="190"/>
      <c r="CN987" s="201"/>
      <c r="CO987" s="190"/>
      <c r="CP987" s="190"/>
      <c r="CQ987" s="190"/>
      <c r="CR987" s="190"/>
      <c r="CS987" s="190"/>
      <c r="CT987" s="190"/>
      <c r="CU987" s="190"/>
      <c r="CV987" s="190"/>
      <c r="CW987" s="190"/>
      <c r="CX987" s="190"/>
      <c r="CY987" s="190"/>
      <c r="CZ987" s="190"/>
      <c r="DA987" s="190"/>
      <c r="DB987" s="190"/>
      <c r="DC987" s="190"/>
      <c r="DD987" s="190"/>
      <c r="DE987" s="190"/>
      <c r="DF987" s="190"/>
      <c r="DG987" s="190"/>
      <c r="DH987" s="190"/>
      <c r="DI987" s="190"/>
      <c r="DJ987" s="190"/>
      <c r="DK987" s="190"/>
      <c r="DL987" s="190"/>
    </row>
    <row r="988" spans="1:116" x14ac:dyDescent="0.4">
      <c r="A988" s="174"/>
      <c r="E988" s="8"/>
      <c r="G988" s="175" t="s">
        <v>463</v>
      </c>
      <c r="H988" s="200"/>
      <c r="I988" s="201"/>
      <c r="J988" s="201"/>
      <c r="K988" s="202"/>
      <c r="L988" s="202"/>
      <c r="M988" s="202"/>
      <c r="N988" s="202"/>
      <c r="O988" s="202"/>
      <c r="P988" s="202"/>
      <c r="R988" s="202"/>
      <c r="S988" s="190" t="str">
        <f t="shared" ref="S988:CD988" si="1207">S$22</f>
        <v>S$18</v>
      </c>
      <c r="T988" s="190" t="str">
        <f t="shared" si="1207"/>
        <v>T$18</v>
      </c>
      <c r="U988" s="190" t="str">
        <f t="shared" si="1207"/>
        <v>U$18</v>
      </c>
      <c r="V988" s="190" t="str">
        <f t="shared" si="1207"/>
        <v>V$18</v>
      </c>
      <c r="W988" s="190" t="str">
        <f t="shared" si="1207"/>
        <v>W$18</v>
      </c>
      <c r="X988" s="190" t="str">
        <f t="shared" si="1207"/>
        <v>X$18</v>
      </c>
      <c r="Y988" s="190" t="str">
        <f t="shared" si="1207"/>
        <v>Y$18</v>
      </c>
      <c r="Z988" s="190" t="str">
        <f t="shared" si="1207"/>
        <v>Z$18</v>
      </c>
      <c r="AA988" s="190" t="str">
        <f t="shared" si="1207"/>
        <v>AA$18</v>
      </c>
      <c r="AB988" s="190" t="str">
        <f t="shared" si="1207"/>
        <v>AB$18</v>
      </c>
      <c r="AC988" s="190" t="str">
        <f t="shared" si="1207"/>
        <v>AC$18</v>
      </c>
      <c r="AD988" s="190" t="str">
        <f t="shared" si="1207"/>
        <v>AD$18</v>
      </c>
      <c r="AE988" s="190" t="str">
        <f t="shared" si="1207"/>
        <v>AE$18</v>
      </c>
      <c r="AF988" s="190" t="str">
        <f t="shared" si="1207"/>
        <v>AF$18</v>
      </c>
      <c r="AG988" s="190" t="str">
        <f t="shared" si="1207"/>
        <v>AG$18</v>
      </c>
      <c r="AH988" s="190" t="str">
        <f t="shared" si="1207"/>
        <v>AH$18</v>
      </c>
      <c r="AI988" s="190" t="str">
        <f t="shared" si="1207"/>
        <v>AI$18</v>
      </c>
      <c r="AJ988" s="190" t="str">
        <f t="shared" si="1207"/>
        <v>AJ$18</v>
      </c>
      <c r="AK988" s="190" t="str">
        <f t="shared" si="1207"/>
        <v>AK$18</v>
      </c>
      <c r="AL988" s="190" t="str">
        <f t="shared" si="1207"/>
        <v>AL$18</v>
      </c>
      <c r="AM988" s="190" t="str">
        <f t="shared" si="1207"/>
        <v>AM$18</v>
      </c>
      <c r="AN988" s="190" t="str">
        <f t="shared" si="1207"/>
        <v>AN$18</v>
      </c>
      <c r="AO988" s="190" t="str">
        <f t="shared" si="1207"/>
        <v>AO$18</v>
      </c>
      <c r="AP988" s="190" t="str">
        <f t="shared" si="1207"/>
        <v>AP$18</v>
      </c>
      <c r="AQ988" s="190" t="str">
        <f t="shared" si="1207"/>
        <v>AQ$18</v>
      </c>
      <c r="AR988" s="190" t="str">
        <f t="shared" si="1207"/>
        <v>AR$18</v>
      </c>
      <c r="AS988" s="190" t="str">
        <f t="shared" si="1207"/>
        <v>AS$18</v>
      </c>
      <c r="AT988" s="190" t="str">
        <f t="shared" si="1207"/>
        <v>AT$18</v>
      </c>
      <c r="AU988" s="190" t="str">
        <f t="shared" si="1207"/>
        <v>AU$18</v>
      </c>
      <c r="AV988" s="190" t="str">
        <f t="shared" si="1207"/>
        <v>AV$18</v>
      </c>
      <c r="AW988" s="190" t="str">
        <f t="shared" si="1207"/>
        <v>AW$18</v>
      </c>
      <c r="AX988" s="190" t="str">
        <f t="shared" si="1207"/>
        <v>AX$18</v>
      </c>
      <c r="AY988" s="190" t="str">
        <f t="shared" si="1207"/>
        <v>AY$18</v>
      </c>
      <c r="AZ988" s="190" t="str">
        <f t="shared" si="1207"/>
        <v>AZ$18</v>
      </c>
      <c r="BA988" s="190" t="str">
        <f t="shared" si="1207"/>
        <v>BA$18</v>
      </c>
      <c r="BB988" s="190" t="str">
        <f t="shared" si="1207"/>
        <v>BB$18</v>
      </c>
      <c r="BC988" s="190" t="str">
        <f t="shared" si="1207"/>
        <v>BC$18</v>
      </c>
      <c r="BD988" s="190" t="str">
        <f t="shared" si="1207"/>
        <v>BD$18</v>
      </c>
      <c r="BE988" s="190" t="str">
        <f t="shared" si="1207"/>
        <v>BE$18</v>
      </c>
      <c r="BF988" s="190" t="str">
        <f t="shared" si="1207"/>
        <v>BF$18</v>
      </c>
      <c r="BG988" s="190" t="str">
        <f t="shared" si="1207"/>
        <v>BG$18</v>
      </c>
      <c r="BH988" s="190" t="str">
        <f t="shared" si="1207"/>
        <v>BH$18</v>
      </c>
      <c r="BI988" s="190" t="str">
        <f t="shared" si="1207"/>
        <v>BI$18</v>
      </c>
      <c r="BJ988" s="190" t="str">
        <f t="shared" si="1207"/>
        <v>BJ$18</v>
      </c>
      <c r="BK988" s="190" t="str">
        <f t="shared" si="1207"/>
        <v>BK$18</v>
      </c>
      <c r="BL988" s="190" t="str">
        <f t="shared" si="1207"/>
        <v>BL$18</v>
      </c>
      <c r="BM988" s="190" t="str">
        <f t="shared" si="1207"/>
        <v>BM$18</v>
      </c>
      <c r="BN988" s="190" t="str">
        <f t="shared" si="1207"/>
        <v>BN$18</v>
      </c>
      <c r="BO988" s="190" t="str">
        <f t="shared" si="1207"/>
        <v>BO$18</v>
      </c>
      <c r="BP988" s="190" t="str">
        <f t="shared" si="1207"/>
        <v>BP$18</v>
      </c>
      <c r="BQ988" s="190" t="str">
        <f t="shared" si="1207"/>
        <v>BQ$18</v>
      </c>
      <c r="BR988" s="190" t="str">
        <f t="shared" si="1207"/>
        <v>BR$18</v>
      </c>
      <c r="BS988" s="190" t="str">
        <f t="shared" si="1207"/>
        <v>BS$18</v>
      </c>
      <c r="BT988" s="190" t="str">
        <f t="shared" si="1207"/>
        <v>BT$18</v>
      </c>
      <c r="BU988" s="190" t="str">
        <f t="shared" si="1207"/>
        <v>BU$18</v>
      </c>
      <c r="BV988" s="190" t="str">
        <f t="shared" si="1207"/>
        <v>BV$18</v>
      </c>
      <c r="BW988" s="190" t="str">
        <f t="shared" si="1207"/>
        <v>BW$18</v>
      </c>
      <c r="BX988" s="190" t="str">
        <f t="shared" si="1207"/>
        <v>BX$18</v>
      </c>
      <c r="BY988" s="190" t="str">
        <f t="shared" si="1207"/>
        <v>BY$18</v>
      </c>
      <c r="BZ988" s="190" t="str">
        <f t="shared" si="1207"/>
        <v>BZ$18</v>
      </c>
      <c r="CA988" s="190" t="str">
        <f t="shared" si="1207"/>
        <v>CA$18</v>
      </c>
      <c r="CB988" s="190" t="str">
        <f t="shared" si="1207"/>
        <v>CB$18</v>
      </c>
      <c r="CC988" s="190" t="str">
        <f t="shared" si="1207"/>
        <v>CC$18</v>
      </c>
      <c r="CD988" s="190" t="str">
        <f t="shared" si="1207"/>
        <v>CD$18</v>
      </c>
      <c r="CE988" s="190" t="str">
        <f t="shared" ref="CE988:CL988" si="1208">CE$22</f>
        <v>CE$18</v>
      </c>
      <c r="CF988" s="190" t="str">
        <f t="shared" si="1208"/>
        <v>CF$18</v>
      </c>
      <c r="CG988" s="190" t="str">
        <f t="shared" si="1208"/>
        <v>CG$18</v>
      </c>
      <c r="CH988" s="190" t="str">
        <f t="shared" si="1208"/>
        <v>CH$18</v>
      </c>
      <c r="CI988" s="190" t="str">
        <f t="shared" si="1208"/>
        <v>CI$18</v>
      </c>
      <c r="CJ988" s="190" t="str">
        <f t="shared" si="1208"/>
        <v>CJ$18</v>
      </c>
      <c r="CK988" s="190" t="str">
        <f t="shared" si="1208"/>
        <v>CK$18</v>
      </c>
      <c r="CL988" s="190" t="str">
        <f t="shared" si="1208"/>
        <v>CL$18</v>
      </c>
      <c r="CN988" s="201"/>
      <c r="CO988" s="190" t="str">
        <f t="shared" ref="CO988:DL988" si="1209">CO$22</f>
        <v>CO$18</v>
      </c>
      <c r="CP988" s="190" t="str">
        <f t="shared" si="1209"/>
        <v>CP$18</v>
      </c>
      <c r="CQ988" s="190" t="str">
        <f t="shared" si="1209"/>
        <v>CQ$18</v>
      </c>
      <c r="CR988" s="190" t="str">
        <f t="shared" si="1209"/>
        <v>CR$18</v>
      </c>
      <c r="CS988" s="190" t="str">
        <f t="shared" si="1209"/>
        <v>CS$18</v>
      </c>
      <c r="CT988" s="190" t="str">
        <f t="shared" si="1209"/>
        <v>CT$18</v>
      </c>
      <c r="CU988" s="190" t="str">
        <f t="shared" si="1209"/>
        <v>CU$18</v>
      </c>
      <c r="CV988" s="190" t="str">
        <f t="shared" si="1209"/>
        <v>CV$18</v>
      </c>
      <c r="CW988" s="190" t="str">
        <f t="shared" si="1209"/>
        <v>CW$18</v>
      </c>
      <c r="CX988" s="190" t="str">
        <f t="shared" si="1209"/>
        <v>CX$18</v>
      </c>
      <c r="CY988" s="190" t="str">
        <f t="shared" si="1209"/>
        <v>CY$18</v>
      </c>
      <c r="CZ988" s="190" t="str">
        <f t="shared" si="1209"/>
        <v>CZ$18</v>
      </c>
      <c r="DA988" s="190" t="str">
        <f t="shared" si="1209"/>
        <v>DA$18</v>
      </c>
      <c r="DB988" s="190" t="str">
        <f t="shared" si="1209"/>
        <v>DB$18</v>
      </c>
      <c r="DC988" s="190" t="str">
        <f t="shared" si="1209"/>
        <v>DC$18</v>
      </c>
      <c r="DD988" s="190" t="str">
        <f t="shared" si="1209"/>
        <v>DD$18</v>
      </c>
      <c r="DE988" s="190" t="str">
        <f t="shared" si="1209"/>
        <v>DE$18</v>
      </c>
      <c r="DF988" s="190" t="str">
        <f t="shared" si="1209"/>
        <v>DF$18</v>
      </c>
      <c r="DG988" s="190" t="str">
        <f t="shared" si="1209"/>
        <v>DG$18</v>
      </c>
      <c r="DH988" s="190" t="str">
        <f t="shared" si="1209"/>
        <v>DH$18</v>
      </c>
      <c r="DI988" s="190" t="str">
        <f t="shared" si="1209"/>
        <v>DI$18</v>
      </c>
      <c r="DJ988" s="190" t="str">
        <f t="shared" si="1209"/>
        <v>DJ$18</v>
      </c>
      <c r="DK988" s="190" t="str">
        <f t="shared" si="1209"/>
        <v>DK$18</v>
      </c>
      <c r="DL988" s="190" t="str">
        <f t="shared" si="1209"/>
        <v>DL$18</v>
      </c>
    </row>
    <row r="989" spans="1:116" x14ac:dyDescent="0.4">
      <c r="A989" s="174"/>
      <c r="E989" s="8"/>
      <c r="G989" s="175" t="s">
        <v>464</v>
      </c>
      <c r="H989" s="200"/>
      <c r="I989" s="201"/>
      <c r="J989" s="201"/>
      <c r="K989" s="202"/>
      <c r="L989" s="202"/>
      <c r="M989" s="202"/>
      <c r="N989" s="202"/>
      <c r="O989" s="202"/>
      <c r="P989" s="202"/>
      <c r="R989" s="202"/>
      <c r="S989" s="190" t="str">
        <f t="shared" ref="S989:CD989" si="1210">S$23</f>
        <v>S$19</v>
      </c>
      <c r="T989" s="190" t="str">
        <f t="shared" si="1210"/>
        <v>T$19</v>
      </c>
      <c r="U989" s="190" t="str">
        <f t="shared" si="1210"/>
        <v>U$19</v>
      </c>
      <c r="V989" s="190" t="str">
        <f t="shared" si="1210"/>
        <v>V$19</v>
      </c>
      <c r="W989" s="190" t="str">
        <f t="shared" si="1210"/>
        <v>W$19</v>
      </c>
      <c r="X989" s="190" t="str">
        <f t="shared" si="1210"/>
        <v>X$19</v>
      </c>
      <c r="Y989" s="190" t="str">
        <f t="shared" si="1210"/>
        <v>Y$19</v>
      </c>
      <c r="Z989" s="190" t="str">
        <f t="shared" si="1210"/>
        <v>Z$19</v>
      </c>
      <c r="AA989" s="190" t="str">
        <f t="shared" si="1210"/>
        <v>AA$19</v>
      </c>
      <c r="AB989" s="190" t="str">
        <f t="shared" si="1210"/>
        <v>AB$19</v>
      </c>
      <c r="AC989" s="190" t="str">
        <f t="shared" si="1210"/>
        <v>AC$19</v>
      </c>
      <c r="AD989" s="190" t="str">
        <f t="shared" si="1210"/>
        <v>AD$19</v>
      </c>
      <c r="AE989" s="190" t="str">
        <f t="shared" si="1210"/>
        <v>AE$19</v>
      </c>
      <c r="AF989" s="190" t="str">
        <f t="shared" si="1210"/>
        <v>AF$19</v>
      </c>
      <c r="AG989" s="190" t="str">
        <f t="shared" si="1210"/>
        <v>AG$19</v>
      </c>
      <c r="AH989" s="190" t="str">
        <f t="shared" si="1210"/>
        <v>AH$19</v>
      </c>
      <c r="AI989" s="190" t="str">
        <f t="shared" si="1210"/>
        <v>AI$19</v>
      </c>
      <c r="AJ989" s="190" t="str">
        <f t="shared" si="1210"/>
        <v>AJ$19</v>
      </c>
      <c r="AK989" s="190" t="str">
        <f t="shared" si="1210"/>
        <v>AK$19</v>
      </c>
      <c r="AL989" s="190" t="str">
        <f t="shared" si="1210"/>
        <v>AL$19</v>
      </c>
      <c r="AM989" s="190" t="str">
        <f t="shared" si="1210"/>
        <v>AM$19</v>
      </c>
      <c r="AN989" s="190" t="str">
        <f t="shared" si="1210"/>
        <v>AN$19</v>
      </c>
      <c r="AO989" s="190" t="str">
        <f t="shared" si="1210"/>
        <v>AO$19</v>
      </c>
      <c r="AP989" s="190" t="str">
        <f t="shared" si="1210"/>
        <v>AP$19</v>
      </c>
      <c r="AQ989" s="190" t="str">
        <f t="shared" si="1210"/>
        <v>AQ$19</v>
      </c>
      <c r="AR989" s="190" t="str">
        <f t="shared" si="1210"/>
        <v>AR$19</v>
      </c>
      <c r="AS989" s="190" t="str">
        <f t="shared" si="1210"/>
        <v>AS$19</v>
      </c>
      <c r="AT989" s="190" t="str">
        <f t="shared" si="1210"/>
        <v>AT$19</v>
      </c>
      <c r="AU989" s="190" t="str">
        <f t="shared" si="1210"/>
        <v>AU$19</v>
      </c>
      <c r="AV989" s="190" t="str">
        <f t="shared" si="1210"/>
        <v>AV$19</v>
      </c>
      <c r="AW989" s="190" t="str">
        <f t="shared" si="1210"/>
        <v>AW$19</v>
      </c>
      <c r="AX989" s="190" t="str">
        <f t="shared" si="1210"/>
        <v>AX$19</v>
      </c>
      <c r="AY989" s="190" t="str">
        <f t="shared" si="1210"/>
        <v>AY$19</v>
      </c>
      <c r="AZ989" s="190" t="str">
        <f t="shared" si="1210"/>
        <v>AZ$19</v>
      </c>
      <c r="BA989" s="190" t="str">
        <f t="shared" si="1210"/>
        <v>BA$19</v>
      </c>
      <c r="BB989" s="190" t="str">
        <f t="shared" si="1210"/>
        <v>BB$19</v>
      </c>
      <c r="BC989" s="190" t="str">
        <f t="shared" si="1210"/>
        <v>BC$19</v>
      </c>
      <c r="BD989" s="190" t="str">
        <f t="shared" si="1210"/>
        <v>BD$19</v>
      </c>
      <c r="BE989" s="190" t="str">
        <f t="shared" si="1210"/>
        <v>BE$19</v>
      </c>
      <c r="BF989" s="190" t="str">
        <f t="shared" si="1210"/>
        <v>BF$19</v>
      </c>
      <c r="BG989" s="190" t="str">
        <f t="shared" si="1210"/>
        <v>BG$19</v>
      </c>
      <c r="BH989" s="190" t="str">
        <f t="shared" si="1210"/>
        <v>BH$19</v>
      </c>
      <c r="BI989" s="190" t="str">
        <f t="shared" si="1210"/>
        <v>BI$19</v>
      </c>
      <c r="BJ989" s="190" t="str">
        <f t="shared" si="1210"/>
        <v>BJ$19</v>
      </c>
      <c r="BK989" s="190" t="str">
        <f t="shared" si="1210"/>
        <v>BK$19</v>
      </c>
      <c r="BL989" s="190" t="str">
        <f t="shared" si="1210"/>
        <v>BL$19</v>
      </c>
      <c r="BM989" s="190" t="str">
        <f t="shared" si="1210"/>
        <v>BM$19</v>
      </c>
      <c r="BN989" s="190" t="str">
        <f t="shared" si="1210"/>
        <v>BN$19</v>
      </c>
      <c r="BO989" s="190" t="str">
        <f t="shared" si="1210"/>
        <v>BO$19</v>
      </c>
      <c r="BP989" s="190" t="str">
        <f t="shared" si="1210"/>
        <v>BP$19</v>
      </c>
      <c r="BQ989" s="190" t="str">
        <f t="shared" si="1210"/>
        <v>BQ$19</v>
      </c>
      <c r="BR989" s="190" t="str">
        <f t="shared" si="1210"/>
        <v>BR$19</v>
      </c>
      <c r="BS989" s="190" t="str">
        <f t="shared" si="1210"/>
        <v>BS$19</v>
      </c>
      <c r="BT989" s="190" t="str">
        <f t="shared" si="1210"/>
        <v>BT$19</v>
      </c>
      <c r="BU989" s="190" t="str">
        <f t="shared" si="1210"/>
        <v>BU$19</v>
      </c>
      <c r="BV989" s="190" t="str">
        <f t="shared" si="1210"/>
        <v>BV$19</v>
      </c>
      <c r="BW989" s="190" t="str">
        <f t="shared" si="1210"/>
        <v>BW$19</v>
      </c>
      <c r="BX989" s="190" t="str">
        <f t="shared" si="1210"/>
        <v>BX$19</v>
      </c>
      <c r="BY989" s="190" t="str">
        <f t="shared" si="1210"/>
        <v>BY$19</v>
      </c>
      <c r="BZ989" s="190" t="str">
        <f t="shared" si="1210"/>
        <v>BZ$19</v>
      </c>
      <c r="CA989" s="190" t="str">
        <f t="shared" si="1210"/>
        <v>CA$19</v>
      </c>
      <c r="CB989" s="190" t="str">
        <f t="shared" si="1210"/>
        <v>CB$19</v>
      </c>
      <c r="CC989" s="190" t="str">
        <f t="shared" si="1210"/>
        <v>CC$19</v>
      </c>
      <c r="CD989" s="190" t="str">
        <f t="shared" si="1210"/>
        <v>CD$19</v>
      </c>
      <c r="CE989" s="190" t="str">
        <f t="shared" ref="CE989:CL989" si="1211">CE$23</f>
        <v>CE$19</v>
      </c>
      <c r="CF989" s="190" t="str">
        <f t="shared" si="1211"/>
        <v>CF$19</v>
      </c>
      <c r="CG989" s="190" t="str">
        <f t="shared" si="1211"/>
        <v>CG$19</v>
      </c>
      <c r="CH989" s="190" t="str">
        <f t="shared" si="1211"/>
        <v>CH$19</v>
      </c>
      <c r="CI989" s="190" t="str">
        <f t="shared" si="1211"/>
        <v>CI$19</v>
      </c>
      <c r="CJ989" s="190" t="str">
        <f t="shared" si="1211"/>
        <v>CJ$19</v>
      </c>
      <c r="CK989" s="190" t="str">
        <f t="shared" si="1211"/>
        <v>CK$19</v>
      </c>
      <c r="CL989" s="190" t="str">
        <f t="shared" si="1211"/>
        <v>CL$19</v>
      </c>
      <c r="CN989" s="201"/>
      <c r="CO989" s="190" t="str">
        <f t="shared" ref="CO989:DL989" si="1212">CO$23</f>
        <v>CO$19</v>
      </c>
      <c r="CP989" s="190" t="str">
        <f t="shared" si="1212"/>
        <v>CP$19</v>
      </c>
      <c r="CQ989" s="190" t="str">
        <f t="shared" si="1212"/>
        <v>CQ$19</v>
      </c>
      <c r="CR989" s="190" t="str">
        <f t="shared" si="1212"/>
        <v>CR$19</v>
      </c>
      <c r="CS989" s="190" t="str">
        <f t="shared" si="1212"/>
        <v>CS$19</v>
      </c>
      <c r="CT989" s="190" t="str">
        <f t="shared" si="1212"/>
        <v>CT$19</v>
      </c>
      <c r="CU989" s="190" t="str">
        <f t="shared" si="1212"/>
        <v>CU$19</v>
      </c>
      <c r="CV989" s="190" t="str">
        <f t="shared" si="1212"/>
        <v>CV$19</v>
      </c>
      <c r="CW989" s="190" t="str">
        <f t="shared" si="1212"/>
        <v>CW$19</v>
      </c>
      <c r="CX989" s="190" t="str">
        <f t="shared" si="1212"/>
        <v>CX$19</v>
      </c>
      <c r="CY989" s="190" t="str">
        <f t="shared" si="1212"/>
        <v>CY$19</v>
      </c>
      <c r="CZ989" s="190" t="str">
        <f t="shared" si="1212"/>
        <v>CZ$19</v>
      </c>
      <c r="DA989" s="190" t="str">
        <f t="shared" si="1212"/>
        <v>DA$19</v>
      </c>
      <c r="DB989" s="190" t="str">
        <f t="shared" si="1212"/>
        <v>DB$19</v>
      </c>
      <c r="DC989" s="190" t="str">
        <f t="shared" si="1212"/>
        <v>DC$19</v>
      </c>
      <c r="DD989" s="190" t="str">
        <f t="shared" si="1212"/>
        <v>DD$19</v>
      </c>
      <c r="DE989" s="190" t="str">
        <f t="shared" si="1212"/>
        <v>DE$19</v>
      </c>
      <c r="DF989" s="190" t="str">
        <f t="shared" si="1212"/>
        <v>DF$19</v>
      </c>
      <c r="DG989" s="190" t="str">
        <f t="shared" si="1212"/>
        <v>DG$19</v>
      </c>
      <c r="DH989" s="190" t="str">
        <f t="shared" si="1212"/>
        <v>DH$19</v>
      </c>
      <c r="DI989" s="190" t="str">
        <f t="shared" si="1212"/>
        <v>DI$19</v>
      </c>
      <c r="DJ989" s="190" t="str">
        <f t="shared" si="1212"/>
        <v>DJ$19</v>
      </c>
      <c r="DK989" s="190" t="str">
        <f t="shared" si="1212"/>
        <v>DK$19</v>
      </c>
      <c r="DL989" s="190" t="str">
        <f t="shared" si="1212"/>
        <v>DL$19</v>
      </c>
    </row>
    <row r="990" spans="1:116" x14ac:dyDescent="0.4">
      <c r="A990" s="31" t="s">
        <v>218</v>
      </c>
      <c r="B990" s="31" t="s">
        <v>81</v>
      </c>
      <c r="C990" s="31"/>
      <c r="D990" t="s">
        <v>802</v>
      </c>
      <c r="E990" s="8" t="str">
        <f t="shared" ref="E990:E997" si="1213">ROW()&amp;" "&amp;D990</f>
        <v>990 SUBCAC-S</v>
      </c>
      <c r="F990" t="s">
        <v>438</v>
      </c>
      <c r="G990" s="66" t="s">
        <v>801</v>
      </c>
      <c r="H990" s="22"/>
      <c r="I990" s="299"/>
      <c r="J990" s="299"/>
      <c r="K990" s="22"/>
      <c r="L990" s="22"/>
      <c r="M990" s="22"/>
      <c r="N990" s="22"/>
      <c r="O990" s="22"/>
      <c r="P990" s="22"/>
      <c r="R990" s="66"/>
      <c r="S990" s="300"/>
      <c r="T990" s="300"/>
      <c r="U990" s="300"/>
      <c r="V990" s="300"/>
      <c r="W990" s="300"/>
      <c r="X990" s="300"/>
      <c r="Y990" s="300"/>
      <c r="Z990" s="300"/>
      <c r="AA990" s="300"/>
      <c r="AB990" s="300"/>
      <c r="AC990" s="300"/>
      <c r="AD990" s="300"/>
      <c r="AE990" s="300"/>
      <c r="AF990" s="300"/>
      <c r="AG990" s="300"/>
      <c r="AH990" s="300"/>
      <c r="AI990" s="300"/>
      <c r="AJ990" s="300"/>
      <c r="AK990" s="300"/>
      <c r="AL990" s="300"/>
      <c r="AM990" s="300"/>
      <c r="AN990" s="300"/>
      <c r="AO990" s="300"/>
      <c r="AP990" s="300"/>
      <c r="AQ990" s="300"/>
      <c r="AR990" s="300"/>
      <c r="AS990" s="300"/>
      <c r="AT990" s="300"/>
      <c r="AU990" s="300"/>
      <c r="AV990" s="300"/>
      <c r="AW990" s="300"/>
      <c r="AX990" s="300"/>
      <c r="AY990" s="300"/>
      <c r="AZ990" s="300"/>
      <c r="BA990" s="300"/>
      <c r="BB990" s="300"/>
      <c r="BC990" s="300"/>
      <c r="BD990" s="300"/>
      <c r="BE990" s="300"/>
      <c r="BF990" s="300"/>
      <c r="BG990" s="300"/>
      <c r="BH990" s="300"/>
      <c r="BI990" s="300"/>
      <c r="BJ990" s="300"/>
      <c r="BK990" s="300"/>
      <c r="BL990" s="300"/>
      <c r="BM990" s="300"/>
      <c r="BN990" s="300"/>
      <c r="BO990" s="300"/>
      <c r="BP990" s="300"/>
      <c r="BQ990" s="300"/>
      <c r="BR990" s="300"/>
      <c r="BS990" s="300"/>
      <c r="BT990" s="300"/>
      <c r="BU990" s="300"/>
      <c r="BV990" s="300"/>
      <c r="BW990" s="300"/>
      <c r="BX990" s="300"/>
      <c r="BY990" s="300"/>
      <c r="BZ990" s="300"/>
      <c r="CA990" s="300"/>
      <c r="CB990" s="300"/>
      <c r="CC990" s="300"/>
      <c r="CD990" s="300"/>
      <c r="CE990" s="300"/>
      <c r="CF990" s="300"/>
      <c r="CG990" s="300"/>
      <c r="CH990" s="300"/>
      <c r="CI990" s="300"/>
      <c r="CJ990" s="300"/>
      <c r="CK990" s="300"/>
      <c r="CL990" s="300"/>
      <c r="CN990" s="299"/>
      <c r="CO990" s="300"/>
      <c r="CP990" s="300"/>
      <c r="CQ990" s="300"/>
      <c r="CR990" s="300"/>
      <c r="CS990" s="300"/>
      <c r="CT990" s="300"/>
      <c r="CU990" s="300"/>
      <c r="CV990" s="300"/>
      <c r="CW990" s="300"/>
      <c r="CX990" s="300"/>
      <c r="CY990" s="300"/>
      <c r="CZ990" s="300"/>
      <c r="DA990" s="300"/>
      <c r="DB990" s="300"/>
      <c r="DC990" s="300"/>
      <c r="DD990" s="300"/>
      <c r="DE990" s="300"/>
      <c r="DF990" s="300"/>
      <c r="DG990" s="300"/>
      <c r="DH990" s="300"/>
      <c r="DI990" s="300"/>
      <c r="DJ990" s="300"/>
      <c r="DK990" s="300"/>
      <c r="DL990" s="300"/>
    </row>
    <row r="991" spans="1:116" x14ac:dyDescent="0.4">
      <c r="A991" s="31"/>
      <c r="C991" s="31"/>
      <c r="D991" t="s">
        <v>802</v>
      </c>
      <c r="E991" s="8" t="str">
        <f t="shared" si="1213"/>
        <v>991 SUBCAC-S</v>
      </c>
      <c r="G991" s="95" t="str">
        <f>G993&amp;":"</f>
        <v>New user acquisition cost - (Primary label):</v>
      </c>
      <c r="H991" s="31"/>
      <c r="I991" s="73"/>
      <c r="J991" s="73"/>
      <c r="K991" s="31"/>
      <c r="L991" s="31"/>
      <c r="M991" s="31"/>
      <c r="N991" s="31"/>
      <c r="O991" s="31"/>
      <c r="P991" s="31"/>
      <c r="R991" s="67"/>
      <c r="S991" s="156"/>
      <c r="T991" s="156"/>
      <c r="U991" s="156"/>
      <c r="V991" s="156"/>
      <c r="W991" s="156"/>
      <c r="X991" s="156"/>
      <c r="Y991" s="156"/>
      <c r="Z991" s="156"/>
      <c r="AA991" s="156"/>
      <c r="AB991" s="156"/>
      <c r="AC991" s="156"/>
      <c r="AD991" s="156"/>
      <c r="AE991" s="156"/>
      <c r="AF991" s="156"/>
      <c r="AG991" s="156"/>
      <c r="AH991" s="156"/>
      <c r="AI991" s="156"/>
      <c r="AJ991" s="156"/>
      <c r="AK991" s="156"/>
      <c r="AL991" s="156"/>
      <c r="AM991" s="156"/>
      <c r="AN991" s="156"/>
      <c r="AO991" s="156"/>
      <c r="AP991" s="156"/>
      <c r="AQ991" s="156"/>
      <c r="AR991" s="156"/>
      <c r="AS991" s="156"/>
      <c r="AT991" s="156"/>
      <c r="AU991" s="156"/>
      <c r="AV991" s="156"/>
      <c r="AW991" s="156"/>
      <c r="AX991" s="156"/>
      <c r="AY991" s="156"/>
      <c r="AZ991" s="156"/>
      <c r="BA991" s="156"/>
      <c r="BB991" s="156"/>
      <c r="BC991" s="156"/>
      <c r="BD991" s="156"/>
      <c r="BE991" s="156"/>
      <c r="BF991" s="156"/>
      <c r="BG991" s="156"/>
      <c r="BH991" s="156"/>
      <c r="BI991" s="156"/>
      <c r="BJ991" s="156"/>
      <c r="BK991" s="156"/>
      <c r="BL991" s="156"/>
      <c r="BM991" s="156"/>
      <c r="BN991" s="156"/>
      <c r="BO991" s="156"/>
      <c r="BP991" s="156"/>
      <c r="BQ991" s="156"/>
      <c r="BR991" s="156"/>
      <c r="BS991" s="156"/>
      <c r="BT991" s="156"/>
      <c r="BU991" s="156"/>
      <c r="BV991" s="156"/>
      <c r="BW991" s="156"/>
      <c r="BX991" s="156"/>
      <c r="BY991" s="156"/>
      <c r="BZ991" s="156"/>
      <c r="CA991" s="156"/>
      <c r="CB991" s="156"/>
      <c r="CC991" s="156"/>
      <c r="CD991" s="156"/>
      <c r="CE991" s="156"/>
      <c r="CF991" s="156"/>
      <c r="CG991" s="156"/>
      <c r="CH991" s="156"/>
      <c r="CI991" s="156"/>
      <c r="CJ991" s="156"/>
      <c r="CK991" s="156"/>
      <c r="CL991" s="156"/>
      <c r="CN991" s="73"/>
      <c r="CO991" s="156"/>
      <c r="CP991" s="156"/>
      <c r="CQ991" s="156"/>
      <c r="CR991" s="156"/>
      <c r="CS991" s="156"/>
      <c r="CT991" s="156"/>
      <c r="CU991" s="156"/>
      <c r="CV991" s="156"/>
      <c r="CW991" s="156"/>
      <c r="CX991" s="156"/>
      <c r="CY991" s="156"/>
      <c r="CZ991" s="156"/>
      <c r="DA991" s="156"/>
      <c r="DB991" s="156"/>
      <c r="DC991" s="156"/>
      <c r="DD991" s="156"/>
      <c r="DE991" s="156"/>
      <c r="DF991" s="156"/>
      <c r="DG991" s="156"/>
      <c r="DH991" s="156"/>
      <c r="DI991" s="156"/>
      <c r="DJ991" s="156"/>
      <c r="DK991" s="156"/>
      <c r="DL991" s="156"/>
    </row>
    <row r="992" spans="1:116" x14ac:dyDescent="0.4">
      <c r="B992" t="str">
        <f>E992</f>
        <v>992 SUBCAC-S</v>
      </c>
      <c r="D992" t="s">
        <v>802</v>
      </c>
      <c r="E992" s="8" t="str">
        <f t="shared" si="1213"/>
        <v>992 SUBCAC-S</v>
      </c>
      <c r="G992" s="145" t="str">
        <f>"$ cost/new "&amp;G999</f>
        <v>$ cost/new primary unit</v>
      </c>
      <c r="H992" s="12"/>
      <c r="I992" s="60"/>
      <c r="J992" s="60"/>
      <c r="K992" s="18">
        <v>5</v>
      </c>
      <c r="L992" s="18">
        <v>5</v>
      </c>
      <c r="M992" s="18">
        <v>5</v>
      </c>
      <c r="N992" s="18">
        <v>5</v>
      </c>
      <c r="O992" s="18">
        <v>5</v>
      </c>
      <c r="P992" s="18">
        <v>5</v>
      </c>
      <c r="R992" s="19"/>
      <c r="S992" s="147" cm="1">
        <f t="array" ref="S992">INDEX($K:$P,ROW(),MATCH(S$3,$K$2:$P$2,0))</f>
        <v>5</v>
      </c>
      <c r="T992" s="147" cm="1">
        <f t="array" ref="T992">INDEX($K:$P,ROW(),MATCH(T$3,$K$2:$P$2,0))</f>
        <v>5</v>
      </c>
      <c r="U992" s="147" cm="1">
        <f t="array" ref="U992">INDEX($K:$P,ROW(),MATCH(U$3,$K$2:$P$2,0))</f>
        <v>5</v>
      </c>
      <c r="V992" s="147" cm="1">
        <f t="array" ref="V992">INDEX($K:$P,ROW(),MATCH(V$3,$K$2:$P$2,0))</f>
        <v>5</v>
      </c>
      <c r="W992" s="147" cm="1">
        <f t="array" ref="W992">INDEX($K:$P,ROW(),MATCH(W$3,$K$2:$P$2,0))</f>
        <v>5</v>
      </c>
      <c r="X992" s="147" cm="1">
        <f t="array" ref="X992">INDEX($K:$P,ROW(),MATCH(X$3,$K$2:$P$2,0))</f>
        <v>5</v>
      </c>
      <c r="Y992" s="147" cm="1">
        <f t="array" ref="Y992">INDEX($K:$P,ROW(),MATCH(Y$3,$K$2:$P$2,0))</f>
        <v>5</v>
      </c>
      <c r="Z992" s="147" cm="1">
        <f t="array" ref="Z992">INDEX($K:$P,ROW(),MATCH(Z$3,$K$2:$P$2,0))</f>
        <v>5</v>
      </c>
      <c r="AA992" s="147" cm="1">
        <f t="array" ref="AA992">INDEX($K:$P,ROW(),MATCH(AA$3,$K$2:$P$2,0))</f>
        <v>5</v>
      </c>
      <c r="AB992" s="147" cm="1">
        <f t="array" ref="AB992">INDEX($K:$P,ROW(),MATCH(AB$3,$K$2:$P$2,0))</f>
        <v>5</v>
      </c>
      <c r="AC992" s="147" cm="1">
        <f t="array" ref="AC992">INDEX($K:$P,ROW(),MATCH(AC$3,$K$2:$P$2,0))</f>
        <v>5</v>
      </c>
      <c r="AD992" s="147" cm="1">
        <f t="array" ref="AD992">INDEX($K:$P,ROW(),MATCH(AD$3,$K$2:$P$2,0))</f>
        <v>5</v>
      </c>
      <c r="AE992" s="147" cm="1">
        <f t="array" ref="AE992">INDEX($K:$P,ROW(),MATCH(AE$3,$K$2:$P$2,0))</f>
        <v>5</v>
      </c>
      <c r="AF992" s="147" cm="1">
        <f t="array" ref="AF992">INDEX($K:$P,ROW(),MATCH(AF$3,$K$2:$P$2,0))</f>
        <v>5</v>
      </c>
      <c r="AG992" s="147" cm="1">
        <f t="array" ref="AG992">INDEX($K:$P,ROW(),MATCH(AG$3,$K$2:$P$2,0))</f>
        <v>5</v>
      </c>
      <c r="AH992" s="147" cm="1">
        <f t="array" ref="AH992">INDEX($K:$P,ROW(),MATCH(AH$3,$K$2:$P$2,0))</f>
        <v>5</v>
      </c>
      <c r="AI992" s="147" cm="1">
        <f t="array" ref="AI992">INDEX($K:$P,ROW(),MATCH(AI$3,$K$2:$P$2,0))</f>
        <v>5</v>
      </c>
      <c r="AJ992" s="147" cm="1">
        <f t="array" ref="AJ992">INDEX($K:$P,ROW(),MATCH(AJ$3,$K$2:$P$2,0))</f>
        <v>5</v>
      </c>
      <c r="AK992" s="147" cm="1">
        <f t="array" ref="AK992">INDEX($K:$P,ROW(),MATCH(AK$3,$K$2:$P$2,0))</f>
        <v>5</v>
      </c>
      <c r="AL992" s="147" cm="1">
        <f t="array" ref="AL992">INDEX($K:$P,ROW(),MATCH(AL$3,$K$2:$P$2,0))</f>
        <v>5</v>
      </c>
      <c r="AM992" s="147" cm="1">
        <f t="array" ref="AM992">INDEX($K:$P,ROW(),MATCH(AM$3,$K$2:$P$2,0))</f>
        <v>5</v>
      </c>
      <c r="AN992" s="147" cm="1">
        <f t="array" ref="AN992">INDEX($K:$P,ROW(),MATCH(AN$3,$K$2:$P$2,0))</f>
        <v>5</v>
      </c>
      <c r="AO992" s="147" cm="1">
        <f t="array" ref="AO992">INDEX($K:$P,ROW(),MATCH(AO$3,$K$2:$P$2,0))</f>
        <v>5</v>
      </c>
      <c r="AP992" s="147" cm="1">
        <f t="array" ref="AP992">INDEX($K:$P,ROW(),MATCH(AP$3,$K$2:$P$2,0))</f>
        <v>5</v>
      </c>
      <c r="AQ992" s="147" cm="1">
        <f t="array" ref="AQ992">INDEX($K:$P,ROW(),MATCH(AQ$3,$K$2:$P$2,0))</f>
        <v>5</v>
      </c>
      <c r="AR992" s="147" cm="1">
        <f t="array" ref="AR992">INDEX($K:$P,ROW(),MATCH(AR$3,$K$2:$P$2,0))</f>
        <v>5</v>
      </c>
      <c r="AS992" s="147" cm="1">
        <f t="array" ref="AS992">INDEX($K:$P,ROW(),MATCH(AS$3,$K$2:$P$2,0))</f>
        <v>5</v>
      </c>
      <c r="AT992" s="147" cm="1">
        <f t="array" ref="AT992">INDEX($K:$P,ROW(),MATCH(AT$3,$K$2:$P$2,0))</f>
        <v>5</v>
      </c>
      <c r="AU992" s="147" cm="1">
        <f t="array" ref="AU992">INDEX($K:$P,ROW(),MATCH(AU$3,$K$2:$P$2,0))</f>
        <v>5</v>
      </c>
      <c r="AV992" s="147" cm="1">
        <f t="array" ref="AV992">INDEX($K:$P,ROW(),MATCH(AV$3,$K$2:$P$2,0))</f>
        <v>5</v>
      </c>
      <c r="AW992" s="147" cm="1">
        <f t="array" ref="AW992">INDEX($K:$P,ROW(),MATCH(AW$3,$K$2:$P$2,0))</f>
        <v>5</v>
      </c>
      <c r="AX992" s="147" cm="1">
        <f t="array" ref="AX992">INDEX($K:$P,ROW(),MATCH(AX$3,$K$2:$P$2,0))</f>
        <v>5</v>
      </c>
      <c r="AY992" s="147" cm="1">
        <f t="array" ref="AY992">INDEX($K:$P,ROW(),MATCH(AY$3,$K$2:$P$2,0))</f>
        <v>5</v>
      </c>
      <c r="AZ992" s="147" cm="1">
        <f t="array" ref="AZ992">INDEX($K:$P,ROW(),MATCH(AZ$3,$K$2:$P$2,0))</f>
        <v>5</v>
      </c>
      <c r="BA992" s="147" cm="1">
        <f t="array" ref="BA992">INDEX($K:$P,ROW(),MATCH(BA$3,$K$2:$P$2,0))</f>
        <v>5</v>
      </c>
      <c r="BB992" s="147" cm="1">
        <f t="array" ref="BB992">INDEX($K:$P,ROW(),MATCH(BB$3,$K$2:$P$2,0))</f>
        <v>5</v>
      </c>
      <c r="BC992" s="147" cm="1">
        <f t="array" ref="BC992">INDEX($K:$P,ROW(),MATCH(BC$3,$K$2:$P$2,0))</f>
        <v>5</v>
      </c>
      <c r="BD992" s="147" cm="1">
        <f t="array" ref="BD992">INDEX($K:$P,ROW(),MATCH(BD$3,$K$2:$P$2,0))</f>
        <v>5</v>
      </c>
      <c r="BE992" s="147" cm="1">
        <f t="array" ref="BE992">INDEX($K:$P,ROW(),MATCH(BE$3,$K$2:$P$2,0))</f>
        <v>5</v>
      </c>
      <c r="BF992" s="147" cm="1">
        <f t="array" ref="BF992">INDEX($K:$P,ROW(),MATCH(BF$3,$K$2:$P$2,0))</f>
        <v>5</v>
      </c>
      <c r="BG992" s="147" cm="1">
        <f t="array" ref="BG992">INDEX($K:$P,ROW(),MATCH(BG$3,$K$2:$P$2,0))</f>
        <v>5</v>
      </c>
      <c r="BH992" s="147" cm="1">
        <f t="array" ref="BH992">INDEX($K:$P,ROW(),MATCH(BH$3,$K$2:$P$2,0))</f>
        <v>5</v>
      </c>
      <c r="BI992" s="147" cm="1">
        <f t="array" ref="BI992">INDEX($K:$P,ROW(),MATCH(BI$3,$K$2:$P$2,0))</f>
        <v>5</v>
      </c>
      <c r="BJ992" s="147" cm="1">
        <f t="array" ref="BJ992">INDEX($K:$P,ROW(),MATCH(BJ$3,$K$2:$P$2,0))</f>
        <v>5</v>
      </c>
      <c r="BK992" s="147" cm="1">
        <f t="array" ref="BK992">INDEX($K:$P,ROW(),MATCH(BK$3,$K$2:$P$2,0))</f>
        <v>5</v>
      </c>
      <c r="BL992" s="147" cm="1">
        <f t="array" ref="BL992">INDEX($K:$P,ROW(),MATCH(BL$3,$K$2:$P$2,0))</f>
        <v>5</v>
      </c>
      <c r="BM992" s="147" cm="1">
        <f t="array" ref="BM992">INDEX($K:$P,ROW(),MATCH(BM$3,$K$2:$P$2,0))</f>
        <v>5</v>
      </c>
      <c r="BN992" s="147" cm="1">
        <f t="array" ref="BN992">INDEX($K:$P,ROW(),MATCH(BN$3,$K$2:$P$2,0))</f>
        <v>5</v>
      </c>
      <c r="BO992" s="147" cm="1">
        <f t="array" ref="BO992">INDEX($K:$P,ROW(),MATCH(BO$3,$K$2:$P$2,0))</f>
        <v>5</v>
      </c>
      <c r="BP992" s="147" cm="1">
        <f t="array" ref="BP992">INDEX($K:$P,ROW(),MATCH(BP$3,$K$2:$P$2,0))</f>
        <v>5</v>
      </c>
      <c r="BQ992" s="147" cm="1">
        <f t="array" ref="BQ992">INDEX($K:$P,ROW(),MATCH(BQ$3,$K$2:$P$2,0))</f>
        <v>5</v>
      </c>
      <c r="BR992" s="147" cm="1">
        <f t="array" ref="BR992">INDEX($K:$P,ROW(),MATCH(BR$3,$K$2:$P$2,0))</f>
        <v>5</v>
      </c>
      <c r="BS992" s="147" cm="1">
        <f t="array" ref="BS992">INDEX($K:$P,ROW(),MATCH(BS$3,$K$2:$P$2,0))</f>
        <v>5</v>
      </c>
      <c r="BT992" s="147" cm="1">
        <f t="array" ref="BT992">INDEX($K:$P,ROW(),MATCH(BT$3,$K$2:$P$2,0))</f>
        <v>5</v>
      </c>
      <c r="BU992" s="147" cm="1">
        <f t="array" ref="BU992">INDEX($K:$P,ROW(),MATCH(BU$3,$K$2:$P$2,0))</f>
        <v>5</v>
      </c>
      <c r="BV992" s="147" cm="1">
        <f t="array" ref="BV992">INDEX($K:$P,ROW(),MATCH(BV$3,$K$2:$P$2,0))</f>
        <v>5</v>
      </c>
      <c r="BW992" s="147" cm="1">
        <f t="array" ref="BW992">INDEX($K:$P,ROW(),MATCH(BW$3,$K$2:$P$2,0))</f>
        <v>5</v>
      </c>
      <c r="BX992" s="147" cm="1">
        <f t="array" ref="BX992">INDEX($K:$P,ROW(),MATCH(BX$3,$K$2:$P$2,0))</f>
        <v>5</v>
      </c>
      <c r="BY992" s="147" cm="1">
        <f t="array" ref="BY992">INDEX($K:$P,ROW(),MATCH(BY$3,$K$2:$P$2,0))</f>
        <v>5</v>
      </c>
      <c r="BZ992" s="147" cm="1">
        <f t="array" ref="BZ992">INDEX($K:$P,ROW(),MATCH(BZ$3,$K$2:$P$2,0))</f>
        <v>5</v>
      </c>
      <c r="CA992" s="147" cm="1">
        <f t="array" ref="CA992">INDEX($K:$P,ROW(),MATCH(CA$3,$K$2:$P$2,0))</f>
        <v>5</v>
      </c>
      <c r="CB992" s="147" cm="1">
        <f t="array" ref="CB992">INDEX($K:$P,ROW(),MATCH(CB$3,$K$2:$P$2,0))</f>
        <v>5</v>
      </c>
      <c r="CC992" s="147" cm="1">
        <f t="array" ref="CC992">INDEX($K:$P,ROW(),MATCH(CC$3,$K$2:$P$2,0))</f>
        <v>5</v>
      </c>
      <c r="CD992" s="147" cm="1">
        <f t="array" ref="CD992">INDEX($K:$P,ROW(),MATCH(CD$3,$K$2:$P$2,0))</f>
        <v>5</v>
      </c>
      <c r="CE992" s="147" cm="1">
        <f t="array" ref="CE992">INDEX($K:$P,ROW(),MATCH(CE$3,$K$2:$P$2,0))</f>
        <v>5</v>
      </c>
      <c r="CF992" s="147" cm="1">
        <f t="array" ref="CF992">INDEX($K:$P,ROW(),MATCH(CF$3,$K$2:$P$2,0))</f>
        <v>5</v>
      </c>
      <c r="CG992" s="147" cm="1">
        <f t="array" ref="CG992">INDEX($K:$P,ROW(),MATCH(CG$3,$K$2:$P$2,0))</f>
        <v>5</v>
      </c>
      <c r="CH992" s="147" cm="1">
        <f t="array" ref="CH992">INDEX($K:$P,ROW(),MATCH(CH$3,$K$2:$P$2,0))</f>
        <v>5</v>
      </c>
      <c r="CI992" s="147" cm="1">
        <f t="array" ref="CI992">INDEX($K:$P,ROW(),MATCH(CI$3,$K$2:$P$2,0))</f>
        <v>5</v>
      </c>
      <c r="CJ992" s="147" cm="1">
        <f t="array" ref="CJ992">INDEX($K:$P,ROW(),MATCH(CJ$3,$K$2:$P$2,0))</f>
        <v>5</v>
      </c>
      <c r="CK992" s="147" cm="1">
        <f t="array" ref="CK992">INDEX($K:$P,ROW(),MATCH(CK$3,$K$2:$P$2,0))</f>
        <v>5</v>
      </c>
      <c r="CL992" s="147" cm="1">
        <f t="array" ref="CL992">INDEX($K:$P,ROW(),MATCH(CL$3,$K$2:$P$2,0))</f>
        <v>5</v>
      </c>
      <c r="CN992" s="60"/>
      <c r="CO992" s="147" t="e" cm="1">
        <f t="array" ref="CO992">INDEX($K:$P,ROW(),MATCH(CO$3,$K$2:$P$2,0))</f>
        <v>#N/A</v>
      </c>
      <c r="CP992" s="147" t="e" cm="1">
        <f t="array" ref="CP992">INDEX($K:$P,ROW(),MATCH(CP$3,$K$2:$P$2,0))</f>
        <v>#N/A</v>
      </c>
      <c r="CQ992" s="147" t="e" cm="1">
        <f t="array" ref="CQ992">INDEX($K:$P,ROW(),MATCH(CQ$3,$K$2:$P$2,0))</f>
        <v>#N/A</v>
      </c>
      <c r="CR992" s="147" t="e" cm="1">
        <f t="array" ref="CR992">INDEX($K:$P,ROW(),MATCH(CR$3,$K$2:$P$2,0))</f>
        <v>#N/A</v>
      </c>
      <c r="CS992" s="147" t="e" cm="1">
        <f t="array" ref="CS992">INDEX($K:$P,ROW(),MATCH(CS$3,$K$2:$P$2,0))</f>
        <v>#N/A</v>
      </c>
      <c r="CT992" s="147" t="e" cm="1">
        <f t="array" ref="CT992">INDEX($K:$P,ROW(),MATCH(CT$3,$K$2:$P$2,0))</f>
        <v>#N/A</v>
      </c>
      <c r="CU992" s="147" t="e" cm="1">
        <f t="array" ref="CU992">INDEX($K:$P,ROW(),MATCH(CU$3,$K$2:$P$2,0))</f>
        <v>#N/A</v>
      </c>
      <c r="CV992" s="147" t="e" cm="1">
        <f t="array" ref="CV992">INDEX($K:$P,ROW(),MATCH(CV$3,$K$2:$P$2,0))</f>
        <v>#N/A</v>
      </c>
      <c r="CW992" s="147" t="e" cm="1">
        <f t="array" ref="CW992">INDEX($K:$P,ROW(),MATCH(CW$3,$K$2:$P$2,0))</f>
        <v>#N/A</v>
      </c>
      <c r="CX992" s="147" t="e" cm="1">
        <f t="array" ref="CX992">INDEX($K:$P,ROW(),MATCH(CX$3,$K$2:$P$2,0))</f>
        <v>#N/A</v>
      </c>
      <c r="CY992" s="147" t="e" cm="1">
        <f t="array" ref="CY992">INDEX($K:$P,ROW(),MATCH(CY$3,$K$2:$P$2,0))</f>
        <v>#N/A</v>
      </c>
      <c r="CZ992" s="147" t="e" cm="1">
        <f t="array" ref="CZ992">INDEX($K:$P,ROW(),MATCH(CZ$3,$K$2:$P$2,0))</f>
        <v>#N/A</v>
      </c>
      <c r="DA992" s="147" t="e" cm="1">
        <f t="array" ref="DA992">INDEX($K:$P,ROW(),MATCH(DA$3,$K$2:$P$2,0))</f>
        <v>#N/A</v>
      </c>
      <c r="DB992" s="147" t="e" cm="1">
        <f t="array" ref="DB992">INDEX($K:$P,ROW(),MATCH(DB$3,$K$2:$P$2,0))</f>
        <v>#N/A</v>
      </c>
      <c r="DC992" s="147" t="e" cm="1">
        <f t="array" ref="DC992">INDEX($K:$P,ROW(),MATCH(DC$3,$K$2:$P$2,0))</f>
        <v>#N/A</v>
      </c>
      <c r="DD992" s="147" t="e" cm="1">
        <f t="array" ref="DD992">INDEX($K:$P,ROW(),MATCH(DD$3,$K$2:$P$2,0))</f>
        <v>#N/A</v>
      </c>
      <c r="DE992" s="147" t="e" cm="1">
        <f t="array" ref="DE992">INDEX($K:$P,ROW(),MATCH(DE$3,$K$2:$P$2,0))</f>
        <v>#N/A</v>
      </c>
      <c r="DF992" s="147" t="e" cm="1">
        <f t="array" ref="DF992">INDEX($K:$P,ROW(),MATCH(DF$3,$K$2:$P$2,0))</f>
        <v>#N/A</v>
      </c>
      <c r="DG992" s="147" t="e" cm="1">
        <f t="array" ref="DG992">INDEX($K:$P,ROW(),MATCH(DG$3,$K$2:$P$2,0))</f>
        <v>#N/A</v>
      </c>
      <c r="DH992" s="147" t="e" cm="1">
        <f t="array" ref="DH992">INDEX($K:$P,ROW(),MATCH(DH$3,$K$2:$P$2,0))</f>
        <v>#N/A</v>
      </c>
      <c r="DI992" s="147" t="e" cm="1">
        <f t="array" ref="DI992">INDEX($K:$P,ROW(),MATCH(DI$3,$K$2:$P$2,0))</f>
        <v>#N/A</v>
      </c>
      <c r="DJ992" s="147" t="e" cm="1">
        <f t="array" ref="DJ992">INDEX($K:$P,ROW(),MATCH(DJ$3,$K$2:$P$2,0))</f>
        <v>#N/A</v>
      </c>
      <c r="DK992" s="147" t="e" cm="1">
        <f t="array" ref="DK992">INDEX($K:$P,ROW(),MATCH(DK$3,$K$2:$P$2,0))</f>
        <v>#N/A</v>
      </c>
      <c r="DL992" s="147" t="e" cm="1">
        <f t="array" ref="DL992">INDEX($K:$P,ROW(),MATCH(DL$3,$K$2:$P$2,0))</f>
        <v>#N/A</v>
      </c>
    </row>
    <row r="993" spans="1:116" x14ac:dyDescent="0.4">
      <c r="A993" s="27"/>
      <c r="B993" s="27"/>
      <c r="C993" s="27" t="s">
        <v>203</v>
      </c>
      <c r="D993" t="s">
        <v>802</v>
      </c>
      <c r="E993" s="8" t="str">
        <f t="shared" si="1213"/>
        <v>993 SUBCAC-S</v>
      </c>
      <c r="F993" s="27"/>
      <c r="G993" s="126" t="str">
        <f>SUBSTITUTE(G990,":","")&amp;" - "&amp;G998</f>
        <v>New user acquisition cost - (Primary label)</v>
      </c>
      <c r="H993" s="27"/>
      <c r="I993" s="78"/>
      <c r="J993" s="78"/>
      <c r="K993" s="118">
        <f t="shared" ref="K993:P993" ca="1" si="1214">SUMIF($3:$3,K$2,993:993)</f>
        <v>-25000</v>
      </c>
      <c r="L993" s="118">
        <f t="shared" ca="1" si="1214"/>
        <v>0</v>
      </c>
      <c r="M993" s="118">
        <f t="shared" ca="1" si="1214"/>
        <v>0</v>
      </c>
      <c r="N993" s="118">
        <f t="shared" ca="1" si="1214"/>
        <v>0</v>
      </c>
      <c r="O993" s="118">
        <f t="shared" ca="1" si="1214"/>
        <v>0</v>
      </c>
      <c r="P993" s="118">
        <f t="shared" ca="1" si="1214"/>
        <v>0</v>
      </c>
      <c r="R993" s="33"/>
      <c r="S993" s="148" cm="1">
        <f t="array" aca="1" ref="S993" ca="1">-S992*INDIRECT(S985)</f>
        <v>-25000</v>
      </c>
      <c r="T993" s="148" cm="1">
        <f t="array" aca="1" ref="T993" ca="1">-T992*(INDIRECT(T985)-INDIRECT(S985))</f>
        <v>0</v>
      </c>
      <c r="U993" s="148" cm="1">
        <f t="array" aca="1" ref="U993" ca="1">-U992*(INDIRECT(U985)-INDIRECT(T985))</f>
        <v>0</v>
      </c>
      <c r="V993" s="148" cm="1">
        <f t="array" aca="1" ref="V993" ca="1">-V992*(INDIRECT(V985)-INDIRECT(U985))</f>
        <v>0</v>
      </c>
      <c r="W993" s="148" cm="1">
        <f t="array" aca="1" ref="W993" ca="1">-W992*(INDIRECT(W985)-INDIRECT(V985))</f>
        <v>0</v>
      </c>
      <c r="X993" s="148" cm="1">
        <f t="array" aca="1" ref="X993" ca="1">-X992*(INDIRECT(X985)-INDIRECT(W985))</f>
        <v>0</v>
      </c>
      <c r="Y993" s="148" cm="1">
        <f t="array" aca="1" ref="Y993" ca="1">-Y992*(INDIRECT(Y985)-INDIRECT(X985))</f>
        <v>0</v>
      </c>
      <c r="Z993" s="148" cm="1">
        <f t="array" aca="1" ref="Z993" ca="1">-Z992*(INDIRECT(Z985)-INDIRECT(Y985))</f>
        <v>0</v>
      </c>
      <c r="AA993" s="148" cm="1">
        <f t="array" aca="1" ref="AA993" ca="1">-AA992*(INDIRECT(AA985)-INDIRECT(Z985))</f>
        <v>0</v>
      </c>
      <c r="AB993" s="148" cm="1">
        <f t="array" aca="1" ref="AB993" ca="1">-AB992*(INDIRECT(AB985)-INDIRECT(AA985))</f>
        <v>0</v>
      </c>
      <c r="AC993" s="148" cm="1">
        <f t="array" aca="1" ref="AC993" ca="1">-AC992*(INDIRECT(AC985)-INDIRECT(AB985))</f>
        <v>0</v>
      </c>
      <c r="AD993" s="148" cm="1">
        <f t="array" aca="1" ref="AD993" ca="1">-AD992*(INDIRECT(AD985)-INDIRECT(AC985))</f>
        <v>0</v>
      </c>
      <c r="AE993" s="148" cm="1">
        <f t="array" aca="1" ref="AE993" ca="1">-AE992*(INDIRECT(AE985)-INDIRECT(AD985))</f>
        <v>0</v>
      </c>
      <c r="AF993" s="148" cm="1">
        <f t="array" aca="1" ref="AF993" ca="1">-AF992*(INDIRECT(AF985)-INDIRECT(AE985))</f>
        <v>0</v>
      </c>
      <c r="AG993" s="148" cm="1">
        <f t="array" aca="1" ref="AG993" ca="1">-AG992*(INDIRECT(AG985)-INDIRECT(AF985))</f>
        <v>0</v>
      </c>
      <c r="AH993" s="148" cm="1">
        <f t="array" aca="1" ref="AH993" ca="1">-AH992*(INDIRECT(AH985)-INDIRECT(AG985))</f>
        <v>0</v>
      </c>
      <c r="AI993" s="148" cm="1">
        <f t="array" aca="1" ref="AI993" ca="1">-AI992*(INDIRECT(AI985)-INDIRECT(AH985))</f>
        <v>0</v>
      </c>
      <c r="AJ993" s="148" cm="1">
        <f t="array" aca="1" ref="AJ993" ca="1">-AJ992*(INDIRECT(AJ985)-INDIRECT(AI985))</f>
        <v>0</v>
      </c>
      <c r="AK993" s="148" cm="1">
        <f t="array" aca="1" ref="AK993" ca="1">-AK992*(INDIRECT(AK985)-INDIRECT(AJ985))</f>
        <v>0</v>
      </c>
      <c r="AL993" s="148" cm="1">
        <f t="array" aca="1" ref="AL993" ca="1">-AL992*(INDIRECT(AL985)-INDIRECT(AK985))</f>
        <v>0</v>
      </c>
      <c r="AM993" s="148" cm="1">
        <f t="array" aca="1" ref="AM993" ca="1">-AM992*(INDIRECT(AM985)-INDIRECT(AL985))</f>
        <v>0</v>
      </c>
      <c r="AN993" s="148" cm="1">
        <f t="array" aca="1" ref="AN993" ca="1">-AN992*(INDIRECT(AN985)-INDIRECT(AM985))</f>
        <v>0</v>
      </c>
      <c r="AO993" s="148" cm="1">
        <f t="array" aca="1" ref="AO993" ca="1">-AO992*(INDIRECT(AO985)-INDIRECT(AN985))</f>
        <v>0</v>
      </c>
      <c r="AP993" s="148" cm="1">
        <f t="array" aca="1" ref="AP993" ca="1">-AP992*(INDIRECT(AP985)-INDIRECT(AO985))</f>
        <v>0</v>
      </c>
      <c r="AQ993" s="148" cm="1">
        <f t="array" aca="1" ref="AQ993" ca="1">-AQ992*(INDIRECT(AQ985)-INDIRECT(AP985))</f>
        <v>0</v>
      </c>
      <c r="AR993" s="148" cm="1">
        <f t="array" aca="1" ref="AR993" ca="1">-AR992*(INDIRECT(AR985)-INDIRECT(AQ985))</f>
        <v>0</v>
      </c>
      <c r="AS993" s="148" cm="1">
        <f t="array" aca="1" ref="AS993" ca="1">-AS992*(INDIRECT(AS985)-INDIRECT(AR985))</f>
        <v>0</v>
      </c>
      <c r="AT993" s="148" cm="1">
        <f t="array" aca="1" ref="AT993" ca="1">-AT992*(INDIRECT(AT985)-INDIRECT(AS985))</f>
        <v>0</v>
      </c>
      <c r="AU993" s="148" cm="1">
        <f t="array" aca="1" ref="AU993" ca="1">-AU992*(INDIRECT(AU985)-INDIRECT(AT985))</f>
        <v>0</v>
      </c>
      <c r="AV993" s="148" cm="1">
        <f t="array" aca="1" ref="AV993" ca="1">-AV992*(INDIRECT(AV985)-INDIRECT(AU985))</f>
        <v>0</v>
      </c>
      <c r="AW993" s="148" cm="1">
        <f t="array" aca="1" ref="AW993" ca="1">-AW992*(INDIRECT(AW985)-INDIRECT(AV985))</f>
        <v>0</v>
      </c>
      <c r="AX993" s="148" cm="1">
        <f t="array" aca="1" ref="AX993" ca="1">-AX992*(INDIRECT(AX985)-INDIRECT(AW985))</f>
        <v>0</v>
      </c>
      <c r="AY993" s="148" cm="1">
        <f t="array" aca="1" ref="AY993" ca="1">-AY992*(INDIRECT(AY985)-INDIRECT(AX985))</f>
        <v>0</v>
      </c>
      <c r="AZ993" s="148" cm="1">
        <f t="array" aca="1" ref="AZ993" ca="1">-AZ992*(INDIRECT(AZ985)-INDIRECT(AY985))</f>
        <v>0</v>
      </c>
      <c r="BA993" s="148" cm="1">
        <f t="array" aca="1" ref="BA993" ca="1">-BA992*(INDIRECT(BA985)-INDIRECT(AZ985))</f>
        <v>0</v>
      </c>
      <c r="BB993" s="148" cm="1">
        <f t="array" aca="1" ref="BB993" ca="1">-BB992*(INDIRECT(BB985)-INDIRECT(BA985))</f>
        <v>0</v>
      </c>
      <c r="BC993" s="148" cm="1">
        <f t="array" aca="1" ref="BC993" ca="1">-BC992*(INDIRECT(BC985)-INDIRECT(BB985))</f>
        <v>0</v>
      </c>
      <c r="BD993" s="148" cm="1">
        <f t="array" aca="1" ref="BD993" ca="1">-BD992*(INDIRECT(BD985)-INDIRECT(BC985))</f>
        <v>0</v>
      </c>
      <c r="BE993" s="148" cm="1">
        <f t="array" aca="1" ref="BE993" ca="1">-BE992*(INDIRECT(BE985)-INDIRECT(BD985))</f>
        <v>0</v>
      </c>
      <c r="BF993" s="148" cm="1">
        <f t="array" aca="1" ref="BF993" ca="1">-BF992*(INDIRECT(BF985)-INDIRECT(BE985))</f>
        <v>0</v>
      </c>
      <c r="BG993" s="148" cm="1">
        <f t="array" aca="1" ref="BG993" ca="1">-BG992*(INDIRECT(BG985)-INDIRECT(BF985))</f>
        <v>0</v>
      </c>
      <c r="BH993" s="148" cm="1">
        <f t="array" aca="1" ref="BH993" ca="1">-BH992*(INDIRECT(BH985)-INDIRECT(BG985))</f>
        <v>0</v>
      </c>
      <c r="BI993" s="148" cm="1">
        <f t="array" aca="1" ref="BI993" ca="1">-BI992*(INDIRECT(BI985)-INDIRECT(BH985))</f>
        <v>0</v>
      </c>
      <c r="BJ993" s="148" cm="1">
        <f t="array" aca="1" ref="BJ993" ca="1">-BJ992*(INDIRECT(BJ985)-INDIRECT(BI985))</f>
        <v>0</v>
      </c>
      <c r="BK993" s="148" cm="1">
        <f t="array" aca="1" ref="BK993" ca="1">-BK992*(INDIRECT(BK985)-INDIRECT(BJ985))</f>
        <v>0</v>
      </c>
      <c r="BL993" s="148" cm="1">
        <f t="array" aca="1" ref="BL993" ca="1">-BL992*(INDIRECT(BL985)-INDIRECT(BK985))</f>
        <v>0</v>
      </c>
      <c r="BM993" s="148" cm="1">
        <f t="array" aca="1" ref="BM993" ca="1">-BM992*(INDIRECT(BM985)-INDIRECT(BL985))</f>
        <v>0</v>
      </c>
      <c r="BN993" s="148" cm="1">
        <f t="array" aca="1" ref="BN993" ca="1">-BN992*(INDIRECT(BN985)-INDIRECT(BM985))</f>
        <v>0</v>
      </c>
      <c r="BO993" s="148" cm="1">
        <f t="array" aca="1" ref="BO993" ca="1">-BO992*(INDIRECT(BO985)-INDIRECT(BN985))</f>
        <v>0</v>
      </c>
      <c r="BP993" s="148" cm="1">
        <f t="array" aca="1" ref="BP993" ca="1">-BP992*(INDIRECT(BP985)-INDIRECT(BO985))</f>
        <v>0</v>
      </c>
      <c r="BQ993" s="148" cm="1">
        <f t="array" aca="1" ref="BQ993" ca="1">-BQ992*(INDIRECT(BQ985)-INDIRECT(BP985))</f>
        <v>0</v>
      </c>
      <c r="BR993" s="148" cm="1">
        <f t="array" aca="1" ref="BR993" ca="1">-BR992*(INDIRECT(BR985)-INDIRECT(BQ985))</f>
        <v>0</v>
      </c>
      <c r="BS993" s="148" cm="1">
        <f t="array" aca="1" ref="BS993" ca="1">-BS992*(INDIRECT(BS985)-INDIRECT(BR985))</f>
        <v>0</v>
      </c>
      <c r="BT993" s="148" cm="1">
        <f t="array" aca="1" ref="BT993" ca="1">-BT992*(INDIRECT(BT985)-INDIRECT(BS985))</f>
        <v>0</v>
      </c>
      <c r="BU993" s="148" cm="1">
        <f t="array" aca="1" ref="BU993" ca="1">-BU992*(INDIRECT(BU985)-INDIRECT(BT985))</f>
        <v>0</v>
      </c>
      <c r="BV993" s="148" cm="1">
        <f t="array" aca="1" ref="BV993" ca="1">-BV992*(INDIRECT(BV985)-INDIRECT(BU985))</f>
        <v>0</v>
      </c>
      <c r="BW993" s="148" cm="1">
        <f t="array" aca="1" ref="BW993" ca="1">-BW992*(INDIRECT(BW985)-INDIRECT(BV985))</f>
        <v>0</v>
      </c>
      <c r="BX993" s="148" cm="1">
        <f t="array" aca="1" ref="BX993" ca="1">-BX992*(INDIRECT(BX985)-INDIRECT(BW985))</f>
        <v>0</v>
      </c>
      <c r="BY993" s="148" cm="1">
        <f t="array" aca="1" ref="BY993" ca="1">-BY992*(INDIRECT(BY985)-INDIRECT(BX985))</f>
        <v>0</v>
      </c>
      <c r="BZ993" s="148" cm="1">
        <f t="array" aca="1" ref="BZ993" ca="1">-BZ992*(INDIRECT(BZ985)-INDIRECT(BY985))</f>
        <v>0</v>
      </c>
      <c r="CA993" s="148" cm="1">
        <f t="array" aca="1" ref="CA993" ca="1">-CA992*(INDIRECT(CA985)-INDIRECT(BZ985))</f>
        <v>0</v>
      </c>
      <c r="CB993" s="148" cm="1">
        <f t="array" aca="1" ref="CB993" ca="1">-CB992*(INDIRECT(CB985)-INDIRECT(CA985))</f>
        <v>0</v>
      </c>
      <c r="CC993" s="148" cm="1">
        <f t="array" aca="1" ref="CC993" ca="1">-CC992*(INDIRECT(CC985)-INDIRECT(CB985))</f>
        <v>0</v>
      </c>
      <c r="CD993" s="148" cm="1">
        <f t="array" aca="1" ref="CD993" ca="1">-CD992*(INDIRECT(CD985)-INDIRECT(CC985))</f>
        <v>0</v>
      </c>
      <c r="CE993" s="148" cm="1">
        <f t="array" aca="1" ref="CE993" ca="1">-CE992*(INDIRECT(CE985)-INDIRECT(CD985))</f>
        <v>0</v>
      </c>
      <c r="CF993" s="148" cm="1">
        <f t="array" aca="1" ref="CF993" ca="1">-CF992*(INDIRECT(CF985)-INDIRECT(CE985))</f>
        <v>0</v>
      </c>
      <c r="CG993" s="148" cm="1">
        <f t="array" aca="1" ref="CG993" ca="1">-CG992*(INDIRECT(CG985)-INDIRECT(CF985))</f>
        <v>0</v>
      </c>
      <c r="CH993" s="148" cm="1">
        <f t="array" aca="1" ref="CH993" ca="1">-CH992*(INDIRECT(CH985)-INDIRECT(CG985))</f>
        <v>0</v>
      </c>
      <c r="CI993" s="148" cm="1">
        <f t="array" aca="1" ref="CI993" ca="1">-CI992*(INDIRECT(CI985)-INDIRECT(CH985))</f>
        <v>0</v>
      </c>
      <c r="CJ993" s="148" cm="1">
        <f t="array" aca="1" ref="CJ993" ca="1">-CJ992*(INDIRECT(CJ985)-INDIRECT(CI985))</f>
        <v>0</v>
      </c>
      <c r="CK993" s="148" cm="1">
        <f t="array" aca="1" ref="CK993" ca="1">-CK992*(INDIRECT(CK985)-INDIRECT(CJ985))</f>
        <v>0</v>
      </c>
      <c r="CL993" s="148" cm="1">
        <f t="array" aca="1" ref="CL993" ca="1">-CL992*(INDIRECT(CL985)-INDIRECT(CK985))</f>
        <v>0</v>
      </c>
      <c r="CM993" s="148" t="e" cm="1">
        <f t="array" aca="1" ref="CM993" ca="1">-CM992*(INDIRECT(CM985)-INDIRECT(CL985))</f>
        <v>#REF!</v>
      </c>
      <c r="CN993" s="148" t="e" cm="1">
        <f t="array" aca="1" ref="CN993" ca="1">-CN992*(INDIRECT(CN985)-INDIRECT(CM985))</f>
        <v>#REF!</v>
      </c>
      <c r="CO993" s="148" t="e" cm="1">
        <f t="array" aca="1" ref="CO993" ca="1">-CO992*(INDIRECT(CO985)-INDIRECT(CN985))</f>
        <v>#N/A</v>
      </c>
      <c r="CP993" s="148" t="e" cm="1">
        <f t="array" aca="1" ref="CP993" ca="1">-CP992*(INDIRECT(CP985)-INDIRECT(CO985))</f>
        <v>#N/A</v>
      </c>
      <c r="CQ993" s="148" t="e" cm="1">
        <f t="array" aca="1" ref="CQ993" ca="1">-CQ992*(INDIRECT(CQ985)-INDIRECT(CP985))</f>
        <v>#N/A</v>
      </c>
      <c r="CR993" s="148" t="e" cm="1">
        <f t="array" aca="1" ref="CR993" ca="1">-CR992*(INDIRECT(CR985)-INDIRECT(CQ985))</f>
        <v>#N/A</v>
      </c>
      <c r="CS993" s="148" t="e" cm="1">
        <f t="array" aca="1" ref="CS993" ca="1">-CS992*(INDIRECT(CS985)-INDIRECT(CR985))</f>
        <v>#N/A</v>
      </c>
      <c r="CT993" s="148" t="e" cm="1">
        <f t="array" aca="1" ref="CT993" ca="1">-CT992*(INDIRECT(CT985)-INDIRECT(CS985))</f>
        <v>#N/A</v>
      </c>
      <c r="CU993" s="148" t="e" cm="1">
        <f t="array" aca="1" ref="CU993" ca="1">-CU992*(INDIRECT(CU985)-INDIRECT(CT985))</f>
        <v>#N/A</v>
      </c>
      <c r="CV993" s="148" t="e" cm="1">
        <f t="array" aca="1" ref="CV993" ca="1">-CV992*(INDIRECT(CV985)-INDIRECT(CU985))</f>
        <v>#N/A</v>
      </c>
      <c r="CW993" s="148" t="e" cm="1">
        <f t="array" aca="1" ref="CW993" ca="1">-CW992*(INDIRECT(CW985)-INDIRECT(CV985))</f>
        <v>#N/A</v>
      </c>
      <c r="CX993" s="148" t="e" cm="1">
        <f t="array" aca="1" ref="CX993" ca="1">-CX992*(INDIRECT(CX985)-INDIRECT(CW985))</f>
        <v>#N/A</v>
      </c>
      <c r="CY993" s="148" t="e" cm="1">
        <f t="array" aca="1" ref="CY993" ca="1">-CY992*(INDIRECT(CY985)-INDIRECT(CX985))</f>
        <v>#N/A</v>
      </c>
      <c r="CZ993" s="148" t="e" cm="1">
        <f t="array" aca="1" ref="CZ993" ca="1">-CZ992*(INDIRECT(CZ985)-INDIRECT(CY985))</f>
        <v>#N/A</v>
      </c>
      <c r="DA993" s="148" t="e" cm="1">
        <f t="array" aca="1" ref="DA993" ca="1">-DA992*(INDIRECT(DA985)-INDIRECT(CZ985))</f>
        <v>#N/A</v>
      </c>
      <c r="DB993" s="148" t="e" cm="1">
        <f t="array" aca="1" ref="DB993" ca="1">-DB992*(INDIRECT(DB985)-INDIRECT(DA985))</f>
        <v>#N/A</v>
      </c>
      <c r="DC993" s="148" t="e" cm="1">
        <f t="array" aca="1" ref="DC993" ca="1">-DC992*(INDIRECT(DC985)-INDIRECT(DB985))</f>
        <v>#N/A</v>
      </c>
      <c r="DD993" s="148" t="e" cm="1">
        <f t="array" aca="1" ref="DD993" ca="1">-DD992*(INDIRECT(DD985)-INDIRECT(DC985))</f>
        <v>#N/A</v>
      </c>
      <c r="DE993" s="148" t="e" cm="1">
        <f t="array" aca="1" ref="DE993" ca="1">-DE992*(INDIRECT(DE985)-INDIRECT(DD985))</f>
        <v>#N/A</v>
      </c>
      <c r="DF993" s="148" t="e" cm="1">
        <f t="array" aca="1" ref="DF993" ca="1">-DF992*(INDIRECT(DF985)-INDIRECT(DE985))</f>
        <v>#N/A</v>
      </c>
      <c r="DG993" s="148" t="e" cm="1">
        <f t="array" aca="1" ref="DG993" ca="1">-DG992*(INDIRECT(DG985)-INDIRECT(DF985))</f>
        <v>#N/A</v>
      </c>
      <c r="DH993" s="148" t="e" cm="1">
        <f t="array" aca="1" ref="DH993" ca="1">-DH992*(INDIRECT(DH985)-INDIRECT(DG985))</f>
        <v>#N/A</v>
      </c>
      <c r="DI993" s="148" t="e" cm="1">
        <f t="array" aca="1" ref="DI993" ca="1">-DI992*(INDIRECT(DI985)-INDIRECT(DH985))</f>
        <v>#N/A</v>
      </c>
      <c r="DJ993" s="148" t="e" cm="1">
        <f t="array" aca="1" ref="DJ993" ca="1">-DJ992*(INDIRECT(DJ985)-INDIRECT(DI985))</f>
        <v>#N/A</v>
      </c>
      <c r="DK993" s="148" t="e" cm="1">
        <f t="array" aca="1" ref="DK993" ca="1">-DK992*(INDIRECT(DK985)-INDIRECT(DJ985))</f>
        <v>#N/A</v>
      </c>
      <c r="DL993" s="148" t="e" cm="1">
        <f t="array" aca="1" ref="DL993" ca="1">-DL992*(INDIRECT(DL985)-INDIRECT(DK985))</f>
        <v>#N/A</v>
      </c>
    </row>
    <row r="994" spans="1:116" x14ac:dyDescent="0.4">
      <c r="B994" t="s">
        <v>244</v>
      </c>
      <c r="D994" t="s">
        <v>802</v>
      </c>
      <c r="E994" s="8" t="str">
        <f t="shared" si="1213"/>
        <v>994 SUBCAC-S</v>
      </c>
      <c r="G994" s="13"/>
      <c r="H994" s="12"/>
      <c r="I994" s="60"/>
      <c r="J994" s="60"/>
      <c r="R994" s="9"/>
      <c r="S994" s="149"/>
      <c r="T994" s="149"/>
      <c r="U994" s="149"/>
      <c r="V994" s="149"/>
      <c r="W994" s="149"/>
      <c r="X994" s="149"/>
      <c r="Y994" s="149"/>
      <c r="Z994" s="149"/>
      <c r="AA994" s="149"/>
      <c r="AB994" s="149"/>
      <c r="AC994" s="149"/>
      <c r="AD994" s="149"/>
      <c r="AE994" s="149"/>
      <c r="AF994" s="149"/>
      <c r="AG994" s="149"/>
      <c r="AH994" s="149"/>
      <c r="AI994" s="149"/>
      <c r="AJ994" s="149"/>
      <c r="AK994" s="149"/>
      <c r="AL994" s="149"/>
      <c r="AM994" s="149"/>
      <c r="AN994" s="149"/>
      <c r="AO994" s="149"/>
      <c r="AP994" s="149"/>
      <c r="AQ994" s="149"/>
      <c r="AR994" s="149"/>
      <c r="AS994" s="149"/>
      <c r="AT994" s="149"/>
      <c r="AU994" s="149"/>
      <c r="AV994" s="149"/>
      <c r="AW994" s="149"/>
      <c r="AX994" s="149"/>
      <c r="AY994" s="149"/>
      <c r="AZ994" s="149"/>
      <c r="BA994" s="149"/>
      <c r="BB994" s="149"/>
      <c r="BC994" s="149"/>
      <c r="BD994" s="149"/>
      <c r="BE994" s="149"/>
      <c r="BF994" s="149"/>
      <c r="BG994" s="149"/>
      <c r="BH994" s="149"/>
      <c r="BI994" s="149"/>
      <c r="BJ994" s="149"/>
      <c r="BK994" s="149"/>
      <c r="BL994" s="149"/>
      <c r="BM994" s="149"/>
      <c r="BN994" s="149"/>
      <c r="BO994" s="149"/>
      <c r="BP994" s="149"/>
      <c r="BQ994" s="149"/>
      <c r="BR994" s="149"/>
      <c r="BS994" s="149"/>
      <c r="BT994" s="149"/>
      <c r="BU994" s="149"/>
      <c r="BV994" s="149"/>
      <c r="BW994" s="149"/>
      <c r="BX994" s="149"/>
      <c r="BY994" s="149"/>
      <c r="BZ994" s="149"/>
      <c r="CA994" s="149"/>
      <c r="CB994" s="149"/>
      <c r="CC994" s="149"/>
      <c r="CD994" s="149"/>
      <c r="CE994" s="149"/>
      <c r="CF994" s="149"/>
      <c r="CG994" s="149"/>
      <c r="CH994" s="149"/>
      <c r="CI994" s="149"/>
      <c r="CJ994" s="149"/>
      <c r="CK994" s="149"/>
      <c r="CL994" s="149"/>
      <c r="CN994" s="60"/>
      <c r="CO994" s="149"/>
      <c r="CP994" s="149"/>
      <c r="CQ994" s="149"/>
      <c r="CR994" s="149"/>
      <c r="CS994" s="149"/>
      <c r="CT994" s="149"/>
      <c r="CU994" s="149"/>
      <c r="CV994" s="149"/>
      <c r="CW994" s="149"/>
      <c r="CX994" s="149"/>
      <c r="CY994" s="149"/>
      <c r="CZ994" s="149"/>
      <c r="DA994" s="149"/>
      <c r="DB994" s="149"/>
      <c r="DC994" s="149"/>
      <c r="DD994" s="149"/>
      <c r="DE994" s="149"/>
      <c r="DF994" s="149"/>
      <c r="DG994" s="149"/>
      <c r="DH994" s="149"/>
      <c r="DI994" s="149"/>
      <c r="DJ994" s="149"/>
      <c r="DK994" s="149"/>
      <c r="DL994" s="149"/>
    </row>
    <row r="995" spans="1:116" x14ac:dyDescent="0.4">
      <c r="D995" t="s">
        <v>802</v>
      </c>
      <c r="E995" s="8" t="str">
        <f t="shared" si="1213"/>
        <v>995 SUBCAC-S</v>
      </c>
      <c r="G995" s="126" t="s">
        <v>68</v>
      </c>
      <c r="H995" s="12"/>
      <c r="I995" s="60"/>
      <c r="J995" s="60"/>
      <c r="K995" s="33">
        <f t="shared" ref="K995:P995" ca="1" si="1215">SUMIF($3:$3,K$2,995:995)</f>
        <v>95000</v>
      </c>
      <c r="L995" s="33">
        <f t="shared" ca="1" si="1215"/>
        <v>120000</v>
      </c>
      <c r="M995" s="33">
        <f t="shared" ca="1" si="1215"/>
        <v>120000</v>
      </c>
      <c r="N995" s="33">
        <f t="shared" ca="1" si="1215"/>
        <v>120000</v>
      </c>
      <c r="O995" s="33">
        <f t="shared" ca="1" si="1215"/>
        <v>120000</v>
      </c>
      <c r="P995" s="33">
        <f t="shared" ca="1" si="1215"/>
        <v>120000</v>
      </c>
      <c r="R995" s="33"/>
      <c r="S995" s="77" cm="1">
        <f t="array" aca="1" ref="S995" ca="1">INDIRECT(S984)+S993</f>
        <v>-15000</v>
      </c>
      <c r="T995" s="77" cm="1">
        <f t="array" aca="1" ref="T995" ca="1">INDIRECT(T984)+T993</f>
        <v>10000</v>
      </c>
      <c r="U995" s="77" cm="1">
        <f t="array" aca="1" ref="U995" ca="1">INDIRECT(U984)+U993</f>
        <v>10000</v>
      </c>
      <c r="V995" s="77" cm="1">
        <f t="array" aca="1" ref="V995" ca="1">INDIRECT(V984)+V993</f>
        <v>10000</v>
      </c>
      <c r="W995" s="77" cm="1">
        <f t="array" aca="1" ref="W995" ca="1">INDIRECT(W984)+W993</f>
        <v>10000</v>
      </c>
      <c r="X995" s="77" cm="1">
        <f t="array" aca="1" ref="X995" ca="1">INDIRECT(X984)+X993</f>
        <v>10000</v>
      </c>
      <c r="Y995" s="77" cm="1">
        <f t="array" aca="1" ref="Y995" ca="1">INDIRECT(Y984)+Y993</f>
        <v>10000</v>
      </c>
      <c r="Z995" s="77" cm="1">
        <f t="array" aca="1" ref="Z995" ca="1">INDIRECT(Z984)+Z993</f>
        <v>10000</v>
      </c>
      <c r="AA995" s="77" cm="1">
        <f t="array" aca="1" ref="AA995" ca="1">INDIRECT(AA984)+AA993</f>
        <v>10000</v>
      </c>
      <c r="AB995" s="77" cm="1">
        <f t="array" aca="1" ref="AB995" ca="1">INDIRECT(AB984)+AB993</f>
        <v>10000</v>
      </c>
      <c r="AC995" s="77" cm="1">
        <f t="array" aca="1" ref="AC995" ca="1">INDIRECT(AC984)+AC993</f>
        <v>10000</v>
      </c>
      <c r="AD995" s="77" cm="1">
        <f t="array" aca="1" ref="AD995" ca="1">INDIRECT(AD984)+AD993</f>
        <v>10000</v>
      </c>
      <c r="AE995" s="77" cm="1">
        <f t="array" aca="1" ref="AE995" ca="1">INDIRECT(AE984)+AE993</f>
        <v>10000</v>
      </c>
      <c r="AF995" s="77" cm="1">
        <f t="array" aca="1" ref="AF995" ca="1">INDIRECT(AF984)+AF993</f>
        <v>10000</v>
      </c>
      <c r="AG995" s="77" cm="1">
        <f t="array" aca="1" ref="AG995" ca="1">INDIRECT(AG984)+AG993</f>
        <v>10000</v>
      </c>
      <c r="AH995" s="77" cm="1">
        <f t="array" aca="1" ref="AH995" ca="1">INDIRECT(AH984)+AH993</f>
        <v>10000</v>
      </c>
      <c r="AI995" s="77" cm="1">
        <f t="array" aca="1" ref="AI995" ca="1">INDIRECT(AI984)+AI993</f>
        <v>10000</v>
      </c>
      <c r="AJ995" s="77" cm="1">
        <f t="array" aca="1" ref="AJ995" ca="1">INDIRECT(AJ984)+AJ993</f>
        <v>10000</v>
      </c>
      <c r="AK995" s="77" cm="1">
        <f t="array" aca="1" ref="AK995" ca="1">INDIRECT(AK984)+AK993</f>
        <v>10000</v>
      </c>
      <c r="AL995" s="77" cm="1">
        <f t="array" aca="1" ref="AL995" ca="1">INDIRECT(AL984)+AL993</f>
        <v>10000</v>
      </c>
      <c r="AM995" s="77" cm="1">
        <f t="array" aca="1" ref="AM995" ca="1">INDIRECT(AM984)+AM993</f>
        <v>10000</v>
      </c>
      <c r="AN995" s="77" cm="1">
        <f t="array" aca="1" ref="AN995" ca="1">INDIRECT(AN984)+AN993</f>
        <v>10000</v>
      </c>
      <c r="AO995" s="77" cm="1">
        <f t="array" aca="1" ref="AO995" ca="1">INDIRECT(AO984)+AO993</f>
        <v>10000</v>
      </c>
      <c r="AP995" s="77" cm="1">
        <f t="array" aca="1" ref="AP995" ca="1">INDIRECT(AP984)+AP993</f>
        <v>10000</v>
      </c>
      <c r="AQ995" s="77" cm="1">
        <f t="array" aca="1" ref="AQ995" ca="1">INDIRECT(AQ984)+AQ993</f>
        <v>10000</v>
      </c>
      <c r="AR995" s="77" cm="1">
        <f t="array" aca="1" ref="AR995" ca="1">INDIRECT(AR984)+AR993</f>
        <v>10000</v>
      </c>
      <c r="AS995" s="77" cm="1">
        <f t="array" aca="1" ref="AS995" ca="1">INDIRECT(AS984)+AS993</f>
        <v>10000</v>
      </c>
      <c r="AT995" s="77" cm="1">
        <f t="array" aca="1" ref="AT995" ca="1">INDIRECT(AT984)+AT993</f>
        <v>10000</v>
      </c>
      <c r="AU995" s="77" cm="1">
        <f t="array" aca="1" ref="AU995" ca="1">INDIRECT(AU984)+AU993</f>
        <v>10000</v>
      </c>
      <c r="AV995" s="77" cm="1">
        <f t="array" aca="1" ref="AV995" ca="1">INDIRECT(AV984)+AV993</f>
        <v>10000</v>
      </c>
      <c r="AW995" s="77" cm="1">
        <f t="array" aca="1" ref="AW995" ca="1">INDIRECT(AW984)+AW993</f>
        <v>10000</v>
      </c>
      <c r="AX995" s="77" cm="1">
        <f t="array" aca="1" ref="AX995" ca="1">INDIRECT(AX984)+AX993</f>
        <v>10000</v>
      </c>
      <c r="AY995" s="77" cm="1">
        <f t="array" aca="1" ref="AY995" ca="1">INDIRECT(AY984)+AY993</f>
        <v>10000</v>
      </c>
      <c r="AZ995" s="77" cm="1">
        <f t="array" aca="1" ref="AZ995" ca="1">INDIRECT(AZ984)+AZ993</f>
        <v>10000</v>
      </c>
      <c r="BA995" s="77" cm="1">
        <f t="array" aca="1" ref="BA995" ca="1">INDIRECT(BA984)+BA993</f>
        <v>10000</v>
      </c>
      <c r="BB995" s="77" cm="1">
        <f t="array" aca="1" ref="BB995" ca="1">INDIRECT(BB984)+BB993</f>
        <v>10000</v>
      </c>
      <c r="BC995" s="77" cm="1">
        <f t="array" aca="1" ref="BC995" ca="1">INDIRECT(BC984)+BC993</f>
        <v>10000</v>
      </c>
      <c r="BD995" s="77" cm="1">
        <f t="array" aca="1" ref="BD995" ca="1">INDIRECT(BD984)+BD993</f>
        <v>10000</v>
      </c>
      <c r="BE995" s="77" cm="1">
        <f t="array" aca="1" ref="BE995" ca="1">INDIRECT(BE984)+BE993</f>
        <v>10000</v>
      </c>
      <c r="BF995" s="77" cm="1">
        <f t="array" aca="1" ref="BF995" ca="1">INDIRECT(BF984)+BF993</f>
        <v>10000</v>
      </c>
      <c r="BG995" s="77" cm="1">
        <f t="array" aca="1" ref="BG995" ca="1">INDIRECT(BG984)+BG993</f>
        <v>10000</v>
      </c>
      <c r="BH995" s="77" cm="1">
        <f t="array" aca="1" ref="BH995" ca="1">INDIRECT(BH984)+BH993</f>
        <v>10000</v>
      </c>
      <c r="BI995" s="77" cm="1">
        <f t="array" aca="1" ref="BI995" ca="1">INDIRECT(BI984)+BI993</f>
        <v>10000</v>
      </c>
      <c r="BJ995" s="77" cm="1">
        <f t="array" aca="1" ref="BJ995" ca="1">INDIRECT(BJ984)+BJ993</f>
        <v>10000</v>
      </c>
      <c r="BK995" s="77" cm="1">
        <f t="array" aca="1" ref="BK995" ca="1">INDIRECT(BK984)+BK993</f>
        <v>10000</v>
      </c>
      <c r="BL995" s="77" cm="1">
        <f t="array" aca="1" ref="BL995" ca="1">INDIRECT(BL984)+BL993</f>
        <v>10000</v>
      </c>
      <c r="BM995" s="77" cm="1">
        <f t="array" aca="1" ref="BM995" ca="1">INDIRECT(BM984)+BM993</f>
        <v>10000</v>
      </c>
      <c r="BN995" s="77" cm="1">
        <f t="array" aca="1" ref="BN995" ca="1">INDIRECT(BN984)+BN993</f>
        <v>10000</v>
      </c>
      <c r="BO995" s="77" cm="1">
        <f t="array" aca="1" ref="BO995" ca="1">INDIRECT(BO984)+BO993</f>
        <v>10000</v>
      </c>
      <c r="BP995" s="77" cm="1">
        <f t="array" aca="1" ref="BP995" ca="1">INDIRECT(BP984)+BP993</f>
        <v>10000</v>
      </c>
      <c r="BQ995" s="77" cm="1">
        <f t="array" aca="1" ref="BQ995" ca="1">INDIRECT(BQ984)+BQ993</f>
        <v>10000</v>
      </c>
      <c r="BR995" s="77" cm="1">
        <f t="array" aca="1" ref="BR995" ca="1">INDIRECT(BR984)+BR993</f>
        <v>10000</v>
      </c>
      <c r="BS995" s="77" cm="1">
        <f t="array" aca="1" ref="BS995" ca="1">INDIRECT(BS984)+BS993</f>
        <v>10000</v>
      </c>
      <c r="BT995" s="77" cm="1">
        <f t="array" aca="1" ref="BT995" ca="1">INDIRECT(BT984)+BT993</f>
        <v>10000</v>
      </c>
      <c r="BU995" s="77" cm="1">
        <f t="array" aca="1" ref="BU995" ca="1">INDIRECT(BU984)+BU993</f>
        <v>10000</v>
      </c>
      <c r="BV995" s="77" cm="1">
        <f t="array" aca="1" ref="BV995" ca="1">INDIRECT(BV984)+BV993</f>
        <v>10000</v>
      </c>
      <c r="BW995" s="77" cm="1">
        <f t="array" aca="1" ref="BW995" ca="1">INDIRECT(BW984)+BW993</f>
        <v>10000</v>
      </c>
      <c r="BX995" s="77" cm="1">
        <f t="array" aca="1" ref="BX995" ca="1">INDIRECT(BX984)+BX993</f>
        <v>10000</v>
      </c>
      <c r="BY995" s="77" cm="1">
        <f t="array" aca="1" ref="BY995" ca="1">INDIRECT(BY984)+BY993</f>
        <v>10000</v>
      </c>
      <c r="BZ995" s="77" cm="1">
        <f t="array" aca="1" ref="BZ995" ca="1">INDIRECT(BZ984)+BZ993</f>
        <v>10000</v>
      </c>
      <c r="CA995" s="77" cm="1">
        <f t="array" aca="1" ref="CA995" ca="1">INDIRECT(CA984)+CA993</f>
        <v>10000</v>
      </c>
      <c r="CB995" s="77" cm="1">
        <f t="array" aca="1" ref="CB995" ca="1">INDIRECT(CB984)+CB993</f>
        <v>10000</v>
      </c>
      <c r="CC995" s="77" cm="1">
        <f t="array" aca="1" ref="CC995" ca="1">INDIRECT(CC984)+CC993</f>
        <v>10000</v>
      </c>
      <c r="CD995" s="77" cm="1">
        <f t="array" aca="1" ref="CD995" ca="1">INDIRECT(CD984)+CD993</f>
        <v>10000</v>
      </c>
      <c r="CE995" s="77" cm="1">
        <f t="array" aca="1" ref="CE995" ca="1">INDIRECT(CE984)+CE993</f>
        <v>10000</v>
      </c>
      <c r="CF995" s="77" cm="1">
        <f t="array" aca="1" ref="CF995" ca="1">INDIRECT(CF984)+CF993</f>
        <v>10000</v>
      </c>
      <c r="CG995" s="77" cm="1">
        <f t="array" aca="1" ref="CG995" ca="1">INDIRECT(CG984)+CG993</f>
        <v>10000</v>
      </c>
      <c r="CH995" s="77" cm="1">
        <f t="array" aca="1" ref="CH995" ca="1">INDIRECT(CH984)+CH993</f>
        <v>10000</v>
      </c>
      <c r="CI995" s="77" cm="1">
        <f t="array" aca="1" ref="CI995" ca="1">INDIRECT(CI984)+CI993</f>
        <v>10000</v>
      </c>
      <c r="CJ995" s="77" cm="1">
        <f t="array" aca="1" ref="CJ995" ca="1">INDIRECT(CJ984)+CJ993</f>
        <v>10000</v>
      </c>
      <c r="CK995" s="77" cm="1">
        <f t="array" aca="1" ref="CK995" ca="1">INDIRECT(CK984)+CK993</f>
        <v>10000</v>
      </c>
      <c r="CL995" s="77" cm="1">
        <f t="array" aca="1" ref="CL995" ca="1">INDIRECT(CL984)+CL993</f>
        <v>10000</v>
      </c>
      <c r="CN995" s="60"/>
      <c r="CO995" s="77" t="e" cm="1">
        <f t="array" aca="1" ref="CO995" ca="1">INDIRECT(CO984)+CO993</f>
        <v>#N/A</v>
      </c>
      <c r="CP995" s="77" t="e" cm="1">
        <f t="array" aca="1" ref="CP995" ca="1">INDIRECT(CP984)+CP993</f>
        <v>#N/A</v>
      </c>
      <c r="CQ995" s="77" t="e" cm="1">
        <f t="array" aca="1" ref="CQ995" ca="1">INDIRECT(CQ984)+CQ993</f>
        <v>#N/A</v>
      </c>
      <c r="CR995" s="77" t="e" cm="1">
        <f t="array" aca="1" ref="CR995" ca="1">INDIRECT(CR984)+CR993</f>
        <v>#N/A</v>
      </c>
      <c r="CS995" s="77" t="e" cm="1">
        <f t="array" aca="1" ref="CS995" ca="1">INDIRECT(CS984)+CS993</f>
        <v>#N/A</v>
      </c>
      <c r="CT995" s="77" t="e" cm="1">
        <f t="array" aca="1" ref="CT995" ca="1">INDIRECT(CT984)+CT993</f>
        <v>#N/A</v>
      </c>
      <c r="CU995" s="77" t="e" cm="1">
        <f t="array" aca="1" ref="CU995" ca="1">INDIRECT(CU984)+CU993</f>
        <v>#N/A</v>
      </c>
      <c r="CV995" s="77" t="e" cm="1">
        <f t="array" aca="1" ref="CV995" ca="1">INDIRECT(CV984)+CV993</f>
        <v>#N/A</v>
      </c>
      <c r="CW995" s="77" t="e" cm="1">
        <f t="array" aca="1" ref="CW995" ca="1">INDIRECT(CW984)+CW993</f>
        <v>#N/A</v>
      </c>
      <c r="CX995" s="77" t="e" cm="1">
        <f t="array" aca="1" ref="CX995" ca="1">INDIRECT(CX984)+CX993</f>
        <v>#N/A</v>
      </c>
      <c r="CY995" s="77" t="e" cm="1">
        <f t="array" aca="1" ref="CY995" ca="1">INDIRECT(CY984)+CY993</f>
        <v>#N/A</v>
      </c>
      <c r="CZ995" s="77" t="e" cm="1">
        <f t="array" aca="1" ref="CZ995" ca="1">INDIRECT(CZ984)+CZ993</f>
        <v>#N/A</v>
      </c>
      <c r="DA995" s="77" t="e" cm="1">
        <f t="array" aca="1" ref="DA995" ca="1">INDIRECT(DA984)+DA993</f>
        <v>#N/A</v>
      </c>
      <c r="DB995" s="77" t="e" cm="1">
        <f t="array" aca="1" ref="DB995" ca="1">INDIRECT(DB984)+DB993</f>
        <v>#N/A</v>
      </c>
      <c r="DC995" s="77" t="e" cm="1">
        <f t="array" aca="1" ref="DC995" ca="1">INDIRECT(DC984)+DC993</f>
        <v>#N/A</v>
      </c>
      <c r="DD995" s="77" t="e" cm="1">
        <f t="array" aca="1" ref="DD995" ca="1">INDIRECT(DD984)+DD993</f>
        <v>#N/A</v>
      </c>
      <c r="DE995" s="77" t="e" cm="1">
        <f t="array" aca="1" ref="DE995" ca="1">INDIRECT(DE984)+DE993</f>
        <v>#N/A</v>
      </c>
      <c r="DF995" s="77" t="e" cm="1">
        <f t="array" aca="1" ref="DF995" ca="1">INDIRECT(DF984)+DF993</f>
        <v>#N/A</v>
      </c>
      <c r="DG995" s="77" t="e" cm="1">
        <f t="array" aca="1" ref="DG995" ca="1">INDIRECT(DG984)+DG993</f>
        <v>#N/A</v>
      </c>
      <c r="DH995" s="77" t="e" cm="1">
        <f t="array" aca="1" ref="DH995" ca="1">INDIRECT(DH984)+DH993</f>
        <v>#N/A</v>
      </c>
      <c r="DI995" s="77" t="e" cm="1">
        <f t="array" aca="1" ref="DI995" ca="1">INDIRECT(DI984)+DI993</f>
        <v>#N/A</v>
      </c>
      <c r="DJ995" s="77" t="e" cm="1">
        <f t="array" aca="1" ref="DJ995" ca="1">INDIRECT(DJ984)+DJ993</f>
        <v>#N/A</v>
      </c>
      <c r="DK995" s="77" t="e" cm="1">
        <f t="array" aca="1" ref="DK995" ca="1">INDIRECT(DK984)+DK993</f>
        <v>#N/A</v>
      </c>
      <c r="DL995" s="77" t="e" cm="1">
        <f t="array" aca="1" ref="DL995" ca="1">INDIRECT(DL984)+DL993</f>
        <v>#N/A</v>
      </c>
    </row>
    <row r="996" spans="1:116" x14ac:dyDescent="0.4">
      <c r="D996" t="s">
        <v>802</v>
      </c>
      <c r="E996" s="8" t="str">
        <f t="shared" si="1213"/>
        <v>996 SUBCAC-S</v>
      </c>
      <c r="G996" s="145" t="s">
        <v>69</v>
      </c>
      <c r="H996" s="12"/>
      <c r="I996" s="60"/>
      <c r="J996" s="60"/>
      <c r="K996" s="20">
        <f t="shared" ref="K996:P996" ca="1" si="1216">AVERAGEIF($3:$3,K$2,996:996)</f>
        <v>0.79166666666666663</v>
      </c>
      <c r="L996" s="20">
        <f t="shared" ca="1" si="1216"/>
        <v>1</v>
      </c>
      <c r="M996" s="20">
        <f t="shared" ca="1" si="1216"/>
        <v>1</v>
      </c>
      <c r="N996" s="20">
        <f t="shared" ca="1" si="1216"/>
        <v>1</v>
      </c>
      <c r="O996" s="20">
        <f t="shared" ca="1" si="1216"/>
        <v>1</v>
      </c>
      <c r="P996" s="20">
        <f t="shared" ca="1" si="1216"/>
        <v>1</v>
      </c>
      <c r="R996" s="20"/>
      <c r="S996" s="150" cm="1">
        <f t="array" aca="1" ref="S996" ca="1">S995/INDIRECT(S984)</f>
        <v>-1.5</v>
      </c>
      <c r="T996" s="150" cm="1">
        <f t="array" aca="1" ref="T996" ca="1">T995/INDIRECT(T984)</f>
        <v>1</v>
      </c>
      <c r="U996" s="150" cm="1">
        <f t="array" aca="1" ref="U996" ca="1">U995/INDIRECT(U984)</f>
        <v>1</v>
      </c>
      <c r="V996" s="150" cm="1">
        <f t="array" aca="1" ref="V996" ca="1">V995/INDIRECT(V984)</f>
        <v>1</v>
      </c>
      <c r="W996" s="150" cm="1">
        <f t="array" aca="1" ref="W996" ca="1">W995/INDIRECT(W984)</f>
        <v>1</v>
      </c>
      <c r="X996" s="150" cm="1">
        <f t="array" aca="1" ref="X996" ca="1">X995/INDIRECT(X984)</f>
        <v>1</v>
      </c>
      <c r="Y996" s="150" cm="1">
        <f t="array" aca="1" ref="Y996" ca="1">Y995/INDIRECT(Y984)</f>
        <v>1</v>
      </c>
      <c r="Z996" s="150" cm="1">
        <f t="array" aca="1" ref="Z996" ca="1">Z995/INDIRECT(Z984)</f>
        <v>1</v>
      </c>
      <c r="AA996" s="150" cm="1">
        <f t="array" aca="1" ref="AA996" ca="1">AA995/INDIRECT(AA984)</f>
        <v>1</v>
      </c>
      <c r="AB996" s="150" cm="1">
        <f t="array" aca="1" ref="AB996" ca="1">AB995/INDIRECT(AB984)</f>
        <v>1</v>
      </c>
      <c r="AC996" s="150" cm="1">
        <f t="array" aca="1" ref="AC996" ca="1">AC995/INDIRECT(AC984)</f>
        <v>1</v>
      </c>
      <c r="AD996" s="150" cm="1">
        <f t="array" aca="1" ref="AD996" ca="1">AD995/INDIRECT(AD984)</f>
        <v>1</v>
      </c>
      <c r="AE996" s="150" cm="1">
        <f t="array" aca="1" ref="AE996" ca="1">AE995/INDIRECT(AE984)</f>
        <v>1</v>
      </c>
      <c r="AF996" s="150" cm="1">
        <f t="array" aca="1" ref="AF996" ca="1">AF995/INDIRECT(AF984)</f>
        <v>1</v>
      </c>
      <c r="AG996" s="150" cm="1">
        <f t="array" aca="1" ref="AG996" ca="1">AG995/INDIRECT(AG984)</f>
        <v>1</v>
      </c>
      <c r="AH996" s="150" cm="1">
        <f t="array" aca="1" ref="AH996" ca="1">AH995/INDIRECT(AH984)</f>
        <v>1</v>
      </c>
      <c r="AI996" s="150" cm="1">
        <f t="array" aca="1" ref="AI996" ca="1">AI995/INDIRECT(AI984)</f>
        <v>1</v>
      </c>
      <c r="AJ996" s="150" cm="1">
        <f t="array" aca="1" ref="AJ996" ca="1">AJ995/INDIRECT(AJ984)</f>
        <v>1</v>
      </c>
      <c r="AK996" s="150" cm="1">
        <f t="array" aca="1" ref="AK996" ca="1">AK995/INDIRECT(AK984)</f>
        <v>1</v>
      </c>
      <c r="AL996" s="150" cm="1">
        <f t="array" aca="1" ref="AL996" ca="1">AL995/INDIRECT(AL984)</f>
        <v>1</v>
      </c>
      <c r="AM996" s="150" cm="1">
        <f t="array" aca="1" ref="AM996" ca="1">AM995/INDIRECT(AM984)</f>
        <v>1</v>
      </c>
      <c r="AN996" s="150" cm="1">
        <f t="array" aca="1" ref="AN996" ca="1">AN995/INDIRECT(AN984)</f>
        <v>1</v>
      </c>
      <c r="AO996" s="150" cm="1">
        <f t="array" aca="1" ref="AO996" ca="1">AO995/INDIRECT(AO984)</f>
        <v>1</v>
      </c>
      <c r="AP996" s="150" cm="1">
        <f t="array" aca="1" ref="AP996" ca="1">AP995/INDIRECT(AP984)</f>
        <v>1</v>
      </c>
      <c r="AQ996" s="150" cm="1">
        <f t="array" aca="1" ref="AQ996" ca="1">AQ995/INDIRECT(AQ984)</f>
        <v>1</v>
      </c>
      <c r="AR996" s="150" cm="1">
        <f t="array" aca="1" ref="AR996" ca="1">AR995/INDIRECT(AR984)</f>
        <v>1</v>
      </c>
      <c r="AS996" s="150" cm="1">
        <f t="array" aca="1" ref="AS996" ca="1">AS995/INDIRECT(AS984)</f>
        <v>1</v>
      </c>
      <c r="AT996" s="150" cm="1">
        <f t="array" aca="1" ref="AT996" ca="1">AT995/INDIRECT(AT984)</f>
        <v>1</v>
      </c>
      <c r="AU996" s="150" cm="1">
        <f t="array" aca="1" ref="AU996" ca="1">AU995/INDIRECT(AU984)</f>
        <v>1</v>
      </c>
      <c r="AV996" s="150" cm="1">
        <f t="array" aca="1" ref="AV996" ca="1">AV995/INDIRECT(AV984)</f>
        <v>1</v>
      </c>
      <c r="AW996" s="150" cm="1">
        <f t="array" aca="1" ref="AW996" ca="1">AW995/INDIRECT(AW984)</f>
        <v>1</v>
      </c>
      <c r="AX996" s="150" cm="1">
        <f t="array" aca="1" ref="AX996" ca="1">AX995/INDIRECT(AX984)</f>
        <v>1</v>
      </c>
      <c r="AY996" s="150" cm="1">
        <f t="array" aca="1" ref="AY996" ca="1">AY995/INDIRECT(AY984)</f>
        <v>1</v>
      </c>
      <c r="AZ996" s="150" cm="1">
        <f t="array" aca="1" ref="AZ996" ca="1">AZ995/INDIRECT(AZ984)</f>
        <v>1</v>
      </c>
      <c r="BA996" s="150" cm="1">
        <f t="array" aca="1" ref="BA996" ca="1">BA995/INDIRECT(BA984)</f>
        <v>1</v>
      </c>
      <c r="BB996" s="150" cm="1">
        <f t="array" aca="1" ref="BB996" ca="1">BB995/INDIRECT(BB984)</f>
        <v>1</v>
      </c>
      <c r="BC996" s="150" cm="1">
        <f t="array" aca="1" ref="BC996" ca="1">BC995/INDIRECT(BC984)</f>
        <v>1</v>
      </c>
      <c r="BD996" s="150" cm="1">
        <f t="array" aca="1" ref="BD996" ca="1">BD995/INDIRECT(BD984)</f>
        <v>1</v>
      </c>
      <c r="BE996" s="150" cm="1">
        <f t="array" aca="1" ref="BE996" ca="1">BE995/INDIRECT(BE984)</f>
        <v>1</v>
      </c>
      <c r="BF996" s="150" cm="1">
        <f t="array" aca="1" ref="BF996" ca="1">BF995/INDIRECT(BF984)</f>
        <v>1</v>
      </c>
      <c r="BG996" s="150" cm="1">
        <f t="array" aca="1" ref="BG996" ca="1">BG995/INDIRECT(BG984)</f>
        <v>1</v>
      </c>
      <c r="BH996" s="150" cm="1">
        <f t="array" aca="1" ref="BH996" ca="1">BH995/INDIRECT(BH984)</f>
        <v>1</v>
      </c>
      <c r="BI996" s="150" cm="1">
        <f t="array" aca="1" ref="BI996" ca="1">BI995/INDIRECT(BI984)</f>
        <v>1</v>
      </c>
      <c r="BJ996" s="150" cm="1">
        <f t="array" aca="1" ref="BJ996" ca="1">BJ995/INDIRECT(BJ984)</f>
        <v>1</v>
      </c>
      <c r="BK996" s="150" cm="1">
        <f t="array" aca="1" ref="BK996" ca="1">BK995/INDIRECT(BK984)</f>
        <v>1</v>
      </c>
      <c r="BL996" s="150" cm="1">
        <f t="array" aca="1" ref="BL996" ca="1">BL995/INDIRECT(BL984)</f>
        <v>1</v>
      </c>
      <c r="BM996" s="150" cm="1">
        <f t="array" aca="1" ref="BM996" ca="1">BM995/INDIRECT(BM984)</f>
        <v>1</v>
      </c>
      <c r="BN996" s="150" cm="1">
        <f t="array" aca="1" ref="BN996" ca="1">BN995/INDIRECT(BN984)</f>
        <v>1</v>
      </c>
      <c r="BO996" s="150" cm="1">
        <f t="array" aca="1" ref="BO996" ca="1">BO995/INDIRECT(BO984)</f>
        <v>1</v>
      </c>
      <c r="BP996" s="150" cm="1">
        <f t="array" aca="1" ref="BP996" ca="1">BP995/INDIRECT(BP984)</f>
        <v>1</v>
      </c>
      <c r="BQ996" s="150" cm="1">
        <f t="array" aca="1" ref="BQ996" ca="1">BQ995/INDIRECT(BQ984)</f>
        <v>1</v>
      </c>
      <c r="BR996" s="150" cm="1">
        <f t="array" aca="1" ref="BR996" ca="1">BR995/INDIRECT(BR984)</f>
        <v>1</v>
      </c>
      <c r="BS996" s="150" cm="1">
        <f t="array" aca="1" ref="BS996" ca="1">BS995/INDIRECT(BS984)</f>
        <v>1</v>
      </c>
      <c r="BT996" s="150" cm="1">
        <f t="array" aca="1" ref="BT996" ca="1">BT995/INDIRECT(BT984)</f>
        <v>1</v>
      </c>
      <c r="BU996" s="150" cm="1">
        <f t="array" aca="1" ref="BU996" ca="1">BU995/INDIRECT(BU984)</f>
        <v>1</v>
      </c>
      <c r="BV996" s="150" cm="1">
        <f t="array" aca="1" ref="BV996" ca="1">BV995/INDIRECT(BV984)</f>
        <v>1</v>
      </c>
      <c r="BW996" s="150" cm="1">
        <f t="array" aca="1" ref="BW996" ca="1">BW995/INDIRECT(BW984)</f>
        <v>1</v>
      </c>
      <c r="BX996" s="150" cm="1">
        <f t="array" aca="1" ref="BX996" ca="1">BX995/INDIRECT(BX984)</f>
        <v>1</v>
      </c>
      <c r="BY996" s="150" cm="1">
        <f t="array" aca="1" ref="BY996" ca="1">BY995/INDIRECT(BY984)</f>
        <v>1</v>
      </c>
      <c r="BZ996" s="150" cm="1">
        <f t="array" aca="1" ref="BZ996" ca="1">BZ995/INDIRECT(BZ984)</f>
        <v>1</v>
      </c>
      <c r="CA996" s="150" cm="1">
        <f t="array" aca="1" ref="CA996" ca="1">CA995/INDIRECT(CA984)</f>
        <v>1</v>
      </c>
      <c r="CB996" s="150" cm="1">
        <f t="array" aca="1" ref="CB996" ca="1">CB995/INDIRECT(CB984)</f>
        <v>1</v>
      </c>
      <c r="CC996" s="150" cm="1">
        <f t="array" aca="1" ref="CC996" ca="1">CC995/INDIRECT(CC984)</f>
        <v>1</v>
      </c>
      <c r="CD996" s="150" cm="1">
        <f t="array" aca="1" ref="CD996" ca="1">CD995/INDIRECT(CD984)</f>
        <v>1</v>
      </c>
      <c r="CE996" s="150" cm="1">
        <f t="array" aca="1" ref="CE996" ca="1">CE995/INDIRECT(CE984)</f>
        <v>1</v>
      </c>
      <c r="CF996" s="150" cm="1">
        <f t="array" aca="1" ref="CF996" ca="1">CF995/INDIRECT(CF984)</f>
        <v>1</v>
      </c>
      <c r="CG996" s="150" cm="1">
        <f t="array" aca="1" ref="CG996" ca="1">CG995/INDIRECT(CG984)</f>
        <v>1</v>
      </c>
      <c r="CH996" s="150" cm="1">
        <f t="array" aca="1" ref="CH996" ca="1">CH995/INDIRECT(CH984)</f>
        <v>1</v>
      </c>
      <c r="CI996" s="150" cm="1">
        <f t="array" aca="1" ref="CI996" ca="1">CI995/INDIRECT(CI984)</f>
        <v>1</v>
      </c>
      <c r="CJ996" s="150" cm="1">
        <f t="array" aca="1" ref="CJ996" ca="1">CJ995/INDIRECT(CJ984)</f>
        <v>1</v>
      </c>
      <c r="CK996" s="150" cm="1">
        <f t="array" aca="1" ref="CK996" ca="1">CK995/INDIRECT(CK984)</f>
        <v>1</v>
      </c>
      <c r="CL996" s="150" cm="1">
        <f t="array" aca="1" ref="CL996" ca="1">CL995/INDIRECT(CL984)</f>
        <v>1</v>
      </c>
      <c r="CN996" s="60"/>
      <c r="CO996" s="150" t="e" cm="1">
        <f t="array" aca="1" ref="CO996" ca="1">CO995/INDIRECT(CO984)</f>
        <v>#N/A</v>
      </c>
      <c r="CP996" s="150" t="e" cm="1">
        <f t="array" aca="1" ref="CP996" ca="1">CP995/INDIRECT(CP984)</f>
        <v>#N/A</v>
      </c>
      <c r="CQ996" s="150" t="e" cm="1">
        <f t="array" aca="1" ref="CQ996" ca="1">CQ995/INDIRECT(CQ984)</f>
        <v>#N/A</v>
      </c>
      <c r="CR996" s="150" t="e" cm="1">
        <f t="array" aca="1" ref="CR996" ca="1">CR995/INDIRECT(CR984)</f>
        <v>#N/A</v>
      </c>
      <c r="CS996" s="150" t="e" cm="1">
        <f t="array" aca="1" ref="CS996" ca="1">CS995/INDIRECT(CS984)</f>
        <v>#N/A</v>
      </c>
      <c r="CT996" s="150" t="e" cm="1">
        <f t="array" aca="1" ref="CT996" ca="1">CT995/INDIRECT(CT984)</f>
        <v>#N/A</v>
      </c>
      <c r="CU996" s="150" t="e" cm="1">
        <f t="array" aca="1" ref="CU996" ca="1">CU995/INDIRECT(CU984)</f>
        <v>#N/A</v>
      </c>
      <c r="CV996" s="150" t="e" cm="1">
        <f t="array" aca="1" ref="CV996" ca="1">CV995/INDIRECT(CV984)</f>
        <v>#N/A</v>
      </c>
      <c r="CW996" s="150" t="e" cm="1">
        <f t="array" aca="1" ref="CW996" ca="1">CW995/INDIRECT(CW984)</f>
        <v>#N/A</v>
      </c>
      <c r="CX996" s="150" t="e" cm="1">
        <f t="array" aca="1" ref="CX996" ca="1">CX995/INDIRECT(CX984)</f>
        <v>#N/A</v>
      </c>
      <c r="CY996" s="150" t="e" cm="1">
        <f t="array" aca="1" ref="CY996" ca="1">CY995/INDIRECT(CY984)</f>
        <v>#N/A</v>
      </c>
      <c r="CZ996" s="150" t="e" cm="1">
        <f t="array" aca="1" ref="CZ996" ca="1">CZ995/INDIRECT(CZ984)</f>
        <v>#N/A</v>
      </c>
      <c r="DA996" s="150" t="e" cm="1">
        <f t="array" aca="1" ref="DA996" ca="1">DA995/INDIRECT(DA984)</f>
        <v>#N/A</v>
      </c>
      <c r="DB996" s="150" t="e" cm="1">
        <f t="array" aca="1" ref="DB996" ca="1">DB995/INDIRECT(DB984)</f>
        <v>#N/A</v>
      </c>
      <c r="DC996" s="150" t="e" cm="1">
        <f t="array" aca="1" ref="DC996" ca="1">DC995/INDIRECT(DC984)</f>
        <v>#N/A</v>
      </c>
      <c r="DD996" s="150" t="e" cm="1">
        <f t="array" aca="1" ref="DD996" ca="1">DD995/INDIRECT(DD984)</f>
        <v>#N/A</v>
      </c>
      <c r="DE996" s="150" t="e" cm="1">
        <f t="array" aca="1" ref="DE996" ca="1">DE995/INDIRECT(DE984)</f>
        <v>#N/A</v>
      </c>
      <c r="DF996" s="150" t="e" cm="1">
        <f t="array" aca="1" ref="DF996" ca="1">DF995/INDIRECT(DF984)</f>
        <v>#N/A</v>
      </c>
      <c r="DG996" s="150" t="e" cm="1">
        <f t="array" aca="1" ref="DG996" ca="1">DG995/INDIRECT(DG984)</f>
        <v>#N/A</v>
      </c>
      <c r="DH996" s="150" t="e" cm="1">
        <f t="array" aca="1" ref="DH996" ca="1">DH995/INDIRECT(DH984)</f>
        <v>#N/A</v>
      </c>
      <c r="DI996" s="150" t="e" cm="1">
        <f t="array" aca="1" ref="DI996" ca="1">DI995/INDIRECT(DI984)</f>
        <v>#N/A</v>
      </c>
      <c r="DJ996" s="150" t="e" cm="1">
        <f t="array" aca="1" ref="DJ996" ca="1">DJ995/INDIRECT(DJ984)</f>
        <v>#N/A</v>
      </c>
      <c r="DK996" s="150" t="e" cm="1">
        <f t="array" aca="1" ref="DK996" ca="1">DK995/INDIRECT(DK984)</f>
        <v>#N/A</v>
      </c>
      <c r="DL996" s="150" t="e" cm="1">
        <f t="array" aca="1" ref="DL996" ca="1">DL995/INDIRECT(DL984)</f>
        <v>#N/A</v>
      </c>
    </row>
    <row r="997" spans="1:116" x14ac:dyDescent="0.4">
      <c r="D997" t="s">
        <v>802</v>
      </c>
      <c r="E997" s="8" t="str">
        <f t="shared" si="1213"/>
        <v>997 SUBCAC-S</v>
      </c>
      <c r="G997" s="13"/>
      <c r="H997" s="12"/>
      <c r="I997" s="60"/>
      <c r="J997" s="60"/>
      <c r="S997" s="72"/>
      <c r="T997" s="72"/>
      <c r="U997" s="72"/>
      <c r="V997" s="72"/>
      <c r="W997" s="72"/>
      <c r="X997" s="72"/>
      <c r="Y997" s="72"/>
      <c r="Z997" s="72"/>
      <c r="AA997" s="72"/>
      <c r="AB997" s="72"/>
      <c r="AC997" s="72"/>
      <c r="AD997" s="72"/>
      <c r="AE997" s="72"/>
      <c r="AF997" s="72"/>
      <c r="AG997" s="72"/>
      <c r="AH997" s="72"/>
      <c r="AI997" s="72"/>
      <c r="AJ997" s="72"/>
      <c r="AK997" s="72"/>
      <c r="AL997" s="72"/>
      <c r="AM997" s="72"/>
      <c r="AN997" s="72"/>
      <c r="AO997" s="72"/>
      <c r="AP997" s="72"/>
      <c r="AQ997" s="72"/>
      <c r="AR997" s="72"/>
      <c r="AS997" s="72"/>
      <c r="AT997" s="72"/>
      <c r="AU997" s="72"/>
      <c r="AV997" s="72"/>
      <c r="AW997" s="72"/>
      <c r="AX997" s="72"/>
      <c r="AY997" s="72"/>
      <c r="AZ997" s="72"/>
      <c r="BA997" s="72"/>
      <c r="BB997" s="72"/>
      <c r="BC997" s="72"/>
      <c r="BD997" s="72"/>
      <c r="BE997" s="72"/>
      <c r="BF997" s="72"/>
      <c r="BG997" s="72"/>
      <c r="BH997" s="72"/>
      <c r="BI997" s="72"/>
      <c r="BJ997" s="72"/>
      <c r="BK997" s="72"/>
      <c r="BL997" s="72"/>
      <c r="BM997" s="72"/>
      <c r="BN997" s="72"/>
      <c r="BO997" s="72"/>
      <c r="BP997" s="72"/>
      <c r="BQ997" s="72"/>
      <c r="BR997" s="72"/>
      <c r="BS997" s="72"/>
      <c r="BT997" s="72"/>
      <c r="BU997" s="72"/>
      <c r="BV997" s="72"/>
      <c r="BW997" s="72"/>
      <c r="BX997" s="72"/>
      <c r="BY997" s="72"/>
      <c r="BZ997" s="72"/>
      <c r="CA997" s="72"/>
      <c r="CB997" s="72"/>
      <c r="CC997" s="72"/>
      <c r="CD997" s="72"/>
      <c r="CE997" s="72"/>
      <c r="CF997" s="72"/>
      <c r="CG997" s="72"/>
      <c r="CH997" s="72"/>
      <c r="CI997" s="72"/>
      <c r="CJ997" s="72"/>
      <c r="CK997" s="72"/>
      <c r="CL997" s="72"/>
      <c r="CN997" s="60"/>
      <c r="CO997" s="72"/>
      <c r="CP997" s="72"/>
      <c r="CQ997" s="72"/>
      <c r="CR997" s="72"/>
      <c r="CS997" s="72"/>
      <c r="CT997" s="72"/>
      <c r="CU997" s="72"/>
      <c r="CV997" s="72"/>
      <c r="CW997" s="72"/>
      <c r="CX997" s="72"/>
      <c r="CY997" s="72"/>
      <c r="CZ997" s="72"/>
      <c r="DA997" s="72"/>
      <c r="DB997" s="72"/>
      <c r="DC997" s="72"/>
      <c r="DD997" s="72"/>
      <c r="DE997" s="72"/>
      <c r="DF997" s="72"/>
      <c r="DG997" s="72"/>
      <c r="DH997" s="72"/>
      <c r="DI997" s="72"/>
      <c r="DJ997" s="72"/>
      <c r="DK997" s="72"/>
      <c r="DL997" s="72"/>
    </row>
    <row r="998" spans="1:116" x14ac:dyDescent="0.4">
      <c r="B998" t="s">
        <v>332</v>
      </c>
      <c r="D998" t="s">
        <v>802</v>
      </c>
      <c r="E998" s="8" t="str">
        <f>ROW()&amp;" "&amp;D998</f>
        <v>998 SUBCAC-S</v>
      </c>
      <c r="G998" s="8" t="str">
        <f>G982</f>
        <v>(Primary label)</v>
      </c>
      <c r="H998" s="12"/>
      <c r="I998" s="60"/>
      <c r="J998" s="60"/>
      <c r="S998" s="72"/>
      <c r="T998" s="72"/>
      <c r="U998" s="72"/>
      <c r="V998" s="72"/>
      <c r="W998" s="72"/>
      <c r="X998" s="72"/>
      <c r="Y998" s="72"/>
      <c r="Z998" s="72"/>
      <c r="AA998" s="72"/>
      <c r="AB998" s="72"/>
      <c r="AC998" s="72"/>
      <c r="AD998" s="72"/>
      <c r="AE998" s="72"/>
      <c r="AF998" s="72"/>
      <c r="AG998" s="72"/>
      <c r="AH998" s="72"/>
      <c r="AI998" s="72"/>
      <c r="AJ998" s="72"/>
      <c r="AK998" s="72"/>
      <c r="AL998" s="72"/>
      <c r="AM998" s="72"/>
      <c r="AN998" s="72"/>
      <c r="AO998" s="72"/>
      <c r="AP998" s="72"/>
      <c r="AQ998" s="72"/>
      <c r="AR998" s="72"/>
      <c r="AS998" s="72"/>
      <c r="AT998" s="72"/>
      <c r="AU998" s="72"/>
      <c r="AV998" s="72"/>
      <c r="AW998" s="72"/>
      <c r="AX998" s="72"/>
      <c r="AY998" s="72"/>
      <c r="AZ998" s="72"/>
      <c r="BA998" s="72"/>
      <c r="BB998" s="72"/>
      <c r="BC998" s="72"/>
      <c r="BD998" s="72"/>
      <c r="BE998" s="72"/>
      <c r="BF998" s="72"/>
      <c r="BG998" s="72"/>
      <c r="BH998" s="72"/>
      <c r="BI998" s="72"/>
      <c r="BJ998" s="72"/>
      <c r="BK998" s="72"/>
      <c r="BL998" s="72"/>
      <c r="BM998" s="72"/>
      <c r="BN998" s="72"/>
      <c r="BO998" s="72"/>
      <c r="BP998" s="72"/>
      <c r="BQ998" s="72"/>
      <c r="BR998" s="72"/>
      <c r="BS998" s="72"/>
      <c r="BT998" s="72"/>
      <c r="BU998" s="72"/>
      <c r="BV998" s="72"/>
      <c r="BW998" s="72"/>
      <c r="BX998" s="72"/>
      <c r="BY998" s="72"/>
      <c r="BZ998" s="72"/>
      <c r="CA998" s="72"/>
      <c r="CB998" s="72"/>
      <c r="CC998" s="72"/>
      <c r="CD998" s="72"/>
      <c r="CE998" s="72"/>
      <c r="CF998" s="72"/>
      <c r="CG998" s="72"/>
      <c r="CH998" s="72"/>
      <c r="CI998" s="72"/>
      <c r="CJ998" s="72"/>
      <c r="CK998" s="72"/>
      <c r="CL998" s="72"/>
      <c r="CN998" s="60"/>
      <c r="CO998" s="72"/>
      <c r="CP998" s="72"/>
      <c r="CQ998" s="72"/>
      <c r="CR998" s="72"/>
      <c r="CS998" s="72"/>
      <c r="CT998" s="72"/>
      <c r="CU998" s="72"/>
      <c r="CV998" s="72"/>
      <c r="CW998" s="72"/>
      <c r="CX998" s="72"/>
      <c r="CY998" s="72"/>
      <c r="CZ998" s="72"/>
      <c r="DA998" s="72"/>
      <c r="DB998" s="72"/>
      <c r="DC998" s="72"/>
      <c r="DD998" s="72"/>
      <c r="DE998" s="72"/>
      <c r="DF998" s="72"/>
      <c r="DG998" s="72"/>
      <c r="DH998" s="72"/>
      <c r="DI998" s="72"/>
      <c r="DJ998" s="72"/>
      <c r="DK998" s="72"/>
      <c r="DL998" s="72"/>
    </row>
    <row r="999" spans="1:116" x14ac:dyDescent="0.4">
      <c r="B999" t="s">
        <v>332</v>
      </c>
      <c r="D999" t="s">
        <v>802</v>
      </c>
      <c r="E999" s="8" t="str">
        <f>ROW()&amp;" "&amp;D999</f>
        <v>999 SUBCAC-S</v>
      </c>
      <c r="G999" s="8" t="str">
        <f>G983</f>
        <v>primary unit</v>
      </c>
      <c r="H999" s="12"/>
      <c r="I999" s="60"/>
      <c r="J999" s="60"/>
      <c r="S999" s="72"/>
      <c r="T999" s="72"/>
      <c r="U999" s="72"/>
      <c r="V999" s="72"/>
      <c r="W999" s="72"/>
      <c r="X999" s="72"/>
      <c r="Y999" s="72"/>
      <c r="Z999" s="72"/>
      <c r="AA999" s="72"/>
      <c r="AB999" s="72"/>
      <c r="AC999" s="72"/>
      <c r="AD999" s="72"/>
      <c r="AE999" s="72"/>
      <c r="AF999" s="72"/>
      <c r="AG999" s="72"/>
      <c r="AH999" s="72"/>
      <c r="AI999" s="72"/>
      <c r="AJ999" s="72"/>
      <c r="AK999" s="72"/>
      <c r="AL999" s="72"/>
      <c r="AM999" s="72"/>
      <c r="AN999" s="72"/>
      <c r="AO999" s="72"/>
      <c r="AP999" s="72"/>
      <c r="AQ999" s="72"/>
      <c r="AR999" s="72"/>
      <c r="AS999" s="72"/>
      <c r="AT999" s="72"/>
      <c r="AU999" s="72"/>
      <c r="AV999" s="72"/>
      <c r="AW999" s="72"/>
      <c r="AX999" s="72"/>
      <c r="AY999" s="72"/>
      <c r="AZ999" s="72"/>
      <c r="BA999" s="72"/>
      <c r="BB999" s="72"/>
      <c r="BC999" s="72"/>
      <c r="BD999" s="72"/>
      <c r="BE999" s="72"/>
      <c r="BF999" s="72"/>
      <c r="BG999" s="72"/>
      <c r="BH999" s="72"/>
      <c r="BI999" s="72"/>
      <c r="BJ999" s="72"/>
      <c r="BK999" s="72"/>
      <c r="BL999" s="72"/>
      <c r="BM999" s="72"/>
      <c r="BN999" s="72"/>
      <c r="BO999" s="72"/>
      <c r="BP999" s="72"/>
      <c r="BQ999" s="72"/>
      <c r="BR999" s="72"/>
      <c r="BS999" s="72"/>
      <c r="BT999" s="72"/>
      <c r="BU999" s="72"/>
      <c r="BV999" s="72"/>
      <c r="BW999" s="72"/>
      <c r="BX999" s="72"/>
      <c r="BY999" s="72"/>
      <c r="BZ999" s="72"/>
      <c r="CA999" s="72"/>
      <c r="CB999" s="72"/>
      <c r="CC999" s="72"/>
      <c r="CD999" s="72"/>
      <c r="CE999" s="72"/>
      <c r="CF999" s="72"/>
      <c r="CG999" s="72"/>
      <c r="CH999" s="72"/>
      <c r="CI999" s="72"/>
      <c r="CJ999" s="72"/>
      <c r="CK999" s="72"/>
      <c r="CL999" s="72"/>
      <c r="CN999" s="60"/>
      <c r="CO999" s="72"/>
      <c r="CP999" s="72"/>
      <c r="CQ999" s="72"/>
      <c r="CR999" s="72"/>
      <c r="CS999" s="72"/>
      <c r="CT999" s="72"/>
      <c r="CU999" s="72"/>
      <c r="CV999" s="72"/>
      <c r="CW999" s="72"/>
      <c r="CX999" s="72"/>
      <c r="CY999" s="72"/>
      <c r="CZ999" s="72"/>
      <c r="DA999" s="72"/>
      <c r="DB999" s="72"/>
      <c r="DC999" s="72"/>
      <c r="DD999" s="72"/>
      <c r="DE999" s="72"/>
      <c r="DF999" s="72"/>
      <c r="DG999" s="72"/>
      <c r="DH999" s="72"/>
      <c r="DI999" s="72"/>
      <c r="DJ999" s="72"/>
      <c r="DK999" s="72"/>
      <c r="DL999" s="72"/>
    </row>
    <row r="1000" spans="1:116" x14ac:dyDescent="0.4">
      <c r="B1000" t="s">
        <v>332</v>
      </c>
      <c r="D1000" t="s">
        <v>802</v>
      </c>
      <c r="E1000" s="8" t="str">
        <f>ROW()&amp;" "&amp;D1000</f>
        <v>1000 SUBCAC-S</v>
      </c>
      <c r="G1000" s="8" t="str">
        <f>G984</f>
        <v>Primary revenue driver</v>
      </c>
      <c r="K1000" s="53"/>
      <c r="L1000" s="53"/>
      <c r="M1000" s="53"/>
      <c r="N1000" s="53"/>
      <c r="O1000" s="53"/>
      <c r="P1000" s="53"/>
      <c r="R1000" s="24"/>
      <c r="S1000" s="215" t="str">
        <f t="shared" ref="S1000:CD1000" si="1217">S984</f>
        <v>S$16</v>
      </c>
      <c r="T1000" s="215" t="str">
        <f t="shared" si="1217"/>
        <v>T$16</v>
      </c>
      <c r="U1000" s="215" t="str">
        <f t="shared" si="1217"/>
        <v>U$16</v>
      </c>
      <c r="V1000" s="215" t="str">
        <f t="shared" si="1217"/>
        <v>V$16</v>
      </c>
      <c r="W1000" s="215" t="str">
        <f t="shared" si="1217"/>
        <v>W$16</v>
      </c>
      <c r="X1000" s="215" t="str">
        <f t="shared" si="1217"/>
        <v>X$16</v>
      </c>
      <c r="Y1000" s="215" t="str">
        <f t="shared" si="1217"/>
        <v>Y$16</v>
      </c>
      <c r="Z1000" s="215" t="str">
        <f t="shared" si="1217"/>
        <v>Z$16</v>
      </c>
      <c r="AA1000" s="215" t="str">
        <f t="shared" si="1217"/>
        <v>AA$16</v>
      </c>
      <c r="AB1000" s="215" t="str">
        <f t="shared" si="1217"/>
        <v>AB$16</v>
      </c>
      <c r="AC1000" s="215" t="str">
        <f t="shared" si="1217"/>
        <v>AC$16</v>
      </c>
      <c r="AD1000" s="215" t="str">
        <f t="shared" si="1217"/>
        <v>AD$16</v>
      </c>
      <c r="AE1000" s="215" t="str">
        <f t="shared" si="1217"/>
        <v>AE$16</v>
      </c>
      <c r="AF1000" s="215" t="str">
        <f t="shared" si="1217"/>
        <v>AF$16</v>
      </c>
      <c r="AG1000" s="215" t="str">
        <f t="shared" si="1217"/>
        <v>AG$16</v>
      </c>
      <c r="AH1000" s="215" t="str">
        <f t="shared" si="1217"/>
        <v>AH$16</v>
      </c>
      <c r="AI1000" s="215" t="str">
        <f t="shared" si="1217"/>
        <v>AI$16</v>
      </c>
      <c r="AJ1000" s="215" t="str">
        <f t="shared" si="1217"/>
        <v>AJ$16</v>
      </c>
      <c r="AK1000" s="215" t="str">
        <f t="shared" si="1217"/>
        <v>AK$16</v>
      </c>
      <c r="AL1000" s="215" t="str">
        <f t="shared" si="1217"/>
        <v>AL$16</v>
      </c>
      <c r="AM1000" s="215" t="str">
        <f t="shared" si="1217"/>
        <v>AM$16</v>
      </c>
      <c r="AN1000" s="215" t="str">
        <f t="shared" si="1217"/>
        <v>AN$16</v>
      </c>
      <c r="AO1000" s="215" t="str">
        <f t="shared" si="1217"/>
        <v>AO$16</v>
      </c>
      <c r="AP1000" s="215" t="str">
        <f t="shared" si="1217"/>
        <v>AP$16</v>
      </c>
      <c r="AQ1000" s="215" t="str">
        <f t="shared" si="1217"/>
        <v>AQ$16</v>
      </c>
      <c r="AR1000" s="215" t="str">
        <f t="shared" si="1217"/>
        <v>AR$16</v>
      </c>
      <c r="AS1000" s="215" t="str">
        <f t="shared" si="1217"/>
        <v>AS$16</v>
      </c>
      <c r="AT1000" s="215" t="str">
        <f t="shared" si="1217"/>
        <v>AT$16</v>
      </c>
      <c r="AU1000" s="215" t="str">
        <f t="shared" si="1217"/>
        <v>AU$16</v>
      </c>
      <c r="AV1000" s="215" t="str">
        <f t="shared" si="1217"/>
        <v>AV$16</v>
      </c>
      <c r="AW1000" s="215" t="str">
        <f t="shared" si="1217"/>
        <v>AW$16</v>
      </c>
      <c r="AX1000" s="215" t="str">
        <f t="shared" si="1217"/>
        <v>AX$16</v>
      </c>
      <c r="AY1000" s="215" t="str">
        <f t="shared" si="1217"/>
        <v>AY$16</v>
      </c>
      <c r="AZ1000" s="215" t="str">
        <f t="shared" si="1217"/>
        <v>AZ$16</v>
      </c>
      <c r="BA1000" s="215" t="str">
        <f t="shared" si="1217"/>
        <v>BA$16</v>
      </c>
      <c r="BB1000" s="215" t="str">
        <f t="shared" si="1217"/>
        <v>BB$16</v>
      </c>
      <c r="BC1000" s="215" t="str">
        <f t="shared" si="1217"/>
        <v>BC$16</v>
      </c>
      <c r="BD1000" s="215" t="str">
        <f t="shared" si="1217"/>
        <v>BD$16</v>
      </c>
      <c r="BE1000" s="215" t="str">
        <f t="shared" si="1217"/>
        <v>BE$16</v>
      </c>
      <c r="BF1000" s="215" t="str">
        <f t="shared" si="1217"/>
        <v>BF$16</v>
      </c>
      <c r="BG1000" s="215" t="str">
        <f t="shared" si="1217"/>
        <v>BG$16</v>
      </c>
      <c r="BH1000" s="215" t="str">
        <f t="shared" si="1217"/>
        <v>BH$16</v>
      </c>
      <c r="BI1000" s="215" t="str">
        <f t="shared" si="1217"/>
        <v>BI$16</v>
      </c>
      <c r="BJ1000" s="215" t="str">
        <f t="shared" si="1217"/>
        <v>BJ$16</v>
      </c>
      <c r="BK1000" s="215" t="str">
        <f t="shared" si="1217"/>
        <v>BK$16</v>
      </c>
      <c r="BL1000" s="215" t="str">
        <f t="shared" si="1217"/>
        <v>BL$16</v>
      </c>
      <c r="BM1000" s="215" t="str">
        <f t="shared" si="1217"/>
        <v>BM$16</v>
      </c>
      <c r="BN1000" s="215" t="str">
        <f t="shared" si="1217"/>
        <v>BN$16</v>
      </c>
      <c r="BO1000" s="215" t="str">
        <f t="shared" si="1217"/>
        <v>BO$16</v>
      </c>
      <c r="BP1000" s="215" t="str">
        <f t="shared" si="1217"/>
        <v>BP$16</v>
      </c>
      <c r="BQ1000" s="215" t="str">
        <f t="shared" si="1217"/>
        <v>BQ$16</v>
      </c>
      <c r="BR1000" s="215" t="str">
        <f t="shared" si="1217"/>
        <v>BR$16</v>
      </c>
      <c r="BS1000" s="215" t="str">
        <f t="shared" si="1217"/>
        <v>BS$16</v>
      </c>
      <c r="BT1000" s="215" t="str">
        <f t="shared" si="1217"/>
        <v>BT$16</v>
      </c>
      <c r="BU1000" s="215" t="str">
        <f t="shared" si="1217"/>
        <v>BU$16</v>
      </c>
      <c r="BV1000" s="215" t="str">
        <f t="shared" si="1217"/>
        <v>BV$16</v>
      </c>
      <c r="BW1000" s="215" t="str">
        <f t="shared" si="1217"/>
        <v>BW$16</v>
      </c>
      <c r="BX1000" s="215" t="str">
        <f t="shared" si="1217"/>
        <v>BX$16</v>
      </c>
      <c r="BY1000" s="215" t="str">
        <f t="shared" si="1217"/>
        <v>BY$16</v>
      </c>
      <c r="BZ1000" s="215" t="str">
        <f t="shared" si="1217"/>
        <v>BZ$16</v>
      </c>
      <c r="CA1000" s="215" t="str">
        <f t="shared" si="1217"/>
        <v>CA$16</v>
      </c>
      <c r="CB1000" s="215" t="str">
        <f t="shared" si="1217"/>
        <v>CB$16</v>
      </c>
      <c r="CC1000" s="215" t="str">
        <f t="shared" si="1217"/>
        <v>CC$16</v>
      </c>
      <c r="CD1000" s="215" t="str">
        <f t="shared" si="1217"/>
        <v>CD$16</v>
      </c>
      <c r="CE1000" s="215" t="str">
        <f t="shared" ref="CE1000:CL1000" si="1218">CE984</f>
        <v>CE$16</v>
      </c>
      <c r="CF1000" s="215" t="str">
        <f t="shared" si="1218"/>
        <v>CF$16</v>
      </c>
      <c r="CG1000" s="215" t="str">
        <f t="shared" si="1218"/>
        <v>CG$16</v>
      </c>
      <c r="CH1000" s="215" t="str">
        <f t="shared" si="1218"/>
        <v>CH$16</v>
      </c>
      <c r="CI1000" s="215" t="str">
        <f t="shared" si="1218"/>
        <v>CI$16</v>
      </c>
      <c r="CJ1000" s="215" t="str">
        <f t="shared" si="1218"/>
        <v>CJ$16</v>
      </c>
      <c r="CK1000" s="215" t="str">
        <f t="shared" si="1218"/>
        <v>CK$16</v>
      </c>
      <c r="CL1000" s="215" t="str">
        <f t="shared" si="1218"/>
        <v>CL$16</v>
      </c>
      <c r="CO1000" s="215" t="str">
        <f t="shared" ref="CO1000:DL1000" si="1219">CO984</f>
        <v>CO$16</v>
      </c>
      <c r="CP1000" s="215" t="str">
        <f t="shared" si="1219"/>
        <v>CP$16</v>
      </c>
      <c r="CQ1000" s="215" t="str">
        <f t="shared" si="1219"/>
        <v>CQ$16</v>
      </c>
      <c r="CR1000" s="215" t="str">
        <f t="shared" si="1219"/>
        <v>CR$16</v>
      </c>
      <c r="CS1000" s="215" t="str">
        <f t="shared" si="1219"/>
        <v>CS$16</v>
      </c>
      <c r="CT1000" s="215" t="str">
        <f t="shared" si="1219"/>
        <v>CT$16</v>
      </c>
      <c r="CU1000" s="215" t="str">
        <f t="shared" si="1219"/>
        <v>CU$16</v>
      </c>
      <c r="CV1000" s="215" t="str">
        <f t="shared" si="1219"/>
        <v>CV$16</v>
      </c>
      <c r="CW1000" s="215" t="str">
        <f t="shared" si="1219"/>
        <v>CW$16</v>
      </c>
      <c r="CX1000" s="215" t="str">
        <f t="shared" si="1219"/>
        <v>CX$16</v>
      </c>
      <c r="CY1000" s="215" t="str">
        <f t="shared" si="1219"/>
        <v>CY$16</v>
      </c>
      <c r="CZ1000" s="215" t="str">
        <f t="shared" si="1219"/>
        <v>CZ$16</v>
      </c>
      <c r="DA1000" s="215" t="str">
        <f t="shared" si="1219"/>
        <v>DA$16</v>
      </c>
      <c r="DB1000" s="215" t="str">
        <f t="shared" si="1219"/>
        <v>DB$16</v>
      </c>
      <c r="DC1000" s="215" t="str">
        <f t="shared" si="1219"/>
        <v>DC$16</v>
      </c>
      <c r="DD1000" s="215" t="str">
        <f t="shared" si="1219"/>
        <v>DD$16</v>
      </c>
      <c r="DE1000" s="215" t="str">
        <f t="shared" si="1219"/>
        <v>DE$16</v>
      </c>
      <c r="DF1000" s="215" t="str">
        <f t="shared" si="1219"/>
        <v>DF$16</v>
      </c>
      <c r="DG1000" s="215" t="str">
        <f t="shared" si="1219"/>
        <v>DG$16</v>
      </c>
      <c r="DH1000" s="215" t="str">
        <f t="shared" si="1219"/>
        <v>DH$16</v>
      </c>
      <c r="DI1000" s="215" t="str">
        <f t="shared" si="1219"/>
        <v>DI$16</v>
      </c>
      <c r="DJ1000" s="215" t="str">
        <f t="shared" si="1219"/>
        <v>DJ$16</v>
      </c>
      <c r="DK1000" s="215" t="str">
        <f t="shared" si="1219"/>
        <v>DK$16</v>
      </c>
      <c r="DL1000" s="215" t="str">
        <f t="shared" si="1219"/>
        <v>DL$16</v>
      </c>
    </row>
    <row r="1001" spans="1:116" x14ac:dyDescent="0.4">
      <c r="B1001" t="s">
        <v>332</v>
      </c>
      <c r="D1001" t="s">
        <v>802</v>
      </c>
      <c r="E1001" s="8" t="str">
        <f>ROW()&amp;" "&amp;D1001</f>
        <v>1001 SUBCAC-S</v>
      </c>
      <c r="G1001" s="8" t="str">
        <f>G985</f>
        <v>Primary volume driver</v>
      </c>
      <c r="H1001" s="56"/>
      <c r="I1001" s="79"/>
      <c r="J1001" s="79"/>
      <c r="K1001" s="15"/>
      <c r="L1001" s="15"/>
      <c r="M1001" s="15"/>
      <c r="N1001" s="15"/>
      <c r="O1001" s="15"/>
      <c r="P1001" s="15"/>
      <c r="R1001" s="15"/>
      <c r="S1001" s="215" t="str">
        <f t="shared" ref="S1001:CD1001" si="1220">S985</f>
        <v>S$17</v>
      </c>
      <c r="T1001" s="215" t="str">
        <f t="shared" si="1220"/>
        <v>T$17</v>
      </c>
      <c r="U1001" s="215" t="str">
        <f t="shared" si="1220"/>
        <v>U$17</v>
      </c>
      <c r="V1001" s="215" t="str">
        <f t="shared" si="1220"/>
        <v>V$17</v>
      </c>
      <c r="W1001" s="215" t="str">
        <f t="shared" si="1220"/>
        <v>W$17</v>
      </c>
      <c r="X1001" s="215" t="str">
        <f t="shared" si="1220"/>
        <v>X$17</v>
      </c>
      <c r="Y1001" s="215" t="str">
        <f t="shared" si="1220"/>
        <v>Y$17</v>
      </c>
      <c r="Z1001" s="215" t="str">
        <f t="shared" si="1220"/>
        <v>Z$17</v>
      </c>
      <c r="AA1001" s="215" t="str">
        <f t="shared" si="1220"/>
        <v>AA$17</v>
      </c>
      <c r="AB1001" s="215" t="str">
        <f t="shared" si="1220"/>
        <v>AB$17</v>
      </c>
      <c r="AC1001" s="215" t="str">
        <f t="shared" si="1220"/>
        <v>AC$17</v>
      </c>
      <c r="AD1001" s="215" t="str">
        <f t="shared" si="1220"/>
        <v>AD$17</v>
      </c>
      <c r="AE1001" s="215" t="str">
        <f t="shared" si="1220"/>
        <v>AE$17</v>
      </c>
      <c r="AF1001" s="215" t="str">
        <f t="shared" si="1220"/>
        <v>AF$17</v>
      </c>
      <c r="AG1001" s="215" t="str">
        <f t="shared" si="1220"/>
        <v>AG$17</v>
      </c>
      <c r="AH1001" s="215" t="str">
        <f t="shared" si="1220"/>
        <v>AH$17</v>
      </c>
      <c r="AI1001" s="215" t="str">
        <f t="shared" si="1220"/>
        <v>AI$17</v>
      </c>
      <c r="AJ1001" s="215" t="str">
        <f t="shared" si="1220"/>
        <v>AJ$17</v>
      </c>
      <c r="AK1001" s="215" t="str">
        <f t="shared" si="1220"/>
        <v>AK$17</v>
      </c>
      <c r="AL1001" s="215" t="str">
        <f t="shared" si="1220"/>
        <v>AL$17</v>
      </c>
      <c r="AM1001" s="215" t="str">
        <f t="shared" si="1220"/>
        <v>AM$17</v>
      </c>
      <c r="AN1001" s="215" t="str">
        <f t="shared" si="1220"/>
        <v>AN$17</v>
      </c>
      <c r="AO1001" s="215" t="str">
        <f t="shared" si="1220"/>
        <v>AO$17</v>
      </c>
      <c r="AP1001" s="215" t="str">
        <f t="shared" si="1220"/>
        <v>AP$17</v>
      </c>
      <c r="AQ1001" s="215" t="str">
        <f t="shared" si="1220"/>
        <v>AQ$17</v>
      </c>
      <c r="AR1001" s="215" t="str">
        <f t="shared" si="1220"/>
        <v>AR$17</v>
      </c>
      <c r="AS1001" s="215" t="str">
        <f t="shared" si="1220"/>
        <v>AS$17</v>
      </c>
      <c r="AT1001" s="215" t="str">
        <f t="shared" si="1220"/>
        <v>AT$17</v>
      </c>
      <c r="AU1001" s="215" t="str">
        <f t="shared" si="1220"/>
        <v>AU$17</v>
      </c>
      <c r="AV1001" s="215" t="str">
        <f t="shared" si="1220"/>
        <v>AV$17</v>
      </c>
      <c r="AW1001" s="215" t="str">
        <f t="shared" si="1220"/>
        <v>AW$17</v>
      </c>
      <c r="AX1001" s="215" t="str">
        <f t="shared" si="1220"/>
        <v>AX$17</v>
      </c>
      <c r="AY1001" s="215" t="str">
        <f t="shared" si="1220"/>
        <v>AY$17</v>
      </c>
      <c r="AZ1001" s="215" t="str">
        <f t="shared" si="1220"/>
        <v>AZ$17</v>
      </c>
      <c r="BA1001" s="215" t="str">
        <f t="shared" si="1220"/>
        <v>BA$17</v>
      </c>
      <c r="BB1001" s="215" t="str">
        <f t="shared" si="1220"/>
        <v>BB$17</v>
      </c>
      <c r="BC1001" s="215" t="str">
        <f t="shared" si="1220"/>
        <v>BC$17</v>
      </c>
      <c r="BD1001" s="215" t="str">
        <f t="shared" si="1220"/>
        <v>BD$17</v>
      </c>
      <c r="BE1001" s="215" t="str">
        <f t="shared" si="1220"/>
        <v>BE$17</v>
      </c>
      <c r="BF1001" s="215" t="str">
        <f t="shared" si="1220"/>
        <v>BF$17</v>
      </c>
      <c r="BG1001" s="215" t="str">
        <f t="shared" si="1220"/>
        <v>BG$17</v>
      </c>
      <c r="BH1001" s="215" t="str">
        <f t="shared" si="1220"/>
        <v>BH$17</v>
      </c>
      <c r="BI1001" s="215" t="str">
        <f t="shared" si="1220"/>
        <v>BI$17</v>
      </c>
      <c r="BJ1001" s="215" t="str">
        <f t="shared" si="1220"/>
        <v>BJ$17</v>
      </c>
      <c r="BK1001" s="215" t="str">
        <f t="shared" si="1220"/>
        <v>BK$17</v>
      </c>
      <c r="BL1001" s="215" t="str">
        <f t="shared" si="1220"/>
        <v>BL$17</v>
      </c>
      <c r="BM1001" s="215" t="str">
        <f t="shared" si="1220"/>
        <v>BM$17</v>
      </c>
      <c r="BN1001" s="215" t="str">
        <f t="shared" si="1220"/>
        <v>BN$17</v>
      </c>
      <c r="BO1001" s="215" t="str">
        <f t="shared" si="1220"/>
        <v>BO$17</v>
      </c>
      <c r="BP1001" s="215" t="str">
        <f t="shared" si="1220"/>
        <v>BP$17</v>
      </c>
      <c r="BQ1001" s="215" t="str">
        <f t="shared" si="1220"/>
        <v>BQ$17</v>
      </c>
      <c r="BR1001" s="215" t="str">
        <f t="shared" si="1220"/>
        <v>BR$17</v>
      </c>
      <c r="BS1001" s="215" t="str">
        <f t="shared" si="1220"/>
        <v>BS$17</v>
      </c>
      <c r="BT1001" s="215" t="str">
        <f t="shared" si="1220"/>
        <v>BT$17</v>
      </c>
      <c r="BU1001" s="215" t="str">
        <f t="shared" si="1220"/>
        <v>BU$17</v>
      </c>
      <c r="BV1001" s="215" t="str">
        <f t="shared" si="1220"/>
        <v>BV$17</v>
      </c>
      <c r="BW1001" s="215" t="str">
        <f t="shared" si="1220"/>
        <v>BW$17</v>
      </c>
      <c r="BX1001" s="215" t="str">
        <f t="shared" si="1220"/>
        <v>BX$17</v>
      </c>
      <c r="BY1001" s="215" t="str">
        <f t="shared" si="1220"/>
        <v>BY$17</v>
      </c>
      <c r="BZ1001" s="215" t="str">
        <f t="shared" si="1220"/>
        <v>BZ$17</v>
      </c>
      <c r="CA1001" s="215" t="str">
        <f t="shared" si="1220"/>
        <v>CA$17</v>
      </c>
      <c r="CB1001" s="215" t="str">
        <f t="shared" si="1220"/>
        <v>CB$17</v>
      </c>
      <c r="CC1001" s="215" t="str">
        <f t="shared" si="1220"/>
        <v>CC$17</v>
      </c>
      <c r="CD1001" s="215" t="str">
        <f t="shared" si="1220"/>
        <v>CD$17</v>
      </c>
      <c r="CE1001" s="215" t="str">
        <f t="shared" ref="CE1001:CL1001" si="1221">CE985</f>
        <v>CE$17</v>
      </c>
      <c r="CF1001" s="215" t="str">
        <f t="shared" si="1221"/>
        <v>CF$17</v>
      </c>
      <c r="CG1001" s="215" t="str">
        <f t="shared" si="1221"/>
        <v>CG$17</v>
      </c>
      <c r="CH1001" s="215" t="str">
        <f t="shared" si="1221"/>
        <v>CH$17</v>
      </c>
      <c r="CI1001" s="215" t="str">
        <f t="shared" si="1221"/>
        <v>CI$17</v>
      </c>
      <c r="CJ1001" s="215" t="str">
        <f t="shared" si="1221"/>
        <v>CJ$17</v>
      </c>
      <c r="CK1001" s="215" t="str">
        <f t="shared" si="1221"/>
        <v>CK$17</v>
      </c>
      <c r="CL1001" s="215" t="str">
        <f t="shared" si="1221"/>
        <v>CL$17</v>
      </c>
      <c r="CN1001" s="79"/>
      <c r="CO1001" s="215" t="str">
        <f t="shared" ref="CO1001:DL1001" si="1222">CO985</f>
        <v>CO$17</v>
      </c>
      <c r="CP1001" s="215" t="str">
        <f t="shared" si="1222"/>
        <v>CP$17</v>
      </c>
      <c r="CQ1001" s="215" t="str">
        <f t="shared" si="1222"/>
        <v>CQ$17</v>
      </c>
      <c r="CR1001" s="215" t="str">
        <f t="shared" si="1222"/>
        <v>CR$17</v>
      </c>
      <c r="CS1001" s="215" t="str">
        <f t="shared" si="1222"/>
        <v>CS$17</v>
      </c>
      <c r="CT1001" s="215" t="str">
        <f t="shared" si="1222"/>
        <v>CT$17</v>
      </c>
      <c r="CU1001" s="215" t="str">
        <f t="shared" si="1222"/>
        <v>CU$17</v>
      </c>
      <c r="CV1001" s="215" t="str">
        <f t="shared" si="1222"/>
        <v>CV$17</v>
      </c>
      <c r="CW1001" s="215" t="str">
        <f t="shared" si="1222"/>
        <v>CW$17</v>
      </c>
      <c r="CX1001" s="215" t="str">
        <f t="shared" si="1222"/>
        <v>CX$17</v>
      </c>
      <c r="CY1001" s="215" t="str">
        <f t="shared" si="1222"/>
        <v>CY$17</v>
      </c>
      <c r="CZ1001" s="215" t="str">
        <f t="shared" si="1222"/>
        <v>CZ$17</v>
      </c>
      <c r="DA1001" s="215" t="str">
        <f t="shared" si="1222"/>
        <v>DA$17</v>
      </c>
      <c r="DB1001" s="215" t="str">
        <f t="shared" si="1222"/>
        <v>DB$17</v>
      </c>
      <c r="DC1001" s="215" t="str">
        <f t="shared" si="1222"/>
        <v>DC$17</v>
      </c>
      <c r="DD1001" s="215" t="str">
        <f t="shared" si="1222"/>
        <v>DD$17</v>
      </c>
      <c r="DE1001" s="215" t="str">
        <f t="shared" si="1222"/>
        <v>DE$17</v>
      </c>
      <c r="DF1001" s="215" t="str">
        <f t="shared" si="1222"/>
        <v>DF$17</v>
      </c>
      <c r="DG1001" s="215" t="str">
        <f t="shared" si="1222"/>
        <v>DG$17</v>
      </c>
      <c r="DH1001" s="215" t="str">
        <f t="shared" si="1222"/>
        <v>DH$17</v>
      </c>
      <c r="DI1001" s="215" t="str">
        <f t="shared" si="1222"/>
        <v>DI$17</v>
      </c>
      <c r="DJ1001" s="215" t="str">
        <f t="shared" si="1222"/>
        <v>DJ$17</v>
      </c>
      <c r="DK1001" s="215" t="str">
        <f t="shared" si="1222"/>
        <v>DK$17</v>
      </c>
      <c r="DL1001" s="215" t="str">
        <f t="shared" si="1222"/>
        <v>DL$17</v>
      </c>
    </row>
    <row r="1002" spans="1:116" x14ac:dyDescent="0.4">
      <c r="B1002" t="s">
        <v>332</v>
      </c>
      <c r="D1002" t="s">
        <v>802</v>
      </c>
      <c r="E1002" s="8" t="str">
        <f t="shared" ref="E1002:E1005" si="1223">ROW()&amp;" "&amp;D1002</f>
        <v>1002 SUBCAC-S</v>
      </c>
      <c r="G1002" s="89" t="str">
        <f>G990</f>
        <v>New user acquisition cost</v>
      </c>
      <c r="H1002" s="12"/>
      <c r="I1002" s="60"/>
      <c r="J1002" s="60"/>
      <c r="K1002" s="15"/>
      <c r="L1002" s="15"/>
      <c r="M1002" s="15"/>
      <c r="N1002" s="15"/>
      <c r="O1002" s="15"/>
      <c r="P1002" s="15"/>
      <c r="R1002" s="15"/>
      <c r="S1002" s="215">
        <f t="shared" ref="S1002:CD1002" si="1224">S987</f>
        <v>0</v>
      </c>
      <c r="T1002" s="215">
        <f t="shared" si="1224"/>
        <v>0</v>
      </c>
      <c r="U1002" s="215">
        <f t="shared" si="1224"/>
        <v>0</v>
      </c>
      <c r="V1002" s="215">
        <f t="shared" si="1224"/>
        <v>0</v>
      </c>
      <c r="W1002" s="215">
        <f t="shared" si="1224"/>
        <v>0</v>
      </c>
      <c r="X1002" s="215">
        <f t="shared" si="1224"/>
        <v>0</v>
      </c>
      <c r="Y1002" s="215">
        <f t="shared" si="1224"/>
        <v>0</v>
      </c>
      <c r="Z1002" s="215">
        <f t="shared" si="1224"/>
        <v>0</v>
      </c>
      <c r="AA1002" s="215">
        <f t="shared" si="1224"/>
        <v>0</v>
      </c>
      <c r="AB1002" s="215">
        <f t="shared" si="1224"/>
        <v>0</v>
      </c>
      <c r="AC1002" s="215">
        <f t="shared" si="1224"/>
        <v>0</v>
      </c>
      <c r="AD1002" s="215">
        <f t="shared" si="1224"/>
        <v>0</v>
      </c>
      <c r="AE1002" s="215">
        <f t="shared" si="1224"/>
        <v>0</v>
      </c>
      <c r="AF1002" s="215">
        <f t="shared" si="1224"/>
        <v>0</v>
      </c>
      <c r="AG1002" s="215">
        <f t="shared" si="1224"/>
        <v>0</v>
      </c>
      <c r="AH1002" s="215">
        <f t="shared" si="1224"/>
        <v>0</v>
      </c>
      <c r="AI1002" s="215">
        <f t="shared" si="1224"/>
        <v>0</v>
      </c>
      <c r="AJ1002" s="215">
        <f t="shared" si="1224"/>
        <v>0</v>
      </c>
      <c r="AK1002" s="215">
        <f t="shared" si="1224"/>
        <v>0</v>
      </c>
      <c r="AL1002" s="215">
        <f t="shared" si="1224"/>
        <v>0</v>
      </c>
      <c r="AM1002" s="215">
        <f t="shared" si="1224"/>
        <v>0</v>
      </c>
      <c r="AN1002" s="215">
        <f t="shared" si="1224"/>
        <v>0</v>
      </c>
      <c r="AO1002" s="215">
        <f t="shared" si="1224"/>
        <v>0</v>
      </c>
      <c r="AP1002" s="215">
        <f t="shared" si="1224"/>
        <v>0</v>
      </c>
      <c r="AQ1002" s="215">
        <f t="shared" si="1224"/>
        <v>0</v>
      </c>
      <c r="AR1002" s="215">
        <f t="shared" si="1224"/>
        <v>0</v>
      </c>
      <c r="AS1002" s="215">
        <f t="shared" si="1224"/>
        <v>0</v>
      </c>
      <c r="AT1002" s="215">
        <f t="shared" si="1224"/>
        <v>0</v>
      </c>
      <c r="AU1002" s="215">
        <f t="shared" si="1224"/>
        <v>0</v>
      </c>
      <c r="AV1002" s="215">
        <f t="shared" si="1224"/>
        <v>0</v>
      </c>
      <c r="AW1002" s="215">
        <f t="shared" si="1224"/>
        <v>0</v>
      </c>
      <c r="AX1002" s="215">
        <f t="shared" si="1224"/>
        <v>0</v>
      </c>
      <c r="AY1002" s="215">
        <f t="shared" si="1224"/>
        <v>0</v>
      </c>
      <c r="AZ1002" s="215">
        <f t="shared" si="1224"/>
        <v>0</v>
      </c>
      <c r="BA1002" s="215">
        <f t="shared" si="1224"/>
        <v>0</v>
      </c>
      <c r="BB1002" s="215">
        <f t="shared" si="1224"/>
        <v>0</v>
      </c>
      <c r="BC1002" s="215">
        <f t="shared" si="1224"/>
        <v>0</v>
      </c>
      <c r="BD1002" s="215">
        <f t="shared" si="1224"/>
        <v>0</v>
      </c>
      <c r="BE1002" s="215">
        <f t="shared" si="1224"/>
        <v>0</v>
      </c>
      <c r="BF1002" s="215">
        <f t="shared" si="1224"/>
        <v>0</v>
      </c>
      <c r="BG1002" s="215">
        <f t="shared" si="1224"/>
        <v>0</v>
      </c>
      <c r="BH1002" s="215">
        <f t="shared" si="1224"/>
        <v>0</v>
      </c>
      <c r="BI1002" s="215">
        <f t="shared" si="1224"/>
        <v>0</v>
      </c>
      <c r="BJ1002" s="215">
        <f t="shared" si="1224"/>
        <v>0</v>
      </c>
      <c r="BK1002" s="215">
        <f t="shared" si="1224"/>
        <v>0</v>
      </c>
      <c r="BL1002" s="215">
        <f t="shared" si="1224"/>
        <v>0</v>
      </c>
      <c r="BM1002" s="215">
        <f t="shared" si="1224"/>
        <v>0</v>
      </c>
      <c r="BN1002" s="215">
        <f t="shared" si="1224"/>
        <v>0</v>
      </c>
      <c r="BO1002" s="215">
        <f t="shared" si="1224"/>
        <v>0</v>
      </c>
      <c r="BP1002" s="215">
        <f t="shared" si="1224"/>
        <v>0</v>
      </c>
      <c r="BQ1002" s="215">
        <f t="shared" si="1224"/>
        <v>0</v>
      </c>
      <c r="BR1002" s="215">
        <f t="shared" si="1224"/>
        <v>0</v>
      </c>
      <c r="BS1002" s="215">
        <f t="shared" si="1224"/>
        <v>0</v>
      </c>
      <c r="BT1002" s="215">
        <f t="shared" si="1224"/>
        <v>0</v>
      </c>
      <c r="BU1002" s="215">
        <f t="shared" si="1224"/>
        <v>0</v>
      </c>
      <c r="BV1002" s="215">
        <f t="shared" si="1224"/>
        <v>0</v>
      </c>
      <c r="BW1002" s="215">
        <f t="shared" si="1224"/>
        <v>0</v>
      </c>
      <c r="BX1002" s="215">
        <f t="shared" si="1224"/>
        <v>0</v>
      </c>
      <c r="BY1002" s="215">
        <f t="shared" si="1224"/>
        <v>0</v>
      </c>
      <c r="BZ1002" s="215">
        <f t="shared" si="1224"/>
        <v>0</v>
      </c>
      <c r="CA1002" s="215">
        <f t="shared" si="1224"/>
        <v>0</v>
      </c>
      <c r="CB1002" s="215">
        <f t="shared" si="1224"/>
        <v>0</v>
      </c>
      <c r="CC1002" s="215">
        <f t="shared" si="1224"/>
        <v>0</v>
      </c>
      <c r="CD1002" s="215">
        <f t="shared" si="1224"/>
        <v>0</v>
      </c>
      <c r="CE1002" s="215">
        <f t="shared" ref="CE1002:CL1002" si="1225">CE987</f>
        <v>0</v>
      </c>
      <c r="CF1002" s="215">
        <f t="shared" si="1225"/>
        <v>0</v>
      </c>
      <c r="CG1002" s="215">
        <f t="shared" si="1225"/>
        <v>0</v>
      </c>
      <c r="CH1002" s="215">
        <f t="shared" si="1225"/>
        <v>0</v>
      </c>
      <c r="CI1002" s="215">
        <f t="shared" si="1225"/>
        <v>0</v>
      </c>
      <c r="CJ1002" s="215">
        <f t="shared" si="1225"/>
        <v>0</v>
      </c>
      <c r="CK1002" s="215">
        <f t="shared" si="1225"/>
        <v>0</v>
      </c>
      <c r="CL1002" s="215">
        <f t="shared" si="1225"/>
        <v>0</v>
      </c>
      <c r="CN1002" s="60"/>
      <c r="CO1002" s="215">
        <f t="shared" ref="CO1002:DL1002" si="1226">CO987</f>
        <v>0</v>
      </c>
      <c r="CP1002" s="215">
        <f t="shared" si="1226"/>
        <v>0</v>
      </c>
      <c r="CQ1002" s="215">
        <f t="shared" si="1226"/>
        <v>0</v>
      </c>
      <c r="CR1002" s="215">
        <f t="shared" si="1226"/>
        <v>0</v>
      </c>
      <c r="CS1002" s="215">
        <f t="shared" si="1226"/>
        <v>0</v>
      </c>
      <c r="CT1002" s="215">
        <f t="shared" si="1226"/>
        <v>0</v>
      </c>
      <c r="CU1002" s="215">
        <f t="shared" si="1226"/>
        <v>0</v>
      </c>
      <c r="CV1002" s="215">
        <f t="shared" si="1226"/>
        <v>0</v>
      </c>
      <c r="CW1002" s="215">
        <f t="shared" si="1226"/>
        <v>0</v>
      </c>
      <c r="CX1002" s="215">
        <f t="shared" si="1226"/>
        <v>0</v>
      </c>
      <c r="CY1002" s="215">
        <f t="shared" si="1226"/>
        <v>0</v>
      </c>
      <c r="CZ1002" s="215">
        <f t="shared" si="1226"/>
        <v>0</v>
      </c>
      <c r="DA1002" s="215">
        <f t="shared" si="1226"/>
        <v>0</v>
      </c>
      <c r="DB1002" s="215">
        <f t="shared" si="1226"/>
        <v>0</v>
      </c>
      <c r="DC1002" s="215">
        <f t="shared" si="1226"/>
        <v>0</v>
      </c>
      <c r="DD1002" s="215">
        <f t="shared" si="1226"/>
        <v>0</v>
      </c>
      <c r="DE1002" s="215">
        <f t="shared" si="1226"/>
        <v>0</v>
      </c>
      <c r="DF1002" s="215">
        <f t="shared" si="1226"/>
        <v>0</v>
      </c>
      <c r="DG1002" s="215">
        <f t="shared" si="1226"/>
        <v>0</v>
      </c>
      <c r="DH1002" s="215">
        <f t="shared" si="1226"/>
        <v>0</v>
      </c>
      <c r="DI1002" s="215">
        <f t="shared" si="1226"/>
        <v>0</v>
      </c>
      <c r="DJ1002" s="215">
        <f t="shared" si="1226"/>
        <v>0</v>
      </c>
      <c r="DK1002" s="215">
        <f t="shared" si="1226"/>
        <v>0</v>
      </c>
      <c r="DL1002" s="215">
        <f t="shared" si="1226"/>
        <v>0</v>
      </c>
    </row>
    <row r="1003" spans="1:116" x14ac:dyDescent="0.4">
      <c r="B1003" t="s">
        <v>332</v>
      </c>
      <c r="D1003" t="s">
        <v>802</v>
      </c>
      <c r="E1003" s="8" t="str">
        <f t="shared" si="1223"/>
        <v>1003 SUBCAC-S</v>
      </c>
      <c r="G1003" s="241" t="str">
        <f>IFERROR(SUBSTITUTE(TRIM(MID(G990, SEARCH("-", G990) + 1, LEN(G990))),":",""),"no unit")</f>
        <v>no unit</v>
      </c>
      <c r="H1003" s="12"/>
      <c r="I1003" s="60"/>
      <c r="J1003" s="60"/>
      <c r="K1003" s="15"/>
      <c r="L1003" s="15"/>
      <c r="M1003" s="15"/>
      <c r="N1003" s="15"/>
      <c r="O1003" s="15"/>
      <c r="P1003" s="15"/>
      <c r="R1003" s="15"/>
      <c r="S1003" s="215"/>
      <c r="T1003" s="215"/>
      <c r="U1003" s="215"/>
      <c r="V1003" s="215"/>
      <c r="W1003" s="215"/>
      <c r="X1003" s="215"/>
      <c r="Y1003" s="215"/>
      <c r="Z1003" s="215"/>
      <c r="AA1003" s="215"/>
      <c r="AB1003" s="215"/>
      <c r="AC1003" s="215"/>
      <c r="AD1003" s="215"/>
      <c r="AE1003" s="215"/>
      <c r="AF1003" s="215"/>
      <c r="AG1003" s="215"/>
      <c r="AH1003" s="215"/>
      <c r="AI1003" s="215"/>
      <c r="AJ1003" s="215"/>
      <c r="AK1003" s="215"/>
      <c r="AL1003" s="215"/>
      <c r="AM1003" s="215"/>
      <c r="AN1003" s="215"/>
      <c r="AO1003" s="215"/>
      <c r="AP1003" s="215"/>
      <c r="AQ1003" s="215"/>
      <c r="AR1003" s="215"/>
      <c r="AS1003" s="215"/>
      <c r="AT1003" s="215"/>
      <c r="AU1003" s="215"/>
      <c r="AV1003" s="215"/>
      <c r="AW1003" s="215"/>
      <c r="AX1003" s="215"/>
      <c r="AY1003" s="215"/>
      <c r="AZ1003" s="215"/>
      <c r="BA1003" s="215"/>
      <c r="BB1003" s="215"/>
      <c r="BC1003" s="215"/>
      <c r="BD1003" s="215"/>
      <c r="BE1003" s="215"/>
      <c r="BF1003" s="215"/>
      <c r="BG1003" s="215"/>
      <c r="BH1003" s="215"/>
      <c r="BI1003" s="215"/>
      <c r="BJ1003" s="215"/>
      <c r="BK1003" s="215"/>
      <c r="BL1003" s="215"/>
      <c r="BM1003" s="215"/>
      <c r="BN1003" s="215"/>
      <c r="BO1003" s="215"/>
      <c r="BP1003" s="215"/>
      <c r="BQ1003" s="215"/>
      <c r="BR1003" s="215"/>
      <c r="BS1003" s="215"/>
      <c r="BT1003" s="215"/>
      <c r="BU1003" s="215"/>
      <c r="BV1003" s="215"/>
      <c r="BW1003" s="215"/>
      <c r="BX1003" s="215"/>
      <c r="BY1003" s="215"/>
      <c r="BZ1003" s="215"/>
      <c r="CA1003" s="215"/>
      <c r="CB1003" s="215"/>
      <c r="CC1003" s="215"/>
      <c r="CD1003" s="215"/>
      <c r="CE1003" s="215"/>
      <c r="CF1003" s="215"/>
      <c r="CG1003" s="215"/>
      <c r="CH1003" s="215"/>
      <c r="CI1003" s="215"/>
      <c r="CJ1003" s="215"/>
      <c r="CK1003" s="215"/>
      <c r="CL1003" s="215"/>
      <c r="CN1003" s="60"/>
      <c r="CO1003" s="215"/>
      <c r="CP1003" s="215"/>
      <c r="CQ1003" s="215"/>
      <c r="CR1003" s="215"/>
      <c r="CS1003" s="215"/>
      <c r="CT1003" s="215"/>
      <c r="CU1003" s="215"/>
      <c r="CV1003" s="215"/>
      <c r="CW1003" s="215"/>
      <c r="CX1003" s="215"/>
      <c r="CY1003" s="215"/>
      <c r="CZ1003" s="215"/>
      <c r="DA1003" s="215"/>
      <c r="DB1003" s="215"/>
      <c r="DC1003" s="215"/>
      <c r="DD1003" s="215"/>
      <c r="DE1003" s="215"/>
      <c r="DF1003" s="215"/>
      <c r="DG1003" s="215"/>
      <c r="DH1003" s="215"/>
      <c r="DI1003" s="215"/>
      <c r="DJ1003" s="215"/>
      <c r="DK1003" s="215"/>
      <c r="DL1003" s="215"/>
    </row>
    <row r="1004" spans="1:116" x14ac:dyDescent="0.4">
      <c r="A1004" s="3"/>
      <c r="B1004" t="s">
        <v>332</v>
      </c>
      <c r="D1004" t="s">
        <v>802</v>
      </c>
      <c r="E1004" s="8" t="str">
        <f t="shared" si="1223"/>
        <v>1004 SUBCAC-S</v>
      </c>
      <c r="G1004" s="89" t="str">
        <f>G988</f>
        <v>Secondary revenue driver</v>
      </c>
      <c r="H1004" s="90"/>
      <c r="I1004" s="213"/>
      <c r="J1004" s="213"/>
      <c r="K1004" s="214"/>
      <c r="L1004" s="214"/>
      <c r="M1004" s="214"/>
      <c r="N1004" s="214"/>
      <c r="O1004" s="214"/>
      <c r="P1004" s="214"/>
      <c r="R1004" s="214"/>
      <c r="S1004" s="4" t="str">
        <f t="shared" ref="S1004:CD1004" si="1227">ADDRESS(ROW(S993),COLUMN(S993),2)</f>
        <v>S$993</v>
      </c>
      <c r="T1004" s="4" t="str">
        <f t="shared" si="1227"/>
        <v>T$993</v>
      </c>
      <c r="U1004" s="4" t="str">
        <f t="shared" si="1227"/>
        <v>U$993</v>
      </c>
      <c r="V1004" s="4" t="str">
        <f t="shared" si="1227"/>
        <v>V$993</v>
      </c>
      <c r="W1004" s="4" t="str">
        <f t="shared" si="1227"/>
        <v>W$993</v>
      </c>
      <c r="X1004" s="4" t="str">
        <f t="shared" si="1227"/>
        <v>X$993</v>
      </c>
      <c r="Y1004" s="4" t="str">
        <f t="shared" si="1227"/>
        <v>Y$993</v>
      </c>
      <c r="Z1004" s="4" t="str">
        <f t="shared" si="1227"/>
        <v>Z$993</v>
      </c>
      <c r="AA1004" s="4" t="str">
        <f t="shared" si="1227"/>
        <v>AA$993</v>
      </c>
      <c r="AB1004" s="4" t="str">
        <f t="shared" si="1227"/>
        <v>AB$993</v>
      </c>
      <c r="AC1004" s="4" t="str">
        <f t="shared" si="1227"/>
        <v>AC$993</v>
      </c>
      <c r="AD1004" s="4" t="str">
        <f t="shared" si="1227"/>
        <v>AD$993</v>
      </c>
      <c r="AE1004" s="4" t="str">
        <f t="shared" si="1227"/>
        <v>AE$993</v>
      </c>
      <c r="AF1004" s="4" t="str">
        <f t="shared" si="1227"/>
        <v>AF$993</v>
      </c>
      <c r="AG1004" s="4" t="str">
        <f t="shared" si="1227"/>
        <v>AG$993</v>
      </c>
      <c r="AH1004" s="4" t="str">
        <f t="shared" si="1227"/>
        <v>AH$993</v>
      </c>
      <c r="AI1004" s="4" t="str">
        <f t="shared" si="1227"/>
        <v>AI$993</v>
      </c>
      <c r="AJ1004" s="4" t="str">
        <f t="shared" si="1227"/>
        <v>AJ$993</v>
      </c>
      <c r="AK1004" s="4" t="str">
        <f t="shared" si="1227"/>
        <v>AK$993</v>
      </c>
      <c r="AL1004" s="4" t="str">
        <f t="shared" si="1227"/>
        <v>AL$993</v>
      </c>
      <c r="AM1004" s="4" t="str">
        <f t="shared" si="1227"/>
        <v>AM$993</v>
      </c>
      <c r="AN1004" s="4" t="str">
        <f t="shared" si="1227"/>
        <v>AN$993</v>
      </c>
      <c r="AO1004" s="4" t="str">
        <f t="shared" si="1227"/>
        <v>AO$993</v>
      </c>
      <c r="AP1004" s="4" t="str">
        <f t="shared" si="1227"/>
        <v>AP$993</v>
      </c>
      <c r="AQ1004" s="4" t="str">
        <f t="shared" si="1227"/>
        <v>AQ$993</v>
      </c>
      <c r="AR1004" s="4" t="str">
        <f t="shared" si="1227"/>
        <v>AR$993</v>
      </c>
      <c r="AS1004" s="4" t="str">
        <f t="shared" si="1227"/>
        <v>AS$993</v>
      </c>
      <c r="AT1004" s="4" t="str">
        <f t="shared" si="1227"/>
        <v>AT$993</v>
      </c>
      <c r="AU1004" s="4" t="str">
        <f t="shared" si="1227"/>
        <v>AU$993</v>
      </c>
      <c r="AV1004" s="4" t="str">
        <f t="shared" si="1227"/>
        <v>AV$993</v>
      </c>
      <c r="AW1004" s="4" t="str">
        <f t="shared" si="1227"/>
        <v>AW$993</v>
      </c>
      <c r="AX1004" s="4" t="str">
        <f t="shared" si="1227"/>
        <v>AX$993</v>
      </c>
      <c r="AY1004" s="4" t="str">
        <f t="shared" si="1227"/>
        <v>AY$993</v>
      </c>
      <c r="AZ1004" s="4" t="str">
        <f t="shared" si="1227"/>
        <v>AZ$993</v>
      </c>
      <c r="BA1004" s="4" t="str">
        <f t="shared" si="1227"/>
        <v>BA$993</v>
      </c>
      <c r="BB1004" s="4" t="str">
        <f t="shared" si="1227"/>
        <v>BB$993</v>
      </c>
      <c r="BC1004" s="4" t="str">
        <f t="shared" si="1227"/>
        <v>BC$993</v>
      </c>
      <c r="BD1004" s="4" t="str">
        <f t="shared" si="1227"/>
        <v>BD$993</v>
      </c>
      <c r="BE1004" s="4" t="str">
        <f t="shared" si="1227"/>
        <v>BE$993</v>
      </c>
      <c r="BF1004" s="4" t="str">
        <f t="shared" si="1227"/>
        <v>BF$993</v>
      </c>
      <c r="BG1004" s="4" t="str">
        <f t="shared" si="1227"/>
        <v>BG$993</v>
      </c>
      <c r="BH1004" s="4" t="str">
        <f t="shared" si="1227"/>
        <v>BH$993</v>
      </c>
      <c r="BI1004" s="4" t="str">
        <f t="shared" si="1227"/>
        <v>BI$993</v>
      </c>
      <c r="BJ1004" s="4" t="str">
        <f t="shared" si="1227"/>
        <v>BJ$993</v>
      </c>
      <c r="BK1004" s="4" t="str">
        <f t="shared" si="1227"/>
        <v>BK$993</v>
      </c>
      <c r="BL1004" s="4" t="str">
        <f t="shared" si="1227"/>
        <v>BL$993</v>
      </c>
      <c r="BM1004" s="4" t="str">
        <f t="shared" si="1227"/>
        <v>BM$993</v>
      </c>
      <c r="BN1004" s="4" t="str">
        <f t="shared" si="1227"/>
        <v>BN$993</v>
      </c>
      <c r="BO1004" s="4" t="str">
        <f t="shared" si="1227"/>
        <v>BO$993</v>
      </c>
      <c r="BP1004" s="4" t="str">
        <f t="shared" si="1227"/>
        <v>BP$993</v>
      </c>
      <c r="BQ1004" s="4" t="str">
        <f t="shared" si="1227"/>
        <v>BQ$993</v>
      </c>
      <c r="BR1004" s="4" t="str">
        <f t="shared" si="1227"/>
        <v>BR$993</v>
      </c>
      <c r="BS1004" s="4" t="str">
        <f t="shared" si="1227"/>
        <v>BS$993</v>
      </c>
      <c r="BT1004" s="4" t="str">
        <f t="shared" si="1227"/>
        <v>BT$993</v>
      </c>
      <c r="BU1004" s="4" t="str">
        <f t="shared" si="1227"/>
        <v>BU$993</v>
      </c>
      <c r="BV1004" s="4" t="str">
        <f t="shared" si="1227"/>
        <v>BV$993</v>
      </c>
      <c r="BW1004" s="4" t="str">
        <f t="shared" si="1227"/>
        <v>BW$993</v>
      </c>
      <c r="BX1004" s="4" t="str">
        <f t="shared" si="1227"/>
        <v>BX$993</v>
      </c>
      <c r="BY1004" s="4" t="str">
        <f t="shared" si="1227"/>
        <v>BY$993</v>
      </c>
      <c r="BZ1004" s="4" t="str">
        <f t="shared" si="1227"/>
        <v>BZ$993</v>
      </c>
      <c r="CA1004" s="4" t="str">
        <f t="shared" si="1227"/>
        <v>CA$993</v>
      </c>
      <c r="CB1004" s="4" t="str">
        <f t="shared" si="1227"/>
        <v>CB$993</v>
      </c>
      <c r="CC1004" s="4" t="str">
        <f t="shared" si="1227"/>
        <v>CC$993</v>
      </c>
      <c r="CD1004" s="4" t="str">
        <f t="shared" si="1227"/>
        <v>CD$993</v>
      </c>
      <c r="CE1004" s="4" t="str">
        <f t="shared" ref="CE1004:CL1004" si="1228">ADDRESS(ROW(CE993),COLUMN(CE993),2)</f>
        <v>CE$993</v>
      </c>
      <c r="CF1004" s="4" t="str">
        <f t="shared" si="1228"/>
        <v>CF$993</v>
      </c>
      <c r="CG1004" s="4" t="str">
        <f t="shared" si="1228"/>
        <v>CG$993</v>
      </c>
      <c r="CH1004" s="4" t="str">
        <f t="shared" si="1228"/>
        <v>CH$993</v>
      </c>
      <c r="CI1004" s="4" t="str">
        <f t="shared" si="1228"/>
        <v>CI$993</v>
      </c>
      <c r="CJ1004" s="4" t="str">
        <f t="shared" si="1228"/>
        <v>CJ$993</v>
      </c>
      <c r="CK1004" s="4" t="str">
        <f t="shared" si="1228"/>
        <v>CK$993</v>
      </c>
      <c r="CL1004" s="4" t="str">
        <f t="shared" si="1228"/>
        <v>CL$993</v>
      </c>
      <c r="CN1004" s="213"/>
      <c r="CO1004" s="4" t="str">
        <f t="shared" ref="CO1004:DL1004" si="1229">ADDRESS(ROW(CO993),COLUMN(CO993),2)</f>
        <v>CO$993</v>
      </c>
      <c r="CP1004" s="4" t="str">
        <f t="shared" si="1229"/>
        <v>CP$993</v>
      </c>
      <c r="CQ1004" s="4" t="str">
        <f t="shared" si="1229"/>
        <v>CQ$993</v>
      </c>
      <c r="CR1004" s="4" t="str">
        <f t="shared" si="1229"/>
        <v>CR$993</v>
      </c>
      <c r="CS1004" s="4" t="str">
        <f t="shared" si="1229"/>
        <v>CS$993</v>
      </c>
      <c r="CT1004" s="4" t="str">
        <f t="shared" si="1229"/>
        <v>CT$993</v>
      </c>
      <c r="CU1004" s="4" t="str">
        <f t="shared" si="1229"/>
        <v>CU$993</v>
      </c>
      <c r="CV1004" s="4" t="str">
        <f t="shared" si="1229"/>
        <v>CV$993</v>
      </c>
      <c r="CW1004" s="4" t="str">
        <f t="shared" si="1229"/>
        <v>CW$993</v>
      </c>
      <c r="CX1004" s="4" t="str">
        <f t="shared" si="1229"/>
        <v>CX$993</v>
      </c>
      <c r="CY1004" s="4" t="str">
        <f t="shared" si="1229"/>
        <v>CY$993</v>
      </c>
      <c r="CZ1004" s="4" t="str">
        <f t="shared" si="1229"/>
        <v>CZ$993</v>
      </c>
      <c r="DA1004" s="4" t="str">
        <f t="shared" si="1229"/>
        <v>DA$993</v>
      </c>
      <c r="DB1004" s="4" t="str">
        <f t="shared" si="1229"/>
        <v>DB$993</v>
      </c>
      <c r="DC1004" s="4" t="str">
        <f t="shared" si="1229"/>
        <v>DC$993</v>
      </c>
      <c r="DD1004" s="4" t="str">
        <f t="shared" si="1229"/>
        <v>DD$993</v>
      </c>
      <c r="DE1004" s="4" t="str">
        <f t="shared" si="1229"/>
        <v>DE$993</v>
      </c>
      <c r="DF1004" s="4" t="str">
        <f t="shared" si="1229"/>
        <v>DF$993</v>
      </c>
      <c r="DG1004" s="4" t="str">
        <f t="shared" si="1229"/>
        <v>DG$993</v>
      </c>
      <c r="DH1004" s="4" t="str">
        <f t="shared" si="1229"/>
        <v>DH$993</v>
      </c>
      <c r="DI1004" s="4" t="str">
        <f t="shared" si="1229"/>
        <v>DI$993</v>
      </c>
      <c r="DJ1004" s="4" t="str">
        <f t="shared" si="1229"/>
        <v>DJ$993</v>
      </c>
      <c r="DK1004" s="4" t="str">
        <f t="shared" si="1229"/>
        <v>DK$993</v>
      </c>
      <c r="DL1004" s="4" t="str">
        <f t="shared" si="1229"/>
        <v>DL$993</v>
      </c>
    </row>
    <row r="1005" spans="1:116" x14ac:dyDescent="0.4">
      <c r="B1005" t="s">
        <v>332</v>
      </c>
      <c r="D1005" t="s">
        <v>802</v>
      </c>
      <c r="E1005" s="8" t="str">
        <f t="shared" si="1223"/>
        <v>1005 SUBCAC-S</v>
      </c>
      <c r="G1005" s="8" t="str">
        <f>G989</f>
        <v>Secondary volume driver</v>
      </c>
      <c r="H1005" s="12"/>
      <c r="I1005" s="60"/>
      <c r="J1005" s="60"/>
      <c r="K1005" s="15"/>
      <c r="L1005" s="15"/>
      <c r="M1005" s="15"/>
      <c r="N1005" s="15"/>
      <c r="O1005" s="15"/>
      <c r="P1005" s="15"/>
      <c r="R1005" s="15"/>
      <c r="S1005" s="215" t="str">
        <f t="shared" ref="S1005:CD1005" si="1230">S989</f>
        <v>S$19</v>
      </c>
      <c r="T1005" s="215" t="str">
        <f t="shared" si="1230"/>
        <v>T$19</v>
      </c>
      <c r="U1005" s="215" t="str">
        <f t="shared" si="1230"/>
        <v>U$19</v>
      </c>
      <c r="V1005" s="215" t="str">
        <f t="shared" si="1230"/>
        <v>V$19</v>
      </c>
      <c r="W1005" s="215" t="str">
        <f t="shared" si="1230"/>
        <v>W$19</v>
      </c>
      <c r="X1005" s="215" t="str">
        <f t="shared" si="1230"/>
        <v>X$19</v>
      </c>
      <c r="Y1005" s="215" t="str">
        <f t="shared" si="1230"/>
        <v>Y$19</v>
      </c>
      <c r="Z1005" s="215" t="str">
        <f t="shared" si="1230"/>
        <v>Z$19</v>
      </c>
      <c r="AA1005" s="215" t="str">
        <f t="shared" si="1230"/>
        <v>AA$19</v>
      </c>
      <c r="AB1005" s="215" t="str">
        <f t="shared" si="1230"/>
        <v>AB$19</v>
      </c>
      <c r="AC1005" s="215" t="str">
        <f t="shared" si="1230"/>
        <v>AC$19</v>
      </c>
      <c r="AD1005" s="215" t="str">
        <f t="shared" si="1230"/>
        <v>AD$19</v>
      </c>
      <c r="AE1005" s="215" t="str">
        <f t="shared" si="1230"/>
        <v>AE$19</v>
      </c>
      <c r="AF1005" s="215" t="str">
        <f t="shared" si="1230"/>
        <v>AF$19</v>
      </c>
      <c r="AG1005" s="215" t="str">
        <f t="shared" si="1230"/>
        <v>AG$19</v>
      </c>
      <c r="AH1005" s="215" t="str">
        <f t="shared" si="1230"/>
        <v>AH$19</v>
      </c>
      <c r="AI1005" s="215" t="str">
        <f t="shared" si="1230"/>
        <v>AI$19</v>
      </c>
      <c r="AJ1005" s="215" t="str">
        <f t="shared" si="1230"/>
        <v>AJ$19</v>
      </c>
      <c r="AK1005" s="215" t="str">
        <f t="shared" si="1230"/>
        <v>AK$19</v>
      </c>
      <c r="AL1005" s="215" t="str">
        <f t="shared" si="1230"/>
        <v>AL$19</v>
      </c>
      <c r="AM1005" s="215" t="str">
        <f t="shared" si="1230"/>
        <v>AM$19</v>
      </c>
      <c r="AN1005" s="215" t="str">
        <f t="shared" si="1230"/>
        <v>AN$19</v>
      </c>
      <c r="AO1005" s="215" t="str">
        <f t="shared" si="1230"/>
        <v>AO$19</v>
      </c>
      <c r="AP1005" s="215" t="str">
        <f t="shared" si="1230"/>
        <v>AP$19</v>
      </c>
      <c r="AQ1005" s="215" t="str">
        <f t="shared" si="1230"/>
        <v>AQ$19</v>
      </c>
      <c r="AR1005" s="215" t="str">
        <f t="shared" si="1230"/>
        <v>AR$19</v>
      </c>
      <c r="AS1005" s="215" t="str">
        <f t="shared" si="1230"/>
        <v>AS$19</v>
      </c>
      <c r="AT1005" s="215" t="str">
        <f t="shared" si="1230"/>
        <v>AT$19</v>
      </c>
      <c r="AU1005" s="215" t="str">
        <f t="shared" si="1230"/>
        <v>AU$19</v>
      </c>
      <c r="AV1005" s="215" t="str">
        <f t="shared" si="1230"/>
        <v>AV$19</v>
      </c>
      <c r="AW1005" s="215" t="str">
        <f t="shared" si="1230"/>
        <v>AW$19</v>
      </c>
      <c r="AX1005" s="215" t="str">
        <f t="shared" si="1230"/>
        <v>AX$19</v>
      </c>
      <c r="AY1005" s="215" t="str">
        <f t="shared" si="1230"/>
        <v>AY$19</v>
      </c>
      <c r="AZ1005" s="215" t="str">
        <f t="shared" si="1230"/>
        <v>AZ$19</v>
      </c>
      <c r="BA1005" s="215" t="str">
        <f t="shared" si="1230"/>
        <v>BA$19</v>
      </c>
      <c r="BB1005" s="215" t="str">
        <f t="shared" si="1230"/>
        <v>BB$19</v>
      </c>
      <c r="BC1005" s="215" t="str">
        <f t="shared" si="1230"/>
        <v>BC$19</v>
      </c>
      <c r="BD1005" s="215" t="str">
        <f t="shared" si="1230"/>
        <v>BD$19</v>
      </c>
      <c r="BE1005" s="215" t="str">
        <f t="shared" si="1230"/>
        <v>BE$19</v>
      </c>
      <c r="BF1005" s="215" t="str">
        <f t="shared" si="1230"/>
        <v>BF$19</v>
      </c>
      <c r="BG1005" s="215" t="str">
        <f t="shared" si="1230"/>
        <v>BG$19</v>
      </c>
      <c r="BH1005" s="215" t="str">
        <f t="shared" si="1230"/>
        <v>BH$19</v>
      </c>
      <c r="BI1005" s="215" t="str">
        <f t="shared" si="1230"/>
        <v>BI$19</v>
      </c>
      <c r="BJ1005" s="215" t="str">
        <f t="shared" si="1230"/>
        <v>BJ$19</v>
      </c>
      <c r="BK1005" s="215" t="str">
        <f t="shared" si="1230"/>
        <v>BK$19</v>
      </c>
      <c r="BL1005" s="215" t="str">
        <f t="shared" si="1230"/>
        <v>BL$19</v>
      </c>
      <c r="BM1005" s="215" t="str">
        <f t="shared" si="1230"/>
        <v>BM$19</v>
      </c>
      <c r="BN1005" s="215" t="str">
        <f t="shared" si="1230"/>
        <v>BN$19</v>
      </c>
      <c r="BO1005" s="215" t="str">
        <f t="shared" si="1230"/>
        <v>BO$19</v>
      </c>
      <c r="BP1005" s="215" t="str">
        <f t="shared" si="1230"/>
        <v>BP$19</v>
      </c>
      <c r="BQ1005" s="215" t="str">
        <f t="shared" si="1230"/>
        <v>BQ$19</v>
      </c>
      <c r="BR1005" s="215" t="str">
        <f t="shared" si="1230"/>
        <v>BR$19</v>
      </c>
      <c r="BS1005" s="215" t="str">
        <f t="shared" si="1230"/>
        <v>BS$19</v>
      </c>
      <c r="BT1005" s="215" t="str">
        <f t="shared" si="1230"/>
        <v>BT$19</v>
      </c>
      <c r="BU1005" s="215" t="str">
        <f t="shared" si="1230"/>
        <v>BU$19</v>
      </c>
      <c r="BV1005" s="215" t="str">
        <f t="shared" si="1230"/>
        <v>BV$19</v>
      </c>
      <c r="BW1005" s="215" t="str">
        <f t="shared" si="1230"/>
        <v>BW$19</v>
      </c>
      <c r="BX1005" s="215" t="str">
        <f t="shared" si="1230"/>
        <v>BX$19</v>
      </c>
      <c r="BY1005" s="215" t="str">
        <f t="shared" si="1230"/>
        <v>BY$19</v>
      </c>
      <c r="BZ1005" s="215" t="str">
        <f t="shared" si="1230"/>
        <v>BZ$19</v>
      </c>
      <c r="CA1005" s="215" t="str">
        <f t="shared" si="1230"/>
        <v>CA$19</v>
      </c>
      <c r="CB1005" s="215" t="str">
        <f t="shared" si="1230"/>
        <v>CB$19</v>
      </c>
      <c r="CC1005" s="215" t="str">
        <f t="shared" si="1230"/>
        <v>CC$19</v>
      </c>
      <c r="CD1005" s="215" t="str">
        <f t="shared" si="1230"/>
        <v>CD$19</v>
      </c>
      <c r="CE1005" s="215" t="str">
        <f t="shared" ref="CE1005:CL1005" si="1231">CE989</f>
        <v>CE$19</v>
      </c>
      <c r="CF1005" s="215" t="str">
        <f t="shared" si="1231"/>
        <v>CF$19</v>
      </c>
      <c r="CG1005" s="215" t="str">
        <f t="shared" si="1231"/>
        <v>CG$19</v>
      </c>
      <c r="CH1005" s="215" t="str">
        <f t="shared" si="1231"/>
        <v>CH$19</v>
      </c>
      <c r="CI1005" s="215" t="str">
        <f t="shared" si="1231"/>
        <v>CI$19</v>
      </c>
      <c r="CJ1005" s="215" t="str">
        <f t="shared" si="1231"/>
        <v>CJ$19</v>
      </c>
      <c r="CK1005" s="215" t="str">
        <f t="shared" si="1231"/>
        <v>CK$19</v>
      </c>
      <c r="CL1005" s="215" t="str">
        <f t="shared" si="1231"/>
        <v>CL$19</v>
      </c>
      <c r="CN1005" s="60"/>
      <c r="CO1005" s="215" t="str">
        <f t="shared" ref="CO1005:DL1005" si="1232">CO989</f>
        <v>CO$19</v>
      </c>
      <c r="CP1005" s="215" t="str">
        <f t="shared" si="1232"/>
        <v>CP$19</v>
      </c>
      <c r="CQ1005" s="215" t="str">
        <f t="shared" si="1232"/>
        <v>CQ$19</v>
      </c>
      <c r="CR1005" s="215" t="str">
        <f t="shared" si="1232"/>
        <v>CR$19</v>
      </c>
      <c r="CS1005" s="215" t="str">
        <f t="shared" si="1232"/>
        <v>CS$19</v>
      </c>
      <c r="CT1005" s="215" t="str">
        <f t="shared" si="1232"/>
        <v>CT$19</v>
      </c>
      <c r="CU1005" s="215" t="str">
        <f t="shared" si="1232"/>
        <v>CU$19</v>
      </c>
      <c r="CV1005" s="215" t="str">
        <f t="shared" si="1232"/>
        <v>CV$19</v>
      </c>
      <c r="CW1005" s="215" t="str">
        <f t="shared" si="1232"/>
        <v>CW$19</v>
      </c>
      <c r="CX1005" s="215" t="str">
        <f t="shared" si="1232"/>
        <v>CX$19</v>
      </c>
      <c r="CY1005" s="215" t="str">
        <f t="shared" si="1232"/>
        <v>CY$19</v>
      </c>
      <c r="CZ1005" s="215" t="str">
        <f t="shared" si="1232"/>
        <v>CZ$19</v>
      </c>
      <c r="DA1005" s="215" t="str">
        <f t="shared" si="1232"/>
        <v>DA$19</v>
      </c>
      <c r="DB1005" s="215" t="str">
        <f t="shared" si="1232"/>
        <v>DB$19</v>
      </c>
      <c r="DC1005" s="215" t="str">
        <f t="shared" si="1232"/>
        <v>DC$19</v>
      </c>
      <c r="DD1005" s="215" t="str">
        <f t="shared" si="1232"/>
        <v>DD$19</v>
      </c>
      <c r="DE1005" s="215" t="str">
        <f t="shared" si="1232"/>
        <v>DE$19</v>
      </c>
      <c r="DF1005" s="215" t="str">
        <f t="shared" si="1232"/>
        <v>DF$19</v>
      </c>
      <c r="DG1005" s="215" t="str">
        <f t="shared" si="1232"/>
        <v>DG$19</v>
      </c>
      <c r="DH1005" s="215" t="str">
        <f t="shared" si="1232"/>
        <v>DH$19</v>
      </c>
      <c r="DI1005" s="215" t="str">
        <f t="shared" si="1232"/>
        <v>DI$19</v>
      </c>
      <c r="DJ1005" s="215" t="str">
        <f t="shared" si="1232"/>
        <v>DJ$19</v>
      </c>
      <c r="DK1005" s="215" t="str">
        <f t="shared" si="1232"/>
        <v>DK$19</v>
      </c>
      <c r="DL1005" s="215" t="str">
        <f t="shared" si="1232"/>
        <v>DL$19</v>
      </c>
    </row>
    <row r="1006" spans="1:116" x14ac:dyDescent="0.4">
      <c r="E1006" s="8"/>
      <c r="H1006" s="12"/>
      <c r="I1006" s="60"/>
      <c r="J1006" s="60"/>
      <c r="K1006" s="15"/>
      <c r="L1006" s="15"/>
      <c r="M1006" s="15"/>
      <c r="N1006" s="15"/>
      <c r="O1006" s="15"/>
      <c r="P1006" s="15"/>
      <c r="R1006" s="15"/>
      <c r="S1006" s="76"/>
      <c r="T1006" s="76"/>
      <c r="U1006" s="76"/>
      <c r="V1006" s="76"/>
      <c r="W1006" s="76"/>
      <c r="X1006" s="76"/>
      <c r="Y1006" s="76"/>
      <c r="Z1006" s="76"/>
      <c r="AA1006" s="76"/>
      <c r="AB1006" s="76"/>
      <c r="AC1006" s="76"/>
      <c r="AD1006" s="76"/>
      <c r="AE1006" s="76"/>
      <c r="AF1006" s="76"/>
      <c r="AG1006" s="76"/>
      <c r="AH1006" s="76"/>
      <c r="AI1006" s="76"/>
      <c r="AJ1006" s="76"/>
      <c r="AK1006" s="76"/>
      <c r="AL1006" s="76"/>
      <c r="AM1006" s="76"/>
      <c r="AN1006" s="76"/>
      <c r="AO1006" s="76"/>
      <c r="AP1006" s="76"/>
      <c r="AQ1006" s="76"/>
      <c r="AR1006" s="76"/>
      <c r="AS1006" s="76"/>
      <c r="AT1006" s="76"/>
      <c r="AU1006" s="76"/>
      <c r="AV1006" s="76"/>
      <c r="AW1006" s="76"/>
      <c r="AX1006" s="76"/>
      <c r="AY1006" s="76"/>
      <c r="AZ1006" s="76"/>
      <c r="BA1006" s="76"/>
      <c r="BB1006" s="76"/>
      <c r="BC1006" s="76"/>
      <c r="BD1006" s="76"/>
      <c r="BE1006" s="76"/>
      <c r="BF1006" s="76"/>
      <c r="BG1006" s="76"/>
      <c r="BH1006" s="76"/>
      <c r="BI1006" s="76"/>
      <c r="BJ1006" s="76"/>
      <c r="BK1006" s="76"/>
      <c r="BL1006" s="76"/>
      <c r="BM1006" s="76"/>
      <c r="BN1006" s="76"/>
      <c r="BO1006" s="76"/>
      <c r="BP1006" s="76"/>
      <c r="BQ1006" s="76"/>
      <c r="BR1006" s="76"/>
      <c r="BS1006" s="76"/>
      <c r="BT1006" s="76"/>
      <c r="BU1006" s="76"/>
      <c r="BV1006" s="76"/>
      <c r="BW1006" s="76"/>
      <c r="BX1006" s="76"/>
      <c r="BY1006" s="76"/>
      <c r="BZ1006" s="76"/>
      <c r="CA1006" s="76"/>
      <c r="CB1006" s="76"/>
      <c r="CC1006" s="76"/>
      <c r="CD1006" s="76"/>
      <c r="CE1006" s="76"/>
      <c r="CF1006" s="76"/>
      <c r="CG1006" s="76"/>
      <c r="CH1006" s="76"/>
      <c r="CI1006" s="76"/>
      <c r="CJ1006" s="76"/>
      <c r="CK1006" s="76"/>
      <c r="CL1006" s="76"/>
      <c r="CN1006" s="60"/>
      <c r="CO1006" s="76"/>
      <c r="CP1006" s="76"/>
      <c r="CQ1006" s="76"/>
      <c r="CR1006" s="76"/>
      <c r="CS1006" s="76"/>
      <c r="CT1006" s="76"/>
      <c r="CU1006" s="76"/>
      <c r="CV1006" s="76"/>
      <c r="CW1006" s="76"/>
      <c r="CX1006" s="76"/>
      <c r="CY1006" s="76"/>
      <c r="CZ1006" s="76"/>
      <c r="DA1006" s="76"/>
      <c r="DB1006" s="76"/>
      <c r="DC1006" s="76"/>
      <c r="DD1006" s="76"/>
      <c r="DE1006" s="76"/>
      <c r="DF1006" s="76"/>
      <c r="DG1006" s="76"/>
      <c r="DH1006" s="76"/>
      <c r="DI1006" s="76"/>
      <c r="DJ1006" s="76"/>
      <c r="DK1006" s="76"/>
      <c r="DL1006" s="76"/>
    </row>
    <row r="1007" spans="1:116" x14ac:dyDescent="0.4">
      <c r="A1007" s="174"/>
      <c r="E1007" s="8"/>
      <c r="G1007" s="175" t="s">
        <v>490</v>
      </c>
      <c r="H1007" s="193"/>
      <c r="I1007" s="194"/>
      <c r="J1007" s="194"/>
      <c r="K1007" s="195"/>
      <c r="L1007" s="195"/>
      <c r="M1007" s="195"/>
      <c r="N1007" s="195"/>
      <c r="O1007" s="195"/>
      <c r="P1007" s="195"/>
      <c r="R1007" s="195"/>
      <c r="S1007" s="196"/>
      <c r="T1007" s="196"/>
      <c r="U1007" s="196"/>
      <c r="V1007" s="196"/>
      <c r="W1007" s="196"/>
      <c r="X1007" s="196"/>
      <c r="Y1007" s="196"/>
      <c r="Z1007" s="196"/>
      <c r="AA1007" s="196"/>
      <c r="AB1007" s="196"/>
      <c r="AC1007" s="196"/>
      <c r="AD1007" s="196"/>
      <c r="AE1007" s="196"/>
      <c r="AF1007" s="196"/>
      <c r="AG1007" s="196"/>
      <c r="AH1007" s="196"/>
      <c r="AI1007" s="196"/>
      <c r="AJ1007" s="196"/>
      <c r="AK1007" s="196"/>
      <c r="AL1007" s="196"/>
      <c r="AM1007" s="196"/>
      <c r="AN1007" s="196"/>
      <c r="AO1007" s="196"/>
      <c r="AP1007" s="196"/>
      <c r="AQ1007" s="196"/>
      <c r="AR1007" s="196"/>
      <c r="AS1007" s="196"/>
      <c r="AT1007" s="196"/>
      <c r="AU1007" s="196"/>
      <c r="AV1007" s="196"/>
      <c r="AW1007" s="196"/>
      <c r="AX1007" s="196"/>
      <c r="AY1007" s="196"/>
      <c r="AZ1007" s="196"/>
      <c r="BA1007" s="196"/>
      <c r="BB1007" s="196"/>
      <c r="BC1007" s="196"/>
      <c r="BD1007" s="196"/>
      <c r="BE1007" s="196"/>
      <c r="BF1007" s="196"/>
      <c r="BG1007" s="196"/>
      <c r="BH1007" s="196"/>
      <c r="BI1007" s="196"/>
      <c r="BJ1007" s="196"/>
      <c r="BK1007" s="196"/>
      <c r="BL1007" s="196"/>
      <c r="BM1007" s="196"/>
      <c r="BN1007" s="196"/>
      <c r="BO1007" s="196"/>
      <c r="BP1007" s="196"/>
      <c r="BQ1007" s="196"/>
      <c r="BR1007" s="196"/>
      <c r="BS1007" s="196"/>
      <c r="BT1007" s="196"/>
      <c r="BU1007" s="196"/>
      <c r="BV1007" s="196"/>
      <c r="BW1007" s="196"/>
      <c r="BX1007" s="196"/>
      <c r="BY1007" s="196"/>
      <c r="BZ1007" s="196"/>
      <c r="CA1007" s="196"/>
      <c r="CB1007" s="196"/>
      <c r="CC1007" s="196"/>
      <c r="CD1007" s="196"/>
      <c r="CE1007" s="196"/>
      <c r="CF1007" s="196"/>
      <c r="CG1007" s="196"/>
      <c r="CH1007" s="196"/>
      <c r="CI1007" s="196"/>
      <c r="CJ1007" s="196"/>
      <c r="CK1007" s="196"/>
      <c r="CL1007" s="196"/>
      <c r="CN1007" s="194"/>
      <c r="CO1007" s="196"/>
      <c r="CP1007" s="196"/>
      <c r="CQ1007" s="196"/>
      <c r="CR1007" s="196"/>
      <c r="CS1007" s="196"/>
      <c r="CT1007" s="196"/>
      <c r="CU1007" s="196"/>
      <c r="CV1007" s="196"/>
      <c r="CW1007" s="196"/>
      <c r="CX1007" s="196"/>
      <c r="CY1007" s="196"/>
      <c r="CZ1007" s="196"/>
      <c r="DA1007" s="196"/>
      <c r="DB1007" s="196"/>
      <c r="DC1007" s="196"/>
      <c r="DD1007" s="196"/>
      <c r="DE1007" s="196"/>
      <c r="DF1007" s="196"/>
      <c r="DG1007" s="196"/>
      <c r="DH1007" s="196"/>
      <c r="DI1007" s="196"/>
      <c r="DJ1007" s="196"/>
      <c r="DK1007" s="196"/>
      <c r="DL1007" s="196"/>
    </row>
    <row r="1008" spans="1:116" x14ac:dyDescent="0.4">
      <c r="A1008" s="174"/>
      <c r="E1008" s="8"/>
      <c r="G1008" s="175" t="s">
        <v>492</v>
      </c>
      <c r="H1008" s="193"/>
      <c r="I1008" s="194"/>
      <c r="J1008" s="194"/>
      <c r="K1008" s="195"/>
      <c r="L1008" s="195"/>
      <c r="M1008" s="195"/>
      <c r="N1008" s="195"/>
      <c r="O1008" s="195"/>
      <c r="P1008" s="195"/>
      <c r="R1008" s="195"/>
      <c r="S1008" s="196"/>
      <c r="T1008" s="196"/>
      <c r="U1008" s="196"/>
      <c r="V1008" s="196"/>
      <c r="W1008" s="196"/>
      <c r="X1008" s="196"/>
      <c r="Y1008" s="196"/>
      <c r="Z1008" s="196"/>
      <c r="AA1008" s="196"/>
      <c r="AB1008" s="196"/>
      <c r="AC1008" s="196"/>
      <c r="AD1008" s="196"/>
      <c r="AE1008" s="196"/>
      <c r="AF1008" s="196"/>
      <c r="AG1008" s="196"/>
      <c r="AH1008" s="196"/>
      <c r="AI1008" s="196"/>
      <c r="AJ1008" s="196"/>
      <c r="AK1008" s="196"/>
      <c r="AL1008" s="196"/>
      <c r="AM1008" s="196"/>
      <c r="AN1008" s="196"/>
      <c r="AO1008" s="196"/>
      <c r="AP1008" s="196"/>
      <c r="AQ1008" s="196"/>
      <c r="AR1008" s="196"/>
      <c r="AS1008" s="196"/>
      <c r="AT1008" s="196"/>
      <c r="AU1008" s="196"/>
      <c r="AV1008" s="196"/>
      <c r="AW1008" s="196"/>
      <c r="AX1008" s="196"/>
      <c r="AY1008" s="196"/>
      <c r="AZ1008" s="196"/>
      <c r="BA1008" s="196"/>
      <c r="BB1008" s="196"/>
      <c r="BC1008" s="196"/>
      <c r="BD1008" s="196"/>
      <c r="BE1008" s="196"/>
      <c r="BF1008" s="196"/>
      <c r="BG1008" s="196"/>
      <c r="BH1008" s="196"/>
      <c r="BI1008" s="196"/>
      <c r="BJ1008" s="196"/>
      <c r="BK1008" s="196"/>
      <c r="BL1008" s="196"/>
      <c r="BM1008" s="196"/>
      <c r="BN1008" s="196"/>
      <c r="BO1008" s="196"/>
      <c r="BP1008" s="196"/>
      <c r="BQ1008" s="196"/>
      <c r="BR1008" s="196"/>
      <c r="BS1008" s="196"/>
      <c r="BT1008" s="196"/>
      <c r="BU1008" s="196"/>
      <c r="BV1008" s="196"/>
      <c r="BW1008" s="196"/>
      <c r="BX1008" s="196"/>
      <c r="BY1008" s="196"/>
      <c r="BZ1008" s="196"/>
      <c r="CA1008" s="196"/>
      <c r="CB1008" s="196"/>
      <c r="CC1008" s="196"/>
      <c r="CD1008" s="196"/>
      <c r="CE1008" s="196"/>
      <c r="CF1008" s="196"/>
      <c r="CG1008" s="196"/>
      <c r="CH1008" s="196"/>
      <c r="CI1008" s="196"/>
      <c r="CJ1008" s="196"/>
      <c r="CK1008" s="196"/>
      <c r="CL1008" s="196"/>
      <c r="CN1008" s="194"/>
      <c r="CO1008" s="196"/>
      <c r="CP1008" s="196"/>
      <c r="CQ1008" s="196"/>
      <c r="CR1008" s="196"/>
      <c r="CS1008" s="196"/>
      <c r="CT1008" s="196"/>
      <c r="CU1008" s="196"/>
      <c r="CV1008" s="196"/>
      <c r="CW1008" s="196"/>
      <c r="CX1008" s="196"/>
      <c r="CY1008" s="196"/>
      <c r="CZ1008" s="196"/>
      <c r="DA1008" s="196"/>
      <c r="DB1008" s="196"/>
      <c r="DC1008" s="196"/>
      <c r="DD1008" s="196"/>
      <c r="DE1008" s="196"/>
      <c r="DF1008" s="196"/>
      <c r="DG1008" s="196"/>
      <c r="DH1008" s="196"/>
      <c r="DI1008" s="196"/>
      <c r="DJ1008" s="196"/>
      <c r="DK1008" s="196"/>
      <c r="DL1008" s="196"/>
    </row>
    <row r="1009" spans="1:116" x14ac:dyDescent="0.4">
      <c r="A1009" s="174"/>
      <c r="E1009" s="8"/>
      <c r="G1009" s="175" t="s">
        <v>461</v>
      </c>
      <c r="H1009" s="174"/>
      <c r="I1009" s="176"/>
      <c r="J1009" s="176"/>
      <c r="K1009" s="197"/>
      <c r="L1009" s="197"/>
      <c r="M1009" s="197"/>
      <c r="N1009" s="197"/>
      <c r="O1009" s="197"/>
      <c r="P1009" s="197"/>
      <c r="R1009" s="198"/>
      <c r="S1009" s="199" t="str">
        <f t="shared" ref="S1009:CD1009" si="1233">S$20</f>
        <v>S$16</v>
      </c>
      <c r="T1009" s="199" t="str">
        <f t="shared" si="1233"/>
        <v>T$16</v>
      </c>
      <c r="U1009" s="199" t="str">
        <f t="shared" si="1233"/>
        <v>U$16</v>
      </c>
      <c r="V1009" s="199" t="str">
        <f t="shared" si="1233"/>
        <v>V$16</v>
      </c>
      <c r="W1009" s="199" t="str">
        <f t="shared" si="1233"/>
        <v>W$16</v>
      </c>
      <c r="X1009" s="199" t="str">
        <f t="shared" si="1233"/>
        <v>X$16</v>
      </c>
      <c r="Y1009" s="199" t="str">
        <f t="shared" si="1233"/>
        <v>Y$16</v>
      </c>
      <c r="Z1009" s="199" t="str">
        <f t="shared" si="1233"/>
        <v>Z$16</v>
      </c>
      <c r="AA1009" s="199" t="str">
        <f t="shared" si="1233"/>
        <v>AA$16</v>
      </c>
      <c r="AB1009" s="199" t="str">
        <f t="shared" si="1233"/>
        <v>AB$16</v>
      </c>
      <c r="AC1009" s="199" t="str">
        <f t="shared" si="1233"/>
        <v>AC$16</v>
      </c>
      <c r="AD1009" s="199" t="str">
        <f t="shared" si="1233"/>
        <v>AD$16</v>
      </c>
      <c r="AE1009" s="199" t="str">
        <f t="shared" si="1233"/>
        <v>AE$16</v>
      </c>
      <c r="AF1009" s="199" t="str">
        <f t="shared" si="1233"/>
        <v>AF$16</v>
      </c>
      <c r="AG1009" s="199" t="str">
        <f t="shared" si="1233"/>
        <v>AG$16</v>
      </c>
      <c r="AH1009" s="199" t="str">
        <f t="shared" si="1233"/>
        <v>AH$16</v>
      </c>
      <c r="AI1009" s="199" t="str">
        <f t="shared" si="1233"/>
        <v>AI$16</v>
      </c>
      <c r="AJ1009" s="199" t="str">
        <f t="shared" si="1233"/>
        <v>AJ$16</v>
      </c>
      <c r="AK1009" s="199" t="str">
        <f t="shared" si="1233"/>
        <v>AK$16</v>
      </c>
      <c r="AL1009" s="199" t="str">
        <f t="shared" si="1233"/>
        <v>AL$16</v>
      </c>
      <c r="AM1009" s="199" t="str">
        <f t="shared" si="1233"/>
        <v>AM$16</v>
      </c>
      <c r="AN1009" s="199" t="str">
        <f t="shared" si="1233"/>
        <v>AN$16</v>
      </c>
      <c r="AO1009" s="199" t="str">
        <f t="shared" si="1233"/>
        <v>AO$16</v>
      </c>
      <c r="AP1009" s="199" t="str">
        <f t="shared" si="1233"/>
        <v>AP$16</v>
      </c>
      <c r="AQ1009" s="199" t="str">
        <f t="shared" si="1233"/>
        <v>AQ$16</v>
      </c>
      <c r="AR1009" s="199" t="str">
        <f t="shared" si="1233"/>
        <v>AR$16</v>
      </c>
      <c r="AS1009" s="199" t="str">
        <f t="shared" si="1233"/>
        <v>AS$16</v>
      </c>
      <c r="AT1009" s="199" t="str">
        <f t="shared" si="1233"/>
        <v>AT$16</v>
      </c>
      <c r="AU1009" s="199" t="str">
        <f t="shared" si="1233"/>
        <v>AU$16</v>
      </c>
      <c r="AV1009" s="199" t="str">
        <f t="shared" si="1233"/>
        <v>AV$16</v>
      </c>
      <c r="AW1009" s="199" t="str">
        <f t="shared" si="1233"/>
        <v>AW$16</v>
      </c>
      <c r="AX1009" s="199" t="str">
        <f t="shared" si="1233"/>
        <v>AX$16</v>
      </c>
      <c r="AY1009" s="199" t="str">
        <f t="shared" si="1233"/>
        <v>AY$16</v>
      </c>
      <c r="AZ1009" s="199" t="str">
        <f t="shared" si="1233"/>
        <v>AZ$16</v>
      </c>
      <c r="BA1009" s="199" t="str">
        <f t="shared" si="1233"/>
        <v>BA$16</v>
      </c>
      <c r="BB1009" s="199" t="str">
        <f t="shared" si="1233"/>
        <v>BB$16</v>
      </c>
      <c r="BC1009" s="199" t="str">
        <f t="shared" si="1233"/>
        <v>BC$16</v>
      </c>
      <c r="BD1009" s="199" t="str">
        <f t="shared" si="1233"/>
        <v>BD$16</v>
      </c>
      <c r="BE1009" s="199" t="str">
        <f t="shared" si="1233"/>
        <v>BE$16</v>
      </c>
      <c r="BF1009" s="199" t="str">
        <f t="shared" si="1233"/>
        <v>BF$16</v>
      </c>
      <c r="BG1009" s="199" t="str">
        <f t="shared" si="1233"/>
        <v>BG$16</v>
      </c>
      <c r="BH1009" s="199" t="str">
        <f t="shared" si="1233"/>
        <v>BH$16</v>
      </c>
      <c r="BI1009" s="199" t="str">
        <f t="shared" si="1233"/>
        <v>BI$16</v>
      </c>
      <c r="BJ1009" s="199" t="str">
        <f t="shared" si="1233"/>
        <v>BJ$16</v>
      </c>
      <c r="BK1009" s="199" t="str">
        <f t="shared" si="1233"/>
        <v>BK$16</v>
      </c>
      <c r="BL1009" s="199" t="str">
        <f t="shared" si="1233"/>
        <v>BL$16</v>
      </c>
      <c r="BM1009" s="199" t="str">
        <f t="shared" si="1233"/>
        <v>BM$16</v>
      </c>
      <c r="BN1009" s="199" t="str">
        <f t="shared" si="1233"/>
        <v>BN$16</v>
      </c>
      <c r="BO1009" s="199" t="str">
        <f t="shared" si="1233"/>
        <v>BO$16</v>
      </c>
      <c r="BP1009" s="199" t="str">
        <f t="shared" si="1233"/>
        <v>BP$16</v>
      </c>
      <c r="BQ1009" s="199" t="str">
        <f t="shared" si="1233"/>
        <v>BQ$16</v>
      </c>
      <c r="BR1009" s="199" t="str">
        <f t="shared" si="1233"/>
        <v>BR$16</v>
      </c>
      <c r="BS1009" s="199" t="str">
        <f t="shared" si="1233"/>
        <v>BS$16</v>
      </c>
      <c r="BT1009" s="199" t="str">
        <f t="shared" si="1233"/>
        <v>BT$16</v>
      </c>
      <c r="BU1009" s="199" t="str">
        <f t="shared" si="1233"/>
        <v>BU$16</v>
      </c>
      <c r="BV1009" s="199" t="str">
        <f t="shared" si="1233"/>
        <v>BV$16</v>
      </c>
      <c r="BW1009" s="199" t="str">
        <f t="shared" si="1233"/>
        <v>BW$16</v>
      </c>
      <c r="BX1009" s="199" t="str">
        <f t="shared" si="1233"/>
        <v>BX$16</v>
      </c>
      <c r="BY1009" s="199" t="str">
        <f t="shared" si="1233"/>
        <v>BY$16</v>
      </c>
      <c r="BZ1009" s="199" t="str">
        <f t="shared" si="1233"/>
        <v>BZ$16</v>
      </c>
      <c r="CA1009" s="199" t="str">
        <f t="shared" si="1233"/>
        <v>CA$16</v>
      </c>
      <c r="CB1009" s="199" t="str">
        <f t="shared" si="1233"/>
        <v>CB$16</v>
      </c>
      <c r="CC1009" s="199" t="str">
        <f t="shared" si="1233"/>
        <v>CC$16</v>
      </c>
      <c r="CD1009" s="199" t="str">
        <f t="shared" si="1233"/>
        <v>CD$16</v>
      </c>
      <c r="CE1009" s="199" t="str">
        <f t="shared" ref="CE1009:CL1009" si="1234">CE$20</f>
        <v>CE$16</v>
      </c>
      <c r="CF1009" s="199" t="str">
        <f t="shared" si="1234"/>
        <v>CF$16</v>
      </c>
      <c r="CG1009" s="199" t="str">
        <f t="shared" si="1234"/>
        <v>CG$16</v>
      </c>
      <c r="CH1009" s="199" t="str">
        <f t="shared" si="1234"/>
        <v>CH$16</v>
      </c>
      <c r="CI1009" s="199" t="str">
        <f t="shared" si="1234"/>
        <v>CI$16</v>
      </c>
      <c r="CJ1009" s="199" t="str">
        <f t="shared" si="1234"/>
        <v>CJ$16</v>
      </c>
      <c r="CK1009" s="199" t="str">
        <f t="shared" si="1234"/>
        <v>CK$16</v>
      </c>
      <c r="CL1009" s="199" t="str">
        <f t="shared" si="1234"/>
        <v>CL$16</v>
      </c>
      <c r="CN1009" s="176"/>
      <c r="CO1009" s="199" t="str">
        <f t="shared" ref="CO1009:DL1009" si="1235">CO$20</f>
        <v>CO$16</v>
      </c>
      <c r="CP1009" s="199" t="str">
        <f t="shared" si="1235"/>
        <v>CP$16</v>
      </c>
      <c r="CQ1009" s="199" t="str">
        <f t="shared" si="1235"/>
        <v>CQ$16</v>
      </c>
      <c r="CR1009" s="199" t="str">
        <f t="shared" si="1235"/>
        <v>CR$16</v>
      </c>
      <c r="CS1009" s="199" t="str">
        <f t="shared" si="1235"/>
        <v>CS$16</v>
      </c>
      <c r="CT1009" s="199" t="str">
        <f t="shared" si="1235"/>
        <v>CT$16</v>
      </c>
      <c r="CU1009" s="199" t="str">
        <f t="shared" si="1235"/>
        <v>CU$16</v>
      </c>
      <c r="CV1009" s="199" t="str">
        <f t="shared" si="1235"/>
        <v>CV$16</v>
      </c>
      <c r="CW1009" s="199" t="str">
        <f t="shared" si="1235"/>
        <v>CW$16</v>
      </c>
      <c r="CX1009" s="199" t="str">
        <f t="shared" si="1235"/>
        <v>CX$16</v>
      </c>
      <c r="CY1009" s="199" t="str">
        <f t="shared" si="1235"/>
        <v>CY$16</v>
      </c>
      <c r="CZ1009" s="199" t="str">
        <f t="shared" si="1235"/>
        <v>CZ$16</v>
      </c>
      <c r="DA1009" s="199" t="str">
        <f t="shared" si="1235"/>
        <v>DA$16</v>
      </c>
      <c r="DB1009" s="199" t="str">
        <f t="shared" si="1235"/>
        <v>DB$16</v>
      </c>
      <c r="DC1009" s="199" t="str">
        <f t="shared" si="1235"/>
        <v>DC$16</v>
      </c>
      <c r="DD1009" s="199" t="str">
        <f t="shared" si="1235"/>
        <v>DD$16</v>
      </c>
      <c r="DE1009" s="199" t="str">
        <f t="shared" si="1235"/>
        <v>DE$16</v>
      </c>
      <c r="DF1009" s="199" t="str">
        <f t="shared" si="1235"/>
        <v>DF$16</v>
      </c>
      <c r="DG1009" s="199" t="str">
        <f t="shared" si="1235"/>
        <v>DG$16</v>
      </c>
      <c r="DH1009" s="199" t="str">
        <f t="shared" si="1235"/>
        <v>DH$16</v>
      </c>
      <c r="DI1009" s="199" t="str">
        <f t="shared" si="1235"/>
        <v>DI$16</v>
      </c>
      <c r="DJ1009" s="199" t="str">
        <f t="shared" si="1235"/>
        <v>DJ$16</v>
      </c>
      <c r="DK1009" s="199" t="str">
        <f t="shared" si="1235"/>
        <v>DK$16</v>
      </c>
      <c r="DL1009" s="199" t="str">
        <f t="shared" si="1235"/>
        <v>DL$16</v>
      </c>
    </row>
    <row r="1010" spans="1:116" x14ac:dyDescent="0.4">
      <c r="A1010" s="174"/>
      <c r="E1010" s="8"/>
      <c r="G1010" s="175" t="s">
        <v>462</v>
      </c>
      <c r="H1010" s="174"/>
      <c r="I1010" s="176"/>
      <c r="J1010" s="176"/>
      <c r="K1010" s="197"/>
      <c r="L1010" s="197"/>
      <c r="M1010" s="197"/>
      <c r="N1010" s="197"/>
      <c r="O1010" s="197"/>
      <c r="P1010" s="197"/>
      <c r="R1010" s="198"/>
      <c r="S1010" s="199" t="str">
        <f t="shared" ref="S1010:CD1010" si="1236">S$21</f>
        <v>S$17</v>
      </c>
      <c r="T1010" s="199" t="str">
        <f t="shared" si="1236"/>
        <v>T$17</v>
      </c>
      <c r="U1010" s="199" t="str">
        <f t="shared" si="1236"/>
        <v>U$17</v>
      </c>
      <c r="V1010" s="199" t="str">
        <f t="shared" si="1236"/>
        <v>V$17</v>
      </c>
      <c r="W1010" s="199" t="str">
        <f t="shared" si="1236"/>
        <v>W$17</v>
      </c>
      <c r="X1010" s="199" t="str">
        <f t="shared" si="1236"/>
        <v>X$17</v>
      </c>
      <c r="Y1010" s="199" t="str">
        <f t="shared" si="1236"/>
        <v>Y$17</v>
      </c>
      <c r="Z1010" s="199" t="str">
        <f t="shared" si="1236"/>
        <v>Z$17</v>
      </c>
      <c r="AA1010" s="199" t="str">
        <f t="shared" si="1236"/>
        <v>AA$17</v>
      </c>
      <c r="AB1010" s="199" t="str">
        <f t="shared" si="1236"/>
        <v>AB$17</v>
      </c>
      <c r="AC1010" s="199" t="str">
        <f t="shared" si="1236"/>
        <v>AC$17</v>
      </c>
      <c r="AD1010" s="199" t="str">
        <f t="shared" si="1236"/>
        <v>AD$17</v>
      </c>
      <c r="AE1010" s="199" t="str">
        <f t="shared" si="1236"/>
        <v>AE$17</v>
      </c>
      <c r="AF1010" s="199" t="str">
        <f t="shared" si="1236"/>
        <v>AF$17</v>
      </c>
      <c r="AG1010" s="199" t="str">
        <f t="shared" si="1236"/>
        <v>AG$17</v>
      </c>
      <c r="AH1010" s="199" t="str">
        <f t="shared" si="1236"/>
        <v>AH$17</v>
      </c>
      <c r="AI1010" s="199" t="str">
        <f t="shared" si="1236"/>
        <v>AI$17</v>
      </c>
      <c r="AJ1010" s="199" t="str">
        <f t="shared" si="1236"/>
        <v>AJ$17</v>
      </c>
      <c r="AK1010" s="199" t="str">
        <f t="shared" si="1236"/>
        <v>AK$17</v>
      </c>
      <c r="AL1010" s="199" t="str">
        <f t="shared" si="1236"/>
        <v>AL$17</v>
      </c>
      <c r="AM1010" s="199" t="str">
        <f t="shared" si="1236"/>
        <v>AM$17</v>
      </c>
      <c r="AN1010" s="199" t="str">
        <f t="shared" si="1236"/>
        <v>AN$17</v>
      </c>
      <c r="AO1010" s="199" t="str">
        <f t="shared" si="1236"/>
        <v>AO$17</v>
      </c>
      <c r="AP1010" s="199" t="str">
        <f t="shared" si="1236"/>
        <v>AP$17</v>
      </c>
      <c r="AQ1010" s="199" t="str">
        <f t="shared" si="1236"/>
        <v>AQ$17</v>
      </c>
      <c r="AR1010" s="199" t="str">
        <f t="shared" si="1236"/>
        <v>AR$17</v>
      </c>
      <c r="AS1010" s="199" t="str">
        <f t="shared" si="1236"/>
        <v>AS$17</v>
      </c>
      <c r="AT1010" s="199" t="str">
        <f t="shared" si="1236"/>
        <v>AT$17</v>
      </c>
      <c r="AU1010" s="199" t="str">
        <f t="shared" si="1236"/>
        <v>AU$17</v>
      </c>
      <c r="AV1010" s="199" t="str">
        <f t="shared" si="1236"/>
        <v>AV$17</v>
      </c>
      <c r="AW1010" s="199" t="str">
        <f t="shared" si="1236"/>
        <v>AW$17</v>
      </c>
      <c r="AX1010" s="199" t="str">
        <f t="shared" si="1236"/>
        <v>AX$17</v>
      </c>
      <c r="AY1010" s="199" t="str">
        <f t="shared" si="1236"/>
        <v>AY$17</v>
      </c>
      <c r="AZ1010" s="199" t="str">
        <f t="shared" si="1236"/>
        <v>AZ$17</v>
      </c>
      <c r="BA1010" s="199" t="str">
        <f t="shared" si="1236"/>
        <v>BA$17</v>
      </c>
      <c r="BB1010" s="199" t="str">
        <f t="shared" si="1236"/>
        <v>BB$17</v>
      </c>
      <c r="BC1010" s="199" t="str">
        <f t="shared" si="1236"/>
        <v>BC$17</v>
      </c>
      <c r="BD1010" s="199" t="str">
        <f t="shared" si="1236"/>
        <v>BD$17</v>
      </c>
      <c r="BE1010" s="199" t="str">
        <f t="shared" si="1236"/>
        <v>BE$17</v>
      </c>
      <c r="BF1010" s="199" t="str">
        <f t="shared" si="1236"/>
        <v>BF$17</v>
      </c>
      <c r="BG1010" s="199" t="str">
        <f t="shared" si="1236"/>
        <v>BG$17</v>
      </c>
      <c r="BH1010" s="199" t="str">
        <f t="shared" si="1236"/>
        <v>BH$17</v>
      </c>
      <c r="BI1010" s="199" t="str">
        <f t="shared" si="1236"/>
        <v>BI$17</v>
      </c>
      <c r="BJ1010" s="199" t="str">
        <f t="shared" si="1236"/>
        <v>BJ$17</v>
      </c>
      <c r="BK1010" s="199" t="str">
        <f t="shared" si="1236"/>
        <v>BK$17</v>
      </c>
      <c r="BL1010" s="199" t="str">
        <f t="shared" si="1236"/>
        <v>BL$17</v>
      </c>
      <c r="BM1010" s="199" t="str">
        <f t="shared" si="1236"/>
        <v>BM$17</v>
      </c>
      <c r="BN1010" s="199" t="str">
        <f t="shared" si="1236"/>
        <v>BN$17</v>
      </c>
      <c r="BO1010" s="199" t="str">
        <f t="shared" si="1236"/>
        <v>BO$17</v>
      </c>
      <c r="BP1010" s="199" t="str">
        <f t="shared" si="1236"/>
        <v>BP$17</v>
      </c>
      <c r="BQ1010" s="199" t="str">
        <f t="shared" si="1236"/>
        <v>BQ$17</v>
      </c>
      <c r="BR1010" s="199" t="str">
        <f t="shared" si="1236"/>
        <v>BR$17</v>
      </c>
      <c r="BS1010" s="199" t="str">
        <f t="shared" si="1236"/>
        <v>BS$17</v>
      </c>
      <c r="BT1010" s="199" t="str">
        <f t="shared" si="1236"/>
        <v>BT$17</v>
      </c>
      <c r="BU1010" s="199" t="str">
        <f t="shared" si="1236"/>
        <v>BU$17</v>
      </c>
      <c r="BV1010" s="199" t="str">
        <f t="shared" si="1236"/>
        <v>BV$17</v>
      </c>
      <c r="BW1010" s="199" t="str">
        <f t="shared" si="1236"/>
        <v>BW$17</v>
      </c>
      <c r="BX1010" s="199" t="str">
        <f t="shared" si="1236"/>
        <v>BX$17</v>
      </c>
      <c r="BY1010" s="199" t="str">
        <f t="shared" si="1236"/>
        <v>BY$17</v>
      </c>
      <c r="BZ1010" s="199" t="str">
        <f t="shared" si="1236"/>
        <v>BZ$17</v>
      </c>
      <c r="CA1010" s="199" t="str">
        <f t="shared" si="1236"/>
        <v>CA$17</v>
      </c>
      <c r="CB1010" s="199" t="str">
        <f t="shared" si="1236"/>
        <v>CB$17</v>
      </c>
      <c r="CC1010" s="199" t="str">
        <f t="shared" si="1236"/>
        <v>CC$17</v>
      </c>
      <c r="CD1010" s="199" t="str">
        <f t="shared" si="1236"/>
        <v>CD$17</v>
      </c>
      <c r="CE1010" s="199" t="str">
        <f t="shared" ref="CE1010:CL1010" si="1237">CE$21</f>
        <v>CE$17</v>
      </c>
      <c r="CF1010" s="199" t="str">
        <f t="shared" si="1237"/>
        <v>CF$17</v>
      </c>
      <c r="CG1010" s="199" t="str">
        <f t="shared" si="1237"/>
        <v>CG$17</v>
      </c>
      <c r="CH1010" s="199" t="str">
        <f t="shared" si="1237"/>
        <v>CH$17</v>
      </c>
      <c r="CI1010" s="199" t="str">
        <f t="shared" si="1237"/>
        <v>CI$17</v>
      </c>
      <c r="CJ1010" s="199" t="str">
        <f t="shared" si="1237"/>
        <v>CJ$17</v>
      </c>
      <c r="CK1010" s="199" t="str">
        <f t="shared" si="1237"/>
        <v>CK$17</v>
      </c>
      <c r="CL1010" s="199" t="str">
        <f t="shared" si="1237"/>
        <v>CL$17</v>
      </c>
      <c r="CN1010" s="176"/>
      <c r="CO1010" s="199" t="str">
        <f t="shared" ref="CO1010:DL1010" si="1238">CO$21</f>
        <v>CO$17</v>
      </c>
      <c r="CP1010" s="199" t="str">
        <f t="shared" si="1238"/>
        <v>CP$17</v>
      </c>
      <c r="CQ1010" s="199" t="str">
        <f t="shared" si="1238"/>
        <v>CQ$17</v>
      </c>
      <c r="CR1010" s="199" t="str">
        <f t="shared" si="1238"/>
        <v>CR$17</v>
      </c>
      <c r="CS1010" s="199" t="str">
        <f t="shared" si="1238"/>
        <v>CS$17</v>
      </c>
      <c r="CT1010" s="199" t="str">
        <f t="shared" si="1238"/>
        <v>CT$17</v>
      </c>
      <c r="CU1010" s="199" t="str">
        <f t="shared" si="1238"/>
        <v>CU$17</v>
      </c>
      <c r="CV1010" s="199" t="str">
        <f t="shared" si="1238"/>
        <v>CV$17</v>
      </c>
      <c r="CW1010" s="199" t="str">
        <f t="shared" si="1238"/>
        <v>CW$17</v>
      </c>
      <c r="CX1010" s="199" t="str">
        <f t="shared" si="1238"/>
        <v>CX$17</v>
      </c>
      <c r="CY1010" s="199" t="str">
        <f t="shared" si="1238"/>
        <v>CY$17</v>
      </c>
      <c r="CZ1010" s="199" t="str">
        <f t="shared" si="1238"/>
        <v>CZ$17</v>
      </c>
      <c r="DA1010" s="199" t="str">
        <f t="shared" si="1238"/>
        <v>DA$17</v>
      </c>
      <c r="DB1010" s="199" t="str">
        <f t="shared" si="1238"/>
        <v>DB$17</v>
      </c>
      <c r="DC1010" s="199" t="str">
        <f t="shared" si="1238"/>
        <v>DC$17</v>
      </c>
      <c r="DD1010" s="199" t="str">
        <f t="shared" si="1238"/>
        <v>DD$17</v>
      </c>
      <c r="DE1010" s="199" t="str">
        <f t="shared" si="1238"/>
        <v>DE$17</v>
      </c>
      <c r="DF1010" s="199" t="str">
        <f t="shared" si="1238"/>
        <v>DF$17</v>
      </c>
      <c r="DG1010" s="199" t="str">
        <f t="shared" si="1238"/>
        <v>DG$17</v>
      </c>
      <c r="DH1010" s="199" t="str">
        <f t="shared" si="1238"/>
        <v>DH$17</v>
      </c>
      <c r="DI1010" s="199" t="str">
        <f t="shared" si="1238"/>
        <v>DI$17</v>
      </c>
      <c r="DJ1010" s="199" t="str">
        <f t="shared" si="1238"/>
        <v>DJ$17</v>
      </c>
      <c r="DK1010" s="199" t="str">
        <f t="shared" si="1238"/>
        <v>DK$17</v>
      </c>
      <c r="DL1010" s="199" t="str">
        <f t="shared" si="1238"/>
        <v>DL$17</v>
      </c>
    </row>
    <row r="1011" spans="1:116" x14ac:dyDescent="0.4">
      <c r="A1011" s="174"/>
      <c r="E1011" s="8"/>
      <c r="G1011" s="175" t="s">
        <v>491</v>
      </c>
      <c r="H1011" s="200"/>
      <c r="I1011" s="201"/>
      <c r="J1011" s="201"/>
      <c r="K1011" s="202"/>
      <c r="L1011" s="202"/>
      <c r="M1011" s="202"/>
      <c r="N1011" s="202"/>
      <c r="O1011" s="202"/>
      <c r="P1011" s="202"/>
      <c r="R1011" s="202"/>
      <c r="S1011" s="174"/>
      <c r="T1011" s="174"/>
      <c r="U1011" s="174"/>
      <c r="V1011" s="174"/>
      <c r="W1011" s="174"/>
      <c r="X1011" s="174"/>
      <c r="Y1011" s="174"/>
      <c r="Z1011" s="174"/>
      <c r="AA1011" s="174"/>
      <c r="AB1011" s="174"/>
      <c r="AC1011" s="174"/>
      <c r="AD1011" s="174"/>
      <c r="AE1011" s="174"/>
      <c r="AF1011" s="174"/>
      <c r="AG1011" s="174"/>
      <c r="AH1011" s="174"/>
      <c r="AI1011" s="174"/>
      <c r="AJ1011" s="174"/>
      <c r="AK1011" s="174"/>
      <c r="AL1011" s="174"/>
      <c r="AM1011" s="174"/>
      <c r="AN1011" s="174"/>
      <c r="AO1011" s="174"/>
      <c r="AP1011" s="174"/>
      <c r="AQ1011" s="174"/>
      <c r="AR1011" s="174"/>
      <c r="AS1011" s="174"/>
      <c r="AT1011" s="174"/>
      <c r="AU1011" s="174"/>
      <c r="AV1011" s="174"/>
      <c r="AW1011" s="174"/>
      <c r="AX1011" s="174"/>
      <c r="AY1011" s="174"/>
      <c r="AZ1011" s="174"/>
      <c r="BA1011" s="174"/>
      <c r="BB1011" s="174"/>
      <c r="BC1011" s="174"/>
      <c r="BD1011" s="174"/>
      <c r="BE1011" s="174"/>
      <c r="BF1011" s="174"/>
      <c r="BG1011" s="174"/>
      <c r="BH1011" s="174"/>
      <c r="BI1011" s="174"/>
      <c r="BJ1011" s="174"/>
      <c r="BK1011" s="174"/>
      <c r="BL1011" s="174"/>
      <c r="BM1011" s="174"/>
      <c r="BN1011" s="174"/>
      <c r="BO1011" s="174"/>
      <c r="BP1011" s="174"/>
      <c r="BQ1011" s="174"/>
      <c r="BR1011" s="174"/>
      <c r="BS1011" s="174"/>
      <c r="BT1011" s="174"/>
      <c r="BU1011" s="174"/>
      <c r="BV1011" s="174"/>
      <c r="BW1011" s="174"/>
      <c r="BX1011" s="174"/>
      <c r="BY1011" s="174"/>
      <c r="BZ1011" s="174"/>
      <c r="CA1011" s="174"/>
      <c r="CB1011" s="174"/>
      <c r="CC1011" s="174"/>
      <c r="CD1011" s="174"/>
      <c r="CE1011" s="174"/>
      <c r="CF1011" s="174"/>
      <c r="CG1011" s="174"/>
      <c r="CH1011" s="174"/>
      <c r="CI1011" s="174"/>
      <c r="CJ1011" s="174"/>
      <c r="CK1011" s="174"/>
      <c r="CL1011" s="174"/>
      <c r="CN1011" s="201"/>
      <c r="CO1011" s="174"/>
      <c r="CP1011" s="174"/>
      <c r="CQ1011" s="174"/>
      <c r="CR1011" s="174"/>
      <c r="CS1011" s="174"/>
      <c r="CT1011" s="174"/>
      <c r="CU1011" s="174"/>
      <c r="CV1011" s="174"/>
      <c r="CW1011" s="174"/>
      <c r="CX1011" s="174"/>
      <c r="CY1011" s="174"/>
      <c r="CZ1011" s="174"/>
      <c r="DA1011" s="174"/>
      <c r="DB1011" s="174"/>
      <c r="DC1011" s="174"/>
      <c r="DD1011" s="174"/>
      <c r="DE1011" s="174"/>
      <c r="DF1011" s="174"/>
      <c r="DG1011" s="174"/>
      <c r="DH1011" s="174"/>
      <c r="DI1011" s="174"/>
      <c r="DJ1011" s="174"/>
      <c r="DK1011" s="174"/>
      <c r="DL1011" s="174"/>
    </row>
    <row r="1012" spans="1:116" x14ac:dyDescent="0.4">
      <c r="A1012" s="174"/>
      <c r="E1012" s="8"/>
      <c r="G1012" s="175" t="s">
        <v>505</v>
      </c>
      <c r="H1012" s="200"/>
      <c r="I1012" s="201"/>
      <c r="J1012" s="201"/>
      <c r="K1012" s="202"/>
      <c r="L1012" s="202"/>
      <c r="M1012" s="202"/>
      <c r="N1012" s="202"/>
      <c r="O1012" s="202"/>
      <c r="P1012" s="202"/>
      <c r="R1012" s="202"/>
      <c r="S1012" s="190"/>
      <c r="T1012" s="190"/>
      <c r="U1012" s="190"/>
      <c r="V1012" s="190"/>
      <c r="W1012" s="190"/>
      <c r="X1012" s="190"/>
      <c r="Y1012" s="190"/>
      <c r="Z1012" s="190"/>
      <c r="AA1012" s="190"/>
      <c r="AB1012" s="190"/>
      <c r="AC1012" s="190"/>
      <c r="AD1012" s="190"/>
      <c r="AE1012" s="190"/>
      <c r="AF1012" s="190"/>
      <c r="AG1012" s="190"/>
      <c r="AH1012" s="190"/>
      <c r="AI1012" s="190"/>
      <c r="AJ1012" s="190"/>
      <c r="AK1012" s="190"/>
      <c r="AL1012" s="190"/>
      <c r="AM1012" s="190"/>
      <c r="AN1012" s="190"/>
      <c r="AO1012" s="190"/>
      <c r="AP1012" s="190"/>
      <c r="AQ1012" s="190"/>
      <c r="AR1012" s="190"/>
      <c r="AS1012" s="190"/>
      <c r="AT1012" s="190"/>
      <c r="AU1012" s="190"/>
      <c r="AV1012" s="190"/>
      <c r="AW1012" s="190"/>
      <c r="AX1012" s="190"/>
      <c r="AY1012" s="190"/>
      <c r="AZ1012" s="190"/>
      <c r="BA1012" s="190"/>
      <c r="BB1012" s="190"/>
      <c r="BC1012" s="190"/>
      <c r="BD1012" s="190"/>
      <c r="BE1012" s="190"/>
      <c r="BF1012" s="190"/>
      <c r="BG1012" s="190"/>
      <c r="BH1012" s="190"/>
      <c r="BI1012" s="190"/>
      <c r="BJ1012" s="190"/>
      <c r="BK1012" s="190"/>
      <c r="BL1012" s="190"/>
      <c r="BM1012" s="190"/>
      <c r="BN1012" s="190"/>
      <c r="BO1012" s="190"/>
      <c r="BP1012" s="190"/>
      <c r="BQ1012" s="190"/>
      <c r="BR1012" s="190"/>
      <c r="BS1012" s="190"/>
      <c r="BT1012" s="190"/>
      <c r="BU1012" s="190"/>
      <c r="BV1012" s="190"/>
      <c r="BW1012" s="190"/>
      <c r="BX1012" s="190"/>
      <c r="BY1012" s="190"/>
      <c r="BZ1012" s="190"/>
      <c r="CA1012" s="190"/>
      <c r="CB1012" s="190"/>
      <c r="CC1012" s="190"/>
      <c r="CD1012" s="190"/>
      <c r="CE1012" s="190"/>
      <c r="CF1012" s="190"/>
      <c r="CG1012" s="190"/>
      <c r="CH1012" s="190"/>
      <c r="CI1012" s="190"/>
      <c r="CJ1012" s="190"/>
      <c r="CK1012" s="190"/>
      <c r="CL1012" s="190"/>
      <c r="CN1012" s="201"/>
      <c r="CO1012" s="190"/>
      <c r="CP1012" s="190"/>
      <c r="CQ1012" s="190"/>
      <c r="CR1012" s="190"/>
      <c r="CS1012" s="190"/>
      <c r="CT1012" s="190"/>
      <c r="CU1012" s="190"/>
      <c r="CV1012" s="190"/>
      <c r="CW1012" s="190"/>
      <c r="CX1012" s="190"/>
      <c r="CY1012" s="190"/>
      <c r="CZ1012" s="190"/>
      <c r="DA1012" s="190"/>
      <c r="DB1012" s="190"/>
      <c r="DC1012" s="190"/>
      <c r="DD1012" s="190"/>
      <c r="DE1012" s="190"/>
      <c r="DF1012" s="190"/>
      <c r="DG1012" s="190"/>
      <c r="DH1012" s="190"/>
      <c r="DI1012" s="190"/>
      <c r="DJ1012" s="190"/>
      <c r="DK1012" s="190"/>
      <c r="DL1012" s="190"/>
    </row>
    <row r="1013" spans="1:116" x14ac:dyDescent="0.4">
      <c r="A1013" s="174"/>
      <c r="E1013" s="8"/>
      <c r="G1013" s="175" t="s">
        <v>463</v>
      </c>
      <c r="H1013" s="200"/>
      <c r="I1013" s="201"/>
      <c r="J1013" s="201"/>
      <c r="K1013" s="202"/>
      <c r="L1013" s="202"/>
      <c r="M1013" s="202"/>
      <c r="N1013" s="202"/>
      <c r="O1013" s="202"/>
      <c r="P1013" s="202"/>
      <c r="R1013" s="202"/>
      <c r="S1013" s="190" t="str">
        <f t="shared" ref="S1013:CD1013" si="1239">S$22</f>
        <v>S$18</v>
      </c>
      <c r="T1013" s="190" t="str">
        <f t="shared" si="1239"/>
        <v>T$18</v>
      </c>
      <c r="U1013" s="190" t="str">
        <f t="shared" si="1239"/>
        <v>U$18</v>
      </c>
      <c r="V1013" s="190" t="str">
        <f t="shared" si="1239"/>
        <v>V$18</v>
      </c>
      <c r="W1013" s="190" t="str">
        <f t="shared" si="1239"/>
        <v>W$18</v>
      </c>
      <c r="X1013" s="190" t="str">
        <f t="shared" si="1239"/>
        <v>X$18</v>
      </c>
      <c r="Y1013" s="190" t="str">
        <f t="shared" si="1239"/>
        <v>Y$18</v>
      </c>
      <c r="Z1013" s="190" t="str">
        <f t="shared" si="1239"/>
        <v>Z$18</v>
      </c>
      <c r="AA1013" s="190" t="str">
        <f t="shared" si="1239"/>
        <v>AA$18</v>
      </c>
      <c r="AB1013" s="190" t="str">
        <f t="shared" si="1239"/>
        <v>AB$18</v>
      </c>
      <c r="AC1013" s="190" t="str">
        <f t="shared" si="1239"/>
        <v>AC$18</v>
      </c>
      <c r="AD1013" s="190" t="str">
        <f t="shared" si="1239"/>
        <v>AD$18</v>
      </c>
      <c r="AE1013" s="190" t="str">
        <f t="shared" si="1239"/>
        <v>AE$18</v>
      </c>
      <c r="AF1013" s="190" t="str">
        <f t="shared" si="1239"/>
        <v>AF$18</v>
      </c>
      <c r="AG1013" s="190" t="str">
        <f t="shared" si="1239"/>
        <v>AG$18</v>
      </c>
      <c r="AH1013" s="190" t="str">
        <f t="shared" si="1239"/>
        <v>AH$18</v>
      </c>
      <c r="AI1013" s="190" t="str">
        <f t="shared" si="1239"/>
        <v>AI$18</v>
      </c>
      <c r="AJ1013" s="190" t="str">
        <f t="shared" si="1239"/>
        <v>AJ$18</v>
      </c>
      <c r="AK1013" s="190" t="str">
        <f t="shared" si="1239"/>
        <v>AK$18</v>
      </c>
      <c r="AL1013" s="190" t="str">
        <f t="shared" si="1239"/>
        <v>AL$18</v>
      </c>
      <c r="AM1013" s="190" t="str">
        <f t="shared" si="1239"/>
        <v>AM$18</v>
      </c>
      <c r="AN1013" s="190" t="str">
        <f t="shared" si="1239"/>
        <v>AN$18</v>
      </c>
      <c r="AO1013" s="190" t="str">
        <f t="shared" si="1239"/>
        <v>AO$18</v>
      </c>
      <c r="AP1013" s="190" t="str">
        <f t="shared" si="1239"/>
        <v>AP$18</v>
      </c>
      <c r="AQ1013" s="190" t="str">
        <f t="shared" si="1239"/>
        <v>AQ$18</v>
      </c>
      <c r="AR1013" s="190" t="str">
        <f t="shared" si="1239"/>
        <v>AR$18</v>
      </c>
      <c r="AS1013" s="190" t="str">
        <f t="shared" si="1239"/>
        <v>AS$18</v>
      </c>
      <c r="AT1013" s="190" t="str">
        <f t="shared" si="1239"/>
        <v>AT$18</v>
      </c>
      <c r="AU1013" s="190" t="str">
        <f t="shared" si="1239"/>
        <v>AU$18</v>
      </c>
      <c r="AV1013" s="190" t="str">
        <f t="shared" si="1239"/>
        <v>AV$18</v>
      </c>
      <c r="AW1013" s="190" t="str">
        <f t="shared" si="1239"/>
        <v>AW$18</v>
      </c>
      <c r="AX1013" s="190" t="str">
        <f t="shared" si="1239"/>
        <v>AX$18</v>
      </c>
      <c r="AY1013" s="190" t="str">
        <f t="shared" si="1239"/>
        <v>AY$18</v>
      </c>
      <c r="AZ1013" s="190" t="str">
        <f t="shared" si="1239"/>
        <v>AZ$18</v>
      </c>
      <c r="BA1013" s="190" t="str">
        <f t="shared" si="1239"/>
        <v>BA$18</v>
      </c>
      <c r="BB1013" s="190" t="str">
        <f t="shared" si="1239"/>
        <v>BB$18</v>
      </c>
      <c r="BC1013" s="190" t="str">
        <f t="shared" si="1239"/>
        <v>BC$18</v>
      </c>
      <c r="BD1013" s="190" t="str">
        <f t="shared" si="1239"/>
        <v>BD$18</v>
      </c>
      <c r="BE1013" s="190" t="str">
        <f t="shared" si="1239"/>
        <v>BE$18</v>
      </c>
      <c r="BF1013" s="190" t="str">
        <f t="shared" si="1239"/>
        <v>BF$18</v>
      </c>
      <c r="BG1013" s="190" t="str">
        <f t="shared" si="1239"/>
        <v>BG$18</v>
      </c>
      <c r="BH1013" s="190" t="str">
        <f t="shared" si="1239"/>
        <v>BH$18</v>
      </c>
      <c r="BI1013" s="190" t="str">
        <f t="shared" si="1239"/>
        <v>BI$18</v>
      </c>
      <c r="BJ1013" s="190" t="str">
        <f t="shared" si="1239"/>
        <v>BJ$18</v>
      </c>
      <c r="BK1013" s="190" t="str">
        <f t="shared" si="1239"/>
        <v>BK$18</v>
      </c>
      <c r="BL1013" s="190" t="str">
        <f t="shared" si="1239"/>
        <v>BL$18</v>
      </c>
      <c r="BM1013" s="190" t="str">
        <f t="shared" si="1239"/>
        <v>BM$18</v>
      </c>
      <c r="BN1013" s="190" t="str">
        <f t="shared" si="1239"/>
        <v>BN$18</v>
      </c>
      <c r="BO1013" s="190" t="str">
        <f t="shared" si="1239"/>
        <v>BO$18</v>
      </c>
      <c r="BP1013" s="190" t="str">
        <f t="shared" si="1239"/>
        <v>BP$18</v>
      </c>
      <c r="BQ1013" s="190" t="str">
        <f t="shared" si="1239"/>
        <v>BQ$18</v>
      </c>
      <c r="BR1013" s="190" t="str">
        <f t="shared" si="1239"/>
        <v>BR$18</v>
      </c>
      <c r="BS1013" s="190" t="str">
        <f t="shared" si="1239"/>
        <v>BS$18</v>
      </c>
      <c r="BT1013" s="190" t="str">
        <f t="shared" si="1239"/>
        <v>BT$18</v>
      </c>
      <c r="BU1013" s="190" t="str">
        <f t="shared" si="1239"/>
        <v>BU$18</v>
      </c>
      <c r="BV1013" s="190" t="str">
        <f t="shared" si="1239"/>
        <v>BV$18</v>
      </c>
      <c r="BW1013" s="190" t="str">
        <f t="shared" si="1239"/>
        <v>BW$18</v>
      </c>
      <c r="BX1013" s="190" t="str">
        <f t="shared" si="1239"/>
        <v>BX$18</v>
      </c>
      <c r="BY1013" s="190" t="str">
        <f t="shared" si="1239"/>
        <v>BY$18</v>
      </c>
      <c r="BZ1013" s="190" t="str">
        <f t="shared" si="1239"/>
        <v>BZ$18</v>
      </c>
      <c r="CA1013" s="190" t="str">
        <f t="shared" si="1239"/>
        <v>CA$18</v>
      </c>
      <c r="CB1013" s="190" t="str">
        <f t="shared" si="1239"/>
        <v>CB$18</v>
      </c>
      <c r="CC1013" s="190" t="str">
        <f t="shared" si="1239"/>
        <v>CC$18</v>
      </c>
      <c r="CD1013" s="190" t="str">
        <f t="shared" si="1239"/>
        <v>CD$18</v>
      </c>
      <c r="CE1013" s="190" t="str">
        <f t="shared" ref="CE1013:CL1013" si="1240">CE$22</f>
        <v>CE$18</v>
      </c>
      <c r="CF1013" s="190" t="str">
        <f t="shared" si="1240"/>
        <v>CF$18</v>
      </c>
      <c r="CG1013" s="190" t="str">
        <f t="shared" si="1240"/>
        <v>CG$18</v>
      </c>
      <c r="CH1013" s="190" t="str">
        <f t="shared" si="1240"/>
        <v>CH$18</v>
      </c>
      <c r="CI1013" s="190" t="str">
        <f t="shared" si="1240"/>
        <v>CI$18</v>
      </c>
      <c r="CJ1013" s="190" t="str">
        <f t="shared" si="1240"/>
        <v>CJ$18</v>
      </c>
      <c r="CK1013" s="190" t="str">
        <f t="shared" si="1240"/>
        <v>CK$18</v>
      </c>
      <c r="CL1013" s="190" t="str">
        <f t="shared" si="1240"/>
        <v>CL$18</v>
      </c>
      <c r="CN1013" s="201"/>
      <c r="CO1013" s="190" t="str">
        <f t="shared" ref="CO1013:DL1013" si="1241">CO$22</f>
        <v>CO$18</v>
      </c>
      <c r="CP1013" s="190" t="str">
        <f t="shared" si="1241"/>
        <v>CP$18</v>
      </c>
      <c r="CQ1013" s="190" t="str">
        <f t="shared" si="1241"/>
        <v>CQ$18</v>
      </c>
      <c r="CR1013" s="190" t="str">
        <f t="shared" si="1241"/>
        <v>CR$18</v>
      </c>
      <c r="CS1013" s="190" t="str">
        <f t="shared" si="1241"/>
        <v>CS$18</v>
      </c>
      <c r="CT1013" s="190" t="str">
        <f t="shared" si="1241"/>
        <v>CT$18</v>
      </c>
      <c r="CU1013" s="190" t="str">
        <f t="shared" si="1241"/>
        <v>CU$18</v>
      </c>
      <c r="CV1013" s="190" t="str">
        <f t="shared" si="1241"/>
        <v>CV$18</v>
      </c>
      <c r="CW1013" s="190" t="str">
        <f t="shared" si="1241"/>
        <v>CW$18</v>
      </c>
      <c r="CX1013" s="190" t="str">
        <f t="shared" si="1241"/>
        <v>CX$18</v>
      </c>
      <c r="CY1013" s="190" t="str">
        <f t="shared" si="1241"/>
        <v>CY$18</v>
      </c>
      <c r="CZ1013" s="190" t="str">
        <f t="shared" si="1241"/>
        <v>CZ$18</v>
      </c>
      <c r="DA1013" s="190" t="str">
        <f t="shared" si="1241"/>
        <v>DA$18</v>
      </c>
      <c r="DB1013" s="190" t="str">
        <f t="shared" si="1241"/>
        <v>DB$18</v>
      </c>
      <c r="DC1013" s="190" t="str">
        <f t="shared" si="1241"/>
        <v>DC$18</v>
      </c>
      <c r="DD1013" s="190" t="str">
        <f t="shared" si="1241"/>
        <v>DD$18</v>
      </c>
      <c r="DE1013" s="190" t="str">
        <f t="shared" si="1241"/>
        <v>DE$18</v>
      </c>
      <c r="DF1013" s="190" t="str">
        <f t="shared" si="1241"/>
        <v>DF$18</v>
      </c>
      <c r="DG1013" s="190" t="str">
        <f t="shared" si="1241"/>
        <v>DG$18</v>
      </c>
      <c r="DH1013" s="190" t="str">
        <f t="shared" si="1241"/>
        <v>DH$18</v>
      </c>
      <c r="DI1013" s="190" t="str">
        <f t="shared" si="1241"/>
        <v>DI$18</v>
      </c>
      <c r="DJ1013" s="190" t="str">
        <f t="shared" si="1241"/>
        <v>DJ$18</v>
      </c>
      <c r="DK1013" s="190" t="str">
        <f t="shared" si="1241"/>
        <v>DK$18</v>
      </c>
      <c r="DL1013" s="190" t="str">
        <f t="shared" si="1241"/>
        <v>DL$18</v>
      </c>
    </row>
    <row r="1014" spans="1:116" x14ac:dyDescent="0.4">
      <c r="A1014" s="174"/>
      <c r="E1014" s="8"/>
      <c r="G1014" s="175" t="s">
        <v>464</v>
      </c>
      <c r="H1014" s="200"/>
      <c r="I1014" s="201"/>
      <c r="J1014" s="201"/>
      <c r="K1014" s="202"/>
      <c r="L1014" s="202"/>
      <c r="M1014" s="202"/>
      <c r="N1014" s="202"/>
      <c r="O1014" s="202"/>
      <c r="P1014" s="202"/>
      <c r="R1014" s="202"/>
      <c r="S1014" s="190" t="str">
        <f t="shared" ref="S1014:CD1014" si="1242">S$23</f>
        <v>S$19</v>
      </c>
      <c r="T1014" s="190" t="str">
        <f t="shared" si="1242"/>
        <v>T$19</v>
      </c>
      <c r="U1014" s="190" t="str">
        <f t="shared" si="1242"/>
        <v>U$19</v>
      </c>
      <c r="V1014" s="190" t="str">
        <f t="shared" si="1242"/>
        <v>V$19</v>
      </c>
      <c r="W1014" s="190" t="str">
        <f t="shared" si="1242"/>
        <v>W$19</v>
      </c>
      <c r="X1014" s="190" t="str">
        <f t="shared" si="1242"/>
        <v>X$19</v>
      </c>
      <c r="Y1014" s="190" t="str">
        <f t="shared" si="1242"/>
        <v>Y$19</v>
      </c>
      <c r="Z1014" s="190" t="str">
        <f t="shared" si="1242"/>
        <v>Z$19</v>
      </c>
      <c r="AA1014" s="190" t="str">
        <f t="shared" si="1242"/>
        <v>AA$19</v>
      </c>
      <c r="AB1014" s="190" t="str">
        <f t="shared" si="1242"/>
        <v>AB$19</v>
      </c>
      <c r="AC1014" s="190" t="str">
        <f t="shared" si="1242"/>
        <v>AC$19</v>
      </c>
      <c r="AD1014" s="190" t="str">
        <f t="shared" si="1242"/>
        <v>AD$19</v>
      </c>
      <c r="AE1014" s="190" t="str">
        <f t="shared" si="1242"/>
        <v>AE$19</v>
      </c>
      <c r="AF1014" s="190" t="str">
        <f t="shared" si="1242"/>
        <v>AF$19</v>
      </c>
      <c r="AG1014" s="190" t="str">
        <f t="shared" si="1242"/>
        <v>AG$19</v>
      </c>
      <c r="AH1014" s="190" t="str">
        <f t="shared" si="1242"/>
        <v>AH$19</v>
      </c>
      <c r="AI1014" s="190" t="str">
        <f t="shared" si="1242"/>
        <v>AI$19</v>
      </c>
      <c r="AJ1014" s="190" t="str">
        <f t="shared" si="1242"/>
        <v>AJ$19</v>
      </c>
      <c r="AK1014" s="190" t="str">
        <f t="shared" si="1242"/>
        <v>AK$19</v>
      </c>
      <c r="AL1014" s="190" t="str">
        <f t="shared" si="1242"/>
        <v>AL$19</v>
      </c>
      <c r="AM1014" s="190" t="str">
        <f t="shared" si="1242"/>
        <v>AM$19</v>
      </c>
      <c r="AN1014" s="190" t="str">
        <f t="shared" si="1242"/>
        <v>AN$19</v>
      </c>
      <c r="AO1014" s="190" t="str">
        <f t="shared" si="1242"/>
        <v>AO$19</v>
      </c>
      <c r="AP1014" s="190" t="str">
        <f t="shared" si="1242"/>
        <v>AP$19</v>
      </c>
      <c r="AQ1014" s="190" t="str">
        <f t="shared" si="1242"/>
        <v>AQ$19</v>
      </c>
      <c r="AR1014" s="190" t="str">
        <f t="shared" si="1242"/>
        <v>AR$19</v>
      </c>
      <c r="AS1014" s="190" t="str">
        <f t="shared" si="1242"/>
        <v>AS$19</v>
      </c>
      <c r="AT1014" s="190" t="str">
        <f t="shared" si="1242"/>
        <v>AT$19</v>
      </c>
      <c r="AU1014" s="190" t="str">
        <f t="shared" si="1242"/>
        <v>AU$19</v>
      </c>
      <c r="AV1014" s="190" t="str">
        <f t="shared" si="1242"/>
        <v>AV$19</v>
      </c>
      <c r="AW1014" s="190" t="str">
        <f t="shared" si="1242"/>
        <v>AW$19</v>
      </c>
      <c r="AX1014" s="190" t="str">
        <f t="shared" si="1242"/>
        <v>AX$19</v>
      </c>
      <c r="AY1014" s="190" t="str">
        <f t="shared" si="1242"/>
        <v>AY$19</v>
      </c>
      <c r="AZ1014" s="190" t="str">
        <f t="shared" si="1242"/>
        <v>AZ$19</v>
      </c>
      <c r="BA1014" s="190" t="str">
        <f t="shared" si="1242"/>
        <v>BA$19</v>
      </c>
      <c r="BB1014" s="190" t="str">
        <f t="shared" si="1242"/>
        <v>BB$19</v>
      </c>
      <c r="BC1014" s="190" t="str">
        <f t="shared" si="1242"/>
        <v>BC$19</v>
      </c>
      <c r="BD1014" s="190" t="str">
        <f t="shared" si="1242"/>
        <v>BD$19</v>
      </c>
      <c r="BE1014" s="190" t="str">
        <f t="shared" si="1242"/>
        <v>BE$19</v>
      </c>
      <c r="BF1014" s="190" t="str">
        <f t="shared" si="1242"/>
        <v>BF$19</v>
      </c>
      <c r="BG1014" s="190" t="str">
        <f t="shared" si="1242"/>
        <v>BG$19</v>
      </c>
      <c r="BH1014" s="190" t="str">
        <f t="shared" si="1242"/>
        <v>BH$19</v>
      </c>
      <c r="BI1014" s="190" t="str">
        <f t="shared" si="1242"/>
        <v>BI$19</v>
      </c>
      <c r="BJ1014" s="190" t="str">
        <f t="shared" si="1242"/>
        <v>BJ$19</v>
      </c>
      <c r="BK1014" s="190" t="str">
        <f t="shared" si="1242"/>
        <v>BK$19</v>
      </c>
      <c r="BL1014" s="190" t="str">
        <f t="shared" si="1242"/>
        <v>BL$19</v>
      </c>
      <c r="BM1014" s="190" t="str">
        <f t="shared" si="1242"/>
        <v>BM$19</v>
      </c>
      <c r="BN1014" s="190" t="str">
        <f t="shared" si="1242"/>
        <v>BN$19</v>
      </c>
      <c r="BO1014" s="190" t="str">
        <f t="shared" si="1242"/>
        <v>BO$19</v>
      </c>
      <c r="BP1014" s="190" t="str">
        <f t="shared" si="1242"/>
        <v>BP$19</v>
      </c>
      <c r="BQ1014" s="190" t="str">
        <f t="shared" si="1242"/>
        <v>BQ$19</v>
      </c>
      <c r="BR1014" s="190" t="str">
        <f t="shared" si="1242"/>
        <v>BR$19</v>
      </c>
      <c r="BS1014" s="190" t="str">
        <f t="shared" si="1242"/>
        <v>BS$19</v>
      </c>
      <c r="BT1014" s="190" t="str">
        <f t="shared" si="1242"/>
        <v>BT$19</v>
      </c>
      <c r="BU1014" s="190" t="str">
        <f t="shared" si="1242"/>
        <v>BU$19</v>
      </c>
      <c r="BV1014" s="190" t="str">
        <f t="shared" si="1242"/>
        <v>BV$19</v>
      </c>
      <c r="BW1014" s="190" t="str">
        <f t="shared" si="1242"/>
        <v>BW$19</v>
      </c>
      <c r="BX1014" s="190" t="str">
        <f t="shared" si="1242"/>
        <v>BX$19</v>
      </c>
      <c r="BY1014" s="190" t="str">
        <f t="shared" si="1242"/>
        <v>BY$19</v>
      </c>
      <c r="BZ1014" s="190" t="str">
        <f t="shared" si="1242"/>
        <v>BZ$19</v>
      </c>
      <c r="CA1014" s="190" t="str">
        <f t="shared" si="1242"/>
        <v>CA$19</v>
      </c>
      <c r="CB1014" s="190" t="str">
        <f t="shared" si="1242"/>
        <v>CB$19</v>
      </c>
      <c r="CC1014" s="190" t="str">
        <f t="shared" si="1242"/>
        <v>CC$19</v>
      </c>
      <c r="CD1014" s="190" t="str">
        <f t="shared" si="1242"/>
        <v>CD$19</v>
      </c>
      <c r="CE1014" s="190" t="str">
        <f t="shared" ref="CE1014:CL1014" si="1243">CE$23</f>
        <v>CE$19</v>
      </c>
      <c r="CF1014" s="190" t="str">
        <f t="shared" si="1243"/>
        <v>CF$19</v>
      </c>
      <c r="CG1014" s="190" t="str">
        <f t="shared" si="1243"/>
        <v>CG$19</v>
      </c>
      <c r="CH1014" s="190" t="str">
        <f t="shared" si="1243"/>
        <v>CH$19</v>
      </c>
      <c r="CI1014" s="190" t="str">
        <f t="shared" si="1243"/>
        <v>CI$19</v>
      </c>
      <c r="CJ1014" s="190" t="str">
        <f t="shared" si="1243"/>
        <v>CJ$19</v>
      </c>
      <c r="CK1014" s="190" t="str">
        <f t="shared" si="1243"/>
        <v>CK$19</v>
      </c>
      <c r="CL1014" s="190" t="str">
        <f t="shared" si="1243"/>
        <v>CL$19</v>
      </c>
      <c r="CN1014" s="201"/>
      <c r="CO1014" s="190" t="str">
        <f t="shared" ref="CO1014:DL1014" si="1244">CO$23</f>
        <v>CO$19</v>
      </c>
      <c r="CP1014" s="190" t="str">
        <f t="shared" si="1244"/>
        <v>CP$19</v>
      </c>
      <c r="CQ1014" s="190" t="str">
        <f t="shared" si="1244"/>
        <v>CQ$19</v>
      </c>
      <c r="CR1014" s="190" t="str">
        <f t="shared" si="1244"/>
        <v>CR$19</v>
      </c>
      <c r="CS1014" s="190" t="str">
        <f t="shared" si="1244"/>
        <v>CS$19</v>
      </c>
      <c r="CT1014" s="190" t="str">
        <f t="shared" si="1244"/>
        <v>CT$19</v>
      </c>
      <c r="CU1014" s="190" t="str">
        <f t="shared" si="1244"/>
        <v>CU$19</v>
      </c>
      <c r="CV1014" s="190" t="str">
        <f t="shared" si="1244"/>
        <v>CV$19</v>
      </c>
      <c r="CW1014" s="190" t="str">
        <f t="shared" si="1244"/>
        <v>CW$19</v>
      </c>
      <c r="CX1014" s="190" t="str">
        <f t="shared" si="1244"/>
        <v>CX$19</v>
      </c>
      <c r="CY1014" s="190" t="str">
        <f t="shared" si="1244"/>
        <v>CY$19</v>
      </c>
      <c r="CZ1014" s="190" t="str">
        <f t="shared" si="1244"/>
        <v>CZ$19</v>
      </c>
      <c r="DA1014" s="190" t="str">
        <f t="shared" si="1244"/>
        <v>DA$19</v>
      </c>
      <c r="DB1014" s="190" t="str">
        <f t="shared" si="1244"/>
        <v>DB$19</v>
      </c>
      <c r="DC1014" s="190" t="str">
        <f t="shared" si="1244"/>
        <v>DC$19</v>
      </c>
      <c r="DD1014" s="190" t="str">
        <f t="shared" si="1244"/>
        <v>DD$19</v>
      </c>
      <c r="DE1014" s="190" t="str">
        <f t="shared" si="1244"/>
        <v>DE$19</v>
      </c>
      <c r="DF1014" s="190" t="str">
        <f t="shared" si="1244"/>
        <v>DF$19</v>
      </c>
      <c r="DG1014" s="190" t="str">
        <f t="shared" si="1244"/>
        <v>DG$19</v>
      </c>
      <c r="DH1014" s="190" t="str">
        <f t="shared" si="1244"/>
        <v>DH$19</v>
      </c>
      <c r="DI1014" s="190" t="str">
        <f t="shared" si="1244"/>
        <v>DI$19</v>
      </c>
      <c r="DJ1014" s="190" t="str">
        <f t="shared" si="1244"/>
        <v>DJ$19</v>
      </c>
      <c r="DK1014" s="190" t="str">
        <f t="shared" si="1244"/>
        <v>DK$19</v>
      </c>
      <c r="DL1014" s="190" t="str">
        <f t="shared" si="1244"/>
        <v>DL$19</v>
      </c>
    </row>
    <row r="1015" spans="1:116" x14ac:dyDescent="0.4">
      <c r="A1015" s="31" t="s">
        <v>218</v>
      </c>
      <c r="B1015" s="31" t="s">
        <v>81</v>
      </c>
      <c r="C1015" s="31"/>
      <c r="D1015" t="s">
        <v>815</v>
      </c>
      <c r="E1015" s="8" t="str">
        <f t="shared" ref="E1015:E1019" si="1245">ROW()&amp;" "&amp;D1015</f>
        <v>1015 SALES-S</v>
      </c>
      <c r="F1015" t="s">
        <v>438</v>
      </c>
      <c r="G1015" s="66" t="s">
        <v>816</v>
      </c>
      <c r="H1015" s="22"/>
      <c r="I1015" s="299"/>
      <c r="J1015" s="299"/>
      <c r="K1015" s="22"/>
      <c r="L1015" s="22"/>
      <c r="M1015" s="22"/>
      <c r="N1015" s="22"/>
      <c r="O1015" s="22"/>
      <c r="P1015" s="22"/>
      <c r="R1015" s="66"/>
      <c r="S1015" s="300"/>
      <c r="T1015" s="300"/>
      <c r="U1015" s="300"/>
      <c r="V1015" s="300"/>
      <c r="W1015" s="300"/>
      <c r="X1015" s="300"/>
      <c r="Y1015" s="300"/>
      <c r="Z1015" s="300"/>
      <c r="AA1015" s="300"/>
      <c r="AB1015" s="300"/>
      <c r="AC1015" s="300"/>
      <c r="AD1015" s="300"/>
      <c r="AE1015" s="300"/>
      <c r="AF1015" s="300"/>
      <c r="AG1015" s="300"/>
      <c r="AH1015" s="300"/>
      <c r="AI1015" s="300"/>
      <c r="AJ1015" s="300"/>
      <c r="AK1015" s="300"/>
      <c r="AL1015" s="300"/>
      <c r="AM1015" s="300"/>
      <c r="AN1015" s="300"/>
      <c r="AO1015" s="300"/>
      <c r="AP1015" s="300"/>
      <c r="AQ1015" s="300"/>
      <c r="AR1015" s="300"/>
      <c r="AS1015" s="300"/>
      <c r="AT1015" s="300"/>
      <c r="AU1015" s="300"/>
      <c r="AV1015" s="300"/>
      <c r="AW1015" s="300"/>
      <c r="AX1015" s="300"/>
      <c r="AY1015" s="300"/>
      <c r="AZ1015" s="300"/>
      <c r="BA1015" s="300"/>
      <c r="BB1015" s="300"/>
      <c r="BC1015" s="300"/>
      <c r="BD1015" s="300"/>
      <c r="BE1015" s="300"/>
      <c r="BF1015" s="300"/>
      <c r="BG1015" s="300"/>
      <c r="BH1015" s="300"/>
      <c r="BI1015" s="300"/>
      <c r="BJ1015" s="300"/>
      <c r="BK1015" s="300"/>
      <c r="BL1015" s="300"/>
      <c r="BM1015" s="300"/>
      <c r="BN1015" s="300"/>
      <c r="BO1015" s="300"/>
      <c r="BP1015" s="300"/>
      <c r="BQ1015" s="300"/>
      <c r="BR1015" s="300"/>
      <c r="BS1015" s="300"/>
      <c r="BT1015" s="300"/>
      <c r="BU1015" s="300"/>
      <c r="BV1015" s="300"/>
      <c r="BW1015" s="300"/>
      <c r="BX1015" s="300"/>
      <c r="BY1015" s="300"/>
      <c r="BZ1015" s="300"/>
      <c r="CA1015" s="300"/>
      <c r="CB1015" s="300"/>
      <c r="CC1015" s="300"/>
      <c r="CD1015" s="300"/>
      <c r="CE1015" s="300"/>
      <c r="CF1015" s="300"/>
      <c r="CG1015" s="300"/>
      <c r="CH1015" s="300"/>
      <c r="CI1015" s="300"/>
      <c r="CJ1015" s="300"/>
      <c r="CK1015" s="300"/>
      <c r="CL1015" s="300"/>
      <c r="CN1015" s="299"/>
      <c r="CO1015" s="300"/>
      <c r="CP1015" s="300"/>
      <c r="CQ1015" s="300"/>
      <c r="CR1015" s="300"/>
      <c r="CS1015" s="300"/>
      <c r="CT1015" s="300"/>
      <c r="CU1015" s="300"/>
      <c r="CV1015" s="300"/>
      <c r="CW1015" s="300"/>
      <c r="CX1015" s="300"/>
      <c r="CY1015" s="300"/>
      <c r="CZ1015" s="300"/>
      <c r="DA1015" s="300"/>
      <c r="DB1015" s="300"/>
      <c r="DC1015" s="300"/>
      <c r="DD1015" s="300"/>
      <c r="DE1015" s="300"/>
      <c r="DF1015" s="300"/>
      <c r="DG1015" s="300"/>
      <c r="DH1015" s="300"/>
      <c r="DI1015" s="300"/>
      <c r="DJ1015" s="300"/>
      <c r="DK1015" s="300"/>
      <c r="DL1015" s="300"/>
    </row>
    <row r="1016" spans="1:116" x14ac:dyDescent="0.4">
      <c r="A1016" s="31"/>
      <c r="C1016" s="31"/>
      <c r="D1016" t="s">
        <v>815</v>
      </c>
      <c r="E1016" s="8" t="str">
        <f t="shared" si="1245"/>
        <v>1016 SALES-S</v>
      </c>
      <c r="G1016" s="95" t="str">
        <f>G1018&amp;":"</f>
        <v>Sales - (Primary label):</v>
      </c>
      <c r="H1016" s="31"/>
      <c r="I1016" s="73"/>
      <c r="J1016" s="73"/>
      <c r="K1016" s="31"/>
      <c r="L1016" s="31"/>
      <c r="M1016" s="31"/>
      <c r="N1016" s="31"/>
      <c r="O1016" s="31"/>
      <c r="P1016" s="31"/>
      <c r="R1016" s="67"/>
      <c r="S1016" s="156"/>
      <c r="T1016" s="156"/>
      <c r="U1016" s="156"/>
      <c r="V1016" s="156"/>
      <c r="W1016" s="156"/>
      <c r="X1016" s="156"/>
      <c r="Y1016" s="156"/>
      <c r="Z1016" s="156"/>
      <c r="AA1016" s="156"/>
      <c r="AB1016" s="156"/>
      <c r="AC1016" s="156"/>
      <c r="AD1016" s="156"/>
      <c r="AE1016" s="156"/>
      <c r="AF1016" s="156"/>
      <c r="AG1016" s="156"/>
      <c r="AH1016" s="156"/>
      <c r="AI1016" s="156"/>
      <c r="AJ1016" s="156"/>
      <c r="AK1016" s="156"/>
      <c r="AL1016" s="156"/>
      <c r="AM1016" s="156"/>
      <c r="AN1016" s="156"/>
      <c r="AO1016" s="156"/>
      <c r="AP1016" s="156"/>
      <c r="AQ1016" s="156"/>
      <c r="AR1016" s="156"/>
      <c r="AS1016" s="156"/>
      <c r="AT1016" s="156"/>
      <c r="AU1016" s="156"/>
      <c r="AV1016" s="156"/>
      <c r="AW1016" s="156"/>
      <c r="AX1016" s="156"/>
      <c r="AY1016" s="156"/>
      <c r="AZ1016" s="156"/>
      <c r="BA1016" s="156"/>
      <c r="BB1016" s="156"/>
      <c r="BC1016" s="156"/>
      <c r="BD1016" s="156"/>
      <c r="BE1016" s="156"/>
      <c r="BF1016" s="156"/>
      <c r="BG1016" s="156"/>
      <c r="BH1016" s="156"/>
      <c r="BI1016" s="156"/>
      <c r="BJ1016" s="156"/>
      <c r="BK1016" s="156"/>
      <c r="BL1016" s="156"/>
      <c r="BM1016" s="156"/>
      <c r="BN1016" s="156"/>
      <c r="BO1016" s="156"/>
      <c r="BP1016" s="156"/>
      <c r="BQ1016" s="156"/>
      <c r="BR1016" s="156"/>
      <c r="BS1016" s="156"/>
      <c r="BT1016" s="156"/>
      <c r="BU1016" s="156"/>
      <c r="BV1016" s="156"/>
      <c r="BW1016" s="156"/>
      <c r="BX1016" s="156"/>
      <c r="BY1016" s="156"/>
      <c r="BZ1016" s="156"/>
      <c r="CA1016" s="156"/>
      <c r="CB1016" s="156"/>
      <c r="CC1016" s="156"/>
      <c r="CD1016" s="156"/>
      <c r="CE1016" s="156"/>
      <c r="CF1016" s="156"/>
      <c r="CG1016" s="156"/>
      <c r="CH1016" s="156"/>
      <c r="CI1016" s="156"/>
      <c r="CJ1016" s="156"/>
      <c r="CK1016" s="156"/>
      <c r="CL1016" s="156"/>
      <c r="CN1016" s="73"/>
      <c r="CO1016" s="156"/>
      <c r="CP1016" s="156"/>
      <c r="CQ1016" s="156"/>
      <c r="CR1016" s="156"/>
      <c r="CS1016" s="156"/>
      <c r="CT1016" s="156"/>
      <c r="CU1016" s="156"/>
      <c r="CV1016" s="156"/>
      <c r="CW1016" s="156"/>
      <c r="CX1016" s="156"/>
      <c r="CY1016" s="156"/>
      <c r="CZ1016" s="156"/>
      <c r="DA1016" s="156"/>
      <c r="DB1016" s="156"/>
      <c r="DC1016" s="156"/>
      <c r="DD1016" s="156"/>
      <c r="DE1016" s="156"/>
      <c r="DF1016" s="156"/>
      <c r="DG1016" s="156"/>
      <c r="DH1016" s="156"/>
      <c r="DI1016" s="156"/>
      <c r="DJ1016" s="156"/>
      <c r="DK1016" s="156"/>
      <c r="DL1016" s="156"/>
    </row>
    <row r="1017" spans="1:116" x14ac:dyDescent="0.4">
      <c r="B1017" t="str">
        <f>E1017</f>
        <v>1017 SALES-S</v>
      </c>
      <c r="D1017" t="s">
        <v>815</v>
      </c>
      <c r="E1017" s="8" t="str">
        <f t="shared" si="1245"/>
        <v>1017 SALES-S</v>
      </c>
      <c r="G1017" s="145" t="str">
        <f>"$ sales/new "&amp;G1021</f>
        <v>$ sales/new primary unit</v>
      </c>
      <c r="H1017" s="12"/>
      <c r="I1017" s="60"/>
      <c r="J1017" s="60"/>
      <c r="K1017" s="18">
        <v>5</v>
      </c>
      <c r="L1017" s="18">
        <v>5</v>
      </c>
      <c r="M1017" s="18">
        <v>5</v>
      </c>
      <c r="N1017" s="18">
        <v>5</v>
      </c>
      <c r="O1017" s="18">
        <v>5</v>
      </c>
      <c r="P1017" s="18">
        <v>5</v>
      </c>
      <c r="R1017" s="19"/>
      <c r="S1017" s="147" cm="1">
        <f t="array" ref="S1017">INDEX($K:$P,ROW(),MATCH(S$3,$K$2:$P$2,0))</f>
        <v>5</v>
      </c>
      <c r="T1017" s="147" cm="1">
        <f t="array" ref="T1017">INDEX($K:$P,ROW(),MATCH(T$3,$K$2:$P$2,0))</f>
        <v>5</v>
      </c>
      <c r="U1017" s="147" cm="1">
        <f t="array" ref="U1017">INDEX($K:$P,ROW(),MATCH(U$3,$K$2:$P$2,0))</f>
        <v>5</v>
      </c>
      <c r="V1017" s="147" cm="1">
        <f t="array" ref="V1017">INDEX($K:$P,ROW(),MATCH(V$3,$K$2:$P$2,0))</f>
        <v>5</v>
      </c>
      <c r="W1017" s="147" cm="1">
        <f t="array" ref="W1017">INDEX($K:$P,ROW(),MATCH(W$3,$K$2:$P$2,0))</f>
        <v>5</v>
      </c>
      <c r="X1017" s="147" cm="1">
        <f t="array" ref="X1017">INDEX($K:$P,ROW(),MATCH(X$3,$K$2:$P$2,0))</f>
        <v>5</v>
      </c>
      <c r="Y1017" s="147" cm="1">
        <f t="array" ref="Y1017">INDEX($K:$P,ROW(),MATCH(Y$3,$K$2:$P$2,0))</f>
        <v>5</v>
      </c>
      <c r="Z1017" s="147" cm="1">
        <f t="array" ref="Z1017">INDEX($K:$P,ROW(),MATCH(Z$3,$K$2:$P$2,0))</f>
        <v>5</v>
      </c>
      <c r="AA1017" s="147" cm="1">
        <f t="array" ref="AA1017">INDEX($K:$P,ROW(),MATCH(AA$3,$K$2:$P$2,0))</f>
        <v>5</v>
      </c>
      <c r="AB1017" s="147" cm="1">
        <f t="array" ref="AB1017">INDEX($K:$P,ROW(),MATCH(AB$3,$K$2:$P$2,0))</f>
        <v>5</v>
      </c>
      <c r="AC1017" s="147" cm="1">
        <f t="array" ref="AC1017">INDEX($K:$P,ROW(),MATCH(AC$3,$K$2:$P$2,0))</f>
        <v>5</v>
      </c>
      <c r="AD1017" s="147" cm="1">
        <f t="array" ref="AD1017">INDEX($K:$P,ROW(),MATCH(AD$3,$K$2:$P$2,0))</f>
        <v>5</v>
      </c>
      <c r="AE1017" s="147" cm="1">
        <f t="array" ref="AE1017">INDEX($K:$P,ROW(),MATCH(AE$3,$K$2:$P$2,0))</f>
        <v>5</v>
      </c>
      <c r="AF1017" s="147" cm="1">
        <f t="array" ref="AF1017">INDEX($K:$P,ROW(),MATCH(AF$3,$K$2:$P$2,0))</f>
        <v>5</v>
      </c>
      <c r="AG1017" s="147" cm="1">
        <f t="array" ref="AG1017">INDEX($K:$P,ROW(),MATCH(AG$3,$K$2:$P$2,0))</f>
        <v>5</v>
      </c>
      <c r="AH1017" s="147" cm="1">
        <f t="array" ref="AH1017">INDEX($K:$P,ROW(),MATCH(AH$3,$K$2:$P$2,0))</f>
        <v>5</v>
      </c>
      <c r="AI1017" s="147" cm="1">
        <f t="array" ref="AI1017">INDEX($K:$P,ROW(),MATCH(AI$3,$K$2:$P$2,0))</f>
        <v>5</v>
      </c>
      <c r="AJ1017" s="147" cm="1">
        <f t="array" ref="AJ1017">INDEX($K:$P,ROW(),MATCH(AJ$3,$K$2:$P$2,0))</f>
        <v>5</v>
      </c>
      <c r="AK1017" s="147" cm="1">
        <f t="array" ref="AK1017">INDEX($K:$P,ROW(),MATCH(AK$3,$K$2:$P$2,0))</f>
        <v>5</v>
      </c>
      <c r="AL1017" s="147" cm="1">
        <f t="array" ref="AL1017">INDEX($K:$P,ROW(),MATCH(AL$3,$K$2:$P$2,0))</f>
        <v>5</v>
      </c>
      <c r="AM1017" s="147" cm="1">
        <f t="array" ref="AM1017">INDEX($K:$P,ROW(),MATCH(AM$3,$K$2:$P$2,0))</f>
        <v>5</v>
      </c>
      <c r="AN1017" s="147" cm="1">
        <f t="array" ref="AN1017">INDEX($K:$P,ROW(),MATCH(AN$3,$K$2:$P$2,0))</f>
        <v>5</v>
      </c>
      <c r="AO1017" s="147" cm="1">
        <f t="array" ref="AO1017">INDEX($K:$P,ROW(),MATCH(AO$3,$K$2:$P$2,0))</f>
        <v>5</v>
      </c>
      <c r="AP1017" s="147" cm="1">
        <f t="array" ref="AP1017">INDEX($K:$P,ROW(),MATCH(AP$3,$K$2:$P$2,0))</f>
        <v>5</v>
      </c>
      <c r="AQ1017" s="147" cm="1">
        <f t="array" ref="AQ1017">INDEX($K:$P,ROW(),MATCH(AQ$3,$K$2:$P$2,0))</f>
        <v>5</v>
      </c>
      <c r="AR1017" s="147" cm="1">
        <f t="array" ref="AR1017">INDEX($K:$P,ROW(),MATCH(AR$3,$K$2:$P$2,0))</f>
        <v>5</v>
      </c>
      <c r="AS1017" s="147" cm="1">
        <f t="array" ref="AS1017">INDEX($K:$P,ROW(),MATCH(AS$3,$K$2:$P$2,0))</f>
        <v>5</v>
      </c>
      <c r="AT1017" s="147" cm="1">
        <f t="array" ref="AT1017">INDEX($K:$P,ROW(),MATCH(AT$3,$K$2:$P$2,0))</f>
        <v>5</v>
      </c>
      <c r="AU1017" s="147" cm="1">
        <f t="array" ref="AU1017">INDEX($K:$P,ROW(),MATCH(AU$3,$K$2:$P$2,0))</f>
        <v>5</v>
      </c>
      <c r="AV1017" s="147" cm="1">
        <f t="array" ref="AV1017">INDEX($K:$P,ROW(),MATCH(AV$3,$K$2:$P$2,0))</f>
        <v>5</v>
      </c>
      <c r="AW1017" s="147" cm="1">
        <f t="array" ref="AW1017">INDEX($K:$P,ROW(),MATCH(AW$3,$K$2:$P$2,0))</f>
        <v>5</v>
      </c>
      <c r="AX1017" s="147" cm="1">
        <f t="array" ref="AX1017">INDEX($K:$P,ROW(),MATCH(AX$3,$K$2:$P$2,0))</f>
        <v>5</v>
      </c>
      <c r="AY1017" s="147" cm="1">
        <f t="array" ref="AY1017">INDEX($K:$P,ROW(),MATCH(AY$3,$K$2:$P$2,0))</f>
        <v>5</v>
      </c>
      <c r="AZ1017" s="147" cm="1">
        <f t="array" ref="AZ1017">INDEX($K:$P,ROW(),MATCH(AZ$3,$K$2:$P$2,0))</f>
        <v>5</v>
      </c>
      <c r="BA1017" s="147" cm="1">
        <f t="array" ref="BA1017">INDEX($K:$P,ROW(),MATCH(BA$3,$K$2:$P$2,0))</f>
        <v>5</v>
      </c>
      <c r="BB1017" s="147" cm="1">
        <f t="array" ref="BB1017">INDEX($K:$P,ROW(),MATCH(BB$3,$K$2:$P$2,0))</f>
        <v>5</v>
      </c>
      <c r="BC1017" s="147" cm="1">
        <f t="array" ref="BC1017">INDEX($K:$P,ROW(),MATCH(BC$3,$K$2:$P$2,0))</f>
        <v>5</v>
      </c>
      <c r="BD1017" s="147" cm="1">
        <f t="array" ref="BD1017">INDEX($K:$P,ROW(),MATCH(BD$3,$K$2:$P$2,0))</f>
        <v>5</v>
      </c>
      <c r="BE1017" s="147" cm="1">
        <f t="array" ref="BE1017">INDEX($K:$P,ROW(),MATCH(BE$3,$K$2:$P$2,0))</f>
        <v>5</v>
      </c>
      <c r="BF1017" s="147" cm="1">
        <f t="array" ref="BF1017">INDEX($K:$P,ROW(),MATCH(BF$3,$K$2:$P$2,0))</f>
        <v>5</v>
      </c>
      <c r="BG1017" s="147" cm="1">
        <f t="array" ref="BG1017">INDEX($K:$P,ROW(),MATCH(BG$3,$K$2:$P$2,0))</f>
        <v>5</v>
      </c>
      <c r="BH1017" s="147" cm="1">
        <f t="array" ref="BH1017">INDEX($K:$P,ROW(),MATCH(BH$3,$K$2:$P$2,0))</f>
        <v>5</v>
      </c>
      <c r="BI1017" s="147" cm="1">
        <f t="array" ref="BI1017">INDEX($K:$P,ROW(),MATCH(BI$3,$K$2:$P$2,0))</f>
        <v>5</v>
      </c>
      <c r="BJ1017" s="147" cm="1">
        <f t="array" ref="BJ1017">INDEX($K:$P,ROW(),MATCH(BJ$3,$K$2:$P$2,0))</f>
        <v>5</v>
      </c>
      <c r="BK1017" s="147" cm="1">
        <f t="array" ref="BK1017">INDEX($K:$P,ROW(),MATCH(BK$3,$K$2:$P$2,0))</f>
        <v>5</v>
      </c>
      <c r="BL1017" s="147" cm="1">
        <f t="array" ref="BL1017">INDEX($K:$P,ROW(),MATCH(BL$3,$K$2:$P$2,0))</f>
        <v>5</v>
      </c>
      <c r="BM1017" s="147" cm="1">
        <f t="array" ref="BM1017">INDEX($K:$P,ROW(),MATCH(BM$3,$K$2:$P$2,0))</f>
        <v>5</v>
      </c>
      <c r="BN1017" s="147" cm="1">
        <f t="array" ref="BN1017">INDEX($K:$P,ROW(),MATCH(BN$3,$K$2:$P$2,0))</f>
        <v>5</v>
      </c>
      <c r="BO1017" s="147" cm="1">
        <f t="array" ref="BO1017">INDEX($K:$P,ROW(),MATCH(BO$3,$K$2:$P$2,0))</f>
        <v>5</v>
      </c>
      <c r="BP1017" s="147" cm="1">
        <f t="array" ref="BP1017">INDEX($K:$P,ROW(),MATCH(BP$3,$K$2:$P$2,0))</f>
        <v>5</v>
      </c>
      <c r="BQ1017" s="147" cm="1">
        <f t="array" ref="BQ1017">INDEX($K:$P,ROW(),MATCH(BQ$3,$K$2:$P$2,0))</f>
        <v>5</v>
      </c>
      <c r="BR1017" s="147" cm="1">
        <f t="array" ref="BR1017">INDEX($K:$P,ROW(),MATCH(BR$3,$K$2:$P$2,0))</f>
        <v>5</v>
      </c>
      <c r="BS1017" s="147" cm="1">
        <f t="array" ref="BS1017">INDEX($K:$P,ROW(),MATCH(BS$3,$K$2:$P$2,0))</f>
        <v>5</v>
      </c>
      <c r="BT1017" s="147" cm="1">
        <f t="array" ref="BT1017">INDEX($K:$P,ROW(),MATCH(BT$3,$K$2:$P$2,0))</f>
        <v>5</v>
      </c>
      <c r="BU1017" s="147" cm="1">
        <f t="array" ref="BU1017">INDEX($K:$P,ROW(),MATCH(BU$3,$K$2:$P$2,0))</f>
        <v>5</v>
      </c>
      <c r="BV1017" s="147" cm="1">
        <f t="array" ref="BV1017">INDEX($K:$P,ROW(),MATCH(BV$3,$K$2:$P$2,0))</f>
        <v>5</v>
      </c>
      <c r="BW1017" s="147" cm="1">
        <f t="array" ref="BW1017">INDEX($K:$P,ROW(),MATCH(BW$3,$K$2:$P$2,0))</f>
        <v>5</v>
      </c>
      <c r="BX1017" s="147" cm="1">
        <f t="array" ref="BX1017">INDEX($K:$P,ROW(),MATCH(BX$3,$K$2:$P$2,0))</f>
        <v>5</v>
      </c>
      <c r="BY1017" s="147" cm="1">
        <f t="array" ref="BY1017">INDEX($K:$P,ROW(),MATCH(BY$3,$K$2:$P$2,0))</f>
        <v>5</v>
      </c>
      <c r="BZ1017" s="147" cm="1">
        <f t="array" ref="BZ1017">INDEX($K:$P,ROW(),MATCH(BZ$3,$K$2:$P$2,0))</f>
        <v>5</v>
      </c>
      <c r="CA1017" s="147" cm="1">
        <f t="array" ref="CA1017">INDEX($K:$P,ROW(),MATCH(CA$3,$K$2:$P$2,0))</f>
        <v>5</v>
      </c>
      <c r="CB1017" s="147" cm="1">
        <f t="array" ref="CB1017">INDEX($K:$P,ROW(),MATCH(CB$3,$K$2:$P$2,0))</f>
        <v>5</v>
      </c>
      <c r="CC1017" s="147" cm="1">
        <f t="array" ref="CC1017">INDEX($K:$P,ROW(),MATCH(CC$3,$K$2:$P$2,0))</f>
        <v>5</v>
      </c>
      <c r="CD1017" s="147" cm="1">
        <f t="array" ref="CD1017">INDEX($K:$P,ROW(),MATCH(CD$3,$K$2:$P$2,0))</f>
        <v>5</v>
      </c>
      <c r="CE1017" s="147" cm="1">
        <f t="array" ref="CE1017">INDEX($K:$P,ROW(),MATCH(CE$3,$K$2:$P$2,0))</f>
        <v>5</v>
      </c>
      <c r="CF1017" s="147" cm="1">
        <f t="array" ref="CF1017">INDEX($K:$P,ROW(),MATCH(CF$3,$K$2:$P$2,0))</f>
        <v>5</v>
      </c>
      <c r="CG1017" s="147" cm="1">
        <f t="array" ref="CG1017">INDEX($K:$P,ROW(),MATCH(CG$3,$K$2:$P$2,0))</f>
        <v>5</v>
      </c>
      <c r="CH1017" s="147" cm="1">
        <f t="array" ref="CH1017">INDEX($K:$P,ROW(),MATCH(CH$3,$K$2:$P$2,0))</f>
        <v>5</v>
      </c>
      <c r="CI1017" s="147" cm="1">
        <f t="array" ref="CI1017">INDEX($K:$P,ROW(),MATCH(CI$3,$K$2:$P$2,0))</f>
        <v>5</v>
      </c>
      <c r="CJ1017" s="147" cm="1">
        <f t="array" ref="CJ1017">INDEX($K:$P,ROW(),MATCH(CJ$3,$K$2:$P$2,0))</f>
        <v>5</v>
      </c>
      <c r="CK1017" s="147" cm="1">
        <f t="array" ref="CK1017">INDEX($K:$P,ROW(),MATCH(CK$3,$K$2:$P$2,0))</f>
        <v>5</v>
      </c>
      <c r="CL1017" s="147" cm="1">
        <f t="array" ref="CL1017">INDEX($K:$P,ROW(),MATCH(CL$3,$K$2:$P$2,0))</f>
        <v>5</v>
      </c>
      <c r="CN1017" s="60"/>
      <c r="CO1017" s="147" t="e" cm="1">
        <f t="array" ref="CO1017">INDEX($K:$P,ROW(),MATCH(CO$3,$K$2:$P$2,0))</f>
        <v>#N/A</v>
      </c>
      <c r="CP1017" s="147" t="e" cm="1">
        <f t="array" ref="CP1017">INDEX($K:$P,ROW(),MATCH(CP$3,$K$2:$P$2,0))</f>
        <v>#N/A</v>
      </c>
      <c r="CQ1017" s="147" t="e" cm="1">
        <f t="array" ref="CQ1017">INDEX($K:$P,ROW(),MATCH(CQ$3,$K$2:$P$2,0))</f>
        <v>#N/A</v>
      </c>
      <c r="CR1017" s="147" t="e" cm="1">
        <f t="array" ref="CR1017">INDEX($K:$P,ROW(),MATCH(CR$3,$K$2:$P$2,0))</f>
        <v>#N/A</v>
      </c>
      <c r="CS1017" s="147" t="e" cm="1">
        <f t="array" ref="CS1017">INDEX($K:$P,ROW(),MATCH(CS$3,$K$2:$P$2,0))</f>
        <v>#N/A</v>
      </c>
      <c r="CT1017" s="147" t="e" cm="1">
        <f t="array" ref="CT1017">INDEX($K:$P,ROW(),MATCH(CT$3,$K$2:$P$2,0))</f>
        <v>#N/A</v>
      </c>
      <c r="CU1017" s="147" t="e" cm="1">
        <f t="array" ref="CU1017">INDEX($K:$P,ROW(),MATCH(CU$3,$K$2:$P$2,0))</f>
        <v>#N/A</v>
      </c>
      <c r="CV1017" s="147" t="e" cm="1">
        <f t="array" ref="CV1017">INDEX($K:$P,ROW(),MATCH(CV$3,$K$2:$P$2,0))</f>
        <v>#N/A</v>
      </c>
      <c r="CW1017" s="147" t="e" cm="1">
        <f t="array" ref="CW1017">INDEX($K:$P,ROW(),MATCH(CW$3,$K$2:$P$2,0))</f>
        <v>#N/A</v>
      </c>
      <c r="CX1017" s="147" t="e" cm="1">
        <f t="array" ref="CX1017">INDEX($K:$P,ROW(),MATCH(CX$3,$K$2:$P$2,0))</f>
        <v>#N/A</v>
      </c>
      <c r="CY1017" s="147" t="e" cm="1">
        <f t="array" ref="CY1017">INDEX($K:$P,ROW(),MATCH(CY$3,$K$2:$P$2,0))</f>
        <v>#N/A</v>
      </c>
      <c r="CZ1017" s="147" t="e" cm="1">
        <f t="array" ref="CZ1017">INDEX($K:$P,ROW(),MATCH(CZ$3,$K$2:$P$2,0))</f>
        <v>#N/A</v>
      </c>
      <c r="DA1017" s="147" t="e" cm="1">
        <f t="array" ref="DA1017">INDEX($K:$P,ROW(),MATCH(DA$3,$K$2:$P$2,0))</f>
        <v>#N/A</v>
      </c>
      <c r="DB1017" s="147" t="e" cm="1">
        <f t="array" ref="DB1017">INDEX($K:$P,ROW(),MATCH(DB$3,$K$2:$P$2,0))</f>
        <v>#N/A</v>
      </c>
      <c r="DC1017" s="147" t="e" cm="1">
        <f t="array" ref="DC1017">INDEX($K:$P,ROW(),MATCH(DC$3,$K$2:$P$2,0))</f>
        <v>#N/A</v>
      </c>
      <c r="DD1017" s="147" t="e" cm="1">
        <f t="array" ref="DD1017">INDEX($K:$P,ROW(),MATCH(DD$3,$K$2:$P$2,0))</f>
        <v>#N/A</v>
      </c>
      <c r="DE1017" s="147" t="e" cm="1">
        <f t="array" ref="DE1017">INDEX($K:$P,ROW(),MATCH(DE$3,$K$2:$P$2,0))</f>
        <v>#N/A</v>
      </c>
      <c r="DF1017" s="147" t="e" cm="1">
        <f t="array" ref="DF1017">INDEX($K:$P,ROW(),MATCH(DF$3,$K$2:$P$2,0))</f>
        <v>#N/A</v>
      </c>
      <c r="DG1017" s="147" t="e" cm="1">
        <f t="array" ref="DG1017">INDEX($K:$P,ROW(),MATCH(DG$3,$K$2:$P$2,0))</f>
        <v>#N/A</v>
      </c>
      <c r="DH1017" s="147" t="e" cm="1">
        <f t="array" ref="DH1017">INDEX($K:$P,ROW(),MATCH(DH$3,$K$2:$P$2,0))</f>
        <v>#N/A</v>
      </c>
      <c r="DI1017" s="147" t="e" cm="1">
        <f t="array" ref="DI1017">INDEX($K:$P,ROW(),MATCH(DI$3,$K$2:$P$2,0))</f>
        <v>#N/A</v>
      </c>
      <c r="DJ1017" s="147" t="e" cm="1">
        <f t="array" ref="DJ1017">INDEX($K:$P,ROW(),MATCH(DJ$3,$K$2:$P$2,0))</f>
        <v>#N/A</v>
      </c>
      <c r="DK1017" s="147" t="e" cm="1">
        <f t="array" ref="DK1017">INDEX($K:$P,ROW(),MATCH(DK$3,$K$2:$P$2,0))</f>
        <v>#N/A</v>
      </c>
      <c r="DL1017" s="147" t="e" cm="1">
        <f t="array" ref="DL1017">INDEX($K:$P,ROW(),MATCH(DL$3,$K$2:$P$2,0))</f>
        <v>#N/A</v>
      </c>
    </row>
    <row r="1018" spans="1:116" x14ac:dyDescent="0.4">
      <c r="A1018" s="27"/>
      <c r="B1018" s="27"/>
      <c r="C1018" s="27" t="s">
        <v>198</v>
      </c>
      <c r="D1018" t="s">
        <v>815</v>
      </c>
      <c r="E1018" s="8" t="str">
        <f t="shared" si="1245"/>
        <v>1018 SALES-S</v>
      </c>
      <c r="F1018" s="27"/>
      <c r="G1018" s="126" t="str">
        <f>SUBSTITUTE(G1015,":","")&amp;" - "&amp;G1020</f>
        <v>Sales - (Primary label)</v>
      </c>
      <c r="H1018" s="27"/>
      <c r="I1018" s="78"/>
      <c r="J1018" s="78"/>
      <c r="K1018" s="118">
        <f t="shared" ref="K1018:P1018" ca="1" si="1246">SUMIF($3:$3,K$2,1018:1018)</f>
        <v>300000</v>
      </c>
      <c r="L1018" s="118">
        <f t="shared" ca="1" si="1246"/>
        <v>300000</v>
      </c>
      <c r="M1018" s="118">
        <f t="shared" ca="1" si="1246"/>
        <v>300000</v>
      </c>
      <c r="N1018" s="118">
        <f t="shared" ca="1" si="1246"/>
        <v>300000</v>
      </c>
      <c r="O1018" s="118">
        <f t="shared" ca="1" si="1246"/>
        <v>300000</v>
      </c>
      <c r="P1018" s="118">
        <f t="shared" ca="1" si="1246"/>
        <v>300000</v>
      </c>
      <c r="R1018" s="33"/>
      <c r="S1018" s="148">
        <f ca="1">S1017*INDIRECT(S1010)</f>
        <v>25000</v>
      </c>
      <c r="T1018" s="148">
        <f t="shared" ref="T1018:CE1018" ca="1" si="1247">T1017*INDIRECT(T1010)</f>
        <v>25000</v>
      </c>
      <c r="U1018" s="148">
        <f t="shared" ca="1" si="1247"/>
        <v>25000</v>
      </c>
      <c r="V1018" s="148">
        <f t="shared" ca="1" si="1247"/>
        <v>25000</v>
      </c>
      <c r="W1018" s="148">
        <f t="shared" ca="1" si="1247"/>
        <v>25000</v>
      </c>
      <c r="X1018" s="148">
        <f t="shared" ca="1" si="1247"/>
        <v>25000</v>
      </c>
      <c r="Y1018" s="148">
        <f t="shared" ca="1" si="1247"/>
        <v>25000</v>
      </c>
      <c r="Z1018" s="148">
        <f t="shared" ca="1" si="1247"/>
        <v>25000</v>
      </c>
      <c r="AA1018" s="148">
        <f t="shared" ca="1" si="1247"/>
        <v>25000</v>
      </c>
      <c r="AB1018" s="148">
        <f t="shared" ca="1" si="1247"/>
        <v>25000</v>
      </c>
      <c r="AC1018" s="148">
        <f t="shared" ca="1" si="1247"/>
        <v>25000</v>
      </c>
      <c r="AD1018" s="148">
        <f t="shared" ca="1" si="1247"/>
        <v>25000</v>
      </c>
      <c r="AE1018" s="148">
        <f t="shared" ca="1" si="1247"/>
        <v>25000</v>
      </c>
      <c r="AF1018" s="148">
        <f t="shared" ca="1" si="1247"/>
        <v>25000</v>
      </c>
      <c r="AG1018" s="148">
        <f t="shared" ca="1" si="1247"/>
        <v>25000</v>
      </c>
      <c r="AH1018" s="148">
        <f t="shared" ca="1" si="1247"/>
        <v>25000</v>
      </c>
      <c r="AI1018" s="148">
        <f t="shared" ca="1" si="1247"/>
        <v>25000</v>
      </c>
      <c r="AJ1018" s="148">
        <f t="shared" ca="1" si="1247"/>
        <v>25000</v>
      </c>
      <c r="AK1018" s="148">
        <f t="shared" ca="1" si="1247"/>
        <v>25000</v>
      </c>
      <c r="AL1018" s="148">
        <f t="shared" ca="1" si="1247"/>
        <v>25000</v>
      </c>
      <c r="AM1018" s="148">
        <f t="shared" ca="1" si="1247"/>
        <v>25000</v>
      </c>
      <c r="AN1018" s="148">
        <f t="shared" ca="1" si="1247"/>
        <v>25000</v>
      </c>
      <c r="AO1018" s="148">
        <f t="shared" ca="1" si="1247"/>
        <v>25000</v>
      </c>
      <c r="AP1018" s="148">
        <f t="shared" ca="1" si="1247"/>
        <v>25000</v>
      </c>
      <c r="AQ1018" s="148">
        <f t="shared" ca="1" si="1247"/>
        <v>25000</v>
      </c>
      <c r="AR1018" s="148">
        <f t="shared" ca="1" si="1247"/>
        <v>25000</v>
      </c>
      <c r="AS1018" s="148">
        <f t="shared" ca="1" si="1247"/>
        <v>25000</v>
      </c>
      <c r="AT1018" s="148">
        <f t="shared" ca="1" si="1247"/>
        <v>25000</v>
      </c>
      <c r="AU1018" s="148">
        <f t="shared" ca="1" si="1247"/>
        <v>25000</v>
      </c>
      <c r="AV1018" s="148">
        <f t="shared" ca="1" si="1247"/>
        <v>25000</v>
      </c>
      <c r="AW1018" s="148">
        <f t="shared" ca="1" si="1247"/>
        <v>25000</v>
      </c>
      <c r="AX1018" s="148">
        <f t="shared" ca="1" si="1247"/>
        <v>25000</v>
      </c>
      <c r="AY1018" s="148">
        <f t="shared" ca="1" si="1247"/>
        <v>25000</v>
      </c>
      <c r="AZ1018" s="148">
        <f t="shared" ca="1" si="1247"/>
        <v>25000</v>
      </c>
      <c r="BA1018" s="148">
        <f t="shared" ca="1" si="1247"/>
        <v>25000</v>
      </c>
      <c r="BB1018" s="148">
        <f t="shared" ca="1" si="1247"/>
        <v>25000</v>
      </c>
      <c r="BC1018" s="148">
        <f t="shared" ca="1" si="1247"/>
        <v>25000</v>
      </c>
      <c r="BD1018" s="148">
        <f t="shared" ca="1" si="1247"/>
        <v>25000</v>
      </c>
      <c r="BE1018" s="148">
        <f t="shared" ca="1" si="1247"/>
        <v>25000</v>
      </c>
      <c r="BF1018" s="148">
        <f t="shared" ca="1" si="1247"/>
        <v>25000</v>
      </c>
      <c r="BG1018" s="148">
        <f t="shared" ca="1" si="1247"/>
        <v>25000</v>
      </c>
      <c r="BH1018" s="148">
        <f t="shared" ca="1" si="1247"/>
        <v>25000</v>
      </c>
      <c r="BI1018" s="148">
        <f t="shared" ca="1" si="1247"/>
        <v>25000</v>
      </c>
      <c r="BJ1018" s="148">
        <f t="shared" ca="1" si="1247"/>
        <v>25000</v>
      </c>
      <c r="BK1018" s="148">
        <f t="shared" ca="1" si="1247"/>
        <v>25000</v>
      </c>
      <c r="BL1018" s="148">
        <f t="shared" ca="1" si="1247"/>
        <v>25000</v>
      </c>
      <c r="BM1018" s="148">
        <f t="shared" ca="1" si="1247"/>
        <v>25000</v>
      </c>
      <c r="BN1018" s="148">
        <f t="shared" ca="1" si="1247"/>
        <v>25000</v>
      </c>
      <c r="BO1018" s="148">
        <f t="shared" ca="1" si="1247"/>
        <v>25000</v>
      </c>
      <c r="BP1018" s="148">
        <f t="shared" ca="1" si="1247"/>
        <v>25000</v>
      </c>
      <c r="BQ1018" s="148">
        <f t="shared" ca="1" si="1247"/>
        <v>25000</v>
      </c>
      <c r="BR1018" s="148">
        <f t="shared" ca="1" si="1247"/>
        <v>25000</v>
      </c>
      <c r="BS1018" s="148">
        <f t="shared" ca="1" si="1247"/>
        <v>25000</v>
      </c>
      <c r="BT1018" s="148">
        <f t="shared" ca="1" si="1247"/>
        <v>25000</v>
      </c>
      <c r="BU1018" s="148">
        <f t="shared" ca="1" si="1247"/>
        <v>25000</v>
      </c>
      <c r="BV1018" s="148">
        <f t="shared" ca="1" si="1247"/>
        <v>25000</v>
      </c>
      <c r="BW1018" s="148">
        <f t="shared" ca="1" si="1247"/>
        <v>25000</v>
      </c>
      <c r="BX1018" s="148">
        <f t="shared" ca="1" si="1247"/>
        <v>25000</v>
      </c>
      <c r="BY1018" s="148">
        <f t="shared" ca="1" si="1247"/>
        <v>25000</v>
      </c>
      <c r="BZ1018" s="148">
        <f t="shared" ca="1" si="1247"/>
        <v>25000</v>
      </c>
      <c r="CA1018" s="148">
        <f t="shared" ca="1" si="1247"/>
        <v>25000</v>
      </c>
      <c r="CB1018" s="148">
        <f t="shared" ca="1" si="1247"/>
        <v>25000</v>
      </c>
      <c r="CC1018" s="148">
        <f t="shared" ca="1" si="1247"/>
        <v>25000</v>
      </c>
      <c r="CD1018" s="148">
        <f t="shared" ca="1" si="1247"/>
        <v>25000</v>
      </c>
      <c r="CE1018" s="148">
        <f t="shared" ca="1" si="1247"/>
        <v>25000</v>
      </c>
      <c r="CF1018" s="148">
        <f t="shared" ref="CF1018:DL1018" ca="1" si="1248">CF1017*INDIRECT(CF1010)</f>
        <v>25000</v>
      </c>
      <c r="CG1018" s="148">
        <f t="shared" ca="1" si="1248"/>
        <v>25000</v>
      </c>
      <c r="CH1018" s="148">
        <f t="shared" ca="1" si="1248"/>
        <v>25000</v>
      </c>
      <c r="CI1018" s="148">
        <f t="shared" ca="1" si="1248"/>
        <v>25000</v>
      </c>
      <c r="CJ1018" s="148">
        <f t="shared" ca="1" si="1248"/>
        <v>25000</v>
      </c>
      <c r="CK1018" s="148">
        <f t="shared" ca="1" si="1248"/>
        <v>25000</v>
      </c>
      <c r="CL1018" s="148">
        <f t="shared" ca="1" si="1248"/>
        <v>25000</v>
      </c>
      <c r="CM1018" s="148" t="e">
        <f t="shared" ca="1" si="1248"/>
        <v>#REF!</v>
      </c>
      <c r="CN1018" s="148" t="e">
        <f t="shared" ca="1" si="1248"/>
        <v>#REF!</v>
      </c>
      <c r="CO1018" s="148" t="e">
        <f t="shared" ca="1" si="1248"/>
        <v>#N/A</v>
      </c>
      <c r="CP1018" s="148" t="e">
        <f t="shared" ca="1" si="1248"/>
        <v>#N/A</v>
      </c>
      <c r="CQ1018" s="148" t="e">
        <f t="shared" ca="1" si="1248"/>
        <v>#N/A</v>
      </c>
      <c r="CR1018" s="148" t="e">
        <f t="shared" ca="1" si="1248"/>
        <v>#N/A</v>
      </c>
      <c r="CS1018" s="148" t="e">
        <f t="shared" ca="1" si="1248"/>
        <v>#N/A</v>
      </c>
      <c r="CT1018" s="148" t="e">
        <f t="shared" ca="1" si="1248"/>
        <v>#N/A</v>
      </c>
      <c r="CU1018" s="148" t="e">
        <f t="shared" ca="1" si="1248"/>
        <v>#N/A</v>
      </c>
      <c r="CV1018" s="148" t="e">
        <f t="shared" ca="1" si="1248"/>
        <v>#N/A</v>
      </c>
      <c r="CW1018" s="148" t="e">
        <f t="shared" ca="1" si="1248"/>
        <v>#N/A</v>
      </c>
      <c r="CX1018" s="148" t="e">
        <f t="shared" ca="1" si="1248"/>
        <v>#N/A</v>
      </c>
      <c r="CY1018" s="148" t="e">
        <f t="shared" ca="1" si="1248"/>
        <v>#N/A</v>
      </c>
      <c r="CZ1018" s="148" t="e">
        <f t="shared" ca="1" si="1248"/>
        <v>#N/A</v>
      </c>
      <c r="DA1018" s="148" t="e">
        <f t="shared" ca="1" si="1248"/>
        <v>#N/A</v>
      </c>
      <c r="DB1018" s="148" t="e">
        <f t="shared" ca="1" si="1248"/>
        <v>#N/A</v>
      </c>
      <c r="DC1018" s="148" t="e">
        <f t="shared" ca="1" si="1248"/>
        <v>#N/A</v>
      </c>
      <c r="DD1018" s="148" t="e">
        <f t="shared" ca="1" si="1248"/>
        <v>#N/A</v>
      </c>
      <c r="DE1018" s="148" t="e">
        <f t="shared" ca="1" si="1248"/>
        <v>#N/A</v>
      </c>
      <c r="DF1018" s="148" t="e">
        <f t="shared" ca="1" si="1248"/>
        <v>#N/A</v>
      </c>
      <c r="DG1018" s="148" t="e">
        <f t="shared" ca="1" si="1248"/>
        <v>#N/A</v>
      </c>
      <c r="DH1018" s="148" t="e">
        <f t="shared" ca="1" si="1248"/>
        <v>#N/A</v>
      </c>
      <c r="DI1018" s="148" t="e">
        <f t="shared" ca="1" si="1248"/>
        <v>#N/A</v>
      </c>
      <c r="DJ1018" s="148" t="e">
        <f t="shared" ca="1" si="1248"/>
        <v>#N/A</v>
      </c>
      <c r="DK1018" s="148" t="e">
        <f t="shared" ca="1" si="1248"/>
        <v>#N/A</v>
      </c>
      <c r="DL1018" s="148" t="e">
        <f t="shared" ca="1" si="1248"/>
        <v>#N/A</v>
      </c>
    </row>
    <row r="1019" spans="1:116" x14ac:dyDescent="0.4">
      <c r="B1019" t="s">
        <v>244</v>
      </c>
      <c r="D1019" t="s">
        <v>815</v>
      </c>
      <c r="E1019" s="8" t="str">
        <f t="shared" si="1245"/>
        <v>1019 SALES-S</v>
      </c>
      <c r="G1019" s="13"/>
      <c r="H1019" s="12"/>
      <c r="I1019" s="60"/>
      <c r="J1019" s="60"/>
      <c r="R1019" s="9"/>
      <c r="S1019" s="149"/>
      <c r="T1019" s="149"/>
      <c r="U1019" s="149"/>
      <c r="V1019" s="149"/>
      <c r="W1019" s="149"/>
      <c r="X1019" s="149"/>
      <c r="Y1019" s="149"/>
      <c r="Z1019" s="149"/>
      <c r="AA1019" s="149"/>
      <c r="AB1019" s="149"/>
      <c r="AC1019" s="149"/>
      <c r="AD1019" s="149"/>
      <c r="AE1019" s="149"/>
      <c r="AF1019" s="149"/>
      <c r="AG1019" s="149"/>
      <c r="AH1019" s="149"/>
      <c r="AI1019" s="149"/>
      <c r="AJ1019" s="149"/>
      <c r="AK1019" s="149"/>
      <c r="AL1019" s="149"/>
      <c r="AM1019" s="149"/>
      <c r="AN1019" s="149"/>
      <c r="AO1019" s="149"/>
      <c r="AP1019" s="149"/>
      <c r="AQ1019" s="149"/>
      <c r="AR1019" s="149"/>
      <c r="AS1019" s="149"/>
      <c r="AT1019" s="149"/>
      <c r="AU1019" s="149"/>
      <c r="AV1019" s="149"/>
      <c r="AW1019" s="149"/>
      <c r="AX1019" s="149"/>
      <c r="AY1019" s="149"/>
      <c r="AZ1019" s="149"/>
      <c r="BA1019" s="149"/>
      <c r="BB1019" s="149"/>
      <c r="BC1019" s="149"/>
      <c r="BD1019" s="149"/>
      <c r="BE1019" s="149"/>
      <c r="BF1019" s="149"/>
      <c r="BG1019" s="149"/>
      <c r="BH1019" s="149"/>
      <c r="BI1019" s="149"/>
      <c r="BJ1019" s="149"/>
      <c r="BK1019" s="149"/>
      <c r="BL1019" s="149"/>
      <c r="BM1019" s="149"/>
      <c r="BN1019" s="149"/>
      <c r="BO1019" s="149"/>
      <c r="BP1019" s="149"/>
      <c r="BQ1019" s="149"/>
      <c r="BR1019" s="149"/>
      <c r="BS1019" s="149"/>
      <c r="BT1019" s="149"/>
      <c r="BU1019" s="149"/>
      <c r="BV1019" s="149"/>
      <c r="BW1019" s="149"/>
      <c r="BX1019" s="149"/>
      <c r="BY1019" s="149"/>
      <c r="BZ1019" s="149"/>
      <c r="CA1019" s="149"/>
      <c r="CB1019" s="149"/>
      <c r="CC1019" s="149"/>
      <c r="CD1019" s="149"/>
      <c r="CE1019" s="149"/>
      <c r="CF1019" s="149"/>
      <c r="CG1019" s="149"/>
      <c r="CH1019" s="149"/>
      <c r="CI1019" s="149"/>
      <c r="CJ1019" s="149"/>
      <c r="CK1019" s="149"/>
      <c r="CL1019" s="149"/>
      <c r="CN1019" s="60"/>
      <c r="CO1019" s="149"/>
      <c r="CP1019" s="149"/>
      <c r="CQ1019" s="149"/>
      <c r="CR1019" s="149"/>
      <c r="CS1019" s="149"/>
      <c r="CT1019" s="149"/>
      <c r="CU1019" s="149"/>
      <c r="CV1019" s="149"/>
      <c r="CW1019" s="149"/>
      <c r="CX1019" s="149"/>
      <c r="CY1019" s="149"/>
      <c r="CZ1019" s="149"/>
      <c r="DA1019" s="149"/>
      <c r="DB1019" s="149"/>
      <c r="DC1019" s="149"/>
      <c r="DD1019" s="149"/>
      <c r="DE1019" s="149"/>
      <c r="DF1019" s="149"/>
      <c r="DG1019" s="149"/>
      <c r="DH1019" s="149"/>
      <c r="DI1019" s="149"/>
      <c r="DJ1019" s="149"/>
      <c r="DK1019" s="149"/>
      <c r="DL1019" s="149"/>
    </row>
    <row r="1020" spans="1:116" x14ac:dyDescent="0.4">
      <c r="B1020" t="s">
        <v>332</v>
      </c>
      <c r="D1020" t="s">
        <v>815</v>
      </c>
      <c r="E1020" s="8" t="str">
        <f>ROW()&amp;" "&amp;D1020</f>
        <v>1020 SALES-S</v>
      </c>
      <c r="G1020" s="8" t="str">
        <f>G1007</f>
        <v>(Primary label)</v>
      </c>
      <c r="H1020" s="12"/>
      <c r="I1020" s="60"/>
      <c r="J1020" s="60"/>
      <c r="S1020" s="72"/>
      <c r="T1020" s="72"/>
      <c r="U1020" s="72"/>
      <c r="V1020" s="72"/>
      <c r="W1020" s="72"/>
      <c r="X1020" s="72"/>
      <c r="Y1020" s="72"/>
      <c r="Z1020" s="72"/>
      <c r="AA1020" s="72"/>
      <c r="AB1020" s="72"/>
      <c r="AC1020" s="72"/>
      <c r="AD1020" s="72"/>
      <c r="AE1020" s="72"/>
      <c r="AF1020" s="72"/>
      <c r="AG1020" s="72"/>
      <c r="AH1020" s="72"/>
      <c r="AI1020" s="72"/>
      <c r="AJ1020" s="72"/>
      <c r="AK1020" s="72"/>
      <c r="AL1020" s="72"/>
      <c r="AM1020" s="72"/>
      <c r="AN1020" s="72"/>
      <c r="AO1020" s="72"/>
      <c r="AP1020" s="72"/>
      <c r="AQ1020" s="72"/>
      <c r="AR1020" s="72"/>
      <c r="AS1020" s="72"/>
      <c r="AT1020" s="72"/>
      <c r="AU1020" s="72"/>
      <c r="AV1020" s="72"/>
      <c r="AW1020" s="72"/>
      <c r="AX1020" s="72"/>
      <c r="AY1020" s="72"/>
      <c r="AZ1020" s="72"/>
      <c r="BA1020" s="72"/>
      <c r="BB1020" s="72"/>
      <c r="BC1020" s="72"/>
      <c r="BD1020" s="72"/>
      <c r="BE1020" s="72"/>
      <c r="BF1020" s="72"/>
      <c r="BG1020" s="72"/>
      <c r="BH1020" s="72"/>
      <c r="BI1020" s="72"/>
      <c r="BJ1020" s="72"/>
      <c r="BK1020" s="72"/>
      <c r="BL1020" s="72"/>
      <c r="BM1020" s="72"/>
      <c r="BN1020" s="72"/>
      <c r="BO1020" s="72"/>
      <c r="BP1020" s="72"/>
      <c r="BQ1020" s="72"/>
      <c r="BR1020" s="72"/>
      <c r="BS1020" s="72"/>
      <c r="BT1020" s="72"/>
      <c r="BU1020" s="72"/>
      <c r="BV1020" s="72"/>
      <c r="BW1020" s="72"/>
      <c r="BX1020" s="72"/>
      <c r="BY1020" s="72"/>
      <c r="BZ1020" s="72"/>
      <c r="CA1020" s="72"/>
      <c r="CB1020" s="72"/>
      <c r="CC1020" s="72"/>
      <c r="CD1020" s="72"/>
      <c r="CE1020" s="72"/>
      <c r="CF1020" s="72"/>
      <c r="CG1020" s="72"/>
      <c r="CH1020" s="72"/>
      <c r="CI1020" s="72"/>
      <c r="CJ1020" s="72"/>
      <c r="CK1020" s="72"/>
      <c r="CL1020" s="72"/>
      <c r="CN1020" s="60"/>
      <c r="CO1020" s="72"/>
      <c r="CP1020" s="72"/>
      <c r="CQ1020" s="72"/>
      <c r="CR1020" s="72"/>
      <c r="CS1020" s="72"/>
      <c r="CT1020" s="72"/>
      <c r="CU1020" s="72"/>
      <c r="CV1020" s="72"/>
      <c r="CW1020" s="72"/>
      <c r="CX1020" s="72"/>
      <c r="CY1020" s="72"/>
      <c r="CZ1020" s="72"/>
      <c r="DA1020" s="72"/>
      <c r="DB1020" s="72"/>
      <c r="DC1020" s="72"/>
      <c r="DD1020" s="72"/>
      <c r="DE1020" s="72"/>
      <c r="DF1020" s="72"/>
      <c r="DG1020" s="72"/>
      <c r="DH1020" s="72"/>
      <c r="DI1020" s="72"/>
      <c r="DJ1020" s="72"/>
      <c r="DK1020" s="72"/>
      <c r="DL1020" s="72"/>
    </row>
    <row r="1021" spans="1:116" x14ac:dyDescent="0.4">
      <c r="B1021" t="s">
        <v>332</v>
      </c>
      <c r="D1021" t="s">
        <v>815</v>
      </c>
      <c r="E1021" s="8" t="str">
        <f>ROW()&amp;" "&amp;D1021</f>
        <v>1021 SALES-S</v>
      </c>
      <c r="G1021" s="8" t="str">
        <f>G1008</f>
        <v>primary unit</v>
      </c>
      <c r="H1021" s="12"/>
      <c r="I1021" s="60"/>
      <c r="J1021" s="60"/>
      <c r="S1021" s="72"/>
      <c r="T1021" s="72"/>
      <c r="U1021" s="72"/>
      <c r="V1021" s="72"/>
      <c r="W1021" s="72"/>
      <c r="X1021" s="72"/>
      <c r="Y1021" s="72"/>
      <c r="Z1021" s="72"/>
      <c r="AA1021" s="72"/>
      <c r="AB1021" s="72"/>
      <c r="AC1021" s="72"/>
      <c r="AD1021" s="72"/>
      <c r="AE1021" s="72"/>
      <c r="AF1021" s="72"/>
      <c r="AG1021" s="72"/>
      <c r="AH1021" s="72"/>
      <c r="AI1021" s="72"/>
      <c r="AJ1021" s="72"/>
      <c r="AK1021" s="72"/>
      <c r="AL1021" s="72"/>
      <c r="AM1021" s="72"/>
      <c r="AN1021" s="72"/>
      <c r="AO1021" s="72"/>
      <c r="AP1021" s="72"/>
      <c r="AQ1021" s="72"/>
      <c r="AR1021" s="72"/>
      <c r="AS1021" s="72"/>
      <c r="AT1021" s="72"/>
      <c r="AU1021" s="72"/>
      <c r="AV1021" s="72"/>
      <c r="AW1021" s="72"/>
      <c r="AX1021" s="72"/>
      <c r="AY1021" s="72"/>
      <c r="AZ1021" s="72"/>
      <c r="BA1021" s="72"/>
      <c r="BB1021" s="72"/>
      <c r="BC1021" s="72"/>
      <c r="BD1021" s="72"/>
      <c r="BE1021" s="72"/>
      <c r="BF1021" s="72"/>
      <c r="BG1021" s="72"/>
      <c r="BH1021" s="72"/>
      <c r="BI1021" s="72"/>
      <c r="BJ1021" s="72"/>
      <c r="BK1021" s="72"/>
      <c r="BL1021" s="72"/>
      <c r="BM1021" s="72"/>
      <c r="BN1021" s="72"/>
      <c r="BO1021" s="72"/>
      <c r="BP1021" s="72"/>
      <c r="BQ1021" s="72"/>
      <c r="BR1021" s="72"/>
      <c r="BS1021" s="72"/>
      <c r="BT1021" s="72"/>
      <c r="BU1021" s="72"/>
      <c r="BV1021" s="72"/>
      <c r="BW1021" s="72"/>
      <c r="BX1021" s="72"/>
      <c r="BY1021" s="72"/>
      <c r="BZ1021" s="72"/>
      <c r="CA1021" s="72"/>
      <c r="CB1021" s="72"/>
      <c r="CC1021" s="72"/>
      <c r="CD1021" s="72"/>
      <c r="CE1021" s="72"/>
      <c r="CF1021" s="72"/>
      <c r="CG1021" s="72"/>
      <c r="CH1021" s="72"/>
      <c r="CI1021" s="72"/>
      <c r="CJ1021" s="72"/>
      <c r="CK1021" s="72"/>
      <c r="CL1021" s="72"/>
      <c r="CN1021" s="60"/>
      <c r="CO1021" s="72"/>
      <c r="CP1021" s="72"/>
      <c r="CQ1021" s="72"/>
      <c r="CR1021" s="72"/>
      <c r="CS1021" s="72"/>
      <c r="CT1021" s="72"/>
      <c r="CU1021" s="72"/>
      <c r="CV1021" s="72"/>
      <c r="CW1021" s="72"/>
      <c r="CX1021" s="72"/>
      <c r="CY1021" s="72"/>
      <c r="CZ1021" s="72"/>
      <c r="DA1021" s="72"/>
      <c r="DB1021" s="72"/>
      <c r="DC1021" s="72"/>
      <c r="DD1021" s="72"/>
      <c r="DE1021" s="72"/>
      <c r="DF1021" s="72"/>
      <c r="DG1021" s="72"/>
      <c r="DH1021" s="72"/>
      <c r="DI1021" s="72"/>
      <c r="DJ1021" s="72"/>
      <c r="DK1021" s="72"/>
      <c r="DL1021" s="72"/>
    </row>
    <row r="1022" spans="1:116" x14ac:dyDescent="0.4">
      <c r="B1022" t="s">
        <v>332</v>
      </c>
      <c r="D1022" t="s">
        <v>815</v>
      </c>
      <c r="E1022" s="8" t="str">
        <f>ROW()&amp;" "&amp;D1022</f>
        <v>1022 SALES-S</v>
      </c>
      <c r="G1022" s="8" t="str">
        <f>G1009</f>
        <v>Primary revenue driver</v>
      </c>
      <c r="K1022" s="53"/>
      <c r="L1022" s="53"/>
      <c r="M1022" s="53"/>
      <c r="N1022" s="53"/>
      <c r="O1022" s="53"/>
      <c r="P1022" s="53"/>
      <c r="R1022" s="24"/>
      <c r="S1022" s="215" t="str">
        <f t="shared" ref="S1022:AX1022" si="1249">S1009</f>
        <v>S$16</v>
      </c>
      <c r="T1022" s="215" t="str">
        <f t="shared" si="1249"/>
        <v>T$16</v>
      </c>
      <c r="U1022" s="215" t="str">
        <f t="shared" si="1249"/>
        <v>U$16</v>
      </c>
      <c r="V1022" s="215" t="str">
        <f t="shared" si="1249"/>
        <v>V$16</v>
      </c>
      <c r="W1022" s="215" t="str">
        <f t="shared" si="1249"/>
        <v>W$16</v>
      </c>
      <c r="X1022" s="215" t="str">
        <f t="shared" si="1249"/>
        <v>X$16</v>
      </c>
      <c r="Y1022" s="215" t="str">
        <f t="shared" si="1249"/>
        <v>Y$16</v>
      </c>
      <c r="Z1022" s="215" t="str">
        <f t="shared" si="1249"/>
        <v>Z$16</v>
      </c>
      <c r="AA1022" s="215" t="str">
        <f t="shared" si="1249"/>
        <v>AA$16</v>
      </c>
      <c r="AB1022" s="215" t="str">
        <f t="shared" si="1249"/>
        <v>AB$16</v>
      </c>
      <c r="AC1022" s="215" t="str">
        <f t="shared" si="1249"/>
        <v>AC$16</v>
      </c>
      <c r="AD1022" s="215" t="str">
        <f t="shared" si="1249"/>
        <v>AD$16</v>
      </c>
      <c r="AE1022" s="215" t="str">
        <f t="shared" si="1249"/>
        <v>AE$16</v>
      </c>
      <c r="AF1022" s="215" t="str">
        <f t="shared" si="1249"/>
        <v>AF$16</v>
      </c>
      <c r="AG1022" s="215" t="str">
        <f t="shared" si="1249"/>
        <v>AG$16</v>
      </c>
      <c r="AH1022" s="215" t="str">
        <f t="shared" si="1249"/>
        <v>AH$16</v>
      </c>
      <c r="AI1022" s="215" t="str">
        <f t="shared" si="1249"/>
        <v>AI$16</v>
      </c>
      <c r="AJ1022" s="215" t="str">
        <f t="shared" si="1249"/>
        <v>AJ$16</v>
      </c>
      <c r="AK1022" s="215" t="str">
        <f t="shared" si="1249"/>
        <v>AK$16</v>
      </c>
      <c r="AL1022" s="215" t="str">
        <f t="shared" si="1249"/>
        <v>AL$16</v>
      </c>
      <c r="AM1022" s="215" t="str">
        <f t="shared" si="1249"/>
        <v>AM$16</v>
      </c>
      <c r="AN1022" s="215" t="str">
        <f t="shared" si="1249"/>
        <v>AN$16</v>
      </c>
      <c r="AO1022" s="215" t="str">
        <f t="shared" si="1249"/>
        <v>AO$16</v>
      </c>
      <c r="AP1022" s="215" t="str">
        <f t="shared" si="1249"/>
        <v>AP$16</v>
      </c>
      <c r="AQ1022" s="215" t="str">
        <f t="shared" si="1249"/>
        <v>AQ$16</v>
      </c>
      <c r="AR1022" s="215" t="str">
        <f t="shared" si="1249"/>
        <v>AR$16</v>
      </c>
      <c r="AS1022" s="215" t="str">
        <f t="shared" si="1249"/>
        <v>AS$16</v>
      </c>
      <c r="AT1022" s="215" t="str">
        <f t="shared" si="1249"/>
        <v>AT$16</v>
      </c>
      <c r="AU1022" s="215" t="str">
        <f t="shared" si="1249"/>
        <v>AU$16</v>
      </c>
      <c r="AV1022" s="215" t="str">
        <f t="shared" si="1249"/>
        <v>AV$16</v>
      </c>
      <c r="AW1022" s="215" t="str">
        <f t="shared" si="1249"/>
        <v>AW$16</v>
      </c>
      <c r="AX1022" s="215" t="str">
        <f t="shared" si="1249"/>
        <v>AX$16</v>
      </c>
      <c r="AY1022" s="215" t="str">
        <f t="shared" ref="AY1022:CD1022" si="1250">AY1009</f>
        <v>AY$16</v>
      </c>
      <c r="AZ1022" s="215" t="str">
        <f t="shared" si="1250"/>
        <v>AZ$16</v>
      </c>
      <c r="BA1022" s="215" t="str">
        <f t="shared" si="1250"/>
        <v>BA$16</v>
      </c>
      <c r="BB1022" s="215" t="str">
        <f t="shared" si="1250"/>
        <v>BB$16</v>
      </c>
      <c r="BC1022" s="215" t="str">
        <f t="shared" si="1250"/>
        <v>BC$16</v>
      </c>
      <c r="BD1022" s="215" t="str">
        <f t="shared" si="1250"/>
        <v>BD$16</v>
      </c>
      <c r="BE1022" s="215" t="str">
        <f t="shared" si="1250"/>
        <v>BE$16</v>
      </c>
      <c r="BF1022" s="215" t="str">
        <f t="shared" si="1250"/>
        <v>BF$16</v>
      </c>
      <c r="BG1022" s="215" t="str">
        <f t="shared" si="1250"/>
        <v>BG$16</v>
      </c>
      <c r="BH1022" s="215" t="str">
        <f t="shared" si="1250"/>
        <v>BH$16</v>
      </c>
      <c r="BI1022" s="215" t="str">
        <f t="shared" si="1250"/>
        <v>BI$16</v>
      </c>
      <c r="BJ1022" s="215" t="str">
        <f t="shared" si="1250"/>
        <v>BJ$16</v>
      </c>
      <c r="BK1022" s="215" t="str">
        <f t="shared" si="1250"/>
        <v>BK$16</v>
      </c>
      <c r="BL1022" s="215" t="str">
        <f t="shared" si="1250"/>
        <v>BL$16</v>
      </c>
      <c r="BM1022" s="215" t="str">
        <f t="shared" si="1250"/>
        <v>BM$16</v>
      </c>
      <c r="BN1022" s="215" t="str">
        <f t="shared" si="1250"/>
        <v>BN$16</v>
      </c>
      <c r="BO1022" s="215" t="str">
        <f t="shared" si="1250"/>
        <v>BO$16</v>
      </c>
      <c r="BP1022" s="215" t="str">
        <f t="shared" si="1250"/>
        <v>BP$16</v>
      </c>
      <c r="BQ1022" s="215" t="str">
        <f t="shared" si="1250"/>
        <v>BQ$16</v>
      </c>
      <c r="BR1022" s="215" t="str">
        <f t="shared" si="1250"/>
        <v>BR$16</v>
      </c>
      <c r="BS1022" s="215" t="str">
        <f t="shared" si="1250"/>
        <v>BS$16</v>
      </c>
      <c r="BT1022" s="215" t="str">
        <f t="shared" si="1250"/>
        <v>BT$16</v>
      </c>
      <c r="BU1022" s="215" t="str">
        <f t="shared" si="1250"/>
        <v>BU$16</v>
      </c>
      <c r="BV1022" s="215" t="str">
        <f t="shared" si="1250"/>
        <v>BV$16</v>
      </c>
      <c r="BW1022" s="215" t="str">
        <f t="shared" si="1250"/>
        <v>BW$16</v>
      </c>
      <c r="BX1022" s="215" t="str">
        <f t="shared" si="1250"/>
        <v>BX$16</v>
      </c>
      <c r="BY1022" s="215" t="str">
        <f t="shared" si="1250"/>
        <v>BY$16</v>
      </c>
      <c r="BZ1022" s="215" t="str">
        <f t="shared" si="1250"/>
        <v>BZ$16</v>
      </c>
      <c r="CA1022" s="215" t="str">
        <f t="shared" si="1250"/>
        <v>CA$16</v>
      </c>
      <c r="CB1022" s="215" t="str">
        <f t="shared" si="1250"/>
        <v>CB$16</v>
      </c>
      <c r="CC1022" s="215" t="str">
        <f t="shared" si="1250"/>
        <v>CC$16</v>
      </c>
      <c r="CD1022" s="215" t="str">
        <f t="shared" si="1250"/>
        <v>CD$16</v>
      </c>
      <c r="CE1022" s="215" t="str">
        <f t="shared" ref="CE1022:CL1022" si="1251">CE1009</f>
        <v>CE$16</v>
      </c>
      <c r="CF1022" s="215" t="str">
        <f t="shared" si="1251"/>
        <v>CF$16</v>
      </c>
      <c r="CG1022" s="215" t="str">
        <f t="shared" si="1251"/>
        <v>CG$16</v>
      </c>
      <c r="CH1022" s="215" t="str">
        <f t="shared" si="1251"/>
        <v>CH$16</v>
      </c>
      <c r="CI1022" s="215" t="str">
        <f t="shared" si="1251"/>
        <v>CI$16</v>
      </c>
      <c r="CJ1022" s="215" t="str">
        <f t="shared" si="1251"/>
        <v>CJ$16</v>
      </c>
      <c r="CK1022" s="215" t="str">
        <f t="shared" si="1251"/>
        <v>CK$16</v>
      </c>
      <c r="CL1022" s="215" t="str">
        <f t="shared" si="1251"/>
        <v>CL$16</v>
      </c>
      <c r="CO1022" s="215" t="str">
        <f t="shared" ref="CO1022:DL1022" si="1252">CO1009</f>
        <v>CO$16</v>
      </c>
      <c r="CP1022" s="215" t="str">
        <f t="shared" si="1252"/>
        <v>CP$16</v>
      </c>
      <c r="CQ1022" s="215" t="str">
        <f t="shared" si="1252"/>
        <v>CQ$16</v>
      </c>
      <c r="CR1022" s="215" t="str">
        <f t="shared" si="1252"/>
        <v>CR$16</v>
      </c>
      <c r="CS1022" s="215" t="str">
        <f t="shared" si="1252"/>
        <v>CS$16</v>
      </c>
      <c r="CT1022" s="215" t="str">
        <f t="shared" si="1252"/>
        <v>CT$16</v>
      </c>
      <c r="CU1022" s="215" t="str">
        <f t="shared" si="1252"/>
        <v>CU$16</v>
      </c>
      <c r="CV1022" s="215" t="str">
        <f t="shared" si="1252"/>
        <v>CV$16</v>
      </c>
      <c r="CW1022" s="215" t="str">
        <f t="shared" si="1252"/>
        <v>CW$16</v>
      </c>
      <c r="CX1022" s="215" t="str">
        <f t="shared" si="1252"/>
        <v>CX$16</v>
      </c>
      <c r="CY1022" s="215" t="str">
        <f t="shared" si="1252"/>
        <v>CY$16</v>
      </c>
      <c r="CZ1022" s="215" t="str">
        <f t="shared" si="1252"/>
        <v>CZ$16</v>
      </c>
      <c r="DA1022" s="215" t="str">
        <f t="shared" si="1252"/>
        <v>DA$16</v>
      </c>
      <c r="DB1022" s="215" t="str">
        <f t="shared" si="1252"/>
        <v>DB$16</v>
      </c>
      <c r="DC1022" s="215" t="str">
        <f t="shared" si="1252"/>
        <v>DC$16</v>
      </c>
      <c r="DD1022" s="215" t="str">
        <f t="shared" si="1252"/>
        <v>DD$16</v>
      </c>
      <c r="DE1022" s="215" t="str">
        <f t="shared" si="1252"/>
        <v>DE$16</v>
      </c>
      <c r="DF1022" s="215" t="str">
        <f t="shared" si="1252"/>
        <v>DF$16</v>
      </c>
      <c r="DG1022" s="215" t="str">
        <f t="shared" si="1252"/>
        <v>DG$16</v>
      </c>
      <c r="DH1022" s="215" t="str">
        <f t="shared" si="1252"/>
        <v>DH$16</v>
      </c>
      <c r="DI1022" s="215" t="str">
        <f t="shared" si="1252"/>
        <v>DI$16</v>
      </c>
      <c r="DJ1022" s="215" t="str">
        <f t="shared" si="1252"/>
        <v>DJ$16</v>
      </c>
      <c r="DK1022" s="215" t="str">
        <f t="shared" si="1252"/>
        <v>DK$16</v>
      </c>
      <c r="DL1022" s="215" t="str">
        <f t="shared" si="1252"/>
        <v>DL$16</v>
      </c>
    </row>
    <row r="1023" spans="1:116" x14ac:dyDescent="0.4">
      <c r="B1023" t="s">
        <v>332</v>
      </c>
      <c r="D1023" t="s">
        <v>815</v>
      </c>
      <c r="E1023" s="8" t="str">
        <f>ROW()&amp;" "&amp;D1023</f>
        <v>1023 SALES-S</v>
      </c>
      <c r="G1023" s="8" t="str">
        <f>G1010</f>
        <v>Primary volume driver</v>
      </c>
      <c r="H1023" s="56"/>
      <c r="I1023" s="79"/>
      <c r="J1023" s="79"/>
      <c r="K1023" s="15"/>
      <c r="L1023" s="15"/>
      <c r="M1023" s="15"/>
      <c r="N1023" s="15"/>
      <c r="O1023" s="15"/>
      <c r="P1023" s="15"/>
      <c r="R1023" s="15"/>
      <c r="S1023" s="215" t="str">
        <f t="shared" ref="S1023:AX1023" si="1253">S1010</f>
        <v>S$17</v>
      </c>
      <c r="T1023" s="215" t="str">
        <f t="shared" si="1253"/>
        <v>T$17</v>
      </c>
      <c r="U1023" s="215" t="str">
        <f t="shared" si="1253"/>
        <v>U$17</v>
      </c>
      <c r="V1023" s="215" t="str">
        <f t="shared" si="1253"/>
        <v>V$17</v>
      </c>
      <c r="W1023" s="215" t="str">
        <f t="shared" si="1253"/>
        <v>W$17</v>
      </c>
      <c r="X1023" s="215" t="str">
        <f t="shared" si="1253"/>
        <v>X$17</v>
      </c>
      <c r="Y1023" s="215" t="str">
        <f t="shared" si="1253"/>
        <v>Y$17</v>
      </c>
      <c r="Z1023" s="215" t="str">
        <f t="shared" si="1253"/>
        <v>Z$17</v>
      </c>
      <c r="AA1023" s="215" t="str">
        <f t="shared" si="1253"/>
        <v>AA$17</v>
      </c>
      <c r="AB1023" s="215" t="str">
        <f t="shared" si="1253"/>
        <v>AB$17</v>
      </c>
      <c r="AC1023" s="215" t="str">
        <f t="shared" si="1253"/>
        <v>AC$17</v>
      </c>
      <c r="AD1023" s="215" t="str">
        <f t="shared" si="1253"/>
        <v>AD$17</v>
      </c>
      <c r="AE1023" s="215" t="str">
        <f t="shared" si="1253"/>
        <v>AE$17</v>
      </c>
      <c r="AF1023" s="215" t="str">
        <f t="shared" si="1253"/>
        <v>AF$17</v>
      </c>
      <c r="AG1023" s="215" t="str">
        <f t="shared" si="1253"/>
        <v>AG$17</v>
      </c>
      <c r="AH1023" s="215" t="str">
        <f t="shared" si="1253"/>
        <v>AH$17</v>
      </c>
      <c r="AI1023" s="215" t="str">
        <f t="shared" si="1253"/>
        <v>AI$17</v>
      </c>
      <c r="AJ1023" s="215" t="str">
        <f t="shared" si="1253"/>
        <v>AJ$17</v>
      </c>
      <c r="AK1023" s="215" t="str">
        <f t="shared" si="1253"/>
        <v>AK$17</v>
      </c>
      <c r="AL1023" s="215" t="str">
        <f t="shared" si="1253"/>
        <v>AL$17</v>
      </c>
      <c r="AM1023" s="215" t="str">
        <f t="shared" si="1253"/>
        <v>AM$17</v>
      </c>
      <c r="AN1023" s="215" t="str">
        <f t="shared" si="1253"/>
        <v>AN$17</v>
      </c>
      <c r="AO1023" s="215" t="str">
        <f t="shared" si="1253"/>
        <v>AO$17</v>
      </c>
      <c r="AP1023" s="215" t="str">
        <f t="shared" si="1253"/>
        <v>AP$17</v>
      </c>
      <c r="AQ1023" s="215" t="str">
        <f t="shared" si="1253"/>
        <v>AQ$17</v>
      </c>
      <c r="AR1023" s="215" t="str">
        <f t="shared" si="1253"/>
        <v>AR$17</v>
      </c>
      <c r="AS1023" s="215" t="str">
        <f t="shared" si="1253"/>
        <v>AS$17</v>
      </c>
      <c r="AT1023" s="215" t="str">
        <f t="shared" si="1253"/>
        <v>AT$17</v>
      </c>
      <c r="AU1023" s="215" t="str">
        <f t="shared" si="1253"/>
        <v>AU$17</v>
      </c>
      <c r="AV1023" s="215" t="str">
        <f t="shared" si="1253"/>
        <v>AV$17</v>
      </c>
      <c r="AW1023" s="215" t="str">
        <f t="shared" si="1253"/>
        <v>AW$17</v>
      </c>
      <c r="AX1023" s="215" t="str">
        <f t="shared" si="1253"/>
        <v>AX$17</v>
      </c>
      <c r="AY1023" s="215" t="str">
        <f t="shared" ref="AY1023:CD1023" si="1254">AY1010</f>
        <v>AY$17</v>
      </c>
      <c r="AZ1023" s="215" t="str">
        <f t="shared" si="1254"/>
        <v>AZ$17</v>
      </c>
      <c r="BA1023" s="215" t="str">
        <f t="shared" si="1254"/>
        <v>BA$17</v>
      </c>
      <c r="BB1023" s="215" t="str">
        <f t="shared" si="1254"/>
        <v>BB$17</v>
      </c>
      <c r="BC1023" s="215" t="str">
        <f t="shared" si="1254"/>
        <v>BC$17</v>
      </c>
      <c r="BD1023" s="215" t="str">
        <f t="shared" si="1254"/>
        <v>BD$17</v>
      </c>
      <c r="BE1023" s="215" t="str">
        <f t="shared" si="1254"/>
        <v>BE$17</v>
      </c>
      <c r="BF1023" s="215" t="str">
        <f t="shared" si="1254"/>
        <v>BF$17</v>
      </c>
      <c r="BG1023" s="215" t="str">
        <f t="shared" si="1254"/>
        <v>BG$17</v>
      </c>
      <c r="BH1023" s="215" t="str">
        <f t="shared" si="1254"/>
        <v>BH$17</v>
      </c>
      <c r="BI1023" s="215" t="str">
        <f t="shared" si="1254"/>
        <v>BI$17</v>
      </c>
      <c r="BJ1023" s="215" t="str">
        <f t="shared" si="1254"/>
        <v>BJ$17</v>
      </c>
      <c r="BK1023" s="215" t="str">
        <f t="shared" si="1254"/>
        <v>BK$17</v>
      </c>
      <c r="BL1023" s="215" t="str">
        <f t="shared" si="1254"/>
        <v>BL$17</v>
      </c>
      <c r="BM1023" s="215" t="str">
        <f t="shared" si="1254"/>
        <v>BM$17</v>
      </c>
      <c r="BN1023" s="215" t="str">
        <f t="shared" si="1254"/>
        <v>BN$17</v>
      </c>
      <c r="BO1023" s="215" t="str">
        <f t="shared" si="1254"/>
        <v>BO$17</v>
      </c>
      <c r="BP1023" s="215" t="str">
        <f t="shared" si="1254"/>
        <v>BP$17</v>
      </c>
      <c r="BQ1023" s="215" t="str">
        <f t="shared" si="1254"/>
        <v>BQ$17</v>
      </c>
      <c r="BR1023" s="215" t="str">
        <f t="shared" si="1254"/>
        <v>BR$17</v>
      </c>
      <c r="BS1023" s="215" t="str">
        <f t="shared" si="1254"/>
        <v>BS$17</v>
      </c>
      <c r="BT1023" s="215" t="str">
        <f t="shared" si="1254"/>
        <v>BT$17</v>
      </c>
      <c r="BU1023" s="215" t="str">
        <f t="shared" si="1254"/>
        <v>BU$17</v>
      </c>
      <c r="BV1023" s="215" t="str">
        <f t="shared" si="1254"/>
        <v>BV$17</v>
      </c>
      <c r="BW1023" s="215" t="str">
        <f t="shared" si="1254"/>
        <v>BW$17</v>
      </c>
      <c r="BX1023" s="215" t="str">
        <f t="shared" si="1254"/>
        <v>BX$17</v>
      </c>
      <c r="BY1023" s="215" t="str">
        <f t="shared" si="1254"/>
        <v>BY$17</v>
      </c>
      <c r="BZ1023" s="215" t="str">
        <f t="shared" si="1254"/>
        <v>BZ$17</v>
      </c>
      <c r="CA1023" s="215" t="str">
        <f t="shared" si="1254"/>
        <v>CA$17</v>
      </c>
      <c r="CB1023" s="215" t="str">
        <f t="shared" si="1254"/>
        <v>CB$17</v>
      </c>
      <c r="CC1023" s="215" t="str">
        <f t="shared" si="1254"/>
        <v>CC$17</v>
      </c>
      <c r="CD1023" s="215" t="str">
        <f t="shared" si="1254"/>
        <v>CD$17</v>
      </c>
      <c r="CE1023" s="215" t="str">
        <f t="shared" ref="CE1023:CL1023" si="1255">CE1010</f>
        <v>CE$17</v>
      </c>
      <c r="CF1023" s="215" t="str">
        <f t="shared" si="1255"/>
        <v>CF$17</v>
      </c>
      <c r="CG1023" s="215" t="str">
        <f t="shared" si="1255"/>
        <v>CG$17</v>
      </c>
      <c r="CH1023" s="215" t="str">
        <f t="shared" si="1255"/>
        <v>CH$17</v>
      </c>
      <c r="CI1023" s="215" t="str">
        <f t="shared" si="1255"/>
        <v>CI$17</v>
      </c>
      <c r="CJ1023" s="215" t="str">
        <f t="shared" si="1255"/>
        <v>CJ$17</v>
      </c>
      <c r="CK1023" s="215" t="str">
        <f t="shared" si="1255"/>
        <v>CK$17</v>
      </c>
      <c r="CL1023" s="215" t="str">
        <f t="shared" si="1255"/>
        <v>CL$17</v>
      </c>
      <c r="CN1023" s="79"/>
      <c r="CO1023" s="215" t="str">
        <f t="shared" ref="CO1023:DL1023" si="1256">CO1010</f>
        <v>CO$17</v>
      </c>
      <c r="CP1023" s="215" t="str">
        <f t="shared" si="1256"/>
        <v>CP$17</v>
      </c>
      <c r="CQ1023" s="215" t="str">
        <f t="shared" si="1256"/>
        <v>CQ$17</v>
      </c>
      <c r="CR1023" s="215" t="str">
        <f t="shared" si="1256"/>
        <v>CR$17</v>
      </c>
      <c r="CS1023" s="215" t="str">
        <f t="shared" si="1256"/>
        <v>CS$17</v>
      </c>
      <c r="CT1023" s="215" t="str">
        <f t="shared" si="1256"/>
        <v>CT$17</v>
      </c>
      <c r="CU1023" s="215" t="str">
        <f t="shared" si="1256"/>
        <v>CU$17</v>
      </c>
      <c r="CV1023" s="215" t="str">
        <f t="shared" si="1256"/>
        <v>CV$17</v>
      </c>
      <c r="CW1023" s="215" t="str">
        <f t="shared" si="1256"/>
        <v>CW$17</v>
      </c>
      <c r="CX1023" s="215" t="str">
        <f t="shared" si="1256"/>
        <v>CX$17</v>
      </c>
      <c r="CY1023" s="215" t="str">
        <f t="shared" si="1256"/>
        <v>CY$17</v>
      </c>
      <c r="CZ1023" s="215" t="str">
        <f t="shared" si="1256"/>
        <v>CZ$17</v>
      </c>
      <c r="DA1023" s="215" t="str">
        <f t="shared" si="1256"/>
        <v>DA$17</v>
      </c>
      <c r="DB1023" s="215" t="str">
        <f t="shared" si="1256"/>
        <v>DB$17</v>
      </c>
      <c r="DC1023" s="215" t="str">
        <f t="shared" si="1256"/>
        <v>DC$17</v>
      </c>
      <c r="DD1023" s="215" t="str">
        <f t="shared" si="1256"/>
        <v>DD$17</v>
      </c>
      <c r="DE1023" s="215" t="str">
        <f t="shared" si="1256"/>
        <v>DE$17</v>
      </c>
      <c r="DF1023" s="215" t="str">
        <f t="shared" si="1256"/>
        <v>DF$17</v>
      </c>
      <c r="DG1023" s="215" t="str">
        <f t="shared" si="1256"/>
        <v>DG$17</v>
      </c>
      <c r="DH1023" s="215" t="str">
        <f t="shared" si="1256"/>
        <v>DH$17</v>
      </c>
      <c r="DI1023" s="215" t="str">
        <f t="shared" si="1256"/>
        <v>DI$17</v>
      </c>
      <c r="DJ1023" s="215" t="str">
        <f t="shared" si="1256"/>
        <v>DJ$17</v>
      </c>
      <c r="DK1023" s="215" t="str">
        <f t="shared" si="1256"/>
        <v>DK$17</v>
      </c>
      <c r="DL1023" s="215" t="str">
        <f t="shared" si="1256"/>
        <v>DL$17</v>
      </c>
    </row>
    <row r="1024" spans="1:116" x14ac:dyDescent="0.4">
      <c r="B1024" t="s">
        <v>332</v>
      </c>
      <c r="D1024" t="s">
        <v>815</v>
      </c>
      <c r="E1024" s="8" t="str">
        <f t="shared" ref="E1024:E1027" si="1257">ROW()&amp;" "&amp;D1024</f>
        <v>1024 SALES-S</v>
      </c>
      <c r="G1024" s="89" t="str">
        <f>G1015</f>
        <v>Sales</v>
      </c>
      <c r="H1024" s="12"/>
      <c r="I1024" s="60"/>
      <c r="J1024" s="60"/>
      <c r="K1024" s="15"/>
      <c r="L1024" s="15"/>
      <c r="M1024" s="15"/>
      <c r="N1024" s="15"/>
      <c r="O1024" s="15"/>
      <c r="P1024" s="15"/>
      <c r="R1024" s="15"/>
      <c r="S1024" s="215">
        <f t="shared" ref="S1024:AX1024" si="1258">S1012</f>
        <v>0</v>
      </c>
      <c r="T1024" s="215">
        <f t="shared" si="1258"/>
        <v>0</v>
      </c>
      <c r="U1024" s="215">
        <f t="shared" si="1258"/>
        <v>0</v>
      </c>
      <c r="V1024" s="215">
        <f t="shared" si="1258"/>
        <v>0</v>
      </c>
      <c r="W1024" s="215">
        <f t="shared" si="1258"/>
        <v>0</v>
      </c>
      <c r="X1024" s="215">
        <f t="shared" si="1258"/>
        <v>0</v>
      </c>
      <c r="Y1024" s="215">
        <f t="shared" si="1258"/>
        <v>0</v>
      </c>
      <c r="Z1024" s="215">
        <f t="shared" si="1258"/>
        <v>0</v>
      </c>
      <c r="AA1024" s="215">
        <f t="shared" si="1258"/>
        <v>0</v>
      </c>
      <c r="AB1024" s="215">
        <f t="shared" si="1258"/>
        <v>0</v>
      </c>
      <c r="AC1024" s="215">
        <f t="shared" si="1258"/>
        <v>0</v>
      </c>
      <c r="AD1024" s="215">
        <f t="shared" si="1258"/>
        <v>0</v>
      </c>
      <c r="AE1024" s="215">
        <f t="shared" si="1258"/>
        <v>0</v>
      </c>
      <c r="AF1024" s="215">
        <f t="shared" si="1258"/>
        <v>0</v>
      </c>
      <c r="AG1024" s="215">
        <f t="shared" si="1258"/>
        <v>0</v>
      </c>
      <c r="AH1024" s="215">
        <f t="shared" si="1258"/>
        <v>0</v>
      </c>
      <c r="AI1024" s="215">
        <f t="shared" si="1258"/>
        <v>0</v>
      </c>
      <c r="AJ1024" s="215">
        <f t="shared" si="1258"/>
        <v>0</v>
      </c>
      <c r="AK1024" s="215">
        <f t="shared" si="1258"/>
        <v>0</v>
      </c>
      <c r="AL1024" s="215">
        <f t="shared" si="1258"/>
        <v>0</v>
      </c>
      <c r="AM1024" s="215">
        <f t="shared" si="1258"/>
        <v>0</v>
      </c>
      <c r="AN1024" s="215">
        <f t="shared" si="1258"/>
        <v>0</v>
      </c>
      <c r="AO1024" s="215">
        <f t="shared" si="1258"/>
        <v>0</v>
      </c>
      <c r="AP1024" s="215">
        <f t="shared" si="1258"/>
        <v>0</v>
      </c>
      <c r="AQ1024" s="215">
        <f t="shared" si="1258"/>
        <v>0</v>
      </c>
      <c r="AR1024" s="215">
        <f t="shared" si="1258"/>
        <v>0</v>
      </c>
      <c r="AS1024" s="215">
        <f t="shared" si="1258"/>
        <v>0</v>
      </c>
      <c r="AT1024" s="215">
        <f t="shared" si="1258"/>
        <v>0</v>
      </c>
      <c r="AU1024" s="215">
        <f t="shared" si="1258"/>
        <v>0</v>
      </c>
      <c r="AV1024" s="215">
        <f t="shared" si="1258"/>
        <v>0</v>
      </c>
      <c r="AW1024" s="215">
        <f t="shared" si="1258"/>
        <v>0</v>
      </c>
      <c r="AX1024" s="215">
        <f t="shared" si="1258"/>
        <v>0</v>
      </c>
      <c r="AY1024" s="215">
        <f t="shared" ref="AY1024:CD1024" si="1259">AY1012</f>
        <v>0</v>
      </c>
      <c r="AZ1024" s="215">
        <f t="shared" si="1259"/>
        <v>0</v>
      </c>
      <c r="BA1024" s="215">
        <f t="shared" si="1259"/>
        <v>0</v>
      </c>
      <c r="BB1024" s="215">
        <f t="shared" si="1259"/>
        <v>0</v>
      </c>
      <c r="BC1024" s="215">
        <f t="shared" si="1259"/>
        <v>0</v>
      </c>
      <c r="BD1024" s="215">
        <f t="shared" si="1259"/>
        <v>0</v>
      </c>
      <c r="BE1024" s="215">
        <f t="shared" si="1259"/>
        <v>0</v>
      </c>
      <c r="BF1024" s="215">
        <f t="shared" si="1259"/>
        <v>0</v>
      </c>
      <c r="BG1024" s="215">
        <f t="shared" si="1259"/>
        <v>0</v>
      </c>
      <c r="BH1024" s="215">
        <f t="shared" si="1259"/>
        <v>0</v>
      </c>
      <c r="BI1024" s="215">
        <f t="shared" si="1259"/>
        <v>0</v>
      </c>
      <c r="BJ1024" s="215">
        <f t="shared" si="1259"/>
        <v>0</v>
      </c>
      <c r="BK1024" s="215">
        <f t="shared" si="1259"/>
        <v>0</v>
      </c>
      <c r="BL1024" s="215">
        <f t="shared" si="1259"/>
        <v>0</v>
      </c>
      <c r="BM1024" s="215">
        <f t="shared" si="1259"/>
        <v>0</v>
      </c>
      <c r="BN1024" s="215">
        <f t="shared" si="1259"/>
        <v>0</v>
      </c>
      <c r="BO1024" s="215">
        <f t="shared" si="1259"/>
        <v>0</v>
      </c>
      <c r="BP1024" s="215">
        <f t="shared" si="1259"/>
        <v>0</v>
      </c>
      <c r="BQ1024" s="215">
        <f t="shared" si="1259"/>
        <v>0</v>
      </c>
      <c r="BR1024" s="215">
        <f t="shared" si="1259"/>
        <v>0</v>
      </c>
      <c r="BS1024" s="215">
        <f t="shared" si="1259"/>
        <v>0</v>
      </c>
      <c r="BT1024" s="215">
        <f t="shared" si="1259"/>
        <v>0</v>
      </c>
      <c r="BU1024" s="215">
        <f t="shared" si="1259"/>
        <v>0</v>
      </c>
      <c r="BV1024" s="215">
        <f t="shared" si="1259"/>
        <v>0</v>
      </c>
      <c r="BW1024" s="215">
        <f t="shared" si="1259"/>
        <v>0</v>
      </c>
      <c r="BX1024" s="215">
        <f t="shared" si="1259"/>
        <v>0</v>
      </c>
      <c r="BY1024" s="215">
        <f t="shared" si="1259"/>
        <v>0</v>
      </c>
      <c r="BZ1024" s="215">
        <f t="shared" si="1259"/>
        <v>0</v>
      </c>
      <c r="CA1024" s="215">
        <f t="shared" si="1259"/>
        <v>0</v>
      </c>
      <c r="CB1024" s="215">
        <f t="shared" si="1259"/>
        <v>0</v>
      </c>
      <c r="CC1024" s="215">
        <f t="shared" si="1259"/>
        <v>0</v>
      </c>
      <c r="CD1024" s="215">
        <f t="shared" si="1259"/>
        <v>0</v>
      </c>
      <c r="CE1024" s="215">
        <f t="shared" ref="CE1024:CL1024" si="1260">CE1012</f>
        <v>0</v>
      </c>
      <c r="CF1024" s="215">
        <f t="shared" si="1260"/>
        <v>0</v>
      </c>
      <c r="CG1024" s="215">
        <f t="shared" si="1260"/>
        <v>0</v>
      </c>
      <c r="CH1024" s="215">
        <f t="shared" si="1260"/>
        <v>0</v>
      </c>
      <c r="CI1024" s="215">
        <f t="shared" si="1260"/>
        <v>0</v>
      </c>
      <c r="CJ1024" s="215">
        <f t="shared" si="1260"/>
        <v>0</v>
      </c>
      <c r="CK1024" s="215">
        <f t="shared" si="1260"/>
        <v>0</v>
      </c>
      <c r="CL1024" s="215">
        <f t="shared" si="1260"/>
        <v>0</v>
      </c>
      <c r="CN1024" s="60"/>
      <c r="CO1024" s="215">
        <f t="shared" ref="CO1024:DL1024" si="1261">CO1012</f>
        <v>0</v>
      </c>
      <c r="CP1024" s="215">
        <f t="shared" si="1261"/>
        <v>0</v>
      </c>
      <c r="CQ1024" s="215">
        <f t="shared" si="1261"/>
        <v>0</v>
      </c>
      <c r="CR1024" s="215">
        <f t="shared" si="1261"/>
        <v>0</v>
      </c>
      <c r="CS1024" s="215">
        <f t="shared" si="1261"/>
        <v>0</v>
      </c>
      <c r="CT1024" s="215">
        <f t="shared" si="1261"/>
        <v>0</v>
      </c>
      <c r="CU1024" s="215">
        <f t="shared" si="1261"/>
        <v>0</v>
      </c>
      <c r="CV1024" s="215">
        <f t="shared" si="1261"/>
        <v>0</v>
      </c>
      <c r="CW1024" s="215">
        <f t="shared" si="1261"/>
        <v>0</v>
      </c>
      <c r="CX1024" s="215">
        <f t="shared" si="1261"/>
        <v>0</v>
      </c>
      <c r="CY1024" s="215">
        <f t="shared" si="1261"/>
        <v>0</v>
      </c>
      <c r="CZ1024" s="215">
        <f t="shared" si="1261"/>
        <v>0</v>
      </c>
      <c r="DA1024" s="215">
        <f t="shared" si="1261"/>
        <v>0</v>
      </c>
      <c r="DB1024" s="215">
        <f t="shared" si="1261"/>
        <v>0</v>
      </c>
      <c r="DC1024" s="215">
        <f t="shared" si="1261"/>
        <v>0</v>
      </c>
      <c r="DD1024" s="215">
        <f t="shared" si="1261"/>
        <v>0</v>
      </c>
      <c r="DE1024" s="215">
        <f t="shared" si="1261"/>
        <v>0</v>
      </c>
      <c r="DF1024" s="215">
        <f t="shared" si="1261"/>
        <v>0</v>
      </c>
      <c r="DG1024" s="215">
        <f t="shared" si="1261"/>
        <v>0</v>
      </c>
      <c r="DH1024" s="215">
        <f t="shared" si="1261"/>
        <v>0</v>
      </c>
      <c r="DI1024" s="215">
        <f t="shared" si="1261"/>
        <v>0</v>
      </c>
      <c r="DJ1024" s="215">
        <f t="shared" si="1261"/>
        <v>0</v>
      </c>
      <c r="DK1024" s="215">
        <f t="shared" si="1261"/>
        <v>0</v>
      </c>
      <c r="DL1024" s="215">
        <f t="shared" si="1261"/>
        <v>0</v>
      </c>
    </row>
    <row r="1025" spans="1:116" x14ac:dyDescent="0.4">
      <c r="B1025" t="s">
        <v>332</v>
      </c>
      <c r="D1025" t="s">
        <v>815</v>
      </c>
      <c r="E1025" s="8" t="str">
        <f t="shared" si="1257"/>
        <v>1025 SALES-S</v>
      </c>
      <c r="G1025" s="241" t="str">
        <f>IFERROR(SUBSTITUTE(TRIM(MID(G1015, SEARCH("-", G1015) + 1, LEN(G1015))),":",""),"no unit")</f>
        <v>no unit</v>
      </c>
      <c r="H1025" s="12"/>
      <c r="I1025" s="60"/>
      <c r="J1025" s="60"/>
      <c r="K1025" s="15"/>
      <c r="L1025" s="15"/>
      <c r="M1025" s="15"/>
      <c r="N1025" s="15"/>
      <c r="O1025" s="15"/>
      <c r="P1025" s="15"/>
      <c r="R1025" s="15"/>
      <c r="S1025" s="215"/>
      <c r="T1025" s="215"/>
      <c r="U1025" s="215"/>
      <c r="V1025" s="215"/>
      <c r="W1025" s="215"/>
      <c r="X1025" s="215"/>
      <c r="Y1025" s="215"/>
      <c r="Z1025" s="215"/>
      <c r="AA1025" s="215"/>
      <c r="AB1025" s="215"/>
      <c r="AC1025" s="215"/>
      <c r="AD1025" s="215"/>
      <c r="AE1025" s="215"/>
      <c r="AF1025" s="215"/>
      <c r="AG1025" s="215"/>
      <c r="AH1025" s="215"/>
      <c r="AI1025" s="215"/>
      <c r="AJ1025" s="215"/>
      <c r="AK1025" s="215"/>
      <c r="AL1025" s="215"/>
      <c r="AM1025" s="215"/>
      <c r="AN1025" s="215"/>
      <c r="AO1025" s="215"/>
      <c r="AP1025" s="215"/>
      <c r="AQ1025" s="215"/>
      <c r="AR1025" s="215"/>
      <c r="AS1025" s="215"/>
      <c r="AT1025" s="215"/>
      <c r="AU1025" s="215"/>
      <c r="AV1025" s="215"/>
      <c r="AW1025" s="215"/>
      <c r="AX1025" s="215"/>
      <c r="AY1025" s="215"/>
      <c r="AZ1025" s="215"/>
      <c r="BA1025" s="215"/>
      <c r="BB1025" s="215"/>
      <c r="BC1025" s="215"/>
      <c r="BD1025" s="215"/>
      <c r="BE1025" s="215"/>
      <c r="BF1025" s="215"/>
      <c r="BG1025" s="215"/>
      <c r="BH1025" s="215"/>
      <c r="BI1025" s="215"/>
      <c r="BJ1025" s="215"/>
      <c r="BK1025" s="215"/>
      <c r="BL1025" s="215"/>
      <c r="BM1025" s="215"/>
      <c r="BN1025" s="215"/>
      <c r="BO1025" s="215"/>
      <c r="BP1025" s="215"/>
      <c r="BQ1025" s="215"/>
      <c r="BR1025" s="215"/>
      <c r="BS1025" s="215"/>
      <c r="BT1025" s="215"/>
      <c r="BU1025" s="215"/>
      <c r="BV1025" s="215"/>
      <c r="BW1025" s="215"/>
      <c r="BX1025" s="215"/>
      <c r="BY1025" s="215"/>
      <c r="BZ1025" s="215"/>
      <c r="CA1025" s="215"/>
      <c r="CB1025" s="215"/>
      <c r="CC1025" s="215"/>
      <c r="CD1025" s="215"/>
      <c r="CE1025" s="215"/>
      <c r="CF1025" s="215"/>
      <c r="CG1025" s="215"/>
      <c r="CH1025" s="215"/>
      <c r="CI1025" s="215"/>
      <c r="CJ1025" s="215"/>
      <c r="CK1025" s="215"/>
      <c r="CL1025" s="215"/>
      <c r="CN1025" s="60"/>
      <c r="CO1025" s="215"/>
      <c r="CP1025" s="215"/>
      <c r="CQ1025" s="215"/>
      <c r="CR1025" s="215"/>
      <c r="CS1025" s="215"/>
      <c r="CT1025" s="215"/>
      <c r="CU1025" s="215"/>
      <c r="CV1025" s="215"/>
      <c r="CW1025" s="215"/>
      <c r="CX1025" s="215"/>
      <c r="CY1025" s="215"/>
      <c r="CZ1025" s="215"/>
      <c r="DA1025" s="215"/>
      <c r="DB1025" s="215"/>
      <c r="DC1025" s="215"/>
      <c r="DD1025" s="215"/>
      <c r="DE1025" s="215"/>
      <c r="DF1025" s="215"/>
      <c r="DG1025" s="215"/>
      <c r="DH1025" s="215"/>
      <c r="DI1025" s="215"/>
      <c r="DJ1025" s="215"/>
      <c r="DK1025" s="215"/>
      <c r="DL1025" s="215"/>
    </row>
    <row r="1026" spans="1:116" x14ac:dyDescent="0.4">
      <c r="A1026" s="3"/>
      <c r="B1026" t="s">
        <v>332</v>
      </c>
      <c r="D1026" t="s">
        <v>815</v>
      </c>
      <c r="E1026" s="8" t="str">
        <f t="shared" si="1257"/>
        <v>1026 SALES-S</v>
      </c>
      <c r="G1026" s="89" t="str">
        <f>G1013</f>
        <v>Secondary revenue driver</v>
      </c>
      <c r="H1026" s="90"/>
      <c r="I1026" s="213"/>
      <c r="J1026" s="213"/>
      <c r="K1026" s="214"/>
      <c r="L1026" s="214"/>
      <c r="M1026" s="214"/>
      <c r="N1026" s="214"/>
      <c r="O1026" s="214"/>
      <c r="P1026" s="214"/>
      <c r="R1026" s="214"/>
      <c r="S1026" s="4" t="str">
        <f t="shared" ref="S1026:AX1026" si="1262">ADDRESS(ROW(S1018),COLUMN(S1018),2)</f>
        <v>S$1018</v>
      </c>
      <c r="T1026" s="4" t="str">
        <f t="shared" si="1262"/>
        <v>T$1018</v>
      </c>
      <c r="U1026" s="4" t="str">
        <f t="shared" si="1262"/>
        <v>U$1018</v>
      </c>
      <c r="V1026" s="4" t="str">
        <f t="shared" si="1262"/>
        <v>V$1018</v>
      </c>
      <c r="W1026" s="4" t="str">
        <f t="shared" si="1262"/>
        <v>W$1018</v>
      </c>
      <c r="X1026" s="4" t="str">
        <f t="shared" si="1262"/>
        <v>X$1018</v>
      </c>
      <c r="Y1026" s="4" t="str">
        <f t="shared" si="1262"/>
        <v>Y$1018</v>
      </c>
      <c r="Z1026" s="4" t="str">
        <f t="shared" si="1262"/>
        <v>Z$1018</v>
      </c>
      <c r="AA1026" s="4" t="str">
        <f t="shared" si="1262"/>
        <v>AA$1018</v>
      </c>
      <c r="AB1026" s="4" t="str">
        <f t="shared" si="1262"/>
        <v>AB$1018</v>
      </c>
      <c r="AC1026" s="4" t="str">
        <f t="shared" si="1262"/>
        <v>AC$1018</v>
      </c>
      <c r="AD1026" s="4" t="str">
        <f t="shared" si="1262"/>
        <v>AD$1018</v>
      </c>
      <c r="AE1026" s="4" t="str">
        <f t="shared" si="1262"/>
        <v>AE$1018</v>
      </c>
      <c r="AF1026" s="4" t="str">
        <f t="shared" si="1262"/>
        <v>AF$1018</v>
      </c>
      <c r="AG1026" s="4" t="str">
        <f t="shared" si="1262"/>
        <v>AG$1018</v>
      </c>
      <c r="AH1026" s="4" t="str">
        <f t="shared" si="1262"/>
        <v>AH$1018</v>
      </c>
      <c r="AI1026" s="4" t="str">
        <f t="shared" si="1262"/>
        <v>AI$1018</v>
      </c>
      <c r="AJ1026" s="4" t="str">
        <f t="shared" si="1262"/>
        <v>AJ$1018</v>
      </c>
      <c r="AK1026" s="4" t="str">
        <f t="shared" si="1262"/>
        <v>AK$1018</v>
      </c>
      <c r="AL1026" s="4" t="str">
        <f t="shared" si="1262"/>
        <v>AL$1018</v>
      </c>
      <c r="AM1026" s="4" t="str">
        <f t="shared" si="1262"/>
        <v>AM$1018</v>
      </c>
      <c r="AN1026" s="4" t="str">
        <f t="shared" si="1262"/>
        <v>AN$1018</v>
      </c>
      <c r="AO1026" s="4" t="str">
        <f t="shared" si="1262"/>
        <v>AO$1018</v>
      </c>
      <c r="AP1026" s="4" t="str">
        <f t="shared" si="1262"/>
        <v>AP$1018</v>
      </c>
      <c r="AQ1026" s="4" t="str">
        <f t="shared" si="1262"/>
        <v>AQ$1018</v>
      </c>
      <c r="AR1026" s="4" t="str">
        <f t="shared" si="1262"/>
        <v>AR$1018</v>
      </c>
      <c r="AS1026" s="4" t="str">
        <f t="shared" si="1262"/>
        <v>AS$1018</v>
      </c>
      <c r="AT1026" s="4" t="str">
        <f t="shared" si="1262"/>
        <v>AT$1018</v>
      </c>
      <c r="AU1026" s="4" t="str">
        <f t="shared" si="1262"/>
        <v>AU$1018</v>
      </c>
      <c r="AV1026" s="4" t="str">
        <f t="shared" si="1262"/>
        <v>AV$1018</v>
      </c>
      <c r="AW1026" s="4" t="str">
        <f t="shared" si="1262"/>
        <v>AW$1018</v>
      </c>
      <c r="AX1026" s="4" t="str">
        <f t="shared" si="1262"/>
        <v>AX$1018</v>
      </c>
      <c r="AY1026" s="4" t="str">
        <f t="shared" ref="AY1026:CD1026" si="1263">ADDRESS(ROW(AY1018),COLUMN(AY1018),2)</f>
        <v>AY$1018</v>
      </c>
      <c r="AZ1026" s="4" t="str">
        <f t="shared" si="1263"/>
        <v>AZ$1018</v>
      </c>
      <c r="BA1026" s="4" t="str">
        <f t="shared" si="1263"/>
        <v>BA$1018</v>
      </c>
      <c r="BB1026" s="4" t="str">
        <f t="shared" si="1263"/>
        <v>BB$1018</v>
      </c>
      <c r="BC1026" s="4" t="str">
        <f t="shared" si="1263"/>
        <v>BC$1018</v>
      </c>
      <c r="BD1026" s="4" t="str">
        <f t="shared" si="1263"/>
        <v>BD$1018</v>
      </c>
      <c r="BE1026" s="4" t="str">
        <f t="shared" si="1263"/>
        <v>BE$1018</v>
      </c>
      <c r="BF1026" s="4" t="str">
        <f t="shared" si="1263"/>
        <v>BF$1018</v>
      </c>
      <c r="BG1026" s="4" t="str">
        <f t="shared" si="1263"/>
        <v>BG$1018</v>
      </c>
      <c r="BH1026" s="4" t="str">
        <f t="shared" si="1263"/>
        <v>BH$1018</v>
      </c>
      <c r="BI1026" s="4" t="str">
        <f t="shared" si="1263"/>
        <v>BI$1018</v>
      </c>
      <c r="BJ1026" s="4" t="str">
        <f t="shared" si="1263"/>
        <v>BJ$1018</v>
      </c>
      <c r="BK1026" s="4" t="str">
        <f t="shared" si="1263"/>
        <v>BK$1018</v>
      </c>
      <c r="BL1026" s="4" t="str">
        <f t="shared" si="1263"/>
        <v>BL$1018</v>
      </c>
      <c r="BM1026" s="4" t="str">
        <f t="shared" si="1263"/>
        <v>BM$1018</v>
      </c>
      <c r="BN1026" s="4" t="str">
        <f t="shared" si="1263"/>
        <v>BN$1018</v>
      </c>
      <c r="BO1026" s="4" t="str">
        <f t="shared" si="1263"/>
        <v>BO$1018</v>
      </c>
      <c r="BP1026" s="4" t="str">
        <f t="shared" si="1263"/>
        <v>BP$1018</v>
      </c>
      <c r="BQ1026" s="4" t="str">
        <f t="shared" si="1263"/>
        <v>BQ$1018</v>
      </c>
      <c r="BR1026" s="4" t="str">
        <f t="shared" si="1263"/>
        <v>BR$1018</v>
      </c>
      <c r="BS1026" s="4" t="str">
        <f t="shared" si="1263"/>
        <v>BS$1018</v>
      </c>
      <c r="BT1026" s="4" t="str">
        <f t="shared" si="1263"/>
        <v>BT$1018</v>
      </c>
      <c r="BU1026" s="4" t="str">
        <f t="shared" si="1263"/>
        <v>BU$1018</v>
      </c>
      <c r="BV1026" s="4" t="str">
        <f t="shared" si="1263"/>
        <v>BV$1018</v>
      </c>
      <c r="BW1026" s="4" t="str">
        <f t="shared" si="1263"/>
        <v>BW$1018</v>
      </c>
      <c r="BX1026" s="4" t="str">
        <f t="shared" si="1263"/>
        <v>BX$1018</v>
      </c>
      <c r="BY1026" s="4" t="str">
        <f t="shared" si="1263"/>
        <v>BY$1018</v>
      </c>
      <c r="BZ1026" s="4" t="str">
        <f t="shared" si="1263"/>
        <v>BZ$1018</v>
      </c>
      <c r="CA1026" s="4" t="str">
        <f t="shared" si="1263"/>
        <v>CA$1018</v>
      </c>
      <c r="CB1026" s="4" t="str">
        <f t="shared" si="1263"/>
        <v>CB$1018</v>
      </c>
      <c r="CC1026" s="4" t="str">
        <f t="shared" si="1263"/>
        <v>CC$1018</v>
      </c>
      <c r="CD1026" s="4" t="str">
        <f t="shared" si="1263"/>
        <v>CD$1018</v>
      </c>
      <c r="CE1026" s="4" t="str">
        <f t="shared" ref="CE1026:CL1026" si="1264">ADDRESS(ROW(CE1018),COLUMN(CE1018),2)</f>
        <v>CE$1018</v>
      </c>
      <c r="CF1026" s="4" t="str">
        <f t="shared" si="1264"/>
        <v>CF$1018</v>
      </c>
      <c r="CG1026" s="4" t="str">
        <f t="shared" si="1264"/>
        <v>CG$1018</v>
      </c>
      <c r="CH1026" s="4" t="str">
        <f t="shared" si="1264"/>
        <v>CH$1018</v>
      </c>
      <c r="CI1026" s="4" t="str">
        <f t="shared" si="1264"/>
        <v>CI$1018</v>
      </c>
      <c r="CJ1026" s="4" t="str">
        <f t="shared" si="1264"/>
        <v>CJ$1018</v>
      </c>
      <c r="CK1026" s="4" t="str">
        <f t="shared" si="1264"/>
        <v>CK$1018</v>
      </c>
      <c r="CL1026" s="4" t="str">
        <f t="shared" si="1264"/>
        <v>CL$1018</v>
      </c>
      <c r="CN1026" s="213"/>
      <c r="CO1026" s="4" t="str">
        <f t="shared" ref="CO1026:DL1026" si="1265">ADDRESS(ROW(CO1018),COLUMN(CO1018),2)</f>
        <v>CO$1018</v>
      </c>
      <c r="CP1026" s="4" t="str">
        <f t="shared" si="1265"/>
        <v>CP$1018</v>
      </c>
      <c r="CQ1026" s="4" t="str">
        <f t="shared" si="1265"/>
        <v>CQ$1018</v>
      </c>
      <c r="CR1026" s="4" t="str">
        <f t="shared" si="1265"/>
        <v>CR$1018</v>
      </c>
      <c r="CS1026" s="4" t="str">
        <f t="shared" si="1265"/>
        <v>CS$1018</v>
      </c>
      <c r="CT1026" s="4" t="str">
        <f t="shared" si="1265"/>
        <v>CT$1018</v>
      </c>
      <c r="CU1026" s="4" t="str">
        <f t="shared" si="1265"/>
        <v>CU$1018</v>
      </c>
      <c r="CV1026" s="4" t="str">
        <f t="shared" si="1265"/>
        <v>CV$1018</v>
      </c>
      <c r="CW1026" s="4" t="str">
        <f t="shared" si="1265"/>
        <v>CW$1018</v>
      </c>
      <c r="CX1026" s="4" t="str">
        <f t="shared" si="1265"/>
        <v>CX$1018</v>
      </c>
      <c r="CY1026" s="4" t="str">
        <f t="shared" si="1265"/>
        <v>CY$1018</v>
      </c>
      <c r="CZ1026" s="4" t="str">
        <f t="shared" si="1265"/>
        <v>CZ$1018</v>
      </c>
      <c r="DA1026" s="4" t="str">
        <f t="shared" si="1265"/>
        <v>DA$1018</v>
      </c>
      <c r="DB1026" s="4" t="str">
        <f t="shared" si="1265"/>
        <v>DB$1018</v>
      </c>
      <c r="DC1026" s="4" t="str">
        <f t="shared" si="1265"/>
        <v>DC$1018</v>
      </c>
      <c r="DD1026" s="4" t="str">
        <f t="shared" si="1265"/>
        <v>DD$1018</v>
      </c>
      <c r="DE1026" s="4" t="str">
        <f t="shared" si="1265"/>
        <v>DE$1018</v>
      </c>
      <c r="DF1026" s="4" t="str">
        <f t="shared" si="1265"/>
        <v>DF$1018</v>
      </c>
      <c r="DG1026" s="4" t="str">
        <f t="shared" si="1265"/>
        <v>DG$1018</v>
      </c>
      <c r="DH1026" s="4" t="str">
        <f t="shared" si="1265"/>
        <v>DH$1018</v>
      </c>
      <c r="DI1026" s="4" t="str">
        <f t="shared" si="1265"/>
        <v>DI$1018</v>
      </c>
      <c r="DJ1026" s="4" t="str">
        <f t="shared" si="1265"/>
        <v>DJ$1018</v>
      </c>
      <c r="DK1026" s="4" t="str">
        <f t="shared" si="1265"/>
        <v>DK$1018</v>
      </c>
      <c r="DL1026" s="4" t="str">
        <f t="shared" si="1265"/>
        <v>DL$1018</v>
      </c>
    </row>
    <row r="1027" spans="1:116" x14ac:dyDescent="0.4">
      <c r="B1027" t="s">
        <v>332</v>
      </c>
      <c r="D1027" t="s">
        <v>815</v>
      </c>
      <c r="E1027" s="8" t="str">
        <f t="shared" si="1257"/>
        <v>1027 SALES-S</v>
      </c>
      <c r="G1027" s="8" t="str">
        <f>G1014</f>
        <v>Secondary volume driver</v>
      </c>
      <c r="H1027" s="12"/>
      <c r="I1027" s="60"/>
      <c r="J1027" s="60"/>
      <c r="K1027" s="15"/>
      <c r="L1027" s="15"/>
      <c r="M1027" s="15"/>
      <c r="N1027" s="15"/>
      <c r="O1027" s="15"/>
      <c r="P1027" s="15"/>
      <c r="R1027" s="15"/>
      <c r="S1027" s="215" t="str">
        <f t="shared" ref="S1027:AX1027" si="1266">S1014</f>
        <v>S$19</v>
      </c>
      <c r="T1027" s="215" t="str">
        <f t="shared" si="1266"/>
        <v>T$19</v>
      </c>
      <c r="U1027" s="215" t="str">
        <f t="shared" si="1266"/>
        <v>U$19</v>
      </c>
      <c r="V1027" s="215" t="str">
        <f t="shared" si="1266"/>
        <v>V$19</v>
      </c>
      <c r="W1027" s="215" t="str">
        <f t="shared" si="1266"/>
        <v>W$19</v>
      </c>
      <c r="X1027" s="215" t="str">
        <f t="shared" si="1266"/>
        <v>X$19</v>
      </c>
      <c r="Y1027" s="215" t="str">
        <f t="shared" si="1266"/>
        <v>Y$19</v>
      </c>
      <c r="Z1027" s="215" t="str">
        <f t="shared" si="1266"/>
        <v>Z$19</v>
      </c>
      <c r="AA1027" s="215" t="str">
        <f t="shared" si="1266"/>
        <v>AA$19</v>
      </c>
      <c r="AB1027" s="215" t="str">
        <f t="shared" si="1266"/>
        <v>AB$19</v>
      </c>
      <c r="AC1027" s="215" t="str">
        <f t="shared" si="1266"/>
        <v>AC$19</v>
      </c>
      <c r="AD1027" s="215" t="str">
        <f t="shared" si="1266"/>
        <v>AD$19</v>
      </c>
      <c r="AE1027" s="215" t="str">
        <f t="shared" si="1266"/>
        <v>AE$19</v>
      </c>
      <c r="AF1027" s="215" t="str">
        <f t="shared" si="1266"/>
        <v>AF$19</v>
      </c>
      <c r="AG1027" s="215" t="str">
        <f t="shared" si="1266"/>
        <v>AG$19</v>
      </c>
      <c r="AH1027" s="215" t="str">
        <f t="shared" si="1266"/>
        <v>AH$19</v>
      </c>
      <c r="AI1027" s="215" t="str">
        <f t="shared" si="1266"/>
        <v>AI$19</v>
      </c>
      <c r="AJ1027" s="215" t="str">
        <f t="shared" si="1266"/>
        <v>AJ$19</v>
      </c>
      <c r="AK1027" s="215" t="str">
        <f t="shared" si="1266"/>
        <v>AK$19</v>
      </c>
      <c r="AL1027" s="215" t="str">
        <f t="shared" si="1266"/>
        <v>AL$19</v>
      </c>
      <c r="AM1027" s="215" t="str">
        <f t="shared" si="1266"/>
        <v>AM$19</v>
      </c>
      <c r="AN1027" s="215" t="str">
        <f t="shared" si="1266"/>
        <v>AN$19</v>
      </c>
      <c r="AO1027" s="215" t="str">
        <f t="shared" si="1266"/>
        <v>AO$19</v>
      </c>
      <c r="AP1027" s="215" t="str">
        <f t="shared" si="1266"/>
        <v>AP$19</v>
      </c>
      <c r="AQ1027" s="215" t="str">
        <f t="shared" si="1266"/>
        <v>AQ$19</v>
      </c>
      <c r="AR1027" s="215" t="str">
        <f t="shared" si="1266"/>
        <v>AR$19</v>
      </c>
      <c r="AS1027" s="215" t="str">
        <f t="shared" si="1266"/>
        <v>AS$19</v>
      </c>
      <c r="AT1027" s="215" t="str">
        <f t="shared" si="1266"/>
        <v>AT$19</v>
      </c>
      <c r="AU1027" s="215" t="str">
        <f t="shared" si="1266"/>
        <v>AU$19</v>
      </c>
      <c r="AV1027" s="215" t="str">
        <f t="shared" si="1266"/>
        <v>AV$19</v>
      </c>
      <c r="AW1027" s="215" t="str">
        <f t="shared" si="1266"/>
        <v>AW$19</v>
      </c>
      <c r="AX1027" s="215" t="str">
        <f t="shared" si="1266"/>
        <v>AX$19</v>
      </c>
      <c r="AY1027" s="215" t="str">
        <f t="shared" ref="AY1027:CD1027" si="1267">AY1014</f>
        <v>AY$19</v>
      </c>
      <c r="AZ1027" s="215" t="str">
        <f t="shared" si="1267"/>
        <v>AZ$19</v>
      </c>
      <c r="BA1027" s="215" t="str">
        <f t="shared" si="1267"/>
        <v>BA$19</v>
      </c>
      <c r="BB1027" s="215" t="str">
        <f t="shared" si="1267"/>
        <v>BB$19</v>
      </c>
      <c r="BC1027" s="215" t="str">
        <f t="shared" si="1267"/>
        <v>BC$19</v>
      </c>
      <c r="BD1027" s="215" t="str">
        <f t="shared" si="1267"/>
        <v>BD$19</v>
      </c>
      <c r="BE1027" s="215" t="str">
        <f t="shared" si="1267"/>
        <v>BE$19</v>
      </c>
      <c r="BF1027" s="215" t="str">
        <f t="shared" si="1267"/>
        <v>BF$19</v>
      </c>
      <c r="BG1027" s="215" t="str">
        <f t="shared" si="1267"/>
        <v>BG$19</v>
      </c>
      <c r="BH1027" s="215" t="str">
        <f t="shared" si="1267"/>
        <v>BH$19</v>
      </c>
      <c r="BI1027" s="215" t="str">
        <f t="shared" si="1267"/>
        <v>BI$19</v>
      </c>
      <c r="BJ1027" s="215" t="str">
        <f t="shared" si="1267"/>
        <v>BJ$19</v>
      </c>
      <c r="BK1027" s="215" t="str">
        <f t="shared" si="1267"/>
        <v>BK$19</v>
      </c>
      <c r="BL1027" s="215" t="str">
        <f t="shared" si="1267"/>
        <v>BL$19</v>
      </c>
      <c r="BM1027" s="215" t="str">
        <f t="shared" si="1267"/>
        <v>BM$19</v>
      </c>
      <c r="BN1027" s="215" t="str">
        <f t="shared" si="1267"/>
        <v>BN$19</v>
      </c>
      <c r="BO1027" s="215" t="str">
        <f t="shared" si="1267"/>
        <v>BO$19</v>
      </c>
      <c r="BP1027" s="215" t="str">
        <f t="shared" si="1267"/>
        <v>BP$19</v>
      </c>
      <c r="BQ1027" s="215" t="str">
        <f t="shared" si="1267"/>
        <v>BQ$19</v>
      </c>
      <c r="BR1027" s="215" t="str">
        <f t="shared" si="1267"/>
        <v>BR$19</v>
      </c>
      <c r="BS1027" s="215" t="str">
        <f t="shared" si="1267"/>
        <v>BS$19</v>
      </c>
      <c r="BT1027" s="215" t="str">
        <f t="shared" si="1267"/>
        <v>BT$19</v>
      </c>
      <c r="BU1027" s="215" t="str">
        <f t="shared" si="1267"/>
        <v>BU$19</v>
      </c>
      <c r="BV1027" s="215" t="str">
        <f t="shared" si="1267"/>
        <v>BV$19</v>
      </c>
      <c r="BW1027" s="215" t="str">
        <f t="shared" si="1267"/>
        <v>BW$19</v>
      </c>
      <c r="BX1027" s="215" t="str">
        <f t="shared" si="1267"/>
        <v>BX$19</v>
      </c>
      <c r="BY1027" s="215" t="str">
        <f t="shared" si="1267"/>
        <v>BY$19</v>
      </c>
      <c r="BZ1027" s="215" t="str">
        <f t="shared" si="1267"/>
        <v>BZ$19</v>
      </c>
      <c r="CA1027" s="215" t="str">
        <f t="shared" si="1267"/>
        <v>CA$19</v>
      </c>
      <c r="CB1027" s="215" t="str">
        <f t="shared" si="1267"/>
        <v>CB$19</v>
      </c>
      <c r="CC1027" s="215" t="str">
        <f t="shared" si="1267"/>
        <v>CC$19</v>
      </c>
      <c r="CD1027" s="215" t="str">
        <f t="shared" si="1267"/>
        <v>CD$19</v>
      </c>
      <c r="CE1027" s="215" t="str">
        <f t="shared" ref="CE1027:CL1027" si="1268">CE1014</f>
        <v>CE$19</v>
      </c>
      <c r="CF1027" s="215" t="str">
        <f t="shared" si="1268"/>
        <v>CF$19</v>
      </c>
      <c r="CG1027" s="215" t="str">
        <f t="shared" si="1268"/>
        <v>CG$19</v>
      </c>
      <c r="CH1027" s="215" t="str">
        <f t="shared" si="1268"/>
        <v>CH$19</v>
      </c>
      <c r="CI1027" s="215" t="str">
        <f t="shared" si="1268"/>
        <v>CI$19</v>
      </c>
      <c r="CJ1027" s="215" t="str">
        <f t="shared" si="1268"/>
        <v>CJ$19</v>
      </c>
      <c r="CK1027" s="215" t="str">
        <f t="shared" si="1268"/>
        <v>CK$19</v>
      </c>
      <c r="CL1027" s="215" t="str">
        <f t="shared" si="1268"/>
        <v>CL$19</v>
      </c>
      <c r="CN1027" s="60"/>
      <c r="CO1027" s="215" t="str">
        <f t="shared" ref="CO1027:DL1027" si="1269">CO1014</f>
        <v>CO$19</v>
      </c>
      <c r="CP1027" s="215" t="str">
        <f t="shared" si="1269"/>
        <v>CP$19</v>
      </c>
      <c r="CQ1027" s="215" t="str">
        <f t="shared" si="1269"/>
        <v>CQ$19</v>
      </c>
      <c r="CR1027" s="215" t="str">
        <f t="shared" si="1269"/>
        <v>CR$19</v>
      </c>
      <c r="CS1027" s="215" t="str">
        <f t="shared" si="1269"/>
        <v>CS$19</v>
      </c>
      <c r="CT1027" s="215" t="str">
        <f t="shared" si="1269"/>
        <v>CT$19</v>
      </c>
      <c r="CU1027" s="215" t="str">
        <f t="shared" si="1269"/>
        <v>CU$19</v>
      </c>
      <c r="CV1027" s="215" t="str">
        <f t="shared" si="1269"/>
        <v>CV$19</v>
      </c>
      <c r="CW1027" s="215" t="str">
        <f t="shared" si="1269"/>
        <v>CW$19</v>
      </c>
      <c r="CX1027" s="215" t="str">
        <f t="shared" si="1269"/>
        <v>CX$19</v>
      </c>
      <c r="CY1027" s="215" t="str">
        <f t="shared" si="1269"/>
        <v>CY$19</v>
      </c>
      <c r="CZ1027" s="215" t="str">
        <f t="shared" si="1269"/>
        <v>CZ$19</v>
      </c>
      <c r="DA1027" s="215" t="str">
        <f t="shared" si="1269"/>
        <v>DA$19</v>
      </c>
      <c r="DB1027" s="215" t="str">
        <f t="shared" si="1269"/>
        <v>DB$19</v>
      </c>
      <c r="DC1027" s="215" t="str">
        <f t="shared" si="1269"/>
        <v>DC$19</v>
      </c>
      <c r="DD1027" s="215" t="str">
        <f t="shared" si="1269"/>
        <v>DD$19</v>
      </c>
      <c r="DE1027" s="215" t="str">
        <f t="shared" si="1269"/>
        <v>DE$19</v>
      </c>
      <c r="DF1027" s="215" t="str">
        <f t="shared" si="1269"/>
        <v>DF$19</v>
      </c>
      <c r="DG1027" s="215" t="str">
        <f t="shared" si="1269"/>
        <v>DG$19</v>
      </c>
      <c r="DH1027" s="215" t="str">
        <f t="shared" si="1269"/>
        <v>DH$19</v>
      </c>
      <c r="DI1027" s="215" t="str">
        <f t="shared" si="1269"/>
        <v>DI$19</v>
      </c>
      <c r="DJ1027" s="215" t="str">
        <f t="shared" si="1269"/>
        <v>DJ$19</v>
      </c>
      <c r="DK1027" s="215" t="str">
        <f t="shared" si="1269"/>
        <v>DK$19</v>
      </c>
      <c r="DL1027" s="215" t="str">
        <f t="shared" si="1269"/>
        <v>DL$19</v>
      </c>
    </row>
    <row r="1028" spans="1:116" x14ac:dyDescent="0.4">
      <c r="E1028" s="8"/>
      <c r="H1028" s="12"/>
      <c r="I1028" s="60"/>
      <c r="J1028" s="60"/>
      <c r="K1028" s="15"/>
      <c r="L1028" s="15"/>
      <c r="M1028" s="15"/>
      <c r="N1028" s="15"/>
      <c r="O1028" s="15"/>
      <c r="P1028" s="15"/>
      <c r="R1028" s="15"/>
      <c r="S1028" s="76"/>
      <c r="T1028" s="76"/>
      <c r="U1028" s="76"/>
      <c r="V1028" s="76"/>
      <c r="W1028" s="76"/>
      <c r="X1028" s="76"/>
      <c r="Y1028" s="76"/>
      <c r="Z1028" s="76"/>
      <c r="AA1028" s="76"/>
      <c r="AB1028" s="76"/>
      <c r="AC1028" s="76"/>
      <c r="AD1028" s="76"/>
      <c r="AE1028" s="76"/>
      <c r="AF1028" s="76"/>
      <c r="AG1028" s="76"/>
      <c r="AH1028" s="76"/>
      <c r="AI1028" s="76"/>
      <c r="AJ1028" s="76"/>
      <c r="AK1028" s="76"/>
      <c r="AL1028" s="76"/>
      <c r="AM1028" s="76"/>
      <c r="AN1028" s="76"/>
      <c r="AO1028" s="76"/>
      <c r="AP1028" s="76"/>
      <c r="AQ1028" s="76"/>
      <c r="AR1028" s="76"/>
      <c r="AS1028" s="76"/>
      <c r="AT1028" s="76"/>
      <c r="AU1028" s="76"/>
      <c r="AV1028" s="76"/>
      <c r="AW1028" s="76"/>
      <c r="AX1028" s="76"/>
      <c r="AY1028" s="76"/>
      <c r="AZ1028" s="76"/>
      <c r="BA1028" s="76"/>
      <c r="BB1028" s="76"/>
      <c r="BC1028" s="76"/>
      <c r="BD1028" s="76"/>
      <c r="BE1028" s="76"/>
      <c r="BF1028" s="76"/>
      <c r="BG1028" s="76"/>
      <c r="BH1028" s="76"/>
      <c r="BI1028" s="76"/>
      <c r="BJ1028" s="76"/>
      <c r="BK1028" s="76"/>
      <c r="BL1028" s="76"/>
      <c r="BM1028" s="76"/>
      <c r="BN1028" s="76"/>
      <c r="BO1028" s="76"/>
      <c r="BP1028" s="76"/>
      <c r="BQ1028" s="76"/>
      <c r="BR1028" s="76"/>
      <c r="BS1028" s="76"/>
      <c r="BT1028" s="76"/>
      <c r="BU1028" s="76"/>
      <c r="BV1028" s="76"/>
      <c r="BW1028" s="76"/>
      <c r="BX1028" s="76"/>
      <c r="BY1028" s="76"/>
      <c r="BZ1028" s="76"/>
      <c r="CA1028" s="76"/>
      <c r="CB1028" s="76"/>
      <c r="CC1028" s="76"/>
      <c r="CD1028" s="76"/>
      <c r="CE1028" s="76"/>
      <c r="CF1028" s="76"/>
      <c r="CG1028" s="76"/>
      <c r="CH1028" s="76"/>
      <c r="CI1028" s="76"/>
      <c r="CJ1028" s="76"/>
      <c r="CK1028" s="76"/>
      <c r="CL1028" s="76"/>
      <c r="CN1028" s="60"/>
      <c r="CO1028" s="76"/>
      <c r="CP1028" s="76"/>
      <c r="CQ1028" s="76"/>
      <c r="CR1028" s="76"/>
      <c r="CS1028" s="76"/>
      <c r="CT1028" s="76"/>
      <c r="CU1028" s="76"/>
      <c r="CV1028" s="76"/>
      <c r="CW1028" s="76"/>
      <c r="CX1028" s="76"/>
      <c r="CY1028" s="76"/>
      <c r="CZ1028" s="76"/>
      <c r="DA1028" s="76"/>
      <c r="DB1028" s="76"/>
      <c r="DC1028" s="76"/>
      <c r="DD1028" s="76"/>
      <c r="DE1028" s="76"/>
      <c r="DF1028" s="76"/>
      <c r="DG1028" s="76"/>
      <c r="DH1028" s="76"/>
      <c r="DI1028" s="76"/>
      <c r="DJ1028" s="76"/>
      <c r="DK1028" s="76"/>
      <c r="DL1028" s="76"/>
    </row>
    <row r="1029" spans="1:116" x14ac:dyDescent="0.4">
      <c r="E1029" s="8"/>
      <c r="H1029" s="12"/>
      <c r="I1029" s="60"/>
      <c r="J1029" s="60"/>
      <c r="K1029" s="15"/>
      <c r="L1029" s="15"/>
      <c r="M1029" s="15"/>
      <c r="N1029" s="15"/>
      <c r="O1029" s="15"/>
      <c r="P1029" s="15"/>
      <c r="R1029" s="15"/>
      <c r="S1029" s="76"/>
      <c r="T1029" s="76"/>
      <c r="U1029" s="76"/>
      <c r="V1029" s="76"/>
      <c r="W1029" s="76"/>
      <c r="X1029" s="76"/>
      <c r="Y1029" s="76"/>
      <c r="Z1029" s="76"/>
      <c r="AA1029" s="76"/>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76"/>
      <c r="BB1029" s="76"/>
      <c r="BC1029" s="76"/>
      <c r="BD1029" s="76"/>
      <c r="BE1029" s="76"/>
      <c r="BF1029" s="76"/>
      <c r="BG1029" s="76"/>
      <c r="BH1029" s="76"/>
      <c r="BI1029" s="76"/>
      <c r="BJ1029" s="76"/>
      <c r="BK1029" s="76"/>
      <c r="BL1029" s="76"/>
      <c r="BM1029" s="76"/>
      <c r="BN1029" s="76"/>
      <c r="BO1029" s="76"/>
      <c r="BP1029" s="76"/>
      <c r="BQ1029" s="76"/>
      <c r="BR1029" s="76"/>
      <c r="BS1029" s="76"/>
      <c r="BT1029" s="76"/>
      <c r="BU1029" s="76"/>
      <c r="BV1029" s="76"/>
      <c r="BW1029" s="76"/>
      <c r="BX1029" s="76"/>
      <c r="BY1029" s="76"/>
      <c r="BZ1029" s="76"/>
      <c r="CA1029" s="76"/>
      <c r="CB1029" s="76"/>
      <c r="CC1029" s="76"/>
      <c r="CD1029" s="76"/>
      <c r="CE1029" s="76"/>
      <c r="CF1029" s="76"/>
      <c r="CG1029" s="76"/>
      <c r="CH1029" s="76"/>
      <c r="CI1029" s="76"/>
      <c r="CJ1029" s="76"/>
      <c r="CK1029" s="76"/>
      <c r="CL1029" s="76"/>
      <c r="CN1029" s="60"/>
      <c r="CO1029" s="76"/>
      <c r="CP1029" s="76"/>
      <c r="CQ1029" s="76"/>
      <c r="CR1029" s="76"/>
      <c r="CS1029" s="76"/>
      <c r="CT1029" s="76"/>
      <c r="CU1029" s="76"/>
      <c r="CV1029" s="76"/>
      <c r="CW1029" s="76"/>
      <c r="CX1029" s="76"/>
      <c r="CY1029" s="76"/>
      <c r="CZ1029" s="76"/>
      <c r="DA1029" s="76"/>
      <c r="DB1029" s="76"/>
      <c r="DC1029" s="76"/>
      <c r="DD1029" s="76"/>
      <c r="DE1029" s="76"/>
      <c r="DF1029" s="76"/>
      <c r="DG1029" s="76"/>
      <c r="DH1029" s="76"/>
      <c r="DI1029" s="76"/>
      <c r="DJ1029" s="76"/>
      <c r="DK1029" s="76"/>
      <c r="DL1029" s="76"/>
    </row>
    <row r="1030" spans="1:116" x14ac:dyDescent="0.4">
      <c r="E1030" s="8"/>
      <c r="H1030" s="12"/>
      <c r="I1030" s="60"/>
      <c r="J1030" s="60"/>
      <c r="K1030" s="15"/>
      <c r="L1030" s="15"/>
      <c r="M1030" s="15"/>
      <c r="N1030" s="15"/>
      <c r="O1030" s="15"/>
      <c r="P1030" s="15"/>
      <c r="R1030" s="15"/>
      <c r="S1030" s="76"/>
      <c r="T1030" s="76"/>
      <c r="U1030" s="76"/>
      <c r="V1030" s="76"/>
      <c r="W1030" s="76"/>
      <c r="X1030" s="76"/>
      <c r="Y1030" s="76"/>
      <c r="Z1030" s="76"/>
      <c r="AA1030" s="76"/>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76"/>
      <c r="BB1030" s="76"/>
      <c r="BC1030" s="76"/>
      <c r="BD1030" s="76"/>
      <c r="BE1030" s="76"/>
      <c r="BF1030" s="76"/>
      <c r="BG1030" s="76"/>
      <c r="BH1030" s="76"/>
      <c r="BI1030" s="76"/>
      <c r="BJ1030" s="76"/>
      <c r="BK1030" s="76"/>
      <c r="BL1030" s="76"/>
      <c r="BM1030" s="76"/>
      <c r="BN1030" s="76"/>
      <c r="BO1030" s="76"/>
      <c r="BP1030" s="76"/>
      <c r="BQ1030" s="76"/>
      <c r="BR1030" s="76"/>
      <c r="BS1030" s="76"/>
      <c r="BT1030" s="76"/>
      <c r="BU1030" s="76"/>
      <c r="BV1030" s="76"/>
      <c r="BW1030" s="76"/>
      <c r="BX1030" s="76"/>
      <c r="BY1030" s="76"/>
      <c r="BZ1030" s="76"/>
      <c r="CA1030" s="76"/>
      <c r="CB1030" s="76"/>
      <c r="CC1030" s="76"/>
      <c r="CD1030" s="76"/>
      <c r="CE1030" s="76"/>
      <c r="CF1030" s="76"/>
      <c r="CG1030" s="76"/>
      <c r="CH1030" s="76"/>
      <c r="CI1030" s="76"/>
      <c r="CJ1030" s="76"/>
      <c r="CK1030" s="76"/>
      <c r="CL1030" s="76"/>
      <c r="CN1030" s="60"/>
      <c r="CO1030" s="76"/>
      <c r="CP1030" s="76"/>
      <c r="CQ1030" s="76"/>
      <c r="CR1030" s="76"/>
      <c r="CS1030" s="76"/>
      <c r="CT1030" s="76"/>
      <c r="CU1030" s="76"/>
      <c r="CV1030" s="76"/>
      <c r="CW1030" s="76"/>
      <c r="CX1030" s="76"/>
      <c r="CY1030" s="76"/>
      <c r="CZ1030" s="76"/>
      <c r="DA1030" s="76"/>
      <c r="DB1030" s="76"/>
      <c r="DC1030" s="76"/>
      <c r="DD1030" s="76"/>
      <c r="DE1030" s="76"/>
      <c r="DF1030" s="76"/>
      <c r="DG1030" s="76"/>
      <c r="DH1030" s="76"/>
      <c r="DI1030" s="76"/>
      <c r="DJ1030" s="76"/>
      <c r="DK1030" s="76"/>
      <c r="DL1030" s="76"/>
    </row>
    <row r="1031" spans="1:116" x14ac:dyDescent="0.4">
      <c r="E1031" s="8"/>
      <c r="H1031" s="12"/>
      <c r="I1031" s="60"/>
      <c r="J1031" s="60"/>
      <c r="K1031" s="15"/>
      <c r="L1031" s="15"/>
      <c r="M1031" s="15"/>
      <c r="N1031" s="15"/>
      <c r="O1031" s="15"/>
      <c r="P1031" s="15"/>
      <c r="R1031" s="15"/>
      <c r="S1031" s="76"/>
      <c r="T1031" s="76"/>
      <c r="U1031" s="76"/>
      <c r="V1031" s="76"/>
      <c r="W1031" s="76"/>
      <c r="X1031" s="76"/>
      <c r="Y1031" s="76"/>
      <c r="Z1031" s="76"/>
      <c r="AA1031" s="76"/>
      <c r="AB1031" s="76"/>
      <c r="AC1031" s="76"/>
      <c r="AD1031" s="76"/>
      <c r="AE1031" s="76"/>
      <c r="AF1031" s="76"/>
      <c r="AG1031" s="76"/>
      <c r="AH1031" s="76"/>
      <c r="AI1031" s="76"/>
      <c r="AJ1031" s="76"/>
      <c r="AK1031" s="76"/>
      <c r="AL1031" s="76"/>
      <c r="AM1031" s="76"/>
      <c r="AN1031" s="76"/>
      <c r="AO1031" s="76"/>
      <c r="AP1031" s="76"/>
      <c r="AQ1031" s="76"/>
      <c r="AR1031" s="76"/>
      <c r="AS1031" s="76"/>
      <c r="AT1031" s="76"/>
      <c r="AU1031" s="76"/>
      <c r="AV1031" s="76"/>
      <c r="AW1031" s="76"/>
      <c r="AX1031" s="76"/>
      <c r="AY1031" s="76"/>
      <c r="AZ1031" s="76"/>
      <c r="BA1031" s="76"/>
      <c r="BB1031" s="76"/>
      <c r="BC1031" s="76"/>
      <c r="BD1031" s="76"/>
      <c r="BE1031" s="76"/>
      <c r="BF1031" s="76"/>
      <c r="BG1031" s="76"/>
      <c r="BH1031" s="76"/>
      <c r="BI1031" s="76"/>
      <c r="BJ1031" s="76"/>
      <c r="BK1031" s="76"/>
      <c r="BL1031" s="76"/>
      <c r="BM1031" s="76"/>
      <c r="BN1031" s="76"/>
      <c r="BO1031" s="76"/>
      <c r="BP1031" s="76"/>
      <c r="BQ1031" s="76"/>
      <c r="BR1031" s="76"/>
      <c r="BS1031" s="76"/>
      <c r="BT1031" s="76"/>
      <c r="BU1031" s="76"/>
      <c r="BV1031" s="76"/>
      <c r="BW1031" s="76"/>
      <c r="BX1031" s="76"/>
      <c r="BY1031" s="76"/>
      <c r="BZ1031" s="76"/>
      <c r="CA1031" s="76"/>
      <c r="CB1031" s="76"/>
      <c r="CC1031" s="76"/>
      <c r="CD1031" s="76"/>
      <c r="CE1031" s="76"/>
      <c r="CF1031" s="76"/>
      <c r="CG1031" s="76"/>
      <c r="CH1031" s="76"/>
      <c r="CI1031" s="76"/>
      <c r="CJ1031" s="76"/>
      <c r="CK1031" s="76"/>
      <c r="CL1031" s="76"/>
      <c r="CN1031" s="60"/>
      <c r="CO1031" s="76"/>
      <c r="CP1031" s="76"/>
      <c r="CQ1031" s="76"/>
      <c r="CR1031" s="76"/>
      <c r="CS1031" s="76"/>
      <c r="CT1031" s="76"/>
      <c r="CU1031" s="76"/>
      <c r="CV1031" s="76"/>
      <c r="CW1031" s="76"/>
      <c r="CX1031" s="76"/>
      <c r="CY1031" s="76"/>
      <c r="CZ1031" s="76"/>
      <c r="DA1031" s="76"/>
      <c r="DB1031" s="76"/>
      <c r="DC1031" s="76"/>
      <c r="DD1031" s="76"/>
      <c r="DE1031" s="76"/>
      <c r="DF1031" s="76"/>
      <c r="DG1031" s="76"/>
      <c r="DH1031" s="76"/>
      <c r="DI1031" s="76"/>
      <c r="DJ1031" s="76"/>
      <c r="DK1031" s="76"/>
      <c r="DL1031" s="76"/>
    </row>
    <row r="1032" spans="1:116" x14ac:dyDescent="0.4">
      <c r="E1032" s="8"/>
      <c r="H1032" s="12"/>
      <c r="I1032" s="60"/>
      <c r="J1032" s="60"/>
      <c r="K1032" s="15"/>
      <c r="L1032" s="15"/>
      <c r="M1032" s="15"/>
      <c r="N1032" s="15"/>
      <c r="O1032" s="15"/>
      <c r="P1032" s="15"/>
      <c r="R1032" s="15"/>
      <c r="S1032" s="76"/>
      <c r="T1032" s="76"/>
      <c r="U1032" s="76"/>
      <c r="V1032" s="76"/>
      <c r="W1032" s="76"/>
      <c r="X1032" s="76"/>
      <c r="Y1032" s="76"/>
      <c r="Z1032" s="76"/>
      <c r="AA1032" s="76"/>
      <c r="AB1032" s="76"/>
      <c r="AC1032" s="76"/>
      <c r="AD1032" s="76"/>
      <c r="AE1032" s="76"/>
      <c r="AF1032" s="76"/>
      <c r="AG1032" s="76"/>
      <c r="AH1032" s="76"/>
      <c r="AI1032" s="76"/>
      <c r="AJ1032" s="76"/>
      <c r="AK1032" s="76"/>
      <c r="AL1032" s="76"/>
      <c r="AM1032" s="76"/>
      <c r="AN1032" s="76"/>
      <c r="AO1032" s="76"/>
      <c r="AP1032" s="76"/>
      <c r="AQ1032" s="76"/>
      <c r="AR1032" s="76"/>
      <c r="AS1032" s="76"/>
      <c r="AT1032" s="76"/>
      <c r="AU1032" s="76"/>
      <c r="AV1032" s="76"/>
      <c r="AW1032" s="76"/>
      <c r="AX1032" s="76"/>
      <c r="AY1032" s="76"/>
      <c r="AZ1032" s="76"/>
      <c r="BA1032" s="76"/>
      <c r="BB1032" s="76"/>
      <c r="BC1032" s="76"/>
      <c r="BD1032" s="76"/>
      <c r="BE1032" s="76"/>
      <c r="BF1032" s="76"/>
      <c r="BG1032" s="76"/>
      <c r="BH1032" s="76"/>
      <c r="BI1032" s="76"/>
      <c r="BJ1032" s="76"/>
      <c r="BK1032" s="76"/>
      <c r="BL1032" s="76"/>
      <c r="BM1032" s="76"/>
      <c r="BN1032" s="76"/>
      <c r="BO1032" s="76"/>
      <c r="BP1032" s="76"/>
      <c r="BQ1032" s="76"/>
      <c r="BR1032" s="76"/>
      <c r="BS1032" s="76"/>
      <c r="BT1032" s="76"/>
      <c r="BU1032" s="76"/>
      <c r="BV1032" s="76"/>
      <c r="BW1032" s="76"/>
      <c r="BX1032" s="76"/>
      <c r="BY1032" s="76"/>
      <c r="BZ1032" s="76"/>
      <c r="CA1032" s="76"/>
      <c r="CB1032" s="76"/>
      <c r="CC1032" s="76"/>
      <c r="CD1032" s="76"/>
      <c r="CE1032" s="76"/>
      <c r="CF1032" s="76"/>
      <c r="CG1032" s="76"/>
      <c r="CH1032" s="76"/>
      <c r="CI1032" s="76"/>
      <c r="CJ1032" s="76"/>
      <c r="CK1032" s="76"/>
      <c r="CL1032" s="76"/>
      <c r="CN1032" s="60"/>
      <c r="CO1032" s="76"/>
      <c r="CP1032" s="76"/>
      <c r="CQ1032" s="76"/>
      <c r="CR1032" s="76"/>
      <c r="CS1032" s="76"/>
      <c r="CT1032" s="76"/>
      <c r="CU1032" s="76"/>
      <c r="CV1032" s="76"/>
      <c r="CW1032" s="76"/>
      <c r="CX1032" s="76"/>
      <c r="CY1032" s="76"/>
      <c r="CZ1032" s="76"/>
      <c r="DA1032" s="76"/>
      <c r="DB1032" s="76"/>
      <c r="DC1032" s="76"/>
      <c r="DD1032" s="76"/>
      <c r="DE1032" s="76"/>
      <c r="DF1032" s="76"/>
      <c r="DG1032" s="76"/>
      <c r="DH1032" s="76"/>
      <c r="DI1032" s="76"/>
      <c r="DJ1032" s="76"/>
      <c r="DK1032" s="76"/>
      <c r="DL1032" s="76"/>
    </row>
    <row r="1033" spans="1:116" x14ac:dyDescent="0.4">
      <c r="E1033" s="8"/>
      <c r="H1033" s="12"/>
      <c r="I1033" s="60"/>
      <c r="J1033" s="60"/>
      <c r="K1033" s="15"/>
      <c r="L1033" s="15"/>
      <c r="M1033" s="15"/>
      <c r="N1033" s="15"/>
      <c r="O1033" s="15"/>
      <c r="P1033" s="15"/>
      <c r="R1033" s="15"/>
      <c r="S1033" s="76"/>
      <c r="T1033" s="76"/>
      <c r="U1033" s="76"/>
      <c r="V1033" s="76"/>
      <c r="W1033" s="76"/>
      <c r="X1033" s="76"/>
      <c r="Y1033" s="76"/>
      <c r="Z1033" s="76"/>
      <c r="AA1033" s="76"/>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76"/>
      <c r="BB1033" s="76"/>
      <c r="BC1033" s="76"/>
      <c r="BD1033" s="76"/>
      <c r="BE1033" s="76"/>
      <c r="BF1033" s="76"/>
      <c r="BG1033" s="76"/>
      <c r="BH1033" s="76"/>
      <c r="BI1033" s="76"/>
      <c r="BJ1033" s="76"/>
      <c r="BK1033" s="76"/>
      <c r="BL1033" s="76"/>
      <c r="BM1033" s="76"/>
      <c r="BN1033" s="76"/>
      <c r="BO1033" s="76"/>
      <c r="BP1033" s="76"/>
      <c r="BQ1033" s="76"/>
      <c r="BR1033" s="76"/>
      <c r="BS1033" s="76"/>
      <c r="BT1033" s="76"/>
      <c r="BU1033" s="76"/>
      <c r="BV1033" s="76"/>
      <c r="BW1033" s="76"/>
      <c r="BX1033" s="76"/>
      <c r="BY1033" s="76"/>
      <c r="BZ1033" s="76"/>
      <c r="CA1033" s="76"/>
      <c r="CB1033" s="76"/>
      <c r="CC1033" s="76"/>
      <c r="CD1033" s="76"/>
      <c r="CE1033" s="76"/>
      <c r="CF1033" s="76"/>
      <c r="CG1033" s="76"/>
      <c r="CH1033" s="76"/>
      <c r="CI1033" s="76"/>
      <c r="CJ1033" s="76"/>
      <c r="CK1033" s="76"/>
      <c r="CL1033" s="76"/>
      <c r="CN1033" s="60"/>
      <c r="CO1033" s="76"/>
      <c r="CP1033" s="76"/>
      <c r="CQ1033" s="76"/>
      <c r="CR1033" s="76"/>
      <c r="CS1033" s="76"/>
      <c r="CT1033" s="76"/>
      <c r="CU1033" s="76"/>
      <c r="CV1033" s="76"/>
      <c r="CW1033" s="76"/>
      <c r="CX1033" s="76"/>
      <c r="CY1033" s="76"/>
      <c r="CZ1033" s="76"/>
      <c r="DA1033" s="76"/>
      <c r="DB1033" s="76"/>
      <c r="DC1033" s="76"/>
      <c r="DD1033" s="76"/>
      <c r="DE1033" s="76"/>
      <c r="DF1033" s="76"/>
      <c r="DG1033" s="76"/>
      <c r="DH1033" s="76"/>
      <c r="DI1033" s="76"/>
      <c r="DJ1033" s="76"/>
      <c r="DK1033" s="76"/>
      <c r="DL1033" s="76"/>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E1035" s="8"/>
      <c r="H1035" s="12"/>
      <c r="I1035" s="60"/>
      <c r="J1035" s="60"/>
      <c r="K1035" s="15"/>
      <c r="L1035" s="15"/>
      <c r="M1035" s="15"/>
      <c r="N1035" s="15"/>
      <c r="O1035" s="15"/>
      <c r="P1035" s="15"/>
      <c r="R1035" s="15"/>
      <c r="S1035" s="76"/>
      <c r="T1035" s="76"/>
      <c r="U1035" s="76"/>
      <c r="V1035" s="76"/>
      <c r="W1035" s="76"/>
      <c r="X1035" s="76"/>
      <c r="Y1035" s="76"/>
      <c r="Z1035" s="76"/>
      <c r="AA1035" s="76"/>
      <c r="AB1035" s="76"/>
      <c r="AC1035" s="76"/>
      <c r="AD1035" s="76"/>
      <c r="AE1035" s="76"/>
      <c r="AF1035" s="76"/>
      <c r="AG1035" s="76"/>
      <c r="AH1035" s="76"/>
      <c r="AI1035" s="76"/>
      <c r="AJ1035" s="76"/>
      <c r="AK1035" s="76"/>
      <c r="AL1035" s="76"/>
      <c r="AM1035" s="76"/>
      <c r="AN1035" s="76"/>
      <c r="AO1035" s="76"/>
      <c r="AP1035" s="76"/>
      <c r="AQ1035" s="76"/>
      <c r="AR1035" s="76"/>
      <c r="AS1035" s="76"/>
      <c r="AT1035" s="76"/>
      <c r="AU1035" s="76"/>
      <c r="AV1035" s="76"/>
      <c r="AW1035" s="76"/>
      <c r="AX1035" s="76"/>
      <c r="AY1035" s="76"/>
      <c r="AZ1035" s="76"/>
      <c r="BA1035" s="76"/>
      <c r="BB1035" s="76"/>
      <c r="BC1035" s="76"/>
      <c r="BD1035" s="76"/>
      <c r="BE1035" s="76"/>
      <c r="BF1035" s="76"/>
      <c r="BG1035" s="76"/>
      <c r="BH1035" s="76"/>
      <c r="BI1035" s="76"/>
      <c r="BJ1035" s="76"/>
      <c r="BK1035" s="76"/>
      <c r="BL1035" s="76"/>
      <c r="BM1035" s="76"/>
      <c r="BN1035" s="76"/>
      <c r="BO1035" s="76"/>
      <c r="BP1035" s="76"/>
      <c r="BQ1035" s="76"/>
      <c r="BR1035" s="76"/>
      <c r="BS1035" s="76"/>
      <c r="BT1035" s="76"/>
      <c r="BU1035" s="76"/>
      <c r="BV1035" s="76"/>
      <c r="BW1035" s="76"/>
      <c r="BX1035" s="76"/>
      <c r="BY1035" s="76"/>
      <c r="BZ1035" s="76"/>
      <c r="CA1035" s="76"/>
      <c r="CB1035" s="76"/>
      <c r="CC1035" s="76"/>
      <c r="CD1035" s="76"/>
      <c r="CE1035" s="76"/>
      <c r="CF1035" s="76"/>
      <c r="CG1035" s="76"/>
      <c r="CH1035" s="76"/>
      <c r="CI1035" s="76"/>
      <c r="CJ1035" s="76"/>
      <c r="CK1035" s="76"/>
      <c r="CL1035" s="76"/>
      <c r="CN1035" s="60"/>
      <c r="CO1035" s="76"/>
      <c r="CP1035" s="76"/>
      <c r="CQ1035" s="76"/>
      <c r="CR1035" s="76"/>
      <c r="CS1035" s="76"/>
      <c r="CT1035" s="76"/>
      <c r="CU1035" s="76"/>
      <c r="CV1035" s="76"/>
      <c r="CW1035" s="76"/>
      <c r="CX1035" s="76"/>
      <c r="CY1035" s="76"/>
      <c r="CZ1035" s="76"/>
      <c r="DA1035" s="76"/>
      <c r="DB1035" s="76"/>
      <c r="DC1035" s="76"/>
      <c r="DD1035" s="76"/>
      <c r="DE1035" s="76"/>
      <c r="DF1035" s="76"/>
      <c r="DG1035" s="76"/>
      <c r="DH1035" s="76"/>
      <c r="DI1035" s="76"/>
      <c r="DJ1035" s="76"/>
      <c r="DK1035" s="76"/>
      <c r="DL1035" s="76"/>
    </row>
    <row r="1036" spans="1:116" x14ac:dyDescent="0.4">
      <c r="E1036" s="8"/>
      <c r="H1036" s="12"/>
      <c r="I1036" s="60"/>
      <c r="J1036" s="60"/>
      <c r="K1036" s="15"/>
      <c r="L1036" s="15"/>
      <c r="M1036" s="15"/>
      <c r="N1036" s="15"/>
      <c r="O1036" s="15"/>
      <c r="P1036" s="15"/>
      <c r="R1036" s="15"/>
      <c r="S1036" s="76"/>
      <c r="T1036" s="76"/>
      <c r="U1036" s="76"/>
      <c r="V1036" s="76"/>
      <c r="W1036" s="76"/>
      <c r="X1036" s="76"/>
      <c r="Y1036" s="76"/>
      <c r="Z1036" s="76"/>
      <c r="AA1036" s="76"/>
      <c r="AB1036" s="76"/>
      <c r="AC1036" s="76"/>
      <c r="AD1036" s="76"/>
      <c r="AE1036" s="76"/>
      <c r="AF1036" s="76"/>
      <c r="AG1036" s="76"/>
      <c r="AH1036" s="76"/>
      <c r="AI1036" s="76"/>
      <c r="AJ1036" s="76"/>
      <c r="AK1036" s="76"/>
      <c r="AL1036" s="76"/>
      <c r="AM1036" s="76"/>
      <c r="AN1036" s="76"/>
      <c r="AO1036" s="76"/>
      <c r="AP1036" s="76"/>
      <c r="AQ1036" s="76"/>
      <c r="AR1036" s="76"/>
      <c r="AS1036" s="76"/>
      <c r="AT1036" s="76"/>
      <c r="AU1036" s="76"/>
      <c r="AV1036" s="76"/>
      <c r="AW1036" s="76"/>
      <c r="AX1036" s="76"/>
      <c r="AY1036" s="76"/>
      <c r="AZ1036" s="76"/>
      <c r="BA1036" s="76"/>
      <c r="BB1036" s="76"/>
      <c r="BC1036" s="76"/>
      <c r="BD1036" s="76"/>
      <c r="BE1036" s="76"/>
      <c r="BF1036" s="76"/>
      <c r="BG1036" s="76"/>
      <c r="BH1036" s="76"/>
      <c r="BI1036" s="76"/>
      <c r="BJ1036" s="76"/>
      <c r="BK1036" s="76"/>
      <c r="BL1036" s="76"/>
      <c r="BM1036" s="76"/>
      <c r="BN1036" s="76"/>
      <c r="BO1036" s="76"/>
      <c r="BP1036" s="76"/>
      <c r="BQ1036" s="76"/>
      <c r="BR1036" s="76"/>
      <c r="BS1036" s="76"/>
      <c r="BT1036" s="76"/>
      <c r="BU1036" s="76"/>
      <c r="BV1036" s="76"/>
      <c r="BW1036" s="76"/>
      <c r="BX1036" s="76"/>
      <c r="BY1036" s="76"/>
      <c r="BZ1036" s="76"/>
      <c r="CA1036" s="76"/>
      <c r="CB1036" s="76"/>
      <c r="CC1036" s="76"/>
      <c r="CD1036" s="76"/>
      <c r="CE1036" s="76"/>
      <c r="CF1036" s="76"/>
      <c r="CG1036" s="76"/>
      <c r="CH1036" s="76"/>
      <c r="CI1036" s="76"/>
      <c r="CJ1036" s="76"/>
      <c r="CK1036" s="76"/>
      <c r="CL1036" s="76"/>
      <c r="CN1036" s="60"/>
      <c r="CO1036" s="76"/>
      <c r="CP1036" s="76"/>
      <c r="CQ1036" s="76"/>
      <c r="CR1036" s="76"/>
      <c r="CS1036" s="76"/>
      <c r="CT1036" s="76"/>
      <c r="CU1036" s="76"/>
      <c r="CV1036" s="76"/>
      <c r="CW1036" s="76"/>
      <c r="CX1036" s="76"/>
      <c r="CY1036" s="76"/>
      <c r="CZ1036" s="76"/>
      <c r="DA1036" s="76"/>
      <c r="DB1036" s="76"/>
      <c r="DC1036" s="76"/>
      <c r="DD1036" s="76"/>
      <c r="DE1036" s="76"/>
      <c r="DF1036" s="76"/>
      <c r="DG1036" s="76"/>
      <c r="DH1036" s="76"/>
      <c r="DI1036" s="76"/>
      <c r="DJ1036" s="76"/>
      <c r="DK1036" s="76"/>
      <c r="DL1036" s="76"/>
    </row>
    <row r="1037" spans="1:116" x14ac:dyDescent="0.4">
      <c r="E1037" s="8"/>
      <c r="H1037" s="12"/>
      <c r="I1037" s="60"/>
      <c r="J1037" s="60"/>
      <c r="K1037" s="15"/>
      <c r="L1037" s="15"/>
      <c r="M1037" s="15"/>
      <c r="N1037" s="15"/>
      <c r="O1037" s="15"/>
      <c r="P1037" s="15"/>
      <c r="R1037" s="15"/>
      <c r="S1037" s="76"/>
      <c r="T1037" s="76"/>
      <c r="U1037" s="76"/>
      <c r="V1037" s="76"/>
      <c r="W1037" s="76"/>
      <c r="X1037" s="76"/>
      <c r="Y1037" s="76"/>
      <c r="Z1037" s="76"/>
      <c r="AA1037" s="76"/>
      <c r="AB1037" s="76"/>
      <c r="AC1037" s="76"/>
      <c r="AD1037" s="76"/>
      <c r="AE1037" s="76"/>
      <c r="AF1037" s="76"/>
      <c r="AG1037" s="76"/>
      <c r="AH1037" s="76"/>
      <c r="AI1037" s="76"/>
      <c r="AJ1037" s="76"/>
      <c r="AK1037" s="76"/>
      <c r="AL1037" s="76"/>
      <c r="AM1037" s="76"/>
      <c r="AN1037" s="76"/>
      <c r="AO1037" s="76"/>
      <c r="AP1037" s="76"/>
      <c r="AQ1037" s="76"/>
      <c r="AR1037" s="76"/>
      <c r="AS1037" s="76"/>
      <c r="AT1037" s="76"/>
      <c r="AU1037" s="76"/>
      <c r="AV1037" s="76"/>
      <c r="AW1037" s="76"/>
      <c r="AX1037" s="76"/>
      <c r="AY1037" s="76"/>
      <c r="AZ1037" s="76"/>
      <c r="BA1037" s="76"/>
      <c r="BB1037" s="76"/>
      <c r="BC1037" s="76"/>
      <c r="BD1037" s="76"/>
      <c r="BE1037" s="76"/>
      <c r="BF1037" s="76"/>
      <c r="BG1037" s="76"/>
      <c r="BH1037" s="76"/>
      <c r="BI1037" s="76"/>
      <c r="BJ1037" s="76"/>
      <c r="BK1037" s="76"/>
      <c r="BL1037" s="76"/>
      <c r="BM1037" s="76"/>
      <c r="BN1037" s="76"/>
      <c r="BO1037" s="76"/>
      <c r="BP1037" s="76"/>
      <c r="BQ1037" s="76"/>
      <c r="BR1037" s="76"/>
      <c r="BS1037" s="76"/>
      <c r="BT1037" s="76"/>
      <c r="BU1037" s="76"/>
      <c r="BV1037" s="76"/>
      <c r="BW1037" s="76"/>
      <c r="BX1037" s="76"/>
      <c r="BY1037" s="76"/>
      <c r="BZ1037" s="76"/>
      <c r="CA1037" s="76"/>
      <c r="CB1037" s="76"/>
      <c r="CC1037" s="76"/>
      <c r="CD1037" s="76"/>
      <c r="CE1037" s="76"/>
      <c r="CF1037" s="76"/>
      <c r="CG1037" s="76"/>
      <c r="CH1037" s="76"/>
      <c r="CI1037" s="76"/>
      <c r="CJ1037" s="76"/>
      <c r="CK1037" s="76"/>
      <c r="CL1037" s="76"/>
      <c r="CN1037" s="60"/>
      <c r="CO1037" s="76"/>
      <c r="CP1037" s="76"/>
      <c r="CQ1037" s="76"/>
      <c r="CR1037" s="76"/>
      <c r="CS1037" s="76"/>
      <c r="CT1037" s="76"/>
      <c r="CU1037" s="76"/>
      <c r="CV1037" s="76"/>
      <c r="CW1037" s="76"/>
      <c r="CX1037" s="76"/>
      <c r="CY1037" s="76"/>
      <c r="CZ1037" s="76"/>
      <c r="DA1037" s="76"/>
      <c r="DB1037" s="76"/>
      <c r="DC1037" s="76"/>
      <c r="DD1037" s="76"/>
      <c r="DE1037" s="76"/>
      <c r="DF1037" s="76"/>
      <c r="DG1037" s="76"/>
      <c r="DH1037" s="76"/>
      <c r="DI1037" s="76"/>
      <c r="DJ1037" s="76"/>
      <c r="DK1037" s="76"/>
      <c r="DL1037" s="76"/>
    </row>
    <row r="1038" spans="1:116" x14ac:dyDescent="0.4">
      <c r="E1038" s="8"/>
      <c r="H1038" s="12"/>
      <c r="I1038" s="60"/>
      <c r="J1038" s="60"/>
      <c r="K1038" s="15"/>
      <c r="L1038" s="15"/>
      <c r="M1038" s="15"/>
      <c r="N1038" s="15"/>
      <c r="O1038" s="15"/>
      <c r="P1038" s="15"/>
      <c r="R1038" s="15"/>
      <c r="S1038" s="76"/>
      <c r="T1038" s="76"/>
      <c r="U1038" s="76"/>
      <c r="V1038" s="76"/>
      <c r="W1038" s="76"/>
      <c r="X1038" s="76"/>
      <c r="Y1038" s="76"/>
      <c r="Z1038" s="76"/>
      <c r="AA1038" s="76"/>
      <c r="AB1038" s="76"/>
      <c r="AC1038" s="76"/>
      <c r="AD1038" s="76"/>
      <c r="AE1038" s="76"/>
      <c r="AF1038" s="76"/>
      <c r="AG1038" s="76"/>
      <c r="AH1038" s="76"/>
      <c r="AI1038" s="76"/>
      <c r="AJ1038" s="76"/>
      <c r="AK1038" s="76"/>
      <c r="AL1038" s="76"/>
      <c r="AM1038" s="76"/>
      <c r="AN1038" s="76"/>
      <c r="AO1038" s="76"/>
      <c r="AP1038" s="76"/>
      <c r="AQ1038" s="76"/>
      <c r="AR1038" s="76"/>
      <c r="AS1038" s="76"/>
      <c r="AT1038" s="76"/>
      <c r="AU1038" s="76"/>
      <c r="AV1038" s="76"/>
      <c r="AW1038" s="76"/>
      <c r="AX1038" s="76"/>
      <c r="AY1038" s="76"/>
      <c r="AZ1038" s="76"/>
      <c r="BA1038" s="76"/>
      <c r="BB1038" s="76"/>
      <c r="BC1038" s="76"/>
      <c r="BD1038" s="76"/>
      <c r="BE1038" s="76"/>
      <c r="BF1038" s="76"/>
      <c r="BG1038" s="76"/>
      <c r="BH1038" s="76"/>
      <c r="BI1038" s="76"/>
      <c r="BJ1038" s="76"/>
      <c r="BK1038" s="76"/>
      <c r="BL1038" s="76"/>
      <c r="BM1038" s="76"/>
      <c r="BN1038" s="76"/>
      <c r="BO1038" s="76"/>
      <c r="BP1038" s="76"/>
      <c r="BQ1038" s="76"/>
      <c r="BR1038" s="76"/>
      <c r="BS1038" s="76"/>
      <c r="BT1038" s="76"/>
      <c r="BU1038" s="76"/>
      <c r="BV1038" s="76"/>
      <c r="BW1038" s="76"/>
      <c r="BX1038" s="76"/>
      <c r="BY1038" s="76"/>
      <c r="BZ1038" s="76"/>
      <c r="CA1038" s="76"/>
      <c r="CB1038" s="76"/>
      <c r="CC1038" s="76"/>
      <c r="CD1038" s="76"/>
      <c r="CE1038" s="76"/>
      <c r="CF1038" s="76"/>
      <c r="CG1038" s="76"/>
      <c r="CH1038" s="76"/>
      <c r="CI1038" s="76"/>
      <c r="CJ1038" s="76"/>
      <c r="CK1038" s="76"/>
      <c r="CL1038" s="76"/>
      <c r="CN1038" s="60"/>
      <c r="CO1038" s="76"/>
      <c r="CP1038" s="76"/>
      <c r="CQ1038" s="76"/>
      <c r="CR1038" s="76"/>
      <c r="CS1038" s="76"/>
      <c r="CT1038" s="76"/>
      <c r="CU1038" s="76"/>
      <c r="CV1038" s="76"/>
      <c r="CW1038" s="76"/>
      <c r="CX1038" s="76"/>
      <c r="CY1038" s="76"/>
      <c r="CZ1038" s="76"/>
      <c r="DA1038" s="76"/>
      <c r="DB1038" s="76"/>
      <c r="DC1038" s="76"/>
      <c r="DD1038" s="76"/>
      <c r="DE1038" s="76"/>
      <c r="DF1038" s="76"/>
      <c r="DG1038" s="76"/>
      <c r="DH1038" s="76"/>
      <c r="DI1038" s="76"/>
      <c r="DJ1038" s="76"/>
      <c r="DK1038" s="76"/>
      <c r="DL1038" s="76"/>
    </row>
    <row r="1039" spans="1:116" x14ac:dyDescent="0.4">
      <c r="E1039" s="8"/>
      <c r="H1039" s="12"/>
      <c r="I1039" s="60"/>
      <c r="J1039" s="60"/>
      <c r="K1039" s="15"/>
      <c r="L1039" s="15"/>
      <c r="M1039" s="15"/>
      <c r="N1039" s="15"/>
      <c r="O1039" s="15"/>
      <c r="P1039" s="15"/>
      <c r="R1039" s="15"/>
      <c r="S1039" s="76"/>
      <c r="T1039" s="76"/>
      <c r="U1039" s="76"/>
      <c r="V1039" s="76"/>
      <c r="W1039" s="76"/>
      <c r="X1039" s="76"/>
      <c r="Y1039" s="76"/>
      <c r="Z1039" s="76"/>
      <c r="AA1039" s="76"/>
      <c r="AB1039" s="76"/>
      <c r="AC1039" s="76"/>
      <c r="AD1039" s="76"/>
      <c r="AE1039" s="76"/>
      <c r="AF1039" s="76"/>
      <c r="AG1039" s="76"/>
      <c r="AH1039" s="76"/>
      <c r="AI1039" s="76"/>
      <c r="AJ1039" s="76"/>
      <c r="AK1039" s="76"/>
      <c r="AL1039" s="76"/>
      <c r="AM1039" s="76"/>
      <c r="AN1039" s="76"/>
      <c r="AO1039" s="76"/>
      <c r="AP1039" s="76"/>
      <c r="AQ1039" s="76"/>
      <c r="AR1039" s="76"/>
      <c r="AS1039" s="76"/>
      <c r="AT1039" s="76"/>
      <c r="AU1039" s="76"/>
      <c r="AV1039" s="76"/>
      <c r="AW1039" s="76"/>
      <c r="AX1039" s="76"/>
      <c r="AY1039" s="76"/>
      <c r="AZ1039" s="76"/>
      <c r="BA1039" s="76"/>
      <c r="BB1039" s="76"/>
      <c r="BC1039" s="76"/>
      <c r="BD1039" s="76"/>
      <c r="BE1039" s="76"/>
      <c r="BF1039" s="76"/>
      <c r="BG1039" s="76"/>
      <c r="BH1039" s="76"/>
      <c r="BI1039" s="76"/>
      <c r="BJ1039" s="76"/>
      <c r="BK1039" s="76"/>
      <c r="BL1039" s="76"/>
      <c r="BM1039" s="76"/>
      <c r="BN1039" s="76"/>
      <c r="BO1039" s="76"/>
      <c r="BP1039" s="76"/>
      <c r="BQ1039" s="76"/>
      <c r="BR1039" s="76"/>
      <c r="BS1039" s="76"/>
      <c r="BT1039" s="76"/>
      <c r="BU1039" s="76"/>
      <c r="BV1039" s="76"/>
      <c r="BW1039" s="76"/>
      <c r="BX1039" s="76"/>
      <c r="BY1039" s="76"/>
      <c r="BZ1039" s="76"/>
      <c r="CA1039" s="76"/>
      <c r="CB1039" s="76"/>
      <c r="CC1039" s="76"/>
      <c r="CD1039" s="76"/>
      <c r="CE1039" s="76"/>
      <c r="CF1039" s="76"/>
      <c r="CG1039" s="76"/>
      <c r="CH1039" s="76"/>
      <c r="CI1039" s="76"/>
      <c r="CJ1039" s="76"/>
      <c r="CK1039" s="76"/>
      <c r="CL1039" s="76"/>
      <c r="CN1039" s="60"/>
      <c r="CO1039" s="76"/>
      <c r="CP1039" s="76"/>
      <c r="CQ1039" s="76"/>
      <c r="CR1039" s="76"/>
      <c r="CS1039" s="76"/>
      <c r="CT1039" s="76"/>
      <c r="CU1039" s="76"/>
      <c r="CV1039" s="76"/>
      <c r="CW1039" s="76"/>
      <c r="CX1039" s="76"/>
      <c r="CY1039" s="76"/>
      <c r="CZ1039" s="76"/>
      <c r="DA1039" s="76"/>
      <c r="DB1039" s="76"/>
      <c r="DC1039" s="76"/>
      <c r="DD1039" s="76"/>
      <c r="DE1039" s="76"/>
      <c r="DF1039" s="76"/>
      <c r="DG1039" s="76"/>
      <c r="DH1039" s="76"/>
      <c r="DI1039" s="76"/>
      <c r="DJ1039" s="76"/>
      <c r="DK1039" s="76"/>
      <c r="DL1039" s="76"/>
    </row>
    <row r="1040" spans="1:116" x14ac:dyDescent="0.4">
      <c r="E1040" s="8"/>
      <c r="H1040" s="12"/>
      <c r="I1040" s="60"/>
      <c r="J1040" s="60"/>
      <c r="K1040" s="15"/>
      <c r="L1040" s="15"/>
      <c r="M1040" s="15"/>
      <c r="N1040" s="15"/>
      <c r="O1040" s="15"/>
      <c r="P1040" s="15"/>
      <c r="R1040" s="15"/>
      <c r="S1040" s="76"/>
      <c r="T1040" s="76"/>
      <c r="U1040" s="76"/>
      <c r="V1040" s="76"/>
      <c r="W1040" s="76"/>
      <c r="X1040" s="76"/>
      <c r="Y1040" s="76"/>
      <c r="Z1040" s="76"/>
      <c r="AA1040" s="76"/>
      <c r="AB1040" s="76"/>
      <c r="AC1040" s="76"/>
      <c r="AD1040" s="76"/>
      <c r="AE1040" s="76"/>
      <c r="AF1040" s="76"/>
      <c r="AG1040" s="76"/>
      <c r="AH1040" s="76"/>
      <c r="AI1040" s="76"/>
      <c r="AJ1040" s="76"/>
      <c r="AK1040" s="76"/>
      <c r="AL1040" s="76"/>
      <c r="AM1040" s="76"/>
      <c r="AN1040" s="76"/>
      <c r="AO1040" s="76"/>
      <c r="AP1040" s="76"/>
      <c r="AQ1040" s="76"/>
      <c r="AR1040" s="76"/>
      <c r="AS1040" s="76"/>
      <c r="AT1040" s="76"/>
      <c r="AU1040" s="76"/>
      <c r="AV1040" s="76"/>
      <c r="AW1040" s="76"/>
      <c r="AX1040" s="76"/>
      <c r="AY1040" s="76"/>
      <c r="AZ1040" s="76"/>
      <c r="BA1040" s="76"/>
      <c r="BB1040" s="76"/>
      <c r="BC1040" s="76"/>
      <c r="BD1040" s="76"/>
      <c r="BE1040" s="76"/>
      <c r="BF1040" s="76"/>
      <c r="BG1040" s="76"/>
      <c r="BH1040" s="76"/>
      <c r="BI1040" s="76"/>
      <c r="BJ1040" s="76"/>
      <c r="BK1040" s="76"/>
      <c r="BL1040" s="76"/>
      <c r="BM1040" s="76"/>
      <c r="BN1040" s="76"/>
      <c r="BO1040" s="76"/>
      <c r="BP1040" s="76"/>
      <c r="BQ1040" s="76"/>
      <c r="BR1040" s="76"/>
      <c r="BS1040" s="76"/>
      <c r="BT1040" s="76"/>
      <c r="BU1040" s="76"/>
      <c r="BV1040" s="76"/>
      <c r="BW1040" s="76"/>
      <c r="BX1040" s="76"/>
      <c r="BY1040" s="76"/>
      <c r="BZ1040" s="76"/>
      <c r="CA1040" s="76"/>
      <c r="CB1040" s="76"/>
      <c r="CC1040" s="76"/>
      <c r="CD1040" s="76"/>
      <c r="CE1040" s="76"/>
      <c r="CF1040" s="76"/>
      <c r="CG1040" s="76"/>
      <c r="CH1040" s="76"/>
      <c r="CI1040" s="76"/>
      <c r="CJ1040" s="76"/>
      <c r="CK1040" s="76"/>
      <c r="CL1040" s="76"/>
      <c r="CN1040" s="60"/>
      <c r="CO1040" s="76"/>
      <c r="CP1040" s="76"/>
      <c r="CQ1040" s="76"/>
      <c r="CR1040" s="76"/>
      <c r="CS1040" s="76"/>
      <c r="CT1040" s="76"/>
      <c r="CU1040" s="76"/>
      <c r="CV1040" s="76"/>
      <c r="CW1040" s="76"/>
      <c r="CX1040" s="76"/>
      <c r="CY1040" s="76"/>
      <c r="CZ1040" s="76"/>
      <c r="DA1040" s="76"/>
      <c r="DB1040" s="76"/>
      <c r="DC1040" s="76"/>
      <c r="DD1040" s="76"/>
      <c r="DE1040" s="76"/>
      <c r="DF1040" s="76"/>
      <c r="DG1040" s="76"/>
      <c r="DH1040" s="76"/>
      <c r="DI1040" s="76"/>
      <c r="DJ1040" s="76"/>
      <c r="DK1040" s="76"/>
      <c r="DL1040" s="76"/>
    </row>
    <row r="1041" spans="1:116" x14ac:dyDescent="0.4">
      <c r="E1041" s="8"/>
      <c r="H1041" s="12"/>
      <c r="I1041" s="60"/>
      <c r="J1041" s="60"/>
      <c r="K1041" s="15"/>
      <c r="L1041" s="15"/>
      <c r="M1041" s="15"/>
      <c r="N1041" s="15"/>
      <c r="O1041" s="15"/>
      <c r="P1041" s="15"/>
      <c r="R1041" s="15"/>
      <c r="S1041" s="76"/>
      <c r="T1041" s="76"/>
      <c r="U1041" s="76"/>
      <c r="V1041" s="76"/>
      <c r="W1041" s="76"/>
      <c r="X1041" s="76"/>
      <c r="Y1041" s="76"/>
      <c r="Z1041" s="76"/>
      <c r="AA1041" s="76"/>
      <c r="AB1041" s="76"/>
      <c r="AC1041" s="76"/>
      <c r="AD1041" s="76"/>
      <c r="AE1041" s="76"/>
      <c r="AF1041" s="76"/>
      <c r="AG1041" s="76"/>
      <c r="AH1041" s="76"/>
      <c r="AI1041" s="76"/>
      <c r="AJ1041" s="76"/>
      <c r="AK1041" s="76"/>
      <c r="AL1041" s="76"/>
      <c r="AM1041" s="76"/>
      <c r="AN1041" s="76"/>
      <c r="AO1041" s="76"/>
      <c r="AP1041" s="76"/>
      <c r="AQ1041" s="76"/>
      <c r="AR1041" s="76"/>
      <c r="AS1041" s="76"/>
      <c r="AT1041" s="76"/>
      <c r="AU1041" s="76"/>
      <c r="AV1041" s="76"/>
      <c r="AW1041" s="76"/>
      <c r="AX1041" s="76"/>
      <c r="AY1041" s="76"/>
      <c r="AZ1041" s="76"/>
      <c r="BA1041" s="76"/>
      <c r="BB1041" s="76"/>
      <c r="BC1041" s="76"/>
      <c r="BD1041" s="76"/>
      <c r="BE1041" s="76"/>
      <c r="BF1041" s="76"/>
      <c r="BG1041" s="76"/>
      <c r="BH1041" s="76"/>
      <c r="BI1041" s="76"/>
      <c r="BJ1041" s="76"/>
      <c r="BK1041" s="76"/>
      <c r="BL1041" s="76"/>
      <c r="BM1041" s="76"/>
      <c r="BN1041" s="76"/>
      <c r="BO1041" s="76"/>
      <c r="BP1041" s="76"/>
      <c r="BQ1041" s="76"/>
      <c r="BR1041" s="76"/>
      <c r="BS1041" s="76"/>
      <c r="BT1041" s="76"/>
      <c r="BU1041" s="76"/>
      <c r="BV1041" s="76"/>
      <c r="BW1041" s="76"/>
      <c r="BX1041" s="76"/>
      <c r="BY1041" s="76"/>
      <c r="BZ1041" s="76"/>
      <c r="CA1041" s="76"/>
      <c r="CB1041" s="76"/>
      <c r="CC1041" s="76"/>
      <c r="CD1041" s="76"/>
      <c r="CE1041" s="76"/>
      <c r="CF1041" s="76"/>
      <c r="CG1041" s="76"/>
      <c r="CH1041" s="76"/>
      <c r="CI1041" s="76"/>
      <c r="CJ1041" s="76"/>
      <c r="CK1041" s="76"/>
      <c r="CL1041" s="76"/>
      <c r="CN1041" s="60"/>
      <c r="CO1041" s="76"/>
      <c r="CP1041" s="76"/>
      <c r="CQ1041" s="76"/>
      <c r="CR1041" s="76"/>
      <c r="CS1041" s="76"/>
      <c r="CT1041" s="76"/>
      <c r="CU1041" s="76"/>
      <c r="CV1041" s="76"/>
      <c r="CW1041" s="76"/>
      <c r="CX1041" s="76"/>
      <c r="CY1041" s="76"/>
      <c r="CZ1041" s="76"/>
      <c r="DA1041" s="76"/>
      <c r="DB1041" s="76"/>
      <c r="DC1041" s="76"/>
      <c r="DD1041" s="76"/>
      <c r="DE1041" s="76"/>
      <c r="DF1041" s="76"/>
      <c r="DG1041" s="76"/>
      <c r="DH1041" s="76"/>
      <c r="DI1041" s="76"/>
      <c r="DJ1041" s="76"/>
      <c r="DK1041" s="76"/>
      <c r="DL1041" s="76"/>
    </row>
    <row r="1042" spans="1:116" x14ac:dyDescent="0.4">
      <c r="E1042" s="8"/>
      <c r="H1042" s="12"/>
      <c r="I1042" s="60"/>
      <c r="J1042" s="60"/>
      <c r="K1042" s="15"/>
      <c r="L1042" s="15"/>
      <c r="M1042" s="15"/>
      <c r="N1042" s="15"/>
      <c r="O1042" s="15"/>
      <c r="P1042" s="15"/>
      <c r="R1042" s="15"/>
      <c r="S1042" s="76"/>
      <c r="T1042" s="76"/>
      <c r="U1042" s="76"/>
      <c r="V1042" s="76"/>
      <c r="W1042" s="76"/>
      <c r="X1042" s="76"/>
      <c r="Y1042" s="76"/>
      <c r="Z1042" s="76"/>
      <c r="AA1042" s="76"/>
      <c r="AB1042" s="76"/>
      <c r="AC1042" s="76"/>
      <c r="AD1042" s="76"/>
      <c r="AE1042" s="76"/>
      <c r="AF1042" s="76"/>
      <c r="AG1042" s="76"/>
      <c r="AH1042" s="76"/>
      <c r="AI1042" s="76"/>
      <c r="AJ1042" s="76"/>
      <c r="AK1042" s="76"/>
      <c r="AL1042" s="76"/>
      <c r="AM1042" s="76"/>
      <c r="AN1042" s="76"/>
      <c r="AO1042" s="76"/>
      <c r="AP1042" s="76"/>
      <c r="AQ1042" s="76"/>
      <c r="AR1042" s="76"/>
      <c r="AS1042" s="76"/>
      <c r="AT1042" s="76"/>
      <c r="AU1042" s="76"/>
      <c r="AV1042" s="76"/>
      <c r="AW1042" s="76"/>
      <c r="AX1042" s="76"/>
      <c r="AY1042" s="76"/>
      <c r="AZ1042" s="76"/>
      <c r="BA1042" s="76"/>
      <c r="BB1042" s="76"/>
      <c r="BC1042" s="76"/>
      <c r="BD1042" s="76"/>
      <c r="BE1042" s="76"/>
      <c r="BF1042" s="76"/>
      <c r="BG1042" s="76"/>
      <c r="BH1042" s="76"/>
      <c r="BI1042" s="76"/>
      <c r="BJ1042" s="76"/>
      <c r="BK1042" s="76"/>
      <c r="BL1042" s="76"/>
      <c r="BM1042" s="76"/>
      <c r="BN1042" s="76"/>
      <c r="BO1042" s="76"/>
      <c r="BP1042" s="76"/>
      <c r="BQ1042" s="76"/>
      <c r="BR1042" s="76"/>
      <c r="BS1042" s="76"/>
      <c r="BT1042" s="76"/>
      <c r="BU1042" s="76"/>
      <c r="BV1042" s="76"/>
      <c r="BW1042" s="76"/>
      <c r="BX1042" s="76"/>
      <c r="BY1042" s="76"/>
      <c r="BZ1042" s="76"/>
      <c r="CA1042" s="76"/>
      <c r="CB1042" s="76"/>
      <c r="CC1042" s="76"/>
      <c r="CD1042" s="76"/>
      <c r="CE1042" s="76"/>
      <c r="CF1042" s="76"/>
      <c r="CG1042" s="76"/>
      <c r="CH1042" s="76"/>
      <c r="CI1042" s="76"/>
      <c r="CJ1042" s="76"/>
      <c r="CK1042" s="76"/>
      <c r="CL1042" s="76"/>
      <c r="CN1042" s="60"/>
      <c r="CO1042" s="76"/>
      <c r="CP1042" s="76"/>
      <c r="CQ1042" s="76"/>
      <c r="CR1042" s="76"/>
      <c r="CS1042" s="76"/>
      <c r="CT1042" s="76"/>
      <c r="CU1042" s="76"/>
      <c r="CV1042" s="76"/>
      <c r="CW1042" s="76"/>
      <c r="CX1042" s="76"/>
      <c r="CY1042" s="76"/>
      <c r="CZ1042" s="76"/>
      <c r="DA1042" s="76"/>
      <c r="DB1042" s="76"/>
      <c r="DC1042" s="76"/>
      <c r="DD1042" s="76"/>
      <c r="DE1042" s="76"/>
      <c r="DF1042" s="76"/>
      <c r="DG1042" s="76"/>
      <c r="DH1042" s="76"/>
      <c r="DI1042" s="76"/>
      <c r="DJ1042" s="76"/>
      <c r="DK1042" s="76"/>
      <c r="DL1042" s="76"/>
    </row>
    <row r="1043" spans="1:116" x14ac:dyDescent="0.4">
      <c r="E1043" s="8"/>
      <c r="H1043" s="12"/>
      <c r="I1043" s="60"/>
      <c r="J1043" s="60"/>
      <c r="K1043" s="15"/>
      <c r="L1043" s="15"/>
      <c r="M1043" s="15"/>
      <c r="N1043" s="15"/>
      <c r="O1043" s="15"/>
      <c r="P1043" s="15"/>
      <c r="R1043" s="15"/>
      <c r="S1043" s="76"/>
      <c r="T1043" s="76"/>
      <c r="U1043" s="76"/>
      <c r="V1043" s="76"/>
      <c r="W1043" s="76"/>
      <c r="X1043" s="76"/>
      <c r="Y1043" s="76"/>
      <c r="Z1043" s="76"/>
      <c r="AA1043" s="76"/>
      <c r="AB1043" s="76"/>
      <c r="AC1043" s="76"/>
      <c r="AD1043" s="76"/>
      <c r="AE1043" s="76"/>
      <c r="AF1043" s="76"/>
      <c r="AG1043" s="76"/>
      <c r="AH1043" s="76"/>
      <c r="AI1043" s="76"/>
      <c r="AJ1043" s="76"/>
      <c r="AK1043" s="76"/>
      <c r="AL1043" s="76"/>
      <c r="AM1043" s="76"/>
      <c r="AN1043" s="76"/>
      <c r="AO1043" s="76"/>
      <c r="AP1043" s="76"/>
      <c r="AQ1043" s="76"/>
      <c r="AR1043" s="76"/>
      <c r="AS1043" s="76"/>
      <c r="AT1043" s="76"/>
      <c r="AU1043" s="76"/>
      <c r="AV1043" s="76"/>
      <c r="AW1043" s="76"/>
      <c r="AX1043" s="76"/>
      <c r="AY1043" s="76"/>
      <c r="AZ1043" s="76"/>
      <c r="BA1043" s="76"/>
      <c r="BB1043" s="76"/>
      <c r="BC1043" s="76"/>
      <c r="BD1043" s="76"/>
      <c r="BE1043" s="76"/>
      <c r="BF1043" s="76"/>
      <c r="BG1043" s="76"/>
      <c r="BH1043" s="76"/>
      <c r="BI1043" s="76"/>
      <c r="BJ1043" s="76"/>
      <c r="BK1043" s="76"/>
      <c r="BL1043" s="76"/>
      <c r="BM1043" s="76"/>
      <c r="BN1043" s="76"/>
      <c r="BO1043" s="76"/>
      <c r="BP1043" s="76"/>
      <c r="BQ1043" s="76"/>
      <c r="BR1043" s="76"/>
      <c r="BS1043" s="76"/>
      <c r="BT1043" s="76"/>
      <c r="BU1043" s="76"/>
      <c r="BV1043" s="76"/>
      <c r="BW1043" s="76"/>
      <c r="BX1043" s="76"/>
      <c r="BY1043" s="76"/>
      <c r="BZ1043" s="76"/>
      <c r="CA1043" s="76"/>
      <c r="CB1043" s="76"/>
      <c r="CC1043" s="76"/>
      <c r="CD1043" s="76"/>
      <c r="CE1043" s="76"/>
      <c r="CF1043" s="76"/>
      <c r="CG1043" s="76"/>
      <c r="CH1043" s="76"/>
      <c r="CI1043" s="76"/>
      <c r="CJ1043" s="76"/>
      <c r="CK1043" s="76"/>
      <c r="CL1043" s="76"/>
      <c r="CN1043" s="60"/>
      <c r="CO1043" s="76"/>
      <c r="CP1043" s="76"/>
      <c r="CQ1043" s="76"/>
      <c r="CR1043" s="76"/>
      <c r="CS1043" s="76"/>
      <c r="CT1043" s="76"/>
      <c r="CU1043" s="76"/>
      <c r="CV1043" s="76"/>
      <c r="CW1043" s="76"/>
      <c r="CX1043" s="76"/>
      <c r="CY1043" s="76"/>
      <c r="CZ1043" s="76"/>
      <c r="DA1043" s="76"/>
      <c r="DB1043" s="76"/>
      <c r="DC1043" s="76"/>
      <c r="DD1043" s="76"/>
      <c r="DE1043" s="76"/>
      <c r="DF1043" s="76"/>
      <c r="DG1043" s="76"/>
      <c r="DH1043" s="76"/>
      <c r="DI1043" s="76"/>
      <c r="DJ1043" s="76"/>
      <c r="DK1043" s="76"/>
      <c r="DL1043" s="76"/>
    </row>
    <row r="1044" spans="1:116" x14ac:dyDescent="0.4">
      <c r="E1044" s="8"/>
      <c r="H1044" s="12"/>
      <c r="I1044" s="60"/>
      <c r="J1044" s="60"/>
      <c r="K1044" s="15"/>
      <c r="L1044" s="15"/>
      <c r="M1044" s="15"/>
      <c r="N1044" s="15"/>
      <c r="O1044" s="15"/>
      <c r="P1044" s="15"/>
      <c r="R1044" s="15"/>
      <c r="S1044" s="76"/>
      <c r="T1044" s="76"/>
      <c r="U1044" s="76"/>
      <c r="V1044" s="76"/>
      <c r="W1044" s="76"/>
      <c r="X1044" s="76"/>
      <c r="Y1044" s="76"/>
      <c r="Z1044" s="76"/>
      <c r="AA1044" s="76"/>
      <c r="AB1044" s="76"/>
      <c r="AC1044" s="76"/>
      <c r="AD1044" s="76"/>
      <c r="AE1044" s="76"/>
      <c r="AF1044" s="76"/>
      <c r="AG1044" s="76"/>
      <c r="AH1044" s="76"/>
      <c r="AI1044" s="76"/>
      <c r="AJ1044" s="76"/>
      <c r="AK1044" s="76"/>
      <c r="AL1044" s="76"/>
      <c r="AM1044" s="76"/>
      <c r="AN1044" s="76"/>
      <c r="AO1044" s="76"/>
      <c r="AP1044" s="76"/>
      <c r="AQ1044" s="76"/>
      <c r="AR1044" s="76"/>
      <c r="AS1044" s="76"/>
      <c r="AT1044" s="76"/>
      <c r="AU1044" s="76"/>
      <c r="AV1044" s="76"/>
      <c r="AW1044" s="76"/>
      <c r="AX1044" s="76"/>
      <c r="AY1044" s="76"/>
      <c r="AZ1044" s="76"/>
      <c r="BA1044" s="76"/>
      <c r="BB1044" s="76"/>
      <c r="BC1044" s="76"/>
      <c r="BD1044" s="76"/>
      <c r="BE1044" s="76"/>
      <c r="BF1044" s="76"/>
      <c r="BG1044" s="76"/>
      <c r="BH1044" s="76"/>
      <c r="BI1044" s="76"/>
      <c r="BJ1044" s="76"/>
      <c r="BK1044" s="76"/>
      <c r="BL1044" s="76"/>
      <c r="BM1044" s="76"/>
      <c r="BN1044" s="76"/>
      <c r="BO1044" s="76"/>
      <c r="BP1044" s="76"/>
      <c r="BQ1044" s="76"/>
      <c r="BR1044" s="76"/>
      <c r="BS1044" s="76"/>
      <c r="BT1044" s="76"/>
      <c r="BU1044" s="76"/>
      <c r="BV1044" s="76"/>
      <c r="BW1044" s="76"/>
      <c r="BX1044" s="76"/>
      <c r="BY1044" s="76"/>
      <c r="BZ1044" s="76"/>
      <c r="CA1044" s="76"/>
      <c r="CB1044" s="76"/>
      <c r="CC1044" s="76"/>
      <c r="CD1044" s="76"/>
      <c r="CE1044" s="76"/>
      <c r="CF1044" s="76"/>
      <c r="CG1044" s="76"/>
      <c r="CH1044" s="76"/>
      <c r="CI1044" s="76"/>
      <c r="CJ1044" s="76"/>
      <c r="CK1044" s="76"/>
      <c r="CL1044" s="76"/>
      <c r="CN1044" s="60"/>
      <c r="CO1044" s="76"/>
      <c r="CP1044" s="76"/>
      <c r="CQ1044" s="76"/>
      <c r="CR1044" s="76"/>
      <c r="CS1044" s="76"/>
      <c r="CT1044" s="76"/>
      <c r="CU1044" s="76"/>
      <c r="CV1044" s="76"/>
      <c r="CW1044" s="76"/>
      <c r="CX1044" s="76"/>
      <c r="CY1044" s="76"/>
      <c r="CZ1044" s="76"/>
      <c r="DA1044" s="76"/>
      <c r="DB1044" s="76"/>
      <c r="DC1044" s="76"/>
      <c r="DD1044" s="76"/>
      <c r="DE1044" s="76"/>
      <c r="DF1044" s="76"/>
      <c r="DG1044" s="76"/>
      <c r="DH1044" s="76"/>
      <c r="DI1044" s="76"/>
      <c r="DJ1044" s="76"/>
      <c r="DK1044" s="76"/>
      <c r="DL1044" s="76"/>
    </row>
    <row r="1045" spans="1:116" x14ac:dyDescent="0.4">
      <c r="E1045" s="8"/>
      <c r="H1045" s="12"/>
      <c r="I1045" s="60"/>
      <c r="J1045" s="60"/>
      <c r="K1045" s="15"/>
      <c r="L1045" s="15"/>
      <c r="M1045" s="15"/>
      <c r="N1045" s="15"/>
      <c r="O1045" s="15"/>
      <c r="P1045" s="15"/>
      <c r="R1045" s="15"/>
      <c r="S1045" s="76"/>
      <c r="T1045" s="76"/>
      <c r="U1045" s="76"/>
      <c r="V1045" s="76"/>
      <c r="W1045" s="76"/>
      <c r="X1045" s="76"/>
      <c r="Y1045" s="76"/>
      <c r="Z1045" s="76"/>
      <c r="AA1045" s="76"/>
      <c r="AB1045" s="76"/>
      <c r="AC1045" s="76"/>
      <c r="AD1045" s="76"/>
      <c r="AE1045" s="76"/>
      <c r="AF1045" s="76"/>
      <c r="AG1045" s="76"/>
      <c r="AH1045" s="76"/>
      <c r="AI1045" s="76"/>
      <c r="AJ1045" s="76"/>
      <c r="AK1045" s="76"/>
      <c r="AL1045" s="76"/>
      <c r="AM1045" s="76"/>
      <c r="AN1045" s="76"/>
      <c r="AO1045" s="76"/>
      <c r="AP1045" s="76"/>
      <c r="AQ1045" s="76"/>
      <c r="AR1045" s="76"/>
      <c r="AS1045" s="76"/>
      <c r="AT1045" s="76"/>
      <c r="AU1045" s="76"/>
      <c r="AV1045" s="76"/>
      <c r="AW1045" s="76"/>
      <c r="AX1045" s="76"/>
      <c r="AY1045" s="76"/>
      <c r="AZ1045" s="76"/>
      <c r="BA1045" s="76"/>
      <c r="BB1045" s="76"/>
      <c r="BC1045" s="76"/>
      <c r="BD1045" s="76"/>
      <c r="BE1045" s="76"/>
      <c r="BF1045" s="76"/>
      <c r="BG1045" s="76"/>
      <c r="BH1045" s="76"/>
      <c r="BI1045" s="76"/>
      <c r="BJ1045" s="76"/>
      <c r="BK1045" s="76"/>
      <c r="BL1045" s="76"/>
      <c r="BM1045" s="76"/>
      <c r="BN1045" s="76"/>
      <c r="BO1045" s="76"/>
      <c r="BP1045" s="76"/>
      <c r="BQ1045" s="76"/>
      <c r="BR1045" s="76"/>
      <c r="BS1045" s="76"/>
      <c r="BT1045" s="76"/>
      <c r="BU1045" s="76"/>
      <c r="BV1045" s="76"/>
      <c r="BW1045" s="76"/>
      <c r="BX1045" s="76"/>
      <c r="BY1045" s="76"/>
      <c r="BZ1045" s="76"/>
      <c r="CA1045" s="76"/>
      <c r="CB1045" s="76"/>
      <c r="CC1045" s="76"/>
      <c r="CD1045" s="76"/>
      <c r="CE1045" s="76"/>
      <c r="CF1045" s="76"/>
      <c r="CG1045" s="76"/>
      <c r="CH1045" s="76"/>
      <c r="CI1045" s="76"/>
      <c r="CJ1045" s="76"/>
      <c r="CK1045" s="76"/>
      <c r="CL1045" s="76"/>
      <c r="CN1045" s="60"/>
      <c r="CO1045" s="76"/>
      <c r="CP1045" s="76"/>
      <c r="CQ1045" s="76"/>
      <c r="CR1045" s="76"/>
      <c r="CS1045" s="76"/>
      <c r="CT1045" s="76"/>
      <c r="CU1045" s="76"/>
      <c r="CV1045" s="76"/>
      <c r="CW1045" s="76"/>
      <c r="CX1045" s="76"/>
      <c r="CY1045" s="76"/>
      <c r="CZ1045" s="76"/>
      <c r="DA1045" s="76"/>
      <c r="DB1045" s="76"/>
      <c r="DC1045" s="76"/>
      <c r="DD1045" s="76"/>
      <c r="DE1045" s="76"/>
      <c r="DF1045" s="76"/>
      <c r="DG1045" s="76"/>
      <c r="DH1045" s="76"/>
      <c r="DI1045" s="76"/>
      <c r="DJ1045" s="76"/>
      <c r="DK1045" s="76"/>
      <c r="DL1045" s="76"/>
    </row>
    <row r="1046" spans="1:116" x14ac:dyDescent="0.4">
      <c r="E1046" s="8"/>
      <c r="H1046" s="12"/>
      <c r="I1046" s="60"/>
      <c r="J1046" s="60"/>
      <c r="K1046" s="15"/>
      <c r="L1046" s="15"/>
      <c r="M1046" s="15"/>
      <c r="N1046" s="15"/>
      <c r="O1046" s="15"/>
      <c r="P1046" s="15"/>
      <c r="R1046" s="15"/>
      <c r="S1046" s="76"/>
      <c r="T1046" s="76"/>
      <c r="U1046" s="76"/>
      <c r="V1046" s="76"/>
      <c r="W1046" s="76"/>
      <c r="X1046" s="76"/>
      <c r="Y1046" s="76"/>
      <c r="Z1046" s="76"/>
      <c r="AA1046" s="76"/>
      <c r="AB1046" s="76"/>
      <c r="AC1046" s="76"/>
      <c r="AD1046" s="76"/>
      <c r="AE1046" s="76"/>
      <c r="AF1046" s="76"/>
      <c r="AG1046" s="76"/>
      <c r="AH1046" s="76"/>
      <c r="AI1046" s="76"/>
      <c r="AJ1046" s="76"/>
      <c r="AK1046" s="76"/>
      <c r="AL1046" s="76"/>
      <c r="AM1046" s="76"/>
      <c r="AN1046" s="76"/>
      <c r="AO1046" s="76"/>
      <c r="AP1046" s="76"/>
      <c r="AQ1046" s="76"/>
      <c r="AR1046" s="76"/>
      <c r="AS1046" s="76"/>
      <c r="AT1046" s="76"/>
      <c r="AU1046" s="76"/>
      <c r="AV1046" s="76"/>
      <c r="AW1046" s="76"/>
      <c r="AX1046" s="76"/>
      <c r="AY1046" s="76"/>
      <c r="AZ1046" s="76"/>
      <c r="BA1046" s="76"/>
      <c r="BB1046" s="76"/>
      <c r="BC1046" s="76"/>
      <c r="BD1046" s="76"/>
      <c r="BE1046" s="76"/>
      <c r="BF1046" s="76"/>
      <c r="BG1046" s="76"/>
      <c r="BH1046" s="76"/>
      <c r="BI1046" s="76"/>
      <c r="BJ1046" s="76"/>
      <c r="BK1046" s="76"/>
      <c r="BL1046" s="76"/>
      <c r="BM1046" s="76"/>
      <c r="BN1046" s="76"/>
      <c r="BO1046" s="76"/>
      <c r="BP1046" s="76"/>
      <c r="BQ1046" s="76"/>
      <c r="BR1046" s="76"/>
      <c r="BS1046" s="76"/>
      <c r="BT1046" s="76"/>
      <c r="BU1046" s="76"/>
      <c r="BV1046" s="76"/>
      <c r="BW1046" s="76"/>
      <c r="BX1046" s="76"/>
      <c r="BY1046" s="76"/>
      <c r="BZ1046" s="76"/>
      <c r="CA1046" s="76"/>
      <c r="CB1046" s="76"/>
      <c r="CC1046" s="76"/>
      <c r="CD1046" s="76"/>
      <c r="CE1046" s="76"/>
      <c r="CF1046" s="76"/>
      <c r="CG1046" s="76"/>
      <c r="CH1046" s="76"/>
      <c r="CI1046" s="76"/>
      <c r="CJ1046" s="76"/>
      <c r="CK1046" s="76"/>
      <c r="CL1046" s="76"/>
      <c r="CN1046" s="60"/>
      <c r="CO1046" s="76"/>
      <c r="CP1046" s="76"/>
      <c r="CQ1046" s="76"/>
      <c r="CR1046" s="76"/>
      <c r="CS1046" s="76"/>
      <c r="CT1046" s="76"/>
      <c r="CU1046" s="76"/>
      <c r="CV1046" s="76"/>
      <c r="CW1046" s="76"/>
      <c r="CX1046" s="76"/>
      <c r="CY1046" s="76"/>
      <c r="CZ1046" s="76"/>
      <c r="DA1046" s="76"/>
      <c r="DB1046" s="76"/>
      <c r="DC1046" s="76"/>
      <c r="DD1046" s="76"/>
      <c r="DE1046" s="76"/>
      <c r="DF1046" s="76"/>
      <c r="DG1046" s="76"/>
      <c r="DH1046" s="76"/>
      <c r="DI1046" s="76"/>
      <c r="DJ1046" s="76"/>
      <c r="DK1046" s="76"/>
      <c r="DL1046" s="76"/>
    </row>
    <row r="1047" spans="1:116" x14ac:dyDescent="0.4">
      <c r="A1047" s="174"/>
      <c r="E1047" s="8"/>
      <c r="G1047" s="175"/>
      <c r="H1047" s="200"/>
      <c r="I1047" s="201"/>
      <c r="J1047" s="201"/>
      <c r="K1047" s="202"/>
      <c r="L1047" s="202"/>
      <c r="M1047" s="202"/>
      <c r="N1047" s="202"/>
      <c r="O1047" s="202"/>
      <c r="P1047" s="202"/>
      <c r="R1047" s="202"/>
      <c r="S1047" s="190">
        <v>-1000</v>
      </c>
      <c r="T1047" s="190">
        <v>-1000</v>
      </c>
      <c r="U1047" s="190">
        <v>-1000</v>
      </c>
      <c r="V1047" s="190">
        <v>-1000</v>
      </c>
      <c r="W1047" s="190">
        <v>-1000</v>
      </c>
      <c r="X1047" s="190">
        <v>-1000</v>
      </c>
      <c r="Y1047" s="190">
        <v>-1000</v>
      </c>
      <c r="Z1047" s="190">
        <v>-1000</v>
      </c>
      <c r="AA1047" s="190">
        <v>-1000</v>
      </c>
      <c r="AB1047" s="190">
        <v>-1000</v>
      </c>
      <c r="AC1047" s="190">
        <v>-1000</v>
      </c>
      <c r="AD1047" s="190">
        <v>-1000</v>
      </c>
      <c r="AE1047" s="190">
        <v>-1000</v>
      </c>
      <c r="AF1047" s="190">
        <v>-1000</v>
      </c>
      <c r="AG1047" s="190">
        <v>-1000</v>
      </c>
      <c r="AH1047" s="190">
        <v>-1000</v>
      </c>
      <c r="AI1047" s="190">
        <v>-1000</v>
      </c>
      <c r="AJ1047" s="190">
        <v>-1000</v>
      </c>
      <c r="AK1047" s="190">
        <v>-1000</v>
      </c>
      <c r="AL1047" s="190">
        <v>-1000</v>
      </c>
      <c r="AM1047" s="190">
        <v>-1000</v>
      </c>
      <c r="AN1047" s="190">
        <v>-1000</v>
      </c>
      <c r="AO1047" s="190">
        <v>-1000</v>
      </c>
      <c r="AP1047" s="190">
        <v>-1000</v>
      </c>
      <c r="AQ1047" s="190">
        <v>-1000</v>
      </c>
      <c r="AR1047" s="190">
        <v>-1000</v>
      </c>
      <c r="AS1047" s="190">
        <v>-1000</v>
      </c>
      <c r="AT1047" s="190">
        <v>-1000</v>
      </c>
      <c r="AU1047" s="190">
        <v>-1000</v>
      </c>
      <c r="AV1047" s="190">
        <v>-1000</v>
      </c>
      <c r="AW1047" s="190">
        <v>-1000</v>
      </c>
      <c r="AX1047" s="190">
        <v>-1000</v>
      </c>
      <c r="AY1047" s="190">
        <v>-1000</v>
      </c>
      <c r="AZ1047" s="190">
        <v>-1000</v>
      </c>
      <c r="BA1047" s="190">
        <v>-1000</v>
      </c>
      <c r="BB1047" s="190">
        <v>-1000</v>
      </c>
      <c r="BC1047" s="190">
        <v>-1000</v>
      </c>
      <c r="BD1047" s="190">
        <v>-1000</v>
      </c>
      <c r="BE1047" s="190">
        <v>-1000</v>
      </c>
      <c r="BF1047" s="190">
        <v>-1000</v>
      </c>
      <c r="BG1047" s="190">
        <v>-1000</v>
      </c>
      <c r="BH1047" s="190">
        <v>-1000</v>
      </c>
      <c r="BI1047" s="190">
        <v>-1000</v>
      </c>
      <c r="BJ1047" s="190">
        <v>-1000</v>
      </c>
      <c r="BK1047" s="190">
        <v>-1000</v>
      </c>
      <c r="BL1047" s="190">
        <v>-1000</v>
      </c>
      <c r="BM1047" s="190">
        <v>-1000</v>
      </c>
      <c r="BN1047" s="190">
        <v>-1000</v>
      </c>
      <c r="BO1047" s="190">
        <v>-1000</v>
      </c>
      <c r="BP1047" s="190">
        <v>-1000</v>
      </c>
      <c r="BQ1047" s="190">
        <v>-1000</v>
      </c>
      <c r="BR1047" s="190">
        <v>-1000</v>
      </c>
      <c r="BS1047" s="190">
        <v>-1000</v>
      </c>
      <c r="BT1047" s="190">
        <v>-1000</v>
      </c>
      <c r="BU1047" s="190">
        <v>-1000</v>
      </c>
      <c r="BV1047" s="190">
        <v>-1000</v>
      </c>
      <c r="BW1047" s="190">
        <v>-1000</v>
      </c>
      <c r="BX1047" s="190">
        <v>-1000</v>
      </c>
      <c r="BY1047" s="190">
        <v>-1000</v>
      </c>
      <c r="BZ1047" s="190">
        <v>-1000</v>
      </c>
      <c r="CA1047" s="190">
        <v>-1000</v>
      </c>
      <c r="CB1047" s="190">
        <v>-1000</v>
      </c>
      <c r="CC1047" s="190">
        <v>-1000</v>
      </c>
      <c r="CD1047" s="190">
        <v>-1000</v>
      </c>
      <c r="CE1047" s="190">
        <v>-1000</v>
      </c>
      <c r="CF1047" s="190">
        <v>-1000</v>
      </c>
      <c r="CG1047" s="190">
        <v>-1000</v>
      </c>
      <c r="CH1047" s="190">
        <v>-1000</v>
      </c>
      <c r="CI1047" s="190">
        <v>-1000</v>
      </c>
      <c r="CJ1047" s="190">
        <v>-1000</v>
      </c>
      <c r="CK1047" s="190">
        <v>-1000</v>
      </c>
      <c r="CL1047" s="190">
        <v>-1000</v>
      </c>
      <c r="CN1047" s="201"/>
      <c r="CO1047" s="190">
        <v>-1000</v>
      </c>
      <c r="CP1047" s="190">
        <v>-1000</v>
      </c>
      <c r="CQ1047" s="190">
        <v>-1000</v>
      </c>
      <c r="CR1047" s="190">
        <v>-1000</v>
      </c>
      <c r="CS1047" s="190">
        <v>-1000</v>
      </c>
      <c r="CT1047" s="190">
        <v>-1000</v>
      </c>
      <c r="CU1047" s="190">
        <v>-1000</v>
      </c>
      <c r="CV1047" s="190">
        <v>-1000</v>
      </c>
      <c r="CW1047" s="190">
        <v>-1000</v>
      </c>
      <c r="CX1047" s="190">
        <v>-1000</v>
      </c>
      <c r="CY1047" s="190">
        <v>-1000</v>
      </c>
      <c r="CZ1047" s="190">
        <v>-1000</v>
      </c>
      <c r="DA1047" s="190">
        <v>-1000</v>
      </c>
      <c r="DB1047" s="190">
        <v>-1000</v>
      </c>
      <c r="DC1047" s="190">
        <v>-1000</v>
      </c>
      <c r="DD1047" s="190">
        <v>-1000</v>
      </c>
      <c r="DE1047" s="190">
        <v>-1000</v>
      </c>
      <c r="DF1047" s="190">
        <v>-1000</v>
      </c>
      <c r="DG1047" s="190">
        <v>-1000</v>
      </c>
      <c r="DH1047" s="190">
        <v>-1000</v>
      </c>
      <c r="DI1047" s="190">
        <v>-1000</v>
      </c>
      <c r="DJ1047" s="190">
        <v>-1000</v>
      </c>
      <c r="DK1047" s="190">
        <v>-1000</v>
      </c>
      <c r="DL1047" s="190">
        <v>-1000</v>
      </c>
    </row>
    <row r="1048" spans="1:116" x14ac:dyDescent="0.4">
      <c r="A1048" s="174"/>
      <c r="E1048" s="8"/>
      <c r="G1048" s="175" t="s">
        <v>490</v>
      </c>
      <c r="H1048" s="174"/>
      <c r="I1048" s="176"/>
      <c r="J1048" s="176"/>
      <c r="K1048" s="197"/>
      <c r="L1048" s="197"/>
      <c r="M1048" s="197"/>
      <c r="N1048" s="197"/>
      <c r="O1048" s="197"/>
      <c r="P1048" s="197"/>
      <c r="R1048" s="198"/>
      <c r="S1048" s="174"/>
      <c r="T1048" s="174"/>
      <c r="U1048" s="174"/>
      <c r="V1048" s="174"/>
      <c r="W1048" s="174"/>
      <c r="X1048" s="174"/>
      <c r="Y1048" s="174"/>
      <c r="Z1048" s="174"/>
      <c r="AA1048" s="174"/>
      <c r="AB1048" s="174"/>
      <c r="AC1048" s="174"/>
      <c r="AD1048" s="174"/>
      <c r="AE1048" s="174"/>
      <c r="AF1048" s="174"/>
      <c r="AG1048" s="174"/>
      <c r="AH1048" s="174"/>
      <c r="AI1048" s="174"/>
      <c r="AJ1048" s="174"/>
      <c r="AK1048" s="174"/>
      <c r="AL1048" s="174"/>
      <c r="AM1048" s="174"/>
      <c r="AN1048" s="174"/>
      <c r="AO1048" s="174"/>
      <c r="AP1048" s="174"/>
      <c r="AQ1048" s="174"/>
      <c r="AR1048" s="174"/>
      <c r="AS1048" s="174"/>
      <c r="AT1048" s="174"/>
      <c r="AU1048" s="174"/>
      <c r="AV1048" s="174"/>
      <c r="AW1048" s="174"/>
      <c r="AX1048" s="174"/>
      <c r="AY1048" s="174"/>
      <c r="AZ1048" s="174"/>
      <c r="BA1048" s="174"/>
      <c r="BB1048" s="174"/>
      <c r="BC1048" s="174"/>
      <c r="BD1048" s="174"/>
      <c r="BE1048" s="174"/>
      <c r="BF1048" s="174"/>
      <c r="BG1048" s="174"/>
      <c r="BH1048" s="174"/>
      <c r="BI1048" s="174"/>
      <c r="BJ1048" s="174"/>
      <c r="BK1048" s="174"/>
      <c r="BL1048" s="174"/>
      <c r="BM1048" s="174"/>
      <c r="BN1048" s="174"/>
      <c r="BO1048" s="174"/>
      <c r="BP1048" s="174"/>
      <c r="BQ1048" s="174"/>
      <c r="BR1048" s="174"/>
      <c r="BS1048" s="174"/>
      <c r="BT1048" s="174"/>
      <c r="BU1048" s="174"/>
      <c r="BV1048" s="174"/>
      <c r="BW1048" s="174"/>
      <c r="BX1048" s="174"/>
      <c r="BY1048" s="174"/>
      <c r="BZ1048" s="174"/>
      <c r="CA1048" s="174"/>
      <c r="CB1048" s="174"/>
      <c r="CC1048" s="174"/>
      <c r="CD1048" s="174"/>
      <c r="CE1048" s="174"/>
      <c r="CF1048" s="174"/>
      <c r="CG1048" s="174"/>
      <c r="CH1048" s="174"/>
      <c r="CI1048" s="174"/>
      <c r="CJ1048" s="174"/>
      <c r="CK1048" s="174"/>
      <c r="CL1048" s="174"/>
      <c r="CN1048" s="176"/>
      <c r="CO1048" s="174"/>
      <c r="CP1048" s="174"/>
      <c r="CQ1048" s="174"/>
      <c r="CR1048" s="174"/>
      <c r="CS1048" s="174"/>
      <c r="CT1048" s="174"/>
      <c r="CU1048" s="174"/>
      <c r="CV1048" s="174"/>
      <c r="CW1048" s="174"/>
      <c r="CX1048" s="174"/>
      <c r="CY1048" s="174"/>
      <c r="CZ1048" s="174"/>
      <c r="DA1048" s="174"/>
      <c r="DB1048" s="174"/>
      <c r="DC1048" s="174"/>
      <c r="DD1048" s="174"/>
      <c r="DE1048" s="174"/>
      <c r="DF1048" s="174"/>
      <c r="DG1048" s="174"/>
      <c r="DH1048" s="174"/>
      <c r="DI1048" s="174"/>
      <c r="DJ1048" s="174"/>
      <c r="DK1048" s="174"/>
      <c r="DL1048" s="174"/>
    </row>
    <row r="1049" spans="1:116" x14ac:dyDescent="0.4">
      <c r="A1049" s="174"/>
      <c r="E1049" s="8"/>
      <c r="G1049" s="175" t="s">
        <v>492</v>
      </c>
      <c r="H1049" s="174"/>
      <c r="I1049" s="176"/>
      <c r="J1049" s="176"/>
      <c r="K1049" s="197"/>
      <c r="L1049" s="197"/>
      <c r="M1049" s="197"/>
      <c r="N1049" s="197"/>
      <c r="O1049" s="197"/>
      <c r="P1049" s="197"/>
      <c r="R1049" s="198"/>
      <c r="S1049" s="174"/>
      <c r="T1049" s="174"/>
      <c r="U1049" s="174"/>
      <c r="V1049" s="174"/>
      <c r="W1049" s="174"/>
      <c r="X1049" s="174"/>
      <c r="Y1049" s="174"/>
      <c r="Z1049" s="174"/>
      <c r="AA1049" s="174"/>
      <c r="AB1049" s="174"/>
      <c r="AC1049" s="174"/>
      <c r="AD1049" s="174"/>
      <c r="AE1049" s="174"/>
      <c r="AF1049" s="174"/>
      <c r="AG1049" s="174"/>
      <c r="AH1049" s="174"/>
      <c r="AI1049" s="174"/>
      <c r="AJ1049" s="174"/>
      <c r="AK1049" s="174"/>
      <c r="AL1049" s="174"/>
      <c r="AM1049" s="174"/>
      <c r="AN1049" s="174"/>
      <c r="AO1049" s="174"/>
      <c r="AP1049" s="174"/>
      <c r="AQ1049" s="174"/>
      <c r="AR1049" s="174"/>
      <c r="AS1049" s="174"/>
      <c r="AT1049" s="174"/>
      <c r="AU1049" s="174"/>
      <c r="AV1049" s="174"/>
      <c r="AW1049" s="174"/>
      <c r="AX1049" s="174"/>
      <c r="AY1049" s="174"/>
      <c r="AZ1049" s="174"/>
      <c r="BA1049" s="174"/>
      <c r="BB1049" s="174"/>
      <c r="BC1049" s="174"/>
      <c r="BD1049" s="174"/>
      <c r="BE1049" s="174"/>
      <c r="BF1049" s="174"/>
      <c r="BG1049" s="174"/>
      <c r="BH1049" s="174"/>
      <c r="BI1049" s="174"/>
      <c r="BJ1049" s="174"/>
      <c r="BK1049" s="174"/>
      <c r="BL1049" s="174"/>
      <c r="BM1049" s="174"/>
      <c r="BN1049" s="174"/>
      <c r="BO1049" s="174"/>
      <c r="BP1049" s="174"/>
      <c r="BQ1049" s="174"/>
      <c r="BR1049" s="174"/>
      <c r="BS1049" s="174"/>
      <c r="BT1049" s="174"/>
      <c r="BU1049" s="174"/>
      <c r="BV1049" s="174"/>
      <c r="BW1049" s="174"/>
      <c r="BX1049" s="174"/>
      <c r="BY1049" s="174"/>
      <c r="BZ1049" s="174"/>
      <c r="CA1049" s="174"/>
      <c r="CB1049" s="174"/>
      <c r="CC1049" s="174"/>
      <c r="CD1049" s="174"/>
      <c r="CE1049" s="174"/>
      <c r="CF1049" s="174"/>
      <c r="CG1049" s="174"/>
      <c r="CH1049" s="174"/>
      <c r="CI1049" s="174"/>
      <c r="CJ1049" s="174"/>
      <c r="CK1049" s="174"/>
      <c r="CL1049" s="174"/>
      <c r="CN1049" s="176"/>
      <c r="CO1049" s="174"/>
      <c r="CP1049" s="174"/>
      <c r="CQ1049" s="174"/>
      <c r="CR1049" s="174"/>
      <c r="CS1049" s="174"/>
      <c r="CT1049" s="174"/>
      <c r="CU1049" s="174"/>
      <c r="CV1049" s="174"/>
      <c r="CW1049" s="174"/>
      <c r="CX1049" s="174"/>
      <c r="CY1049" s="174"/>
      <c r="CZ1049" s="174"/>
      <c r="DA1049" s="174"/>
      <c r="DB1049" s="174"/>
      <c r="DC1049" s="174"/>
      <c r="DD1049" s="174"/>
      <c r="DE1049" s="174"/>
      <c r="DF1049" s="174"/>
      <c r="DG1049" s="174"/>
      <c r="DH1049" s="174"/>
      <c r="DI1049" s="174"/>
      <c r="DJ1049" s="174"/>
      <c r="DK1049" s="174"/>
      <c r="DL1049" s="174"/>
    </row>
    <row r="1050" spans="1:116" x14ac:dyDescent="0.4">
      <c r="A1050" s="174"/>
      <c r="E1050" s="8"/>
      <c r="G1050" s="175" t="s">
        <v>461</v>
      </c>
      <c r="H1050" s="174"/>
      <c r="I1050" s="176"/>
      <c r="J1050" s="176"/>
      <c r="K1050" s="197"/>
      <c r="L1050" s="197"/>
      <c r="M1050" s="197"/>
      <c r="N1050" s="197"/>
      <c r="O1050" s="197"/>
      <c r="P1050" s="197"/>
      <c r="R1050" s="198"/>
      <c r="S1050" s="199" t="str">
        <f t="shared" ref="S1050:AX1050" si="1270">S$20</f>
        <v>S$16</v>
      </c>
      <c r="T1050" s="199" t="str">
        <f t="shared" si="1270"/>
        <v>T$16</v>
      </c>
      <c r="U1050" s="199" t="str">
        <f t="shared" si="1270"/>
        <v>U$16</v>
      </c>
      <c r="V1050" s="199" t="str">
        <f t="shared" si="1270"/>
        <v>V$16</v>
      </c>
      <c r="W1050" s="199" t="str">
        <f t="shared" si="1270"/>
        <v>W$16</v>
      </c>
      <c r="X1050" s="199" t="str">
        <f t="shared" si="1270"/>
        <v>X$16</v>
      </c>
      <c r="Y1050" s="199" t="str">
        <f t="shared" si="1270"/>
        <v>Y$16</v>
      </c>
      <c r="Z1050" s="199" t="str">
        <f t="shared" si="1270"/>
        <v>Z$16</v>
      </c>
      <c r="AA1050" s="199" t="str">
        <f t="shared" si="1270"/>
        <v>AA$16</v>
      </c>
      <c r="AB1050" s="199" t="str">
        <f t="shared" si="1270"/>
        <v>AB$16</v>
      </c>
      <c r="AC1050" s="199" t="str">
        <f t="shared" si="1270"/>
        <v>AC$16</v>
      </c>
      <c r="AD1050" s="199" t="str">
        <f t="shared" si="1270"/>
        <v>AD$16</v>
      </c>
      <c r="AE1050" s="199" t="str">
        <f t="shared" si="1270"/>
        <v>AE$16</v>
      </c>
      <c r="AF1050" s="199" t="str">
        <f t="shared" si="1270"/>
        <v>AF$16</v>
      </c>
      <c r="AG1050" s="199" t="str">
        <f t="shared" si="1270"/>
        <v>AG$16</v>
      </c>
      <c r="AH1050" s="199" t="str">
        <f t="shared" si="1270"/>
        <v>AH$16</v>
      </c>
      <c r="AI1050" s="199" t="str">
        <f t="shared" si="1270"/>
        <v>AI$16</v>
      </c>
      <c r="AJ1050" s="199" t="str">
        <f t="shared" si="1270"/>
        <v>AJ$16</v>
      </c>
      <c r="AK1050" s="199" t="str">
        <f t="shared" si="1270"/>
        <v>AK$16</v>
      </c>
      <c r="AL1050" s="199" t="str">
        <f t="shared" si="1270"/>
        <v>AL$16</v>
      </c>
      <c r="AM1050" s="199" t="str">
        <f t="shared" si="1270"/>
        <v>AM$16</v>
      </c>
      <c r="AN1050" s="199" t="str">
        <f t="shared" si="1270"/>
        <v>AN$16</v>
      </c>
      <c r="AO1050" s="199" t="str">
        <f t="shared" si="1270"/>
        <v>AO$16</v>
      </c>
      <c r="AP1050" s="199" t="str">
        <f t="shared" si="1270"/>
        <v>AP$16</v>
      </c>
      <c r="AQ1050" s="199" t="str">
        <f t="shared" si="1270"/>
        <v>AQ$16</v>
      </c>
      <c r="AR1050" s="199" t="str">
        <f t="shared" si="1270"/>
        <v>AR$16</v>
      </c>
      <c r="AS1050" s="199" t="str">
        <f t="shared" si="1270"/>
        <v>AS$16</v>
      </c>
      <c r="AT1050" s="199" t="str">
        <f t="shared" si="1270"/>
        <v>AT$16</v>
      </c>
      <c r="AU1050" s="199" t="str">
        <f t="shared" si="1270"/>
        <v>AU$16</v>
      </c>
      <c r="AV1050" s="199" t="str">
        <f t="shared" si="1270"/>
        <v>AV$16</v>
      </c>
      <c r="AW1050" s="199" t="str">
        <f t="shared" si="1270"/>
        <v>AW$16</v>
      </c>
      <c r="AX1050" s="199" t="str">
        <f t="shared" si="1270"/>
        <v>AX$16</v>
      </c>
      <c r="AY1050" s="199" t="str">
        <f t="shared" ref="AY1050:CD1050" si="1271">AY$20</f>
        <v>AY$16</v>
      </c>
      <c r="AZ1050" s="199" t="str">
        <f t="shared" si="1271"/>
        <v>AZ$16</v>
      </c>
      <c r="BA1050" s="199" t="str">
        <f t="shared" si="1271"/>
        <v>BA$16</v>
      </c>
      <c r="BB1050" s="199" t="str">
        <f t="shared" si="1271"/>
        <v>BB$16</v>
      </c>
      <c r="BC1050" s="199" t="str">
        <f t="shared" si="1271"/>
        <v>BC$16</v>
      </c>
      <c r="BD1050" s="199" t="str">
        <f t="shared" si="1271"/>
        <v>BD$16</v>
      </c>
      <c r="BE1050" s="199" t="str">
        <f t="shared" si="1271"/>
        <v>BE$16</v>
      </c>
      <c r="BF1050" s="199" t="str">
        <f t="shared" si="1271"/>
        <v>BF$16</v>
      </c>
      <c r="BG1050" s="199" t="str">
        <f t="shared" si="1271"/>
        <v>BG$16</v>
      </c>
      <c r="BH1050" s="199" t="str">
        <f t="shared" si="1271"/>
        <v>BH$16</v>
      </c>
      <c r="BI1050" s="199" t="str">
        <f t="shared" si="1271"/>
        <v>BI$16</v>
      </c>
      <c r="BJ1050" s="199" t="str">
        <f t="shared" si="1271"/>
        <v>BJ$16</v>
      </c>
      <c r="BK1050" s="199" t="str">
        <f t="shared" si="1271"/>
        <v>BK$16</v>
      </c>
      <c r="BL1050" s="199" t="str">
        <f t="shared" si="1271"/>
        <v>BL$16</v>
      </c>
      <c r="BM1050" s="199" t="str">
        <f t="shared" si="1271"/>
        <v>BM$16</v>
      </c>
      <c r="BN1050" s="199" t="str">
        <f t="shared" si="1271"/>
        <v>BN$16</v>
      </c>
      <c r="BO1050" s="199" t="str">
        <f t="shared" si="1271"/>
        <v>BO$16</v>
      </c>
      <c r="BP1050" s="199" t="str">
        <f t="shared" si="1271"/>
        <v>BP$16</v>
      </c>
      <c r="BQ1050" s="199" t="str">
        <f t="shared" si="1271"/>
        <v>BQ$16</v>
      </c>
      <c r="BR1050" s="199" t="str">
        <f t="shared" si="1271"/>
        <v>BR$16</v>
      </c>
      <c r="BS1050" s="199" t="str">
        <f t="shared" si="1271"/>
        <v>BS$16</v>
      </c>
      <c r="BT1050" s="199" t="str">
        <f t="shared" si="1271"/>
        <v>BT$16</v>
      </c>
      <c r="BU1050" s="199" t="str">
        <f t="shared" si="1271"/>
        <v>BU$16</v>
      </c>
      <c r="BV1050" s="199" t="str">
        <f t="shared" si="1271"/>
        <v>BV$16</v>
      </c>
      <c r="BW1050" s="199" t="str">
        <f t="shared" si="1271"/>
        <v>BW$16</v>
      </c>
      <c r="BX1050" s="199" t="str">
        <f t="shared" si="1271"/>
        <v>BX$16</v>
      </c>
      <c r="BY1050" s="199" t="str">
        <f t="shared" si="1271"/>
        <v>BY$16</v>
      </c>
      <c r="BZ1050" s="199" t="str">
        <f t="shared" si="1271"/>
        <v>BZ$16</v>
      </c>
      <c r="CA1050" s="199" t="str">
        <f t="shared" si="1271"/>
        <v>CA$16</v>
      </c>
      <c r="CB1050" s="199" t="str">
        <f t="shared" si="1271"/>
        <v>CB$16</v>
      </c>
      <c r="CC1050" s="199" t="str">
        <f t="shared" si="1271"/>
        <v>CC$16</v>
      </c>
      <c r="CD1050" s="199" t="str">
        <f t="shared" si="1271"/>
        <v>CD$16</v>
      </c>
      <c r="CE1050" s="199" t="str">
        <f t="shared" ref="CE1050:CL1050" si="1272">CE$20</f>
        <v>CE$16</v>
      </c>
      <c r="CF1050" s="199" t="str">
        <f t="shared" si="1272"/>
        <v>CF$16</v>
      </c>
      <c r="CG1050" s="199" t="str">
        <f t="shared" si="1272"/>
        <v>CG$16</v>
      </c>
      <c r="CH1050" s="199" t="str">
        <f t="shared" si="1272"/>
        <v>CH$16</v>
      </c>
      <c r="CI1050" s="199" t="str">
        <f t="shared" si="1272"/>
        <v>CI$16</v>
      </c>
      <c r="CJ1050" s="199" t="str">
        <f t="shared" si="1272"/>
        <v>CJ$16</v>
      </c>
      <c r="CK1050" s="199" t="str">
        <f t="shared" si="1272"/>
        <v>CK$16</v>
      </c>
      <c r="CL1050" s="199" t="str">
        <f t="shared" si="1272"/>
        <v>CL$16</v>
      </c>
      <c r="CN1050" s="176"/>
      <c r="CO1050" s="199" t="str">
        <f t="shared" ref="CO1050:DL1050" si="1273">CO$20</f>
        <v>CO$16</v>
      </c>
      <c r="CP1050" s="199" t="str">
        <f t="shared" si="1273"/>
        <v>CP$16</v>
      </c>
      <c r="CQ1050" s="199" t="str">
        <f t="shared" si="1273"/>
        <v>CQ$16</v>
      </c>
      <c r="CR1050" s="199" t="str">
        <f t="shared" si="1273"/>
        <v>CR$16</v>
      </c>
      <c r="CS1050" s="199" t="str">
        <f t="shared" si="1273"/>
        <v>CS$16</v>
      </c>
      <c r="CT1050" s="199" t="str">
        <f t="shared" si="1273"/>
        <v>CT$16</v>
      </c>
      <c r="CU1050" s="199" t="str">
        <f t="shared" si="1273"/>
        <v>CU$16</v>
      </c>
      <c r="CV1050" s="199" t="str">
        <f t="shared" si="1273"/>
        <v>CV$16</v>
      </c>
      <c r="CW1050" s="199" t="str">
        <f t="shared" si="1273"/>
        <v>CW$16</v>
      </c>
      <c r="CX1050" s="199" t="str">
        <f t="shared" si="1273"/>
        <v>CX$16</v>
      </c>
      <c r="CY1050" s="199" t="str">
        <f t="shared" si="1273"/>
        <v>CY$16</v>
      </c>
      <c r="CZ1050" s="199" t="str">
        <f t="shared" si="1273"/>
        <v>CZ$16</v>
      </c>
      <c r="DA1050" s="199" t="str">
        <f t="shared" si="1273"/>
        <v>DA$16</v>
      </c>
      <c r="DB1050" s="199" t="str">
        <f t="shared" si="1273"/>
        <v>DB$16</v>
      </c>
      <c r="DC1050" s="199" t="str">
        <f t="shared" si="1273"/>
        <v>DC$16</v>
      </c>
      <c r="DD1050" s="199" t="str">
        <f t="shared" si="1273"/>
        <v>DD$16</v>
      </c>
      <c r="DE1050" s="199" t="str">
        <f t="shared" si="1273"/>
        <v>DE$16</v>
      </c>
      <c r="DF1050" s="199" t="str">
        <f t="shared" si="1273"/>
        <v>DF$16</v>
      </c>
      <c r="DG1050" s="199" t="str">
        <f t="shared" si="1273"/>
        <v>DG$16</v>
      </c>
      <c r="DH1050" s="199" t="str">
        <f t="shared" si="1273"/>
        <v>DH$16</v>
      </c>
      <c r="DI1050" s="199" t="str">
        <f t="shared" si="1273"/>
        <v>DI$16</v>
      </c>
      <c r="DJ1050" s="199" t="str">
        <f t="shared" si="1273"/>
        <v>DJ$16</v>
      </c>
      <c r="DK1050" s="199" t="str">
        <f t="shared" si="1273"/>
        <v>DK$16</v>
      </c>
      <c r="DL1050" s="199" t="str">
        <f t="shared" si="1273"/>
        <v>DL$16</v>
      </c>
    </row>
    <row r="1051" spans="1:116" x14ac:dyDescent="0.4">
      <c r="A1051" s="174"/>
      <c r="E1051" s="8"/>
      <c r="G1051" s="175" t="s">
        <v>462</v>
      </c>
      <c r="H1051" s="200"/>
      <c r="I1051" s="201"/>
      <c r="J1051" s="201"/>
      <c r="K1051" s="202"/>
      <c r="L1051" s="202"/>
      <c r="M1051" s="202"/>
      <c r="N1051" s="202"/>
      <c r="O1051" s="202"/>
      <c r="P1051" s="202"/>
      <c r="R1051" s="202"/>
      <c r="S1051" s="199" t="str">
        <f t="shared" ref="S1051:AX1051" si="1274">S$21</f>
        <v>S$17</v>
      </c>
      <c r="T1051" s="199" t="str">
        <f t="shared" si="1274"/>
        <v>T$17</v>
      </c>
      <c r="U1051" s="199" t="str">
        <f t="shared" si="1274"/>
        <v>U$17</v>
      </c>
      <c r="V1051" s="199" t="str">
        <f t="shared" si="1274"/>
        <v>V$17</v>
      </c>
      <c r="W1051" s="199" t="str">
        <f t="shared" si="1274"/>
        <v>W$17</v>
      </c>
      <c r="X1051" s="199" t="str">
        <f t="shared" si="1274"/>
        <v>X$17</v>
      </c>
      <c r="Y1051" s="199" t="str">
        <f t="shared" si="1274"/>
        <v>Y$17</v>
      </c>
      <c r="Z1051" s="199" t="str">
        <f t="shared" si="1274"/>
        <v>Z$17</v>
      </c>
      <c r="AA1051" s="199" t="str">
        <f t="shared" si="1274"/>
        <v>AA$17</v>
      </c>
      <c r="AB1051" s="199" t="str">
        <f t="shared" si="1274"/>
        <v>AB$17</v>
      </c>
      <c r="AC1051" s="199" t="str">
        <f t="shared" si="1274"/>
        <v>AC$17</v>
      </c>
      <c r="AD1051" s="199" t="str">
        <f t="shared" si="1274"/>
        <v>AD$17</v>
      </c>
      <c r="AE1051" s="199" t="str">
        <f t="shared" si="1274"/>
        <v>AE$17</v>
      </c>
      <c r="AF1051" s="199" t="str">
        <f t="shared" si="1274"/>
        <v>AF$17</v>
      </c>
      <c r="AG1051" s="199" t="str">
        <f t="shared" si="1274"/>
        <v>AG$17</v>
      </c>
      <c r="AH1051" s="199" t="str">
        <f t="shared" si="1274"/>
        <v>AH$17</v>
      </c>
      <c r="AI1051" s="199" t="str">
        <f t="shared" si="1274"/>
        <v>AI$17</v>
      </c>
      <c r="AJ1051" s="199" t="str">
        <f t="shared" si="1274"/>
        <v>AJ$17</v>
      </c>
      <c r="AK1051" s="199" t="str">
        <f t="shared" si="1274"/>
        <v>AK$17</v>
      </c>
      <c r="AL1051" s="199" t="str">
        <f t="shared" si="1274"/>
        <v>AL$17</v>
      </c>
      <c r="AM1051" s="199" t="str">
        <f t="shared" si="1274"/>
        <v>AM$17</v>
      </c>
      <c r="AN1051" s="199" t="str">
        <f t="shared" si="1274"/>
        <v>AN$17</v>
      </c>
      <c r="AO1051" s="199" t="str">
        <f t="shared" si="1274"/>
        <v>AO$17</v>
      </c>
      <c r="AP1051" s="199" t="str">
        <f t="shared" si="1274"/>
        <v>AP$17</v>
      </c>
      <c r="AQ1051" s="199" t="str">
        <f t="shared" si="1274"/>
        <v>AQ$17</v>
      </c>
      <c r="AR1051" s="199" t="str">
        <f t="shared" si="1274"/>
        <v>AR$17</v>
      </c>
      <c r="AS1051" s="199" t="str">
        <f t="shared" si="1274"/>
        <v>AS$17</v>
      </c>
      <c r="AT1051" s="199" t="str">
        <f t="shared" si="1274"/>
        <v>AT$17</v>
      </c>
      <c r="AU1051" s="199" t="str">
        <f t="shared" si="1274"/>
        <v>AU$17</v>
      </c>
      <c r="AV1051" s="199" t="str">
        <f t="shared" si="1274"/>
        <v>AV$17</v>
      </c>
      <c r="AW1051" s="199" t="str">
        <f t="shared" si="1274"/>
        <v>AW$17</v>
      </c>
      <c r="AX1051" s="199" t="str">
        <f t="shared" si="1274"/>
        <v>AX$17</v>
      </c>
      <c r="AY1051" s="199" t="str">
        <f t="shared" ref="AY1051:CD1051" si="1275">AY$21</f>
        <v>AY$17</v>
      </c>
      <c r="AZ1051" s="199" t="str">
        <f t="shared" si="1275"/>
        <v>AZ$17</v>
      </c>
      <c r="BA1051" s="199" t="str">
        <f t="shared" si="1275"/>
        <v>BA$17</v>
      </c>
      <c r="BB1051" s="199" t="str">
        <f t="shared" si="1275"/>
        <v>BB$17</v>
      </c>
      <c r="BC1051" s="199" t="str">
        <f t="shared" si="1275"/>
        <v>BC$17</v>
      </c>
      <c r="BD1051" s="199" t="str">
        <f t="shared" si="1275"/>
        <v>BD$17</v>
      </c>
      <c r="BE1051" s="199" t="str">
        <f t="shared" si="1275"/>
        <v>BE$17</v>
      </c>
      <c r="BF1051" s="199" t="str">
        <f t="shared" si="1275"/>
        <v>BF$17</v>
      </c>
      <c r="BG1051" s="199" t="str">
        <f t="shared" si="1275"/>
        <v>BG$17</v>
      </c>
      <c r="BH1051" s="199" t="str">
        <f t="shared" si="1275"/>
        <v>BH$17</v>
      </c>
      <c r="BI1051" s="199" t="str">
        <f t="shared" si="1275"/>
        <v>BI$17</v>
      </c>
      <c r="BJ1051" s="199" t="str">
        <f t="shared" si="1275"/>
        <v>BJ$17</v>
      </c>
      <c r="BK1051" s="199" t="str">
        <f t="shared" si="1275"/>
        <v>BK$17</v>
      </c>
      <c r="BL1051" s="199" t="str">
        <f t="shared" si="1275"/>
        <v>BL$17</v>
      </c>
      <c r="BM1051" s="199" t="str">
        <f t="shared" si="1275"/>
        <v>BM$17</v>
      </c>
      <c r="BN1051" s="199" t="str">
        <f t="shared" si="1275"/>
        <v>BN$17</v>
      </c>
      <c r="BO1051" s="199" t="str">
        <f t="shared" si="1275"/>
        <v>BO$17</v>
      </c>
      <c r="BP1051" s="199" t="str">
        <f t="shared" si="1275"/>
        <v>BP$17</v>
      </c>
      <c r="BQ1051" s="199" t="str">
        <f t="shared" si="1275"/>
        <v>BQ$17</v>
      </c>
      <c r="BR1051" s="199" t="str">
        <f t="shared" si="1275"/>
        <v>BR$17</v>
      </c>
      <c r="BS1051" s="199" t="str">
        <f t="shared" si="1275"/>
        <v>BS$17</v>
      </c>
      <c r="BT1051" s="199" t="str">
        <f t="shared" si="1275"/>
        <v>BT$17</v>
      </c>
      <c r="BU1051" s="199" t="str">
        <f t="shared" si="1275"/>
        <v>BU$17</v>
      </c>
      <c r="BV1051" s="199" t="str">
        <f t="shared" si="1275"/>
        <v>BV$17</v>
      </c>
      <c r="BW1051" s="199" t="str">
        <f t="shared" si="1275"/>
        <v>BW$17</v>
      </c>
      <c r="BX1051" s="199" t="str">
        <f t="shared" si="1275"/>
        <v>BX$17</v>
      </c>
      <c r="BY1051" s="199" t="str">
        <f t="shared" si="1275"/>
        <v>BY$17</v>
      </c>
      <c r="BZ1051" s="199" t="str">
        <f t="shared" si="1275"/>
        <v>BZ$17</v>
      </c>
      <c r="CA1051" s="199" t="str">
        <f t="shared" si="1275"/>
        <v>CA$17</v>
      </c>
      <c r="CB1051" s="199" t="str">
        <f t="shared" si="1275"/>
        <v>CB$17</v>
      </c>
      <c r="CC1051" s="199" t="str">
        <f t="shared" si="1275"/>
        <v>CC$17</v>
      </c>
      <c r="CD1051" s="199" t="str">
        <f t="shared" si="1275"/>
        <v>CD$17</v>
      </c>
      <c r="CE1051" s="199" t="str">
        <f t="shared" ref="CE1051:CL1051" si="1276">CE$21</f>
        <v>CE$17</v>
      </c>
      <c r="CF1051" s="199" t="str">
        <f t="shared" si="1276"/>
        <v>CF$17</v>
      </c>
      <c r="CG1051" s="199" t="str">
        <f t="shared" si="1276"/>
        <v>CG$17</v>
      </c>
      <c r="CH1051" s="199" t="str">
        <f t="shared" si="1276"/>
        <v>CH$17</v>
      </c>
      <c r="CI1051" s="199" t="str">
        <f t="shared" si="1276"/>
        <v>CI$17</v>
      </c>
      <c r="CJ1051" s="199" t="str">
        <f t="shared" si="1276"/>
        <v>CJ$17</v>
      </c>
      <c r="CK1051" s="199" t="str">
        <f t="shared" si="1276"/>
        <v>CK$17</v>
      </c>
      <c r="CL1051" s="199" t="str">
        <f t="shared" si="1276"/>
        <v>CL$17</v>
      </c>
      <c r="CN1051" s="201"/>
      <c r="CO1051" s="199" t="str">
        <f t="shared" ref="CO1051:DL1051" si="1277">CO$21</f>
        <v>CO$17</v>
      </c>
      <c r="CP1051" s="199" t="str">
        <f t="shared" si="1277"/>
        <v>CP$17</v>
      </c>
      <c r="CQ1051" s="199" t="str">
        <f t="shared" si="1277"/>
        <v>CQ$17</v>
      </c>
      <c r="CR1051" s="199" t="str">
        <f t="shared" si="1277"/>
        <v>CR$17</v>
      </c>
      <c r="CS1051" s="199" t="str">
        <f t="shared" si="1277"/>
        <v>CS$17</v>
      </c>
      <c r="CT1051" s="199" t="str">
        <f t="shared" si="1277"/>
        <v>CT$17</v>
      </c>
      <c r="CU1051" s="199" t="str">
        <f t="shared" si="1277"/>
        <v>CU$17</v>
      </c>
      <c r="CV1051" s="199" t="str">
        <f t="shared" si="1277"/>
        <v>CV$17</v>
      </c>
      <c r="CW1051" s="199" t="str">
        <f t="shared" si="1277"/>
        <v>CW$17</v>
      </c>
      <c r="CX1051" s="199" t="str">
        <f t="shared" si="1277"/>
        <v>CX$17</v>
      </c>
      <c r="CY1051" s="199" t="str">
        <f t="shared" si="1277"/>
        <v>CY$17</v>
      </c>
      <c r="CZ1051" s="199" t="str">
        <f t="shared" si="1277"/>
        <v>CZ$17</v>
      </c>
      <c r="DA1051" s="199" t="str">
        <f t="shared" si="1277"/>
        <v>DA$17</v>
      </c>
      <c r="DB1051" s="199" t="str">
        <f t="shared" si="1277"/>
        <v>DB$17</v>
      </c>
      <c r="DC1051" s="199" t="str">
        <f t="shared" si="1277"/>
        <v>DC$17</v>
      </c>
      <c r="DD1051" s="199" t="str">
        <f t="shared" si="1277"/>
        <v>DD$17</v>
      </c>
      <c r="DE1051" s="199" t="str">
        <f t="shared" si="1277"/>
        <v>DE$17</v>
      </c>
      <c r="DF1051" s="199" t="str">
        <f t="shared" si="1277"/>
        <v>DF$17</v>
      </c>
      <c r="DG1051" s="199" t="str">
        <f t="shared" si="1277"/>
        <v>DG$17</v>
      </c>
      <c r="DH1051" s="199" t="str">
        <f t="shared" si="1277"/>
        <v>DH$17</v>
      </c>
      <c r="DI1051" s="199" t="str">
        <f t="shared" si="1277"/>
        <v>DI$17</v>
      </c>
      <c r="DJ1051" s="199" t="str">
        <f t="shared" si="1277"/>
        <v>DJ$17</v>
      </c>
      <c r="DK1051" s="199" t="str">
        <f t="shared" si="1277"/>
        <v>DK$17</v>
      </c>
      <c r="DL1051" s="199" t="str">
        <f t="shared" si="1277"/>
        <v>DL$17</v>
      </c>
    </row>
    <row r="1052" spans="1:116" x14ac:dyDescent="0.4">
      <c r="A1052" s="174"/>
      <c r="E1052" s="8"/>
      <c r="G1052" s="175" t="s">
        <v>491</v>
      </c>
      <c r="H1052" s="200"/>
      <c r="I1052" s="201"/>
      <c r="J1052" s="201"/>
      <c r="K1052" s="202"/>
      <c r="L1052" s="202"/>
      <c r="M1052" s="202"/>
      <c r="N1052" s="202"/>
      <c r="O1052" s="202"/>
      <c r="P1052" s="202"/>
      <c r="R1052" s="202"/>
      <c r="S1052" s="190"/>
      <c r="T1052" s="190"/>
      <c r="U1052" s="190"/>
      <c r="V1052" s="190"/>
      <c r="W1052" s="190"/>
      <c r="X1052" s="190"/>
      <c r="Y1052" s="190"/>
      <c r="Z1052" s="190"/>
      <c r="AA1052" s="190"/>
      <c r="AB1052" s="190"/>
      <c r="AC1052" s="190"/>
      <c r="AD1052" s="190"/>
      <c r="AE1052" s="190"/>
      <c r="AF1052" s="190"/>
      <c r="AG1052" s="190"/>
      <c r="AH1052" s="190"/>
      <c r="AI1052" s="190"/>
      <c r="AJ1052" s="190"/>
      <c r="AK1052" s="190"/>
      <c r="AL1052" s="190"/>
      <c r="AM1052" s="190"/>
      <c r="AN1052" s="190"/>
      <c r="AO1052" s="190"/>
      <c r="AP1052" s="190"/>
      <c r="AQ1052" s="190"/>
      <c r="AR1052" s="190"/>
      <c r="AS1052" s="190"/>
      <c r="AT1052" s="190"/>
      <c r="AU1052" s="190"/>
      <c r="AV1052" s="190"/>
      <c r="AW1052" s="190"/>
      <c r="AX1052" s="190"/>
      <c r="AY1052" s="190"/>
      <c r="AZ1052" s="190"/>
      <c r="BA1052" s="190"/>
      <c r="BB1052" s="190"/>
      <c r="BC1052" s="190"/>
      <c r="BD1052" s="190"/>
      <c r="BE1052" s="190"/>
      <c r="BF1052" s="190"/>
      <c r="BG1052" s="190"/>
      <c r="BH1052" s="190"/>
      <c r="BI1052" s="190"/>
      <c r="BJ1052" s="190"/>
      <c r="BK1052" s="190"/>
      <c r="BL1052" s="190"/>
      <c r="BM1052" s="190"/>
      <c r="BN1052" s="190"/>
      <c r="BO1052" s="190"/>
      <c r="BP1052" s="190"/>
      <c r="BQ1052" s="190"/>
      <c r="BR1052" s="190"/>
      <c r="BS1052" s="190"/>
      <c r="BT1052" s="190"/>
      <c r="BU1052" s="190"/>
      <c r="BV1052" s="190"/>
      <c r="BW1052" s="190"/>
      <c r="BX1052" s="190"/>
      <c r="BY1052" s="190"/>
      <c r="BZ1052" s="190"/>
      <c r="CA1052" s="190"/>
      <c r="CB1052" s="190"/>
      <c r="CC1052" s="190"/>
      <c r="CD1052" s="190"/>
      <c r="CE1052" s="190"/>
      <c r="CF1052" s="190"/>
      <c r="CG1052" s="190"/>
      <c r="CH1052" s="190"/>
      <c r="CI1052" s="190"/>
      <c r="CJ1052" s="190"/>
      <c r="CK1052" s="190"/>
      <c r="CL1052" s="190"/>
      <c r="CN1052" s="201"/>
      <c r="CO1052" s="190"/>
      <c r="CP1052" s="190"/>
      <c r="CQ1052" s="190"/>
      <c r="CR1052" s="190"/>
      <c r="CS1052" s="190"/>
      <c r="CT1052" s="190"/>
      <c r="CU1052" s="190"/>
      <c r="CV1052" s="190"/>
      <c r="CW1052" s="190"/>
      <c r="CX1052" s="190"/>
      <c r="CY1052" s="190"/>
      <c r="CZ1052" s="190"/>
      <c r="DA1052" s="190"/>
      <c r="DB1052" s="190"/>
      <c r="DC1052" s="190"/>
      <c r="DD1052" s="190"/>
      <c r="DE1052" s="190"/>
      <c r="DF1052" s="190"/>
      <c r="DG1052" s="190"/>
      <c r="DH1052" s="190"/>
      <c r="DI1052" s="190"/>
      <c r="DJ1052" s="190"/>
      <c r="DK1052" s="190"/>
      <c r="DL1052" s="190"/>
    </row>
    <row r="1053" spans="1:116" x14ac:dyDescent="0.4">
      <c r="A1053" s="174"/>
      <c r="E1053" s="8"/>
      <c r="G1053" s="175" t="s">
        <v>505</v>
      </c>
      <c r="H1053" s="200"/>
      <c r="I1053" s="201"/>
      <c r="J1053" s="201"/>
      <c r="K1053" s="202"/>
      <c r="L1053" s="202"/>
      <c r="M1053" s="202"/>
      <c r="N1053" s="202"/>
      <c r="O1053" s="202"/>
      <c r="P1053" s="202"/>
      <c r="R1053" s="202"/>
      <c r="S1053" s="190"/>
      <c r="T1053" s="190"/>
      <c r="U1053" s="190"/>
      <c r="V1053" s="190"/>
      <c r="W1053" s="190"/>
      <c r="X1053" s="190"/>
      <c r="Y1053" s="190"/>
      <c r="Z1053" s="190"/>
      <c r="AA1053" s="190"/>
      <c r="AB1053" s="190"/>
      <c r="AC1053" s="190"/>
      <c r="AD1053" s="190"/>
      <c r="AE1053" s="190"/>
      <c r="AF1053" s="190"/>
      <c r="AG1053" s="190"/>
      <c r="AH1053" s="190"/>
      <c r="AI1053" s="190"/>
      <c r="AJ1053" s="190"/>
      <c r="AK1053" s="190"/>
      <c r="AL1053" s="190"/>
      <c r="AM1053" s="190"/>
      <c r="AN1053" s="190"/>
      <c r="AO1053" s="190"/>
      <c r="AP1053" s="190"/>
      <c r="AQ1053" s="190"/>
      <c r="AR1053" s="190"/>
      <c r="AS1053" s="190"/>
      <c r="AT1053" s="190"/>
      <c r="AU1053" s="190"/>
      <c r="AV1053" s="190"/>
      <c r="AW1053" s="190"/>
      <c r="AX1053" s="190"/>
      <c r="AY1053" s="190"/>
      <c r="AZ1053" s="190"/>
      <c r="BA1053" s="190"/>
      <c r="BB1053" s="190"/>
      <c r="BC1053" s="190"/>
      <c r="BD1053" s="190"/>
      <c r="BE1053" s="190"/>
      <c r="BF1053" s="190"/>
      <c r="BG1053" s="190"/>
      <c r="BH1053" s="190"/>
      <c r="BI1053" s="190"/>
      <c r="BJ1053" s="190"/>
      <c r="BK1053" s="190"/>
      <c r="BL1053" s="190"/>
      <c r="BM1053" s="190"/>
      <c r="BN1053" s="190"/>
      <c r="BO1053" s="190"/>
      <c r="BP1053" s="190"/>
      <c r="BQ1053" s="190"/>
      <c r="BR1053" s="190"/>
      <c r="BS1053" s="190"/>
      <c r="BT1053" s="190"/>
      <c r="BU1053" s="190"/>
      <c r="BV1053" s="190"/>
      <c r="BW1053" s="190"/>
      <c r="BX1053" s="190"/>
      <c r="BY1053" s="190"/>
      <c r="BZ1053" s="190"/>
      <c r="CA1053" s="190"/>
      <c r="CB1053" s="190"/>
      <c r="CC1053" s="190"/>
      <c r="CD1053" s="190"/>
      <c r="CE1053" s="190"/>
      <c r="CF1053" s="190"/>
      <c r="CG1053" s="190"/>
      <c r="CH1053" s="190"/>
      <c r="CI1053" s="190"/>
      <c r="CJ1053" s="190"/>
      <c r="CK1053" s="190"/>
      <c r="CL1053" s="190"/>
      <c r="CN1053" s="201"/>
      <c r="CO1053" s="190"/>
      <c r="CP1053" s="190"/>
      <c r="CQ1053" s="190"/>
      <c r="CR1053" s="190"/>
      <c r="CS1053" s="190"/>
      <c r="CT1053" s="190"/>
      <c r="CU1053" s="190"/>
      <c r="CV1053" s="190"/>
      <c r="CW1053" s="190"/>
      <c r="CX1053" s="190"/>
      <c r="CY1053" s="190"/>
      <c r="CZ1053" s="190"/>
      <c r="DA1053" s="190"/>
      <c r="DB1053" s="190"/>
      <c r="DC1053" s="190"/>
      <c r="DD1053" s="190"/>
      <c r="DE1053" s="190"/>
      <c r="DF1053" s="190"/>
      <c r="DG1053" s="190"/>
      <c r="DH1053" s="190"/>
      <c r="DI1053" s="190"/>
      <c r="DJ1053" s="190"/>
      <c r="DK1053" s="190"/>
      <c r="DL1053" s="190"/>
    </row>
    <row r="1054" spans="1:116" x14ac:dyDescent="0.4">
      <c r="A1054" s="174"/>
      <c r="E1054" s="8"/>
      <c r="G1054" s="175" t="s">
        <v>463</v>
      </c>
      <c r="H1054" s="200"/>
      <c r="I1054" s="201"/>
      <c r="J1054" s="201"/>
      <c r="K1054" s="202"/>
      <c r="L1054" s="202"/>
      <c r="M1054" s="202"/>
      <c r="N1054" s="202"/>
      <c r="O1054" s="202"/>
      <c r="P1054" s="202"/>
      <c r="R1054" s="202"/>
      <c r="S1054" s="176" t="str">
        <f>ADDRESS(ROW(S1047),COLUMN(S1047),2)</f>
        <v>S$1047</v>
      </c>
      <c r="T1054" s="176" t="str">
        <f t="shared" ref="T1054:CE1054" si="1278">ADDRESS(ROW(T1047),COLUMN(T1047),2)</f>
        <v>T$1047</v>
      </c>
      <c r="U1054" s="176" t="str">
        <f t="shared" si="1278"/>
        <v>U$1047</v>
      </c>
      <c r="V1054" s="176" t="str">
        <f t="shared" si="1278"/>
        <v>V$1047</v>
      </c>
      <c r="W1054" s="176" t="str">
        <f t="shared" si="1278"/>
        <v>W$1047</v>
      </c>
      <c r="X1054" s="176" t="str">
        <f t="shared" si="1278"/>
        <v>X$1047</v>
      </c>
      <c r="Y1054" s="176" t="str">
        <f t="shared" si="1278"/>
        <v>Y$1047</v>
      </c>
      <c r="Z1054" s="176" t="str">
        <f t="shared" si="1278"/>
        <v>Z$1047</v>
      </c>
      <c r="AA1054" s="176" t="str">
        <f t="shared" si="1278"/>
        <v>AA$1047</v>
      </c>
      <c r="AB1054" s="176" t="str">
        <f t="shared" si="1278"/>
        <v>AB$1047</v>
      </c>
      <c r="AC1054" s="176" t="str">
        <f t="shared" si="1278"/>
        <v>AC$1047</v>
      </c>
      <c r="AD1054" s="176" t="str">
        <f t="shared" si="1278"/>
        <v>AD$1047</v>
      </c>
      <c r="AE1054" s="176" t="str">
        <f t="shared" si="1278"/>
        <v>AE$1047</v>
      </c>
      <c r="AF1054" s="176" t="str">
        <f t="shared" si="1278"/>
        <v>AF$1047</v>
      </c>
      <c r="AG1054" s="176" t="str">
        <f t="shared" si="1278"/>
        <v>AG$1047</v>
      </c>
      <c r="AH1054" s="176" t="str">
        <f t="shared" si="1278"/>
        <v>AH$1047</v>
      </c>
      <c r="AI1054" s="176" t="str">
        <f t="shared" si="1278"/>
        <v>AI$1047</v>
      </c>
      <c r="AJ1054" s="176" t="str">
        <f t="shared" si="1278"/>
        <v>AJ$1047</v>
      </c>
      <c r="AK1054" s="176" t="str">
        <f t="shared" si="1278"/>
        <v>AK$1047</v>
      </c>
      <c r="AL1054" s="176" t="str">
        <f t="shared" si="1278"/>
        <v>AL$1047</v>
      </c>
      <c r="AM1054" s="176" t="str">
        <f t="shared" si="1278"/>
        <v>AM$1047</v>
      </c>
      <c r="AN1054" s="176" t="str">
        <f t="shared" si="1278"/>
        <v>AN$1047</v>
      </c>
      <c r="AO1054" s="176" t="str">
        <f t="shared" si="1278"/>
        <v>AO$1047</v>
      </c>
      <c r="AP1054" s="176" t="str">
        <f t="shared" si="1278"/>
        <v>AP$1047</v>
      </c>
      <c r="AQ1054" s="176" t="str">
        <f t="shared" si="1278"/>
        <v>AQ$1047</v>
      </c>
      <c r="AR1054" s="176" t="str">
        <f t="shared" si="1278"/>
        <v>AR$1047</v>
      </c>
      <c r="AS1054" s="176" t="str">
        <f t="shared" si="1278"/>
        <v>AS$1047</v>
      </c>
      <c r="AT1054" s="176" t="str">
        <f t="shared" si="1278"/>
        <v>AT$1047</v>
      </c>
      <c r="AU1054" s="176" t="str">
        <f t="shared" si="1278"/>
        <v>AU$1047</v>
      </c>
      <c r="AV1054" s="176" t="str">
        <f t="shared" si="1278"/>
        <v>AV$1047</v>
      </c>
      <c r="AW1054" s="176" t="str">
        <f t="shared" si="1278"/>
        <v>AW$1047</v>
      </c>
      <c r="AX1054" s="176" t="str">
        <f t="shared" si="1278"/>
        <v>AX$1047</v>
      </c>
      <c r="AY1054" s="176" t="str">
        <f t="shared" si="1278"/>
        <v>AY$1047</v>
      </c>
      <c r="AZ1054" s="176" t="str">
        <f t="shared" si="1278"/>
        <v>AZ$1047</v>
      </c>
      <c r="BA1054" s="176" t="str">
        <f t="shared" si="1278"/>
        <v>BA$1047</v>
      </c>
      <c r="BB1054" s="176" t="str">
        <f t="shared" si="1278"/>
        <v>BB$1047</v>
      </c>
      <c r="BC1054" s="176" t="str">
        <f t="shared" si="1278"/>
        <v>BC$1047</v>
      </c>
      <c r="BD1054" s="176" t="str">
        <f t="shared" si="1278"/>
        <v>BD$1047</v>
      </c>
      <c r="BE1054" s="176" t="str">
        <f t="shared" si="1278"/>
        <v>BE$1047</v>
      </c>
      <c r="BF1054" s="176" t="str">
        <f t="shared" si="1278"/>
        <v>BF$1047</v>
      </c>
      <c r="BG1054" s="176" t="str">
        <f t="shared" si="1278"/>
        <v>BG$1047</v>
      </c>
      <c r="BH1054" s="176" t="str">
        <f t="shared" si="1278"/>
        <v>BH$1047</v>
      </c>
      <c r="BI1054" s="176" t="str">
        <f t="shared" si="1278"/>
        <v>BI$1047</v>
      </c>
      <c r="BJ1054" s="176" t="str">
        <f t="shared" si="1278"/>
        <v>BJ$1047</v>
      </c>
      <c r="BK1054" s="176" t="str">
        <f t="shared" si="1278"/>
        <v>BK$1047</v>
      </c>
      <c r="BL1054" s="176" t="str">
        <f t="shared" si="1278"/>
        <v>BL$1047</v>
      </c>
      <c r="BM1054" s="176" t="str">
        <f t="shared" si="1278"/>
        <v>BM$1047</v>
      </c>
      <c r="BN1054" s="176" t="str">
        <f t="shared" si="1278"/>
        <v>BN$1047</v>
      </c>
      <c r="BO1054" s="176" t="str">
        <f t="shared" si="1278"/>
        <v>BO$1047</v>
      </c>
      <c r="BP1054" s="176" t="str">
        <f t="shared" si="1278"/>
        <v>BP$1047</v>
      </c>
      <c r="BQ1054" s="176" t="str">
        <f t="shared" si="1278"/>
        <v>BQ$1047</v>
      </c>
      <c r="BR1054" s="176" t="str">
        <f t="shared" si="1278"/>
        <v>BR$1047</v>
      </c>
      <c r="BS1054" s="176" t="str">
        <f t="shared" si="1278"/>
        <v>BS$1047</v>
      </c>
      <c r="BT1054" s="176" t="str">
        <f t="shared" si="1278"/>
        <v>BT$1047</v>
      </c>
      <c r="BU1054" s="176" t="str">
        <f t="shared" si="1278"/>
        <v>BU$1047</v>
      </c>
      <c r="BV1054" s="176" t="str">
        <f t="shared" si="1278"/>
        <v>BV$1047</v>
      </c>
      <c r="BW1054" s="176" t="str">
        <f t="shared" si="1278"/>
        <v>BW$1047</v>
      </c>
      <c r="BX1054" s="176" t="str">
        <f t="shared" si="1278"/>
        <v>BX$1047</v>
      </c>
      <c r="BY1054" s="176" t="str">
        <f t="shared" si="1278"/>
        <v>BY$1047</v>
      </c>
      <c r="BZ1054" s="176" t="str">
        <f t="shared" si="1278"/>
        <v>BZ$1047</v>
      </c>
      <c r="CA1054" s="176" t="str">
        <f t="shared" si="1278"/>
        <v>CA$1047</v>
      </c>
      <c r="CB1054" s="176" t="str">
        <f t="shared" si="1278"/>
        <v>CB$1047</v>
      </c>
      <c r="CC1054" s="176" t="str">
        <f t="shared" si="1278"/>
        <v>CC$1047</v>
      </c>
      <c r="CD1054" s="176" t="str">
        <f t="shared" si="1278"/>
        <v>CD$1047</v>
      </c>
      <c r="CE1054" s="176" t="str">
        <f t="shared" si="1278"/>
        <v>CE$1047</v>
      </c>
      <c r="CF1054" s="176" t="str">
        <f t="shared" ref="CF1054:CL1054" si="1279">ADDRESS(ROW(CF1047),COLUMN(CF1047),2)</f>
        <v>CF$1047</v>
      </c>
      <c r="CG1054" s="176" t="str">
        <f t="shared" si="1279"/>
        <v>CG$1047</v>
      </c>
      <c r="CH1054" s="176" t="str">
        <f t="shared" si="1279"/>
        <v>CH$1047</v>
      </c>
      <c r="CI1054" s="176" t="str">
        <f t="shared" si="1279"/>
        <v>CI$1047</v>
      </c>
      <c r="CJ1054" s="176" t="str">
        <f t="shared" si="1279"/>
        <v>CJ$1047</v>
      </c>
      <c r="CK1054" s="176" t="str">
        <f t="shared" si="1279"/>
        <v>CK$1047</v>
      </c>
      <c r="CL1054" s="176" t="str">
        <f t="shared" si="1279"/>
        <v>CL$1047</v>
      </c>
      <c r="CN1054" s="201"/>
      <c r="CO1054" s="176" t="str">
        <f t="shared" ref="CO1054:DK1054" si="1280">ADDRESS(ROW(CO1047),COLUMN(CO1047),2)</f>
        <v>CO$1047</v>
      </c>
      <c r="CP1054" s="176" t="str">
        <f t="shared" si="1280"/>
        <v>CP$1047</v>
      </c>
      <c r="CQ1054" s="176" t="str">
        <f t="shared" si="1280"/>
        <v>CQ$1047</v>
      </c>
      <c r="CR1054" s="176" t="str">
        <f t="shared" si="1280"/>
        <v>CR$1047</v>
      </c>
      <c r="CS1054" s="176" t="str">
        <f t="shared" si="1280"/>
        <v>CS$1047</v>
      </c>
      <c r="CT1054" s="176" t="str">
        <f t="shared" si="1280"/>
        <v>CT$1047</v>
      </c>
      <c r="CU1054" s="176" t="str">
        <f t="shared" si="1280"/>
        <v>CU$1047</v>
      </c>
      <c r="CV1054" s="176" t="str">
        <f t="shared" si="1280"/>
        <v>CV$1047</v>
      </c>
      <c r="CW1054" s="176" t="str">
        <f t="shared" si="1280"/>
        <v>CW$1047</v>
      </c>
      <c r="CX1054" s="176" t="str">
        <f t="shared" si="1280"/>
        <v>CX$1047</v>
      </c>
      <c r="CY1054" s="176" t="str">
        <f t="shared" si="1280"/>
        <v>CY$1047</v>
      </c>
      <c r="CZ1054" s="176" t="str">
        <f t="shared" si="1280"/>
        <v>CZ$1047</v>
      </c>
      <c r="DA1054" s="176" t="str">
        <f t="shared" si="1280"/>
        <v>DA$1047</v>
      </c>
      <c r="DB1054" s="176" t="str">
        <f t="shared" si="1280"/>
        <v>DB$1047</v>
      </c>
      <c r="DC1054" s="176" t="str">
        <f t="shared" si="1280"/>
        <v>DC$1047</v>
      </c>
      <c r="DD1054" s="176" t="str">
        <f t="shared" si="1280"/>
        <v>DD$1047</v>
      </c>
      <c r="DE1054" s="176" t="str">
        <f t="shared" si="1280"/>
        <v>DE$1047</v>
      </c>
      <c r="DF1054" s="176" t="str">
        <f t="shared" si="1280"/>
        <v>DF$1047</v>
      </c>
      <c r="DG1054" s="176" t="str">
        <f t="shared" si="1280"/>
        <v>DG$1047</v>
      </c>
      <c r="DH1054" s="176" t="str">
        <f t="shared" si="1280"/>
        <v>DH$1047</v>
      </c>
      <c r="DI1054" s="176" t="str">
        <f t="shared" si="1280"/>
        <v>DI$1047</v>
      </c>
      <c r="DJ1054" s="176" t="str">
        <f t="shared" si="1280"/>
        <v>DJ$1047</v>
      </c>
      <c r="DK1054" s="176" t="str">
        <f t="shared" si="1280"/>
        <v>DK$1047</v>
      </c>
      <c r="DL1054" s="176" t="str">
        <f t="shared" ref="DL1054" si="1281">ADDRESS(ROW(DL1047),COLUMN(DL1047),2)</f>
        <v>DL$1047</v>
      </c>
    </row>
    <row r="1055" spans="1:116" x14ac:dyDescent="0.4">
      <c r="A1055" s="174"/>
      <c r="E1055" s="8"/>
      <c r="G1055" s="175" t="s">
        <v>464</v>
      </c>
      <c r="H1055" s="200"/>
      <c r="I1055" s="201"/>
      <c r="J1055" s="201"/>
      <c r="K1055" s="202"/>
      <c r="L1055" s="202"/>
      <c r="M1055" s="202"/>
      <c r="N1055" s="202"/>
      <c r="O1055" s="202"/>
      <c r="P1055" s="202"/>
      <c r="R1055" s="202"/>
      <c r="S1055" s="190" t="str">
        <f t="shared" ref="S1055:AX1055" si="1282">S$23</f>
        <v>S$19</v>
      </c>
      <c r="T1055" s="190" t="str">
        <f t="shared" si="1282"/>
        <v>T$19</v>
      </c>
      <c r="U1055" s="190" t="str">
        <f t="shared" si="1282"/>
        <v>U$19</v>
      </c>
      <c r="V1055" s="190" t="str">
        <f t="shared" si="1282"/>
        <v>V$19</v>
      </c>
      <c r="W1055" s="190" t="str">
        <f t="shared" si="1282"/>
        <v>W$19</v>
      </c>
      <c r="X1055" s="190" t="str">
        <f t="shared" si="1282"/>
        <v>X$19</v>
      </c>
      <c r="Y1055" s="190" t="str">
        <f t="shared" si="1282"/>
        <v>Y$19</v>
      </c>
      <c r="Z1055" s="190" t="str">
        <f t="shared" si="1282"/>
        <v>Z$19</v>
      </c>
      <c r="AA1055" s="190" t="str">
        <f t="shared" si="1282"/>
        <v>AA$19</v>
      </c>
      <c r="AB1055" s="190" t="str">
        <f t="shared" si="1282"/>
        <v>AB$19</v>
      </c>
      <c r="AC1055" s="190" t="str">
        <f t="shared" si="1282"/>
        <v>AC$19</v>
      </c>
      <c r="AD1055" s="190" t="str">
        <f t="shared" si="1282"/>
        <v>AD$19</v>
      </c>
      <c r="AE1055" s="190" t="str">
        <f t="shared" si="1282"/>
        <v>AE$19</v>
      </c>
      <c r="AF1055" s="190" t="str">
        <f t="shared" si="1282"/>
        <v>AF$19</v>
      </c>
      <c r="AG1055" s="190" t="str">
        <f t="shared" si="1282"/>
        <v>AG$19</v>
      </c>
      <c r="AH1055" s="190" t="str">
        <f t="shared" si="1282"/>
        <v>AH$19</v>
      </c>
      <c r="AI1055" s="190" t="str">
        <f t="shared" si="1282"/>
        <v>AI$19</v>
      </c>
      <c r="AJ1055" s="190" t="str">
        <f t="shared" si="1282"/>
        <v>AJ$19</v>
      </c>
      <c r="AK1055" s="190" t="str">
        <f t="shared" si="1282"/>
        <v>AK$19</v>
      </c>
      <c r="AL1055" s="190" t="str">
        <f t="shared" si="1282"/>
        <v>AL$19</v>
      </c>
      <c r="AM1055" s="190" t="str">
        <f t="shared" si="1282"/>
        <v>AM$19</v>
      </c>
      <c r="AN1055" s="190" t="str">
        <f t="shared" si="1282"/>
        <v>AN$19</v>
      </c>
      <c r="AO1055" s="190" t="str">
        <f t="shared" si="1282"/>
        <v>AO$19</v>
      </c>
      <c r="AP1055" s="190" t="str">
        <f t="shared" si="1282"/>
        <v>AP$19</v>
      </c>
      <c r="AQ1055" s="190" t="str">
        <f t="shared" si="1282"/>
        <v>AQ$19</v>
      </c>
      <c r="AR1055" s="190" t="str">
        <f t="shared" si="1282"/>
        <v>AR$19</v>
      </c>
      <c r="AS1055" s="190" t="str">
        <f t="shared" si="1282"/>
        <v>AS$19</v>
      </c>
      <c r="AT1055" s="190" t="str">
        <f t="shared" si="1282"/>
        <v>AT$19</v>
      </c>
      <c r="AU1055" s="190" t="str">
        <f t="shared" si="1282"/>
        <v>AU$19</v>
      </c>
      <c r="AV1055" s="190" t="str">
        <f t="shared" si="1282"/>
        <v>AV$19</v>
      </c>
      <c r="AW1055" s="190" t="str">
        <f t="shared" si="1282"/>
        <v>AW$19</v>
      </c>
      <c r="AX1055" s="190" t="str">
        <f t="shared" si="1282"/>
        <v>AX$19</v>
      </c>
      <c r="AY1055" s="190" t="str">
        <f t="shared" ref="AY1055:CD1055" si="1283">AY$23</f>
        <v>AY$19</v>
      </c>
      <c r="AZ1055" s="190" t="str">
        <f t="shared" si="1283"/>
        <v>AZ$19</v>
      </c>
      <c r="BA1055" s="190" t="str">
        <f t="shared" si="1283"/>
        <v>BA$19</v>
      </c>
      <c r="BB1055" s="190" t="str">
        <f t="shared" si="1283"/>
        <v>BB$19</v>
      </c>
      <c r="BC1055" s="190" t="str">
        <f t="shared" si="1283"/>
        <v>BC$19</v>
      </c>
      <c r="BD1055" s="190" t="str">
        <f t="shared" si="1283"/>
        <v>BD$19</v>
      </c>
      <c r="BE1055" s="190" t="str">
        <f t="shared" si="1283"/>
        <v>BE$19</v>
      </c>
      <c r="BF1055" s="190" t="str">
        <f t="shared" si="1283"/>
        <v>BF$19</v>
      </c>
      <c r="BG1055" s="190" t="str">
        <f t="shared" si="1283"/>
        <v>BG$19</v>
      </c>
      <c r="BH1055" s="190" t="str">
        <f t="shared" si="1283"/>
        <v>BH$19</v>
      </c>
      <c r="BI1055" s="190" t="str">
        <f t="shared" si="1283"/>
        <v>BI$19</v>
      </c>
      <c r="BJ1055" s="190" t="str">
        <f t="shared" si="1283"/>
        <v>BJ$19</v>
      </c>
      <c r="BK1055" s="190" t="str">
        <f t="shared" si="1283"/>
        <v>BK$19</v>
      </c>
      <c r="BL1055" s="190" t="str">
        <f t="shared" si="1283"/>
        <v>BL$19</v>
      </c>
      <c r="BM1055" s="190" t="str">
        <f t="shared" si="1283"/>
        <v>BM$19</v>
      </c>
      <c r="BN1055" s="190" t="str">
        <f t="shared" si="1283"/>
        <v>BN$19</v>
      </c>
      <c r="BO1055" s="190" t="str">
        <f t="shared" si="1283"/>
        <v>BO$19</v>
      </c>
      <c r="BP1055" s="190" t="str">
        <f t="shared" si="1283"/>
        <v>BP$19</v>
      </c>
      <c r="BQ1055" s="190" t="str">
        <f t="shared" si="1283"/>
        <v>BQ$19</v>
      </c>
      <c r="BR1055" s="190" t="str">
        <f t="shared" si="1283"/>
        <v>BR$19</v>
      </c>
      <c r="BS1055" s="190" t="str">
        <f t="shared" si="1283"/>
        <v>BS$19</v>
      </c>
      <c r="BT1055" s="190" t="str">
        <f t="shared" si="1283"/>
        <v>BT$19</v>
      </c>
      <c r="BU1055" s="190" t="str">
        <f t="shared" si="1283"/>
        <v>BU$19</v>
      </c>
      <c r="BV1055" s="190" t="str">
        <f t="shared" si="1283"/>
        <v>BV$19</v>
      </c>
      <c r="BW1055" s="190" t="str">
        <f t="shared" si="1283"/>
        <v>BW$19</v>
      </c>
      <c r="BX1055" s="190" t="str">
        <f t="shared" si="1283"/>
        <v>BX$19</v>
      </c>
      <c r="BY1055" s="190" t="str">
        <f t="shared" si="1283"/>
        <v>BY$19</v>
      </c>
      <c r="BZ1055" s="190" t="str">
        <f t="shared" si="1283"/>
        <v>BZ$19</v>
      </c>
      <c r="CA1055" s="190" t="str">
        <f t="shared" si="1283"/>
        <v>CA$19</v>
      </c>
      <c r="CB1055" s="190" t="str">
        <f t="shared" si="1283"/>
        <v>CB$19</v>
      </c>
      <c r="CC1055" s="190" t="str">
        <f t="shared" si="1283"/>
        <v>CC$19</v>
      </c>
      <c r="CD1055" s="190" t="str">
        <f t="shared" si="1283"/>
        <v>CD$19</v>
      </c>
      <c r="CE1055" s="190" t="str">
        <f t="shared" ref="CE1055:CL1055" si="1284">CE$23</f>
        <v>CE$19</v>
      </c>
      <c r="CF1055" s="190" t="str">
        <f t="shared" si="1284"/>
        <v>CF$19</v>
      </c>
      <c r="CG1055" s="190" t="str">
        <f t="shared" si="1284"/>
        <v>CG$19</v>
      </c>
      <c r="CH1055" s="190" t="str">
        <f t="shared" si="1284"/>
        <v>CH$19</v>
      </c>
      <c r="CI1055" s="190" t="str">
        <f t="shared" si="1284"/>
        <v>CI$19</v>
      </c>
      <c r="CJ1055" s="190" t="str">
        <f t="shared" si="1284"/>
        <v>CJ$19</v>
      </c>
      <c r="CK1055" s="190" t="str">
        <f t="shared" si="1284"/>
        <v>CK$19</v>
      </c>
      <c r="CL1055" s="190" t="str">
        <f t="shared" si="1284"/>
        <v>CL$19</v>
      </c>
      <c r="CN1055" s="201"/>
      <c r="CO1055" s="190" t="str">
        <f t="shared" ref="CO1055:DL1055" si="1285">CO$23</f>
        <v>CO$19</v>
      </c>
      <c r="CP1055" s="190" t="str">
        <f t="shared" si="1285"/>
        <v>CP$19</v>
      </c>
      <c r="CQ1055" s="190" t="str">
        <f t="shared" si="1285"/>
        <v>CQ$19</v>
      </c>
      <c r="CR1055" s="190" t="str">
        <f t="shared" si="1285"/>
        <v>CR$19</v>
      </c>
      <c r="CS1055" s="190" t="str">
        <f t="shared" si="1285"/>
        <v>CS$19</v>
      </c>
      <c r="CT1055" s="190" t="str">
        <f t="shared" si="1285"/>
        <v>CT$19</v>
      </c>
      <c r="CU1055" s="190" t="str">
        <f t="shared" si="1285"/>
        <v>CU$19</v>
      </c>
      <c r="CV1055" s="190" t="str">
        <f t="shared" si="1285"/>
        <v>CV$19</v>
      </c>
      <c r="CW1055" s="190" t="str">
        <f t="shared" si="1285"/>
        <v>CW$19</v>
      </c>
      <c r="CX1055" s="190" t="str">
        <f t="shared" si="1285"/>
        <v>CX$19</v>
      </c>
      <c r="CY1055" s="190" t="str">
        <f t="shared" si="1285"/>
        <v>CY$19</v>
      </c>
      <c r="CZ1055" s="190" t="str">
        <f t="shared" si="1285"/>
        <v>CZ$19</v>
      </c>
      <c r="DA1055" s="190" t="str">
        <f t="shared" si="1285"/>
        <v>DA$19</v>
      </c>
      <c r="DB1055" s="190" t="str">
        <f t="shared" si="1285"/>
        <v>DB$19</v>
      </c>
      <c r="DC1055" s="190" t="str">
        <f t="shared" si="1285"/>
        <v>DC$19</v>
      </c>
      <c r="DD1055" s="190" t="str">
        <f t="shared" si="1285"/>
        <v>DD$19</v>
      </c>
      <c r="DE1055" s="190" t="str">
        <f t="shared" si="1285"/>
        <v>DE$19</v>
      </c>
      <c r="DF1055" s="190" t="str">
        <f t="shared" si="1285"/>
        <v>DF$19</v>
      </c>
      <c r="DG1055" s="190" t="str">
        <f t="shared" si="1285"/>
        <v>DG$19</v>
      </c>
      <c r="DH1055" s="190" t="str">
        <f t="shared" si="1285"/>
        <v>DH$19</v>
      </c>
      <c r="DI1055" s="190" t="str">
        <f t="shared" si="1285"/>
        <v>DI$19</v>
      </c>
      <c r="DJ1055" s="190" t="str">
        <f t="shared" si="1285"/>
        <v>DJ$19</v>
      </c>
      <c r="DK1055" s="190" t="str">
        <f t="shared" si="1285"/>
        <v>DK$19</v>
      </c>
      <c r="DL1055" s="190" t="str">
        <f t="shared" si="1285"/>
        <v>DL$19</v>
      </c>
    </row>
    <row r="1056" spans="1:116" x14ac:dyDescent="0.4">
      <c r="A1056" s="142" t="s">
        <v>218</v>
      </c>
      <c r="B1056" s="31" t="s">
        <v>81</v>
      </c>
      <c r="C1056" s="31"/>
      <c r="D1056" t="s">
        <v>496</v>
      </c>
      <c r="E1056" s="8" t="str">
        <f t="shared" ref="E1056:E1059" si="1286">ROW()&amp;" "&amp;D1056</f>
        <v>1056 WCINV-SSV</v>
      </c>
      <c r="F1056" t="s">
        <v>439</v>
      </c>
      <c r="G1056" s="143" t="s">
        <v>265</v>
      </c>
      <c r="H1056" s="142"/>
      <c r="I1056" s="144"/>
      <c r="J1056" s="144"/>
      <c r="K1056" s="142"/>
      <c r="L1056" s="142"/>
      <c r="M1056" s="142"/>
      <c r="N1056" s="142"/>
      <c r="O1056" s="142"/>
      <c r="P1056" s="142"/>
      <c r="R1056" s="143"/>
      <c r="S1056" s="143"/>
      <c r="T1056" s="143"/>
      <c r="U1056" s="143"/>
      <c r="V1056" s="143"/>
      <c r="W1056" s="143"/>
      <c r="X1056" s="143"/>
      <c r="Y1056" s="143"/>
      <c r="Z1056" s="143"/>
      <c r="AA1056" s="143"/>
      <c r="AB1056" s="143"/>
      <c r="AC1056" s="143"/>
      <c r="AD1056" s="143"/>
      <c r="AE1056" s="143"/>
      <c r="AF1056" s="143"/>
      <c r="AG1056" s="143"/>
      <c r="AH1056" s="143"/>
      <c r="AI1056" s="143"/>
      <c r="AJ1056" s="143"/>
      <c r="AK1056" s="143"/>
      <c r="AL1056" s="143"/>
      <c r="AM1056" s="143"/>
      <c r="AN1056" s="143"/>
      <c r="AO1056" s="143"/>
      <c r="AP1056" s="143"/>
      <c r="AQ1056" s="143"/>
      <c r="AR1056" s="143"/>
      <c r="AS1056" s="143"/>
      <c r="AT1056" s="143"/>
      <c r="AU1056" s="143"/>
      <c r="AV1056" s="143"/>
      <c r="AW1056" s="143"/>
      <c r="AX1056" s="143"/>
      <c r="AY1056" s="143"/>
      <c r="AZ1056" s="143"/>
      <c r="BA1056" s="143"/>
      <c r="BB1056" s="143"/>
      <c r="BC1056" s="143"/>
      <c r="BD1056" s="143"/>
      <c r="BE1056" s="143"/>
      <c r="BF1056" s="143"/>
      <c r="BG1056" s="143"/>
      <c r="BH1056" s="143"/>
      <c r="BI1056" s="143"/>
      <c r="BJ1056" s="143"/>
      <c r="BK1056" s="143"/>
      <c r="BL1056" s="143"/>
      <c r="BM1056" s="143"/>
      <c r="BN1056" s="143"/>
      <c r="BO1056" s="143"/>
      <c r="BP1056" s="143"/>
      <c r="BQ1056" s="143"/>
      <c r="BR1056" s="143"/>
      <c r="BS1056" s="143"/>
      <c r="BT1056" s="143"/>
      <c r="BU1056" s="143"/>
      <c r="BV1056" s="143"/>
      <c r="BW1056" s="143"/>
      <c r="BX1056" s="143"/>
      <c r="BY1056" s="143"/>
      <c r="BZ1056" s="143"/>
      <c r="CA1056" s="143"/>
      <c r="CB1056" s="143"/>
      <c r="CC1056" s="143"/>
      <c r="CD1056" s="143"/>
      <c r="CE1056" s="143"/>
      <c r="CF1056" s="143"/>
      <c r="CG1056" s="143"/>
      <c r="CH1056" s="143"/>
      <c r="CI1056" s="143"/>
      <c r="CJ1056" s="143"/>
      <c r="CK1056" s="143"/>
      <c r="CL1056" s="143"/>
      <c r="CN1056" s="144"/>
      <c r="CO1056" s="143"/>
      <c r="CP1056" s="143"/>
      <c r="CQ1056" s="143"/>
      <c r="CR1056" s="143"/>
      <c r="CS1056" s="143"/>
      <c r="CT1056" s="143"/>
      <c r="CU1056" s="143"/>
      <c r="CV1056" s="143"/>
      <c r="CW1056" s="143"/>
      <c r="CX1056" s="143"/>
      <c r="CY1056" s="143"/>
      <c r="CZ1056" s="143"/>
      <c r="DA1056" s="143"/>
      <c r="DB1056" s="143"/>
      <c r="DC1056" s="143"/>
      <c r="DD1056" s="143"/>
      <c r="DE1056" s="143"/>
      <c r="DF1056" s="143"/>
      <c r="DG1056" s="143"/>
      <c r="DH1056" s="143"/>
      <c r="DI1056" s="143"/>
      <c r="DJ1056" s="143"/>
      <c r="DK1056" s="143"/>
      <c r="DL1056" s="143"/>
    </row>
    <row r="1057" spans="1:116" x14ac:dyDescent="0.4">
      <c r="B1057" t="str">
        <f>E1057</f>
        <v>1057 WCINV-SSV</v>
      </c>
      <c r="D1057" t="s">
        <v>496</v>
      </c>
      <c r="E1057" s="8" t="str">
        <f t="shared" si="1286"/>
        <v>1057 WCINV-SSV</v>
      </c>
      <c r="G1057" s="95" t="str">
        <f>G1059&amp;":"</f>
        <v>Inventory - (Secondary label):</v>
      </c>
      <c r="H1057" s="12"/>
      <c r="I1057" s="60"/>
      <c r="J1057" s="60"/>
      <c r="K1057" s="20"/>
      <c r="L1057" s="20"/>
      <c r="M1057" s="20"/>
      <c r="N1057" s="20"/>
      <c r="O1057" s="20"/>
      <c r="P1057" s="20"/>
      <c r="R1057" s="20"/>
      <c r="S1057" s="20"/>
      <c r="T1057" s="20"/>
      <c r="U1057" s="20"/>
      <c r="V1057" s="20"/>
      <c r="W1057" s="20"/>
      <c r="X1057" s="20"/>
      <c r="Y1057" s="20"/>
      <c r="Z1057" s="20"/>
      <c r="AA1057" s="20"/>
      <c r="AB1057" s="20"/>
      <c r="AC1057" s="20"/>
      <c r="AD1057" s="20"/>
      <c r="AE1057" s="20"/>
      <c r="AF1057" s="20"/>
      <c r="AG1057" s="20"/>
      <c r="AH1057" s="20"/>
      <c r="AI1057" s="20"/>
      <c r="AJ1057" s="20"/>
      <c r="AK1057" s="20"/>
      <c r="AL1057" s="20"/>
      <c r="AM1057" s="20"/>
      <c r="AN1057" s="20"/>
      <c r="AO1057" s="20"/>
      <c r="AP1057" s="20"/>
      <c r="AQ1057" s="20"/>
      <c r="AR1057" s="20"/>
      <c r="AS1057" s="20"/>
      <c r="AT1057" s="20"/>
      <c r="AU1057" s="20"/>
      <c r="AV1057" s="20"/>
      <c r="AW1057" s="20"/>
      <c r="AX1057" s="20"/>
      <c r="AY1057" s="20"/>
      <c r="AZ1057" s="20"/>
      <c r="BA1057" s="20"/>
      <c r="BB1057" s="20"/>
      <c r="BC1057" s="20"/>
      <c r="BD1057" s="20"/>
      <c r="BE1057" s="20"/>
      <c r="BF1057" s="20"/>
      <c r="BG1057" s="20"/>
      <c r="BH1057" s="20"/>
      <c r="BI1057" s="20"/>
      <c r="BJ1057" s="20"/>
      <c r="BK1057" s="20"/>
      <c r="BL1057" s="20"/>
      <c r="BM1057" s="20"/>
      <c r="BN1057" s="20"/>
      <c r="BO1057" s="20"/>
      <c r="BP1057" s="20"/>
      <c r="BQ1057" s="20"/>
      <c r="BR1057" s="20"/>
      <c r="BS1057" s="20"/>
      <c r="BT1057" s="20"/>
      <c r="BU1057" s="20"/>
      <c r="BV1057" s="20"/>
      <c r="BW1057" s="20"/>
      <c r="BX1057" s="20"/>
      <c r="BY1057" s="20"/>
      <c r="BZ1057" s="20"/>
      <c r="CA1057" s="20"/>
      <c r="CB1057" s="20"/>
      <c r="CC1057" s="20"/>
      <c r="CD1057" s="20"/>
      <c r="CE1057" s="20"/>
      <c r="CF1057" s="20"/>
      <c r="CG1057" s="20"/>
      <c r="CH1057" s="20"/>
      <c r="CI1057" s="20"/>
      <c r="CJ1057" s="20"/>
      <c r="CK1057" s="20"/>
      <c r="CL1057" s="20"/>
      <c r="CN1057" s="60"/>
      <c r="CO1057" s="20"/>
      <c r="CP1057" s="20"/>
      <c r="CQ1057" s="20"/>
      <c r="CR1057" s="20"/>
      <c r="CS1057" s="20"/>
      <c r="CT1057" s="20"/>
      <c r="CU1057" s="20"/>
      <c r="CV1057" s="20"/>
      <c r="CW1057" s="20"/>
      <c r="CX1057" s="20"/>
      <c r="CY1057" s="20"/>
      <c r="CZ1057" s="20"/>
      <c r="DA1057" s="20"/>
      <c r="DB1057" s="20"/>
      <c r="DC1057" s="20"/>
      <c r="DD1057" s="20"/>
      <c r="DE1057" s="20"/>
      <c r="DF1057" s="20"/>
      <c r="DG1057" s="20"/>
      <c r="DH1057" s="20"/>
      <c r="DI1057" s="20"/>
      <c r="DJ1057" s="20"/>
      <c r="DK1057" s="20"/>
      <c r="DL1057" s="20"/>
    </row>
    <row r="1058" spans="1:116" x14ac:dyDescent="0.4">
      <c r="B1058" t="str">
        <f>E1058</f>
        <v>1058 WCINV-SSV</v>
      </c>
      <c r="D1058" t="s">
        <v>496</v>
      </c>
      <c r="E1058" s="8" t="str">
        <f t="shared" si="1286"/>
        <v>1058 WCINV-SSV</v>
      </c>
      <c r="G1058" s="145" t="s">
        <v>238</v>
      </c>
      <c r="H1058" s="12"/>
      <c r="I1058" s="60"/>
      <c r="J1058" s="60"/>
      <c r="K1058" s="17">
        <v>30</v>
      </c>
      <c r="L1058" s="17">
        <v>30</v>
      </c>
      <c r="M1058" s="17">
        <v>30</v>
      </c>
      <c r="N1058" s="17">
        <v>30</v>
      </c>
      <c r="O1058" s="17">
        <v>30</v>
      </c>
      <c r="P1058" s="17">
        <v>30</v>
      </c>
      <c r="R1058" s="15"/>
      <c r="S1058" s="15" cm="1">
        <f t="array" ref="S1058">INDEX($K:$P,ROW(),MATCH(S$3,$K$2:$P$2,0))</f>
        <v>30</v>
      </c>
      <c r="T1058" s="15" cm="1">
        <f t="array" ref="T1058">INDEX($K:$P,ROW(),MATCH(T$3,$K$2:$P$2,0))</f>
        <v>30</v>
      </c>
      <c r="U1058" s="15" cm="1">
        <f t="array" ref="U1058">INDEX($K:$P,ROW(),MATCH(U$3,$K$2:$P$2,0))</f>
        <v>30</v>
      </c>
      <c r="V1058" s="15" cm="1">
        <f t="array" ref="V1058">INDEX($K:$P,ROW(),MATCH(V$3,$K$2:$P$2,0))</f>
        <v>30</v>
      </c>
      <c r="W1058" s="15" cm="1">
        <f t="array" ref="W1058">INDEX($K:$P,ROW(),MATCH(W$3,$K$2:$P$2,0))</f>
        <v>30</v>
      </c>
      <c r="X1058" s="15" cm="1">
        <f t="array" ref="X1058">INDEX($K:$P,ROW(),MATCH(X$3,$K$2:$P$2,0))</f>
        <v>30</v>
      </c>
      <c r="Y1058" s="15" cm="1">
        <f t="array" ref="Y1058">INDEX($K:$P,ROW(),MATCH(Y$3,$K$2:$P$2,0))</f>
        <v>30</v>
      </c>
      <c r="Z1058" s="15" cm="1">
        <f t="array" ref="Z1058">INDEX($K:$P,ROW(),MATCH(Z$3,$K$2:$P$2,0))</f>
        <v>30</v>
      </c>
      <c r="AA1058" s="15" cm="1">
        <f t="array" ref="AA1058">INDEX($K:$P,ROW(),MATCH(AA$3,$K$2:$P$2,0))</f>
        <v>30</v>
      </c>
      <c r="AB1058" s="15" cm="1">
        <f t="array" ref="AB1058">INDEX($K:$P,ROW(),MATCH(AB$3,$K$2:$P$2,0))</f>
        <v>30</v>
      </c>
      <c r="AC1058" s="15" cm="1">
        <f t="array" ref="AC1058">INDEX($K:$P,ROW(),MATCH(AC$3,$K$2:$P$2,0))</f>
        <v>30</v>
      </c>
      <c r="AD1058" s="15" cm="1">
        <f t="array" ref="AD1058">INDEX($K:$P,ROW(),MATCH(AD$3,$K$2:$P$2,0))</f>
        <v>30</v>
      </c>
      <c r="AE1058" s="15" cm="1">
        <f t="array" ref="AE1058">INDEX($K:$P,ROW(),MATCH(AE$3,$K$2:$P$2,0))</f>
        <v>30</v>
      </c>
      <c r="AF1058" s="15" cm="1">
        <f t="array" ref="AF1058">INDEX($K:$P,ROW(),MATCH(AF$3,$K$2:$P$2,0))</f>
        <v>30</v>
      </c>
      <c r="AG1058" s="15" cm="1">
        <f t="array" ref="AG1058">INDEX($K:$P,ROW(),MATCH(AG$3,$K$2:$P$2,0))</f>
        <v>30</v>
      </c>
      <c r="AH1058" s="15" cm="1">
        <f t="array" ref="AH1058">INDEX($K:$P,ROW(),MATCH(AH$3,$K$2:$P$2,0))</f>
        <v>30</v>
      </c>
      <c r="AI1058" s="15" cm="1">
        <f t="array" ref="AI1058">INDEX($K:$P,ROW(),MATCH(AI$3,$K$2:$P$2,0))</f>
        <v>30</v>
      </c>
      <c r="AJ1058" s="15" cm="1">
        <f t="array" ref="AJ1058">INDEX($K:$P,ROW(),MATCH(AJ$3,$K$2:$P$2,0))</f>
        <v>30</v>
      </c>
      <c r="AK1058" s="15" cm="1">
        <f t="array" ref="AK1058">INDEX($K:$P,ROW(),MATCH(AK$3,$K$2:$P$2,0))</f>
        <v>30</v>
      </c>
      <c r="AL1058" s="15" cm="1">
        <f t="array" ref="AL1058">INDEX($K:$P,ROW(),MATCH(AL$3,$K$2:$P$2,0))</f>
        <v>30</v>
      </c>
      <c r="AM1058" s="15" cm="1">
        <f t="array" ref="AM1058">INDEX($K:$P,ROW(),MATCH(AM$3,$K$2:$P$2,0))</f>
        <v>30</v>
      </c>
      <c r="AN1058" s="15" cm="1">
        <f t="array" ref="AN1058">INDEX($K:$P,ROW(),MATCH(AN$3,$K$2:$P$2,0))</f>
        <v>30</v>
      </c>
      <c r="AO1058" s="15" cm="1">
        <f t="array" ref="AO1058">INDEX($K:$P,ROW(),MATCH(AO$3,$K$2:$P$2,0))</f>
        <v>30</v>
      </c>
      <c r="AP1058" s="15" cm="1">
        <f t="array" ref="AP1058">INDEX($K:$P,ROW(),MATCH(AP$3,$K$2:$P$2,0))</f>
        <v>30</v>
      </c>
      <c r="AQ1058" s="15" cm="1">
        <f t="array" ref="AQ1058">INDEX($K:$P,ROW(),MATCH(AQ$3,$K$2:$P$2,0))</f>
        <v>30</v>
      </c>
      <c r="AR1058" s="15" cm="1">
        <f t="array" ref="AR1058">INDEX($K:$P,ROW(),MATCH(AR$3,$K$2:$P$2,0))</f>
        <v>30</v>
      </c>
      <c r="AS1058" s="15" cm="1">
        <f t="array" ref="AS1058">INDEX($K:$P,ROW(),MATCH(AS$3,$K$2:$P$2,0))</f>
        <v>30</v>
      </c>
      <c r="AT1058" s="15" cm="1">
        <f t="array" ref="AT1058">INDEX($K:$P,ROW(),MATCH(AT$3,$K$2:$P$2,0))</f>
        <v>30</v>
      </c>
      <c r="AU1058" s="15" cm="1">
        <f t="array" ref="AU1058">INDEX($K:$P,ROW(),MATCH(AU$3,$K$2:$P$2,0))</f>
        <v>30</v>
      </c>
      <c r="AV1058" s="15" cm="1">
        <f t="array" ref="AV1058">INDEX($K:$P,ROW(),MATCH(AV$3,$K$2:$P$2,0))</f>
        <v>30</v>
      </c>
      <c r="AW1058" s="15" cm="1">
        <f t="array" ref="AW1058">INDEX($K:$P,ROW(),MATCH(AW$3,$K$2:$P$2,0))</f>
        <v>30</v>
      </c>
      <c r="AX1058" s="15" cm="1">
        <f t="array" ref="AX1058">INDEX($K:$P,ROW(),MATCH(AX$3,$K$2:$P$2,0))</f>
        <v>30</v>
      </c>
      <c r="AY1058" s="15" cm="1">
        <f t="array" ref="AY1058">INDEX($K:$P,ROW(),MATCH(AY$3,$K$2:$P$2,0))</f>
        <v>30</v>
      </c>
      <c r="AZ1058" s="15" cm="1">
        <f t="array" ref="AZ1058">INDEX($K:$P,ROW(),MATCH(AZ$3,$K$2:$P$2,0))</f>
        <v>30</v>
      </c>
      <c r="BA1058" s="15" cm="1">
        <f t="array" ref="BA1058">INDEX($K:$P,ROW(),MATCH(BA$3,$K$2:$P$2,0))</f>
        <v>30</v>
      </c>
      <c r="BB1058" s="15" cm="1">
        <f t="array" ref="BB1058">INDEX($K:$P,ROW(),MATCH(BB$3,$K$2:$P$2,0))</f>
        <v>30</v>
      </c>
      <c r="BC1058" s="15" cm="1">
        <f t="array" ref="BC1058">INDEX($K:$P,ROW(),MATCH(BC$3,$K$2:$P$2,0))</f>
        <v>30</v>
      </c>
      <c r="BD1058" s="15" cm="1">
        <f t="array" ref="BD1058">INDEX($K:$P,ROW(),MATCH(BD$3,$K$2:$P$2,0))</f>
        <v>30</v>
      </c>
      <c r="BE1058" s="15" cm="1">
        <f t="array" ref="BE1058">INDEX($K:$P,ROW(),MATCH(BE$3,$K$2:$P$2,0))</f>
        <v>30</v>
      </c>
      <c r="BF1058" s="15" cm="1">
        <f t="array" ref="BF1058">INDEX($K:$P,ROW(),MATCH(BF$3,$K$2:$P$2,0))</f>
        <v>30</v>
      </c>
      <c r="BG1058" s="15" cm="1">
        <f t="array" ref="BG1058">INDEX($K:$P,ROW(),MATCH(BG$3,$K$2:$P$2,0))</f>
        <v>30</v>
      </c>
      <c r="BH1058" s="15" cm="1">
        <f t="array" ref="BH1058">INDEX($K:$P,ROW(),MATCH(BH$3,$K$2:$P$2,0))</f>
        <v>30</v>
      </c>
      <c r="BI1058" s="15" cm="1">
        <f t="array" ref="BI1058">INDEX($K:$P,ROW(),MATCH(BI$3,$K$2:$P$2,0))</f>
        <v>30</v>
      </c>
      <c r="BJ1058" s="15" cm="1">
        <f t="array" ref="BJ1058">INDEX($K:$P,ROW(),MATCH(BJ$3,$K$2:$P$2,0))</f>
        <v>30</v>
      </c>
      <c r="BK1058" s="15" cm="1">
        <f t="array" ref="BK1058">INDEX($K:$P,ROW(),MATCH(BK$3,$K$2:$P$2,0))</f>
        <v>30</v>
      </c>
      <c r="BL1058" s="15" cm="1">
        <f t="array" ref="BL1058">INDEX($K:$P,ROW(),MATCH(BL$3,$K$2:$P$2,0))</f>
        <v>30</v>
      </c>
      <c r="BM1058" s="15" cm="1">
        <f t="array" ref="BM1058">INDEX($K:$P,ROW(),MATCH(BM$3,$K$2:$P$2,0))</f>
        <v>30</v>
      </c>
      <c r="BN1058" s="15" cm="1">
        <f t="array" ref="BN1058">INDEX($K:$P,ROW(),MATCH(BN$3,$K$2:$P$2,0))</f>
        <v>30</v>
      </c>
      <c r="BO1058" s="15" cm="1">
        <f t="array" ref="BO1058">INDEX($K:$P,ROW(),MATCH(BO$3,$K$2:$P$2,0))</f>
        <v>30</v>
      </c>
      <c r="BP1058" s="15" cm="1">
        <f t="array" ref="BP1058">INDEX($K:$P,ROW(),MATCH(BP$3,$K$2:$P$2,0))</f>
        <v>30</v>
      </c>
      <c r="BQ1058" s="15" cm="1">
        <f t="array" ref="BQ1058">INDEX($K:$P,ROW(),MATCH(BQ$3,$K$2:$P$2,0))</f>
        <v>30</v>
      </c>
      <c r="BR1058" s="15" cm="1">
        <f t="array" ref="BR1058">INDEX($K:$P,ROW(),MATCH(BR$3,$K$2:$P$2,0))</f>
        <v>30</v>
      </c>
      <c r="BS1058" s="15" cm="1">
        <f t="array" ref="BS1058">INDEX($K:$P,ROW(),MATCH(BS$3,$K$2:$P$2,0))</f>
        <v>30</v>
      </c>
      <c r="BT1058" s="15" cm="1">
        <f t="array" ref="BT1058">INDEX($K:$P,ROW(),MATCH(BT$3,$K$2:$P$2,0))</f>
        <v>30</v>
      </c>
      <c r="BU1058" s="15" cm="1">
        <f t="array" ref="BU1058">INDEX($K:$P,ROW(),MATCH(BU$3,$K$2:$P$2,0))</f>
        <v>30</v>
      </c>
      <c r="BV1058" s="15" cm="1">
        <f t="array" ref="BV1058">INDEX($K:$P,ROW(),MATCH(BV$3,$K$2:$P$2,0))</f>
        <v>30</v>
      </c>
      <c r="BW1058" s="15" cm="1">
        <f t="array" ref="BW1058">INDEX($K:$P,ROW(),MATCH(BW$3,$K$2:$P$2,0))</f>
        <v>30</v>
      </c>
      <c r="BX1058" s="15" cm="1">
        <f t="array" ref="BX1058">INDEX($K:$P,ROW(),MATCH(BX$3,$K$2:$P$2,0))</f>
        <v>30</v>
      </c>
      <c r="BY1058" s="15" cm="1">
        <f t="array" ref="BY1058">INDEX($K:$P,ROW(),MATCH(BY$3,$K$2:$P$2,0))</f>
        <v>30</v>
      </c>
      <c r="BZ1058" s="15" cm="1">
        <f t="array" ref="BZ1058">INDEX($K:$P,ROW(),MATCH(BZ$3,$K$2:$P$2,0))</f>
        <v>30</v>
      </c>
      <c r="CA1058" s="15" cm="1">
        <f t="array" ref="CA1058">INDEX($K:$P,ROW(),MATCH(CA$3,$K$2:$P$2,0))</f>
        <v>30</v>
      </c>
      <c r="CB1058" s="15" cm="1">
        <f t="array" ref="CB1058">INDEX($K:$P,ROW(),MATCH(CB$3,$K$2:$P$2,0))</f>
        <v>30</v>
      </c>
      <c r="CC1058" s="15" cm="1">
        <f t="array" ref="CC1058">INDEX($K:$P,ROW(),MATCH(CC$3,$K$2:$P$2,0))</f>
        <v>30</v>
      </c>
      <c r="CD1058" s="15" cm="1">
        <f t="array" ref="CD1058">INDEX($K:$P,ROW(),MATCH(CD$3,$K$2:$P$2,0))</f>
        <v>30</v>
      </c>
      <c r="CE1058" s="15" cm="1">
        <f t="array" ref="CE1058">INDEX($K:$P,ROW(),MATCH(CE$3,$K$2:$P$2,0))</f>
        <v>30</v>
      </c>
      <c r="CF1058" s="15" cm="1">
        <f t="array" ref="CF1058">INDEX($K:$P,ROW(),MATCH(CF$3,$K$2:$P$2,0))</f>
        <v>30</v>
      </c>
      <c r="CG1058" s="15" cm="1">
        <f t="array" ref="CG1058">INDEX($K:$P,ROW(),MATCH(CG$3,$K$2:$P$2,0))</f>
        <v>30</v>
      </c>
      <c r="CH1058" s="15" cm="1">
        <f t="array" ref="CH1058">INDEX($K:$P,ROW(),MATCH(CH$3,$K$2:$P$2,0))</f>
        <v>30</v>
      </c>
      <c r="CI1058" s="15" cm="1">
        <f t="array" ref="CI1058">INDEX($K:$P,ROW(),MATCH(CI$3,$K$2:$P$2,0))</f>
        <v>30</v>
      </c>
      <c r="CJ1058" s="15" cm="1">
        <f t="array" ref="CJ1058">INDEX($K:$P,ROW(),MATCH(CJ$3,$K$2:$P$2,0))</f>
        <v>30</v>
      </c>
      <c r="CK1058" s="15" cm="1">
        <f t="array" ref="CK1058">INDEX($K:$P,ROW(),MATCH(CK$3,$K$2:$P$2,0))</f>
        <v>30</v>
      </c>
      <c r="CL1058" s="15" cm="1">
        <f t="array" ref="CL1058">INDEX($K:$P,ROW(),MATCH(CL$3,$K$2:$P$2,0))</f>
        <v>30</v>
      </c>
      <c r="CN1058" s="60"/>
      <c r="CO1058" s="15" t="e" cm="1">
        <f t="array" ref="CO1058">INDEX($K:$P,ROW(),MATCH(CO$3,$K$2:$P$2,0))</f>
        <v>#N/A</v>
      </c>
      <c r="CP1058" s="15" t="e" cm="1">
        <f t="array" ref="CP1058">INDEX($K:$P,ROW(),MATCH(CP$3,$K$2:$P$2,0))</f>
        <v>#N/A</v>
      </c>
      <c r="CQ1058" s="15" t="e" cm="1">
        <f t="array" ref="CQ1058">INDEX($K:$P,ROW(),MATCH(CQ$3,$K$2:$P$2,0))</f>
        <v>#N/A</v>
      </c>
      <c r="CR1058" s="15" t="e" cm="1">
        <f t="array" ref="CR1058">INDEX($K:$P,ROW(),MATCH(CR$3,$K$2:$P$2,0))</f>
        <v>#N/A</v>
      </c>
      <c r="CS1058" s="15" t="e" cm="1">
        <f t="array" ref="CS1058">INDEX($K:$P,ROW(),MATCH(CS$3,$K$2:$P$2,0))</f>
        <v>#N/A</v>
      </c>
      <c r="CT1058" s="15" t="e" cm="1">
        <f t="array" ref="CT1058">INDEX($K:$P,ROW(),MATCH(CT$3,$K$2:$P$2,0))</f>
        <v>#N/A</v>
      </c>
      <c r="CU1058" s="15" t="e" cm="1">
        <f t="array" ref="CU1058">INDEX($K:$P,ROW(),MATCH(CU$3,$K$2:$P$2,0))</f>
        <v>#N/A</v>
      </c>
      <c r="CV1058" s="15" t="e" cm="1">
        <f t="array" ref="CV1058">INDEX($K:$P,ROW(),MATCH(CV$3,$K$2:$P$2,0))</f>
        <v>#N/A</v>
      </c>
      <c r="CW1058" s="15" t="e" cm="1">
        <f t="array" ref="CW1058">INDEX($K:$P,ROW(),MATCH(CW$3,$K$2:$P$2,0))</f>
        <v>#N/A</v>
      </c>
      <c r="CX1058" s="15" t="e" cm="1">
        <f t="array" ref="CX1058">INDEX($K:$P,ROW(),MATCH(CX$3,$K$2:$P$2,0))</f>
        <v>#N/A</v>
      </c>
      <c r="CY1058" s="15" t="e" cm="1">
        <f t="array" ref="CY1058">INDEX($K:$P,ROW(),MATCH(CY$3,$K$2:$P$2,0))</f>
        <v>#N/A</v>
      </c>
      <c r="CZ1058" s="15" t="e" cm="1">
        <f t="array" ref="CZ1058">INDEX($K:$P,ROW(),MATCH(CZ$3,$K$2:$P$2,0))</f>
        <v>#N/A</v>
      </c>
      <c r="DA1058" s="15" t="e" cm="1">
        <f t="array" ref="DA1058">INDEX($K:$P,ROW(),MATCH(DA$3,$K$2:$P$2,0))</f>
        <v>#N/A</v>
      </c>
      <c r="DB1058" s="15" t="e" cm="1">
        <f t="array" ref="DB1058">INDEX($K:$P,ROW(),MATCH(DB$3,$K$2:$P$2,0))</f>
        <v>#N/A</v>
      </c>
      <c r="DC1058" s="15" t="e" cm="1">
        <f t="array" ref="DC1058">INDEX($K:$P,ROW(),MATCH(DC$3,$K$2:$P$2,0))</f>
        <v>#N/A</v>
      </c>
      <c r="DD1058" s="15" t="e" cm="1">
        <f t="array" ref="DD1058">INDEX($K:$P,ROW(),MATCH(DD$3,$K$2:$P$2,0))</f>
        <v>#N/A</v>
      </c>
      <c r="DE1058" s="15" t="e" cm="1">
        <f t="array" ref="DE1058">INDEX($K:$P,ROW(),MATCH(DE$3,$K$2:$P$2,0))</f>
        <v>#N/A</v>
      </c>
      <c r="DF1058" s="15" t="e" cm="1">
        <f t="array" ref="DF1058">INDEX($K:$P,ROW(),MATCH(DF$3,$K$2:$P$2,0))</f>
        <v>#N/A</v>
      </c>
      <c r="DG1058" s="15" t="e" cm="1">
        <f t="array" ref="DG1058">INDEX($K:$P,ROW(),MATCH(DG$3,$K$2:$P$2,0))</f>
        <v>#N/A</v>
      </c>
      <c r="DH1058" s="15" t="e" cm="1">
        <f t="array" ref="DH1058">INDEX($K:$P,ROW(),MATCH(DH$3,$K$2:$P$2,0))</f>
        <v>#N/A</v>
      </c>
      <c r="DI1058" s="15" t="e" cm="1">
        <f t="array" ref="DI1058">INDEX($K:$P,ROW(),MATCH(DI$3,$K$2:$P$2,0))</f>
        <v>#N/A</v>
      </c>
      <c r="DJ1058" s="15" t="e" cm="1">
        <f t="array" ref="DJ1058">INDEX($K:$P,ROW(),MATCH(DJ$3,$K$2:$P$2,0))</f>
        <v>#N/A</v>
      </c>
      <c r="DK1058" s="15" t="e" cm="1">
        <f t="array" ref="DK1058">INDEX($K:$P,ROW(),MATCH(DK$3,$K$2:$P$2,0))</f>
        <v>#N/A</v>
      </c>
      <c r="DL1058" s="15" t="e" cm="1">
        <f t="array" ref="DL1058">INDEX($K:$P,ROW(),MATCH(DL$3,$K$2:$P$2,0))</f>
        <v>#N/A</v>
      </c>
    </row>
    <row r="1059" spans="1:116" x14ac:dyDescent="0.4">
      <c r="C1059" t="s">
        <v>224</v>
      </c>
      <c r="D1059" t="s">
        <v>496</v>
      </c>
      <c r="E1059" s="8" t="str">
        <f t="shared" si="1286"/>
        <v>1059 WCINV-SSV</v>
      </c>
      <c r="G1059" s="126" t="str">
        <f>"Inventory - "&amp;G1052</f>
        <v>Inventory - (Secondary label)</v>
      </c>
      <c r="H1059" s="27"/>
      <c r="I1059" s="78"/>
      <c r="J1059" s="78"/>
      <c r="K1059" s="33">
        <f t="shared" ref="K1059:P1059" ca="1" si="1287">SUMIF($4:$4,K$2,1059:1059)</f>
        <v>82.191780821917803</v>
      </c>
      <c r="L1059" s="33">
        <f t="shared" ca="1" si="1287"/>
        <v>82.191780821917803</v>
      </c>
      <c r="M1059" s="33">
        <f t="shared" ca="1" si="1287"/>
        <v>82.191780821917803</v>
      </c>
      <c r="N1059" s="33">
        <f t="shared" ca="1" si="1287"/>
        <v>82.191780821917803</v>
      </c>
      <c r="O1059" s="33">
        <f t="shared" ca="1" si="1287"/>
        <v>82.191780821917803</v>
      </c>
      <c r="P1059" s="33">
        <f t="shared" ca="1" si="1287"/>
        <v>82.191780821917803</v>
      </c>
      <c r="R1059" s="33"/>
      <c r="S1059" s="118" cm="1">
        <f t="array" aca="1" ref="S1059" ca="1">-MIN(S1058/365*INDIRECT(S1054),R1059-INDIRECT(S1054))</f>
        <v>82.191780821917803</v>
      </c>
      <c r="T1059" s="118" cm="1">
        <f t="array" aca="1" ref="T1059" ca="1">-MIN(T1058/365*INDIRECT(T1054),S1059-INDIRECT(T1054))</f>
        <v>82.191780821917803</v>
      </c>
      <c r="U1059" s="118" cm="1">
        <f t="array" aca="1" ref="U1059" ca="1">-MIN(U1058/365*INDIRECT(U1054),T1059-INDIRECT(U1054))</f>
        <v>82.191780821917803</v>
      </c>
      <c r="V1059" s="118" cm="1">
        <f t="array" aca="1" ref="V1059" ca="1">-MIN(V1058/365*INDIRECT(V1054),U1059-INDIRECT(V1054))</f>
        <v>82.191780821917803</v>
      </c>
      <c r="W1059" s="118" cm="1">
        <f t="array" aca="1" ref="W1059" ca="1">-MIN(W1058/365*INDIRECT(W1054),V1059-INDIRECT(W1054))</f>
        <v>82.191780821917803</v>
      </c>
      <c r="X1059" s="118" cm="1">
        <f t="array" aca="1" ref="X1059" ca="1">-MIN(X1058/365*INDIRECT(X1054),W1059-INDIRECT(X1054))</f>
        <v>82.191780821917803</v>
      </c>
      <c r="Y1059" s="118" cm="1">
        <f t="array" aca="1" ref="Y1059" ca="1">-MIN(Y1058/365*INDIRECT(Y1054),X1059-INDIRECT(Y1054))</f>
        <v>82.191780821917803</v>
      </c>
      <c r="Z1059" s="118" cm="1">
        <f t="array" aca="1" ref="Z1059" ca="1">-MIN(Z1058/365*INDIRECT(Z1054),Y1059-INDIRECT(Z1054))</f>
        <v>82.191780821917803</v>
      </c>
      <c r="AA1059" s="118" cm="1">
        <f t="array" aca="1" ref="AA1059" ca="1">-MIN(AA1058/365*INDIRECT(AA1054),Z1059-INDIRECT(AA1054))</f>
        <v>82.191780821917803</v>
      </c>
      <c r="AB1059" s="118" cm="1">
        <f t="array" aca="1" ref="AB1059" ca="1">-MIN(AB1058/365*INDIRECT(AB1054),AA1059-INDIRECT(AB1054))</f>
        <v>82.191780821917803</v>
      </c>
      <c r="AC1059" s="118" cm="1">
        <f t="array" aca="1" ref="AC1059" ca="1">-MIN(AC1058/365*INDIRECT(AC1054),AB1059-INDIRECT(AC1054))</f>
        <v>82.191780821917803</v>
      </c>
      <c r="AD1059" s="118" cm="1">
        <f t="array" aca="1" ref="AD1059" ca="1">-MIN(AD1058/365*INDIRECT(AD1054),AC1059-INDIRECT(AD1054))</f>
        <v>82.191780821917803</v>
      </c>
      <c r="AE1059" s="118" cm="1">
        <f t="array" aca="1" ref="AE1059" ca="1">-MIN(AE1058/365*INDIRECT(AE1054),AD1059-INDIRECT(AE1054))</f>
        <v>82.191780821917803</v>
      </c>
      <c r="AF1059" s="118" cm="1">
        <f t="array" aca="1" ref="AF1059" ca="1">-MIN(AF1058/365*INDIRECT(AF1054),AE1059-INDIRECT(AF1054))</f>
        <v>82.191780821917803</v>
      </c>
      <c r="AG1059" s="118" cm="1">
        <f t="array" aca="1" ref="AG1059" ca="1">-MIN(AG1058/365*INDIRECT(AG1054),AF1059-INDIRECT(AG1054))</f>
        <v>82.191780821917803</v>
      </c>
      <c r="AH1059" s="118" cm="1">
        <f t="array" aca="1" ref="AH1059" ca="1">-MIN(AH1058/365*INDIRECT(AH1054),AG1059-INDIRECT(AH1054))</f>
        <v>82.191780821917803</v>
      </c>
      <c r="AI1059" s="118" cm="1">
        <f t="array" aca="1" ref="AI1059" ca="1">-MIN(AI1058/365*INDIRECT(AI1054),AH1059-INDIRECT(AI1054))</f>
        <v>82.191780821917803</v>
      </c>
      <c r="AJ1059" s="118" cm="1">
        <f t="array" aca="1" ref="AJ1059" ca="1">-MIN(AJ1058/365*INDIRECT(AJ1054),AI1059-INDIRECT(AJ1054))</f>
        <v>82.191780821917803</v>
      </c>
      <c r="AK1059" s="118" cm="1">
        <f t="array" aca="1" ref="AK1059" ca="1">-MIN(AK1058/365*INDIRECT(AK1054),AJ1059-INDIRECT(AK1054))</f>
        <v>82.191780821917803</v>
      </c>
      <c r="AL1059" s="118" cm="1">
        <f t="array" aca="1" ref="AL1059" ca="1">-MIN(AL1058/365*INDIRECT(AL1054),AK1059-INDIRECT(AL1054))</f>
        <v>82.191780821917803</v>
      </c>
      <c r="AM1059" s="118" cm="1">
        <f t="array" aca="1" ref="AM1059" ca="1">-MIN(AM1058/365*INDIRECT(AM1054),AL1059-INDIRECT(AM1054))</f>
        <v>82.191780821917803</v>
      </c>
      <c r="AN1059" s="118" cm="1">
        <f t="array" aca="1" ref="AN1059" ca="1">-MIN(AN1058/365*INDIRECT(AN1054),AM1059-INDIRECT(AN1054))</f>
        <v>82.191780821917803</v>
      </c>
      <c r="AO1059" s="118" cm="1">
        <f t="array" aca="1" ref="AO1059" ca="1">-MIN(AO1058/365*INDIRECT(AO1054),AN1059-INDIRECT(AO1054))</f>
        <v>82.191780821917803</v>
      </c>
      <c r="AP1059" s="118" cm="1">
        <f t="array" aca="1" ref="AP1059" ca="1">-MIN(AP1058/365*INDIRECT(AP1054),AO1059-INDIRECT(AP1054))</f>
        <v>82.191780821917803</v>
      </c>
      <c r="AQ1059" s="118" cm="1">
        <f t="array" aca="1" ref="AQ1059" ca="1">-MIN(AQ1058/365*INDIRECT(AQ1054),AP1059-INDIRECT(AQ1054))</f>
        <v>82.191780821917803</v>
      </c>
      <c r="AR1059" s="118" cm="1">
        <f t="array" aca="1" ref="AR1059" ca="1">-MIN(AR1058/365*INDIRECT(AR1054),AQ1059-INDIRECT(AR1054))</f>
        <v>82.191780821917803</v>
      </c>
      <c r="AS1059" s="118" cm="1">
        <f t="array" aca="1" ref="AS1059" ca="1">-MIN(AS1058/365*INDIRECT(AS1054),AR1059-INDIRECT(AS1054))</f>
        <v>82.191780821917803</v>
      </c>
      <c r="AT1059" s="118" cm="1">
        <f t="array" aca="1" ref="AT1059" ca="1">-MIN(AT1058/365*INDIRECT(AT1054),AS1059-INDIRECT(AT1054))</f>
        <v>82.191780821917803</v>
      </c>
      <c r="AU1059" s="118" cm="1">
        <f t="array" aca="1" ref="AU1059" ca="1">-MIN(AU1058/365*INDIRECT(AU1054),AT1059-INDIRECT(AU1054))</f>
        <v>82.191780821917803</v>
      </c>
      <c r="AV1059" s="118" cm="1">
        <f t="array" aca="1" ref="AV1059" ca="1">-MIN(AV1058/365*INDIRECT(AV1054),AU1059-INDIRECT(AV1054))</f>
        <v>82.191780821917803</v>
      </c>
      <c r="AW1059" s="118" cm="1">
        <f t="array" aca="1" ref="AW1059" ca="1">-MIN(AW1058/365*INDIRECT(AW1054),AV1059-INDIRECT(AW1054))</f>
        <v>82.191780821917803</v>
      </c>
      <c r="AX1059" s="118" cm="1">
        <f t="array" aca="1" ref="AX1059" ca="1">-MIN(AX1058/365*INDIRECT(AX1054),AW1059-INDIRECT(AX1054))</f>
        <v>82.191780821917803</v>
      </c>
      <c r="AY1059" s="118" cm="1">
        <f t="array" aca="1" ref="AY1059" ca="1">-MIN(AY1058/365*INDIRECT(AY1054),AX1059-INDIRECT(AY1054))</f>
        <v>82.191780821917803</v>
      </c>
      <c r="AZ1059" s="118" cm="1">
        <f t="array" aca="1" ref="AZ1059" ca="1">-MIN(AZ1058/365*INDIRECT(AZ1054),AY1059-INDIRECT(AZ1054))</f>
        <v>82.191780821917803</v>
      </c>
      <c r="BA1059" s="118" cm="1">
        <f t="array" aca="1" ref="BA1059" ca="1">-MIN(BA1058/365*INDIRECT(BA1054),AZ1059-INDIRECT(BA1054))</f>
        <v>82.191780821917803</v>
      </c>
      <c r="BB1059" s="118" cm="1">
        <f t="array" aca="1" ref="BB1059" ca="1">-MIN(BB1058/365*INDIRECT(BB1054),BA1059-INDIRECT(BB1054))</f>
        <v>82.191780821917803</v>
      </c>
      <c r="BC1059" s="118" cm="1">
        <f t="array" aca="1" ref="BC1059" ca="1">-MIN(BC1058/365*INDIRECT(BC1054),BB1059-INDIRECT(BC1054))</f>
        <v>82.191780821917803</v>
      </c>
      <c r="BD1059" s="118" cm="1">
        <f t="array" aca="1" ref="BD1059" ca="1">-MIN(BD1058/365*INDIRECT(BD1054),BC1059-INDIRECT(BD1054))</f>
        <v>82.191780821917803</v>
      </c>
      <c r="BE1059" s="118" cm="1">
        <f t="array" aca="1" ref="BE1059" ca="1">-MIN(BE1058/365*INDIRECT(BE1054),BD1059-INDIRECT(BE1054))</f>
        <v>82.191780821917803</v>
      </c>
      <c r="BF1059" s="118" cm="1">
        <f t="array" aca="1" ref="BF1059" ca="1">-MIN(BF1058/365*INDIRECT(BF1054),BE1059-INDIRECT(BF1054))</f>
        <v>82.191780821917803</v>
      </c>
      <c r="BG1059" s="118" cm="1">
        <f t="array" aca="1" ref="BG1059" ca="1">-MIN(BG1058/365*INDIRECT(BG1054),BF1059-INDIRECT(BG1054))</f>
        <v>82.191780821917803</v>
      </c>
      <c r="BH1059" s="118" cm="1">
        <f t="array" aca="1" ref="BH1059" ca="1">-MIN(BH1058/365*INDIRECT(BH1054),BG1059-INDIRECT(BH1054))</f>
        <v>82.191780821917803</v>
      </c>
      <c r="BI1059" s="118" cm="1">
        <f t="array" aca="1" ref="BI1059" ca="1">-MIN(BI1058/365*INDIRECT(BI1054),BH1059-INDIRECT(BI1054))</f>
        <v>82.191780821917803</v>
      </c>
      <c r="BJ1059" s="118" cm="1">
        <f t="array" aca="1" ref="BJ1059" ca="1">-MIN(BJ1058/365*INDIRECT(BJ1054),BI1059-INDIRECT(BJ1054))</f>
        <v>82.191780821917803</v>
      </c>
      <c r="BK1059" s="118" cm="1">
        <f t="array" aca="1" ref="BK1059" ca="1">-MIN(BK1058/365*INDIRECT(BK1054),BJ1059-INDIRECT(BK1054))</f>
        <v>82.191780821917803</v>
      </c>
      <c r="BL1059" s="118" cm="1">
        <f t="array" aca="1" ref="BL1059" ca="1">-MIN(BL1058/365*INDIRECT(BL1054),BK1059-INDIRECT(BL1054))</f>
        <v>82.191780821917803</v>
      </c>
      <c r="BM1059" s="118" cm="1">
        <f t="array" aca="1" ref="BM1059" ca="1">-MIN(BM1058/365*INDIRECT(BM1054),BL1059-INDIRECT(BM1054))</f>
        <v>82.191780821917803</v>
      </c>
      <c r="BN1059" s="118" cm="1">
        <f t="array" aca="1" ref="BN1059" ca="1">-MIN(BN1058/365*INDIRECT(BN1054),BM1059-INDIRECT(BN1054))</f>
        <v>82.191780821917803</v>
      </c>
      <c r="BO1059" s="118" cm="1">
        <f t="array" aca="1" ref="BO1059" ca="1">-MIN(BO1058/365*INDIRECT(BO1054),BN1059-INDIRECT(BO1054))</f>
        <v>82.191780821917803</v>
      </c>
      <c r="BP1059" s="118" cm="1">
        <f t="array" aca="1" ref="BP1059" ca="1">-MIN(BP1058/365*INDIRECT(BP1054),BO1059-INDIRECT(BP1054))</f>
        <v>82.191780821917803</v>
      </c>
      <c r="BQ1059" s="118" cm="1">
        <f t="array" aca="1" ref="BQ1059" ca="1">-MIN(BQ1058/365*INDIRECT(BQ1054),BP1059-INDIRECT(BQ1054))</f>
        <v>82.191780821917803</v>
      </c>
      <c r="BR1059" s="118" cm="1">
        <f t="array" aca="1" ref="BR1059" ca="1">-MIN(BR1058/365*INDIRECT(BR1054),BQ1059-INDIRECT(BR1054))</f>
        <v>82.191780821917803</v>
      </c>
      <c r="BS1059" s="118" cm="1">
        <f t="array" aca="1" ref="BS1059" ca="1">-MIN(BS1058/365*INDIRECT(BS1054),BR1059-INDIRECT(BS1054))</f>
        <v>82.191780821917803</v>
      </c>
      <c r="BT1059" s="118" cm="1">
        <f t="array" aca="1" ref="BT1059" ca="1">-MIN(BT1058/365*INDIRECT(BT1054),BS1059-INDIRECT(BT1054))</f>
        <v>82.191780821917803</v>
      </c>
      <c r="BU1059" s="118" cm="1">
        <f t="array" aca="1" ref="BU1059" ca="1">-MIN(BU1058/365*INDIRECT(BU1054),BT1059-INDIRECT(BU1054))</f>
        <v>82.191780821917803</v>
      </c>
      <c r="BV1059" s="118" cm="1">
        <f t="array" aca="1" ref="BV1059" ca="1">-MIN(BV1058/365*INDIRECT(BV1054),BU1059-INDIRECT(BV1054))</f>
        <v>82.191780821917803</v>
      </c>
      <c r="BW1059" s="118" cm="1">
        <f t="array" aca="1" ref="BW1059" ca="1">-MIN(BW1058/365*INDIRECT(BW1054),BV1059-INDIRECT(BW1054))</f>
        <v>82.191780821917803</v>
      </c>
      <c r="BX1059" s="118" cm="1">
        <f t="array" aca="1" ref="BX1059" ca="1">-MIN(BX1058/365*INDIRECT(BX1054),BW1059-INDIRECT(BX1054))</f>
        <v>82.191780821917803</v>
      </c>
      <c r="BY1059" s="118" cm="1">
        <f t="array" aca="1" ref="BY1059" ca="1">-MIN(BY1058/365*INDIRECT(BY1054),BX1059-INDIRECT(BY1054))</f>
        <v>82.191780821917803</v>
      </c>
      <c r="BZ1059" s="118" cm="1">
        <f t="array" aca="1" ref="BZ1059" ca="1">-MIN(BZ1058/365*INDIRECT(BZ1054),BY1059-INDIRECT(BZ1054))</f>
        <v>82.191780821917803</v>
      </c>
      <c r="CA1059" s="118" cm="1">
        <f t="array" aca="1" ref="CA1059" ca="1">-MIN(CA1058/365*INDIRECT(CA1054),BZ1059-INDIRECT(CA1054))</f>
        <v>82.191780821917803</v>
      </c>
      <c r="CB1059" s="118" cm="1">
        <f t="array" aca="1" ref="CB1059" ca="1">-MIN(CB1058/365*INDIRECT(CB1054),CA1059-INDIRECT(CB1054))</f>
        <v>82.191780821917803</v>
      </c>
      <c r="CC1059" s="118" cm="1">
        <f t="array" aca="1" ref="CC1059" ca="1">-MIN(CC1058/365*INDIRECT(CC1054),CB1059-INDIRECT(CC1054))</f>
        <v>82.191780821917803</v>
      </c>
      <c r="CD1059" s="118" cm="1">
        <f t="array" aca="1" ref="CD1059" ca="1">-MIN(CD1058/365*INDIRECT(CD1054),CC1059-INDIRECT(CD1054))</f>
        <v>82.191780821917803</v>
      </c>
      <c r="CE1059" s="118" cm="1">
        <f t="array" aca="1" ref="CE1059" ca="1">-MIN(CE1058/365*INDIRECT(CE1054),CD1059-INDIRECT(CE1054))</f>
        <v>82.191780821917803</v>
      </c>
      <c r="CF1059" s="118" cm="1">
        <f t="array" aca="1" ref="CF1059" ca="1">-MIN(CF1058/365*INDIRECT(CF1054),CE1059-INDIRECT(CF1054))</f>
        <v>82.191780821917803</v>
      </c>
      <c r="CG1059" s="118" cm="1">
        <f t="array" aca="1" ref="CG1059" ca="1">-MIN(CG1058/365*INDIRECT(CG1054),CF1059-INDIRECT(CG1054))</f>
        <v>82.191780821917803</v>
      </c>
      <c r="CH1059" s="118" cm="1">
        <f t="array" aca="1" ref="CH1059" ca="1">-MIN(CH1058/365*INDIRECT(CH1054),CG1059-INDIRECT(CH1054))</f>
        <v>82.191780821917803</v>
      </c>
      <c r="CI1059" s="118" cm="1">
        <f t="array" aca="1" ref="CI1059" ca="1">-MIN(CI1058/365*INDIRECT(CI1054),CH1059-INDIRECT(CI1054))</f>
        <v>82.191780821917803</v>
      </c>
      <c r="CJ1059" s="118" cm="1">
        <f t="array" aca="1" ref="CJ1059" ca="1">-MIN(CJ1058/365*INDIRECT(CJ1054),CI1059-INDIRECT(CJ1054))</f>
        <v>82.191780821917803</v>
      </c>
      <c r="CK1059" s="118" cm="1">
        <f t="array" aca="1" ref="CK1059" ca="1">-MIN(CK1058/365*INDIRECT(CK1054),CJ1059-INDIRECT(CK1054))</f>
        <v>82.191780821917803</v>
      </c>
      <c r="CL1059" s="118" cm="1">
        <f t="array" aca="1" ref="CL1059" ca="1">-MIN(CL1058/365*INDIRECT(CL1054),CK1059-INDIRECT(CL1054))</f>
        <v>82.191780821917803</v>
      </c>
      <c r="CN1059" s="78"/>
      <c r="CO1059" s="118" t="e" cm="1">
        <f t="array" aca="1" ref="CO1059" ca="1">-MIN(CO1058/365*INDIRECT(CO1054),CN1059-INDIRECT(CO1054))</f>
        <v>#N/A</v>
      </c>
      <c r="CP1059" s="118" t="e" cm="1">
        <f t="array" aca="1" ref="CP1059" ca="1">-MIN(CP1058/365*INDIRECT(CP1054),CO1059-INDIRECT(CP1054))</f>
        <v>#N/A</v>
      </c>
      <c r="CQ1059" s="118" t="e" cm="1">
        <f t="array" aca="1" ref="CQ1059" ca="1">-MIN(CQ1058/365*INDIRECT(CQ1054),CP1059-INDIRECT(CQ1054))</f>
        <v>#N/A</v>
      </c>
      <c r="CR1059" s="118" t="e" cm="1">
        <f t="array" aca="1" ref="CR1059" ca="1">-MIN(CR1058/365*INDIRECT(CR1054),CQ1059-INDIRECT(CR1054))</f>
        <v>#N/A</v>
      </c>
      <c r="CS1059" s="118" t="e" cm="1">
        <f t="array" aca="1" ref="CS1059" ca="1">-MIN(CS1058/365*INDIRECT(CS1054),CR1059-INDIRECT(CS1054))</f>
        <v>#N/A</v>
      </c>
      <c r="CT1059" s="118" t="e" cm="1">
        <f t="array" aca="1" ref="CT1059" ca="1">-MIN(CT1058/365*INDIRECT(CT1054),CS1059-INDIRECT(CT1054))</f>
        <v>#N/A</v>
      </c>
      <c r="CU1059" s="118" t="e" cm="1">
        <f t="array" aca="1" ref="CU1059" ca="1">-MIN(CU1058/365*INDIRECT(CU1054),CT1059-INDIRECT(CU1054))</f>
        <v>#N/A</v>
      </c>
      <c r="CV1059" s="118" t="e" cm="1">
        <f t="array" aca="1" ref="CV1059" ca="1">-MIN(CV1058/365*INDIRECT(CV1054),CU1059-INDIRECT(CV1054))</f>
        <v>#N/A</v>
      </c>
      <c r="CW1059" s="118" t="e" cm="1">
        <f t="array" aca="1" ref="CW1059" ca="1">-MIN(CW1058/365*INDIRECT(CW1054),CV1059-INDIRECT(CW1054))</f>
        <v>#N/A</v>
      </c>
      <c r="CX1059" s="118" t="e" cm="1">
        <f t="array" aca="1" ref="CX1059" ca="1">-MIN(CX1058/365*INDIRECT(CX1054),CW1059-INDIRECT(CX1054))</f>
        <v>#N/A</v>
      </c>
      <c r="CY1059" s="118" t="e" cm="1">
        <f t="array" aca="1" ref="CY1059" ca="1">-MIN(CY1058/365*INDIRECT(CY1054),CX1059-INDIRECT(CY1054))</f>
        <v>#N/A</v>
      </c>
      <c r="CZ1059" s="118" t="e" cm="1">
        <f t="array" aca="1" ref="CZ1059" ca="1">-MIN(CZ1058/365*INDIRECT(CZ1054),CY1059-INDIRECT(CZ1054))</f>
        <v>#N/A</v>
      </c>
      <c r="DA1059" s="118" t="e" cm="1">
        <f t="array" aca="1" ref="DA1059" ca="1">-MIN(DA1058/365*INDIRECT(DA1054),CZ1059-INDIRECT(DA1054))</f>
        <v>#N/A</v>
      </c>
      <c r="DB1059" s="118" t="e" cm="1">
        <f t="array" aca="1" ref="DB1059" ca="1">-MIN(DB1058/365*INDIRECT(DB1054),DA1059-INDIRECT(DB1054))</f>
        <v>#N/A</v>
      </c>
      <c r="DC1059" s="118" t="e" cm="1">
        <f t="array" aca="1" ref="DC1059" ca="1">-MIN(DC1058/365*INDIRECT(DC1054),DB1059-INDIRECT(DC1054))</f>
        <v>#N/A</v>
      </c>
      <c r="DD1059" s="118" t="e" cm="1">
        <f t="array" aca="1" ref="DD1059" ca="1">-MIN(DD1058/365*INDIRECT(DD1054),DC1059-INDIRECT(DD1054))</f>
        <v>#N/A</v>
      </c>
      <c r="DE1059" s="118" t="e" cm="1">
        <f t="array" aca="1" ref="DE1059" ca="1">-MIN(DE1058/365*INDIRECT(DE1054),DD1059-INDIRECT(DE1054))</f>
        <v>#N/A</v>
      </c>
      <c r="DF1059" s="118" t="e" cm="1">
        <f t="array" aca="1" ref="DF1059" ca="1">-MIN(DF1058/365*INDIRECT(DF1054),DE1059-INDIRECT(DF1054))</f>
        <v>#N/A</v>
      </c>
      <c r="DG1059" s="118" t="e" cm="1">
        <f t="array" aca="1" ref="DG1059" ca="1">-MIN(DG1058/365*INDIRECT(DG1054),DF1059-INDIRECT(DG1054))</f>
        <v>#N/A</v>
      </c>
      <c r="DH1059" s="118" t="e" cm="1">
        <f t="array" aca="1" ref="DH1059" ca="1">-MIN(DH1058/365*INDIRECT(DH1054),DG1059-INDIRECT(DH1054))</f>
        <v>#N/A</v>
      </c>
      <c r="DI1059" s="118" t="e" cm="1">
        <f t="array" aca="1" ref="DI1059" ca="1">-MIN(DI1058/365*INDIRECT(DI1054),DH1059-INDIRECT(DI1054))</f>
        <v>#N/A</v>
      </c>
      <c r="DJ1059" s="118" t="e" cm="1">
        <f t="array" aca="1" ref="DJ1059" ca="1">-MIN(DJ1058/365*INDIRECT(DJ1054),DI1059-INDIRECT(DJ1054))</f>
        <v>#N/A</v>
      </c>
      <c r="DK1059" s="118" t="e" cm="1">
        <f t="array" aca="1" ref="DK1059" ca="1">-MIN(DK1058/365*INDIRECT(DK1054),DJ1059-INDIRECT(DK1054))</f>
        <v>#N/A</v>
      </c>
      <c r="DL1059" s="118" t="e" cm="1">
        <f t="array" aca="1" ref="DL1059" ca="1">-MIN(DL1058/365*INDIRECT(DL1054),DK1059-INDIRECT(DL1054))</f>
        <v>#N/A</v>
      </c>
    </row>
    <row r="1060" spans="1:116" x14ac:dyDescent="0.4">
      <c r="B1060" t="s">
        <v>244</v>
      </c>
      <c r="D1060" t="s">
        <v>496</v>
      </c>
      <c r="E1060" s="8" t="str">
        <f t="shared" ref="E1060:E1070" si="1288">ROW()&amp;" "&amp;D1060</f>
        <v>1060 WCINV-SSV</v>
      </c>
      <c r="G1060" s="9"/>
      <c r="H1060" s="27"/>
      <c r="I1060" s="78"/>
      <c r="J1060" s="78"/>
      <c r="K1060" s="33"/>
      <c r="L1060" s="33"/>
      <c r="M1060" s="33"/>
      <c r="N1060" s="33"/>
      <c r="O1060" s="33"/>
      <c r="P1060" s="33"/>
      <c r="R1060" s="33"/>
      <c r="S1060" s="33"/>
      <c r="T1060" s="33"/>
      <c r="U1060" s="33"/>
      <c r="V1060" s="33"/>
      <c r="W1060" s="33"/>
      <c r="X1060" s="33"/>
      <c r="Y1060" s="33"/>
      <c r="Z1060" s="33"/>
      <c r="AA1060" s="33"/>
      <c r="AB1060" s="33"/>
      <c r="AC1060" s="33"/>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c r="AY1060" s="33"/>
      <c r="AZ1060" s="33"/>
      <c r="BA1060" s="33"/>
      <c r="BB1060" s="33"/>
      <c r="BC1060" s="33"/>
      <c r="BD1060" s="33"/>
      <c r="BE1060" s="33"/>
      <c r="BF1060" s="33"/>
      <c r="BG1060" s="33"/>
      <c r="BH1060" s="33"/>
      <c r="BI1060" s="33"/>
      <c r="BJ1060" s="33"/>
      <c r="BK1060" s="33"/>
      <c r="BL1060" s="33"/>
      <c r="BM1060" s="33"/>
      <c r="BN1060" s="33"/>
      <c r="BO1060" s="33"/>
      <c r="BP1060" s="33"/>
      <c r="BQ1060" s="33"/>
      <c r="BR1060" s="33"/>
      <c r="BS1060" s="33"/>
      <c r="BT1060" s="33"/>
      <c r="BU1060" s="33"/>
      <c r="BV1060" s="33"/>
      <c r="BW1060" s="33"/>
      <c r="BX1060" s="33"/>
      <c r="BY1060" s="33"/>
      <c r="BZ1060" s="33"/>
      <c r="CA1060" s="33"/>
      <c r="CB1060" s="33"/>
      <c r="CC1060" s="33"/>
      <c r="CD1060" s="33"/>
      <c r="CE1060" s="33"/>
      <c r="CF1060" s="33"/>
      <c r="CG1060" s="33"/>
      <c r="CH1060" s="33"/>
      <c r="CI1060" s="33"/>
      <c r="CJ1060" s="33"/>
      <c r="CK1060" s="33"/>
      <c r="CL1060" s="33"/>
      <c r="CN1060" s="78"/>
      <c r="CO1060" s="33"/>
      <c r="CP1060" s="33"/>
      <c r="CQ1060" s="33"/>
      <c r="CR1060" s="33"/>
      <c r="CS1060" s="33"/>
      <c r="CT1060" s="33"/>
      <c r="CU1060" s="33"/>
      <c r="CV1060" s="33"/>
      <c r="CW1060" s="33"/>
      <c r="CX1060" s="33"/>
      <c r="CY1060" s="33"/>
      <c r="CZ1060" s="33"/>
      <c r="DA1060" s="33"/>
      <c r="DB1060" s="33"/>
      <c r="DC1060" s="33"/>
      <c r="DD1060" s="33"/>
      <c r="DE1060" s="33"/>
      <c r="DF1060" s="33"/>
      <c r="DG1060" s="33"/>
      <c r="DH1060" s="33"/>
      <c r="DI1060" s="33"/>
      <c r="DJ1060" s="33"/>
      <c r="DK1060" s="33"/>
      <c r="DL1060" s="33"/>
    </row>
    <row r="1061" spans="1:116" x14ac:dyDescent="0.4">
      <c r="C1061" t="s">
        <v>234</v>
      </c>
      <c r="D1061" t="s">
        <v>496</v>
      </c>
      <c r="E1061" s="8" t="str">
        <f t="shared" si="1288"/>
        <v>1061 WCINV-SSV</v>
      </c>
      <c r="G1061" s="126" t="str">
        <f>"Change in "&amp;G1059</f>
        <v>Change in Inventory - (Secondary label)</v>
      </c>
      <c r="K1061" s="33">
        <f t="shared" ref="K1061:P1061" ca="1" si="1289">SUMIF($3:$3,K$2,1061:1061)</f>
        <v>-82.191780821917803</v>
      </c>
      <c r="L1061" s="33">
        <f t="shared" ca="1" si="1289"/>
        <v>0</v>
      </c>
      <c r="M1061" s="33">
        <f t="shared" ca="1" si="1289"/>
        <v>0</v>
      </c>
      <c r="N1061" s="33">
        <f t="shared" ca="1" si="1289"/>
        <v>0</v>
      </c>
      <c r="O1061" s="33">
        <f t="shared" ca="1" si="1289"/>
        <v>0</v>
      </c>
      <c r="P1061" s="33">
        <f t="shared" ca="1" si="1289"/>
        <v>0</v>
      </c>
      <c r="R1061" s="33"/>
      <c r="S1061" s="33">
        <f t="shared" ref="S1061:AX1061" ca="1" si="1290">R1059-S1059</f>
        <v>-82.191780821917803</v>
      </c>
      <c r="T1061" s="33">
        <f t="shared" ca="1" si="1290"/>
        <v>0</v>
      </c>
      <c r="U1061" s="33">
        <f t="shared" ca="1" si="1290"/>
        <v>0</v>
      </c>
      <c r="V1061" s="33">
        <f t="shared" ca="1" si="1290"/>
        <v>0</v>
      </c>
      <c r="W1061" s="33">
        <f t="shared" ca="1" si="1290"/>
        <v>0</v>
      </c>
      <c r="X1061" s="33">
        <f t="shared" ca="1" si="1290"/>
        <v>0</v>
      </c>
      <c r="Y1061" s="33">
        <f t="shared" ca="1" si="1290"/>
        <v>0</v>
      </c>
      <c r="Z1061" s="33">
        <f t="shared" ca="1" si="1290"/>
        <v>0</v>
      </c>
      <c r="AA1061" s="33">
        <f t="shared" ca="1" si="1290"/>
        <v>0</v>
      </c>
      <c r="AB1061" s="33">
        <f t="shared" ca="1" si="1290"/>
        <v>0</v>
      </c>
      <c r="AC1061" s="33">
        <f t="shared" ca="1" si="1290"/>
        <v>0</v>
      </c>
      <c r="AD1061" s="33">
        <f t="shared" ca="1" si="1290"/>
        <v>0</v>
      </c>
      <c r="AE1061" s="33">
        <f t="shared" ca="1" si="1290"/>
        <v>0</v>
      </c>
      <c r="AF1061" s="33">
        <f t="shared" ca="1" si="1290"/>
        <v>0</v>
      </c>
      <c r="AG1061" s="33">
        <f t="shared" ca="1" si="1290"/>
        <v>0</v>
      </c>
      <c r="AH1061" s="33">
        <f t="shared" ca="1" si="1290"/>
        <v>0</v>
      </c>
      <c r="AI1061" s="33">
        <f t="shared" ca="1" si="1290"/>
        <v>0</v>
      </c>
      <c r="AJ1061" s="33">
        <f t="shared" ca="1" si="1290"/>
        <v>0</v>
      </c>
      <c r="AK1061" s="33">
        <f t="shared" ca="1" si="1290"/>
        <v>0</v>
      </c>
      <c r="AL1061" s="33">
        <f t="shared" ca="1" si="1290"/>
        <v>0</v>
      </c>
      <c r="AM1061" s="33">
        <f t="shared" ca="1" si="1290"/>
        <v>0</v>
      </c>
      <c r="AN1061" s="33">
        <f t="shared" ca="1" si="1290"/>
        <v>0</v>
      </c>
      <c r="AO1061" s="33">
        <f t="shared" ca="1" si="1290"/>
        <v>0</v>
      </c>
      <c r="AP1061" s="33">
        <f t="shared" ca="1" si="1290"/>
        <v>0</v>
      </c>
      <c r="AQ1061" s="33">
        <f t="shared" ca="1" si="1290"/>
        <v>0</v>
      </c>
      <c r="AR1061" s="33">
        <f t="shared" ca="1" si="1290"/>
        <v>0</v>
      </c>
      <c r="AS1061" s="33">
        <f t="shared" ca="1" si="1290"/>
        <v>0</v>
      </c>
      <c r="AT1061" s="33">
        <f t="shared" ca="1" si="1290"/>
        <v>0</v>
      </c>
      <c r="AU1061" s="33">
        <f t="shared" ca="1" si="1290"/>
        <v>0</v>
      </c>
      <c r="AV1061" s="33">
        <f t="shared" ca="1" si="1290"/>
        <v>0</v>
      </c>
      <c r="AW1061" s="33">
        <f t="shared" ca="1" si="1290"/>
        <v>0</v>
      </c>
      <c r="AX1061" s="33">
        <f t="shared" ca="1" si="1290"/>
        <v>0</v>
      </c>
      <c r="AY1061" s="33">
        <f t="shared" ref="AY1061:CD1061" ca="1" si="1291">AX1059-AY1059</f>
        <v>0</v>
      </c>
      <c r="AZ1061" s="33">
        <f t="shared" ca="1" si="1291"/>
        <v>0</v>
      </c>
      <c r="BA1061" s="33">
        <f t="shared" ca="1" si="1291"/>
        <v>0</v>
      </c>
      <c r="BB1061" s="33">
        <f t="shared" ca="1" si="1291"/>
        <v>0</v>
      </c>
      <c r="BC1061" s="33">
        <f t="shared" ca="1" si="1291"/>
        <v>0</v>
      </c>
      <c r="BD1061" s="33">
        <f t="shared" ca="1" si="1291"/>
        <v>0</v>
      </c>
      <c r="BE1061" s="33">
        <f t="shared" ca="1" si="1291"/>
        <v>0</v>
      </c>
      <c r="BF1061" s="33">
        <f t="shared" ca="1" si="1291"/>
        <v>0</v>
      </c>
      <c r="BG1061" s="33">
        <f t="shared" ca="1" si="1291"/>
        <v>0</v>
      </c>
      <c r="BH1061" s="33">
        <f t="shared" ca="1" si="1291"/>
        <v>0</v>
      </c>
      <c r="BI1061" s="33">
        <f t="shared" ca="1" si="1291"/>
        <v>0</v>
      </c>
      <c r="BJ1061" s="33">
        <f t="shared" ca="1" si="1291"/>
        <v>0</v>
      </c>
      <c r="BK1061" s="33">
        <f t="shared" ca="1" si="1291"/>
        <v>0</v>
      </c>
      <c r="BL1061" s="33">
        <f t="shared" ca="1" si="1291"/>
        <v>0</v>
      </c>
      <c r="BM1061" s="33">
        <f t="shared" ca="1" si="1291"/>
        <v>0</v>
      </c>
      <c r="BN1061" s="33">
        <f t="shared" ca="1" si="1291"/>
        <v>0</v>
      </c>
      <c r="BO1061" s="33">
        <f t="shared" ca="1" si="1291"/>
        <v>0</v>
      </c>
      <c r="BP1061" s="33">
        <f t="shared" ca="1" si="1291"/>
        <v>0</v>
      </c>
      <c r="BQ1061" s="33">
        <f t="shared" ca="1" si="1291"/>
        <v>0</v>
      </c>
      <c r="BR1061" s="33">
        <f t="shared" ca="1" si="1291"/>
        <v>0</v>
      </c>
      <c r="BS1061" s="33">
        <f t="shared" ca="1" si="1291"/>
        <v>0</v>
      </c>
      <c r="BT1061" s="33">
        <f t="shared" ca="1" si="1291"/>
        <v>0</v>
      </c>
      <c r="BU1061" s="33">
        <f t="shared" ca="1" si="1291"/>
        <v>0</v>
      </c>
      <c r="BV1061" s="33">
        <f t="shared" ca="1" si="1291"/>
        <v>0</v>
      </c>
      <c r="BW1061" s="33">
        <f t="shared" ca="1" si="1291"/>
        <v>0</v>
      </c>
      <c r="BX1061" s="33">
        <f t="shared" ca="1" si="1291"/>
        <v>0</v>
      </c>
      <c r="BY1061" s="33">
        <f t="shared" ca="1" si="1291"/>
        <v>0</v>
      </c>
      <c r="BZ1061" s="33">
        <f t="shared" ca="1" si="1291"/>
        <v>0</v>
      </c>
      <c r="CA1061" s="33">
        <f t="shared" ca="1" si="1291"/>
        <v>0</v>
      </c>
      <c r="CB1061" s="33">
        <f t="shared" ca="1" si="1291"/>
        <v>0</v>
      </c>
      <c r="CC1061" s="33">
        <f t="shared" ca="1" si="1291"/>
        <v>0</v>
      </c>
      <c r="CD1061" s="33">
        <f t="shared" ca="1" si="1291"/>
        <v>0</v>
      </c>
      <c r="CE1061" s="33">
        <f t="shared" ref="CE1061:CL1061" ca="1" si="1292">CD1059-CE1059</f>
        <v>0</v>
      </c>
      <c r="CF1061" s="33">
        <f t="shared" ca="1" si="1292"/>
        <v>0</v>
      </c>
      <c r="CG1061" s="33">
        <f t="shared" ca="1" si="1292"/>
        <v>0</v>
      </c>
      <c r="CH1061" s="33">
        <f t="shared" ca="1" si="1292"/>
        <v>0</v>
      </c>
      <c r="CI1061" s="33">
        <f t="shared" ca="1" si="1292"/>
        <v>0</v>
      </c>
      <c r="CJ1061" s="33">
        <f t="shared" ca="1" si="1292"/>
        <v>0</v>
      </c>
      <c r="CK1061" s="33">
        <f t="shared" ca="1" si="1292"/>
        <v>0</v>
      </c>
      <c r="CL1061" s="33">
        <f t="shared" ca="1" si="1292"/>
        <v>0</v>
      </c>
      <c r="CO1061" s="33" t="e">
        <f t="shared" ref="CO1061:DL1061" ca="1" si="1293">CN1059-CO1059</f>
        <v>#N/A</v>
      </c>
      <c r="CP1061" s="33" t="e">
        <f t="shared" ca="1" si="1293"/>
        <v>#N/A</v>
      </c>
      <c r="CQ1061" s="33" t="e">
        <f t="shared" ca="1" si="1293"/>
        <v>#N/A</v>
      </c>
      <c r="CR1061" s="33" t="e">
        <f t="shared" ca="1" si="1293"/>
        <v>#N/A</v>
      </c>
      <c r="CS1061" s="33" t="e">
        <f t="shared" ca="1" si="1293"/>
        <v>#N/A</v>
      </c>
      <c r="CT1061" s="33" t="e">
        <f t="shared" ca="1" si="1293"/>
        <v>#N/A</v>
      </c>
      <c r="CU1061" s="33" t="e">
        <f t="shared" ca="1" si="1293"/>
        <v>#N/A</v>
      </c>
      <c r="CV1061" s="33" t="e">
        <f t="shared" ca="1" si="1293"/>
        <v>#N/A</v>
      </c>
      <c r="CW1061" s="33" t="e">
        <f t="shared" ca="1" si="1293"/>
        <v>#N/A</v>
      </c>
      <c r="CX1061" s="33" t="e">
        <f t="shared" ca="1" si="1293"/>
        <v>#N/A</v>
      </c>
      <c r="CY1061" s="33" t="e">
        <f t="shared" ca="1" si="1293"/>
        <v>#N/A</v>
      </c>
      <c r="CZ1061" s="33" t="e">
        <f t="shared" ca="1" si="1293"/>
        <v>#N/A</v>
      </c>
      <c r="DA1061" s="33" t="e">
        <f t="shared" ca="1" si="1293"/>
        <v>#N/A</v>
      </c>
      <c r="DB1061" s="33" t="e">
        <f t="shared" ca="1" si="1293"/>
        <v>#N/A</v>
      </c>
      <c r="DC1061" s="33" t="e">
        <f t="shared" ca="1" si="1293"/>
        <v>#N/A</v>
      </c>
      <c r="DD1061" s="33" t="e">
        <f t="shared" ca="1" si="1293"/>
        <v>#N/A</v>
      </c>
      <c r="DE1061" s="33" t="e">
        <f t="shared" ca="1" si="1293"/>
        <v>#N/A</v>
      </c>
      <c r="DF1061" s="33" t="e">
        <f t="shared" ca="1" si="1293"/>
        <v>#N/A</v>
      </c>
      <c r="DG1061" s="33" t="e">
        <f t="shared" ca="1" si="1293"/>
        <v>#N/A</v>
      </c>
      <c r="DH1061" s="33" t="e">
        <f t="shared" ca="1" si="1293"/>
        <v>#N/A</v>
      </c>
      <c r="DI1061" s="33" t="e">
        <f t="shared" ca="1" si="1293"/>
        <v>#N/A</v>
      </c>
      <c r="DJ1061" s="33" t="e">
        <f t="shared" ca="1" si="1293"/>
        <v>#N/A</v>
      </c>
      <c r="DK1061" s="33" t="e">
        <f t="shared" ca="1" si="1293"/>
        <v>#N/A</v>
      </c>
      <c r="DL1061" s="33" t="e">
        <f t="shared" ca="1" si="1293"/>
        <v>#N/A</v>
      </c>
    </row>
    <row r="1062" spans="1:116" x14ac:dyDescent="0.4">
      <c r="B1062" t="s">
        <v>244</v>
      </c>
      <c r="D1062" t="s">
        <v>496</v>
      </c>
      <c r="E1062" s="8" t="str">
        <f t="shared" ref="E1062" si="1294">ROW()&amp;" "&amp;D1062</f>
        <v>1062 WCINV-SSV</v>
      </c>
      <c r="G1062" s="126"/>
      <c r="K1062" s="33"/>
      <c r="L1062" s="33"/>
      <c r="M1062" s="33"/>
      <c r="N1062" s="33"/>
      <c r="O1062" s="33"/>
      <c r="P1062" s="33"/>
      <c r="R1062" s="33"/>
      <c r="S1062" s="33"/>
      <c r="T1062" s="33"/>
      <c r="U1062" s="33"/>
      <c r="V1062" s="33"/>
      <c r="W1062" s="33"/>
      <c r="X1062" s="33"/>
      <c r="Y1062" s="33"/>
      <c r="Z1062" s="33"/>
      <c r="AA1062" s="33"/>
      <c r="AB1062" s="33"/>
      <c r="AC1062" s="33"/>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c r="AY1062" s="33"/>
      <c r="AZ1062" s="33"/>
      <c r="BA1062" s="33"/>
      <c r="BB1062" s="33"/>
      <c r="BC1062" s="33"/>
      <c r="BD1062" s="33"/>
      <c r="BE1062" s="33"/>
      <c r="BF1062" s="33"/>
      <c r="BG1062" s="33"/>
      <c r="BH1062" s="33"/>
      <c r="BI1062" s="33"/>
      <c r="BJ1062" s="33"/>
      <c r="BK1062" s="33"/>
      <c r="BL1062" s="33"/>
      <c r="BM1062" s="33"/>
      <c r="BN1062" s="33"/>
      <c r="BO1062" s="33"/>
      <c r="BP1062" s="33"/>
      <c r="BQ1062" s="33"/>
      <c r="BR1062" s="33"/>
      <c r="BS1062" s="33"/>
      <c r="BT1062" s="33"/>
      <c r="BU1062" s="33"/>
      <c r="BV1062" s="33"/>
      <c r="BW1062" s="33"/>
      <c r="BX1062" s="33"/>
      <c r="BY1062" s="33"/>
      <c r="BZ1062" s="33"/>
      <c r="CA1062" s="33"/>
      <c r="CB1062" s="33"/>
      <c r="CC1062" s="33"/>
      <c r="CD1062" s="33"/>
      <c r="CE1062" s="33"/>
      <c r="CF1062" s="33"/>
      <c r="CG1062" s="33"/>
      <c r="CH1062" s="33"/>
      <c r="CI1062" s="33"/>
      <c r="CJ1062" s="33"/>
      <c r="CK1062" s="33"/>
      <c r="CL1062" s="33"/>
      <c r="CO1062" s="33"/>
      <c r="CP1062" s="33"/>
      <c r="CQ1062" s="33"/>
      <c r="CR1062" s="33"/>
      <c r="CS1062" s="33"/>
      <c r="CT1062" s="33"/>
      <c r="CU1062" s="33"/>
      <c r="CV1062" s="33"/>
      <c r="CW1062" s="33"/>
      <c r="CX1062" s="33"/>
      <c r="CY1062" s="33"/>
      <c r="CZ1062" s="33"/>
      <c r="DA1062" s="33"/>
      <c r="DB1062" s="33"/>
      <c r="DC1062" s="33"/>
      <c r="DD1062" s="33"/>
      <c r="DE1062" s="33"/>
      <c r="DF1062" s="33"/>
      <c r="DG1062" s="33"/>
      <c r="DH1062" s="33"/>
      <c r="DI1062" s="33"/>
      <c r="DJ1062" s="33"/>
      <c r="DK1062" s="33"/>
      <c r="DL1062" s="33"/>
    </row>
    <row r="1063" spans="1:116" x14ac:dyDescent="0.4">
      <c r="B1063" t="s">
        <v>332</v>
      </c>
      <c r="D1063" t="s">
        <v>496</v>
      </c>
      <c r="E1063" s="8" t="str">
        <f>ROW()&amp;" "&amp;D1063</f>
        <v>1063 WCINV-SSV</v>
      </c>
      <c r="G1063" s="8" t="str">
        <f>G1048</f>
        <v>(Primary label)</v>
      </c>
      <c r="K1063" s="53"/>
      <c r="L1063" s="53"/>
      <c r="M1063" s="53"/>
      <c r="N1063" s="53"/>
      <c r="O1063" s="53"/>
      <c r="P1063" s="53"/>
      <c r="R1063" s="24"/>
      <c r="S1063" s="24"/>
      <c r="T1063" s="24"/>
      <c r="U1063" s="24"/>
      <c r="V1063" s="24"/>
      <c r="W1063" s="24"/>
      <c r="X1063" s="24"/>
      <c r="Y1063" s="24"/>
      <c r="Z1063" s="24"/>
      <c r="AA1063" s="24"/>
      <c r="AB1063" s="24"/>
      <c r="AC1063" s="24"/>
      <c r="AD1063" s="24"/>
      <c r="AE1063" s="24"/>
      <c r="AF1063" s="24"/>
      <c r="AG1063" s="24"/>
      <c r="AH1063" s="24"/>
      <c r="AI1063" s="24"/>
      <c r="AJ1063" s="24"/>
      <c r="AK1063" s="24"/>
      <c r="AL1063" s="24"/>
      <c r="AM1063" s="24"/>
      <c r="AN1063" s="24"/>
      <c r="AO1063" s="24"/>
      <c r="AP1063" s="24"/>
      <c r="AQ1063" s="24"/>
      <c r="AR1063" s="24"/>
      <c r="AS1063" s="24"/>
      <c r="AT1063" s="24"/>
      <c r="AU1063" s="24"/>
      <c r="AV1063" s="24"/>
      <c r="AW1063" s="24"/>
      <c r="AX1063" s="24"/>
      <c r="AY1063" s="24"/>
      <c r="AZ1063" s="24"/>
      <c r="BA1063" s="24"/>
      <c r="BB1063" s="24"/>
      <c r="BC1063" s="24"/>
      <c r="BD1063" s="24"/>
      <c r="BE1063" s="24"/>
      <c r="BF1063" s="24"/>
      <c r="BG1063" s="24"/>
      <c r="BH1063" s="24"/>
      <c r="BI1063" s="24"/>
      <c r="BJ1063" s="24"/>
      <c r="BK1063" s="24"/>
      <c r="BL1063" s="24"/>
      <c r="BM1063" s="24"/>
      <c r="BN1063" s="24"/>
      <c r="BO1063" s="24"/>
      <c r="BP1063" s="24"/>
      <c r="BQ1063" s="24"/>
      <c r="BR1063" s="24"/>
      <c r="BS1063" s="24"/>
      <c r="BT1063" s="24"/>
      <c r="BU1063" s="24"/>
      <c r="BV1063" s="24"/>
      <c r="BW1063" s="24"/>
      <c r="BX1063" s="24"/>
      <c r="BY1063" s="24"/>
      <c r="BZ1063" s="24"/>
      <c r="CA1063" s="24"/>
      <c r="CB1063" s="24"/>
      <c r="CC1063" s="24"/>
      <c r="CD1063" s="24"/>
      <c r="CE1063" s="24"/>
      <c r="CF1063" s="24"/>
      <c r="CG1063" s="24"/>
      <c r="CH1063" s="24"/>
      <c r="CI1063" s="24"/>
      <c r="CJ1063" s="24"/>
      <c r="CK1063" s="24"/>
      <c r="CL1063" s="24"/>
      <c r="CO1063" s="24"/>
      <c r="CP1063" s="24"/>
      <c r="CQ1063" s="24"/>
      <c r="CR1063" s="24"/>
      <c r="CS1063" s="24"/>
      <c r="CT1063" s="24"/>
      <c r="CU1063" s="24"/>
      <c r="CV1063" s="24"/>
      <c r="CW1063" s="24"/>
      <c r="CX1063" s="24"/>
      <c r="CY1063" s="24"/>
      <c r="CZ1063" s="24"/>
      <c r="DA1063" s="24"/>
      <c r="DB1063" s="24"/>
      <c r="DC1063" s="24"/>
      <c r="DD1063" s="24"/>
      <c r="DE1063" s="24"/>
      <c r="DF1063" s="24"/>
      <c r="DG1063" s="24"/>
      <c r="DH1063" s="24"/>
      <c r="DI1063" s="24"/>
      <c r="DJ1063" s="24"/>
      <c r="DK1063" s="24"/>
      <c r="DL1063" s="24"/>
    </row>
    <row r="1064" spans="1:116" x14ac:dyDescent="0.4">
      <c r="B1064" t="s">
        <v>332</v>
      </c>
      <c r="D1064" t="s">
        <v>496</v>
      </c>
      <c r="E1064" s="8" t="str">
        <f>ROW()&amp;" "&amp;D1064</f>
        <v>1064 WCINV-SSV</v>
      </c>
      <c r="G1064" s="8" t="str">
        <f>G1049</f>
        <v>primary unit</v>
      </c>
      <c r="K1064" s="53"/>
      <c r="L1064" s="53"/>
      <c r="M1064" s="53"/>
      <c r="N1064" s="53"/>
      <c r="O1064" s="53"/>
      <c r="P1064" s="53"/>
      <c r="R1064" s="24"/>
      <c r="S1064" s="24"/>
      <c r="T1064" s="24"/>
      <c r="U1064" s="24"/>
      <c r="V1064" s="24"/>
      <c r="W1064" s="24"/>
      <c r="X1064" s="24"/>
      <c r="Y1064" s="24"/>
      <c r="Z1064" s="24"/>
      <c r="AA1064" s="24"/>
      <c r="AB1064" s="24"/>
      <c r="AC1064" s="24"/>
      <c r="AD1064" s="24"/>
      <c r="AE1064" s="24"/>
      <c r="AF1064" s="24"/>
      <c r="AG1064" s="24"/>
      <c r="AH1064" s="24"/>
      <c r="AI1064" s="24"/>
      <c r="AJ1064" s="24"/>
      <c r="AK1064" s="24"/>
      <c r="AL1064" s="24"/>
      <c r="AM1064" s="24"/>
      <c r="AN1064" s="24"/>
      <c r="AO1064" s="24"/>
      <c r="AP1064" s="24"/>
      <c r="AQ1064" s="24"/>
      <c r="AR1064" s="24"/>
      <c r="AS1064" s="24"/>
      <c r="AT1064" s="24"/>
      <c r="AU1064" s="24"/>
      <c r="AV1064" s="24"/>
      <c r="AW1064" s="24"/>
      <c r="AX1064" s="24"/>
      <c r="AY1064" s="24"/>
      <c r="AZ1064" s="24"/>
      <c r="BA1064" s="24"/>
      <c r="BB1064" s="24"/>
      <c r="BC1064" s="24"/>
      <c r="BD1064" s="24"/>
      <c r="BE1064" s="24"/>
      <c r="BF1064" s="24"/>
      <c r="BG1064" s="24"/>
      <c r="BH1064" s="24"/>
      <c r="BI1064" s="24"/>
      <c r="BJ1064" s="24"/>
      <c r="BK1064" s="24"/>
      <c r="BL1064" s="24"/>
      <c r="BM1064" s="24"/>
      <c r="BN1064" s="24"/>
      <c r="BO1064" s="24"/>
      <c r="BP1064" s="24"/>
      <c r="BQ1064" s="24"/>
      <c r="BR1064" s="24"/>
      <c r="BS1064" s="24"/>
      <c r="BT1064" s="24"/>
      <c r="BU1064" s="24"/>
      <c r="BV1064" s="24"/>
      <c r="BW1064" s="24"/>
      <c r="BX1064" s="24"/>
      <c r="BY1064" s="24"/>
      <c r="BZ1064" s="24"/>
      <c r="CA1064" s="24"/>
      <c r="CB1064" s="24"/>
      <c r="CC1064" s="24"/>
      <c r="CD1064" s="24"/>
      <c r="CE1064" s="24"/>
      <c r="CF1064" s="24"/>
      <c r="CG1064" s="24"/>
      <c r="CH1064" s="24"/>
      <c r="CI1064" s="24"/>
      <c r="CJ1064" s="24"/>
      <c r="CK1064" s="24"/>
      <c r="CL1064" s="24"/>
      <c r="CO1064" s="24"/>
      <c r="CP1064" s="24"/>
      <c r="CQ1064" s="24"/>
      <c r="CR1064" s="24"/>
      <c r="CS1064" s="24"/>
      <c r="CT1064" s="24"/>
      <c r="CU1064" s="24"/>
      <c r="CV1064" s="24"/>
      <c r="CW1064" s="24"/>
      <c r="CX1064" s="24"/>
      <c r="CY1064" s="24"/>
      <c r="CZ1064" s="24"/>
      <c r="DA1064" s="24"/>
      <c r="DB1064" s="24"/>
      <c r="DC1064" s="24"/>
      <c r="DD1064" s="24"/>
      <c r="DE1064" s="24"/>
      <c r="DF1064" s="24"/>
      <c r="DG1064" s="24"/>
      <c r="DH1064" s="24"/>
      <c r="DI1064" s="24"/>
      <c r="DJ1064" s="24"/>
      <c r="DK1064" s="24"/>
      <c r="DL1064" s="24"/>
    </row>
    <row r="1065" spans="1:116" x14ac:dyDescent="0.4">
      <c r="B1065" t="s">
        <v>332</v>
      </c>
      <c r="D1065" t="s">
        <v>496</v>
      </c>
      <c r="E1065" s="8" t="str">
        <f t="shared" si="1288"/>
        <v>1065 WCINV-SSV</v>
      </c>
      <c r="G1065" s="8" t="str">
        <f>G1050</f>
        <v>Primary revenue driver</v>
      </c>
      <c r="K1065" s="53"/>
      <c r="L1065" s="53"/>
      <c r="M1065" s="53"/>
      <c r="N1065" s="53"/>
      <c r="O1065" s="53"/>
      <c r="P1065" s="53"/>
      <c r="R1065" s="24"/>
      <c r="S1065" s="215" t="str">
        <f t="shared" ref="S1065:AX1065" si="1295">S1050</f>
        <v>S$16</v>
      </c>
      <c r="T1065" s="215" t="str">
        <f t="shared" si="1295"/>
        <v>T$16</v>
      </c>
      <c r="U1065" s="215" t="str">
        <f t="shared" si="1295"/>
        <v>U$16</v>
      </c>
      <c r="V1065" s="215" t="str">
        <f t="shared" si="1295"/>
        <v>V$16</v>
      </c>
      <c r="W1065" s="215" t="str">
        <f t="shared" si="1295"/>
        <v>W$16</v>
      </c>
      <c r="X1065" s="215" t="str">
        <f t="shared" si="1295"/>
        <v>X$16</v>
      </c>
      <c r="Y1065" s="215" t="str">
        <f t="shared" si="1295"/>
        <v>Y$16</v>
      </c>
      <c r="Z1065" s="215" t="str">
        <f t="shared" si="1295"/>
        <v>Z$16</v>
      </c>
      <c r="AA1065" s="215" t="str">
        <f t="shared" si="1295"/>
        <v>AA$16</v>
      </c>
      <c r="AB1065" s="215" t="str">
        <f t="shared" si="1295"/>
        <v>AB$16</v>
      </c>
      <c r="AC1065" s="215" t="str">
        <f t="shared" si="1295"/>
        <v>AC$16</v>
      </c>
      <c r="AD1065" s="215" t="str">
        <f t="shared" si="1295"/>
        <v>AD$16</v>
      </c>
      <c r="AE1065" s="215" t="str">
        <f t="shared" si="1295"/>
        <v>AE$16</v>
      </c>
      <c r="AF1065" s="215" t="str">
        <f t="shared" si="1295"/>
        <v>AF$16</v>
      </c>
      <c r="AG1065" s="215" t="str">
        <f t="shared" si="1295"/>
        <v>AG$16</v>
      </c>
      <c r="AH1065" s="215" t="str">
        <f t="shared" si="1295"/>
        <v>AH$16</v>
      </c>
      <c r="AI1065" s="215" t="str">
        <f t="shared" si="1295"/>
        <v>AI$16</v>
      </c>
      <c r="AJ1065" s="215" t="str">
        <f t="shared" si="1295"/>
        <v>AJ$16</v>
      </c>
      <c r="AK1065" s="215" t="str">
        <f t="shared" si="1295"/>
        <v>AK$16</v>
      </c>
      <c r="AL1065" s="215" t="str">
        <f t="shared" si="1295"/>
        <v>AL$16</v>
      </c>
      <c r="AM1065" s="215" t="str">
        <f t="shared" si="1295"/>
        <v>AM$16</v>
      </c>
      <c r="AN1065" s="215" t="str">
        <f t="shared" si="1295"/>
        <v>AN$16</v>
      </c>
      <c r="AO1065" s="215" t="str">
        <f t="shared" si="1295"/>
        <v>AO$16</v>
      </c>
      <c r="AP1065" s="215" t="str">
        <f t="shared" si="1295"/>
        <v>AP$16</v>
      </c>
      <c r="AQ1065" s="215" t="str">
        <f t="shared" si="1295"/>
        <v>AQ$16</v>
      </c>
      <c r="AR1065" s="215" t="str">
        <f t="shared" si="1295"/>
        <v>AR$16</v>
      </c>
      <c r="AS1065" s="215" t="str">
        <f t="shared" si="1295"/>
        <v>AS$16</v>
      </c>
      <c r="AT1065" s="215" t="str">
        <f t="shared" si="1295"/>
        <v>AT$16</v>
      </c>
      <c r="AU1065" s="215" t="str">
        <f t="shared" si="1295"/>
        <v>AU$16</v>
      </c>
      <c r="AV1065" s="215" t="str">
        <f t="shared" si="1295"/>
        <v>AV$16</v>
      </c>
      <c r="AW1065" s="215" t="str">
        <f t="shared" si="1295"/>
        <v>AW$16</v>
      </c>
      <c r="AX1065" s="215" t="str">
        <f t="shared" si="1295"/>
        <v>AX$16</v>
      </c>
      <c r="AY1065" s="215" t="str">
        <f t="shared" ref="AY1065:CD1065" si="1296">AY1050</f>
        <v>AY$16</v>
      </c>
      <c r="AZ1065" s="215" t="str">
        <f t="shared" si="1296"/>
        <v>AZ$16</v>
      </c>
      <c r="BA1065" s="215" t="str">
        <f t="shared" si="1296"/>
        <v>BA$16</v>
      </c>
      <c r="BB1065" s="215" t="str">
        <f t="shared" si="1296"/>
        <v>BB$16</v>
      </c>
      <c r="BC1065" s="215" t="str">
        <f t="shared" si="1296"/>
        <v>BC$16</v>
      </c>
      <c r="BD1065" s="215" t="str">
        <f t="shared" si="1296"/>
        <v>BD$16</v>
      </c>
      <c r="BE1065" s="215" t="str">
        <f t="shared" si="1296"/>
        <v>BE$16</v>
      </c>
      <c r="BF1065" s="215" t="str">
        <f t="shared" si="1296"/>
        <v>BF$16</v>
      </c>
      <c r="BG1065" s="215" t="str">
        <f t="shared" si="1296"/>
        <v>BG$16</v>
      </c>
      <c r="BH1065" s="215" t="str">
        <f t="shared" si="1296"/>
        <v>BH$16</v>
      </c>
      <c r="BI1065" s="215" t="str">
        <f t="shared" si="1296"/>
        <v>BI$16</v>
      </c>
      <c r="BJ1065" s="215" t="str">
        <f t="shared" si="1296"/>
        <v>BJ$16</v>
      </c>
      <c r="BK1065" s="215" t="str">
        <f t="shared" si="1296"/>
        <v>BK$16</v>
      </c>
      <c r="BL1065" s="215" t="str">
        <f t="shared" si="1296"/>
        <v>BL$16</v>
      </c>
      <c r="BM1065" s="215" t="str">
        <f t="shared" si="1296"/>
        <v>BM$16</v>
      </c>
      <c r="BN1065" s="215" t="str">
        <f t="shared" si="1296"/>
        <v>BN$16</v>
      </c>
      <c r="BO1065" s="215" t="str">
        <f t="shared" si="1296"/>
        <v>BO$16</v>
      </c>
      <c r="BP1065" s="215" t="str">
        <f t="shared" si="1296"/>
        <v>BP$16</v>
      </c>
      <c r="BQ1065" s="215" t="str">
        <f t="shared" si="1296"/>
        <v>BQ$16</v>
      </c>
      <c r="BR1065" s="215" t="str">
        <f t="shared" si="1296"/>
        <v>BR$16</v>
      </c>
      <c r="BS1065" s="215" t="str">
        <f t="shared" si="1296"/>
        <v>BS$16</v>
      </c>
      <c r="BT1065" s="215" t="str">
        <f t="shared" si="1296"/>
        <v>BT$16</v>
      </c>
      <c r="BU1065" s="215" t="str">
        <f t="shared" si="1296"/>
        <v>BU$16</v>
      </c>
      <c r="BV1065" s="215" t="str">
        <f t="shared" si="1296"/>
        <v>BV$16</v>
      </c>
      <c r="BW1065" s="215" t="str">
        <f t="shared" si="1296"/>
        <v>BW$16</v>
      </c>
      <c r="BX1065" s="215" t="str">
        <f t="shared" si="1296"/>
        <v>BX$16</v>
      </c>
      <c r="BY1065" s="215" t="str">
        <f t="shared" si="1296"/>
        <v>BY$16</v>
      </c>
      <c r="BZ1065" s="215" t="str">
        <f t="shared" si="1296"/>
        <v>BZ$16</v>
      </c>
      <c r="CA1065" s="215" t="str">
        <f t="shared" si="1296"/>
        <v>CA$16</v>
      </c>
      <c r="CB1065" s="215" t="str">
        <f t="shared" si="1296"/>
        <v>CB$16</v>
      </c>
      <c r="CC1065" s="215" t="str">
        <f t="shared" si="1296"/>
        <v>CC$16</v>
      </c>
      <c r="CD1065" s="215" t="str">
        <f t="shared" si="1296"/>
        <v>CD$16</v>
      </c>
      <c r="CE1065" s="215" t="str">
        <f t="shared" ref="CE1065:CL1065" si="1297">CE1050</f>
        <v>CE$16</v>
      </c>
      <c r="CF1065" s="215" t="str">
        <f t="shared" si="1297"/>
        <v>CF$16</v>
      </c>
      <c r="CG1065" s="215" t="str">
        <f t="shared" si="1297"/>
        <v>CG$16</v>
      </c>
      <c r="CH1065" s="215" t="str">
        <f t="shared" si="1297"/>
        <v>CH$16</v>
      </c>
      <c r="CI1065" s="215" t="str">
        <f t="shared" si="1297"/>
        <v>CI$16</v>
      </c>
      <c r="CJ1065" s="215" t="str">
        <f t="shared" si="1297"/>
        <v>CJ$16</v>
      </c>
      <c r="CK1065" s="215" t="str">
        <f t="shared" si="1297"/>
        <v>CK$16</v>
      </c>
      <c r="CL1065" s="215" t="str">
        <f t="shared" si="1297"/>
        <v>CL$16</v>
      </c>
      <c r="CO1065" s="215" t="str">
        <f t="shared" ref="CO1065:DL1065" si="1298">CO1050</f>
        <v>CO$16</v>
      </c>
      <c r="CP1065" s="215" t="str">
        <f t="shared" si="1298"/>
        <v>CP$16</v>
      </c>
      <c r="CQ1065" s="215" t="str">
        <f t="shared" si="1298"/>
        <v>CQ$16</v>
      </c>
      <c r="CR1065" s="215" t="str">
        <f t="shared" si="1298"/>
        <v>CR$16</v>
      </c>
      <c r="CS1065" s="215" t="str">
        <f t="shared" si="1298"/>
        <v>CS$16</v>
      </c>
      <c r="CT1065" s="215" t="str">
        <f t="shared" si="1298"/>
        <v>CT$16</v>
      </c>
      <c r="CU1065" s="215" t="str">
        <f t="shared" si="1298"/>
        <v>CU$16</v>
      </c>
      <c r="CV1065" s="215" t="str">
        <f t="shared" si="1298"/>
        <v>CV$16</v>
      </c>
      <c r="CW1065" s="215" t="str">
        <f t="shared" si="1298"/>
        <v>CW$16</v>
      </c>
      <c r="CX1065" s="215" t="str">
        <f t="shared" si="1298"/>
        <v>CX$16</v>
      </c>
      <c r="CY1065" s="215" t="str">
        <f t="shared" si="1298"/>
        <v>CY$16</v>
      </c>
      <c r="CZ1065" s="215" t="str">
        <f t="shared" si="1298"/>
        <v>CZ$16</v>
      </c>
      <c r="DA1065" s="215" t="str">
        <f t="shared" si="1298"/>
        <v>DA$16</v>
      </c>
      <c r="DB1065" s="215" t="str">
        <f t="shared" si="1298"/>
        <v>DB$16</v>
      </c>
      <c r="DC1065" s="215" t="str">
        <f t="shared" si="1298"/>
        <v>DC$16</v>
      </c>
      <c r="DD1065" s="215" t="str">
        <f t="shared" si="1298"/>
        <v>DD$16</v>
      </c>
      <c r="DE1065" s="215" t="str">
        <f t="shared" si="1298"/>
        <v>DE$16</v>
      </c>
      <c r="DF1065" s="215" t="str">
        <f t="shared" si="1298"/>
        <v>DF$16</v>
      </c>
      <c r="DG1065" s="215" t="str">
        <f t="shared" si="1298"/>
        <v>DG$16</v>
      </c>
      <c r="DH1065" s="215" t="str">
        <f t="shared" si="1298"/>
        <v>DH$16</v>
      </c>
      <c r="DI1065" s="215" t="str">
        <f t="shared" si="1298"/>
        <v>DI$16</v>
      </c>
      <c r="DJ1065" s="215" t="str">
        <f t="shared" si="1298"/>
        <v>DJ$16</v>
      </c>
      <c r="DK1065" s="215" t="str">
        <f t="shared" si="1298"/>
        <v>DK$16</v>
      </c>
      <c r="DL1065" s="215" t="str">
        <f t="shared" si="1298"/>
        <v>DL$16</v>
      </c>
    </row>
    <row r="1066" spans="1:116" x14ac:dyDescent="0.4">
      <c r="B1066" t="s">
        <v>332</v>
      </c>
      <c r="D1066" t="s">
        <v>496</v>
      </c>
      <c r="E1066" s="8" t="str">
        <f t="shared" si="1288"/>
        <v>1066 WCINV-SSV</v>
      </c>
      <c r="G1066" s="8" t="str">
        <f>G1051</f>
        <v>Primary volume driver</v>
      </c>
      <c r="H1066" s="56"/>
      <c r="I1066" s="79"/>
      <c r="J1066" s="79"/>
      <c r="K1066" s="15"/>
      <c r="L1066" s="15"/>
      <c r="M1066" s="15"/>
      <c r="N1066" s="15"/>
      <c r="O1066" s="15"/>
      <c r="P1066" s="15"/>
      <c r="R1066" s="15"/>
      <c r="S1066" s="215" t="str">
        <f t="shared" ref="S1066:AX1066" si="1299">S1051</f>
        <v>S$17</v>
      </c>
      <c r="T1066" s="215" t="str">
        <f t="shared" si="1299"/>
        <v>T$17</v>
      </c>
      <c r="U1066" s="215" t="str">
        <f t="shared" si="1299"/>
        <v>U$17</v>
      </c>
      <c r="V1066" s="215" t="str">
        <f t="shared" si="1299"/>
        <v>V$17</v>
      </c>
      <c r="W1066" s="215" t="str">
        <f t="shared" si="1299"/>
        <v>W$17</v>
      </c>
      <c r="X1066" s="215" t="str">
        <f t="shared" si="1299"/>
        <v>X$17</v>
      </c>
      <c r="Y1066" s="215" t="str">
        <f t="shared" si="1299"/>
        <v>Y$17</v>
      </c>
      <c r="Z1066" s="215" t="str">
        <f t="shared" si="1299"/>
        <v>Z$17</v>
      </c>
      <c r="AA1066" s="215" t="str">
        <f t="shared" si="1299"/>
        <v>AA$17</v>
      </c>
      <c r="AB1066" s="215" t="str">
        <f t="shared" si="1299"/>
        <v>AB$17</v>
      </c>
      <c r="AC1066" s="215" t="str">
        <f t="shared" si="1299"/>
        <v>AC$17</v>
      </c>
      <c r="AD1066" s="215" t="str">
        <f t="shared" si="1299"/>
        <v>AD$17</v>
      </c>
      <c r="AE1066" s="215" t="str">
        <f t="shared" si="1299"/>
        <v>AE$17</v>
      </c>
      <c r="AF1066" s="215" t="str">
        <f t="shared" si="1299"/>
        <v>AF$17</v>
      </c>
      <c r="AG1066" s="215" t="str">
        <f t="shared" si="1299"/>
        <v>AG$17</v>
      </c>
      <c r="AH1066" s="215" t="str">
        <f t="shared" si="1299"/>
        <v>AH$17</v>
      </c>
      <c r="AI1066" s="215" t="str">
        <f t="shared" si="1299"/>
        <v>AI$17</v>
      </c>
      <c r="AJ1066" s="215" t="str">
        <f t="shared" si="1299"/>
        <v>AJ$17</v>
      </c>
      <c r="AK1066" s="215" t="str">
        <f t="shared" si="1299"/>
        <v>AK$17</v>
      </c>
      <c r="AL1066" s="215" t="str">
        <f t="shared" si="1299"/>
        <v>AL$17</v>
      </c>
      <c r="AM1066" s="215" t="str">
        <f t="shared" si="1299"/>
        <v>AM$17</v>
      </c>
      <c r="AN1066" s="215" t="str">
        <f t="shared" si="1299"/>
        <v>AN$17</v>
      </c>
      <c r="AO1066" s="215" t="str">
        <f t="shared" si="1299"/>
        <v>AO$17</v>
      </c>
      <c r="AP1066" s="215" t="str">
        <f t="shared" si="1299"/>
        <v>AP$17</v>
      </c>
      <c r="AQ1066" s="215" t="str">
        <f t="shared" si="1299"/>
        <v>AQ$17</v>
      </c>
      <c r="AR1066" s="215" t="str">
        <f t="shared" si="1299"/>
        <v>AR$17</v>
      </c>
      <c r="AS1066" s="215" t="str">
        <f t="shared" si="1299"/>
        <v>AS$17</v>
      </c>
      <c r="AT1066" s="215" t="str">
        <f t="shared" si="1299"/>
        <v>AT$17</v>
      </c>
      <c r="AU1066" s="215" t="str">
        <f t="shared" si="1299"/>
        <v>AU$17</v>
      </c>
      <c r="AV1066" s="215" t="str">
        <f t="shared" si="1299"/>
        <v>AV$17</v>
      </c>
      <c r="AW1066" s="215" t="str">
        <f t="shared" si="1299"/>
        <v>AW$17</v>
      </c>
      <c r="AX1066" s="215" t="str">
        <f t="shared" si="1299"/>
        <v>AX$17</v>
      </c>
      <c r="AY1066" s="215" t="str">
        <f t="shared" ref="AY1066:CD1066" si="1300">AY1051</f>
        <v>AY$17</v>
      </c>
      <c r="AZ1066" s="215" t="str">
        <f t="shared" si="1300"/>
        <v>AZ$17</v>
      </c>
      <c r="BA1066" s="215" t="str">
        <f t="shared" si="1300"/>
        <v>BA$17</v>
      </c>
      <c r="BB1066" s="215" t="str">
        <f t="shared" si="1300"/>
        <v>BB$17</v>
      </c>
      <c r="BC1066" s="215" t="str">
        <f t="shared" si="1300"/>
        <v>BC$17</v>
      </c>
      <c r="BD1066" s="215" t="str">
        <f t="shared" si="1300"/>
        <v>BD$17</v>
      </c>
      <c r="BE1066" s="215" t="str">
        <f t="shared" si="1300"/>
        <v>BE$17</v>
      </c>
      <c r="BF1066" s="215" t="str">
        <f t="shared" si="1300"/>
        <v>BF$17</v>
      </c>
      <c r="BG1066" s="215" t="str">
        <f t="shared" si="1300"/>
        <v>BG$17</v>
      </c>
      <c r="BH1066" s="215" t="str">
        <f t="shared" si="1300"/>
        <v>BH$17</v>
      </c>
      <c r="BI1066" s="215" t="str">
        <f t="shared" si="1300"/>
        <v>BI$17</v>
      </c>
      <c r="BJ1066" s="215" t="str">
        <f t="shared" si="1300"/>
        <v>BJ$17</v>
      </c>
      <c r="BK1066" s="215" t="str">
        <f t="shared" si="1300"/>
        <v>BK$17</v>
      </c>
      <c r="BL1066" s="215" t="str">
        <f t="shared" si="1300"/>
        <v>BL$17</v>
      </c>
      <c r="BM1066" s="215" t="str">
        <f t="shared" si="1300"/>
        <v>BM$17</v>
      </c>
      <c r="BN1066" s="215" t="str">
        <f t="shared" si="1300"/>
        <v>BN$17</v>
      </c>
      <c r="BO1066" s="215" t="str">
        <f t="shared" si="1300"/>
        <v>BO$17</v>
      </c>
      <c r="BP1066" s="215" t="str">
        <f t="shared" si="1300"/>
        <v>BP$17</v>
      </c>
      <c r="BQ1066" s="215" t="str">
        <f t="shared" si="1300"/>
        <v>BQ$17</v>
      </c>
      <c r="BR1066" s="215" t="str">
        <f t="shared" si="1300"/>
        <v>BR$17</v>
      </c>
      <c r="BS1066" s="215" t="str">
        <f t="shared" si="1300"/>
        <v>BS$17</v>
      </c>
      <c r="BT1066" s="215" t="str">
        <f t="shared" si="1300"/>
        <v>BT$17</v>
      </c>
      <c r="BU1066" s="215" t="str">
        <f t="shared" si="1300"/>
        <v>BU$17</v>
      </c>
      <c r="BV1066" s="215" t="str">
        <f t="shared" si="1300"/>
        <v>BV$17</v>
      </c>
      <c r="BW1066" s="215" t="str">
        <f t="shared" si="1300"/>
        <v>BW$17</v>
      </c>
      <c r="BX1066" s="215" t="str">
        <f t="shared" si="1300"/>
        <v>BX$17</v>
      </c>
      <c r="BY1066" s="215" t="str">
        <f t="shared" si="1300"/>
        <v>BY$17</v>
      </c>
      <c r="BZ1066" s="215" t="str">
        <f t="shared" si="1300"/>
        <v>BZ$17</v>
      </c>
      <c r="CA1066" s="215" t="str">
        <f t="shared" si="1300"/>
        <v>CA$17</v>
      </c>
      <c r="CB1066" s="215" t="str">
        <f t="shared" si="1300"/>
        <v>CB$17</v>
      </c>
      <c r="CC1066" s="215" t="str">
        <f t="shared" si="1300"/>
        <v>CC$17</v>
      </c>
      <c r="CD1066" s="215" t="str">
        <f t="shared" si="1300"/>
        <v>CD$17</v>
      </c>
      <c r="CE1066" s="215" t="str">
        <f t="shared" ref="CE1066:CL1066" si="1301">CE1051</f>
        <v>CE$17</v>
      </c>
      <c r="CF1066" s="215" t="str">
        <f t="shared" si="1301"/>
        <v>CF$17</v>
      </c>
      <c r="CG1066" s="215" t="str">
        <f t="shared" si="1301"/>
        <v>CG$17</v>
      </c>
      <c r="CH1066" s="215" t="str">
        <f t="shared" si="1301"/>
        <v>CH$17</v>
      </c>
      <c r="CI1066" s="215" t="str">
        <f t="shared" si="1301"/>
        <v>CI$17</v>
      </c>
      <c r="CJ1066" s="215" t="str">
        <f t="shared" si="1301"/>
        <v>CJ$17</v>
      </c>
      <c r="CK1066" s="215" t="str">
        <f t="shared" si="1301"/>
        <v>CK$17</v>
      </c>
      <c r="CL1066" s="215" t="str">
        <f t="shared" si="1301"/>
        <v>CL$17</v>
      </c>
      <c r="CN1066" s="79"/>
      <c r="CO1066" s="215" t="str">
        <f t="shared" ref="CO1066:DL1066" si="1302">CO1051</f>
        <v>CO$17</v>
      </c>
      <c r="CP1066" s="215" t="str">
        <f t="shared" si="1302"/>
        <v>CP$17</v>
      </c>
      <c r="CQ1066" s="215" t="str">
        <f t="shared" si="1302"/>
        <v>CQ$17</v>
      </c>
      <c r="CR1066" s="215" t="str">
        <f t="shared" si="1302"/>
        <v>CR$17</v>
      </c>
      <c r="CS1066" s="215" t="str">
        <f t="shared" si="1302"/>
        <v>CS$17</v>
      </c>
      <c r="CT1066" s="215" t="str">
        <f t="shared" si="1302"/>
        <v>CT$17</v>
      </c>
      <c r="CU1066" s="215" t="str">
        <f t="shared" si="1302"/>
        <v>CU$17</v>
      </c>
      <c r="CV1066" s="215" t="str">
        <f t="shared" si="1302"/>
        <v>CV$17</v>
      </c>
      <c r="CW1066" s="215" t="str">
        <f t="shared" si="1302"/>
        <v>CW$17</v>
      </c>
      <c r="CX1066" s="215" t="str">
        <f t="shared" si="1302"/>
        <v>CX$17</v>
      </c>
      <c r="CY1066" s="215" t="str">
        <f t="shared" si="1302"/>
        <v>CY$17</v>
      </c>
      <c r="CZ1066" s="215" t="str">
        <f t="shared" si="1302"/>
        <v>CZ$17</v>
      </c>
      <c r="DA1066" s="215" t="str">
        <f t="shared" si="1302"/>
        <v>DA$17</v>
      </c>
      <c r="DB1066" s="215" t="str">
        <f t="shared" si="1302"/>
        <v>DB$17</v>
      </c>
      <c r="DC1066" s="215" t="str">
        <f t="shared" si="1302"/>
        <v>DC$17</v>
      </c>
      <c r="DD1066" s="215" t="str">
        <f t="shared" si="1302"/>
        <v>DD$17</v>
      </c>
      <c r="DE1066" s="215" t="str">
        <f t="shared" si="1302"/>
        <v>DE$17</v>
      </c>
      <c r="DF1066" s="215" t="str">
        <f t="shared" si="1302"/>
        <v>DF$17</v>
      </c>
      <c r="DG1066" s="215" t="str">
        <f t="shared" si="1302"/>
        <v>DG$17</v>
      </c>
      <c r="DH1066" s="215" t="str">
        <f t="shared" si="1302"/>
        <v>DH$17</v>
      </c>
      <c r="DI1066" s="215" t="str">
        <f t="shared" si="1302"/>
        <v>DI$17</v>
      </c>
      <c r="DJ1066" s="215" t="str">
        <f t="shared" si="1302"/>
        <v>DJ$17</v>
      </c>
      <c r="DK1066" s="215" t="str">
        <f t="shared" si="1302"/>
        <v>DK$17</v>
      </c>
      <c r="DL1066" s="215" t="str">
        <f t="shared" si="1302"/>
        <v>DL$17</v>
      </c>
    </row>
    <row r="1067" spans="1:116" x14ac:dyDescent="0.4">
      <c r="B1067" t="s">
        <v>332</v>
      </c>
      <c r="D1067" t="s">
        <v>496</v>
      </c>
      <c r="E1067" s="8" t="str">
        <f t="shared" si="1288"/>
        <v>1067 WCINV-SSV</v>
      </c>
      <c r="G1067" s="89" t="str">
        <f>G1056</f>
        <v xml:space="preserve">COGS w/ inventory - volume driven: </v>
      </c>
      <c r="H1067" s="12"/>
      <c r="I1067" s="60"/>
      <c r="J1067" s="60"/>
      <c r="K1067" s="15"/>
      <c r="L1067" s="15"/>
      <c r="M1067" s="15"/>
      <c r="N1067" s="15"/>
      <c r="O1067" s="15"/>
      <c r="P1067" s="15"/>
      <c r="R1067" s="15"/>
      <c r="S1067" s="215">
        <f t="shared" ref="S1067:AX1067" si="1303">S1052</f>
        <v>0</v>
      </c>
      <c r="T1067" s="215">
        <f t="shared" si="1303"/>
        <v>0</v>
      </c>
      <c r="U1067" s="215">
        <f t="shared" si="1303"/>
        <v>0</v>
      </c>
      <c r="V1067" s="215">
        <f t="shared" si="1303"/>
        <v>0</v>
      </c>
      <c r="W1067" s="215">
        <f t="shared" si="1303"/>
        <v>0</v>
      </c>
      <c r="X1067" s="215">
        <f t="shared" si="1303"/>
        <v>0</v>
      </c>
      <c r="Y1067" s="215">
        <f t="shared" si="1303"/>
        <v>0</v>
      </c>
      <c r="Z1067" s="215">
        <f t="shared" si="1303"/>
        <v>0</v>
      </c>
      <c r="AA1067" s="215">
        <f t="shared" si="1303"/>
        <v>0</v>
      </c>
      <c r="AB1067" s="215">
        <f t="shared" si="1303"/>
        <v>0</v>
      </c>
      <c r="AC1067" s="215">
        <f t="shared" si="1303"/>
        <v>0</v>
      </c>
      <c r="AD1067" s="215">
        <f t="shared" si="1303"/>
        <v>0</v>
      </c>
      <c r="AE1067" s="215">
        <f t="shared" si="1303"/>
        <v>0</v>
      </c>
      <c r="AF1067" s="215">
        <f t="shared" si="1303"/>
        <v>0</v>
      </c>
      <c r="AG1067" s="215">
        <f t="shared" si="1303"/>
        <v>0</v>
      </c>
      <c r="AH1067" s="215">
        <f t="shared" si="1303"/>
        <v>0</v>
      </c>
      <c r="AI1067" s="215">
        <f t="shared" si="1303"/>
        <v>0</v>
      </c>
      <c r="AJ1067" s="215">
        <f t="shared" si="1303"/>
        <v>0</v>
      </c>
      <c r="AK1067" s="215">
        <f t="shared" si="1303"/>
        <v>0</v>
      </c>
      <c r="AL1067" s="215">
        <f t="shared" si="1303"/>
        <v>0</v>
      </c>
      <c r="AM1067" s="215">
        <f t="shared" si="1303"/>
        <v>0</v>
      </c>
      <c r="AN1067" s="215">
        <f t="shared" si="1303"/>
        <v>0</v>
      </c>
      <c r="AO1067" s="215">
        <f t="shared" si="1303"/>
        <v>0</v>
      </c>
      <c r="AP1067" s="215">
        <f t="shared" si="1303"/>
        <v>0</v>
      </c>
      <c r="AQ1067" s="215">
        <f t="shared" si="1303"/>
        <v>0</v>
      </c>
      <c r="AR1067" s="215">
        <f t="shared" si="1303"/>
        <v>0</v>
      </c>
      <c r="AS1067" s="215">
        <f t="shared" si="1303"/>
        <v>0</v>
      </c>
      <c r="AT1067" s="215">
        <f t="shared" si="1303"/>
        <v>0</v>
      </c>
      <c r="AU1067" s="215">
        <f t="shared" si="1303"/>
        <v>0</v>
      </c>
      <c r="AV1067" s="215">
        <f t="shared" si="1303"/>
        <v>0</v>
      </c>
      <c r="AW1067" s="215">
        <f t="shared" si="1303"/>
        <v>0</v>
      </c>
      <c r="AX1067" s="215">
        <f t="shared" si="1303"/>
        <v>0</v>
      </c>
      <c r="AY1067" s="215">
        <f t="shared" ref="AY1067:CD1067" si="1304">AY1052</f>
        <v>0</v>
      </c>
      <c r="AZ1067" s="215">
        <f t="shared" si="1304"/>
        <v>0</v>
      </c>
      <c r="BA1067" s="215">
        <f t="shared" si="1304"/>
        <v>0</v>
      </c>
      <c r="BB1067" s="215">
        <f t="shared" si="1304"/>
        <v>0</v>
      </c>
      <c r="BC1067" s="215">
        <f t="shared" si="1304"/>
        <v>0</v>
      </c>
      <c r="BD1067" s="215">
        <f t="shared" si="1304"/>
        <v>0</v>
      </c>
      <c r="BE1067" s="215">
        <f t="shared" si="1304"/>
        <v>0</v>
      </c>
      <c r="BF1067" s="215">
        <f t="shared" si="1304"/>
        <v>0</v>
      </c>
      <c r="BG1067" s="215">
        <f t="shared" si="1304"/>
        <v>0</v>
      </c>
      <c r="BH1067" s="215">
        <f t="shared" si="1304"/>
        <v>0</v>
      </c>
      <c r="BI1067" s="215">
        <f t="shared" si="1304"/>
        <v>0</v>
      </c>
      <c r="BJ1067" s="215">
        <f t="shared" si="1304"/>
        <v>0</v>
      </c>
      <c r="BK1067" s="215">
        <f t="shared" si="1304"/>
        <v>0</v>
      </c>
      <c r="BL1067" s="215">
        <f t="shared" si="1304"/>
        <v>0</v>
      </c>
      <c r="BM1067" s="215">
        <f t="shared" si="1304"/>
        <v>0</v>
      </c>
      <c r="BN1067" s="215">
        <f t="shared" si="1304"/>
        <v>0</v>
      </c>
      <c r="BO1067" s="215">
        <f t="shared" si="1304"/>
        <v>0</v>
      </c>
      <c r="BP1067" s="215">
        <f t="shared" si="1304"/>
        <v>0</v>
      </c>
      <c r="BQ1067" s="215">
        <f t="shared" si="1304"/>
        <v>0</v>
      </c>
      <c r="BR1067" s="215">
        <f t="shared" si="1304"/>
        <v>0</v>
      </c>
      <c r="BS1067" s="215">
        <f t="shared" si="1304"/>
        <v>0</v>
      </c>
      <c r="BT1067" s="215">
        <f t="shared" si="1304"/>
        <v>0</v>
      </c>
      <c r="BU1067" s="215">
        <f t="shared" si="1304"/>
        <v>0</v>
      </c>
      <c r="BV1067" s="215">
        <f t="shared" si="1304"/>
        <v>0</v>
      </c>
      <c r="BW1067" s="215">
        <f t="shared" si="1304"/>
        <v>0</v>
      </c>
      <c r="BX1067" s="215">
        <f t="shared" si="1304"/>
        <v>0</v>
      </c>
      <c r="BY1067" s="215">
        <f t="shared" si="1304"/>
        <v>0</v>
      </c>
      <c r="BZ1067" s="215">
        <f t="shared" si="1304"/>
        <v>0</v>
      </c>
      <c r="CA1067" s="215">
        <f t="shared" si="1304"/>
        <v>0</v>
      </c>
      <c r="CB1067" s="215">
        <f t="shared" si="1304"/>
        <v>0</v>
      </c>
      <c r="CC1067" s="215">
        <f t="shared" si="1304"/>
        <v>0</v>
      </c>
      <c r="CD1067" s="215">
        <f t="shared" si="1304"/>
        <v>0</v>
      </c>
      <c r="CE1067" s="215">
        <f t="shared" ref="CE1067:CL1067" si="1305">CE1052</f>
        <v>0</v>
      </c>
      <c r="CF1067" s="215">
        <f t="shared" si="1305"/>
        <v>0</v>
      </c>
      <c r="CG1067" s="215">
        <f t="shared" si="1305"/>
        <v>0</v>
      </c>
      <c r="CH1067" s="215">
        <f t="shared" si="1305"/>
        <v>0</v>
      </c>
      <c r="CI1067" s="215">
        <f t="shared" si="1305"/>
        <v>0</v>
      </c>
      <c r="CJ1067" s="215">
        <f t="shared" si="1305"/>
        <v>0</v>
      </c>
      <c r="CK1067" s="215">
        <f t="shared" si="1305"/>
        <v>0</v>
      </c>
      <c r="CL1067" s="215">
        <f t="shared" si="1305"/>
        <v>0</v>
      </c>
      <c r="CN1067" s="60"/>
      <c r="CO1067" s="215">
        <f t="shared" ref="CO1067:DL1067" si="1306">CO1052</f>
        <v>0</v>
      </c>
      <c r="CP1067" s="215">
        <f t="shared" si="1306"/>
        <v>0</v>
      </c>
      <c r="CQ1067" s="215">
        <f t="shared" si="1306"/>
        <v>0</v>
      </c>
      <c r="CR1067" s="215">
        <f t="shared" si="1306"/>
        <v>0</v>
      </c>
      <c r="CS1067" s="215">
        <f t="shared" si="1306"/>
        <v>0</v>
      </c>
      <c r="CT1067" s="215">
        <f t="shared" si="1306"/>
        <v>0</v>
      </c>
      <c r="CU1067" s="215">
        <f t="shared" si="1306"/>
        <v>0</v>
      </c>
      <c r="CV1067" s="215">
        <f t="shared" si="1306"/>
        <v>0</v>
      </c>
      <c r="CW1067" s="215">
        <f t="shared" si="1306"/>
        <v>0</v>
      </c>
      <c r="CX1067" s="215">
        <f t="shared" si="1306"/>
        <v>0</v>
      </c>
      <c r="CY1067" s="215">
        <f t="shared" si="1306"/>
        <v>0</v>
      </c>
      <c r="CZ1067" s="215">
        <f t="shared" si="1306"/>
        <v>0</v>
      </c>
      <c r="DA1067" s="215">
        <f t="shared" si="1306"/>
        <v>0</v>
      </c>
      <c r="DB1067" s="215">
        <f t="shared" si="1306"/>
        <v>0</v>
      </c>
      <c r="DC1067" s="215">
        <f t="shared" si="1306"/>
        <v>0</v>
      </c>
      <c r="DD1067" s="215">
        <f t="shared" si="1306"/>
        <v>0</v>
      </c>
      <c r="DE1067" s="215">
        <f t="shared" si="1306"/>
        <v>0</v>
      </c>
      <c r="DF1067" s="215">
        <f t="shared" si="1306"/>
        <v>0</v>
      </c>
      <c r="DG1067" s="215">
        <f t="shared" si="1306"/>
        <v>0</v>
      </c>
      <c r="DH1067" s="215">
        <f t="shared" si="1306"/>
        <v>0</v>
      </c>
      <c r="DI1067" s="215">
        <f t="shared" si="1306"/>
        <v>0</v>
      </c>
      <c r="DJ1067" s="215">
        <f t="shared" si="1306"/>
        <v>0</v>
      </c>
      <c r="DK1067" s="215">
        <f t="shared" si="1306"/>
        <v>0</v>
      </c>
      <c r="DL1067" s="215">
        <f t="shared" si="1306"/>
        <v>0</v>
      </c>
    </row>
    <row r="1068" spans="1:116" x14ac:dyDescent="0.4">
      <c r="B1068" t="s">
        <v>332</v>
      </c>
      <c r="D1068" t="s">
        <v>496</v>
      </c>
      <c r="E1068" s="8" t="str">
        <f t="shared" ref="E1068" si="1307">ROW()&amp;" "&amp;D1068</f>
        <v>1068 WCINV-SSV</v>
      </c>
      <c r="G1068" s="241" t="str">
        <f>IFERROR(SUBSTITUTE(TRIM(MID(G1056, SEARCH("-", G1056) + 1, LEN(G1056))),":",""),"no unit")</f>
        <v>volume driven</v>
      </c>
      <c r="H1068" s="12"/>
      <c r="I1068" s="60"/>
      <c r="J1068" s="60"/>
      <c r="K1068" s="15"/>
      <c r="L1068" s="15"/>
      <c r="M1068" s="15"/>
      <c r="N1068" s="15"/>
      <c r="O1068" s="15"/>
      <c r="P1068" s="15"/>
      <c r="R1068" s="15"/>
      <c r="S1068" s="215"/>
      <c r="T1068" s="215"/>
      <c r="U1068" s="215"/>
      <c r="V1068" s="215"/>
      <c r="W1068" s="215"/>
      <c r="X1068" s="215"/>
      <c r="Y1068" s="215"/>
      <c r="Z1068" s="215"/>
      <c r="AA1068" s="215"/>
      <c r="AB1068" s="215"/>
      <c r="AC1068" s="215"/>
      <c r="AD1068" s="215"/>
      <c r="AE1068" s="215"/>
      <c r="AF1068" s="215"/>
      <c r="AG1068" s="215"/>
      <c r="AH1068" s="215"/>
      <c r="AI1068" s="215"/>
      <c r="AJ1068" s="215"/>
      <c r="AK1068" s="215"/>
      <c r="AL1068" s="215"/>
      <c r="AM1068" s="215"/>
      <c r="AN1068" s="215"/>
      <c r="AO1068" s="215"/>
      <c r="AP1068" s="215"/>
      <c r="AQ1068" s="215"/>
      <c r="AR1068" s="215"/>
      <c r="AS1068" s="215"/>
      <c r="AT1068" s="215"/>
      <c r="AU1068" s="215"/>
      <c r="AV1068" s="215"/>
      <c r="AW1068" s="215"/>
      <c r="AX1068" s="215"/>
      <c r="AY1068" s="215"/>
      <c r="AZ1068" s="215"/>
      <c r="BA1068" s="215"/>
      <c r="BB1068" s="215"/>
      <c r="BC1068" s="215"/>
      <c r="BD1068" s="215"/>
      <c r="BE1068" s="215"/>
      <c r="BF1068" s="215"/>
      <c r="BG1068" s="215"/>
      <c r="BH1068" s="215"/>
      <c r="BI1068" s="215"/>
      <c r="BJ1068" s="215"/>
      <c r="BK1068" s="215"/>
      <c r="BL1068" s="215"/>
      <c r="BM1068" s="215"/>
      <c r="BN1068" s="215"/>
      <c r="BO1068" s="215"/>
      <c r="BP1068" s="215"/>
      <c r="BQ1068" s="215"/>
      <c r="BR1068" s="215"/>
      <c r="BS1068" s="215"/>
      <c r="BT1068" s="215"/>
      <c r="BU1068" s="215"/>
      <c r="BV1068" s="215"/>
      <c r="BW1068" s="215"/>
      <c r="BX1068" s="215"/>
      <c r="BY1068" s="215"/>
      <c r="BZ1068" s="215"/>
      <c r="CA1068" s="215"/>
      <c r="CB1068" s="215"/>
      <c r="CC1068" s="215"/>
      <c r="CD1068" s="215"/>
      <c r="CE1068" s="215"/>
      <c r="CF1068" s="215"/>
      <c r="CG1068" s="215"/>
      <c r="CH1068" s="215"/>
      <c r="CI1068" s="215"/>
      <c r="CJ1068" s="215"/>
      <c r="CK1068" s="215"/>
      <c r="CL1068" s="215"/>
      <c r="CN1068" s="60"/>
      <c r="CO1068" s="215"/>
      <c r="CP1068" s="215"/>
      <c r="CQ1068" s="215"/>
      <c r="CR1068" s="215"/>
      <c r="CS1068" s="215"/>
      <c r="CT1068" s="215"/>
      <c r="CU1068" s="215"/>
      <c r="CV1068" s="215"/>
      <c r="CW1068" s="215"/>
      <c r="CX1068" s="215"/>
      <c r="CY1068" s="215"/>
      <c r="CZ1068" s="215"/>
      <c r="DA1068" s="215"/>
      <c r="DB1068" s="215"/>
      <c r="DC1068" s="215"/>
      <c r="DD1068" s="215"/>
      <c r="DE1068" s="215"/>
      <c r="DF1068" s="215"/>
      <c r="DG1068" s="215"/>
      <c r="DH1068" s="215"/>
      <c r="DI1068" s="215"/>
      <c r="DJ1068" s="215"/>
      <c r="DK1068" s="215"/>
      <c r="DL1068" s="215"/>
    </row>
    <row r="1069" spans="1:116" x14ac:dyDescent="0.4">
      <c r="B1069" t="s">
        <v>332</v>
      </c>
      <c r="D1069" t="s">
        <v>496</v>
      </c>
      <c r="E1069" s="8" t="str">
        <f t="shared" si="1288"/>
        <v>1069 WCINV-SSV</v>
      </c>
      <c r="G1069" s="89" t="str">
        <f>G1054</f>
        <v>Secondary revenue driver</v>
      </c>
      <c r="H1069" s="12"/>
      <c r="I1069" s="60"/>
      <c r="J1069" s="60"/>
      <c r="K1069" s="15"/>
      <c r="L1069" s="15"/>
      <c r="M1069" s="15"/>
      <c r="N1069" s="15"/>
      <c r="O1069" s="15"/>
      <c r="P1069" s="15"/>
      <c r="R1069" s="15"/>
      <c r="S1069" s="4" t="str">
        <f t="shared" ref="S1069:AX1069" si="1308">ADDRESS(ROW(S1059),COLUMN(S1059),2)</f>
        <v>S$1059</v>
      </c>
      <c r="T1069" s="4" t="str">
        <f t="shared" si="1308"/>
        <v>T$1059</v>
      </c>
      <c r="U1069" s="4" t="str">
        <f t="shared" si="1308"/>
        <v>U$1059</v>
      </c>
      <c r="V1069" s="4" t="str">
        <f t="shared" si="1308"/>
        <v>V$1059</v>
      </c>
      <c r="W1069" s="4" t="str">
        <f t="shared" si="1308"/>
        <v>W$1059</v>
      </c>
      <c r="X1069" s="4" t="str">
        <f t="shared" si="1308"/>
        <v>X$1059</v>
      </c>
      <c r="Y1069" s="4" t="str">
        <f t="shared" si="1308"/>
        <v>Y$1059</v>
      </c>
      <c r="Z1069" s="4" t="str">
        <f t="shared" si="1308"/>
        <v>Z$1059</v>
      </c>
      <c r="AA1069" s="4" t="str">
        <f t="shared" si="1308"/>
        <v>AA$1059</v>
      </c>
      <c r="AB1069" s="4" t="str">
        <f t="shared" si="1308"/>
        <v>AB$1059</v>
      </c>
      <c r="AC1069" s="4" t="str">
        <f t="shared" si="1308"/>
        <v>AC$1059</v>
      </c>
      <c r="AD1069" s="4" t="str">
        <f t="shared" si="1308"/>
        <v>AD$1059</v>
      </c>
      <c r="AE1069" s="4" t="str">
        <f t="shared" si="1308"/>
        <v>AE$1059</v>
      </c>
      <c r="AF1069" s="4" t="str">
        <f t="shared" si="1308"/>
        <v>AF$1059</v>
      </c>
      <c r="AG1069" s="4" t="str">
        <f t="shared" si="1308"/>
        <v>AG$1059</v>
      </c>
      <c r="AH1069" s="4" t="str">
        <f t="shared" si="1308"/>
        <v>AH$1059</v>
      </c>
      <c r="AI1069" s="4" t="str">
        <f t="shared" si="1308"/>
        <v>AI$1059</v>
      </c>
      <c r="AJ1069" s="4" t="str">
        <f t="shared" si="1308"/>
        <v>AJ$1059</v>
      </c>
      <c r="AK1069" s="4" t="str">
        <f t="shared" si="1308"/>
        <v>AK$1059</v>
      </c>
      <c r="AL1069" s="4" t="str">
        <f t="shared" si="1308"/>
        <v>AL$1059</v>
      </c>
      <c r="AM1069" s="4" t="str">
        <f t="shared" si="1308"/>
        <v>AM$1059</v>
      </c>
      <c r="AN1069" s="4" t="str">
        <f t="shared" si="1308"/>
        <v>AN$1059</v>
      </c>
      <c r="AO1069" s="4" t="str">
        <f t="shared" si="1308"/>
        <v>AO$1059</v>
      </c>
      <c r="AP1069" s="4" t="str">
        <f t="shared" si="1308"/>
        <v>AP$1059</v>
      </c>
      <c r="AQ1069" s="4" t="str">
        <f t="shared" si="1308"/>
        <v>AQ$1059</v>
      </c>
      <c r="AR1069" s="4" t="str">
        <f t="shared" si="1308"/>
        <v>AR$1059</v>
      </c>
      <c r="AS1069" s="4" t="str">
        <f t="shared" si="1308"/>
        <v>AS$1059</v>
      </c>
      <c r="AT1069" s="4" t="str">
        <f t="shared" si="1308"/>
        <v>AT$1059</v>
      </c>
      <c r="AU1069" s="4" t="str">
        <f t="shared" si="1308"/>
        <v>AU$1059</v>
      </c>
      <c r="AV1069" s="4" t="str">
        <f t="shared" si="1308"/>
        <v>AV$1059</v>
      </c>
      <c r="AW1069" s="4" t="str">
        <f t="shared" si="1308"/>
        <v>AW$1059</v>
      </c>
      <c r="AX1069" s="4" t="str">
        <f t="shared" si="1308"/>
        <v>AX$1059</v>
      </c>
      <c r="AY1069" s="4" t="str">
        <f t="shared" ref="AY1069:CD1069" si="1309">ADDRESS(ROW(AY1059),COLUMN(AY1059),2)</f>
        <v>AY$1059</v>
      </c>
      <c r="AZ1069" s="4" t="str">
        <f t="shared" si="1309"/>
        <v>AZ$1059</v>
      </c>
      <c r="BA1069" s="4" t="str">
        <f t="shared" si="1309"/>
        <v>BA$1059</v>
      </c>
      <c r="BB1069" s="4" t="str">
        <f t="shared" si="1309"/>
        <v>BB$1059</v>
      </c>
      <c r="BC1069" s="4" t="str">
        <f t="shared" si="1309"/>
        <v>BC$1059</v>
      </c>
      <c r="BD1069" s="4" t="str">
        <f t="shared" si="1309"/>
        <v>BD$1059</v>
      </c>
      <c r="BE1069" s="4" t="str">
        <f t="shared" si="1309"/>
        <v>BE$1059</v>
      </c>
      <c r="BF1069" s="4" t="str">
        <f t="shared" si="1309"/>
        <v>BF$1059</v>
      </c>
      <c r="BG1069" s="4" t="str">
        <f t="shared" si="1309"/>
        <v>BG$1059</v>
      </c>
      <c r="BH1069" s="4" t="str">
        <f t="shared" si="1309"/>
        <v>BH$1059</v>
      </c>
      <c r="BI1069" s="4" t="str">
        <f t="shared" si="1309"/>
        <v>BI$1059</v>
      </c>
      <c r="BJ1069" s="4" t="str">
        <f t="shared" si="1309"/>
        <v>BJ$1059</v>
      </c>
      <c r="BK1069" s="4" t="str">
        <f t="shared" si="1309"/>
        <v>BK$1059</v>
      </c>
      <c r="BL1069" s="4" t="str">
        <f t="shared" si="1309"/>
        <v>BL$1059</v>
      </c>
      <c r="BM1069" s="4" t="str">
        <f t="shared" si="1309"/>
        <v>BM$1059</v>
      </c>
      <c r="BN1069" s="4" t="str">
        <f t="shared" si="1309"/>
        <v>BN$1059</v>
      </c>
      <c r="BO1069" s="4" t="str">
        <f t="shared" si="1309"/>
        <v>BO$1059</v>
      </c>
      <c r="BP1069" s="4" t="str">
        <f t="shared" si="1309"/>
        <v>BP$1059</v>
      </c>
      <c r="BQ1069" s="4" t="str">
        <f t="shared" si="1309"/>
        <v>BQ$1059</v>
      </c>
      <c r="BR1069" s="4" t="str">
        <f t="shared" si="1309"/>
        <v>BR$1059</v>
      </c>
      <c r="BS1069" s="4" t="str">
        <f t="shared" si="1309"/>
        <v>BS$1059</v>
      </c>
      <c r="BT1069" s="4" t="str">
        <f t="shared" si="1309"/>
        <v>BT$1059</v>
      </c>
      <c r="BU1069" s="4" t="str">
        <f t="shared" si="1309"/>
        <v>BU$1059</v>
      </c>
      <c r="BV1069" s="4" t="str">
        <f t="shared" si="1309"/>
        <v>BV$1059</v>
      </c>
      <c r="BW1069" s="4" t="str">
        <f t="shared" si="1309"/>
        <v>BW$1059</v>
      </c>
      <c r="BX1069" s="4" t="str">
        <f t="shared" si="1309"/>
        <v>BX$1059</v>
      </c>
      <c r="BY1069" s="4" t="str">
        <f t="shared" si="1309"/>
        <v>BY$1059</v>
      </c>
      <c r="BZ1069" s="4" t="str">
        <f t="shared" si="1309"/>
        <v>BZ$1059</v>
      </c>
      <c r="CA1069" s="4" t="str">
        <f t="shared" si="1309"/>
        <v>CA$1059</v>
      </c>
      <c r="CB1069" s="4" t="str">
        <f t="shared" si="1309"/>
        <v>CB$1059</v>
      </c>
      <c r="CC1069" s="4" t="str">
        <f t="shared" si="1309"/>
        <v>CC$1059</v>
      </c>
      <c r="CD1069" s="4" t="str">
        <f t="shared" si="1309"/>
        <v>CD$1059</v>
      </c>
      <c r="CE1069" s="4" t="str">
        <f t="shared" ref="CE1069:CL1069" si="1310">ADDRESS(ROW(CE1059),COLUMN(CE1059),2)</f>
        <v>CE$1059</v>
      </c>
      <c r="CF1069" s="4" t="str">
        <f t="shared" si="1310"/>
        <v>CF$1059</v>
      </c>
      <c r="CG1069" s="4" t="str">
        <f t="shared" si="1310"/>
        <v>CG$1059</v>
      </c>
      <c r="CH1069" s="4" t="str">
        <f t="shared" si="1310"/>
        <v>CH$1059</v>
      </c>
      <c r="CI1069" s="4" t="str">
        <f t="shared" si="1310"/>
        <v>CI$1059</v>
      </c>
      <c r="CJ1069" s="4" t="str">
        <f t="shared" si="1310"/>
        <v>CJ$1059</v>
      </c>
      <c r="CK1069" s="4" t="str">
        <f t="shared" si="1310"/>
        <v>CK$1059</v>
      </c>
      <c r="CL1069" s="4" t="str">
        <f t="shared" si="1310"/>
        <v>CL$1059</v>
      </c>
      <c r="CN1069" s="60"/>
      <c r="CO1069" s="4" t="str">
        <f t="shared" ref="CO1069:DL1069" si="1311">ADDRESS(ROW(CO1059),COLUMN(CO1059),2)</f>
        <v>CO$1059</v>
      </c>
      <c r="CP1069" s="4" t="str">
        <f t="shared" si="1311"/>
        <v>CP$1059</v>
      </c>
      <c r="CQ1069" s="4" t="str">
        <f t="shared" si="1311"/>
        <v>CQ$1059</v>
      </c>
      <c r="CR1069" s="4" t="str">
        <f t="shared" si="1311"/>
        <v>CR$1059</v>
      </c>
      <c r="CS1069" s="4" t="str">
        <f t="shared" si="1311"/>
        <v>CS$1059</v>
      </c>
      <c r="CT1069" s="4" t="str">
        <f t="shared" si="1311"/>
        <v>CT$1059</v>
      </c>
      <c r="CU1069" s="4" t="str">
        <f t="shared" si="1311"/>
        <v>CU$1059</v>
      </c>
      <c r="CV1069" s="4" t="str">
        <f t="shared" si="1311"/>
        <v>CV$1059</v>
      </c>
      <c r="CW1069" s="4" t="str">
        <f t="shared" si="1311"/>
        <v>CW$1059</v>
      </c>
      <c r="CX1069" s="4" t="str">
        <f t="shared" si="1311"/>
        <v>CX$1059</v>
      </c>
      <c r="CY1069" s="4" t="str">
        <f t="shared" si="1311"/>
        <v>CY$1059</v>
      </c>
      <c r="CZ1069" s="4" t="str">
        <f t="shared" si="1311"/>
        <v>CZ$1059</v>
      </c>
      <c r="DA1069" s="4" t="str">
        <f t="shared" si="1311"/>
        <v>DA$1059</v>
      </c>
      <c r="DB1069" s="4" t="str">
        <f t="shared" si="1311"/>
        <v>DB$1059</v>
      </c>
      <c r="DC1069" s="4" t="str">
        <f t="shared" si="1311"/>
        <v>DC$1059</v>
      </c>
      <c r="DD1069" s="4" t="str">
        <f t="shared" si="1311"/>
        <v>DD$1059</v>
      </c>
      <c r="DE1069" s="4" t="str">
        <f t="shared" si="1311"/>
        <v>DE$1059</v>
      </c>
      <c r="DF1069" s="4" t="str">
        <f t="shared" si="1311"/>
        <v>DF$1059</v>
      </c>
      <c r="DG1069" s="4" t="str">
        <f t="shared" si="1311"/>
        <v>DG$1059</v>
      </c>
      <c r="DH1069" s="4" t="str">
        <f t="shared" si="1311"/>
        <v>DH$1059</v>
      </c>
      <c r="DI1069" s="4" t="str">
        <f t="shared" si="1311"/>
        <v>DI$1059</v>
      </c>
      <c r="DJ1069" s="4" t="str">
        <f t="shared" si="1311"/>
        <v>DJ$1059</v>
      </c>
      <c r="DK1069" s="4" t="str">
        <f t="shared" si="1311"/>
        <v>DK$1059</v>
      </c>
      <c r="DL1069" s="4" t="str">
        <f t="shared" si="1311"/>
        <v>DL$1059</v>
      </c>
    </row>
    <row r="1070" spans="1:116" x14ac:dyDescent="0.4">
      <c r="B1070" t="s">
        <v>332</v>
      </c>
      <c r="D1070" t="s">
        <v>496</v>
      </c>
      <c r="E1070" s="8" t="str">
        <f t="shared" si="1288"/>
        <v>1070 WCINV-SSV</v>
      </c>
      <c r="G1070" s="8" t="str">
        <f>G1055</f>
        <v>Secondary volume driver</v>
      </c>
      <c r="H1070" s="12"/>
      <c r="I1070" s="60"/>
      <c r="J1070" s="60"/>
      <c r="K1070" s="15"/>
      <c r="L1070" s="15"/>
      <c r="M1070" s="15"/>
      <c r="N1070" s="15"/>
      <c r="O1070" s="15"/>
      <c r="P1070" s="15"/>
      <c r="R1070" s="15"/>
      <c r="S1070" s="215" t="str">
        <f t="shared" ref="S1070:AX1070" si="1312">S1055</f>
        <v>S$19</v>
      </c>
      <c r="T1070" s="215" t="str">
        <f t="shared" si="1312"/>
        <v>T$19</v>
      </c>
      <c r="U1070" s="215" t="str">
        <f t="shared" si="1312"/>
        <v>U$19</v>
      </c>
      <c r="V1070" s="215" t="str">
        <f t="shared" si="1312"/>
        <v>V$19</v>
      </c>
      <c r="W1070" s="215" t="str">
        <f t="shared" si="1312"/>
        <v>W$19</v>
      </c>
      <c r="X1070" s="215" t="str">
        <f t="shared" si="1312"/>
        <v>X$19</v>
      </c>
      <c r="Y1070" s="215" t="str">
        <f t="shared" si="1312"/>
        <v>Y$19</v>
      </c>
      <c r="Z1070" s="215" t="str">
        <f t="shared" si="1312"/>
        <v>Z$19</v>
      </c>
      <c r="AA1070" s="215" t="str">
        <f t="shared" si="1312"/>
        <v>AA$19</v>
      </c>
      <c r="AB1070" s="215" t="str">
        <f t="shared" si="1312"/>
        <v>AB$19</v>
      </c>
      <c r="AC1070" s="215" t="str">
        <f t="shared" si="1312"/>
        <v>AC$19</v>
      </c>
      <c r="AD1070" s="215" t="str">
        <f t="shared" si="1312"/>
        <v>AD$19</v>
      </c>
      <c r="AE1070" s="215" t="str">
        <f t="shared" si="1312"/>
        <v>AE$19</v>
      </c>
      <c r="AF1070" s="215" t="str">
        <f t="shared" si="1312"/>
        <v>AF$19</v>
      </c>
      <c r="AG1070" s="215" t="str">
        <f t="shared" si="1312"/>
        <v>AG$19</v>
      </c>
      <c r="AH1070" s="215" t="str">
        <f t="shared" si="1312"/>
        <v>AH$19</v>
      </c>
      <c r="AI1070" s="215" t="str">
        <f t="shared" si="1312"/>
        <v>AI$19</v>
      </c>
      <c r="AJ1070" s="215" t="str">
        <f t="shared" si="1312"/>
        <v>AJ$19</v>
      </c>
      <c r="AK1070" s="215" t="str">
        <f t="shared" si="1312"/>
        <v>AK$19</v>
      </c>
      <c r="AL1070" s="215" t="str">
        <f t="shared" si="1312"/>
        <v>AL$19</v>
      </c>
      <c r="AM1070" s="215" t="str">
        <f t="shared" si="1312"/>
        <v>AM$19</v>
      </c>
      <c r="AN1070" s="215" t="str">
        <f t="shared" si="1312"/>
        <v>AN$19</v>
      </c>
      <c r="AO1070" s="215" t="str">
        <f t="shared" si="1312"/>
        <v>AO$19</v>
      </c>
      <c r="AP1070" s="215" t="str">
        <f t="shared" si="1312"/>
        <v>AP$19</v>
      </c>
      <c r="AQ1070" s="215" t="str">
        <f t="shared" si="1312"/>
        <v>AQ$19</v>
      </c>
      <c r="AR1070" s="215" t="str">
        <f t="shared" si="1312"/>
        <v>AR$19</v>
      </c>
      <c r="AS1070" s="215" t="str">
        <f t="shared" si="1312"/>
        <v>AS$19</v>
      </c>
      <c r="AT1070" s="215" t="str">
        <f t="shared" si="1312"/>
        <v>AT$19</v>
      </c>
      <c r="AU1070" s="215" t="str">
        <f t="shared" si="1312"/>
        <v>AU$19</v>
      </c>
      <c r="AV1070" s="215" t="str">
        <f t="shared" si="1312"/>
        <v>AV$19</v>
      </c>
      <c r="AW1070" s="215" t="str">
        <f t="shared" si="1312"/>
        <v>AW$19</v>
      </c>
      <c r="AX1070" s="215" t="str">
        <f t="shared" si="1312"/>
        <v>AX$19</v>
      </c>
      <c r="AY1070" s="215" t="str">
        <f t="shared" ref="AY1070:CD1070" si="1313">AY1055</f>
        <v>AY$19</v>
      </c>
      <c r="AZ1070" s="215" t="str">
        <f t="shared" si="1313"/>
        <v>AZ$19</v>
      </c>
      <c r="BA1070" s="215" t="str">
        <f t="shared" si="1313"/>
        <v>BA$19</v>
      </c>
      <c r="BB1070" s="215" t="str">
        <f t="shared" si="1313"/>
        <v>BB$19</v>
      </c>
      <c r="BC1070" s="215" t="str">
        <f t="shared" si="1313"/>
        <v>BC$19</v>
      </c>
      <c r="BD1070" s="215" t="str">
        <f t="shared" si="1313"/>
        <v>BD$19</v>
      </c>
      <c r="BE1070" s="215" t="str">
        <f t="shared" si="1313"/>
        <v>BE$19</v>
      </c>
      <c r="BF1070" s="215" t="str">
        <f t="shared" si="1313"/>
        <v>BF$19</v>
      </c>
      <c r="BG1070" s="215" t="str">
        <f t="shared" si="1313"/>
        <v>BG$19</v>
      </c>
      <c r="BH1070" s="215" t="str">
        <f t="shared" si="1313"/>
        <v>BH$19</v>
      </c>
      <c r="BI1070" s="215" t="str">
        <f t="shared" si="1313"/>
        <v>BI$19</v>
      </c>
      <c r="BJ1070" s="215" t="str">
        <f t="shared" si="1313"/>
        <v>BJ$19</v>
      </c>
      <c r="BK1070" s="215" t="str">
        <f t="shared" si="1313"/>
        <v>BK$19</v>
      </c>
      <c r="BL1070" s="215" t="str">
        <f t="shared" si="1313"/>
        <v>BL$19</v>
      </c>
      <c r="BM1070" s="215" t="str">
        <f t="shared" si="1313"/>
        <v>BM$19</v>
      </c>
      <c r="BN1070" s="215" t="str">
        <f t="shared" si="1313"/>
        <v>BN$19</v>
      </c>
      <c r="BO1070" s="215" t="str">
        <f t="shared" si="1313"/>
        <v>BO$19</v>
      </c>
      <c r="BP1070" s="215" t="str">
        <f t="shared" si="1313"/>
        <v>BP$19</v>
      </c>
      <c r="BQ1070" s="215" t="str">
        <f t="shared" si="1313"/>
        <v>BQ$19</v>
      </c>
      <c r="BR1070" s="215" t="str">
        <f t="shared" si="1313"/>
        <v>BR$19</v>
      </c>
      <c r="BS1070" s="215" t="str">
        <f t="shared" si="1313"/>
        <v>BS$19</v>
      </c>
      <c r="BT1070" s="215" t="str">
        <f t="shared" si="1313"/>
        <v>BT$19</v>
      </c>
      <c r="BU1070" s="215" t="str">
        <f t="shared" si="1313"/>
        <v>BU$19</v>
      </c>
      <c r="BV1070" s="215" t="str">
        <f t="shared" si="1313"/>
        <v>BV$19</v>
      </c>
      <c r="BW1070" s="215" t="str">
        <f t="shared" si="1313"/>
        <v>BW$19</v>
      </c>
      <c r="BX1070" s="215" t="str">
        <f t="shared" si="1313"/>
        <v>BX$19</v>
      </c>
      <c r="BY1070" s="215" t="str">
        <f t="shared" si="1313"/>
        <v>BY$19</v>
      </c>
      <c r="BZ1070" s="215" t="str">
        <f t="shared" si="1313"/>
        <v>BZ$19</v>
      </c>
      <c r="CA1070" s="215" t="str">
        <f t="shared" si="1313"/>
        <v>CA$19</v>
      </c>
      <c r="CB1070" s="215" t="str">
        <f t="shared" si="1313"/>
        <v>CB$19</v>
      </c>
      <c r="CC1070" s="215" t="str">
        <f t="shared" si="1313"/>
        <v>CC$19</v>
      </c>
      <c r="CD1070" s="215" t="str">
        <f t="shared" si="1313"/>
        <v>CD$19</v>
      </c>
      <c r="CE1070" s="215" t="str">
        <f t="shared" ref="CE1070:CL1070" si="1314">CE1055</f>
        <v>CE$19</v>
      </c>
      <c r="CF1070" s="215" t="str">
        <f t="shared" si="1314"/>
        <v>CF$19</v>
      </c>
      <c r="CG1070" s="215" t="str">
        <f t="shared" si="1314"/>
        <v>CG$19</v>
      </c>
      <c r="CH1070" s="215" t="str">
        <f t="shared" si="1314"/>
        <v>CH$19</v>
      </c>
      <c r="CI1070" s="215" t="str">
        <f t="shared" si="1314"/>
        <v>CI$19</v>
      </c>
      <c r="CJ1070" s="215" t="str">
        <f t="shared" si="1314"/>
        <v>CJ$19</v>
      </c>
      <c r="CK1070" s="215" t="str">
        <f t="shared" si="1314"/>
        <v>CK$19</v>
      </c>
      <c r="CL1070" s="215" t="str">
        <f t="shared" si="1314"/>
        <v>CL$19</v>
      </c>
      <c r="CN1070" s="60"/>
      <c r="CO1070" s="215" t="str">
        <f t="shared" ref="CO1070:DL1070" si="1315">CO1055</f>
        <v>CO$19</v>
      </c>
      <c r="CP1070" s="215" t="str">
        <f t="shared" si="1315"/>
        <v>CP$19</v>
      </c>
      <c r="CQ1070" s="215" t="str">
        <f t="shared" si="1315"/>
        <v>CQ$19</v>
      </c>
      <c r="CR1070" s="215" t="str">
        <f t="shared" si="1315"/>
        <v>CR$19</v>
      </c>
      <c r="CS1070" s="215" t="str">
        <f t="shared" si="1315"/>
        <v>CS$19</v>
      </c>
      <c r="CT1070" s="215" t="str">
        <f t="shared" si="1315"/>
        <v>CT$19</v>
      </c>
      <c r="CU1070" s="215" t="str">
        <f t="shared" si="1315"/>
        <v>CU$19</v>
      </c>
      <c r="CV1070" s="215" t="str">
        <f t="shared" si="1315"/>
        <v>CV$19</v>
      </c>
      <c r="CW1070" s="215" t="str">
        <f t="shared" si="1315"/>
        <v>CW$19</v>
      </c>
      <c r="CX1070" s="215" t="str">
        <f t="shared" si="1315"/>
        <v>CX$19</v>
      </c>
      <c r="CY1070" s="215" t="str">
        <f t="shared" si="1315"/>
        <v>CY$19</v>
      </c>
      <c r="CZ1070" s="215" t="str">
        <f t="shared" si="1315"/>
        <v>CZ$19</v>
      </c>
      <c r="DA1070" s="215" t="str">
        <f t="shared" si="1315"/>
        <v>DA$19</v>
      </c>
      <c r="DB1070" s="215" t="str">
        <f t="shared" si="1315"/>
        <v>DB$19</v>
      </c>
      <c r="DC1070" s="215" t="str">
        <f t="shared" si="1315"/>
        <v>DC$19</v>
      </c>
      <c r="DD1070" s="215" t="str">
        <f t="shared" si="1315"/>
        <v>DD$19</v>
      </c>
      <c r="DE1070" s="215" t="str">
        <f t="shared" si="1315"/>
        <v>DE$19</v>
      </c>
      <c r="DF1070" s="215" t="str">
        <f t="shared" si="1315"/>
        <v>DF$19</v>
      </c>
      <c r="DG1070" s="215" t="str">
        <f t="shared" si="1315"/>
        <v>DG$19</v>
      </c>
      <c r="DH1070" s="215" t="str">
        <f t="shared" si="1315"/>
        <v>DH$19</v>
      </c>
      <c r="DI1070" s="215" t="str">
        <f t="shared" si="1315"/>
        <v>DI$19</v>
      </c>
      <c r="DJ1070" s="215" t="str">
        <f t="shared" si="1315"/>
        <v>DJ$19</v>
      </c>
      <c r="DK1070" s="215" t="str">
        <f t="shared" si="1315"/>
        <v>DK$19</v>
      </c>
      <c r="DL1070" s="215" t="str">
        <f t="shared" si="1315"/>
        <v>DL$19</v>
      </c>
    </row>
    <row r="1071" spans="1: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1:116" x14ac:dyDescent="0.4">
      <c r="A1072" s="174"/>
      <c r="E1072" s="8"/>
      <c r="G1072" s="175" t="s">
        <v>490</v>
      </c>
      <c r="H1072" s="174"/>
      <c r="I1072" s="176"/>
      <c r="J1072" s="176"/>
      <c r="K1072" s="197"/>
      <c r="L1072" s="197"/>
      <c r="M1072" s="197"/>
      <c r="N1072" s="197"/>
      <c r="O1072" s="197"/>
      <c r="P1072" s="197"/>
      <c r="R1072" s="198"/>
      <c r="S1072" s="174"/>
      <c r="T1072" s="174"/>
      <c r="U1072" s="174"/>
      <c r="V1072" s="174"/>
      <c r="W1072" s="174"/>
      <c r="X1072" s="174"/>
      <c r="Y1072" s="174"/>
      <c r="Z1072" s="174"/>
      <c r="AA1072" s="174"/>
      <c r="AB1072" s="174"/>
      <c r="AC1072" s="174"/>
      <c r="AD1072" s="174"/>
      <c r="AE1072" s="174"/>
      <c r="AF1072" s="174"/>
      <c r="AG1072" s="174"/>
      <c r="AH1072" s="174"/>
      <c r="AI1072" s="174"/>
      <c r="AJ1072" s="174"/>
      <c r="AK1072" s="174"/>
      <c r="AL1072" s="174"/>
      <c r="AM1072" s="174"/>
      <c r="AN1072" s="174"/>
      <c r="AO1072" s="174"/>
      <c r="AP1072" s="174"/>
      <c r="AQ1072" s="174"/>
      <c r="AR1072" s="174"/>
      <c r="AS1072" s="174"/>
      <c r="AT1072" s="174"/>
      <c r="AU1072" s="174"/>
      <c r="AV1072" s="174"/>
      <c r="AW1072" s="174"/>
      <c r="AX1072" s="174"/>
      <c r="AY1072" s="174"/>
      <c r="AZ1072" s="174"/>
      <c r="BA1072" s="174"/>
      <c r="BB1072" s="174"/>
      <c r="BC1072" s="174"/>
      <c r="BD1072" s="174"/>
      <c r="BE1072" s="174"/>
      <c r="BF1072" s="174"/>
      <c r="BG1072" s="174"/>
      <c r="BH1072" s="174"/>
      <c r="BI1072" s="174"/>
      <c r="BJ1072" s="174"/>
      <c r="BK1072" s="174"/>
      <c r="BL1072" s="174"/>
      <c r="BM1072" s="174"/>
      <c r="BN1072" s="174"/>
      <c r="BO1072" s="174"/>
      <c r="BP1072" s="174"/>
      <c r="BQ1072" s="174"/>
      <c r="BR1072" s="174"/>
      <c r="BS1072" s="174"/>
      <c r="BT1072" s="174"/>
      <c r="BU1072" s="174"/>
      <c r="BV1072" s="174"/>
      <c r="BW1072" s="174"/>
      <c r="BX1072" s="174"/>
      <c r="BY1072" s="174"/>
      <c r="BZ1072" s="174"/>
      <c r="CA1072" s="174"/>
      <c r="CB1072" s="174"/>
      <c r="CC1072" s="174"/>
      <c r="CD1072" s="174"/>
      <c r="CE1072" s="174"/>
      <c r="CF1072" s="174"/>
      <c r="CG1072" s="174"/>
      <c r="CH1072" s="174"/>
      <c r="CI1072" s="174"/>
      <c r="CJ1072" s="174"/>
      <c r="CK1072" s="174"/>
      <c r="CL1072" s="174"/>
      <c r="CN1072" s="176"/>
      <c r="CO1072" s="174"/>
      <c r="CP1072" s="174"/>
      <c r="CQ1072" s="174"/>
      <c r="CR1072" s="174"/>
      <c r="CS1072" s="174"/>
      <c r="CT1072" s="174"/>
      <c r="CU1072" s="174"/>
      <c r="CV1072" s="174"/>
      <c r="CW1072" s="174"/>
      <c r="CX1072" s="174"/>
      <c r="CY1072" s="174"/>
      <c r="CZ1072" s="174"/>
      <c r="DA1072" s="174"/>
      <c r="DB1072" s="174"/>
      <c r="DC1072" s="174"/>
      <c r="DD1072" s="174"/>
      <c r="DE1072" s="174"/>
      <c r="DF1072" s="174"/>
      <c r="DG1072" s="174"/>
      <c r="DH1072" s="174"/>
      <c r="DI1072" s="174"/>
      <c r="DJ1072" s="174"/>
      <c r="DK1072" s="174"/>
      <c r="DL1072" s="174"/>
    </row>
    <row r="1073" spans="1:116" x14ac:dyDescent="0.4">
      <c r="A1073" s="174"/>
      <c r="E1073" s="8"/>
      <c r="G1073" s="175" t="s">
        <v>492</v>
      </c>
      <c r="H1073" s="174"/>
      <c r="I1073" s="176"/>
      <c r="J1073" s="176"/>
      <c r="K1073" s="197"/>
      <c r="L1073" s="197"/>
      <c r="M1073" s="197"/>
      <c r="N1073" s="197"/>
      <c r="O1073" s="197"/>
      <c r="P1073" s="197"/>
      <c r="R1073" s="198"/>
      <c r="S1073" s="174"/>
      <c r="T1073" s="174"/>
      <c r="U1073" s="174"/>
      <c r="V1073" s="174"/>
      <c r="W1073" s="174"/>
      <c r="X1073" s="174"/>
      <c r="Y1073" s="174"/>
      <c r="Z1073" s="174"/>
      <c r="AA1073" s="174"/>
      <c r="AB1073" s="174"/>
      <c r="AC1073" s="174"/>
      <c r="AD1073" s="174"/>
      <c r="AE1073" s="174"/>
      <c r="AF1073" s="174"/>
      <c r="AG1073" s="174"/>
      <c r="AH1073" s="174"/>
      <c r="AI1073" s="174"/>
      <c r="AJ1073" s="174"/>
      <c r="AK1073" s="174"/>
      <c r="AL1073" s="174"/>
      <c r="AM1073" s="174"/>
      <c r="AN1073" s="174"/>
      <c r="AO1073" s="174"/>
      <c r="AP1073" s="174"/>
      <c r="AQ1073" s="174"/>
      <c r="AR1073" s="174"/>
      <c r="AS1073" s="174"/>
      <c r="AT1073" s="174"/>
      <c r="AU1073" s="174"/>
      <c r="AV1073" s="174"/>
      <c r="AW1073" s="174"/>
      <c r="AX1073" s="174"/>
      <c r="AY1073" s="174"/>
      <c r="AZ1073" s="174"/>
      <c r="BA1073" s="174"/>
      <c r="BB1073" s="174"/>
      <c r="BC1073" s="174"/>
      <c r="BD1073" s="174"/>
      <c r="BE1073" s="174"/>
      <c r="BF1073" s="174"/>
      <c r="BG1073" s="174"/>
      <c r="BH1073" s="174"/>
      <c r="BI1073" s="174"/>
      <c r="BJ1073" s="174"/>
      <c r="BK1073" s="174"/>
      <c r="BL1073" s="174"/>
      <c r="BM1073" s="174"/>
      <c r="BN1073" s="174"/>
      <c r="BO1073" s="174"/>
      <c r="BP1073" s="174"/>
      <c r="BQ1073" s="174"/>
      <c r="BR1073" s="174"/>
      <c r="BS1073" s="174"/>
      <c r="BT1073" s="174"/>
      <c r="BU1073" s="174"/>
      <c r="BV1073" s="174"/>
      <c r="BW1073" s="174"/>
      <c r="BX1073" s="174"/>
      <c r="BY1073" s="174"/>
      <c r="BZ1073" s="174"/>
      <c r="CA1073" s="174"/>
      <c r="CB1073" s="174"/>
      <c r="CC1073" s="174"/>
      <c r="CD1073" s="174"/>
      <c r="CE1073" s="174"/>
      <c r="CF1073" s="174"/>
      <c r="CG1073" s="174"/>
      <c r="CH1073" s="174"/>
      <c r="CI1073" s="174"/>
      <c r="CJ1073" s="174"/>
      <c r="CK1073" s="174"/>
      <c r="CL1073" s="174"/>
      <c r="CN1073" s="176"/>
      <c r="CO1073" s="174"/>
      <c r="CP1073" s="174"/>
      <c r="CQ1073" s="174"/>
      <c r="CR1073" s="174"/>
      <c r="CS1073" s="174"/>
      <c r="CT1073" s="174"/>
      <c r="CU1073" s="174"/>
      <c r="CV1073" s="174"/>
      <c r="CW1073" s="174"/>
      <c r="CX1073" s="174"/>
      <c r="CY1073" s="174"/>
      <c r="CZ1073" s="174"/>
      <c r="DA1073" s="174"/>
      <c r="DB1073" s="174"/>
      <c r="DC1073" s="174"/>
      <c r="DD1073" s="174"/>
      <c r="DE1073" s="174"/>
      <c r="DF1073" s="174"/>
      <c r="DG1073" s="174"/>
      <c r="DH1073" s="174"/>
      <c r="DI1073" s="174"/>
      <c r="DJ1073" s="174"/>
      <c r="DK1073" s="174"/>
      <c r="DL1073" s="174"/>
    </row>
    <row r="1074" spans="1:116" x14ac:dyDescent="0.4">
      <c r="A1074" s="174"/>
      <c r="E1074" s="8"/>
      <c r="G1074" s="175" t="s">
        <v>461</v>
      </c>
      <c r="H1074" s="174"/>
      <c r="I1074" s="176"/>
      <c r="J1074" s="176"/>
      <c r="K1074" s="197"/>
      <c r="L1074" s="197"/>
      <c r="M1074" s="197"/>
      <c r="N1074" s="197"/>
      <c r="O1074" s="197"/>
      <c r="P1074" s="197"/>
      <c r="R1074" s="198"/>
      <c r="S1074" s="199" t="str">
        <f t="shared" ref="S1074:AX1074" si="1316">S$20</f>
        <v>S$16</v>
      </c>
      <c r="T1074" s="199" t="str">
        <f t="shared" si="1316"/>
        <v>T$16</v>
      </c>
      <c r="U1074" s="199" t="str">
        <f t="shared" si="1316"/>
        <v>U$16</v>
      </c>
      <c r="V1074" s="199" t="str">
        <f t="shared" si="1316"/>
        <v>V$16</v>
      </c>
      <c r="W1074" s="199" t="str">
        <f t="shared" si="1316"/>
        <v>W$16</v>
      </c>
      <c r="X1074" s="199" t="str">
        <f t="shared" si="1316"/>
        <v>X$16</v>
      </c>
      <c r="Y1074" s="199" t="str">
        <f t="shared" si="1316"/>
        <v>Y$16</v>
      </c>
      <c r="Z1074" s="199" t="str">
        <f t="shared" si="1316"/>
        <v>Z$16</v>
      </c>
      <c r="AA1074" s="199" t="str">
        <f t="shared" si="1316"/>
        <v>AA$16</v>
      </c>
      <c r="AB1074" s="199" t="str">
        <f t="shared" si="1316"/>
        <v>AB$16</v>
      </c>
      <c r="AC1074" s="199" t="str">
        <f t="shared" si="1316"/>
        <v>AC$16</v>
      </c>
      <c r="AD1074" s="199" t="str">
        <f t="shared" si="1316"/>
        <v>AD$16</v>
      </c>
      <c r="AE1074" s="199" t="str">
        <f t="shared" si="1316"/>
        <v>AE$16</v>
      </c>
      <c r="AF1074" s="199" t="str">
        <f t="shared" si="1316"/>
        <v>AF$16</v>
      </c>
      <c r="AG1074" s="199" t="str">
        <f t="shared" si="1316"/>
        <v>AG$16</v>
      </c>
      <c r="AH1074" s="199" t="str">
        <f t="shared" si="1316"/>
        <v>AH$16</v>
      </c>
      <c r="AI1074" s="199" t="str">
        <f t="shared" si="1316"/>
        <v>AI$16</v>
      </c>
      <c r="AJ1074" s="199" t="str">
        <f t="shared" si="1316"/>
        <v>AJ$16</v>
      </c>
      <c r="AK1074" s="199" t="str">
        <f t="shared" si="1316"/>
        <v>AK$16</v>
      </c>
      <c r="AL1074" s="199" t="str">
        <f t="shared" si="1316"/>
        <v>AL$16</v>
      </c>
      <c r="AM1074" s="199" t="str">
        <f t="shared" si="1316"/>
        <v>AM$16</v>
      </c>
      <c r="AN1074" s="199" t="str">
        <f t="shared" si="1316"/>
        <v>AN$16</v>
      </c>
      <c r="AO1074" s="199" t="str">
        <f t="shared" si="1316"/>
        <v>AO$16</v>
      </c>
      <c r="AP1074" s="199" t="str">
        <f t="shared" si="1316"/>
        <v>AP$16</v>
      </c>
      <c r="AQ1074" s="199" t="str">
        <f t="shared" si="1316"/>
        <v>AQ$16</v>
      </c>
      <c r="AR1074" s="199" t="str">
        <f t="shared" si="1316"/>
        <v>AR$16</v>
      </c>
      <c r="AS1074" s="199" t="str">
        <f t="shared" si="1316"/>
        <v>AS$16</v>
      </c>
      <c r="AT1074" s="199" t="str">
        <f t="shared" si="1316"/>
        <v>AT$16</v>
      </c>
      <c r="AU1074" s="199" t="str">
        <f t="shared" si="1316"/>
        <v>AU$16</v>
      </c>
      <c r="AV1074" s="199" t="str">
        <f t="shared" si="1316"/>
        <v>AV$16</v>
      </c>
      <c r="AW1074" s="199" t="str">
        <f t="shared" si="1316"/>
        <v>AW$16</v>
      </c>
      <c r="AX1074" s="199" t="str">
        <f t="shared" si="1316"/>
        <v>AX$16</v>
      </c>
      <c r="AY1074" s="199" t="str">
        <f t="shared" ref="AY1074:CD1074" si="1317">AY$20</f>
        <v>AY$16</v>
      </c>
      <c r="AZ1074" s="199" t="str">
        <f t="shared" si="1317"/>
        <v>AZ$16</v>
      </c>
      <c r="BA1074" s="199" t="str">
        <f t="shared" si="1317"/>
        <v>BA$16</v>
      </c>
      <c r="BB1074" s="199" t="str">
        <f t="shared" si="1317"/>
        <v>BB$16</v>
      </c>
      <c r="BC1074" s="199" t="str">
        <f t="shared" si="1317"/>
        <v>BC$16</v>
      </c>
      <c r="BD1074" s="199" t="str">
        <f t="shared" si="1317"/>
        <v>BD$16</v>
      </c>
      <c r="BE1074" s="199" t="str">
        <f t="shared" si="1317"/>
        <v>BE$16</v>
      </c>
      <c r="BF1074" s="199" t="str">
        <f t="shared" si="1317"/>
        <v>BF$16</v>
      </c>
      <c r="BG1074" s="199" t="str">
        <f t="shared" si="1317"/>
        <v>BG$16</v>
      </c>
      <c r="BH1074" s="199" t="str">
        <f t="shared" si="1317"/>
        <v>BH$16</v>
      </c>
      <c r="BI1074" s="199" t="str">
        <f t="shared" si="1317"/>
        <v>BI$16</v>
      </c>
      <c r="BJ1074" s="199" t="str">
        <f t="shared" si="1317"/>
        <v>BJ$16</v>
      </c>
      <c r="BK1074" s="199" t="str">
        <f t="shared" si="1317"/>
        <v>BK$16</v>
      </c>
      <c r="BL1074" s="199" t="str">
        <f t="shared" si="1317"/>
        <v>BL$16</v>
      </c>
      <c r="BM1074" s="199" t="str">
        <f t="shared" si="1317"/>
        <v>BM$16</v>
      </c>
      <c r="BN1074" s="199" t="str">
        <f t="shared" si="1317"/>
        <v>BN$16</v>
      </c>
      <c r="BO1074" s="199" t="str">
        <f t="shared" si="1317"/>
        <v>BO$16</v>
      </c>
      <c r="BP1074" s="199" t="str">
        <f t="shared" si="1317"/>
        <v>BP$16</v>
      </c>
      <c r="BQ1074" s="199" t="str">
        <f t="shared" si="1317"/>
        <v>BQ$16</v>
      </c>
      <c r="BR1074" s="199" t="str">
        <f t="shared" si="1317"/>
        <v>BR$16</v>
      </c>
      <c r="BS1074" s="199" t="str">
        <f t="shared" si="1317"/>
        <v>BS$16</v>
      </c>
      <c r="BT1074" s="199" t="str">
        <f t="shared" si="1317"/>
        <v>BT$16</v>
      </c>
      <c r="BU1074" s="199" t="str">
        <f t="shared" si="1317"/>
        <v>BU$16</v>
      </c>
      <c r="BV1074" s="199" t="str">
        <f t="shared" si="1317"/>
        <v>BV$16</v>
      </c>
      <c r="BW1074" s="199" t="str">
        <f t="shared" si="1317"/>
        <v>BW$16</v>
      </c>
      <c r="BX1074" s="199" t="str">
        <f t="shared" si="1317"/>
        <v>BX$16</v>
      </c>
      <c r="BY1074" s="199" t="str">
        <f t="shared" si="1317"/>
        <v>BY$16</v>
      </c>
      <c r="BZ1074" s="199" t="str">
        <f t="shared" si="1317"/>
        <v>BZ$16</v>
      </c>
      <c r="CA1074" s="199" t="str">
        <f t="shared" si="1317"/>
        <v>CA$16</v>
      </c>
      <c r="CB1074" s="199" t="str">
        <f t="shared" si="1317"/>
        <v>CB$16</v>
      </c>
      <c r="CC1074" s="199" t="str">
        <f t="shared" si="1317"/>
        <v>CC$16</v>
      </c>
      <c r="CD1074" s="199" t="str">
        <f t="shared" si="1317"/>
        <v>CD$16</v>
      </c>
      <c r="CE1074" s="199" t="str">
        <f t="shared" ref="CE1074:CL1074" si="1318">CE$20</f>
        <v>CE$16</v>
      </c>
      <c r="CF1074" s="199" t="str">
        <f t="shared" si="1318"/>
        <v>CF$16</v>
      </c>
      <c r="CG1074" s="199" t="str">
        <f t="shared" si="1318"/>
        <v>CG$16</v>
      </c>
      <c r="CH1074" s="199" t="str">
        <f t="shared" si="1318"/>
        <v>CH$16</v>
      </c>
      <c r="CI1074" s="199" t="str">
        <f t="shared" si="1318"/>
        <v>CI$16</v>
      </c>
      <c r="CJ1074" s="199" t="str">
        <f t="shared" si="1318"/>
        <v>CJ$16</v>
      </c>
      <c r="CK1074" s="199" t="str">
        <f t="shared" si="1318"/>
        <v>CK$16</v>
      </c>
      <c r="CL1074" s="199" t="str">
        <f t="shared" si="1318"/>
        <v>CL$16</v>
      </c>
      <c r="CN1074" s="176"/>
      <c r="CO1074" s="199" t="str">
        <f t="shared" ref="CO1074:DL1074" si="1319">CO$20</f>
        <v>CO$16</v>
      </c>
      <c r="CP1074" s="199" t="str">
        <f t="shared" si="1319"/>
        <v>CP$16</v>
      </c>
      <c r="CQ1074" s="199" t="str">
        <f t="shared" si="1319"/>
        <v>CQ$16</v>
      </c>
      <c r="CR1074" s="199" t="str">
        <f t="shared" si="1319"/>
        <v>CR$16</v>
      </c>
      <c r="CS1074" s="199" t="str">
        <f t="shared" si="1319"/>
        <v>CS$16</v>
      </c>
      <c r="CT1074" s="199" t="str">
        <f t="shared" si="1319"/>
        <v>CT$16</v>
      </c>
      <c r="CU1074" s="199" t="str">
        <f t="shared" si="1319"/>
        <v>CU$16</v>
      </c>
      <c r="CV1074" s="199" t="str">
        <f t="shared" si="1319"/>
        <v>CV$16</v>
      </c>
      <c r="CW1074" s="199" t="str">
        <f t="shared" si="1319"/>
        <v>CW$16</v>
      </c>
      <c r="CX1074" s="199" t="str">
        <f t="shared" si="1319"/>
        <v>CX$16</v>
      </c>
      <c r="CY1074" s="199" t="str">
        <f t="shared" si="1319"/>
        <v>CY$16</v>
      </c>
      <c r="CZ1074" s="199" t="str">
        <f t="shared" si="1319"/>
        <v>CZ$16</v>
      </c>
      <c r="DA1074" s="199" t="str">
        <f t="shared" si="1319"/>
        <v>DA$16</v>
      </c>
      <c r="DB1074" s="199" t="str">
        <f t="shared" si="1319"/>
        <v>DB$16</v>
      </c>
      <c r="DC1074" s="199" t="str">
        <f t="shared" si="1319"/>
        <v>DC$16</v>
      </c>
      <c r="DD1074" s="199" t="str">
        <f t="shared" si="1319"/>
        <v>DD$16</v>
      </c>
      <c r="DE1074" s="199" t="str">
        <f t="shared" si="1319"/>
        <v>DE$16</v>
      </c>
      <c r="DF1074" s="199" t="str">
        <f t="shared" si="1319"/>
        <v>DF$16</v>
      </c>
      <c r="DG1074" s="199" t="str">
        <f t="shared" si="1319"/>
        <v>DG$16</v>
      </c>
      <c r="DH1074" s="199" t="str">
        <f t="shared" si="1319"/>
        <v>DH$16</v>
      </c>
      <c r="DI1074" s="199" t="str">
        <f t="shared" si="1319"/>
        <v>DI$16</v>
      </c>
      <c r="DJ1074" s="199" t="str">
        <f t="shared" si="1319"/>
        <v>DJ$16</v>
      </c>
      <c r="DK1074" s="199" t="str">
        <f t="shared" si="1319"/>
        <v>DK$16</v>
      </c>
      <c r="DL1074" s="199" t="str">
        <f t="shared" si="1319"/>
        <v>DL$16</v>
      </c>
    </row>
    <row r="1075" spans="1:116" x14ac:dyDescent="0.4">
      <c r="A1075" s="174"/>
      <c r="E1075" s="8"/>
      <c r="G1075" s="175" t="s">
        <v>462</v>
      </c>
      <c r="H1075" s="200"/>
      <c r="I1075" s="201"/>
      <c r="J1075" s="201"/>
      <c r="K1075" s="202"/>
      <c r="L1075" s="202"/>
      <c r="M1075" s="202"/>
      <c r="N1075" s="202"/>
      <c r="O1075" s="202"/>
      <c r="P1075" s="202"/>
      <c r="R1075" s="202"/>
      <c r="S1075" s="199" t="str">
        <f t="shared" ref="S1075:AX1075" si="1320">S$21</f>
        <v>S$17</v>
      </c>
      <c r="T1075" s="199" t="str">
        <f t="shared" si="1320"/>
        <v>T$17</v>
      </c>
      <c r="U1075" s="199" t="str">
        <f t="shared" si="1320"/>
        <v>U$17</v>
      </c>
      <c r="V1075" s="199" t="str">
        <f t="shared" si="1320"/>
        <v>V$17</v>
      </c>
      <c r="W1075" s="199" t="str">
        <f t="shared" si="1320"/>
        <v>W$17</v>
      </c>
      <c r="X1075" s="199" t="str">
        <f t="shared" si="1320"/>
        <v>X$17</v>
      </c>
      <c r="Y1075" s="199" t="str">
        <f t="shared" si="1320"/>
        <v>Y$17</v>
      </c>
      <c r="Z1075" s="199" t="str">
        <f t="shared" si="1320"/>
        <v>Z$17</v>
      </c>
      <c r="AA1075" s="199" t="str">
        <f t="shared" si="1320"/>
        <v>AA$17</v>
      </c>
      <c r="AB1075" s="199" t="str">
        <f t="shared" si="1320"/>
        <v>AB$17</v>
      </c>
      <c r="AC1075" s="199" t="str">
        <f t="shared" si="1320"/>
        <v>AC$17</v>
      </c>
      <c r="AD1075" s="199" t="str">
        <f t="shared" si="1320"/>
        <v>AD$17</v>
      </c>
      <c r="AE1075" s="199" t="str">
        <f t="shared" si="1320"/>
        <v>AE$17</v>
      </c>
      <c r="AF1075" s="199" t="str">
        <f t="shared" si="1320"/>
        <v>AF$17</v>
      </c>
      <c r="AG1075" s="199" t="str">
        <f t="shared" si="1320"/>
        <v>AG$17</v>
      </c>
      <c r="AH1075" s="199" t="str">
        <f t="shared" si="1320"/>
        <v>AH$17</v>
      </c>
      <c r="AI1075" s="199" t="str">
        <f t="shared" si="1320"/>
        <v>AI$17</v>
      </c>
      <c r="AJ1075" s="199" t="str">
        <f t="shared" si="1320"/>
        <v>AJ$17</v>
      </c>
      <c r="AK1075" s="199" t="str">
        <f t="shared" si="1320"/>
        <v>AK$17</v>
      </c>
      <c r="AL1075" s="199" t="str">
        <f t="shared" si="1320"/>
        <v>AL$17</v>
      </c>
      <c r="AM1075" s="199" t="str">
        <f t="shared" si="1320"/>
        <v>AM$17</v>
      </c>
      <c r="AN1075" s="199" t="str">
        <f t="shared" si="1320"/>
        <v>AN$17</v>
      </c>
      <c r="AO1075" s="199" t="str">
        <f t="shared" si="1320"/>
        <v>AO$17</v>
      </c>
      <c r="AP1075" s="199" t="str">
        <f t="shared" si="1320"/>
        <v>AP$17</v>
      </c>
      <c r="AQ1075" s="199" t="str">
        <f t="shared" si="1320"/>
        <v>AQ$17</v>
      </c>
      <c r="AR1075" s="199" t="str">
        <f t="shared" si="1320"/>
        <v>AR$17</v>
      </c>
      <c r="AS1075" s="199" t="str">
        <f t="shared" si="1320"/>
        <v>AS$17</v>
      </c>
      <c r="AT1075" s="199" t="str">
        <f t="shared" si="1320"/>
        <v>AT$17</v>
      </c>
      <c r="AU1075" s="199" t="str">
        <f t="shared" si="1320"/>
        <v>AU$17</v>
      </c>
      <c r="AV1075" s="199" t="str">
        <f t="shared" si="1320"/>
        <v>AV$17</v>
      </c>
      <c r="AW1075" s="199" t="str">
        <f t="shared" si="1320"/>
        <v>AW$17</v>
      </c>
      <c r="AX1075" s="199" t="str">
        <f t="shared" si="1320"/>
        <v>AX$17</v>
      </c>
      <c r="AY1075" s="199" t="str">
        <f t="shared" ref="AY1075:CD1075" si="1321">AY$21</f>
        <v>AY$17</v>
      </c>
      <c r="AZ1075" s="199" t="str">
        <f t="shared" si="1321"/>
        <v>AZ$17</v>
      </c>
      <c r="BA1075" s="199" t="str">
        <f t="shared" si="1321"/>
        <v>BA$17</v>
      </c>
      <c r="BB1075" s="199" t="str">
        <f t="shared" si="1321"/>
        <v>BB$17</v>
      </c>
      <c r="BC1075" s="199" t="str">
        <f t="shared" si="1321"/>
        <v>BC$17</v>
      </c>
      <c r="BD1075" s="199" t="str">
        <f t="shared" si="1321"/>
        <v>BD$17</v>
      </c>
      <c r="BE1075" s="199" t="str">
        <f t="shared" si="1321"/>
        <v>BE$17</v>
      </c>
      <c r="BF1075" s="199" t="str">
        <f t="shared" si="1321"/>
        <v>BF$17</v>
      </c>
      <c r="BG1075" s="199" t="str">
        <f t="shared" si="1321"/>
        <v>BG$17</v>
      </c>
      <c r="BH1075" s="199" t="str">
        <f t="shared" si="1321"/>
        <v>BH$17</v>
      </c>
      <c r="BI1075" s="199" t="str">
        <f t="shared" si="1321"/>
        <v>BI$17</v>
      </c>
      <c r="BJ1075" s="199" t="str">
        <f t="shared" si="1321"/>
        <v>BJ$17</v>
      </c>
      <c r="BK1075" s="199" t="str">
        <f t="shared" si="1321"/>
        <v>BK$17</v>
      </c>
      <c r="BL1075" s="199" t="str">
        <f t="shared" si="1321"/>
        <v>BL$17</v>
      </c>
      <c r="BM1075" s="199" t="str">
        <f t="shared" si="1321"/>
        <v>BM$17</v>
      </c>
      <c r="BN1075" s="199" t="str">
        <f t="shared" si="1321"/>
        <v>BN$17</v>
      </c>
      <c r="BO1075" s="199" t="str">
        <f t="shared" si="1321"/>
        <v>BO$17</v>
      </c>
      <c r="BP1075" s="199" t="str">
        <f t="shared" si="1321"/>
        <v>BP$17</v>
      </c>
      <c r="BQ1075" s="199" t="str">
        <f t="shared" si="1321"/>
        <v>BQ$17</v>
      </c>
      <c r="BR1075" s="199" t="str">
        <f t="shared" si="1321"/>
        <v>BR$17</v>
      </c>
      <c r="BS1075" s="199" t="str">
        <f t="shared" si="1321"/>
        <v>BS$17</v>
      </c>
      <c r="BT1075" s="199" t="str">
        <f t="shared" si="1321"/>
        <v>BT$17</v>
      </c>
      <c r="BU1075" s="199" t="str">
        <f t="shared" si="1321"/>
        <v>BU$17</v>
      </c>
      <c r="BV1075" s="199" t="str">
        <f t="shared" si="1321"/>
        <v>BV$17</v>
      </c>
      <c r="BW1075" s="199" t="str">
        <f t="shared" si="1321"/>
        <v>BW$17</v>
      </c>
      <c r="BX1075" s="199" t="str">
        <f t="shared" si="1321"/>
        <v>BX$17</v>
      </c>
      <c r="BY1075" s="199" t="str">
        <f t="shared" si="1321"/>
        <v>BY$17</v>
      </c>
      <c r="BZ1075" s="199" t="str">
        <f t="shared" si="1321"/>
        <v>BZ$17</v>
      </c>
      <c r="CA1075" s="199" t="str">
        <f t="shared" si="1321"/>
        <v>CA$17</v>
      </c>
      <c r="CB1075" s="199" t="str">
        <f t="shared" si="1321"/>
        <v>CB$17</v>
      </c>
      <c r="CC1075" s="199" t="str">
        <f t="shared" si="1321"/>
        <v>CC$17</v>
      </c>
      <c r="CD1075" s="199" t="str">
        <f t="shared" si="1321"/>
        <v>CD$17</v>
      </c>
      <c r="CE1075" s="199" t="str">
        <f t="shared" ref="CE1075:CL1075" si="1322">CE$21</f>
        <v>CE$17</v>
      </c>
      <c r="CF1075" s="199" t="str">
        <f t="shared" si="1322"/>
        <v>CF$17</v>
      </c>
      <c r="CG1075" s="199" t="str">
        <f t="shared" si="1322"/>
        <v>CG$17</v>
      </c>
      <c r="CH1075" s="199" t="str">
        <f t="shared" si="1322"/>
        <v>CH$17</v>
      </c>
      <c r="CI1075" s="199" t="str">
        <f t="shared" si="1322"/>
        <v>CI$17</v>
      </c>
      <c r="CJ1075" s="199" t="str">
        <f t="shared" si="1322"/>
        <v>CJ$17</v>
      </c>
      <c r="CK1075" s="199" t="str">
        <f t="shared" si="1322"/>
        <v>CK$17</v>
      </c>
      <c r="CL1075" s="199" t="str">
        <f t="shared" si="1322"/>
        <v>CL$17</v>
      </c>
      <c r="CN1075" s="201"/>
      <c r="CO1075" s="199" t="str">
        <f t="shared" ref="CO1075:DL1075" si="1323">CO$21</f>
        <v>CO$17</v>
      </c>
      <c r="CP1075" s="199" t="str">
        <f t="shared" si="1323"/>
        <v>CP$17</v>
      </c>
      <c r="CQ1075" s="199" t="str">
        <f t="shared" si="1323"/>
        <v>CQ$17</v>
      </c>
      <c r="CR1075" s="199" t="str">
        <f t="shared" si="1323"/>
        <v>CR$17</v>
      </c>
      <c r="CS1075" s="199" t="str">
        <f t="shared" si="1323"/>
        <v>CS$17</v>
      </c>
      <c r="CT1075" s="199" t="str">
        <f t="shared" si="1323"/>
        <v>CT$17</v>
      </c>
      <c r="CU1075" s="199" t="str">
        <f t="shared" si="1323"/>
        <v>CU$17</v>
      </c>
      <c r="CV1075" s="199" t="str">
        <f t="shared" si="1323"/>
        <v>CV$17</v>
      </c>
      <c r="CW1075" s="199" t="str">
        <f t="shared" si="1323"/>
        <v>CW$17</v>
      </c>
      <c r="CX1075" s="199" t="str">
        <f t="shared" si="1323"/>
        <v>CX$17</v>
      </c>
      <c r="CY1075" s="199" t="str">
        <f t="shared" si="1323"/>
        <v>CY$17</v>
      </c>
      <c r="CZ1075" s="199" t="str">
        <f t="shared" si="1323"/>
        <v>CZ$17</v>
      </c>
      <c r="DA1075" s="199" t="str">
        <f t="shared" si="1323"/>
        <v>DA$17</v>
      </c>
      <c r="DB1075" s="199" t="str">
        <f t="shared" si="1323"/>
        <v>DB$17</v>
      </c>
      <c r="DC1075" s="199" t="str">
        <f t="shared" si="1323"/>
        <v>DC$17</v>
      </c>
      <c r="DD1075" s="199" t="str">
        <f t="shared" si="1323"/>
        <v>DD$17</v>
      </c>
      <c r="DE1075" s="199" t="str">
        <f t="shared" si="1323"/>
        <v>DE$17</v>
      </c>
      <c r="DF1075" s="199" t="str">
        <f t="shared" si="1323"/>
        <v>DF$17</v>
      </c>
      <c r="DG1075" s="199" t="str">
        <f t="shared" si="1323"/>
        <v>DG$17</v>
      </c>
      <c r="DH1075" s="199" t="str">
        <f t="shared" si="1323"/>
        <v>DH$17</v>
      </c>
      <c r="DI1075" s="199" t="str">
        <f t="shared" si="1323"/>
        <v>DI$17</v>
      </c>
      <c r="DJ1075" s="199" t="str">
        <f t="shared" si="1323"/>
        <v>DJ$17</v>
      </c>
      <c r="DK1075" s="199" t="str">
        <f t="shared" si="1323"/>
        <v>DK$17</v>
      </c>
      <c r="DL1075" s="199" t="str">
        <f t="shared" si="1323"/>
        <v>DL$17</v>
      </c>
    </row>
    <row r="1076" spans="1:116" x14ac:dyDescent="0.4">
      <c r="A1076" s="174"/>
      <c r="E1076" s="8"/>
      <c r="G1076" s="175" t="s">
        <v>491</v>
      </c>
      <c r="H1076" s="200"/>
      <c r="I1076" s="201"/>
      <c r="J1076" s="201"/>
      <c r="K1076" s="202"/>
      <c r="L1076" s="202"/>
      <c r="M1076" s="202"/>
      <c r="N1076" s="202"/>
      <c r="O1076" s="202"/>
      <c r="P1076" s="202"/>
      <c r="R1076" s="202"/>
      <c r="S1076" s="190"/>
      <c r="T1076" s="190"/>
      <c r="U1076" s="190"/>
      <c r="V1076" s="190"/>
      <c r="W1076" s="190"/>
      <c r="X1076" s="190"/>
      <c r="Y1076" s="190"/>
      <c r="Z1076" s="190"/>
      <c r="AA1076" s="190"/>
      <c r="AB1076" s="190"/>
      <c r="AC1076" s="190"/>
      <c r="AD1076" s="190"/>
      <c r="AE1076" s="190"/>
      <c r="AF1076" s="190"/>
      <c r="AG1076" s="190"/>
      <c r="AH1076" s="190"/>
      <c r="AI1076" s="190"/>
      <c r="AJ1076" s="190"/>
      <c r="AK1076" s="190"/>
      <c r="AL1076" s="190"/>
      <c r="AM1076" s="190"/>
      <c r="AN1076" s="190"/>
      <c r="AO1076" s="190"/>
      <c r="AP1076" s="190"/>
      <c r="AQ1076" s="190"/>
      <c r="AR1076" s="190"/>
      <c r="AS1076" s="190"/>
      <c r="AT1076" s="190"/>
      <c r="AU1076" s="190"/>
      <c r="AV1076" s="190"/>
      <c r="AW1076" s="190"/>
      <c r="AX1076" s="190"/>
      <c r="AY1076" s="190"/>
      <c r="AZ1076" s="190"/>
      <c r="BA1076" s="190"/>
      <c r="BB1076" s="190"/>
      <c r="BC1076" s="190"/>
      <c r="BD1076" s="190"/>
      <c r="BE1076" s="190"/>
      <c r="BF1076" s="190"/>
      <c r="BG1076" s="190"/>
      <c r="BH1076" s="190"/>
      <c r="BI1076" s="190"/>
      <c r="BJ1076" s="190"/>
      <c r="BK1076" s="190"/>
      <c r="BL1076" s="190"/>
      <c r="BM1076" s="190"/>
      <c r="BN1076" s="190"/>
      <c r="BO1076" s="190"/>
      <c r="BP1076" s="190"/>
      <c r="BQ1076" s="190"/>
      <c r="BR1076" s="190"/>
      <c r="BS1076" s="190"/>
      <c r="BT1076" s="190"/>
      <c r="BU1076" s="190"/>
      <c r="BV1076" s="190"/>
      <c r="BW1076" s="190"/>
      <c r="BX1076" s="190"/>
      <c r="BY1076" s="190"/>
      <c r="BZ1076" s="190"/>
      <c r="CA1076" s="190"/>
      <c r="CB1076" s="190"/>
      <c r="CC1076" s="190"/>
      <c r="CD1076" s="190"/>
      <c r="CE1076" s="190"/>
      <c r="CF1076" s="190"/>
      <c r="CG1076" s="190"/>
      <c r="CH1076" s="190"/>
      <c r="CI1076" s="190"/>
      <c r="CJ1076" s="190"/>
      <c r="CK1076" s="190"/>
      <c r="CL1076" s="190"/>
      <c r="CN1076" s="201"/>
      <c r="CO1076" s="190"/>
      <c r="CP1076" s="190"/>
      <c r="CQ1076" s="190"/>
      <c r="CR1076" s="190"/>
      <c r="CS1076" s="190"/>
      <c r="CT1076" s="190"/>
      <c r="CU1076" s="190"/>
      <c r="CV1076" s="190"/>
      <c r="CW1076" s="190"/>
      <c r="CX1076" s="190"/>
      <c r="CY1076" s="190"/>
      <c r="CZ1076" s="190"/>
      <c r="DA1076" s="190"/>
      <c r="DB1076" s="190"/>
      <c r="DC1076" s="190"/>
      <c r="DD1076" s="190"/>
      <c r="DE1076" s="190"/>
      <c r="DF1076" s="190"/>
      <c r="DG1076" s="190"/>
      <c r="DH1076" s="190"/>
      <c r="DI1076" s="190"/>
      <c r="DJ1076" s="190"/>
      <c r="DK1076" s="190"/>
      <c r="DL1076" s="190"/>
    </row>
    <row r="1077" spans="1:116" x14ac:dyDescent="0.4">
      <c r="A1077" s="174"/>
      <c r="E1077" s="8"/>
      <c r="G1077" s="175" t="s">
        <v>505</v>
      </c>
      <c r="H1077" s="200"/>
      <c r="I1077" s="201"/>
      <c r="J1077" s="201"/>
      <c r="K1077" s="202"/>
      <c r="L1077" s="202"/>
      <c r="M1077" s="202"/>
      <c r="N1077" s="202"/>
      <c r="O1077" s="202"/>
      <c r="P1077" s="202"/>
      <c r="R1077" s="202"/>
      <c r="S1077" s="190"/>
      <c r="T1077" s="190"/>
      <c r="U1077" s="190"/>
      <c r="V1077" s="190"/>
      <c r="W1077" s="190"/>
      <c r="X1077" s="190"/>
      <c r="Y1077" s="190"/>
      <c r="Z1077" s="190"/>
      <c r="AA1077" s="190"/>
      <c r="AB1077" s="190"/>
      <c r="AC1077" s="190"/>
      <c r="AD1077" s="190"/>
      <c r="AE1077" s="190"/>
      <c r="AF1077" s="190"/>
      <c r="AG1077" s="190"/>
      <c r="AH1077" s="190"/>
      <c r="AI1077" s="190"/>
      <c r="AJ1077" s="190"/>
      <c r="AK1077" s="190"/>
      <c r="AL1077" s="190"/>
      <c r="AM1077" s="190"/>
      <c r="AN1077" s="190"/>
      <c r="AO1077" s="190"/>
      <c r="AP1077" s="190"/>
      <c r="AQ1077" s="190"/>
      <c r="AR1077" s="190"/>
      <c r="AS1077" s="190"/>
      <c r="AT1077" s="190"/>
      <c r="AU1077" s="190"/>
      <c r="AV1077" s="190"/>
      <c r="AW1077" s="190"/>
      <c r="AX1077" s="190"/>
      <c r="AY1077" s="190"/>
      <c r="AZ1077" s="190"/>
      <c r="BA1077" s="190"/>
      <c r="BB1077" s="190"/>
      <c r="BC1077" s="190"/>
      <c r="BD1077" s="190"/>
      <c r="BE1077" s="190"/>
      <c r="BF1077" s="190"/>
      <c r="BG1077" s="190"/>
      <c r="BH1077" s="190"/>
      <c r="BI1077" s="190"/>
      <c r="BJ1077" s="190"/>
      <c r="BK1077" s="190"/>
      <c r="BL1077" s="190"/>
      <c r="BM1077" s="190"/>
      <c r="BN1077" s="190"/>
      <c r="BO1077" s="190"/>
      <c r="BP1077" s="190"/>
      <c r="BQ1077" s="190"/>
      <c r="BR1077" s="190"/>
      <c r="BS1077" s="190"/>
      <c r="BT1077" s="190"/>
      <c r="BU1077" s="190"/>
      <c r="BV1077" s="190"/>
      <c r="BW1077" s="190"/>
      <c r="BX1077" s="190"/>
      <c r="BY1077" s="190"/>
      <c r="BZ1077" s="190"/>
      <c r="CA1077" s="190"/>
      <c r="CB1077" s="190"/>
      <c r="CC1077" s="190"/>
      <c r="CD1077" s="190"/>
      <c r="CE1077" s="190"/>
      <c r="CF1077" s="190"/>
      <c r="CG1077" s="190"/>
      <c r="CH1077" s="190"/>
      <c r="CI1077" s="190"/>
      <c r="CJ1077" s="190"/>
      <c r="CK1077" s="190"/>
      <c r="CL1077" s="190"/>
      <c r="CN1077" s="201"/>
      <c r="CO1077" s="190"/>
      <c r="CP1077" s="190"/>
      <c r="CQ1077" s="190"/>
      <c r="CR1077" s="190"/>
      <c r="CS1077" s="190"/>
      <c r="CT1077" s="190"/>
      <c r="CU1077" s="190"/>
      <c r="CV1077" s="190"/>
      <c r="CW1077" s="190"/>
      <c r="CX1077" s="190"/>
      <c r="CY1077" s="190"/>
      <c r="CZ1077" s="190"/>
      <c r="DA1077" s="190"/>
      <c r="DB1077" s="190"/>
      <c r="DC1077" s="190"/>
      <c r="DD1077" s="190"/>
      <c r="DE1077" s="190"/>
      <c r="DF1077" s="190"/>
      <c r="DG1077" s="190"/>
      <c r="DH1077" s="190"/>
      <c r="DI1077" s="190"/>
      <c r="DJ1077" s="190"/>
      <c r="DK1077" s="190"/>
      <c r="DL1077" s="190"/>
    </row>
    <row r="1078" spans="1:116" x14ac:dyDescent="0.4">
      <c r="A1078" s="174"/>
      <c r="E1078" s="8"/>
      <c r="G1078" s="175" t="s">
        <v>463</v>
      </c>
      <c r="H1078" s="200"/>
      <c r="I1078" s="201"/>
      <c r="J1078" s="201"/>
      <c r="K1078" s="202"/>
      <c r="L1078" s="202"/>
      <c r="M1078" s="202"/>
      <c r="N1078" s="202"/>
      <c r="O1078" s="202"/>
      <c r="P1078" s="202"/>
      <c r="R1078" s="202"/>
      <c r="S1078" s="190" t="str">
        <f t="shared" ref="S1078:AX1078" si="1324">S$22</f>
        <v>S$18</v>
      </c>
      <c r="T1078" s="190" t="str">
        <f t="shared" si="1324"/>
        <v>T$18</v>
      </c>
      <c r="U1078" s="190" t="str">
        <f t="shared" si="1324"/>
        <v>U$18</v>
      </c>
      <c r="V1078" s="190" t="str">
        <f t="shared" si="1324"/>
        <v>V$18</v>
      </c>
      <c r="W1078" s="190" t="str">
        <f t="shared" si="1324"/>
        <v>W$18</v>
      </c>
      <c r="X1078" s="190" t="str">
        <f t="shared" si="1324"/>
        <v>X$18</v>
      </c>
      <c r="Y1078" s="190" t="str">
        <f t="shared" si="1324"/>
        <v>Y$18</v>
      </c>
      <c r="Z1078" s="190" t="str">
        <f t="shared" si="1324"/>
        <v>Z$18</v>
      </c>
      <c r="AA1078" s="190" t="str">
        <f t="shared" si="1324"/>
        <v>AA$18</v>
      </c>
      <c r="AB1078" s="190" t="str">
        <f t="shared" si="1324"/>
        <v>AB$18</v>
      </c>
      <c r="AC1078" s="190" t="str">
        <f t="shared" si="1324"/>
        <v>AC$18</v>
      </c>
      <c r="AD1078" s="190" t="str">
        <f t="shared" si="1324"/>
        <v>AD$18</v>
      </c>
      <c r="AE1078" s="190" t="str">
        <f t="shared" si="1324"/>
        <v>AE$18</v>
      </c>
      <c r="AF1078" s="190" t="str">
        <f t="shared" si="1324"/>
        <v>AF$18</v>
      </c>
      <c r="AG1078" s="190" t="str">
        <f t="shared" si="1324"/>
        <v>AG$18</v>
      </c>
      <c r="AH1078" s="190" t="str">
        <f t="shared" si="1324"/>
        <v>AH$18</v>
      </c>
      <c r="AI1078" s="190" t="str">
        <f t="shared" si="1324"/>
        <v>AI$18</v>
      </c>
      <c r="AJ1078" s="190" t="str">
        <f t="shared" si="1324"/>
        <v>AJ$18</v>
      </c>
      <c r="AK1078" s="190" t="str">
        <f t="shared" si="1324"/>
        <v>AK$18</v>
      </c>
      <c r="AL1078" s="190" t="str">
        <f t="shared" si="1324"/>
        <v>AL$18</v>
      </c>
      <c r="AM1078" s="190" t="str">
        <f t="shared" si="1324"/>
        <v>AM$18</v>
      </c>
      <c r="AN1078" s="190" t="str">
        <f t="shared" si="1324"/>
        <v>AN$18</v>
      </c>
      <c r="AO1078" s="190" t="str">
        <f t="shared" si="1324"/>
        <v>AO$18</v>
      </c>
      <c r="AP1078" s="190" t="str">
        <f t="shared" si="1324"/>
        <v>AP$18</v>
      </c>
      <c r="AQ1078" s="190" t="str">
        <f t="shared" si="1324"/>
        <v>AQ$18</v>
      </c>
      <c r="AR1078" s="190" t="str">
        <f t="shared" si="1324"/>
        <v>AR$18</v>
      </c>
      <c r="AS1078" s="190" t="str">
        <f t="shared" si="1324"/>
        <v>AS$18</v>
      </c>
      <c r="AT1078" s="190" t="str">
        <f t="shared" si="1324"/>
        <v>AT$18</v>
      </c>
      <c r="AU1078" s="190" t="str">
        <f t="shared" si="1324"/>
        <v>AU$18</v>
      </c>
      <c r="AV1078" s="190" t="str">
        <f t="shared" si="1324"/>
        <v>AV$18</v>
      </c>
      <c r="AW1078" s="190" t="str">
        <f t="shared" si="1324"/>
        <v>AW$18</v>
      </c>
      <c r="AX1078" s="190" t="str">
        <f t="shared" si="1324"/>
        <v>AX$18</v>
      </c>
      <c r="AY1078" s="190" t="str">
        <f t="shared" ref="AY1078:CD1078" si="1325">AY$22</f>
        <v>AY$18</v>
      </c>
      <c r="AZ1078" s="190" t="str">
        <f t="shared" si="1325"/>
        <v>AZ$18</v>
      </c>
      <c r="BA1078" s="190" t="str">
        <f t="shared" si="1325"/>
        <v>BA$18</v>
      </c>
      <c r="BB1078" s="190" t="str">
        <f t="shared" si="1325"/>
        <v>BB$18</v>
      </c>
      <c r="BC1078" s="190" t="str">
        <f t="shared" si="1325"/>
        <v>BC$18</v>
      </c>
      <c r="BD1078" s="190" t="str">
        <f t="shared" si="1325"/>
        <v>BD$18</v>
      </c>
      <c r="BE1078" s="190" t="str">
        <f t="shared" si="1325"/>
        <v>BE$18</v>
      </c>
      <c r="BF1078" s="190" t="str">
        <f t="shared" si="1325"/>
        <v>BF$18</v>
      </c>
      <c r="BG1078" s="190" t="str">
        <f t="shared" si="1325"/>
        <v>BG$18</v>
      </c>
      <c r="BH1078" s="190" t="str">
        <f t="shared" si="1325"/>
        <v>BH$18</v>
      </c>
      <c r="BI1078" s="190" t="str">
        <f t="shared" si="1325"/>
        <v>BI$18</v>
      </c>
      <c r="BJ1078" s="190" t="str">
        <f t="shared" si="1325"/>
        <v>BJ$18</v>
      </c>
      <c r="BK1078" s="190" t="str">
        <f t="shared" si="1325"/>
        <v>BK$18</v>
      </c>
      <c r="BL1078" s="190" t="str">
        <f t="shared" si="1325"/>
        <v>BL$18</v>
      </c>
      <c r="BM1078" s="190" t="str">
        <f t="shared" si="1325"/>
        <v>BM$18</v>
      </c>
      <c r="BN1078" s="190" t="str">
        <f t="shared" si="1325"/>
        <v>BN$18</v>
      </c>
      <c r="BO1078" s="190" t="str">
        <f t="shared" si="1325"/>
        <v>BO$18</v>
      </c>
      <c r="BP1078" s="190" t="str">
        <f t="shared" si="1325"/>
        <v>BP$18</v>
      </c>
      <c r="BQ1078" s="190" t="str">
        <f t="shared" si="1325"/>
        <v>BQ$18</v>
      </c>
      <c r="BR1078" s="190" t="str">
        <f t="shared" si="1325"/>
        <v>BR$18</v>
      </c>
      <c r="BS1078" s="190" t="str">
        <f t="shared" si="1325"/>
        <v>BS$18</v>
      </c>
      <c r="BT1078" s="190" t="str">
        <f t="shared" si="1325"/>
        <v>BT$18</v>
      </c>
      <c r="BU1078" s="190" t="str">
        <f t="shared" si="1325"/>
        <v>BU$18</v>
      </c>
      <c r="BV1078" s="190" t="str">
        <f t="shared" si="1325"/>
        <v>BV$18</v>
      </c>
      <c r="BW1078" s="190" t="str">
        <f t="shared" si="1325"/>
        <v>BW$18</v>
      </c>
      <c r="BX1078" s="190" t="str">
        <f t="shared" si="1325"/>
        <v>BX$18</v>
      </c>
      <c r="BY1078" s="190" t="str">
        <f t="shared" si="1325"/>
        <v>BY$18</v>
      </c>
      <c r="BZ1078" s="190" t="str">
        <f t="shared" si="1325"/>
        <v>BZ$18</v>
      </c>
      <c r="CA1078" s="190" t="str">
        <f t="shared" si="1325"/>
        <v>CA$18</v>
      </c>
      <c r="CB1078" s="190" t="str">
        <f t="shared" si="1325"/>
        <v>CB$18</v>
      </c>
      <c r="CC1078" s="190" t="str">
        <f t="shared" si="1325"/>
        <v>CC$18</v>
      </c>
      <c r="CD1078" s="190" t="str">
        <f t="shared" si="1325"/>
        <v>CD$18</v>
      </c>
      <c r="CE1078" s="190" t="str">
        <f t="shared" ref="CE1078:CL1078" si="1326">CE$22</f>
        <v>CE$18</v>
      </c>
      <c r="CF1078" s="190" t="str">
        <f t="shared" si="1326"/>
        <v>CF$18</v>
      </c>
      <c r="CG1078" s="190" t="str">
        <f t="shared" si="1326"/>
        <v>CG$18</v>
      </c>
      <c r="CH1078" s="190" t="str">
        <f t="shared" si="1326"/>
        <v>CH$18</v>
      </c>
      <c r="CI1078" s="190" t="str">
        <f t="shared" si="1326"/>
        <v>CI$18</v>
      </c>
      <c r="CJ1078" s="190" t="str">
        <f t="shared" si="1326"/>
        <v>CJ$18</v>
      </c>
      <c r="CK1078" s="190" t="str">
        <f t="shared" si="1326"/>
        <v>CK$18</v>
      </c>
      <c r="CL1078" s="190" t="str">
        <f t="shared" si="1326"/>
        <v>CL$18</v>
      </c>
      <c r="CN1078" s="201"/>
      <c r="CO1078" s="190" t="str">
        <f t="shared" ref="CO1078:DL1078" si="1327">CO$22</f>
        <v>CO$18</v>
      </c>
      <c r="CP1078" s="190" t="str">
        <f t="shared" si="1327"/>
        <v>CP$18</v>
      </c>
      <c r="CQ1078" s="190" t="str">
        <f t="shared" si="1327"/>
        <v>CQ$18</v>
      </c>
      <c r="CR1078" s="190" t="str">
        <f t="shared" si="1327"/>
        <v>CR$18</v>
      </c>
      <c r="CS1078" s="190" t="str">
        <f t="shared" si="1327"/>
        <v>CS$18</v>
      </c>
      <c r="CT1078" s="190" t="str">
        <f t="shared" si="1327"/>
        <v>CT$18</v>
      </c>
      <c r="CU1078" s="190" t="str">
        <f t="shared" si="1327"/>
        <v>CU$18</v>
      </c>
      <c r="CV1078" s="190" t="str">
        <f t="shared" si="1327"/>
        <v>CV$18</v>
      </c>
      <c r="CW1078" s="190" t="str">
        <f t="shared" si="1327"/>
        <v>CW$18</v>
      </c>
      <c r="CX1078" s="190" t="str">
        <f t="shared" si="1327"/>
        <v>CX$18</v>
      </c>
      <c r="CY1078" s="190" t="str">
        <f t="shared" si="1327"/>
        <v>CY$18</v>
      </c>
      <c r="CZ1078" s="190" t="str">
        <f t="shared" si="1327"/>
        <v>CZ$18</v>
      </c>
      <c r="DA1078" s="190" t="str">
        <f t="shared" si="1327"/>
        <v>DA$18</v>
      </c>
      <c r="DB1078" s="190" t="str">
        <f t="shared" si="1327"/>
        <v>DB$18</v>
      </c>
      <c r="DC1078" s="190" t="str">
        <f t="shared" si="1327"/>
        <v>DC$18</v>
      </c>
      <c r="DD1078" s="190" t="str">
        <f t="shared" si="1327"/>
        <v>DD$18</v>
      </c>
      <c r="DE1078" s="190" t="str">
        <f t="shared" si="1327"/>
        <v>DE$18</v>
      </c>
      <c r="DF1078" s="190" t="str">
        <f t="shared" si="1327"/>
        <v>DF$18</v>
      </c>
      <c r="DG1078" s="190" t="str">
        <f t="shared" si="1327"/>
        <v>DG$18</v>
      </c>
      <c r="DH1078" s="190" t="str">
        <f t="shared" si="1327"/>
        <v>DH$18</v>
      </c>
      <c r="DI1078" s="190" t="str">
        <f t="shared" si="1327"/>
        <v>DI$18</v>
      </c>
      <c r="DJ1078" s="190" t="str">
        <f t="shared" si="1327"/>
        <v>DJ$18</v>
      </c>
      <c r="DK1078" s="190" t="str">
        <f t="shared" si="1327"/>
        <v>DK$18</v>
      </c>
      <c r="DL1078" s="190" t="str">
        <f t="shared" si="1327"/>
        <v>DL$18</v>
      </c>
    </row>
    <row r="1079" spans="1:116" x14ac:dyDescent="0.4">
      <c r="A1079" s="174"/>
      <c r="E1079" s="8"/>
      <c r="G1079" s="175" t="s">
        <v>464</v>
      </c>
      <c r="H1079" s="200"/>
      <c r="I1079" s="201"/>
      <c r="J1079" s="201"/>
      <c r="K1079" s="202"/>
      <c r="L1079" s="202"/>
      <c r="M1079" s="202"/>
      <c r="N1079" s="202"/>
      <c r="O1079" s="202"/>
      <c r="P1079" s="202"/>
      <c r="R1079" s="202"/>
      <c r="S1079" s="190" t="str">
        <f t="shared" ref="S1079:AX1079" si="1328">S$23</f>
        <v>S$19</v>
      </c>
      <c r="T1079" s="190" t="str">
        <f t="shared" si="1328"/>
        <v>T$19</v>
      </c>
      <c r="U1079" s="190" t="str">
        <f t="shared" si="1328"/>
        <v>U$19</v>
      </c>
      <c r="V1079" s="190" t="str">
        <f t="shared" si="1328"/>
        <v>V$19</v>
      </c>
      <c r="W1079" s="190" t="str">
        <f t="shared" si="1328"/>
        <v>W$19</v>
      </c>
      <c r="X1079" s="190" t="str">
        <f t="shared" si="1328"/>
        <v>X$19</v>
      </c>
      <c r="Y1079" s="190" t="str">
        <f t="shared" si="1328"/>
        <v>Y$19</v>
      </c>
      <c r="Z1079" s="190" t="str">
        <f t="shared" si="1328"/>
        <v>Z$19</v>
      </c>
      <c r="AA1079" s="190" t="str">
        <f t="shared" si="1328"/>
        <v>AA$19</v>
      </c>
      <c r="AB1079" s="190" t="str">
        <f t="shared" si="1328"/>
        <v>AB$19</v>
      </c>
      <c r="AC1079" s="190" t="str">
        <f t="shared" si="1328"/>
        <v>AC$19</v>
      </c>
      <c r="AD1079" s="190" t="str">
        <f t="shared" si="1328"/>
        <v>AD$19</v>
      </c>
      <c r="AE1079" s="190" t="str">
        <f t="shared" si="1328"/>
        <v>AE$19</v>
      </c>
      <c r="AF1079" s="190" t="str">
        <f t="shared" si="1328"/>
        <v>AF$19</v>
      </c>
      <c r="AG1079" s="190" t="str">
        <f t="shared" si="1328"/>
        <v>AG$19</v>
      </c>
      <c r="AH1079" s="190" t="str">
        <f t="shared" si="1328"/>
        <v>AH$19</v>
      </c>
      <c r="AI1079" s="190" t="str">
        <f t="shared" si="1328"/>
        <v>AI$19</v>
      </c>
      <c r="AJ1079" s="190" t="str">
        <f t="shared" si="1328"/>
        <v>AJ$19</v>
      </c>
      <c r="AK1079" s="190" t="str">
        <f t="shared" si="1328"/>
        <v>AK$19</v>
      </c>
      <c r="AL1079" s="190" t="str">
        <f t="shared" si="1328"/>
        <v>AL$19</v>
      </c>
      <c r="AM1079" s="190" t="str">
        <f t="shared" si="1328"/>
        <v>AM$19</v>
      </c>
      <c r="AN1079" s="190" t="str">
        <f t="shared" si="1328"/>
        <v>AN$19</v>
      </c>
      <c r="AO1079" s="190" t="str">
        <f t="shared" si="1328"/>
        <v>AO$19</v>
      </c>
      <c r="AP1079" s="190" t="str">
        <f t="shared" si="1328"/>
        <v>AP$19</v>
      </c>
      <c r="AQ1079" s="190" t="str">
        <f t="shared" si="1328"/>
        <v>AQ$19</v>
      </c>
      <c r="AR1079" s="190" t="str">
        <f t="shared" si="1328"/>
        <v>AR$19</v>
      </c>
      <c r="AS1079" s="190" t="str">
        <f t="shared" si="1328"/>
        <v>AS$19</v>
      </c>
      <c r="AT1079" s="190" t="str">
        <f t="shared" si="1328"/>
        <v>AT$19</v>
      </c>
      <c r="AU1079" s="190" t="str">
        <f t="shared" si="1328"/>
        <v>AU$19</v>
      </c>
      <c r="AV1079" s="190" t="str">
        <f t="shared" si="1328"/>
        <v>AV$19</v>
      </c>
      <c r="AW1079" s="190" t="str">
        <f t="shared" si="1328"/>
        <v>AW$19</v>
      </c>
      <c r="AX1079" s="190" t="str">
        <f t="shared" si="1328"/>
        <v>AX$19</v>
      </c>
      <c r="AY1079" s="190" t="str">
        <f t="shared" ref="AY1079:CD1079" si="1329">AY$23</f>
        <v>AY$19</v>
      </c>
      <c r="AZ1079" s="190" t="str">
        <f t="shared" si="1329"/>
        <v>AZ$19</v>
      </c>
      <c r="BA1079" s="190" t="str">
        <f t="shared" si="1329"/>
        <v>BA$19</v>
      </c>
      <c r="BB1079" s="190" t="str">
        <f t="shared" si="1329"/>
        <v>BB$19</v>
      </c>
      <c r="BC1079" s="190" t="str">
        <f t="shared" si="1329"/>
        <v>BC$19</v>
      </c>
      <c r="BD1079" s="190" t="str">
        <f t="shared" si="1329"/>
        <v>BD$19</v>
      </c>
      <c r="BE1079" s="190" t="str">
        <f t="shared" si="1329"/>
        <v>BE$19</v>
      </c>
      <c r="BF1079" s="190" t="str">
        <f t="shared" si="1329"/>
        <v>BF$19</v>
      </c>
      <c r="BG1079" s="190" t="str">
        <f t="shared" si="1329"/>
        <v>BG$19</v>
      </c>
      <c r="BH1079" s="190" t="str">
        <f t="shared" si="1329"/>
        <v>BH$19</v>
      </c>
      <c r="BI1079" s="190" t="str">
        <f t="shared" si="1329"/>
        <v>BI$19</v>
      </c>
      <c r="BJ1079" s="190" t="str">
        <f t="shared" si="1329"/>
        <v>BJ$19</v>
      </c>
      <c r="BK1079" s="190" t="str">
        <f t="shared" si="1329"/>
        <v>BK$19</v>
      </c>
      <c r="BL1079" s="190" t="str">
        <f t="shared" si="1329"/>
        <v>BL$19</v>
      </c>
      <c r="BM1079" s="190" t="str">
        <f t="shared" si="1329"/>
        <v>BM$19</v>
      </c>
      <c r="BN1079" s="190" t="str">
        <f t="shared" si="1329"/>
        <v>BN$19</v>
      </c>
      <c r="BO1079" s="190" t="str">
        <f t="shared" si="1329"/>
        <v>BO$19</v>
      </c>
      <c r="BP1079" s="190" t="str">
        <f t="shared" si="1329"/>
        <v>BP$19</v>
      </c>
      <c r="BQ1079" s="190" t="str">
        <f t="shared" si="1329"/>
        <v>BQ$19</v>
      </c>
      <c r="BR1079" s="190" t="str">
        <f t="shared" si="1329"/>
        <v>BR$19</v>
      </c>
      <c r="BS1079" s="190" t="str">
        <f t="shared" si="1329"/>
        <v>BS$19</v>
      </c>
      <c r="BT1079" s="190" t="str">
        <f t="shared" si="1329"/>
        <v>BT$19</v>
      </c>
      <c r="BU1079" s="190" t="str">
        <f t="shared" si="1329"/>
        <v>BU$19</v>
      </c>
      <c r="BV1079" s="190" t="str">
        <f t="shared" si="1329"/>
        <v>BV$19</v>
      </c>
      <c r="BW1079" s="190" t="str">
        <f t="shared" si="1329"/>
        <v>BW$19</v>
      </c>
      <c r="BX1079" s="190" t="str">
        <f t="shared" si="1329"/>
        <v>BX$19</v>
      </c>
      <c r="BY1079" s="190" t="str">
        <f t="shared" si="1329"/>
        <v>BY$19</v>
      </c>
      <c r="BZ1079" s="190" t="str">
        <f t="shared" si="1329"/>
        <v>BZ$19</v>
      </c>
      <c r="CA1079" s="190" t="str">
        <f t="shared" si="1329"/>
        <v>CA$19</v>
      </c>
      <c r="CB1079" s="190" t="str">
        <f t="shared" si="1329"/>
        <v>CB$19</v>
      </c>
      <c r="CC1079" s="190" t="str">
        <f t="shared" si="1329"/>
        <v>CC$19</v>
      </c>
      <c r="CD1079" s="190" t="str">
        <f t="shared" si="1329"/>
        <v>CD$19</v>
      </c>
      <c r="CE1079" s="190" t="str">
        <f t="shared" ref="CE1079:CL1079" si="1330">CE$23</f>
        <v>CE$19</v>
      </c>
      <c r="CF1079" s="190" t="str">
        <f t="shared" si="1330"/>
        <v>CF$19</v>
      </c>
      <c r="CG1079" s="190" t="str">
        <f t="shared" si="1330"/>
        <v>CG$19</v>
      </c>
      <c r="CH1079" s="190" t="str">
        <f t="shared" si="1330"/>
        <v>CH$19</v>
      </c>
      <c r="CI1079" s="190" t="str">
        <f t="shared" si="1330"/>
        <v>CI$19</v>
      </c>
      <c r="CJ1079" s="190" t="str">
        <f t="shared" si="1330"/>
        <v>CJ$19</v>
      </c>
      <c r="CK1079" s="190" t="str">
        <f t="shared" si="1330"/>
        <v>CK$19</v>
      </c>
      <c r="CL1079" s="190" t="str">
        <f t="shared" si="1330"/>
        <v>CL$19</v>
      </c>
      <c r="CN1079" s="201"/>
      <c r="CO1079" s="190" t="str">
        <f t="shared" ref="CO1079:DL1079" si="1331">CO$23</f>
        <v>CO$19</v>
      </c>
      <c r="CP1079" s="190" t="str">
        <f t="shared" si="1331"/>
        <v>CP$19</v>
      </c>
      <c r="CQ1079" s="190" t="str">
        <f t="shared" si="1331"/>
        <v>CQ$19</v>
      </c>
      <c r="CR1079" s="190" t="str">
        <f t="shared" si="1331"/>
        <v>CR$19</v>
      </c>
      <c r="CS1079" s="190" t="str">
        <f t="shared" si="1331"/>
        <v>CS$19</v>
      </c>
      <c r="CT1079" s="190" t="str">
        <f t="shared" si="1331"/>
        <v>CT$19</v>
      </c>
      <c r="CU1079" s="190" t="str">
        <f t="shared" si="1331"/>
        <v>CU$19</v>
      </c>
      <c r="CV1079" s="190" t="str">
        <f t="shared" si="1331"/>
        <v>CV$19</v>
      </c>
      <c r="CW1079" s="190" t="str">
        <f t="shared" si="1331"/>
        <v>CW$19</v>
      </c>
      <c r="CX1079" s="190" t="str">
        <f t="shared" si="1331"/>
        <v>CX$19</v>
      </c>
      <c r="CY1079" s="190" t="str">
        <f t="shared" si="1331"/>
        <v>CY$19</v>
      </c>
      <c r="CZ1079" s="190" t="str">
        <f t="shared" si="1331"/>
        <v>CZ$19</v>
      </c>
      <c r="DA1079" s="190" t="str">
        <f t="shared" si="1331"/>
        <v>DA$19</v>
      </c>
      <c r="DB1079" s="190" t="str">
        <f t="shared" si="1331"/>
        <v>DB$19</v>
      </c>
      <c r="DC1079" s="190" t="str">
        <f t="shared" si="1331"/>
        <v>DC$19</v>
      </c>
      <c r="DD1079" s="190" t="str">
        <f t="shared" si="1331"/>
        <v>DD$19</v>
      </c>
      <c r="DE1079" s="190" t="str">
        <f t="shared" si="1331"/>
        <v>DE$19</v>
      </c>
      <c r="DF1079" s="190" t="str">
        <f t="shared" si="1331"/>
        <v>DF$19</v>
      </c>
      <c r="DG1079" s="190" t="str">
        <f t="shared" si="1331"/>
        <v>DG$19</v>
      </c>
      <c r="DH1079" s="190" t="str">
        <f t="shared" si="1331"/>
        <v>DH$19</v>
      </c>
      <c r="DI1079" s="190" t="str">
        <f t="shared" si="1331"/>
        <v>DI$19</v>
      </c>
      <c r="DJ1079" s="190" t="str">
        <f t="shared" si="1331"/>
        <v>DJ$19</v>
      </c>
      <c r="DK1079" s="190" t="str">
        <f t="shared" si="1331"/>
        <v>DK$19</v>
      </c>
      <c r="DL1079" s="190" t="str">
        <f t="shared" si="1331"/>
        <v>DL$19</v>
      </c>
    </row>
    <row r="1080" spans="1:116" x14ac:dyDescent="0.4">
      <c r="A1080" s="174"/>
      <c r="E1080" s="8"/>
      <c r="G1080" s="175"/>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c r="H1082" s="200"/>
      <c r="I1082" s="201"/>
      <c r="J1082" s="201"/>
      <c r="K1082" s="202"/>
      <c r="L1082" s="202"/>
      <c r="M1082" s="202"/>
      <c r="N1082" s="202"/>
      <c r="O1082" s="202"/>
      <c r="P1082" s="202"/>
      <c r="R1082" s="202"/>
      <c r="S1082" s="190">
        <v>-1000</v>
      </c>
      <c r="T1082" s="190">
        <v>-1000</v>
      </c>
      <c r="U1082" s="190">
        <v>-1000</v>
      </c>
      <c r="V1082" s="190">
        <v>-1000</v>
      </c>
      <c r="W1082" s="190">
        <v>-1000</v>
      </c>
      <c r="X1082" s="190">
        <v>-1000</v>
      </c>
      <c r="Y1082" s="190">
        <v>-1000</v>
      </c>
      <c r="Z1082" s="190">
        <v>-1000</v>
      </c>
      <c r="AA1082" s="190">
        <v>-1000</v>
      </c>
      <c r="AB1082" s="190">
        <v>-1000</v>
      </c>
      <c r="AC1082" s="190">
        <v>-1000</v>
      </c>
      <c r="AD1082" s="190">
        <v>-1000</v>
      </c>
      <c r="AE1082" s="190">
        <v>-1000</v>
      </c>
      <c r="AF1082" s="190">
        <v>-1000</v>
      </c>
      <c r="AG1082" s="190">
        <v>-1000</v>
      </c>
      <c r="AH1082" s="190">
        <v>-1000</v>
      </c>
      <c r="AI1082" s="190">
        <v>-1000</v>
      </c>
      <c r="AJ1082" s="190">
        <v>-1000</v>
      </c>
      <c r="AK1082" s="190">
        <v>-1000</v>
      </c>
      <c r="AL1082" s="190">
        <v>-1000</v>
      </c>
      <c r="AM1082" s="190">
        <v>-1000</v>
      </c>
      <c r="AN1082" s="190">
        <v>-1000</v>
      </c>
      <c r="AO1082" s="190">
        <v>-1000</v>
      </c>
      <c r="AP1082" s="190">
        <v>-1000</v>
      </c>
      <c r="AQ1082" s="190">
        <v>-1000</v>
      </c>
      <c r="AR1082" s="190">
        <v>-1000</v>
      </c>
      <c r="AS1082" s="190">
        <v>-1000</v>
      </c>
      <c r="AT1082" s="190">
        <v>-1000</v>
      </c>
      <c r="AU1082" s="190">
        <v>-1000</v>
      </c>
      <c r="AV1082" s="190">
        <v>-1000</v>
      </c>
      <c r="AW1082" s="190">
        <v>-1000</v>
      </c>
      <c r="AX1082" s="190">
        <v>-1000</v>
      </c>
      <c r="AY1082" s="190">
        <v>-1000</v>
      </c>
      <c r="AZ1082" s="190">
        <v>-1000</v>
      </c>
      <c r="BA1082" s="190">
        <v>-1000</v>
      </c>
      <c r="BB1082" s="190">
        <v>-1000</v>
      </c>
      <c r="BC1082" s="190">
        <v>-1000</v>
      </c>
      <c r="BD1082" s="190">
        <v>-1000</v>
      </c>
      <c r="BE1082" s="190">
        <v>-1000</v>
      </c>
      <c r="BF1082" s="190">
        <v>-1000</v>
      </c>
      <c r="BG1082" s="190">
        <v>-1000</v>
      </c>
      <c r="BH1082" s="190">
        <v>-1000</v>
      </c>
      <c r="BI1082" s="190">
        <v>-1000</v>
      </c>
      <c r="BJ1082" s="190">
        <v>-1000</v>
      </c>
      <c r="BK1082" s="190">
        <v>-1000</v>
      </c>
      <c r="BL1082" s="190">
        <v>-1000</v>
      </c>
      <c r="BM1082" s="190">
        <v>-1000</v>
      </c>
      <c r="BN1082" s="190">
        <v>-1000</v>
      </c>
      <c r="BO1082" s="190">
        <v>-1000</v>
      </c>
      <c r="BP1082" s="190">
        <v>-1000</v>
      </c>
      <c r="BQ1082" s="190">
        <v>-1000</v>
      </c>
      <c r="BR1082" s="190">
        <v>-1000</v>
      </c>
      <c r="BS1082" s="190">
        <v>-1000</v>
      </c>
      <c r="BT1082" s="190">
        <v>-1000</v>
      </c>
      <c r="BU1082" s="190">
        <v>-1000</v>
      </c>
      <c r="BV1082" s="190">
        <v>-1000</v>
      </c>
      <c r="BW1082" s="190">
        <v>-1000</v>
      </c>
      <c r="BX1082" s="190">
        <v>-1000</v>
      </c>
      <c r="BY1082" s="190">
        <v>-1000</v>
      </c>
      <c r="BZ1082" s="190">
        <v>-1000</v>
      </c>
      <c r="CA1082" s="190">
        <v>-1000</v>
      </c>
      <c r="CB1082" s="190">
        <v>-1000</v>
      </c>
      <c r="CC1082" s="190">
        <v>-1000</v>
      </c>
      <c r="CD1082" s="190">
        <v>-1000</v>
      </c>
      <c r="CE1082" s="190">
        <v>-1000</v>
      </c>
      <c r="CF1082" s="190">
        <v>-1000</v>
      </c>
      <c r="CG1082" s="190">
        <v>-1000</v>
      </c>
      <c r="CH1082" s="190">
        <v>-1000</v>
      </c>
      <c r="CI1082" s="190">
        <v>-1000</v>
      </c>
      <c r="CJ1082" s="190">
        <v>-1000</v>
      </c>
      <c r="CK1082" s="190">
        <v>-1000</v>
      </c>
      <c r="CL1082" s="190">
        <v>-1000</v>
      </c>
      <c r="CN1082" s="201"/>
      <c r="CO1082" s="190">
        <v>-1000</v>
      </c>
      <c r="CP1082" s="190">
        <v>-1000</v>
      </c>
      <c r="CQ1082" s="190">
        <v>-1000</v>
      </c>
      <c r="CR1082" s="190">
        <v>-1000</v>
      </c>
      <c r="CS1082" s="190">
        <v>-1000</v>
      </c>
      <c r="CT1082" s="190">
        <v>-1000</v>
      </c>
      <c r="CU1082" s="190">
        <v>-1000</v>
      </c>
      <c r="CV1082" s="190">
        <v>-1000</v>
      </c>
      <c r="CW1082" s="190">
        <v>-1000</v>
      </c>
      <c r="CX1082" s="190">
        <v>-1000</v>
      </c>
      <c r="CY1082" s="190">
        <v>-1000</v>
      </c>
      <c r="CZ1082" s="190">
        <v>-1000</v>
      </c>
      <c r="DA1082" s="190">
        <v>-1000</v>
      </c>
      <c r="DB1082" s="190">
        <v>-1000</v>
      </c>
      <c r="DC1082" s="190">
        <v>-1000</v>
      </c>
      <c r="DD1082" s="190">
        <v>-1000</v>
      </c>
      <c r="DE1082" s="190">
        <v>-1000</v>
      </c>
      <c r="DF1082" s="190">
        <v>-1000</v>
      </c>
      <c r="DG1082" s="190">
        <v>-1000</v>
      </c>
      <c r="DH1082" s="190">
        <v>-1000</v>
      </c>
      <c r="DI1082" s="190">
        <v>-1000</v>
      </c>
      <c r="DJ1082" s="190">
        <v>-1000</v>
      </c>
      <c r="DK1082" s="190">
        <v>-1000</v>
      </c>
      <c r="DL1082" s="190">
        <v>-1000</v>
      </c>
    </row>
    <row r="1083" spans="1:116" x14ac:dyDescent="0.4">
      <c r="A1083" s="174"/>
      <c r="E1083" s="8"/>
      <c r="G1083" s="175" t="s">
        <v>490</v>
      </c>
      <c r="H1083" s="174"/>
      <c r="I1083" s="176"/>
      <c r="J1083" s="176"/>
      <c r="K1083" s="197"/>
      <c r="L1083" s="197"/>
      <c r="M1083" s="197"/>
      <c r="N1083" s="197"/>
      <c r="O1083" s="197"/>
      <c r="P1083" s="197"/>
      <c r="R1083" s="198"/>
      <c r="S1083" s="174"/>
      <c r="T1083" s="174"/>
      <c r="U1083" s="174"/>
      <c r="V1083" s="174"/>
      <c r="W1083" s="174"/>
      <c r="X1083" s="174"/>
      <c r="Y1083" s="174"/>
      <c r="Z1083" s="174"/>
      <c r="AA1083" s="174"/>
      <c r="AB1083" s="174"/>
      <c r="AC1083" s="174"/>
      <c r="AD1083" s="174"/>
      <c r="AE1083" s="174"/>
      <c r="AF1083" s="174"/>
      <c r="AG1083" s="174"/>
      <c r="AH1083" s="174"/>
      <c r="AI1083" s="174"/>
      <c r="AJ1083" s="174"/>
      <c r="AK1083" s="174"/>
      <c r="AL1083" s="174"/>
      <c r="AM1083" s="174"/>
      <c r="AN1083" s="174"/>
      <c r="AO1083" s="174"/>
      <c r="AP1083" s="174"/>
      <c r="AQ1083" s="174"/>
      <c r="AR1083" s="174"/>
      <c r="AS1083" s="174"/>
      <c r="AT1083" s="174"/>
      <c r="AU1083" s="174"/>
      <c r="AV1083" s="174"/>
      <c r="AW1083" s="174"/>
      <c r="AX1083" s="174"/>
      <c r="AY1083" s="174"/>
      <c r="AZ1083" s="174"/>
      <c r="BA1083" s="174"/>
      <c r="BB1083" s="174"/>
      <c r="BC1083" s="174"/>
      <c r="BD1083" s="174"/>
      <c r="BE1083" s="174"/>
      <c r="BF1083" s="174"/>
      <c r="BG1083" s="174"/>
      <c r="BH1083" s="174"/>
      <c r="BI1083" s="174"/>
      <c r="BJ1083" s="174"/>
      <c r="BK1083" s="174"/>
      <c r="BL1083" s="174"/>
      <c r="BM1083" s="174"/>
      <c r="BN1083" s="174"/>
      <c r="BO1083" s="174"/>
      <c r="BP1083" s="174"/>
      <c r="BQ1083" s="174"/>
      <c r="BR1083" s="174"/>
      <c r="BS1083" s="174"/>
      <c r="BT1083" s="174"/>
      <c r="BU1083" s="174"/>
      <c r="BV1083" s="174"/>
      <c r="BW1083" s="174"/>
      <c r="BX1083" s="174"/>
      <c r="BY1083" s="174"/>
      <c r="BZ1083" s="174"/>
      <c r="CA1083" s="174"/>
      <c r="CB1083" s="174"/>
      <c r="CC1083" s="174"/>
      <c r="CD1083" s="174"/>
      <c r="CE1083" s="174"/>
      <c r="CF1083" s="174"/>
      <c r="CG1083" s="174"/>
      <c r="CH1083" s="174"/>
      <c r="CI1083" s="174"/>
      <c r="CJ1083" s="174"/>
      <c r="CK1083" s="174"/>
      <c r="CL1083" s="174"/>
      <c r="CN1083" s="176"/>
      <c r="CO1083" s="174"/>
      <c r="CP1083" s="174"/>
      <c r="CQ1083" s="174"/>
      <c r="CR1083" s="174"/>
      <c r="CS1083" s="174"/>
      <c r="CT1083" s="174"/>
      <c r="CU1083" s="174"/>
      <c r="CV1083" s="174"/>
      <c r="CW1083" s="174"/>
      <c r="CX1083" s="174"/>
      <c r="CY1083" s="174"/>
      <c r="CZ1083" s="174"/>
      <c r="DA1083" s="174"/>
      <c r="DB1083" s="174"/>
      <c r="DC1083" s="174"/>
      <c r="DD1083" s="174"/>
      <c r="DE1083" s="174"/>
      <c r="DF1083" s="174"/>
      <c r="DG1083" s="174"/>
      <c r="DH1083" s="174"/>
      <c r="DI1083" s="174"/>
      <c r="DJ1083" s="174"/>
      <c r="DK1083" s="174"/>
      <c r="DL1083" s="174"/>
    </row>
    <row r="1084" spans="1:116" x14ac:dyDescent="0.4">
      <c r="A1084" s="174"/>
      <c r="E1084" s="8"/>
      <c r="G1084" s="175" t="s">
        <v>492</v>
      </c>
      <c r="H1084" s="174"/>
      <c r="I1084" s="176"/>
      <c r="J1084" s="176"/>
      <c r="K1084" s="197"/>
      <c r="L1084" s="197"/>
      <c r="M1084" s="197"/>
      <c r="N1084" s="197"/>
      <c r="O1084" s="197"/>
      <c r="P1084" s="197"/>
      <c r="R1084" s="198"/>
      <c r="S1084" s="174"/>
      <c r="T1084" s="174"/>
      <c r="U1084" s="174"/>
      <c r="V1084" s="174"/>
      <c r="W1084" s="174"/>
      <c r="X1084" s="174"/>
      <c r="Y1084" s="174"/>
      <c r="Z1084" s="174"/>
      <c r="AA1084" s="174"/>
      <c r="AB1084" s="174"/>
      <c r="AC1084" s="174"/>
      <c r="AD1084" s="174"/>
      <c r="AE1084" s="174"/>
      <c r="AF1084" s="174"/>
      <c r="AG1084" s="174"/>
      <c r="AH1084" s="174"/>
      <c r="AI1084" s="174"/>
      <c r="AJ1084" s="174"/>
      <c r="AK1084" s="174"/>
      <c r="AL1084" s="174"/>
      <c r="AM1084" s="174"/>
      <c r="AN1084" s="174"/>
      <c r="AO1084" s="174"/>
      <c r="AP1084" s="174"/>
      <c r="AQ1084" s="174"/>
      <c r="AR1084" s="174"/>
      <c r="AS1084" s="174"/>
      <c r="AT1084" s="174"/>
      <c r="AU1084" s="174"/>
      <c r="AV1084" s="174"/>
      <c r="AW1084" s="174"/>
      <c r="AX1084" s="174"/>
      <c r="AY1084" s="174"/>
      <c r="AZ1084" s="174"/>
      <c r="BA1084" s="174"/>
      <c r="BB1084" s="174"/>
      <c r="BC1084" s="174"/>
      <c r="BD1084" s="174"/>
      <c r="BE1084" s="174"/>
      <c r="BF1084" s="174"/>
      <c r="BG1084" s="174"/>
      <c r="BH1084" s="174"/>
      <c r="BI1084" s="174"/>
      <c r="BJ1084" s="174"/>
      <c r="BK1084" s="174"/>
      <c r="BL1084" s="174"/>
      <c r="BM1084" s="174"/>
      <c r="BN1084" s="174"/>
      <c r="BO1084" s="174"/>
      <c r="BP1084" s="174"/>
      <c r="BQ1084" s="174"/>
      <c r="BR1084" s="174"/>
      <c r="BS1084" s="174"/>
      <c r="BT1084" s="174"/>
      <c r="BU1084" s="174"/>
      <c r="BV1084" s="174"/>
      <c r="BW1084" s="174"/>
      <c r="BX1084" s="174"/>
      <c r="BY1084" s="174"/>
      <c r="BZ1084" s="174"/>
      <c r="CA1084" s="174"/>
      <c r="CB1084" s="174"/>
      <c r="CC1084" s="174"/>
      <c r="CD1084" s="174"/>
      <c r="CE1084" s="174"/>
      <c r="CF1084" s="174"/>
      <c r="CG1084" s="174"/>
      <c r="CH1084" s="174"/>
      <c r="CI1084" s="174"/>
      <c r="CJ1084" s="174"/>
      <c r="CK1084" s="174"/>
      <c r="CL1084" s="174"/>
      <c r="CN1084" s="176"/>
      <c r="CO1084" s="174"/>
      <c r="CP1084" s="174"/>
      <c r="CQ1084" s="174"/>
      <c r="CR1084" s="174"/>
      <c r="CS1084" s="174"/>
      <c r="CT1084" s="174"/>
      <c r="CU1084" s="174"/>
      <c r="CV1084" s="174"/>
      <c r="CW1084" s="174"/>
      <c r="CX1084" s="174"/>
      <c r="CY1084" s="174"/>
      <c r="CZ1084" s="174"/>
      <c r="DA1084" s="174"/>
      <c r="DB1084" s="174"/>
      <c r="DC1084" s="174"/>
      <c r="DD1084" s="174"/>
      <c r="DE1084" s="174"/>
      <c r="DF1084" s="174"/>
      <c r="DG1084" s="174"/>
      <c r="DH1084" s="174"/>
      <c r="DI1084" s="174"/>
      <c r="DJ1084" s="174"/>
      <c r="DK1084" s="174"/>
      <c r="DL1084" s="174"/>
    </row>
    <row r="1085" spans="1:116" x14ac:dyDescent="0.4">
      <c r="A1085" s="174"/>
      <c r="E1085" s="8"/>
      <c r="G1085" s="175" t="s">
        <v>461</v>
      </c>
      <c r="H1085" s="174"/>
      <c r="I1085" s="176"/>
      <c r="J1085" s="176"/>
      <c r="K1085" s="197"/>
      <c r="L1085" s="197"/>
      <c r="M1085" s="197"/>
      <c r="N1085" s="197"/>
      <c r="O1085" s="197"/>
      <c r="P1085" s="197"/>
      <c r="R1085" s="198"/>
      <c r="S1085" s="199" t="str">
        <f t="shared" ref="S1085:CD1085" si="1332">S$20</f>
        <v>S$16</v>
      </c>
      <c r="T1085" s="199" t="str">
        <f t="shared" si="1332"/>
        <v>T$16</v>
      </c>
      <c r="U1085" s="199" t="str">
        <f t="shared" si="1332"/>
        <v>U$16</v>
      </c>
      <c r="V1085" s="199" t="str">
        <f t="shared" si="1332"/>
        <v>V$16</v>
      </c>
      <c r="W1085" s="199" t="str">
        <f t="shared" si="1332"/>
        <v>W$16</v>
      </c>
      <c r="X1085" s="199" t="str">
        <f t="shared" si="1332"/>
        <v>X$16</v>
      </c>
      <c r="Y1085" s="199" t="str">
        <f t="shared" si="1332"/>
        <v>Y$16</v>
      </c>
      <c r="Z1085" s="199" t="str">
        <f t="shared" si="1332"/>
        <v>Z$16</v>
      </c>
      <c r="AA1085" s="199" t="str">
        <f t="shared" si="1332"/>
        <v>AA$16</v>
      </c>
      <c r="AB1085" s="199" t="str">
        <f t="shared" si="1332"/>
        <v>AB$16</v>
      </c>
      <c r="AC1085" s="199" t="str">
        <f t="shared" si="1332"/>
        <v>AC$16</v>
      </c>
      <c r="AD1085" s="199" t="str">
        <f t="shared" si="1332"/>
        <v>AD$16</v>
      </c>
      <c r="AE1085" s="199" t="str">
        <f t="shared" si="1332"/>
        <v>AE$16</v>
      </c>
      <c r="AF1085" s="199" t="str">
        <f t="shared" si="1332"/>
        <v>AF$16</v>
      </c>
      <c r="AG1085" s="199" t="str">
        <f t="shared" si="1332"/>
        <v>AG$16</v>
      </c>
      <c r="AH1085" s="199" t="str">
        <f t="shared" si="1332"/>
        <v>AH$16</v>
      </c>
      <c r="AI1085" s="199" t="str">
        <f t="shared" si="1332"/>
        <v>AI$16</v>
      </c>
      <c r="AJ1085" s="199" t="str">
        <f t="shared" si="1332"/>
        <v>AJ$16</v>
      </c>
      <c r="AK1085" s="199" t="str">
        <f t="shared" si="1332"/>
        <v>AK$16</v>
      </c>
      <c r="AL1085" s="199" t="str">
        <f t="shared" si="1332"/>
        <v>AL$16</v>
      </c>
      <c r="AM1085" s="199" t="str">
        <f t="shared" si="1332"/>
        <v>AM$16</v>
      </c>
      <c r="AN1085" s="199" t="str">
        <f t="shared" si="1332"/>
        <v>AN$16</v>
      </c>
      <c r="AO1085" s="199" t="str">
        <f t="shared" si="1332"/>
        <v>AO$16</v>
      </c>
      <c r="AP1085" s="199" t="str">
        <f t="shared" si="1332"/>
        <v>AP$16</v>
      </c>
      <c r="AQ1085" s="199" t="str">
        <f t="shared" si="1332"/>
        <v>AQ$16</v>
      </c>
      <c r="AR1085" s="199" t="str">
        <f t="shared" si="1332"/>
        <v>AR$16</v>
      </c>
      <c r="AS1085" s="199" t="str">
        <f t="shared" si="1332"/>
        <v>AS$16</v>
      </c>
      <c r="AT1085" s="199" t="str">
        <f t="shared" si="1332"/>
        <v>AT$16</v>
      </c>
      <c r="AU1085" s="199" t="str">
        <f t="shared" si="1332"/>
        <v>AU$16</v>
      </c>
      <c r="AV1085" s="199" t="str">
        <f t="shared" si="1332"/>
        <v>AV$16</v>
      </c>
      <c r="AW1085" s="199" t="str">
        <f t="shared" si="1332"/>
        <v>AW$16</v>
      </c>
      <c r="AX1085" s="199" t="str">
        <f t="shared" si="1332"/>
        <v>AX$16</v>
      </c>
      <c r="AY1085" s="199" t="str">
        <f t="shared" si="1332"/>
        <v>AY$16</v>
      </c>
      <c r="AZ1085" s="199" t="str">
        <f t="shared" si="1332"/>
        <v>AZ$16</v>
      </c>
      <c r="BA1085" s="199" t="str">
        <f t="shared" si="1332"/>
        <v>BA$16</v>
      </c>
      <c r="BB1085" s="199" t="str">
        <f t="shared" si="1332"/>
        <v>BB$16</v>
      </c>
      <c r="BC1085" s="199" t="str">
        <f t="shared" si="1332"/>
        <v>BC$16</v>
      </c>
      <c r="BD1085" s="199" t="str">
        <f t="shared" si="1332"/>
        <v>BD$16</v>
      </c>
      <c r="BE1085" s="199" t="str">
        <f t="shared" si="1332"/>
        <v>BE$16</v>
      </c>
      <c r="BF1085" s="199" t="str">
        <f t="shared" si="1332"/>
        <v>BF$16</v>
      </c>
      <c r="BG1085" s="199" t="str">
        <f t="shared" si="1332"/>
        <v>BG$16</v>
      </c>
      <c r="BH1085" s="199" t="str">
        <f t="shared" si="1332"/>
        <v>BH$16</v>
      </c>
      <c r="BI1085" s="199" t="str">
        <f t="shared" si="1332"/>
        <v>BI$16</v>
      </c>
      <c r="BJ1085" s="199" t="str">
        <f t="shared" si="1332"/>
        <v>BJ$16</v>
      </c>
      <c r="BK1085" s="199" t="str">
        <f t="shared" si="1332"/>
        <v>BK$16</v>
      </c>
      <c r="BL1085" s="199" t="str">
        <f t="shared" si="1332"/>
        <v>BL$16</v>
      </c>
      <c r="BM1085" s="199" t="str">
        <f t="shared" si="1332"/>
        <v>BM$16</v>
      </c>
      <c r="BN1085" s="199" t="str">
        <f t="shared" si="1332"/>
        <v>BN$16</v>
      </c>
      <c r="BO1085" s="199" t="str">
        <f t="shared" si="1332"/>
        <v>BO$16</v>
      </c>
      <c r="BP1085" s="199" t="str">
        <f t="shared" si="1332"/>
        <v>BP$16</v>
      </c>
      <c r="BQ1085" s="199" t="str">
        <f t="shared" si="1332"/>
        <v>BQ$16</v>
      </c>
      <c r="BR1085" s="199" t="str">
        <f t="shared" si="1332"/>
        <v>BR$16</v>
      </c>
      <c r="BS1085" s="199" t="str">
        <f t="shared" si="1332"/>
        <v>BS$16</v>
      </c>
      <c r="BT1085" s="199" t="str">
        <f t="shared" si="1332"/>
        <v>BT$16</v>
      </c>
      <c r="BU1085" s="199" t="str">
        <f t="shared" si="1332"/>
        <v>BU$16</v>
      </c>
      <c r="BV1085" s="199" t="str">
        <f t="shared" si="1332"/>
        <v>BV$16</v>
      </c>
      <c r="BW1085" s="199" t="str">
        <f t="shared" si="1332"/>
        <v>BW$16</v>
      </c>
      <c r="BX1085" s="199" t="str">
        <f t="shared" si="1332"/>
        <v>BX$16</v>
      </c>
      <c r="BY1085" s="199" t="str">
        <f t="shared" si="1332"/>
        <v>BY$16</v>
      </c>
      <c r="BZ1085" s="199" t="str">
        <f t="shared" si="1332"/>
        <v>BZ$16</v>
      </c>
      <c r="CA1085" s="199" t="str">
        <f t="shared" si="1332"/>
        <v>CA$16</v>
      </c>
      <c r="CB1085" s="199" t="str">
        <f t="shared" si="1332"/>
        <v>CB$16</v>
      </c>
      <c r="CC1085" s="199" t="str">
        <f t="shared" si="1332"/>
        <v>CC$16</v>
      </c>
      <c r="CD1085" s="199" t="str">
        <f t="shared" si="1332"/>
        <v>CD$16</v>
      </c>
      <c r="CE1085" s="199" t="str">
        <f t="shared" ref="CE1085:CL1085" si="1333">CE$20</f>
        <v>CE$16</v>
      </c>
      <c r="CF1085" s="199" t="str">
        <f t="shared" si="1333"/>
        <v>CF$16</v>
      </c>
      <c r="CG1085" s="199" t="str">
        <f t="shared" si="1333"/>
        <v>CG$16</v>
      </c>
      <c r="CH1085" s="199" t="str">
        <f t="shared" si="1333"/>
        <v>CH$16</v>
      </c>
      <c r="CI1085" s="199" t="str">
        <f t="shared" si="1333"/>
        <v>CI$16</v>
      </c>
      <c r="CJ1085" s="199" t="str">
        <f t="shared" si="1333"/>
        <v>CJ$16</v>
      </c>
      <c r="CK1085" s="199" t="str">
        <f t="shared" si="1333"/>
        <v>CK$16</v>
      </c>
      <c r="CL1085" s="199" t="str">
        <f t="shared" si="1333"/>
        <v>CL$16</v>
      </c>
      <c r="CN1085" s="176"/>
      <c r="CO1085" s="199" t="str">
        <f t="shared" ref="CO1085:DL1085" si="1334">CO$20</f>
        <v>CO$16</v>
      </c>
      <c r="CP1085" s="199" t="str">
        <f t="shared" si="1334"/>
        <v>CP$16</v>
      </c>
      <c r="CQ1085" s="199" t="str">
        <f t="shared" si="1334"/>
        <v>CQ$16</v>
      </c>
      <c r="CR1085" s="199" t="str">
        <f t="shared" si="1334"/>
        <v>CR$16</v>
      </c>
      <c r="CS1085" s="199" t="str">
        <f t="shared" si="1334"/>
        <v>CS$16</v>
      </c>
      <c r="CT1085" s="199" t="str">
        <f t="shared" si="1334"/>
        <v>CT$16</v>
      </c>
      <c r="CU1085" s="199" t="str">
        <f t="shared" si="1334"/>
        <v>CU$16</v>
      </c>
      <c r="CV1085" s="199" t="str">
        <f t="shared" si="1334"/>
        <v>CV$16</v>
      </c>
      <c r="CW1085" s="199" t="str">
        <f t="shared" si="1334"/>
        <v>CW$16</v>
      </c>
      <c r="CX1085" s="199" t="str">
        <f t="shared" si="1334"/>
        <v>CX$16</v>
      </c>
      <c r="CY1085" s="199" t="str">
        <f t="shared" si="1334"/>
        <v>CY$16</v>
      </c>
      <c r="CZ1085" s="199" t="str">
        <f t="shared" si="1334"/>
        <v>CZ$16</v>
      </c>
      <c r="DA1085" s="199" t="str">
        <f t="shared" si="1334"/>
        <v>DA$16</v>
      </c>
      <c r="DB1085" s="199" t="str">
        <f t="shared" si="1334"/>
        <v>DB$16</v>
      </c>
      <c r="DC1085" s="199" t="str">
        <f t="shared" si="1334"/>
        <v>DC$16</v>
      </c>
      <c r="DD1085" s="199" t="str">
        <f t="shared" si="1334"/>
        <v>DD$16</v>
      </c>
      <c r="DE1085" s="199" t="str">
        <f t="shared" si="1334"/>
        <v>DE$16</v>
      </c>
      <c r="DF1085" s="199" t="str">
        <f t="shared" si="1334"/>
        <v>DF$16</v>
      </c>
      <c r="DG1085" s="199" t="str">
        <f t="shared" si="1334"/>
        <v>DG$16</v>
      </c>
      <c r="DH1085" s="199" t="str">
        <f t="shared" si="1334"/>
        <v>DH$16</v>
      </c>
      <c r="DI1085" s="199" t="str">
        <f t="shared" si="1334"/>
        <v>DI$16</v>
      </c>
      <c r="DJ1085" s="199" t="str">
        <f t="shared" si="1334"/>
        <v>DJ$16</v>
      </c>
      <c r="DK1085" s="199" t="str">
        <f t="shared" si="1334"/>
        <v>DK$16</v>
      </c>
      <c r="DL1085" s="199" t="str">
        <f t="shared" si="1334"/>
        <v>DL$16</v>
      </c>
    </row>
    <row r="1086" spans="1:116" x14ac:dyDescent="0.4">
      <c r="A1086" s="174"/>
      <c r="E1086" s="8"/>
      <c r="G1086" s="175" t="s">
        <v>462</v>
      </c>
      <c r="H1086" s="200"/>
      <c r="I1086" s="201"/>
      <c r="J1086" s="201"/>
      <c r="K1086" s="202"/>
      <c r="L1086" s="202"/>
      <c r="M1086" s="202"/>
      <c r="N1086" s="202"/>
      <c r="O1086" s="202"/>
      <c r="P1086" s="202"/>
      <c r="R1086" s="202"/>
      <c r="S1086" s="199" t="str">
        <f t="shared" ref="S1086:CD1086" si="1335">S$21</f>
        <v>S$17</v>
      </c>
      <c r="T1086" s="199" t="str">
        <f t="shared" si="1335"/>
        <v>T$17</v>
      </c>
      <c r="U1086" s="199" t="str">
        <f t="shared" si="1335"/>
        <v>U$17</v>
      </c>
      <c r="V1086" s="199" t="str">
        <f t="shared" si="1335"/>
        <v>V$17</v>
      </c>
      <c r="W1086" s="199" t="str">
        <f t="shared" si="1335"/>
        <v>W$17</v>
      </c>
      <c r="X1086" s="199" t="str">
        <f t="shared" si="1335"/>
        <v>X$17</v>
      </c>
      <c r="Y1086" s="199" t="str">
        <f t="shared" si="1335"/>
        <v>Y$17</v>
      </c>
      <c r="Z1086" s="199" t="str">
        <f t="shared" si="1335"/>
        <v>Z$17</v>
      </c>
      <c r="AA1086" s="199" t="str">
        <f t="shared" si="1335"/>
        <v>AA$17</v>
      </c>
      <c r="AB1086" s="199" t="str">
        <f t="shared" si="1335"/>
        <v>AB$17</v>
      </c>
      <c r="AC1086" s="199" t="str">
        <f t="shared" si="1335"/>
        <v>AC$17</v>
      </c>
      <c r="AD1086" s="199" t="str">
        <f t="shared" si="1335"/>
        <v>AD$17</v>
      </c>
      <c r="AE1086" s="199" t="str">
        <f t="shared" si="1335"/>
        <v>AE$17</v>
      </c>
      <c r="AF1086" s="199" t="str">
        <f t="shared" si="1335"/>
        <v>AF$17</v>
      </c>
      <c r="AG1086" s="199" t="str">
        <f t="shared" si="1335"/>
        <v>AG$17</v>
      </c>
      <c r="AH1086" s="199" t="str">
        <f t="shared" si="1335"/>
        <v>AH$17</v>
      </c>
      <c r="AI1086" s="199" t="str">
        <f t="shared" si="1335"/>
        <v>AI$17</v>
      </c>
      <c r="AJ1086" s="199" t="str">
        <f t="shared" si="1335"/>
        <v>AJ$17</v>
      </c>
      <c r="AK1086" s="199" t="str">
        <f t="shared" si="1335"/>
        <v>AK$17</v>
      </c>
      <c r="AL1086" s="199" t="str">
        <f t="shared" si="1335"/>
        <v>AL$17</v>
      </c>
      <c r="AM1086" s="199" t="str">
        <f t="shared" si="1335"/>
        <v>AM$17</v>
      </c>
      <c r="AN1086" s="199" t="str">
        <f t="shared" si="1335"/>
        <v>AN$17</v>
      </c>
      <c r="AO1086" s="199" t="str">
        <f t="shared" si="1335"/>
        <v>AO$17</v>
      </c>
      <c r="AP1086" s="199" t="str">
        <f t="shared" si="1335"/>
        <v>AP$17</v>
      </c>
      <c r="AQ1086" s="199" t="str">
        <f t="shared" si="1335"/>
        <v>AQ$17</v>
      </c>
      <c r="AR1086" s="199" t="str">
        <f t="shared" si="1335"/>
        <v>AR$17</v>
      </c>
      <c r="AS1086" s="199" t="str">
        <f t="shared" si="1335"/>
        <v>AS$17</v>
      </c>
      <c r="AT1086" s="199" t="str">
        <f t="shared" si="1335"/>
        <v>AT$17</v>
      </c>
      <c r="AU1086" s="199" t="str">
        <f t="shared" si="1335"/>
        <v>AU$17</v>
      </c>
      <c r="AV1086" s="199" t="str">
        <f t="shared" si="1335"/>
        <v>AV$17</v>
      </c>
      <c r="AW1086" s="199" t="str">
        <f t="shared" si="1335"/>
        <v>AW$17</v>
      </c>
      <c r="AX1086" s="199" t="str">
        <f t="shared" si="1335"/>
        <v>AX$17</v>
      </c>
      <c r="AY1086" s="199" t="str">
        <f t="shared" si="1335"/>
        <v>AY$17</v>
      </c>
      <c r="AZ1086" s="199" t="str">
        <f t="shared" si="1335"/>
        <v>AZ$17</v>
      </c>
      <c r="BA1086" s="199" t="str">
        <f t="shared" si="1335"/>
        <v>BA$17</v>
      </c>
      <c r="BB1086" s="199" t="str">
        <f t="shared" si="1335"/>
        <v>BB$17</v>
      </c>
      <c r="BC1086" s="199" t="str">
        <f t="shared" si="1335"/>
        <v>BC$17</v>
      </c>
      <c r="BD1086" s="199" t="str">
        <f t="shared" si="1335"/>
        <v>BD$17</v>
      </c>
      <c r="BE1086" s="199" t="str">
        <f t="shared" si="1335"/>
        <v>BE$17</v>
      </c>
      <c r="BF1086" s="199" t="str">
        <f t="shared" si="1335"/>
        <v>BF$17</v>
      </c>
      <c r="BG1086" s="199" t="str">
        <f t="shared" si="1335"/>
        <v>BG$17</v>
      </c>
      <c r="BH1086" s="199" t="str">
        <f t="shared" si="1335"/>
        <v>BH$17</v>
      </c>
      <c r="BI1086" s="199" t="str">
        <f t="shared" si="1335"/>
        <v>BI$17</v>
      </c>
      <c r="BJ1086" s="199" t="str">
        <f t="shared" si="1335"/>
        <v>BJ$17</v>
      </c>
      <c r="BK1086" s="199" t="str">
        <f t="shared" si="1335"/>
        <v>BK$17</v>
      </c>
      <c r="BL1086" s="199" t="str">
        <f t="shared" si="1335"/>
        <v>BL$17</v>
      </c>
      <c r="BM1086" s="199" t="str">
        <f t="shared" si="1335"/>
        <v>BM$17</v>
      </c>
      <c r="BN1086" s="199" t="str">
        <f t="shared" si="1335"/>
        <v>BN$17</v>
      </c>
      <c r="BO1086" s="199" t="str">
        <f t="shared" si="1335"/>
        <v>BO$17</v>
      </c>
      <c r="BP1086" s="199" t="str">
        <f t="shared" si="1335"/>
        <v>BP$17</v>
      </c>
      <c r="BQ1086" s="199" t="str">
        <f t="shared" si="1335"/>
        <v>BQ$17</v>
      </c>
      <c r="BR1086" s="199" t="str">
        <f t="shared" si="1335"/>
        <v>BR$17</v>
      </c>
      <c r="BS1086" s="199" t="str">
        <f t="shared" si="1335"/>
        <v>BS$17</v>
      </c>
      <c r="BT1086" s="199" t="str">
        <f t="shared" si="1335"/>
        <v>BT$17</v>
      </c>
      <c r="BU1086" s="199" t="str">
        <f t="shared" si="1335"/>
        <v>BU$17</v>
      </c>
      <c r="BV1086" s="199" t="str">
        <f t="shared" si="1335"/>
        <v>BV$17</v>
      </c>
      <c r="BW1086" s="199" t="str">
        <f t="shared" si="1335"/>
        <v>BW$17</v>
      </c>
      <c r="BX1086" s="199" t="str">
        <f t="shared" si="1335"/>
        <v>BX$17</v>
      </c>
      <c r="BY1086" s="199" t="str">
        <f t="shared" si="1335"/>
        <v>BY$17</v>
      </c>
      <c r="BZ1086" s="199" t="str">
        <f t="shared" si="1335"/>
        <v>BZ$17</v>
      </c>
      <c r="CA1086" s="199" t="str">
        <f t="shared" si="1335"/>
        <v>CA$17</v>
      </c>
      <c r="CB1086" s="199" t="str">
        <f t="shared" si="1335"/>
        <v>CB$17</v>
      </c>
      <c r="CC1086" s="199" t="str">
        <f t="shared" si="1335"/>
        <v>CC$17</v>
      </c>
      <c r="CD1086" s="199" t="str">
        <f t="shared" si="1335"/>
        <v>CD$17</v>
      </c>
      <c r="CE1086" s="199" t="str">
        <f t="shared" ref="CE1086:CL1086" si="1336">CE$21</f>
        <v>CE$17</v>
      </c>
      <c r="CF1086" s="199" t="str">
        <f t="shared" si="1336"/>
        <v>CF$17</v>
      </c>
      <c r="CG1086" s="199" t="str">
        <f t="shared" si="1336"/>
        <v>CG$17</v>
      </c>
      <c r="CH1086" s="199" t="str">
        <f t="shared" si="1336"/>
        <v>CH$17</v>
      </c>
      <c r="CI1086" s="199" t="str">
        <f t="shared" si="1336"/>
        <v>CI$17</v>
      </c>
      <c r="CJ1086" s="199" t="str">
        <f t="shared" si="1336"/>
        <v>CJ$17</v>
      </c>
      <c r="CK1086" s="199" t="str">
        <f t="shared" si="1336"/>
        <v>CK$17</v>
      </c>
      <c r="CL1086" s="199" t="str">
        <f t="shared" si="1336"/>
        <v>CL$17</v>
      </c>
      <c r="CN1086" s="201"/>
      <c r="CO1086" s="199" t="str">
        <f t="shared" ref="CO1086:DL1086" si="1337">CO$21</f>
        <v>CO$17</v>
      </c>
      <c r="CP1086" s="199" t="str">
        <f t="shared" si="1337"/>
        <v>CP$17</v>
      </c>
      <c r="CQ1086" s="199" t="str">
        <f t="shared" si="1337"/>
        <v>CQ$17</v>
      </c>
      <c r="CR1086" s="199" t="str">
        <f t="shared" si="1337"/>
        <v>CR$17</v>
      </c>
      <c r="CS1086" s="199" t="str">
        <f t="shared" si="1337"/>
        <v>CS$17</v>
      </c>
      <c r="CT1086" s="199" t="str">
        <f t="shared" si="1337"/>
        <v>CT$17</v>
      </c>
      <c r="CU1086" s="199" t="str">
        <f t="shared" si="1337"/>
        <v>CU$17</v>
      </c>
      <c r="CV1086" s="199" t="str">
        <f t="shared" si="1337"/>
        <v>CV$17</v>
      </c>
      <c r="CW1086" s="199" t="str">
        <f t="shared" si="1337"/>
        <v>CW$17</v>
      </c>
      <c r="CX1086" s="199" t="str">
        <f t="shared" si="1337"/>
        <v>CX$17</v>
      </c>
      <c r="CY1086" s="199" t="str">
        <f t="shared" si="1337"/>
        <v>CY$17</v>
      </c>
      <c r="CZ1086" s="199" t="str">
        <f t="shared" si="1337"/>
        <v>CZ$17</v>
      </c>
      <c r="DA1086" s="199" t="str">
        <f t="shared" si="1337"/>
        <v>DA$17</v>
      </c>
      <c r="DB1086" s="199" t="str">
        <f t="shared" si="1337"/>
        <v>DB$17</v>
      </c>
      <c r="DC1086" s="199" t="str">
        <f t="shared" si="1337"/>
        <v>DC$17</v>
      </c>
      <c r="DD1086" s="199" t="str">
        <f t="shared" si="1337"/>
        <v>DD$17</v>
      </c>
      <c r="DE1086" s="199" t="str">
        <f t="shared" si="1337"/>
        <v>DE$17</v>
      </c>
      <c r="DF1086" s="199" t="str">
        <f t="shared" si="1337"/>
        <v>DF$17</v>
      </c>
      <c r="DG1086" s="199" t="str">
        <f t="shared" si="1337"/>
        <v>DG$17</v>
      </c>
      <c r="DH1086" s="199" t="str">
        <f t="shared" si="1337"/>
        <v>DH$17</v>
      </c>
      <c r="DI1086" s="199" t="str">
        <f t="shared" si="1337"/>
        <v>DI$17</v>
      </c>
      <c r="DJ1086" s="199" t="str">
        <f t="shared" si="1337"/>
        <v>DJ$17</v>
      </c>
      <c r="DK1086" s="199" t="str">
        <f t="shared" si="1337"/>
        <v>DK$17</v>
      </c>
      <c r="DL1086" s="199" t="str">
        <f t="shared" si="1337"/>
        <v>DL$17</v>
      </c>
    </row>
    <row r="1087" spans="1:116" x14ac:dyDescent="0.4">
      <c r="A1087" s="174"/>
      <c r="E1087" s="8"/>
      <c r="G1087" s="175" t="s">
        <v>491</v>
      </c>
      <c r="H1087" s="200"/>
      <c r="I1087" s="201"/>
      <c r="J1087" s="201"/>
      <c r="K1087" s="202"/>
      <c r="L1087" s="202"/>
      <c r="M1087" s="202"/>
      <c r="N1087" s="202"/>
      <c r="O1087" s="202"/>
      <c r="P1087" s="202"/>
      <c r="R1087" s="202"/>
      <c r="S1087" s="190"/>
      <c r="T1087" s="190"/>
      <c r="U1087" s="190"/>
      <c r="V1087" s="190"/>
      <c r="W1087" s="190"/>
      <c r="X1087" s="190"/>
      <c r="Y1087" s="190"/>
      <c r="Z1087" s="190"/>
      <c r="AA1087" s="190"/>
      <c r="AB1087" s="190"/>
      <c r="AC1087" s="190"/>
      <c r="AD1087" s="190"/>
      <c r="AE1087" s="190"/>
      <c r="AF1087" s="190"/>
      <c r="AG1087" s="190"/>
      <c r="AH1087" s="190"/>
      <c r="AI1087" s="190"/>
      <c r="AJ1087" s="190"/>
      <c r="AK1087" s="190"/>
      <c r="AL1087" s="190"/>
      <c r="AM1087" s="190"/>
      <c r="AN1087" s="190"/>
      <c r="AO1087" s="190"/>
      <c r="AP1087" s="190"/>
      <c r="AQ1087" s="190"/>
      <c r="AR1087" s="190"/>
      <c r="AS1087" s="190"/>
      <c r="AT1087" s="190"/>
      <c r="AU1087" s="190"/>
      <c r="AV1087" s="190"/>
      <c r="AW1087" s="190"/>
      <c r="AX1087" s="190"/>
      <c r="AY1087" s="190"/>
      <c r="AZ1087" s="190"/>
      <c r="BA1087" s="190"/>
      <c r="BB1087" s="190"/>
      <c r="BC1087" s="190"/>
      <c r="BD1087" s="190"/>
      <c r="BE1087" s="190"/>
      <c r="BF1087" s="190"/>
      <c r="BG1087" s="190"/>
      <c r="BH1087" s="190"/>
      <c r="BI1087" s="190"/>
      <c r="BJ1087" s="190"/>
      <c r="BK1087" s="190"/>
      <c r="BL1087" s="190"/>
      <c r="BM1087" s="190"/>
      <c r="BN1087" s="190"/>
      <c r="BO1087" s="190"/>
      <c r="BP1087" s="190"/>
      <c r="BQ1087" s="190"/>
      <c r="BR1087" s="190"/>
      <c r="BS1087" s="190"/>
      <c r="BT1087" s="190"/>
      <c r="BU1087" s="190"/>
      <c r="BV1087" s="190"/>
      <c r="BW1087" s="190"/>
      <c r="BX1087" s="190"/>
      <c r="BY1087" s="190"/>
      <c r="BZ1087" s="190"/>
      <c r="CA1087" s="190"/>
      <c r="CB1087" s="190"/>
      <c r="CC1087" s="190"/>
      <c r="CD1087" s="190"/>
      <c r="CE1087" s="190"/>
      <c r="CF1087" s="190"/>
      <c r="CG1087" s="190"/>
      <c r="CH1087" s="190"/>
      <c r="CI1087" s="190"/>
      <c r="CJ1087" s="190"/>
      <c r="CK1087" s="190"/>
      <c r="CL1087" s="190"/>
      <c r="CN1087" s="201"/>
      <c r="CO1087" s="190"/>
      <c r="CP1087" s="190"/>
      <c r="CQ1087" s="190"/>
      <c r="CR1087" s="190"/>
      <c r="CS1087" s="190"/>
      <c r="CT1087" s="190"/>
      <c r="CU1087" s="190"/>
      <c r="CV1087" s="190"/>
      <c r="CW1087" s="190"/>
      <c r="CX1087" s="190"/>
      <c r="CY1087" s="190"/>
      <c r="CZ1087" s="190"/>
      <c r="DA1087" s="190"/>
      <c r="DB1087" s="190"/>
      <c r="DC1087" s="190"/>
      <c r="DD1087" s="190"/>
      <c r="DE1087" s="190"/>
      <c r="DF1087" s="190"/>
      <c r="DG1087" s="190"/>
      <c r="DH1087" s="190"/>
      <c r="DI1087" s="190"/>
      <c r="DJ1087" s="190"/>
      <c r="DK1087" s="190"/>
      <c r="DL1087" s="190"/>
    </row>
    <row r="1088" spans="1:116" x14ac:dyDescent="0.4">
      <c r="A1088" s="174"/>
      <c r="E1088" s="8"/>
      <c r="G1088" s="175" t="s">
        <v>505</v>
      </c>
      <c r="H1088" s="200"/>
      <c r="I1088" s="201"/>
      <c r="J1088" s="201"/>
      <c r="K1088" s="202"/>
      <c r="L1088" s="202"/>
      <c r="M1088" s="202"/>
      <c r="N1088" s="202"/>
      <c r="O1088" s="202"/>
      <c r="P1088" s="202"/>
      <c r="R1088" s="202"/>
      <c r="S1088" s="190"/>
      <c r="T1088" s="190"/>
      <c r="U1088" s="190"/>
      <c r="V1088" s="190"/>
      <c r="W1088" s="190"/>
      <c r="X1088" s="190"/>
      <c r="Y1088" s="190"/>
      <c r="Z1088" s="190"/>
      <c r="AA1088" s="190"/>
      <c r="AB1088" s="190"/>
      <c r="AC1088" s="190"/>
      <c r="AD1088" s="190"/>
      <c r="AE1088" s="190"/>
      <c r="AF1088" s="190"/>
      <c r="AG1088" s="190"/>
      <c r="AH1088" s="190"/>
      <c r="AI1088" s="190"/>
      <c r="AJ1088" s="190"/>
      <c r="AK1088" s="190"/>
      <c r="AL1088" s="190"/>
      <c r="AM1088" s="190"/>
      <c r="AN1088" s="190"/>
      <c r="AO1088" s="190"/>
      <c r="AP1088" s="190"/>
      <c r="AQ1088" s="190"/>
      <c r="AR1088" s="190"/>
      <c r="AS1088" s="190"/>
      <c r="AT1088" s="190"/>
      <c r="AU1088" s="190"/>
      <c r="AV1088" s="190"/>
      <c r="AW1088" s="190"/>
      <c r="AX1088" s="190"/>
      <c r="AY1088" s="190"/>
      <c r="AZ1088" s="190"/>
      <c r="BA1088" s="190"/>
      <c r="BB1088" s="190"/>
      <c r="BC1088" s="190"/>
      <c r="BD1088" s="190"/>
      <c r="BE1088" s="190"/>
      <c r="BF1088" s="190"/>
      <c r="BG1088" s="190"/>
      <c r="BH1088" s="190"/>
      <c r="BI1088" s="190"/>
      <c r="BJ1088" s="190"/>
      <c r="BK1088" s="190"/>
      <c r="BL1088" s="190"/>
      <c r="BM1088" s="190"/>
      <c r="BN1088" s="190"/>
      <c r="BO1088" s="190"/>
      <c r="BP1088" s="190"/>
      <c r="BQ1088" s="190"/>
      <c r="BR1088" s="190"/>
      <c r="BS1088" s="190"/>
      <c r="BT1088" s="190"/>
      <c r="BU1088" s="190"/>
      <c r="BV1088" s="190"/>
      <c r="BW1088" s="190"/>
      <c r="BX1088" s="190"/>
      <c r="BY1088" s="190"/>
      <c r="BZ1088" s="190"/>
      <c r="CA1088" s="190"/>
      <c r="CB1088" s="190"/>
      <c r="CC1088" s="190"/>
      <c r="CD1088" s="190"/>
      <c r="CE1088" s="190"/>
      <c r="CF1088" s="190"/>
      <c r="CG1088" s="190"/>
      <c r="CH1088" s="190"/>
      <c r="CI1088" s="190"/>
      <c r="CJ1088" s="190"/>
      <c r="CK1088" s="190"/>
      <c r="CL1088" s="190"/>
      <c r="CN1088" s="201"/>
      <c r="CO1088" s="190"/>
      <c r="CP1088" s="190"/>
      <c r="CQ1088" s="190"/>
      <c r="CR1088" s="190"/>
      <c r="CS1088" s="190"/>
      <c r="CT1088" s="190"/>
      <c r="CU1088" s="190"/>
      <c r="CV1088" s="190"/>
      <c r="CW1088" s="190"/>
      <c r="CX1088" s="190"/>
      <c r="CY1088" s="190"/>
      <c r="CZ1088" s="190"/>
      <c r="DA1088" s="190"/>
      <c r="DB1088" s="190"/>
      <c r="DC1088" s="190"/>
      <c r="DD1088" s="190"/>
      <c r="DE1088" s="190"/>
      <c r="DF1088" s="190"/>
      <c r="DG1088" s="190"/>
      <c r="DH1088" s="190"/>
      <c r="DI1088" s="190"/>
      <c r="DJ1088" s="190"/>
      <c r="DK1088" s="190"/>
      <c r="DL1088" s="190"/>
    </row>
    <row r="1089" spans="1:116" x14ac:dyDescent="0.4">
      <c r="A1089" s="174"/>
      <c r="E1089" s="8"/>
      <c r="G1089" s="175" t="s">
        <v>463</v>
      </c>
      <c r="H1089" s="200"/>
      <c r="I1089" s="201"/>
      <c r="J1089" s="201"/>
      <c r="K1089" s="202"/>
      <c r="L1089" s="202"/>
      <c r="M1089" s="202"/>
      <c r="N1089" s="202"/>
      <c r="O1089" s="202"/>
      <c r="P1089" s="202"/>
      <c r="R1089" s="202"/>
      <c r="S1089" s="176" t="str">
        <f>ADDRESS(ROW(S1082),COLUMN(S1082),2)</f>
        <v>S$1082</v>
      </c>
      <c r="T1089" s="176" t="str">
        <f t="shared" ref="T1089:CE1089" si="1338">ADDRESS(ROW(T1082),COLUMN(T1082),2)</f>
        <v>T$1082</v>
      </c>
      <c r="U1089" s="176" t="str">
        <f t="shared" si="1338"/>
        <v>U$1082</v>
      </c>
      <c r="V1089" s="176" t="str">
        <f t="shared" si="1338"/>
        <v>V$1082</v>
      </c>
      <c r="W1089" s="176" t="str">
        <f t="shared" si="1338"/>
        <v>W$1082</v>
      </c>
      <c r="X1089" s="176" t="str">
        <f t="shared" si="1338"/>
        <v>X$1082</v>
      </c>
      <c r="Y1089" s="176" t="str">
        <f t="shared" si="1338"/>
        <v>Y$1082</v>
      </c>
      <c r="Z1089" s="176" t="str">
        <f t="shared" si="1338"/>
        <v>Z$1082</v>
      </c>
      <c r="AA1089" s="176" t="str">
        <f t="shared" si="1338"/>
        <v>AA$1082</v>
      </c>
      <c r="AB1089" s="176" t="str">
        <f t="shared" si="1338"/>
        <v>AB$1082</v>
      </c>
      <c r="AC1089" s="176" t="str">
        <f t="shared" si="1338"/>
        <v>AC$1082</v>
      </c>
      <c r="AD1089" s="176" t="str">
        <f t="shared" si="1338"/>
        <v>AD$1082</v>
      </c>
      <c r="AE1089" s="176" t="str">
        <f t="shared" si="1338"/>
        <v>AE$1082</v>
      </c>
      <c r="AF1089" s="176" t="str">
        <f t="shared" si="1338"/>
        <v>AF$1082</v>
      </c>
      <c r="AG1089" s="176" t="str">
        <f t="shared" si="1338"/>
        <v>AG$1082</v>
      </c>
      <c r="AH1089" s="176" t="str">
        <f t="shared" si="1338"/>
        <v>AH$1082</v>
      </c>
      <c r="AI1089" s="176" t="str">
        <f t="shared" si="1338"/>
        <v>AI$1082</v>
      </c>
      <c r="AJ1089" s="176" t="str">
        <f t="shared" si="1338"/>
        <v>AJ$1082</v>
      </c>
      <c r="AK1089" s="176" t="str">
        <f t="shared" si="1338"/>
        <v>AK$1082</v>
      </c>
      <c r="AL1089" s="176" t="str">
        <f t="shared" si="1338"/>
        <v>AL$1082</v>
      </c>
      <c r="AM1089" s="176" t="str">
        <f t="shared" si="1338"/>
        <v>AM$1082</v>
      </c>
      <c r="AN1089" s="176" t="str">
        <f t="shared" si="1338"/>
        <v>AN$1082</v>
      </c>
      <c r="AO1089" s="176" t="str">
        <f t="shared" si="1338"/>
        <v>AO$1082</v>
      </c>
      <c r="AP1089" s="176" t="str">
        <f t="shared" si="1338"/>
        <v>AP$1082</v>
      </c>
      <c r="AQ1089" s="176" t="str">
        <f t="shared" si="1338"/>
        <v>AQ$1082</v>
      </c>
      <c r="AR1089" s="176" t="str">
        <f t="shared" si="1338"/>
        <v>AR$1082</v>
      </c>
      <c r="AS1089" s="176" t="str">
        <f t="shared" si="1338"/>
        <v>AS$1082</v>
      </c>
      <c r="AT1089" s="176" t="str">
        <f t="shared" si="1338"/>
        <v>AT$1082</v>
      </c>
      <c r="AU1089" s="176" t="str">
        <f t="shared" si="1338"/>
        <v>AU$1082</v>
      </c>
      <c r="AV1089" s="176" t="str">
        <f t="shared" si="1338"/>
        <v>AV$1082</v>
      </c>
      <c r="AW1089" s="176" t="str">
        <f t="shared" si="1338"/>
        <v>AW$1082</v>
      </c>
      <c r="AX1089" s="176" t="str">
        <f t="shared" si="1338"/>
        <v>AX$1082</v>
      </c>
      <c r="AY1089" s="176" t="str">
        <f t="shared" si="1338"/>
        <v>AY$1082</v>
      </c>
      <c r="AZ1089" s="176" t="str">
        <f t="shared" si="1338"/>
        <v>AZ$1082</v>
      </c>
      <c r="BA1089" s="176" t="str">
        <f t="shared" si="1338"/>
        <v>BA$1082</v>
      </c>
      <c r="BB1089" s="176" t="str">
        <f t="shared" si="1338"/>
        <v>BB$1082</v>
      </c>
      <c r="BC1089" s="176" t="str">
        <f t="shared" si="1338"/>
        <v>BC$1082</v>
      </c>
      <c r="BD1089" s="176" t="str">
        <f t="shared" si="1338"/>
        <v>BD$1082</v>
      </c>
      <c r="BE1089" s="176" t="str">
        <f t="shared" si="1338"/>
        <v>BE$1082</v>
      </c>
      <c r="BF1089" s="176" t="str">
        <f t="shared" si="1338"/>
        <v>BF$1082</v>
      </c>
      <c r="BG1089" s="176" t="str">
        <f t="shared" si="1338"/>
        <v>BG$1082</v>
      </c>
      <c r="BH1089" s="176" t="str">
        <f t="shared" si="1338"/>
        <v>BH$1082</v>
      </c>
      <c r="BI1089" s="176" t="str">
        <f t="shared" si="1338"/>
        <v>BI$1082</v>
      </c>
      <c r="BJ1089" s="176" t="str">
        <f t="shared" si="1338"/>
        <v>BJ$1082</v>
      </c>
      <c r="BK1089" s="176" t="str">
        <f t="shared" si="1338"/>
        <v>BK$1082</v>
      </c>
      <c r="BL1089" s="176" t="str">
        <f t="shared" si="1338"/>
        <v>BL$1082</v>
      </c>
      <c r="BM1089" s="176" t="str">
        <f t="shared" si="1338"/>
        <v>BM$1082</v>
      </c>
      <c r="BN1089" s="176" t="str">
        <f t="shared" si="1338"/>
        <v>BN$1082</v>
      </c>
      <c r="BO1089" s="176" t="str">
        <f t="shared" si="1338"/>
        <v>BO$1082</v>
      </c>
      <c r="BP1089" s="176" t="str">
        <f t="shared" si="1338"/>
        <v>BP$1082</v>
      </c>
      <c r="BQ1089" s="176" t="str">
        <f t="shared" si="1338"/>
        <v>BQ$1082</v>
      </c>
      <c r="BR1089" s="176" t="str">
        <f t="shared" si="1338"/>
        <v>BR$1082</v>
      </c>
      <c r="BS1089" s="176" t="str">
        <f t="shared" si="1338"/>
        <v>BS$1082</v>
      </c>
      <c r="BT1089" s="176" t="str">
        <f t="shared" si="1338"/>
        <v>BT$1082</v>
      </c>
      <c r="BU1089" s="176" t="str">
        <f t="shared" si="1338"/>
        <v>BU$1082</v>
      </c>
      <c r="BV1089" s="176" t="str">
        <f t="shared" si="1338"/>
        <v>BV$1082</v>
      </c>
      <c r="BW1089" s="176" t="str">
        <f t="shared" si="1338"/>
        <v>BW$1082</v>
      </c>
      <c r="BX1089" s="176" t="str">
        <f t="shared" si="1338"/>
        <v>BX$1082</v>
      </c>
      <c r="BY1089" s="176" t="str">
        <f t="shared" si="1338"/>
        <v>BY$1082</v>
      </c>
      <c r="BZ1089" s="176" t="str">
        <f t="shared" si="1338"/>
        <v>BZ$1082</v>
      </c>
      <c r="CA1089" s="176" t="str">
        <f t="shared" si="1338"/>
        <v>CA$1082</v>
      </c>
      <c r="CB1089" s="176" t="str">
        <f t="shared" si="1338"/>
        <v>CB$1082</v>
      </c>
      <c r="CC1089" s="176" t="str">
        <f t="shared" si="1338"/>
        <v>CC$1082</v>
      </c>
      <c r="CD1089" s="176" t="str">
        <f t="shared" si="1338"/>
        <v>CD$1082</v>
      </c>
      <c r="CE1089" s="176" t="str">
        <f t="shared" si="1338"/>
        <v>CE$1082</v>
      </c>
      <c r="CF1089" s="176" t="str">
        <f t="shared" ref="CF1089:CL1089" si="1339">ADDRESS(ROW(CF1082),COLUMN(CF1082),2)</f>
        <v>CF$1082</v>
      </c>
      <c r="CG1089" s="176" t="str">
        <f t="shared" si="1339"/>
        <v>CG$1082</v>
      </c>
      <c r="CH1089" s="176" t="str">
        <f t="shared" si="1339"/>
        <v>CH$1082</v>
      </c>
      <c r="CI1089" s="176" t="str">
        <f t="shared" si="1339"/>
        <v>CI$1082</v>
      </c>
      <c r="CJ1089" s="176" t="str">
        <f t="shared" si="1339"/>
        <v>CJ$1082</v>
      </c>
      <c r="CK1089" s="176" t="str">
        <f t="shared" si="1339"/>
        <v>CK$1082</v>
      </c>
      <c r="CL1089" s="176" t="str">
        <f t="shared" si="1339"/>
        <v>CL$1082</v>
      </c>
      <c r="CN1089" s="201"/>
      <c r="CO1089" s="176" t="str">
        <f t="shared" ref="CO1089:DL1089" si="1340">ADDRESS(ROW(CO1082),COLUMN(CO1082),2)</f>
        <v>CO$1082</v>
      </c>
      <c r="CP1089" s="176" t="str">
        <f t="shared" si="1340"/>
        <v>CP$1082</v>
      </c>
      <c r="CQ1089" s="176" t="str">
        <f t="shared" si="1340"/>
        <v>CQ$1082</v>
      </c>
      <c r="CR1089" s="176" t="str">
        <f t="shared" si="1340"/>
        <v>CR$1082</v>
      </c>
      <c r="CS1089" s="176" t="str">
        <f t="shared" si="1340"/>
        <v>CS$1082</v>
      </c>
      <c r="CT1089" s="176" t="str">
        <f t="shared" si="1340"/>
        <v>CT$1082</v>
      </c>
      <c r="CU1089" s="176" t="str">
        <f t="shared" si="1340"/>
        <v>CU$1082</v>
      </c>
      <c r="CV1089" s="176" t="str">
        <f t="shared" si="1340"/>
        <v>CV$1082</v>
      </c>
      <c r="CW1089" s="176" t="str">
        <f t="shared" si="1340"/>
        <v>CW$1082</v>
      </c>
      <c r="CX1089" s="176" t="str">
        <f t="shared" si="1340"/>
        <v>CX$1082</v>
      </c>
      <c r="CY1089" s="176" t="str">
        <f t="shared" si="1340"/>
        <v>CY$1082</v>
      </c>
      <c r="CZ1089" s="176" t="str">
        <f t="shared" si="1340"/>
        <v>CZ$1082</v>
      </c>
      <c r="DA1089" s="176" t="str">
        <f t="shared" si="1340"/>
        <v>DA$1082</v>
      </c>
      <c r="DB1089" s="176" t="str">
        <f t="shared" si="1340"/>
        <v>DB$1082</v>
      </c>
      <c r="DC1089" s="176" t="str">
        <f t="shared" si="1340"/>
        <v>DC$1082</v>
      </c>
      <c r="DD1089" s="176" t="str">
        <f t="shared" si="1340"/>
        <v>DD$1082</v>
      </c>
      <c r="DE1089" s="176" t="str">
        <f t="shared" si="1340"/>
        <v>DE$1082</v>
      </c>
      <c r="DF1089" s="176" t="str">
        <f t="shared" si="1340"/>
        <v>DF$1082</v>
      </c>
      <c r="DG1089" s="176" t="str">
        <f t="shared" si="1340"/>
        <v>DG$1082</v>
      </c>
      <c r="DH1089" s="176" t="str">
        <f t="shared" si="1340"/>
        <v>DH$1082</v>
      </c>
      <c r="DI1089" s="176" t="str">
        <f t="shared" si="1340"/>
        <v>DI$1082</v>
      </c>
      <c r="DJ1089" s="176" t="str">
        <f t="shared" si="1340"/>
        <v>DJ$1082</v>
      </c>
      <c r="DK1089" s="176" t="str">
        <f t="shared" si="1340"/>
        <v>DK$1082</v>
      </c>
      <c r="DL1089" s="176" t="str">
        <f t="shared" si="1340"/>
        <v>DL$1082</v>
      </c>
    </row>
    <row r="1090" spans="1:116" x14ac:dyDescent="0.4">
      <c r="A1090" s="174"/>
      <c r="E1090" s="8"/>
      <c r="G1090" s="175" t="s">
        <v>464</v>
      </c>
      <c r="H1090" s="200"/>
      <c r="I1090" s="201"/>
      <c r="J1090" s="201"/>
      <c r="K1090" s="202"/>
      <c r="L1090" s="202"/>
      <c r="M1090" s="202"/>
      <c r="N1090" s="202"/>
      <c r="O1090" s="202"/>
      <c r="P1090" s="202"/>
      <c r="R1090" s="202"/>
      <c r="S1090" s="190" t="str">
        <f t="shared" ref="S1090:CD1090" si="1341">S$23</f>
        <v>S$19</v>
      </c>
      <c r="T1090" s="190" t="str">
        <f t="shared" si="1341"/>
        <v>T$19</v>
      </c>
      <c r="U1090" s="190" t="str">
        <f t="shared" si="1341"/>
        <v>U$19</v>
      </c>
      <c r="V1090" s="190" t="str">
        <f t="shared" si="1341"/>
        <v>V$19</v>
      </c>
      <c r="W1090" s="190" t="str">
        <f t="shared" si="1341"/>
        <v>W$19</v>
      </c>
      <c r="X1090" s="190" t="str">
        <f t="shared" si="1341"/>
        <v>X$19</v>
      </c>
      <c r="Y1090" s="190" t="str">
        <f t="shared" si="1341"/>
        <v>Y$19</v>
      </c>
      <c r="Z1090" s="190" t="str">
        <f t="shared" si="1341"/>
        <v>Z$19</v>
      </c>
      <c r="AA1090" s="190" t="str">
        <f t="shared" si="1341"/>
        <v>AA$19</v>
      </c>
      <c r="AB1090" s="190" t="str">
        <f t="shared" si="1341"/>
        <v>AB$19</v>
      </c>
      <c r="AC1090" s="190" t="str">
        <f t="shared" si="1341"/>
        <v>AC$19</v>
      </c>
      <c r="AD1090" s="190" t="str">
        <f t="shared" si="1341"/>
        <v>AD$19</v>
      </c>
      <c r="AE1090" s="190" t="str">
        <f t="shared" si="1341"/>
        <v>AE$19</v>
      </c>
      <c r="AF1090" s="190" t="str">
        <f t="shared" si="1341"/>
        <v>AF$19</v>
      </c>
      <c r="AG1090" s="190" t="str">
        <f t="shared" si="1341"/>
        <v>AG$19</v>
      </c>
      <c r="AH1090" s="190" t="str">
        <f t="shared" si="1341"/>
        <v>AH$19</v>
      </c>
      <c r="AI1090" s="190" t="str">
        <f t="shared" si="1341"/>
        <v>AI$19</v>
      </c>
      <c r="AJ1090" s="190" t="str">
        <f t="shared" si="1341"/>
        <v>AJ$19</v>
      </c>
      <c r="AK1090" s="190" t="str">
        <f t="shared" si="1341"/>
        <v>AK$19</v>
      </c>
      <c r="AL1090" s="190" t="str">
        <f t="shared" si="1341"/>
        <v>AL$19</v>
      </c>
      <c r="AM1090" s="190" t="str">
        <f t="shared" si="1341"/>
        <v>AM$19</v>
      </c>
      <c r="AN1090" s="190" t="str">
        <f t="shared" si="1341"/>
        <v>AN$19</v>
      </c>
      <c r="AO1090" s="190" t="str">
        <f t="shared" si="1341"/>
        <v>AO$19</v>
      </c>
      <c r="AP1090" s="190" t="str">
        <f t="shared" si="1341"/>
        <v>AP$19</v>
      </c>
      <c r="AQ1090" s="190" t="str">
        <f t="shared" si="1341"/>
        <v>AQ$19</v>
      </c>
      <c r="AR1090" s="190" t="str">
        <f t="shared" si="1341"/>
        <v>AR$19</v>
      </c>
      <c r="AS1090" s="190" t="str">
        <f t="shared" si="1341"/>
        <v>AS$19</v>
      </c>
      <c r="AT1090" s="190" t="str">
        <f t="shared" si="1341"/>
        <v>AT$19</v>
      </c>
      <c r="AU1090" s="190" t="str">
        <f t="shared" si="1341"/>
        <v>AU$19</v>
      </c>
      <c r="AV1090" s="190" t="str">
        <f t="shared" si="1341"/>
        <v>AV$19</v>
      </c>
      <c r="AW1090" s="190" t="str">
        <f t="shared" si="1341"/>
        <v>AW$19</v>
      </c>
      <c r="AX1090" s="190" t="str">
        <f t="shared" si="1341"/>
        <v>AX$19</v>
      </c>
      <c r="AY1090" s="190" t="str">
        <f t="shared" si="1341"/>
        <v>AY$19</v>
      </c>
      <c r="AZ1090" s="190" t="str">
        <f t="shared" si="1341"/>
        <v>AZ$19</v>
      </c>
      <c r="BA1090" s="190" t="str">
        <f t="shared" si="1341"/>
        <v>BA$19</v>
      </c>
      <c r="BB1090" s="190" t="str">
        <f t="shared" si="1341"/>
        <v>BB$19</v>
      </c>
      <c r="BC1090" s="190" t="str">
        <f t="shared" si="1341"/>
        <v>BC$19</v>
      </c>
      <c r="BD1090" s="190" t="str">
        <f t="shared" si="1341"/>
        <v>BD$19</v>
      </c>
      <c r="BE1090" s="190" t="str">
        <f t="shared" si="1341"/>
        <v>BE$19</v>
      </c>
      <c r="BF1090" s="190" t="str">
        <f t="shared" si="1341"/>
        <v>BF$19</v>
      </c>
      <c r="BG1090" s="190" t="str">
        <f t="shared" si="1341"/>
        <v>BG$19</v>
      </c>
      <c r="BH1090" s="190" t="str">
        <f t="shared" si="1341"/>
        <v>BH$19</v>
      </c>
      <c r="BI1090" s="190" t="str">
        <f t="shared" si="1341"/>
        <v>BI$19</v>
      </c>
      <c r="BJ1090" s="190" t="str">
        <f t="shared" si="1341"/>
        <v>BJ$19</v>
      </c>
      <c r="BK1090" s="190" t="str">
        <f t="shared" si="1341"/>
        <v>BK$19</v>
      </c>
      <c r="BL1090" s="190" t="str">
        <f t="shared" si="1341"/>
        <v>BL$19</v>
      </c>
      <c r="BM1090" s="190" t="str">
        <f t="shared" si="1341"/>
        <v>BM$19</v>
      </c>
      <c r="BN1090" s="190" t="str">
        <f t="shared" si="1341"/>
        <v>BN$19</v>
      </c>
      <c r="BO1090" s="190" t="str">
        <f t="shared" si="1341"/>
        <v>BO$19</v>
      </c>
      <c r="BP1090" s="190" t="str">
        <f t="shared" si="1341"/>
        <v>BP$19</v>
      </c>
      <c r="BQ1090" s="190" t="str">
        <f t="shared" si="1341"/>
        <v>BQ$19</v>
      </c>
      <c r="BR1090" s="190" t="str">
        <f t="shared" si="1341"/>
        <v>BR$19</v>
      </c>
      <c r="BS1090" s="190" t="str">
        <f t="shared" si="1341"/>
        <v>BS$19</v>
      </c>
      <c r="BT1090" s="190" t="str">
        <f t="shared" si="1341"/>
        <v>BT$19</v>
      </c>
      <c r="BU1090" s="190" t="str">
        <f t="shared" si="1341"/>
        <v>BU$19</v>
      </c>
      <c r="BV1090" s="190" t="str">
        <f t="shared" si="1341"/>
        <v>BV$19</v>
      </c>
      <c r="BW1090" s="190" t="str">
        <f t="shared" si="1341"/>
        <v>BW$19</v>
      </c>
      <c r="BX1090" s="190" t="str">
        <f t="shared" si="1341"/>
        <v>BX$19</v>
      </c>
      <c r="BY1090" s="190" t="str">
        <f t="shared" si="1341"/>
        <v>BY$19</v>
      </c>
      <c r="BZ1090" s="190" t="str">
        <f t="shared" si="1341"/>
        <v>BZ$19</v>
      </c>
      <c r="CA1090" s="190" t="str">
        <f t="shared" si="1341"/>
        <v>CA$19</v>
      </c>
      <c r="CB1090" s="190" t="str">
        <f t="shared" si="1341"/>
        <v>CB$19</v>
      </c>
      <c r="CC1090" s="190" t="str">
        <f t="shared" si="1341"/>
        <v>CC$19</v>
      </c>
      <c r="CD1090" s="190" t="str">
        <f t="shared" si="1341"/>
        <v>CD$19</v>
      </c>
      <c r="CE1090" s="190" t="str">
        <f t="shared" ref="CE1090:CL1090" si="1342">CE$23</f>
        <v>CE$19</v>
      </c>
      <c r="CF1090" s="190" t="str">
        <f t="shared" si="1342"/>
        <v>CF$19</v>
      </c>
      <c r="CG1090" s="190" t="str">
        <f t="shared" si="1342"/>
        <v>CG$19</v>
      </c>
      <c r="CH1090" s="190" t="str">
        <f t="shared" si="1342"/>
        <v>CH$19</v>
      </c>
      <c r="CI1090" s="190" t="str">
        <f t="shared" si="1342"/>
        <v>CI$19</v>
      </c>
      <c r="CJ1090" s="190" t="str">
        <f t="shared" si="1342"/>
        <v>CJ$19</v>
      </c>
      <c r="CK1090" s="190" t="str">
        <f t="shared" si="1342"/>
        <v>CK$19</v>
      </c>
      <c r="CL1090" s="190" t="str">
        <f t="shared" si="1342"/>
        <v>CL$19</v>
      </c>
      <c r="CN1090" s="201"/>
      <c r="CO1090" s="190" t="str">
        <f t="shared" ref="CO1090:DL1090" si="1343">CO$23</f>
        <v>CO$19</v>
      </c>
      <c r="CP1090" s="190" t="str">
        <f t="shared" si="1343"/>
        <v>CP$19</v>
      </c>
      <c r="CQ1090" s="190" t="str">
        <f t="shared" si="1343"/>
        <v>CQ$19</v>
      </c>
      <c r="CR1090" s="190" t="str">
        <f t="shared" si="1343"/>
        <v>CR$19</v>
      </c>
      <c r="CS1090" s="190" t="str">
        <f t="shared" si="1343"/>
        <v>CS$19</v>
      </c>
      <c r="CT1090" s="190" t="str">
        <f t="shared" si="1343"/>
        <v>CT$19</v>
      </c>
      <c r="CU1090" s="190" t="str">
        <f t="shared" si="1343"/>
        <v>CU$19</v>
      </c>
      <c r="CV1090" s="190" t="str">
        <f t="shared" si="1343"/>
        <v>CV$19</v>
      </c>
      <c r="CW1090" s="190" t="str">
        <f t="shared" si="1343"/>
        <v>CW$19</v>
      </c>
      <c r="CX1090" s="190" t="str">
        <f t="shared" si="1343"/>
        <v>CX$19</v>
      </c>
      <c r="CY1090" s="190" t="str">
        <f t="shared" si="1343"/>
        <v>CY$19</v>
      </c>
      <c r="CZ1090" s="190" t="str">
        <f t="shared" si="1343"/>
        <v>CZ$19</v>
      </c>
      <c r="DA1090" s="190" t="str">
        <f t="shared" si="1343"/>
        <v>DA$19</v>
      </c>
      <c r="DB1090" s="190" t="str">
        <f t="shared" si="1343"/>
        <v>DB$19</v>
      </c>
      <c r="DC1090" s="190" t="str">
        <f t="shared" si="1343"/>
        <v>DC$19</v>
      </c>
      <c r="DD1090" s="190" t="str">
        <f t="shared" si="1343"/>
        <v>DD$19</v>
      </c>
      <c r="DE1090" s="190" t="str">
        <f t="shared" si="1343"/>
        <v>DE$19</v>
      </c>
      <c r="DF1090" s="190" t="str">
        <f t="shared" si="1343"/>
        <v>DF$19</v>
      </c>
      <c r="DG1090" s="190" t="str">
        <f t="shared" si="1343"/>
        <v>DG$19</v>
      </c>
      <c r="DH1090" s="190" t="str">
        <f t="shared" si="1343"/>
        <v>DH$19</v>
      </c>
      <c r="DI1090" s="190" t="str">
        <f t="shared" si="1343"/>
        <v>DI$19</v>
      </c>
      <c r="DJ1090" s="190" t="str">
        <f t="shared" si="1343"/>
        <v>DJ$19</v>
      </c>
      <c r="DK1090" s="190" t="str">
        <f t="shared" si="1343"/>
        <v>DK$19</v>
      </c>
      <c r="DL1090" s="190" t="str">
        <f t="shared" si="1343"/>
        <v>DL$19</v>
      </c>
    </row>
    <row r="1091" spans="1:116" x14ac:dyDescent="0.4">
      <c r="A1091" s="142" t="s">
        <v>218</v>
      </c>
      <c r="B1091" s="358" t="s">
        <v>81</v>
      </c>
      <c r="C1091" s="358"/>
      <c r="D1091" s="164" t="s">
        <v>831</v>
      </c>
      <c r="E1091" s="204" t="str">
        <f t="shared" ref="E1091:E1111" si="1344">ROW()&amp;" "&amp;D1091</f>
        <v>1091 WCINVBATCH-SV</v>
      </c>
      <c r="F1091" t="s">
        <v>439</v>
      </c>
      <c r="G1091" s="143" t="s">
        <v>265</v>
      </c>
      <c r="H1091" s="142"/>
      <c r="I1091" s="144"/>
      <c r="J1091" s="144"/>
      <c r="K1091" s="142" t="s">
        <v>833</v>
      </c>
      <c r="L1091" s="142"/>
      <c r="M1091" s="142"/>
      <c r="N1091" s="142"/>
      <c r="O1091" s="142"/>
      <c r="P1091" s="142"/>
      <c r="R1091" s="143"/>
      <c r="S1091" s="143"/>
      <c r="T1091" s="143"/>
      <c r="U1091" s="143"/>
      <c r="V1091" s="143"/>
      <c r="W1091" s="143"/>
      <c r="X1091" s="143"/>
      <c r="Y1091" s="143"/>
      <c r="Z1091" s="143"/>
      <c r="AA1091" s="143"/>
      <c r="AB1091" s="143"/>
      <c r="AC1091" s="143"/>
      <c r="AD1091" s="143"/>
      <c r="AE1091" s="143"/>
      <c r="AF1091" s="143"/>
      <c r="AG1091" s="143"/>
      <c r="AH1091" s="143"/>
      <c r="AI1091" s="143"/>
      <c r="AJ1091" s="143"/>
      <c r="AK1091" s="143"/>
      <c r="AL1091" s="143"/>
      <c r="AM1091" s="143"/>
      <c r="AN1091" s="143"/>
      <c r="AO1091" s="143"/>
      <c r="AP1091" s="143"/>
      <c r="AQ1091" s="143"/>
      <c r="AR1091" s="143"/>
      <c r="AS1091" s="143"/>
      <c r="AT1091" s="143"/>
      <c r="AU1091" s="143"/>
      <c r="AV1091" s="143"/>
      <c r="AW1091" s="143"/>
      <c r="AX1091" s="143"/>
      <c r="AY1091" s="143"/>
      <c r="AZ1091" s="143"/>
      <c r="BA1091" s="143"/>
      <c r="BB1091" s="143"/>
      <c r="BC1091" s="143"/>
      <c r="BD1091" s="143"/>
      <c r="BE1091" s="143"/>
      <c r="BF1091" s="143"/>
      <c r="BG1091" s="143"/>
      <c r="BH1091" s="143"/>
      <c r="BI1091" s="143"/>
      <c r="BJ1091" s="143"/>
      <c r="BK1091" s="143"/>
      <c r="BL1091" s="143"/>
      <c r="BM1091" s="143"/>
      <c r="BN1091" s="143"/>
      <c r="BO1091" s="143"/>
      <c r="BP1091" s="143"/>
      <c r="BQ1091" s="143"/>
      <c r="BR1091" s="143"/>
      <c r="BS1091" s="143"/>
      <c r="BT1091" s="143"/>
      <c r="BU1091" s="143"/>
      <c r="BV1091" s="143"/>
      <c r="BW1091" s="143"/>
      <c r="BX1091" s="143"/>
      <c r="BY1091" s="143"/>
      <c r="BZ1091" s="143"/>
      <c r="CA1091" s="143"/>
      <c r="CB1091" s="143"/>
      <c r="CC1091" s="143"/>
      <c r="CD1091" s="143"/>
      <c r="CE1091" s="143"/>
      <c r="CF1091" s="143"/>
      <c r="CG1091" s="143"/>
      <c r="CH1091" s="143"/>
      <c r="CI1091" s="143"/>
      <c r="CJ1091" s="143"/>
      <c r="CK1091" s="143"/>
      <c r="CL1091" s="143"/>
      <c r="CN1091" s="144"/>
      <c r="CO1091" s="143"/>
      <c r="CP1091" s="143"/>
      <c r="CQ1091" s="143"/>
      <c r="CR1091" s="143"/>
      <c r="CS1091" s="143"/>
      <c r="CT1091" s="143"/>
      <c r="CU1091" s="143"/>
      <c r="CV1091" s="143"/>
      <c r="CW1091" s="143"/>
      <c r="CX1091" s="143"/>
      <c r="CY1091" s="143"/>
      <c r="CZ1091" s="143"/>
      <c r="DA1091" s="143"/>
      <c r="DB1091" s="143"/>
      <c r="DC1091" s="143"/>
      <c r="DD1091" s="143"/>
      <c r="DE1091" s="143"/>
      <c r="DF1091" s="143"/>
      <c r="DG1091" s="143"/>
      <c r="DH1091" s="143"/>
      <c r="DI1091" s="143"/>
      <c r="DJ1091" s="143"/>
      <c r="DK1091" s="143"/>
      <c r="DL1091" s="143"/>
    </row>
    <row r="1092" spans="1:116" x14ac:dyDescent="0.4">
      <c r="B1092" s="164" t="str">
        <f>E1092</f>
        <v>1092 WCINVBATCH-SV</v>
      </c>
      <c r="C1092" s="164"/>
      <c r="D1092" s="164" t="s">
        <v>831</v>
      </c>
      <c r="E1092" s="204" t="str">
        <f t="shared" si="1344"/>
        <v>1092 WCINVBATCH-SV</v>
      </c>
      <c r="G1092" s="95" t="str">
        <f>G1108&amp;":"</f>
        <v>Inventory - (Secondary label):</v>
      </c>
      <c r="H1092" s="12"/>
      <c r="I1092" s="60"/>
      <c r="J1092" s="60"/>
      <c r="K1092" s="20"/>
      <c r="L1092" s="20"/>
      <c r="M1092" s="20"/>
      <c r="N1092" s="20"/>
      <c r="O1092" s="20"/>
      <c r="P1092" s="20"/>
      <c r="R1092" s="20"/>
      <c r="S1092" s="20"/>
      <c r="T1092" s="20"/>
      <c r="U1092" s="20"/>
      <c r="V1092" s="20"/>
      <c r="W1092" s="20"/>
      <c r="X1092" s="20"/>
      <c r="Y1092" s="20"/>
      <c r="Z1092" s="20"/>
      <c r="AA1092" s="20"/>
      <c r="AB1092" s="20"/>
      <c r="AC1092" s="20"/>
      <c r="AD1092" s="20"/>
      <c r="AE1092" s="20"/>
      <c r="AF1092" s="20"/>
      <c r="AG1092" s="20"/>
      <c r="AH1092" s="20"/>
      <c r="AI1092" s="20"/>
      <c r="AJ1092" s="20"/>
      <c r="AK1092" s="20"/>
      <c r="AL1092" s="20"/>
      <c r="AM1092" s="20"/>
      <c r="AN1092" s="20"/>
      <c r="AO1092" s="20"/>
      <c r="AP1092" s="20"/>
      <c r="AQ1092" s="20"/>
      <c r="AR1092" s="20"/>
      <c r="AS1092" s="20"/>
      <c r="AT1092" s="20"/>
      <c r="AU1092" s="20"/>
      <c r="AV1092" s="20"/>
      <c r="AW1092" s="20"/>
      <c r="AX1092" s="20"/>
      <c r="AY1092" s="20"/>
      <c r="AZ1092" s="20"/>
      <c r="BA1092" s="20"/>
      <c r="BB1092" s="20"/>
      <c r="BC1092" s="20"/>
      <c r="BD1092" s="20"/>
      <c r="BE1092" s="20"/>
      <c r="BF1092" s="20"/>
      <c r="BG1092" s="20"/>
      <c r="BH1092" s="20"/>
      <c r="BI1092" s="20"/>
      <c r="BJ1092" s="20"/>
      <c r="BK1092" s="20"/>
      <c r="BL1092" s="20"/>
      <c r="BM1092" s="20"/>
      <c r="BN1092" s="20"/>
      <c r="BO1092" s="20"/>
      <c r="BP1092" s="20"/>
      <c r="BQ1092" s="20"/>
      <c r="BR1092" s="20"/>
      <c r="BS1092" s="20"/>
      <c r="BT1092" s="20"/>
      <c r="BU1092" s="20"/>
      <c r="BV1092" s="20"/>
      <c r="BW1092" s="20"/>
      <c r="BX1092" s="20"/>
      <c r="BY1092" s="20"/>
      <c r="BZ1092" s="20"/>
      <c r="CA1092" s="20"/>
      <c r="CB1092" s="20"/>
      <c r="CC1092" s="20"/>
      <c r="CD1092" s="20"/>
      <c r="CE1092" s="20"/>
      <c r="CF1092" s="20"/>
      <c r="CG1092" s="20"/>
      <c r="CH1092" s="20"/>
      <c r="CI1092" s="20"/>
      <c r="CJ1092" s="20"/>
      <c r="CK1092" s="20"/>
      <c r="CL1092" s="20"/>
      <c r="CN1092" s="60"/>
      <c r="CO1092" s="20"/>
      <c r="CP1092" s="20"/>
      <c r="CQ1092" s="20"/>
      <c r="CR1092" s="20"/>
      <c r="CS1092" s="20"/>
      <c r="CT1092" s="20"/>
      <c r="CU1092" s="20"/>
      <c r="CV1092" s="20"/>
      <c r="CW1092" s="20"/>
      <c r="CX1092" s="20"/>
      <c r="CY1092" s="20"/>
      <c r="CZ1092" s="20"/>
      <c r="DA1092" s="20"/>
      <c r="DB1092" s="20"/>
      <c r="DC1092" s="20"/>
      <c r="DD1092" s="20"/>
      <c r="DE1092" s="20"/>
      <c r="DF1092" s="20"/>
      <c r="DG1092" s="20"/>
      <c r="DH1092" s="20"/>
      <c r="DI1092" s="20"/>
      <c r="DJ1092" s="20"/>
      <c r="DK1092" s="20"/>
      <c r="DL1092" s="20"/>
    </row>
    <row r="1093" spans="1:116" x14ac:dyDescent="0.4">
      <c r="B1093" s="164" t="str">
        <f>E1093</f>
        <v>1093 WCINVBATCH-SV</v>
      </c>
      <c r="C1093" s="164"/>
      <c r="D1093" s="164" t="s">
        <v>831</v>
      </c>
      <c r="E1093" s="204" t="str">
        <f t="shared" si="1344"/>
        <v>1093 WCINVBATCH-SV</v>
      </c>
      <c r="G1093" s="145" t="s">
        <v>832</v>
      </c>
      <c r="H1093" s="12"/>
      <c r="I1093" s="60"/>
      <c r="J1093" s="60"/>
      <c r="K1093" s="17">
        <v>5000</v>
      </c>
      <c r="L1093" s="17">
        <v>30</v>
      </c>
      <c r="M1093" s="17">
        <v>30</v>
      </c>
      <c r="N1093" s="17">
        <v>30</v>
      </c>
      <c r="O1093" s="17">
        <v>30</v>
      </c>
      <c r="P1093" s="17">
        <v>30</v>
      </c>
      <c r="R1093" s="15"/>
      <c r="S1093" s="15" cm="1">
        <f t="array" ref="S1093">INDEX($K:$P,ROW(),MATCH(S$3,$K$2:$P$2,0))</f>
        <v>5000</v>
      </c>
      <c r="T1093" s="15" cm="1">
        <f t="array" ref="T1093">INDEX($K:$P,ROW(),MATCH(T$3,$K$2:$P$2,0))</f>
        <v>5000</v>
      </c>
      <c r="U1093" s="15" cm="1">
        <f t="array" ref="U1093">INDEX($K:$P,ROW(),MATCH(U$3,$K$2:$P$2,0))</f>
        <v>5000</v>
      </c>
      <c r="V1093" s="15" cm="1">
        <f t="array" ref="V1093">INDEX($K:$P,ROW(),MATCH(V$3,$K$2:$P$2,0))</f>
        <v>5000</v>
      </c>
      <c r="W1093" s="15" cm="1">
        <f t="array" ref="W1093">INDEX($K:$P,ROW(),MATCH(W$3,$K$2:$P$2,0))</f>
        <v>5000</v>
      </c>
      <c r="X1093" s="15" cm="1">
        <f t="array" ref="X1093">INDEX($K:$P,ROW(),MATCH(X$3,$K$2:$P$2,0))</f>
        <v>5000</v>
      </c>
      <c r="Y1093" s="15" cm="1">
        <f t="array" ref="Y1093">INDEX($K:$P,ROW(),MATCH(Y$3,$K$2:$P$2,0))</f>
        <v>5000</v>
      </c>
      <c r="Z1093" s="15" cm="1">
        <f t="array" ref="Z1093">INDEX($K:$P,ROW(),MATCH(Z$3,$K$2:$P$2,0))</f>
        <v>5000</v>
      </c>
      <c r="AA1093" s="15" cm="1">
        <f t="array" ref="AA1093">INDEX($K:$P,ROW(),MATCH(AA$3,$K$2:$P$2,0))</f>
        <v>5000</v>
      </c>
      <c r="AB1093" s="15" cm="1">
        <f t="array" ref="AB1093">INDEX($K:$P,ROW(),MATCH(AB$3,$K$2:$P$2,0))</f>
        <v>5000</v>
      </c>
      <c r="AC1093" s="15" cm="1">
        <f t="array" ref="AC1093">INDEX($K:$P,ROW(),MATCH(AC$3,$K$2:$P$2,0))</f>
        <v>5000</v>
      </c>
      <c r="AD1093" s="15" cm="1">
        <f t="array" ref="AD1093">INDEX($K:$P,ROW(),MATCH(AD$3,$K$2:$P$2,0))</f>
        <v>5000</v>
      </c>
      <c r="AE1093" s="15" cm="1">
        <f t="array" ref="AE1093">INDEX($K:$P,ROW(),MATCH(AE$3,$K$2:$P$2,0))</f>
        <v>30</v>
      </c>
      <c r="AF1093" s="15" cm="1">
        <f t="array" ref="AF1093">INDEX($K:$P,ROW(),MATCH(AF$3,$K$2:$P$2,0))</f>
        <v>30</v>
      </c>
      <c r="AG1093" s="15" cm="1">
        <f t="array" ref="AG1093">INDEX($K:$P,ROW(),MATCH(AG$3,$K$2:$P$2,0))</f>
        <v>30</v>
      </c>
      <c r="AH1093" s="15" cm="1">
        <f t="array" ref="AH1093">INDEX($K:$P,ROW(),MATCH(AH$3,$K$2:$P$2,0))</f>
        <v>30</v>
      </c>
      <c r="AI1093" s="15" cm="1">
        <f t="array" ref="AI1093">INDEX($K:$P,ROW(),MATCH(AI$3,$K$2:$P$2,0))</f>
        <v>30</v>
      </c>
      <c r="AJ1093" s="15" cm="1">
        <f t="array" ref="AJ1093">INDEX($K:$P,ROW(),MATCH(AJ$3,$K$2:$P$2,0))</f>
        <v>30</v>
      </c>
      <c r="AK1093" s="15" cm="1">
        <f t="array" ref="AK1093">INDEX($K:$P,ROW(),MATCH(AK$3,$K$2:$P$2,0))</f>
        <v>30</v>
      </c>
      <c r="AL1093" s="15" cm="1">
        <f t="array" ref="AL1093">INDEX($K:$P,ROW(),MATCH(AL$3,$K$2:$P$2,0))</f>
        <v>30</v>
      </c>
      <c r="AM1093" s="15" cm="1">
        <f t="array" ref="AM1093">INDEX($K:$P,ROW(),MATCH(AM$3,$K$2:$P$2,0))</f>
        <v>30</v>
      </c>
      <c r="AN1093" s="15" cm="1">
        <f t="array" ref="AN1093">INDEX($K:$P,ROW(),MATCH(AN$3,$K$2:$P$2,0))</f>
        <v>30</v>
      </c>
      <c r="AO1093" s="15" cm="1">
        <f t="array" ref="AO1093">INDEX($K:$P,ROW(),MATCH(AO$3,$K$2:$P$2,0))</f>
        <v>30</v>
      </c>
      <c r="AP1093" s="15" cm="1">
        <f t="array" ref="AP1093">INDEX($K:$P,ROW(),MATCH(AP$3,$K$2:$P$2,0))</f>
        <v>30</v>
      </c>
      <c r="AQ1093" s="15" cm="1">
        <f t="array" ref="AQ1093">INDEX($K:$P,ROW(),MATCH(AQ$3,$K$2:$P$2,0))</f>
        <v>30</v>
      </c>
      <c r="AR1093" s="15" cm="1">
        <f t="array" ref="AR1093">INDEX($K:$P,ROW(),MATCH(AR$3,$K$2:$P$2,0))</f>
        <v>30</v>
      </c>
      <c r="AS1093" s="15" cm="1">
        <f t="array" ref="AS1093">INDEX($K:$P,ROW(),MATCH(AS$3,$K$2:$P$2,0))</f>
        <v>30</v>
      </c>
      <c r="AT1093" s="15" cm="1">
        <f t="array" ref="AT1093">INDEX($K:$P,ROW(),MATCH(AT$3,$K$2:$P$2,0))</f>
        <v>30</v>
      </c>
      <c r="AU1093" s="15" cm="1">
        <f t="array" ref="AU1093">INDEX($K:$P,ROW(),MATCH(AU$3,$K$2:$P$2,0))</f>
        <v>30</v>
      </c>
      <c r="AV1093" s="15" cm="1">
        <f t="array" ref="AV1093">INDEX($K:$P,ROW(),MATCH(AV$3,$K$2:$P$2,0))</f>
        <v>30</v>
      </c>
      <c r="AW1093" s="15" cm="1">
        <f t="array" ref="AW1093">INDEX($K:$P,ROW(),MATCH(AW$3,$K$2:$P$2,0))</f>
        <v>30</v>
      </c>
      <c r="AX1093" s="15" cm="1">
        <f t="array" ref="AX1093">INDEX($K:$P,ROW(),MATCH(AX$3,$K$2:$P$2,0))</f>
        <v>30</v>
      </c>
      <c r="AY1093" s="15" cm="1">
        <f t="array" ref="AY1093">INDEX($K:$P,ROW(),MATCH(AY$3,$K$2:$P$2,0))</f>
        <v>30</v>
      </c>
      <c r="AZ1093" s="15" cm="1">
        <f t="array" ref="AZ1093">INDEX($K:$P,ROW(),MATCH(AZ$3,$K$2:$P$2,0))</f>
        <v>30</v>
      </c>
      <c r="BA1093" s="15" cm="1">
        <f t="array" ref="BA1093">INDEX($K:$P,ROW(),MATCH(BA$3,$K$2:$P$2,0))</f>
        <v>30</v>
      </c>
      <c r="BB1093" s="15" cm="1">
        <f t="array" ref="BB1093">INDEX($K:$P,ROW(),MATCH(BB$3,$K$2:$P$2,0))</f>
        <v>30</v>
      </c>
      <c r="BC1093" s="15" cm="1">
        <f t="array" ref="BC1093">INDEX($K:$P,ROW(),MATCH(BC$3,$K$2:$P$2,0))</f>
        <v>30</v>
      </c>
      <c r="BD1093" s="15" cm="1">
        <f t="array" ref="BD1093">INDEX($K:$P,ROW(),MATCH(BD$3,$K$2:$P$2,0))</f>
        <v>30</v>
      </c>
      <c r="BE1093" s="15" cm="1">
        <f t="array" ref="BE1093">INDEX($K:$P,ROW(),MATCH(BE$3,$K$2:$P$2,0))</f>
        <v>30</v>
      </c>
      <c r="BF1093" s="15" cm="1">
        <f t="array" ref="BF1093">INDEX($K:$P,ROW(),MATCH(BF$3,$K$2:$P$2,0))</f>
        <v>30</v>
      </c>
      <c r="BG1093" s="15" cm="1">
        <f t="array" ref="BG1093">INDEX($K:$P,ROW(),MATCH(BG$3,$K$2:$P$2,0))</f>
        <v>30</v>
      </c>
      <c r="BH1093" s="15" cm="1">
        <f t="array" ref="BH1093">INDEX($K:$P,ROW(),MATCH(BH$3,$K$2:$P$2,0))</f>
        <v>30</v>
      </c>
      <c r="BI1093" s="15" cm="1">
        <f t="array" ref="BI1093">INDEX($K:$P,ROW(),MATCH(BI$3,$K$2:$P$2,0))</f>
        <v>30</v>
      </c>
      <c r="BJ1093" s="15" cm="1">
        <f t="array" ref="BJ1093">INDEX($K:$P,ROW(),MATCH(BJ$3,$K$2:$P$2,0))</f>
        <v>30</v>
      </c>
      <c r="BK1093" s="15" cm="1">
        <f t="array" ref="BK1093">INDEX($K:$P,ROW(),MATCH(BK$3,$K$2:$P$2,0))</f>
        <v>30</v>
      </c>
      <c r="BL1093" s="15" cm="1">
        <f t="array" ref="BL1093">INDEX($K:$P,ROW(),MATCH(BL$3,$K$2:$P$2,0))</f>
        <v>30</v>
      </c>
      <c r="BM1093" s="15" cm="1">
        <f t="array" ref="BM1093">INDEX($K:$P,ROW(),MATCH(BM$3,$K$2:$P$2,0))</f>
        <v>30</v>
      </c>
      <c r="BN1093" s="15" cm="1">
        <f t="array" ref="BN1093">INDEX($K:$P,ROW(),MATCH(BN$3,$K$2:$P$2,0))</f>
        <v>30</v>
      </c>
      <c r="BO1093" s="15" cm="1">
        <f t="array" ref="BO1093">INDEX($K:$P,ROW(),MATCH(BO$3,$K$2:$P$2,0))</f>
        <v>30</v>
      </c>
      <c r="BP1093" s="15" cm="1">
        <f t="array" ref="BP1093">INDEX($K:$P,ROW(),MATCH(BP$3,$K$2:$P$2,0))</f>
        <v>30</v>
      </c>
      <c r="BQ1093" s="15" cm="1">
        <f t="array" ref="BQ1093">INDEX($K:$P,ROW(),MATCH(BQ$3,$K$2:$P$2,0))</f>
        <v>30</v>
      </c>
      <c r="BR1093" s="15" cm="1">
        <f t="array" ref="BR1093">INDEX($K:$P,ROW(),MATCH(BR$3,$K$2:$P$2,0))</f>
        <v>30</v>
      </c>
      <c r="BS1093" s="15" cm="1">
        <f t="array" ref="BS1093">INDEX($K:$P,ROW(),MATCH(BS$3,$K$2:$P$2,0))</f>
        <v>30</v>
      </c>
      <c r="BT1093" s="15" cm="1">
        <f t="array" ref="BT1093">INDEX($K:$P,ROW(),MATCH(BT$3,$K$2:$P$2,0))</f>
        <v>30</v>
      </c>
      <c r="BU1093" s="15" cm="1">
        <f t="array" ref="BU1093">INDEX($K:$P,ROW(),MATCH(BU$3,$K$2:$P$2,0))</f>
        <v>30</v>
      </c>
      <c r="BV1093" s="15" cm="1">
        <f t="array" ref="BV1093">INDEX($K:$P,ROW(),MATCH(BV$3,$K$2:$P$2,0))</f>
        <v>30</v>
      </c>
      <c r="BW1093" s="15" cm="1">
        <f t="array" ref="BW1093">INDEX($K:$P,ROW(),MATCH(BW$3,$K$2:$P$2,0))</f>
        <v>30</v>
      </c>
      <c r="BX1093" s="15" cm="1">
        <f t="array" ref="BX1093">INDEX($K:$P,ROW(),MATCH(BX$3,$K$2:$P$2,0))</f>
        <v>30</v>
      </c>
      <c r="BY1093" s="15" cm="1">
        <f t="array" ref="BY1093">INDEX($K:$P,ROW(),MATCH(BY$3,$K$2:$P$2,0))</f>
        <v>30</v>
      </c>
      <c r="BZ1093" s="15" cm="1">
        <f t="array" ref="BZ1093">INDEX($K:$P,ROW(),MATCH(BZ$3,$K$2:$P$2,0))</f>
        <v>30</v>
      </c>
      <c r="CA1093" s="15" cm="1">
        <f t="array" ref="CA1093">INDEX($K:$P,ROW(),MATCH(CA$3,$K$2:$P$2,0))</f>
        <v>30</v>
      </c>
      <c r="CB1093" s="15" cm="1">
        <f t="array" ref="CB1093">INDEX($K:$P,ROW(),MATCH(CB$3,$K$2:$P$2,0))</f>
        <v>30</v>
      </c>
      <c r="CC1093" s="15" cm="1">
        <f t="array" ref="CC1093">INDEX($K:$P,ROW(),MATCH(CC$3,$K$2:$P$2,0))</f>
        <v>30</v>
      </c>
      <c r="CD1093" s="15" cm="1">
        <f t="array" ref="CD1093">INDEX($K:$P,ROW(),MATCH(CD$3,$K$2:$P$2,0))</f>
        <v>30</v>
      </c>
      <c r="CE1093" s="15" cm="1">
        <f t="array" ref="CE1093">INDEX($K:$P,ROW(),MATCH(CE$3,$K$2:$P$2,0))</f>
        <v>30</v>
      </c>
      <c r="CF1093" s="15" cm="1">
        <f t="array" ref="CF1093">INDEX($K:$P,ROW(),MATCH(CF$3,$K$2:$P$2,0))</f>
        <v>30</v>
      </c>
      <c r="CG1093" s="15" cm="1">
        <f t="array" ref="CG1093">INDEX($K:$P,ROW(),MATCH(CG$3,$K$2:$P$2,0))</f>
        <v>30</v>
      </c>
      <c r="CH1093" s="15" cm="1">
        <f t="array" ref="CH1093">INDEX($K:$P,ROW(),MATCH(CH$3,$K$2:$P$2,0))</f>
        <v>30</v>
      </c>
      <c r="CI1093" s="15" cm="1">
        <f t="array" ref="CI1093">INDEX($K:$P,ROW(),MATCH(CI$3,$K$2:$P$2,0))</f>
        <v>30</v>
      </c>
      <c r="CJ1093" s="15" cm="1">
        <f t="array" ref="CJ1093">INDEX($K:$P,ROW(),MATCH(CJ$3,$K$2:$P$2,0))</f>
        <v>30</v>
      </c>
      <c r="CK1093" s="15" cm="1">
        <f t="array" ref="CK1093">INDEX($K:$P,ROW(),MATCH(CK$3,$K$2:$P$2,0))</f>
        <v>30</v>
      </c>
      <c r="CL1093" s="15" cm="1">
        <f t="array" ref="CL1093">INDEX($K:$P,ROW(),MATCH(CL$3,$K$2:$P$2,0))</f>
        <v>30</v>
      </c>
      <c r="CN1093" s="60"/>
      <c r="CO1093" s="15" t="e" cm="1">
        <f t="array" ref="CO1093">INDEX($K:$P,ROW(),MATCH(CO$3,$K$2:$P$2,0))</f>
        <v>#N/A</v>
      </c>
      <c r="CP1093" s="15" t="e" cm="1">
        <f t="array" ref="CP1093">INDEX($K:$P,ROW(),MATCH(CP$3,$K$2:$P$2,0))</f>
        <v>#N/A</v>
      </c>
      <c r="CQ1093" s="15" t="e" cm="1">
        <f t="array" ref="CQ1093">INDEX($K:$P,ROW(),MATCH(CQ$3,$K$2:$P$2,0))</f>
        <v>#N/A</v>
      </c>
      <c r="CR1093" s="15" t="e" cm="1">
        <f t="array" ref="CR1093">INDEX($K:$P,ROW(),MATCH(CR$3,$K$2:$P$2,0))</f>
        <v>#N/A</v>
      </c>
      <c r="CS1093" s="15" t="e" cm="1">
        <f t="array" ref="CS1093">INDEX($K:$P,ROW(),MATCH(CS$3,$K$2:$P$2,0))</f>
        <v>#N/A</v>
      </c>
      <c r="CT1093" s="15" t="e" cm="1">
        <f t="array" ref="CT1093">INDEX($K:$P,ROW(),MATCH(CT$3,$K$2:$P$2,0))</f>
        <v>#N/A</v>
      </c>
      <c r="CU1093" s="15" t="e" cm="1">
        <f t="array" ref="CU1093">INDEX($K:$P,ROW(),MATCH(CU$3,$K$2:$P$2,0))</f>
        <v>#N/A</v>
      </c>
      <c r="CV1093" s="15" t="e" cm="1">
        <f t="array" ref="CV1093">INDEX($K:$P,ROW(),MATCH(CV$3,$K$2:$P$2,0))</f>
        <v>#N/A</v>
      </c>
      <c r="CW1093" s="15" t="e" cm="1">
        <f t="array" ref="CW1093">INDEX($K:$P,ROW(),MATCH(CW$3,$K$2:$P$2,0))</f>
        <v>#N/A</v>
      </c>
      <c r="CX1093" s="15" t="e" cm="1">
        <f t="array" ref="CX1093">INDEX($K:$P,ROW(),MATCH(CX$3,$K$2:$P$2,0))</f>
        <v>#N/A</v>
      </c>
      <c r="CY1093" s="15" t="e" cm="1">
        <f t="array" ref="CY1093">INDEX($K:$P,ROW(),MATCH(CY$3,$K$2:$P$2,0))</f>
        <v>#N/A</v>
      </c>
      <c r="CZ1093" s="15" t="e" cm="1">
        <f t="array" ref="CZ1093">INDEX($K:$P,ROW(),MATCH(CZ$3,$K$2:$P$2,0))</f>
        <v>#N/A</v>
      </c>
      <c r="DA1093" s="15" t="e" cm="1">
        <f t="array" ref="DA1093">INDEX($K:$P,ROW(),MATCH(DA$3,$K$2:$P$2,0))</f>
        <v>#N/A</v>
      </c>
      <c r="DB1093" s="15" t="e" cm="1">
        <f t="array" ref="DB1093">INDEX($K:$P,ROW(),MATCH(DB$3,$K$2:$P$2,0))</f>
        <v>#N/A</v>
      </c>
      <c r="DC1093" s="15" t="e" cm="1">
        <f t="array" ref="DC1093">INDEX($K:$P,ROW(),MATCH(DC$3,$K$2:$P$2,0))</f>
        <v>#N/A</v>
      </c>
      <c r="DD1093" s="15" t="e" cm="1">
        <f t="array" ref="DD1093">INDEX($K:$P,ROW(),MATCH(DD$3,$K$2:$P$2,0))</f>
        <v>#N/A</v>
      </c>
      <c r="DE1093" s="15" t="e" cm="1">
        <f t="array" ref="DE1093">INDEX($K:$P,ROW(),MATCH(DE$3,$K$2:$P$2,0))</f>
        <v>#N/A</v>
      </c>
      <c r="DF1093" s="15" t="e" cm="1">
        <f t="array" ref="DF1093">INDEX($K:$P,ROW(),MATCH(DF$3,$K$2:$P$2,0))</f>
        <v>#N/A</v>
      </c>
      <c r="DG1093" s="15" t="e" cm="1">
        <f t="array" ref="DG1093">INDEX($K:$P,ROW(),MATCH(DG$3,$K$2:$P$2,0))</f>
        <v>#N/A</v>
      </c>
      <c r="DH1093" s="15" t="e" cm="1">
        <f t="array" ref="DH1093">INDEX($K:$P,ROW(),MATCH(DH$3,$K$2:$P$2,0))</f>
        <v>#N/A</v>
      </c>
      <c r="DI1093" s="15" t="e" cm="1">
        <f t="array" ref="DI1093">INDEX($K:$P,ROW(),MATCH(DI$3,$K$2:$P$2,0))</f>
        <v>#N/A</v>
      </c>
      <c r="DJ1093" s="15" t="e" cm="1">
        <f t="array" ref="DJ1093">INDEX($K:$P,ROW(),MATCH(DJ$3,$K$2:$P$2,0))</f>
        <v>#N/A</v>
      </c>
      <c r="DK1093" s="15" t="e" cm="1">
        <f t="array" ref="DK1093">INDEX($K:$P,ROW(),MATCH(DK$3,$K$2:$P$2,0))</f>
        <v>#N/A</v>
      </c>
      <c r="DL1093" s="15" t="e" cm="1">
        <f t="array" ref="DL1093">INDEX($K:$P,ROW(),MATCH(DL$3,$K$2:$P$2,0))</f>
        <v>#N/A</v>
      </c>
    </row>
    <row r="1094" spans="1:116" x14ac:dyDescent="0.4">
      <c r="B1094" s="164"/>
      <c r="C1094" s="164"/>
      <c r="D1094" s="164"/>
      <c r="E1094" s="204"/>
      <c r="G1094" s="145"/>
      <c r="H1094" s="12"/>
      <c r="I1094" s="60"/>
      <c r="J1094" s="60"/>
      <c r="K1094" s="17"/>
      <c r="L1094" s="17"/>
      <c r="M1094" s="17"/>
      <c r="N1094" s="17"/>
      <c r="O1094" s="17"/>
      <c r="P1094" s="17"/>
      <c r="R1094" s="15"/>
      <c r="S1094" s="15"/>
      <c r="T1094" s="15"/>
      <c r="U1094" s="15"/>
      <c r="V1094" s="15"/>
      <c r="W1094" s="15"/>
      <c r="X1094" s="15"/>
      <c r="Y1094" s="15"/>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c r="BC1094" s="15"/>
      <c r="BD1094" s="15"/>
      <c r="BE1094" s="15"/>
      <c r="BF1094" s="15"/>
      <c r="BG1094" s="15"/>
      <c r="BH1094" s="15"/>
      <c r="BI1094" s="15"/>
      <c r="BJ1094" s="15"/>
      <c r="BK1094" s="15"/>
      <c r="BL1094" s="15"/>
      <c r="BM1094" s="15"/>
      <c r="BN1094" s="15"/>
      <c r="BO1094" s="15"/>
      <c r="BP1094" s="15"/>
      <c r="BQ1094" s="15"/>
      <c r="BR1094" s="15"/>
      <c r="BS1094" s="15"/>
      <c r="BT1094" s="15"/>
      <c r="BU1094" s="15"/>
      <c r="BV1094" s="15"/>
      <c r="BW1094" s="15"/>
      <c r="BX1094" s="15"/>
      <c r="BY1094" s="15"/>
      <c r="BZ1094" s="15"/>
      <c r="CA1094" s="15"/>
      <c r="CB1094" s="15"/>
      <c r="CC1094" s="15"/>
      <c r="CD1094" s="15"/>
      <c r="CE1094" s="15"/>
      <c r="CF1094" s="15"/>
      <c r="CG1094" s="15"/>
      <c r="CH1094" s="15"/>
      <c r="CI1094" s="15"/>
      <c r="CJ1094" s="15"/>
      <c r="CK1094" s="15"/>
      <c r="CL1094" s="15"/>
      <c r="CN1094" s="60"/>
      <c r="CO1094" s="15"/>
      <c r="CP1094" s="15"/>
      <c r="CQ1094" s="15"/>
      <c r="CR1094" s="15"/>
      <c r="CS1094" s="15"/>
      <c r="CT1094" s="15"/>
      <c r="CU1094" s="15"/>
      <c r="CV1094" s="15"/>
      <c r="CW1094" s="15"/>
      <c r="CX1094" s="15"/>
      <c r="CY1094" s="15"/>
      <c r="CZ1094" s="15"/>
      <c r="DA1094" s="15"/>
      <c r="DB1094" s="15"/>
      <c r="DC1094" s="15"/>
      <c r="DD1094" s="15"/>
      <c r="DE1094" s="15"/>
      <c r="DF1094" s="15"/>
      <c r="DG1094" s="15"/>
      <c r="DH1094" s="15"/>
      <c r="DI1094" s="15"/>
      <c r="DJ1094" s="15"/>
      <c r="DK1094" s="15"/>
      <c r="DL1094" s="15"/>
    </row>
    <row r="1095" spans="1:116" x14ac:dyDescent="0.4">
      <c r="B1095" s="164"/>
      <c r="C1095" s="164"/>
      <c r="D1095" s="164"/>
      <c r="E1095" s="204"/>
      <c r="G1095" s="145" t="s">
        <v>836</v>
      </c>
      <c r="H1095" s="12"/>
      <c r="I1095" s="60"/>
      <c r="J1095" s="60"/>
      <c r="K1095" s="17"/>
      <c r="L1095" s="17"/>
      <c r="M1095" s="17"/>
      <c r="N1095" s="17"/>
      <c r="O1095" s="17"/>
      <c r="P1095" s="17"/>
      <c r="R1095" s="15"/>
      <c r="S1095" s="15"/>
      <c r="T1095" s="15"/>
      <c r="U1095" s="15"/>
      <c r="V1095" s="15"/>
      <c r="W1095" s="15"/>
      <c r="X1095" s="15"/>
      <c r="Y1095" s="15"/>
      <c r="Z1095" s="15"/>
      <c r="AA1095" s="15"/>
      <c r="AB1095" s="15"/>
      <c r="AC1095" s="15"/>
      <c r="AD1095" s="15"/>
      <c r="AE1095" s="15"/>
      <c r="AF1095" s="15"/>
      <c r="AG1095" s="15"/>
      <c r="AH1095" s="15"/>
      <c r="AI1095" s="15"/>
      <c r="AJ1095" s="15"/>
      <c r="AK1095" s="15"/>
      <c r="AL1095" s="15"/>
      <c r="AM1095" s="15"/>
      <c r="AN1095" s="15"/>
      <c r="AO1095" s="15"/>
      <c r="AP1095" s="15"/>
      <c r="AQ1095" s="15"/>
      <c r="AR1095" s="15"/>
      <c r="AS1095" s="15"/>
      <c r="AT1095" s="15"/>
      <c r="AU1095" s="15"/>
      <c r="AV1095" s="15"/>
      <c r="AW1095" s="15"/>
      <c r="AX1095" s="15"/>
      <c r="AY1095" s="15"/>
      <c r="AZ1095" s="15"/>
      <c r="BA1095" s="15"/>
      <c r="BB1095" s="15"/>
      <c r="BC1095" s="15"/>
      <c r="BD1095" s="15"/>
      <c r="BE1095" s="15"/>
      <c r="BF1095" s="15"/>
      <c r="BG1095" s="15"/>
      <c r="BH1095" s="15"/>
      <c r="BI1095" s="15"/>
      <c r="BJ1095" s="15"/>
      <c r="BK1095" s="15"/>
      <c r="BL1095" s="15"/>
      <c r="BM1095" s="15"/>
      <c r="BN1095" s="15"/>
      <c r="BO1095" s="15"/>
      <c r="BP1095" s="15"/>
      <c r="BQ1095" s="15"/>
      <c r="BR1095" s="15"/>
      <c r="BS1095" s="15"/>
      <c r="BT1095" s="15"/>
      <c r="BU1095" s="15"/>
      <c r="BV1095" s="15"/>
      <c r="BW1095" s="15"/>
      <c r="BX1095" s="15"/>
      <c r="BY1095" s="15"/>
      <c r="BZ1095" s="15"/>
      <c r="CA1095" s="15"/>
      <c r="CB1095" s="15"/>
      <c r="CC1095" s="15"/>
      <c r="CD1095" s="15"/>
      <c r="CE1095" s="15"/>
      <c r="CF1095" s="15"/>
      <c r="CG1095" s="15"/>
      <c r="CH1095" s="15"/>
      <c r="CI1095" s="15"/>
      <c r="CJ1095" s="15"/>
      <c r="CK1095" s="15"/>
      <c r="CL1095" s="15"/>
      <c r="CN1095" s="60"/>
      <c r="CO1095" s="15"/>
      <c r="CP1095" s="15"/>
      <c r="CQ1095" s="15"/>
      <c r="CR1095" s="15"/>
      <c r="CS1095" s="15"/>
      <c r="CT1095" s="15"/>
      <c r="CU1095" s="15"/>
      <c r="CV1095" s="15"/>
      <c r="CW1095" s="15"/>
      <c r="CX1095" s="15"/>
      <c r="CY1095" s="15"/>
      <c r="CZ1095" s="15"/>
      <c r="DA1095" s="15"/>
      <c r="DB1095" s="15"/>
      <c r="DC1095" s="15"/>
      <c r="DD1095" s="15"/>
      <c r="DE1095" s="15"/>
      <c r="DF1095" s="15"/>
      <c r="DG1095" s="15"/>
      <c r="DH1095" s="15"/>
      <c r="DI1095" s="15"/>
      <c r="DJ1095" s="15"/>
      <c r="DK1095" s="15"/>
      <c r="DL1095" s="15"/>
    </row>
    <row r="1096" spans="1:116" x14ac:dyDescent="0.4">
      <c r="B1096" s="164"/>
      <c r="C1096" s="164"/>
      <c r="D1096" s="164"/>
      <c r="E1096" s="204"/>
      <c r="G1096" s="145" t="s">
        <v>71</v>
      </c>
      <c r="H1096" s="12"/>
      <c r="I1096" s="60"/>
      <c r="J1096" s="60"/>
      <c r="K1096" s="17"/>
      <c r="L1096" s="17"/>
      <c r="M1096" s="17"/>
      <c r="N1096" s="17"/>
      <c r="O1096" s="17"/>
      <c r="P1096" s="17"/>
      <c r="R1096" s="15"/>
      <c r="S1096" s="15"/>
      <c r="T1096" s="15"/>
      <c r="U1096" s="15"/>
      <c r="V1096" s="15"/>
      <c r="W1096" s="15"/>
      <c r="X1096" s="15"/>
      <c r="Y1096" s="15"/>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c r="BC1096" s="15"/>
      <c r="BD1096" s="15"/>
      <c r="BE1096" s="15"/>
      <c r="BF1096" s="15"/>
      <c r="BG1096" s="15"/>
      <c r="BH1096" s="15"/>
      <c r="BI1096" s="15"/>
      <c r="BJ1096" s="15"/>
      <c r="BK1096" s="15"/>
      <c r="BL1096" s="15"/>
      <c r="BM1096" s="15"/>
      <c r="BN1096" s="15"/>
      <c r="BO1096" s="15"/>
      <c r="BP1096" s="15"/>
      <c r="BQ1096" s="15"/>
      <c r="BR1096" s="15"/>
      <c r="BS1096" s="15"/>
      <c r="BT1096" s="15"/>
      <c r="BU1096" s="15"/>
      <c r="BV1096" s="15"/>
      <c r="BW1096" s="15"/>
      <c r="BX1096" s="15"/>
      <c r="BY1096" s="15"/>
      <c r="BZ1096" s="15"/>
      <c r="CA1096" s="15"/>
      <c r="CB1096" s="15"/>
      <c r="CC1096" s="15"/>
      <c r="CD1096" s="15"/>
      <c r="CE1096" s="15"/>
      <c r="CF1096" s="15"/>
      <c r="CG1096" s="15"/>
      <c r="CH1096" s="15"/>
      <c r="CI1096" s="15"/>
      <c r="CJ1096" s="15"/>
      <c r="CK1096" s="15"/>
      <c r="CL1096" s="15"/>
      <c r="CN1096" s="60"/>
      <c r="CO1096" s="15"/>
      <c r="CP1096" s="15"/>
      <c r="CQ1096" s="15"/>
      <c r="CR1096" s="15"/>
      <c r="CS1096" s="15"/>
      <c r="CT1096" s="15"/>
      <c r="CU1096" s="15"/>
      <c r="CV1096" s="15"/>
      <c r="CW1096" s="15"/>
      <c r="CX1096" s="15"/>
      <c r="CY1096" s="15"/>
      <c r="CZ1096" s="15"/>
      <c r="DA1096" s="15"/>
      <c r="DB1096" s="15"/>
      <c r="DC1096" s="15"/>
      <c r="DD1096" s="15"/>
      <c r="DE1096" s="15"/>
      <c r="DF1096" s="15"/>
      <c r="DG1096" s="15"/>
      <c r="DH1096" s="15"/>
      <c r="DI1096" s="15"/>
      <c r="DJ1096" s="15"/>
      <c r="DK1096" s="15"/>
      <c r="DL1096" s="15"/>
    </row>
    <row r="1097" spans="1:116" x14ac:dyDescent="0.4">
      <c r="B1097" s="164"/>
      <c r="C1097" s="164"/>
      <c r="D1097" s="164"/>
      <c r="E1097" s="204"/>
      <c r="G1097" s="145" t="s">
        <v>834</v>
      </c>
      <c r="H1097" s="12"/>
      <c r="I1097" s="60"/>
      <c r="J1097" s="60"/>
      <c r="K1097" s="17"/>
      <c r="L1097" s="17"/>
      <c r="M1097" s="17"/>
      <c r="N1097" s="17"/>
      <c r="O1097" s="17"/>
      <c r="P1097" s="17"/>
      <c r="R1097" s="15"/>
      <c r="S1097" s="15"/>
      <c r="T1097" s="15"/>
      <c r="U1097" s="15"/>
      <c r="V1097" s="15"/>
      <c r="W1097" s="15"/>
      <c r="X1097" s="15"/>
      <c r="Y1097" s="15"/>
      <c r="Z1097" s="15"/>
      <c r="AA1097" s="15"/>
      <c r="AB1097" s="15"/>
      <c r="AC1097" s="15"/>
      <c r="AD1097" s="15"/>
      <c r="AE1097" s="15"/>
      <c r="AF1097" s="15"/>
      <c r="AG1097" s="15"/>
      <c r="AH1097" s="15"/>
      <c r="AI1097" s="15"/>
      <c r="AJ1097" s="15"/>
      <c r="AK1097" s="15"/>
      <c r="AL1097" s="15"/>
      <c r="AM1097" s="15"/>
      <c r="AN1097" s="15"/>
      <c r="AO1097" s="15"/>
      <c r="AP1097" s="15"/>
      <c r="AQ1097" s="15"/>
      <c r="AR1097" s="15"/>
      <c r="AS1097" s="15"/>
      <c r="AT1097" s="15"/>
      <c r="AU1097" s="15"/>
      <c r="AV1097" s="15"/>
      <c r="AW1097" s="15"/>
      <c r="AX1097" s="15"/>
      <c r="AY1097" s="15"/>
      <c r="AZ1097" s="15"/>
      <c r="BA1097" s="15"/>
      <c r="BB1097" s="15"/>
      <c r="BC1097" s="15"/>
      <c r="BD1097" s="15"/>
      <c r="BE1097" s="15"/>
      <c r="BF1097" s="15"/>
      <c r="BG1097" s="15"/>
      <c r="BH1097" s="15"/>
      <c r="BI1097" s="15"/>
      <c r="BJ1097" s="15"/>
      <c r="BK1097" s="15"/>
      <c r="BL1097" s="15"/>
      <c r="BM1097" s="15"/>
      <c r="BN1097" s="15"/>
      <c r="BO1097" s="15"/>
      <c r="BP1097" s="15"/>
      <c r="BQ1097" s="15"/>
      <c r="BR1097" s="15"/>
      <c r="BS1097" s="15"/>
      <c r="BT1097" s="15"/>
      <c r="BU1097" s="15"/>
      <c r="BV1097" s="15"/>
      <c r="BW1097" s="15"/>
      <c r="BX1097" s="15"/>
      <c r="BY1097" s="15"/>
      <c r="BZ1097" s="15"/>
      <c r="CA1097" s="15"/>
      <c r="CB1097" s="15"/>
      <c r="CC1097" s="15"/>
      <c r="CD1097" s="15"/>
      <c r="CE1097" s="15"/>
      <c r="CF1097" s="15"/>
      <c r="CG1097" s="15"/>
      <c r="CH1097" s="15"/>
      <c r="CI1097" s="15"/>
      <c r="CJ1097" s="15"/>
      <c r="CK1097" s="15"/>
      <c r="CL1097" s="15"/>
      <c r="CN1097" s="60"/>
      <c r="CO1097" s="15"/>
      <c r="CP1097" s="15"/>
      <c r="CQ1097" s="15"/>
      <c r="CR1097" s="15"/>
      <c r="CS1097" s="15"/>
      <c r="CT1097" s="15"/>
      <c r="CU1097" s="15"/>
      <c r="CV1097" s="15"/>
      <c r="CW1097" s="15"/>
      <c r="CX1097" s="15"/>
      <c r="CY1097" s="15"/>
      <c r="CZ1097" s="15"/>
      <c r="DA1097" s="15"/>
      <c r="DB1097" s="15"/>
      <c r="DC1097" s="15"/>
      <c r="DD1097" s="15"/>
      <c r="DE1097" s="15"/>
      <c r="DF1097" s="15"/>
      <c r="DG1097" s="15"/>
      <c r="DH1097" s="15"/>
      <c r="DI1097" s="15"/>
      <c r="DJ1097" s="15"/>
      <c r="DK1097" s="15"/>
      <c r="DL1097" s="15"/>
    </row>
    <row r="1098" spans="1:116" x14ac:dyDescent="0.4">
      <c r="B1098" s="164"/>
      <c r="C1098" s="164"/>
      <c r="D1098" s="164"/>
      <c r="E1098" s="204"/>
      <c r="G1098" s="145" t="s">
        <v>810</v>
      </c>
      <c r="H1098" s="12"/>
      <c r="I1098" s="60"/>
      <c r="J1098" s="60"/>
      <c r="K1098" s="17"/>
      <c r="L1098" s="17"/>
      <c r="M1098" s="17"/>
      <c r="N1098" s="17"/>
      <c r="O1098" s="17"/>
      <c r="P1098" s="17"/>
      <c r="R1098" s="15"/>
      <c r="S1098" s="15"/>
      <c r="T1098" s="15"/>
      <c r="U1098" s="15"/>
      <c r="V1098" s="15"/>
      <c r="W1098" s="15"/>
      <c r="X1098" s="15"/>
      <c r="Y1098" s="15"/>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c r="BC1098" s="15"/>
      <c r="BD1098" s="15"/>
      <c r="BE1098" s="15"/>
      <c r="BF1098" s="15"/>
      <c r="BG1098" s="15"/>
      <c r="BH1098" s="15"/>
      <c r="BI1098" s="15"/>
      <c r="BJ1098" s="15"/>
      <c r="BK1098" s="15"/>
      <c r="BL1098" s="15"/>
      <c r="BM1098" s="15"/>
      <c r="BN1098" s="15"/>
      <c r="BO1098" s="15"/>
      <c r="BP1098" s="15"/>
      <c r="BQ1098" s="15"/>
      <c r="BR1098" s="15"/>
      <c r="BS1098" s="15"/>
      <c r="BT1098" s="15"/>
      <c r="BU1098" s="15"/>
      <c r="BV1098" s="15"/>
      <c r="BW1098" s="15"/>
      <c r="BX1098" s="15"/>
      <c r="BY1098" s="15"/>
      <c r="BZ1098" s="15"/>
      <c r="CA1098" s="15"/>
      <c r="CB1098" s="15"/>
      <c r="CC1098" s="15"/>
      <c r="CD1098" s="15"/>
      <c r="CE1098" s="15"/>
      <c r="CF1098" s="15"/>
      <c r="CG1098" s="15"/>
      <c r="CH1098" s="15"/>
      <c r="CI1098" s="15"/>
      <c r="CJ1098" s="15"/>
      <c r="CK1098" s="15"/>
      <c r="CL1098" s="15"/>
      <c r="CN1098" s="60"/>
      <c r="CO1098" s="15"/>
      <c r="CP1098" s="15"/>
      <c r="CQ1098" s="15"/>
      <c r="CR1098" s="15"/>
      <c r="CS1098" s="15"/>
      <c r="CT1098" s="15"/>
      <c r="CU1098" s="15"/>
      <c r="CV1098" s="15"/>
      <c r="CW1098" s="15"/>
      <c r="CX1098" s="15"/>
      <c r="CY1098" s="15"/>
      <c r="CZ1098" s="15"/>
      <c r="DA1098" s="15"/>
      <c r="DB1098" s="15"/>
      <c r="DC1098" s="15"/>
      <c r="DD1098" s="15"/>
      <c r="DE1098" s="15"/>
      <c r="DF1098" s="15"/>
      <c r="DG1098" s="15"/>
      <c r="DH1098" s="15"/>
      <c r="DI1098" s="15"/>
      <c r="DJ1098" s="15"/>
      <c r="DK1098" s="15"/>
      <c r="DL1098" s="15"/>
    </row>
    <row r="1099" spans="1:116" x14ac:dyDescent="0.4">
      <c r="B1099" s="164"/>
      <c r="C1099" s="164"/>
      <c r="D1099" s="164"/>
      <c r="E1099" s="204"/>
      <c r="G1099" s="357" t="s">
        <v>835</v>
      </c>
      <c r="H1099" s="12"/>
      <c r="I1099" s="60"/>
      <c r="J1099" s="60"/>
      <c r="K1099" s="17"/>
      <c r="L1099" s="17"/>
      <c r="M1099" s="17"/>
      <c r="N1099" s="17"/>
      <c r="O1099" s="17"/>
      <c r="P1099" s="17"/>
      <c r="R1099" s="15"/>
      <c r="S1099" s="15"/>
      <c r="T1099" s="15"/>
      <c r="U1099" s="15"/>
      <c r="V1099" s="15"/>
      <c r="W1099" s="15"/>
      <c r="X1099" s="15"/>
      <c r="Y1099" s="15"/>
      <c r="Z1099" s="15"/>
      <c r="AA1099" s="15"/>
      <c r="AB1099" s="15"/>
      <c r="AC1099" s="15"/>
      <c r="AD1099" s="15"/>
      <c r="AE1099" s="15"/>
      <c r="AF1099" s="15"/>
      <c r="AG1099" s="15"/>
      <c r="AH1099" s="15"/>
      <c r="AI1099" s="15"/>
      <c r="AJ1099" s="15"/>
      <c r="AK1099" s="15"/>
      <c r="AL1099" s="15"/>
      <c r="AM1099" s="15"/>
      <c r="AN1099" s="15"/>
      <c r="AO1099" s="15"/>
      <c r="AP1099" s="15"/>
      <c r="AQ1099" s="15"/>
      <c r="AR1099" s="15"/>
      <c r="AS1099" s="15"/>
      <c r="AT1099" s="15"/>
      <c r="AU1099" s="15"/>
      <c r="AV1099" s="15"/>
      <c r="AW1099" s="15"/>
      <c r="AX1099" s="15"/>
      <c r="AY1099" s="15"/>
      <c r="AZ1099" s="15"/>
      <c r="BA1099" s="15"/>
      <c r="BB1099" s="15"/>
      <c r="BC1099" s="15"/>
      <c r="BD1099" s="15"/>
      <c r="BE1099" s="15"/>
      <c r="BF1099" s="15"/>
      <c r="BG1099" s="15"/>
      <c r="BH1099" s="15"/>
      <c r="BI1099" s="15"/>
      <c r="BJ1099" s="15"/>
      <c r="BK1099" s="15"/>
      <c r="BL1099" s="15"/>
      <c r="BM1099" s="15"/>
      <c r="BN1099" s="15"/>
      <c r="BO1099" s="15"/>
      <c r="BP1099" s="15"/>
      <c r="BQ1099" s="15"/>
      <c r="BR1099" s="15"/>
      <c r="BS1099" s="15"/>
      <c r="BT1099" s="15"/>
      <c r="BU1099" s="15"/>
      <c r="BV1099" s="15"/>
      <c r="BW1099" s="15"/>
      <c r="BX1099" s="15"/>
      <c r="BY1099" s="15"/>
      <c r="BZ1099" s="15"/>
      <c r="CA1099" s="15"/>
      <c r="CB1099" s="15"/>
      <c r="CC1099" s="15"/>
      <c r="CD1099" s="15"/>
      <c r="CE1099" s="15"/>
      <c r="CF1099" s="15"/>
      <c r="CG1099" s="15"/>
      <c r="CH1099" s="15"/>
      <c r="CI1099" s="15"/>
      <c r="CJ1099" s="15"/>
      <c r="CK1099" s="15"/>
      <c r="CL1099" s="15"/>
      <c r="CN1099" s="60"/>
      <c r="CO1099" s="15"/>
      <c r="CP1099" s="15"/>
      <c r="CQ1099" s="15"/>
      <c r="CR1099" s="15"/>
      <c r="CS1099" s="15"/>
      <c r="CT1099" s="15"/>
      <c r="CU1099" s="15"/>
      <c r="CV1099" s="15"/>
      <c r="CW1099" s="15"/>
      <c r="CX1099" s="15"/>
      <c r="CY1099" s="15"/>
      <c r="CZ1099" s="15"/>
      <c r="DA1099" s="15"/>
      <c r="DB1099" s="15"/>
      <c r="DC1099" s="15"/>
      <c r="DD1099" s="15"/>
      <c r="DE1099" s="15"/>
      <c r="DF1099" s="15"/>
      <c r="DG1099" s="15"/>
      <c r="DH1099" s="15"/>
      <c r="DI1099" s="15"/>
      <c r="DJ1099" s="15"/>
      <c r="DK1099" s="15"/>
      <c r="DL1099" s="15"/>
    </row>
    <row r="1100" spans="1:116" x14ac:dyDescent="0.4">
      <c r="B1100" s="164"/>
      <c r="C1100" s="164"/>
      <c r="D1100" s="164"/>
      <c r="E1100" s="204"/>
      <c r="G1100" s="145"/>
      <c r="H1100" s="12"/>
      <c r="I1100" s="60"/>
      <c r="J1100" s="60"/>
      <c r="K1100" s="17"/>
      <c r="L1100" s="17"/>
      <c r="M1100" s="17"/>
      <c r="N1100" s="17"/>
      <c r="O1100" s="17"/>
      <c r="P1100" s="17"/>
      <c r="R1100" s="15"/>
      <c r="S1100" s="15"/>
      <c r="T1100" s="15"/>
      <c r="U1100" s="15"/>
      <c r="V1100" s="15"/>
      <c r="W1100" s="15"/>
      <c r="X1100" s="15"/>
      <c r="Y1100" s="15"/>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c r="BC1100" s="15"/>
      <c r="BD1100" s="15"/>
      <c r="BE1100" s="15"/>
      <c r="BF1100" s="15"/>
      <c r="BG1100" s="15"/>
      <c r="BH1100" s="15"/>
      <c r="BI1100" s="15"/>
      <c r="BJ1100" s="15"/>
      <c r="BK1100" s="15"/>
      <c r="BL1100" s="15"/>
      <c r="BM1100" s="15"/>
      <c r="BN1100" s="15"/>
      <c r="BO1100" s="15"/>
      <c r="BP1100" s="15"/>
      <c r="BQ1100" s="15"/>
      <c r="BR1100" s="15"/>
      <c r="BS1100" s="15"/>
      <c r="BT1100" s="15"/>
      <c r="BU1100" s="15"/>
      <c r="BV1100" s="15"/>
      <c r="BW1100" s="15"/>
      <c r="BX1100" s="15"/>
      <c r="BY1100" s="15"/>
      <c r="BZ1100" s="15"/>
      <c r="CA1100" s="15"/>
      <c r="CB1100" s="15"/>
      <c r="CC1100" s="15"/>
      <c r="CD1100" s="15"/>
      <c r="CE1100" s="15"/>
      <c r="CF1100" s="15"/>
      <c r="CG1100" s="15"/>
      <c r="CH1100" s="15"/>
      <c r="CI1100" s="15"/>
      <c r="CJ1100" s="15"/>
      <c r="CK1100" s="15"/>
      <c r="CL1100" s="15"/>
      <c r="CN1100" s="60"/>
      <c r="CO1100" s="15"/>
      <c r="CP1100" s="15"/>
      <c r="CQ1100" s="15"/>
      <c r="CR1100" s="15"/>
      <c r="CS1100" s="15"/>
      <c r="CT1100" s="15"/>
      <c r="CU1100" s="15"/>
      <c r="CV1100" s="15"/>
      <c r="CW1100" s="15"/>
      <c r="CX1100" s="15"/>
      <c r="CY1100" s="15"/>
      <c r="CZ1100" s="15"/>
      <c r="DA1100" s="15"/>
      <c r="DB1100" s="15"/>
      <c r="DC1100" s="15"/>
      <c r="DD1100" s="15"/>
      <c r="DE1100" s="15"/>
      <c r="DF1100" s="15"/>
      <c r="DG1100" s="15"/>
      <c r="DH1100" s="15"/>
      <c r="DI1100" s="15"/>
      <c r="DJ1100" s="15"/>
      <c r="DK1100" s="15"/>
      <c r="DL1100" s="15"/>
    </row>
    <row r="1101" spans="1:116" x14ac:dyDescent="0.4">
      <c r="B1101" s="164"/>
      <c r="C1101" s="164"/>
      <c r="D1101" s="164"/>
      <c r="E1101" s="204"/>
      <c r="G1101" s="158"/>
      <c r="H1101" s="12"/>
      <c r="I1101" s="60"/>
      <c r="J1101" s="60"/>
      <c r="K1101" s="17"/>
      <c r="L1101" s="17"/>
      <c r="M1101" s="17"/>
      <c r="N1101" s="17"/>
      <c r="O1101" s="17"/>
      <c r="P1101" s="17"/>
      <c r="R1101" s="15"/>
      <c r="S1101" s="15"/>
      <c r="T1101" s="15"/>
      <c r="U1101" s="15"/>
      <c r="V1101" s="15"/>
      <c r="W1101" s="15"/>
      <c r="X1101" s="15"/>
      <c r="Y1101" s="15"/>
      <c r="Z1101" s="15"/>
      <c r="AA1101" s="15"/>
      <c r="AB1101" s="15"/>
      <c r="AC1101" s="15"/>
      <c r="AD1101" s="15"/>
      <c r="AE1101" s="15"/>
      <c r="AF1101" s="15"/>
      <c r="AG1101" s="15"/>
      <c r="AH1101" s="15"/>
      <c r="AI1101" s="15"/>
      <c r="AJ1101" s="15"/>
      <c r="AK1101" s="15"/>
      <c r="AL1101" s="15"/>
      <c r="AM1101" s="15"/>
      <c r="AN1101" s="15"/>
      <c r="AO1101" s="15"/>
      <c r="AP1101" s="15"/>
      <c r="AQ1101" s="15"/>
      <c r="AR1101" s="15"/>
      <c r="AS1101" s="15"/>
      <c r="AT1101" s="15"/>
      <c r="AU1101" s="15"/>
      <c r="AV1101" s="15"/>
      <c r="AW1101" s="15"/>
      <c r="AX1101" s="15"/>
      <c r="AY1101" s="15"/>
      <c r="AZ1101" s="15"/>
      <c r="BA1101" s="15"/>
      <c r="BB1101" s="15"/>
      <c r="BC1101" s="15"/>
      <c r="BD1101" s="15"/>
      <c r="BE1101" s="15"/>
      <c r="BF1101" s="15"/>
      <c r="BG1101" s="15"/>
      <c r="BH1101" s="15"/>
      <c r="BI1101" s="15"/>
      <c r="BJ1101" s="15"/>
      <c r="BK1101" s="15"/>
      <c r="BL1101" s="15"/>
      <c r="BM1101" s="15"/>
      <c r="BN1101" s="15"/>
      <c r="BO1101" s="15"/>
      <c r="BP1101" s="15"/>
      <c r="BQ1101" s="15"/>
      <c r="BR1101" s="15"/>
      <c r="BS1101" s="15"/>
      <c r="BT1101" s="15"/>
      <c r="BU1101" s="15"/>
      <c r="BV1101" s="15"/>
      <c r="BW1101" s="15"/>
      <c r="BX1101" s="15"/>
      <c r="BY1101" s="15"/>
      <c r="BZ1101" s="15"/>
      <c r="CA1101" s="15"/>
      <c r="CB1101" s="15"/>
      <c r="CC1101" s="15"/>
      <c r="CD1101" s="15"/>
      <c r="CE1101" s="15"/>
      <c r="CF1101" s="15"/>
      <c r="CG1101" s="15"/>
      <c r="CH1101" s="15"/>
      <c r="CI1101" s="15"/>
      <c r="CJ1101" s="15"/>
      <c r="CK1101" s="15"/>
      <c r="CL1101" s="15"/>
      <c r="CN1101" s="60"/>
      <c r="CO1101" s="15"/>
      <c r="CP1101" s="15"/>
      <c r="CQ1101" s="15"/>
      <c r="CR1101" s="15"/>
      <c r="CS1101" s="15"/>
      <c r="CT1101" s="15"/>
      <c r="CU1101" s="15"/>
      <c r="CV1101" s="15"/>
      <c r="CW1101" s="15"/>
      <c r="CX1101" s="15"/>
      <c r="CY1101" s="15"/>
      <c r="CZ1101" s="15"/>
      <c r="DA1101" s="15"/>
      <c r="DB1101" s="15"/>
      <c r="DC1101" s="15"/>
      <c r="DD1101" s="15"/>
      <c r="DE1101" s="15"/>
      <c r="DF1101" s="15"/>
      <c r="DG1101" s="15"/>
      <c r="DH1101" s="15"/>
      <c r="DI1101" s="15"/>
      <c r="DJ1101" s="15"/>
      <c r="DK1101" s="15"/>
      <c r="DL1101" s="15"/>
    </row>
    <row r="1102" spans="1:116" x14ac:dyDescent="0.4">
      <c r="B1102" s="164"/>
      <c r="C1102" s="164"/>
      <c r="D1102" s="164"/>
      <c r="E1102" s="204"/>
      <c r="G1102" s="145"/>
      <c r="H1102" s="12"/>
      <c r="I1102" s="60"/>
      <c r="J1102" s="60"/>
      <c r="K1102" s="17"/>
      <c r="L1102" s="17"/>
      <c r="M1102" s="17"/>
      <c r="N1102" s="17"/>
      <c r="O1102" s="17"/>
      <c r="P1102" s="17"/>
      <c r="R1102" s="15"/>
      <c r="S1102" s="15"/>
      <c r="T1102" s="15"/>
      <c r="U1102" s="15"/>
      <c r="V1102" s="15"/>
      <c r="W1102" s="15"/>
      <c r="X1102" s="15"/>
      <c r="Y1102" s="15"/>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c r="BC1102" s="15"/>
      <c r="BD1102" s="15"/>
      <c r="BE1102" s="15"/>
      <c r="BF1102" s="15"/>
      <c r="BG1102" s="15"/>
      <c r="BH1102" s="15"/>
      <c r="BI1102" s="15"/>
      <c r="BJ1102" s="15"/>
      <c r="BK1102" s="15"/>
      <c r="BL1102" s="15"/>
      <c r="BM1102" s="15"/>
      <c r="BN1102" s="15"/>
      <c r="BO1102" s="15"/>
      <c r="BP1102" s="15"/>
      <c r="BQ1102" s="15"/>
      <c r="BR1102" s="15"/>
      <c r="BS1102" s="15"/>
      <c r="BT1102" s="15"/>
      <c r="BU1102" s="15"/>
      <c r="BV1102" s="15"/>
      <c r="BW1102" s="15"/>
      <c r="BX1102" s="15"/>
      <c r="BY1102" s="15"/>
      <c r="BZ1102" s="15"/>
      <c r="CA1102" s="15"/>
      <c r="CB1102" s="15"/>
      <c r="CC1102" s="15"/>
      <c r="CD1102" s="15"/>
      <c r="CE1102" s="15"/>
      <c r="CF1102" s="15"/>
      <c r="CG1102" s="15"/>
      <c r="CH1102" s="15"/>
      <c r="CI1102" s="15"/>
      <c r="CJ1102" s="15"/>
      <c r="CK1102" s="15"/>
      <c r="CL1102" s="15"/>
      <c r="CN1102" s="60"/>
      <c r="CO1102" s="15"/>
      <c r="CP1102" s="15"/>
      <c r="CQ1102" s="15"/>
      <c r="CR1102" s="15"/>
      <c r="CS1102" s="15"/>
      <c r="CT1102" s="15"/>
      <c r="CU1102" s="15"/>
      <c r="CV1102" s="15"/>
      <c r="CW1102" s="15"/>
      <c r="CX1102" s="15"/>
      <c r="CY1102" s="15"/>
      <c r="CZ1102" s="15"/>
      <c r="DA1102" s="15"/>
      <c r="DB1102" s="15"/>
      <c r="DC1102" s="15"/>
      <c r="DD1102" s="15"/>
      <c r="DE1102" s="15"/>
      <c r="DF1102" s="15"/>
      <c r="DG1102" s="15"/>
      <c r="DH1102" s="15"/>
      <c r="DI1102" s="15"/>
      <c r="DJ1102" s="15"/>
      <c r="DK1102" s="15"/>
      <c r="DL1102" s="15"/>
    </row>
    <row r="1103" spans="1:116" x14ac:dyDescent="0.4">
      <c r="B1103" s="164"/>
      <c r="C1103" s="164"/>
      <c r="D1103" s="164"/>
      <c r="E1103" s="204"/>
      <c r="G1103" s="145"/>
      <c r="H1103" s="12"/>
      <c r="I1103" s="60"/>
      <c r="J1103" s="60"/>
      <c r="K1103" s="17"/>
      <c r="L1103" s="17"/>
      <c r="M1103" s="17"/>
      <c r="N1103" s="17"/>
      <c r="O1103" s="17"/>
      <c r="P1103" s="17"/>
      <c r="R1103" s="15"/>
      <c r="S1103" s="15"/>
      <c r="T1103" s="15"/>
      <c r="U1103" s="15"/>
      <c r="V1103" s="15"/>
      <c r="W1103" s="15"/>
      <c r="X1103" s="15"/>
      <c r="Y1103" s="15"/>
      <c r="Z1103" s="15"/>
      <c r="AA1103" s="15"/>
      <c r="AB1103" s="15"/>
      <c r="AC1103" s="15"/>
      <c r="AD1103" s="15"/>
      <c r="AE1103" s="15"/>
      <c r="AF1103" s="15"/>
      <c r="AG1103" s="15"/>
      <c r="AH1103" s="15"/>
      <c r="AI1103" s="15"/>
      <c r="AJ1103" s="15"/>
      <c r="AK1103" s="15"/>
      <c r="AL1103" s="15"/>
      <c r="AM1103" s="15"/>
      <c r="AN1103" s="15"/>
      <c r="AO1103" s="15"/>
      <c r="AP1103" s="15"/>
      <c r="AQ1103" s="15"/>
      <c r="AR1103" s="15"/>
      <c r="AS1103" s="15"/>
      <c r="AT1103" s="15"/>
      <c r="AU1103" s="15"/>
      <c r="AV1103" s="15"/>
      <c r="AW1103" s="15"/>
      <c r="AX1103" s="15"/>
      <c r="AY1103" s="15"/>
      <c r="AZ1103" s="15"/>
      <c r="BA1103" s="15"/>
      <c r="BB1103" s="15"/>
      <c r="BC1103" s="15"/>
      <c r="BD1103" s="15"/>
      <c r="BE1103" s="15"/>
      <c r="BF1103" s="15"/>
      <c r="BG1103" s="15"/>
      <c r="BH1103" s="15"/>
      <c r="BI1103" s="15"/>
      <c r="BJ1103" s="15"/>
      <c r="BK1103" s="15"/>
      <c r="BL1103" s="15"/>
      <c r="BM1103" s="15"/>
      <c r="BN1103" s="15"/>
      <c r="BO1103" s="15"/>
      <c r="BP1103" s="15"/>
      <c r="BQ1103" s="15"/>
      <c r="BR1103" s="15"/>
      <c r="BS1103" s="15"/>
      <c r="BT1103" s="15"/>
      <c r="BU1103" s="15"/>
      <c r="BV1103" s="15"/>
      <c r="BW1103" s="15"/>
      <c r="BX1103" s="15"/>
      <c r="BY1103" s="15"/>
      <c r="BZ1103" s="15"/>
      <c r="CA1103" s="15"/>
      <c r="CB1103" s="15"/>
      <c r="CC1103" s="15"/>
      <c r="CD1103" s="15"/>
      <c r="CE1103" s="15"/>
      <c r="CF1103" s="15"/>
      <c r="CG1103" s="15"/>
      <c r="CH1103" s="15"/>
      <c r="CI1103" s="15"/>
      <c r="CJ1103" s="15"/>
      <c r="CK1103" s="15"/>
      <c r="CL1103" s="15"/>
      <c r="CN1103" s="60"/>
      <c r="CO1103" s="15"/>
      <c r="CP1103" s="15"/>
      <c r="CQ1103" s="15"/>
      <c r="CR1103" s="15"/>
      <c r="CS1103" s="15"/>
      <c r="CT1103" s="15"/>
      <c r="CU1103" s="15"/>
      <c r="CV1103" s="15"/>
      <c r="CW1103" s="15"/>
      <c r="CX1103" s="15"/>
      <c r="CY1103" s="15"/>
      <c r="CZ1103" s="15"/>
      <c r="DA1103" s="15"/>
      <c r="DB1103" s="15"/>
      <c r="DC1103" s="15"/>
      <c r="DD1103" s="15"/>
      <c r="DE1103" s="15"/>
      <c r="DF1103" s="15"/>
      <c r="DG1103" s="15"/>
      <c r="DH1103" s="15"/>
      <c r="DI1103" s="15"/>
      <c r="DJ1103" s="15"/>
      <c r="DK1103" s="15"/>
      <c r="DL1103" s="15"/>
    </row>
    <row r="1104" spans="1:116" x14ac:dyDescent="0.4">
      <c r="B1104" s="164"/>
      <c r="C1104" s="164"/>
      <c r="D1104" s="164"/>
      <c r="E1104" s="204"/>
      <c r="G1104" s="145"/>
      <c r="H1104" s="12"/>
      <c r="I1104" s="60"/>
      <c r="J1104" s="60"/>
      <c r="K1104" s="17"/>
      <c r="L1104" s="17"/>
      <c r="M1104" s="17"/>
      <c r="N1104" s="17"/>
      <c r="O1104" s="17"/>
      <c r="P1104" s="17"/>
      <c r="R1104" s="15"/>
      <c r="S1104" s="15"/>
      <c r="T1104" s="15"/>
      <c r="U1104" s="15"/>
      <c r="V1104" s="15"/>
      <c r="W1104" s="15"/>
      <c r="X1104" s="15"/>
      <c r="Y1104" s="15"/>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c r="BC1104" s="15"/>
      <c r="BD1104" s="15"/>
      <c r="BE1104" s="15"/>
      <c r="BF1104" s="15"/>
      <c r="BG1104" s="15"/>
      <c r="BH1104" s="15"/>
      <c r="BI1104" s="15"/>
      <c r="BJ1104" s="15"/>
      <c r="BK1104" s="15"/>
      <c r="BL1104" s="15"/>
      <c r="BM1104" s="15"/>
      <c r="BN1104" s="15"/>
      <c r="BO1104" s="15"/>
      <c r="BP1104" s="15"/>
      <c r="BQ1104" s="15"/>
      <c r="BR1104" s="15"/>
      <c r="BS1104" s="15"/>
      <c r="BT1104" s="15"/>
      <c r="BU1104" s="15"/>
      <c r="BV1104" s="15"/>
      <c r="BW1104" s="15"/>
      <c r="BX1104" s="15"/>
      <c r="BY1104" s="15"/>
      <c r="BZ1104" s="15"/>
      <c r="CA1104" s="15"/>
      <c r="CB1104" s="15"/>
      <c r="CC1104" s="15"/>
      <c r="CD1104" s="15"/>
      <c r="CE1104" s="15"/>
      <c r="CF1104" s="15"/>
      <c r="CG1104" s="15"/>
      <c r="CH1104" s="15"/>
      <c r="CI1104" s="15"/>
      <c r="CJ1104" s="15"/>
      <c r="CK1104" s="15"/>
      <c r="CL1104" s="15"/>
      <c r="CN1104" s="60"/>
      <c r="CO1104" s="15"/>
      <c r="CP1104" s="15"/>
      <c r="CQ1104" s="15"/>
      <c r="CR1104" s="15"/>
      <c r="CS1104" s="15"/>
      <c r="CT1104" s="15"/>
      <c r="CU1104" s="15"/>
      <c r="CV1104" s="15"/>
      <c r="CW1104" s="15"/>
      <c r="CX1104" s="15"/>
      <c r="CY1104" s="15"/>
      <c r="CZ1104" s="15"/>
      <c r="DA1104" s="15"/>
      <c r="DB1104" s="15"/>
      <c r="DC1104" s="15"/>
      <c r="DD1104" s="15"/>
      <c r="DE1104" s="15"/>
      <c r="DF1104" s="15"/>
      <c r="DG1104" s="15"/>
      <c r="DH1104" s="15"/>
      <c r="DI1104" s="15"/>
      <c r="DJ1104" s="15"/>
      <c r="DK1104" s="15"/>
      <c r="DL1104" s="15"/>
    </row>
    <row r="1105" spans="2:116" x14ac:dyDescent="0.4">
      <c r="B1105" s="164"/>
      <c r="C1105" s="164"/>
      <c r="D1105" s="164"/>
      <c r="E1105" s="204"/>
      <c r="G1105" s="145"/>
      <c r="H1105" s="12"/>
      <c r="I1105" s="60"/>
      <c r="J1105" s="60"/>
      <c r="K1105" s="17"/>
      <c r="L1105" s="17"/>
      <c r="M1105" s="17"/>
      <c r="N1105" s="17"/>
      <c r="O1105" s="17"/>
      <c r="P1105" s="17"/>
      <c r="R1105" s="15"/>
      <c r="S1105" s="15"/>
      <c r="T1105" s="15"/>
      <c r="U1105" s="15"/>
      <c r="V1105" s="15"/>
      <c r="W1105" s="15"/>
      <c r="X1105" s="15"/>
      <c r="Y1105" s="15"/>
      <c r="Z1105" s="15"/>
      <c r="AA1105" s="15"/>
      <c r="AB1105" s="15"/>
      <c r="AC1105" s="15"/>
      <c r="AD1105" s="15"/>
      <c r="AE1105" s="15"/>
      <c r="AF1105" s="15"/>
      <c r="AG1105" s="15"/>
      <c r="AH1105" s="15"/>
      <c r="AI1105" s="15"/>
      <c r="AJ1105" s="15"/>
      <c r="AK1105" s="15"/>
      <c r="AL1105" s="15"/>
      <c r="AM1105" s="15"/>
      <c r="AN1105" s="15"/>
      <c r="AO1105" s="15"/>
      <c r="AP1105" s="15"/>
      <c r="AQ1105" s="15"/>
      <c r="AR1105" s="15"/>
      <c r="AS1105" s="15"/>
      <c r="AT1105" s="15"/>
      <c r="AU1105" s="15"/>
      <c r="AV1105" s="15"/>
      <c r="AW1105" s="15"/>
      <c r="AX1105" s="15"/>
      <c r="AY1105" s="15"/>
      <c r="AZ1105" s="15"/>
      <c r="BA1105" s="15"/>
      <c r="BB1105" s="15"/>
      <c r="BC1105" s="15"/>
      <c r="BD1105" s="15"/>
      <c r="BE1105" s="15"/>
      <c r="BF1105" s="15"/>
      <c r="BG1105" s="15"/>
      <c r="BH1105" s="15"/>
      <c r="BI1105" s="15"/>
      <c r="BJ1105" s="15"/>
      <c r="BK1105" s="15"/>
      <c r="BL1105" s="15"/>
      <c r="BM1105" s="15"/>
      <c r="BN1105" s="15"/>
      <c r="BO1105" s="15"/>
      <c r="BP1105" s="15"/>
      <c r="BQ1105" s="15"/>
      <c r="BR1105" s="15"/>
      <c r="BS1105" s="15"/>
      <c r="BT1105" s="15"/>
      <c r="BU1105" s="15"/>
      <c r="BV1105" s="15"/>
      <c r="BW1105" s="15"/>
      <c r="BX1105" s="15"/>
      <c r="BY1105" s="15"/>
      <c r="BZ1105" s="15"/>
      <c r="CA1105" s="15"/>
      <c r="CB1105" s="15"/>
      <c r="CC1105" s="15"/>
      <c r="CD1105" s="15"/>
      <c r="CE1105" s="15"/>
      <c r="CF1105" s="15"/>
      <c r="CG1105" s="15"/>
      <c r="CH1105" s="15"/>
      <c r="CI1105" s="15"/>
      <c r="CJ1105" s="15"/>
      <c r="CK1105" s="15"/>
      <c r="CL1105" s="15"/>
      <c r="CN1105" s="60"/>
      <c r="CO1105" s="15"/>
      <c r="CP1105" s="15"/>
      <c r="CQ1105" s="15"/>
      <c r="CR1105" s="15"/>
      <c r="CS1105" s="15"/>
      <c r="CT1105" s="15"/>
      <c r="CU1105" s="15"/>
      <c r="CV1105" s="15"/>
      <c r="CW1105" s="15"/>
      <c r="CX1105" s="15"/>
      <c r="CY1105" s="15"/>
      <c r="CZ1105" s="15"/>
      <c r="DA1105" s="15"/>
      <c r="DB1105" s="15"/>
      <c r="DC1105" s="15"/>
      <c r="DD1105" s="15"/>
      <c r="DE1105" s="15"/>
      <c r="DF1105" s="15"/>
      <c r="DG1105" s="15"/>
      <c r="DH1105" s="15"/>
      <c r="DI1105" s="15"/>
      <c r="DJ1105" s="15"/>
      <c r="DK1105" s="15"/>
      <c r="DL1105" s="15"/>
    </row>
    <row r="1106" spans="2:116" x14ac:dyDescent="0.4">
      <c r="B1106" s="164"/>
      <c r="C1106" s="164"/>
      <c r="D1106" s="164"/>
      <c r="E1106" s="204"/>
      <c r="G1106" s="145"/>
      <c r="H1106" s="12"/>
      <c r="I1106" s="60"/>
      <c r="J1106" s="60"/>
      <c r="K1106" s="17"/>
      <c r="L1106" s="17"/>
      <c r="M1106" s="17"/>
      <c r="N1106" s="17"/>
      <c r="O1106" s="17"/>
      <c r="P1106" s="17"/>
      <c r="R1106" s="15"/>
      <c r="S1106" s="15"/>
      <c r="T1106" s="15"/>
      <c r="U1106" s="15"/>
      <c r="V1106" s="15"/>
      <c r="W1106" s="15"/>
      <c r="X1106" s="15"/>
      <c r="Y1106" s="15"/>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c r="BC1106" s="15"/>
      <c r="BD1106" s="15"/>
      <c r="BE1106" s="15"/>
      <c r="BF1106" s="15"/>
      <c r="BG1106" s="15"/>
      <c r="BH1106" s="15"/>
      <c r="BI1106" s="15"/>
      <c r="BJ1106" s="15"/>
      <c r="BK1106" s="15"/>
      <c r="BL1106" s="15"/>
      <c r="BM1106" s="15"/>
      <c r="BN1106" s="15"/>
      <c r="BO1106" s="15"/>
      <c r="BP1106" s="15"/>
      <c r="BQ1106" s="15"/>
      <c r="BR1106" s="15"/>
      <c r="BS1106" s="15"/>
      <c r="BT1106" s="15"/>
      <c r="BU1106" s="15"/>
      <c r="BV1106" s="15"/>
      <c r="BW1106" s="15"/>
      <c r="BX1106" s="15"/>
      <c r="BY1106" s="15"/>
      <c r="BZ1106" s="15"/>
      <c r="CA1106" s="15"/>
      <c r="CB1106" s="15"/>
      <c r="CC1106" s="15"/>
      <c r="CD1106" s="15"/>
      <c r="CE1106" s="15"/>
      <c r="CF1106" s="15"/>
      <c r="CG1106" s="15"/>
      <c r="CH1106" s="15"/>
      <c r="CI1106" s="15"/>
      <c r="CJ1106" s="15"/>
      <c r="CK1106" s="15"/>
      <c r="CL1106" s="15"/>
      <c r="CN1106" s="60"/>
      <c r="CO1106" s="15"/>
      <c r="CP1106" s="15"/>
      <c r="CQ1106" s="15"/>
      <c r="CR1106" s="15"/>
      <c r="CS1106" s="15"/>
      <c r="CT1106" s="15"/>
      <c r="CU1106" s="15"/>
      <c r="CV1106" s="15"/>
      <c r="CW1106" s="15"/>
      <c r="CX1106" s="15"/>
      <c r="CY1106" s="15"/>
      <c r="CZ1106" s="15"/>
      <c r="DA1106" s="15"/>
      <c r="DB1106" s="15"/>
      <c r="DC1106" s="15"/>
      <c r="DD1106" s="15"/>
      <c r="DE1106" s="15"/>
      <c r="DF1106" s="15"/>
      <c r="DG1106" s="15"/>
      <c r="DH1106" s="15"/>
      <c r="DI1106" s="15"/>
      <c r="DJ1106" s="15"/>
      <c r="DK1106" s="15"/>
      <c r="DL1106" s="15"/>
    </row>
    <row r="1107" spans="2:116" x14ac:dyDescent="0.4">
      <c r="B1107" s="164"/>
      <c r="C1107" s="164"/>
      <c r="D1107" s="164"/>
      <c r="E1107" s="204"/>
      <c r="G1107" s="145"/>
      <c r="H1107" s="12"/>
      <c r="I1107" s="60"/>
      <c r="J1107" s="60"/>
      <c r="K1107" s="17"/>
      <c r="L1107" s="17"/>
      <c r="M1107" s="17"/>
      <c r="N1107" s="17"/>
      <c r="O1107" s="17"/>
      <c r="P1107" s="17"/>
      <c r="R1107" s="15"/>
      <c r="S1107" s="15"/>
      <c r="T1107" s="15"/>
      <c r="U1107" s="15"/>
      <c r="V1107" s="15"/>
      <c r="W1107" s="15"/>
      <c r="X1107" s="15"/>
      <c r="Y1107" s="15"/>
      <c r="Z1107" s="15"/>
      <c r="AA1107" s="15"/>
      <c r="AB1107" s="15"/>
      <c r="AC1107" s="15"/>
      <c r="AD1107" s="15"/>
      <c r="AE1107" s="15"/>
      <c r="AF1107" s="15"/>
      <c r="AG1107" s="15"/>
      <c r="AH1107" s="15"/>
      <c r="AI1107" s="15"/>
      <c r="AJ1107" s="15"/>
      <c r="AK1107" s="15"/>
      <c r="AL1107" s="15"/>
      <c r="AM1107" s="15"/>
      <c r="AN1107" s="15"/>
      <c r="AO1107" s="15"/>
      <c r="AP1107" s="15"/>
      <c r="AQ1107" s="15"/>
      <c r="AR1107" s="15"/>
      <c r="AS1107" s="15"/>
      <c r="AT1107" s="15"/>
      <c r="AU1107" s="15"/>
      <c r="AV1107" s="15"/>
      <c r="AW1107" s="15"/>
      <c r="AX1107" s="15"/>
      <c r="AY1107" s="15"/>
      <c r="AZ1107" s="15"/>
      <c r="BA1107" s="15"/>
      <c r="BB1107" s="15"/>
      <c r="BC1107" s="15"/>
      <c r="BD1107" s="15"/>
      <c r="BE1107" s="15"/>
      <c r="BF1107" s="15"/>
      <c r="BG1107" s="15"/>
      <c r="BH1107" s="15"/>
      <c r="BI1107" s="15"/>
      <c r="BJ1107" s="15"/>
      <c r="BK1107" s="15"/>
      <c r="BL1107" s="15"/>
      <c r="BM1107" s="15"/>
      <c r="BN1107" s="15"/>
      <c r="BO1107" s="15"/>
      <c r="BP1107" s="15"/>
      <c r="BQ1107" s="15"/>
      <c r="BR1107" s="15"/>
      <c r="BS1107" s="15"/>
      <c r="BT1107" s="15"/>
      <c r="BU1107" s="15"/>
      <c r="BV1107" s="15"/>
      <c r="BW1107" s="15"/>
      <c r="BX1107" s="15"/>
      <c r="BY1107" s="15"/>
      <c r="BZ1107" s="15"/>
      <c r="CA1107" s="15"/>
      <c r="CB1107" s="15"/>
      <c r="CC1107" s="15"/>
      <c r="CD1107" s="15"/>
      <c r="CE1107" s="15"/>
      <c r="CF1107" s="15"/>
      <c r="CG1107" s="15"/>
      <c r="CH1107" s="15"/>
      <c r="CI1107" s="15"/>
      <c r="CJ1107" s="15"/>
      <c r="CK1107" s="15"/>
      <c r="CL1107" s="15"/>
      <c r="CN1107" s="60"/>
      <c r="CO1107" s="15"/>
      <c r="CP1107" s="15"/>
      <c r="CQ1107" s="15"/>
      <c r="CR1107" s="15"/>
      <c r="CS1107" s="15"/>
      <c r="CT1107" s="15"/>
      <c r="CU1107" s="15"/>
      <c r="CV1107" s="15"/>
      <c r="CW1107" s="15"/>
      <c r="CX1107" s="15"/>
      <c r="CY1107" s="15"/>
      <c r="CZ1107" s="15"/>
      <c r="DA1107" s="15"/>
      <c r="DB1107" s="15"/>
      <c r="DC1107" s="15"/>
      <c r="DD1107" s="15"/>
      <c r="DE1107" s="15"/>
      <c r="DF1107" s="15"/>
      <c r="DG1107" s="15"/>
      <c r="DH1107" s="15"/>
      <c r="DI1107" s="15"/>
      <c r="DJ1107" s="15"/>
      <c r="DK1107" s="15"/>
      <c r="DL1107" s="15"/>
    </row>
    <row r="1108" spans="2:116" x14ac:dyDescent="0.4">
      <c r="B1108" s="164"/>
      <c r="C1108" s="164" t="s">
        <v>224</v>
      </c>
      <c r="D1108" s="164" t="s">
        <v>831</v>
      </c>
      <c r="E1108" s="204" t="str">
        <f t="shared" si="1344"/>
        <v>1108 WCINVBATCH-SV</v>
      </c>
      <c r="G1108" s="126" t="str">
        <f>"Inventory - "&amp;G1087</f>
        <v>Inventory - (Secondary label)</v>
      </c>
      <c r="H1108" s="27"/>
      <c r="I1108" s="78"/>
      <c r="J1108" s="78"/>
      <c r="K1108" s="33">
        <f t="shared" ref="K1108:P1108" ca="1" si="1345">SUMIF($4:$4,K$2,1108:1108)</f>
        <v>13698.630136986301</v>
      </c>
      <c r="L1108" s="33">
        <f t="shared" ca="1" si="1345"/>
        <v>82.191780821917803</v>
      </c>
      <c r="M1108" s="33">
        <f t="shared" ca="1" si="1345"/>
        <v>82.191780821917803</v>
      </c>
      <c r="N1108" s="33">
        <f t="shared" ca="1" si="1345"/>
        <v>82.191780821917803</v>
      </c>
      <c r="O1108" s="33">
        <f t="shared" ca="1" si="1345"/>
        <v>82.191780821917803</v>
      </c>
      <c r="P1108" s="33">
        <f t="shared" ca="1" si="1345"/>
        <v>82.191780821917803</v>
      </c>
      <c r="R1108" s="33"/>
      <c r="S1108" s="118" cm="1">
        <f t="array" aca="1" ref="S1108" ca="1">-MIN(S1093/365*INDIRECT(S1089),R1108-INDIRECT(S1089))</f>
        <v>13698.630136986301</v>
      </c>
      <c r="T1108" s="118" cm="1">
        <f t="array" aca="1" ref="T1108" ca="1">-MIN(T1093/365*INDIRECT(T1089),S1108-INDIRECT(T1089))</f>
        <v>13698.630136986301</v>
      </c>
      <c r="U1108" s="118" cm="1">
        <f t="array" aca="1" ref="U1108" ca="1">-MIN(U1093/365*INDIRECT(U1089),T1108-INDIRECT(U1089))</f>
        <v>13698.630136986301</v>
      </c>
      <c r="V1108" s="118" cm="1">
        <f t="array" aca="1" ref="V1108" ca="1">-MIN(V1093/365*INDIRECT(V1089),U1108-INDIRECT(V1089))</f>
        <v>13698.630136986301</v>
      </c>
      <c r="W1108" s="118" cm="1">
        <f t="array" aca="1" ref="W1108" ca="1">-MIN(W1093/365*INDIRECT(W1089),V1108-INDIRECT(W1089))</f>
        <v>13698.630136986301</v>
      </c>
      <c r="X1108" s="118" cm="1">
        <f t="array" aca="1" ref="X1108" ca="1">-MIN(X1093/365*INDIRECT(X1089),W1108-INDIRECT(X1089))</f>
        <v>13698.630136986301</v>
      </c>
      <c r="Y1108" s="118" cm="1">
        <f t="array" aca="1" ref="Y1108" ca="1">-MIN(Y1093/365*INDIRECT(Y1089),X1108-INDIRECT(Y1089))</f>
        <v>13698.630136986301</v>
      </c>
      <c r="Z1108" s="118" cm="1">
        <f t="array" aca="1" ref="Z1108" ca="1">-MIN(Z1093/365*INDIRECT(Z1089),Y1108-INDIRECT(Z1089))</f>
        <v>13698.630136986301</v>
      </c>
      <c r="AA1108" s="118" cm="1">
        <f t="array" aca="1" ref="AA1108" ca="1">-MIN(AA1093/365*INDIRECT(AA1089),Z1108-INDIRECT(AA1089))</f>
        <v>13698.630136986301</v>
      </c>
      <c r="AB1108" s="118" cm="1">
        <f t="array" aca="1" ref="AB1108" ca="1">-MIN(AB1093/365*INDIRECT(AB1089),AA1108-INDIRECT(AB1089))</f>
        <v>13698.630136986301</v>
      </c>
      <c r="AC1108" s="118" cm="1">
        <f t="array" aca="1" ref="AC1108" ca="1">-MIN(AC1093/365*INDIRECT(AC1089),AB1108-INDIRECT(AC1089))</f>
        <v>13698.630136986301</v>
      </c>
      <c r="AD1108" s="118" cm="1">
        <f t="array" aca="1" ref="AD1108" ca="1">-MIN(AD1093/365*INDIRECT(AD1089),AC1108-INDIRECT(AD1089))</f>
        <v>13698.630136986301</v>
      </c>
      <c r="AE1108" s="118" cm="1">
        <f t="array" aca="1" ref="AE1108" ca="1">-MIN(AE1093/365*INDIRECT(AE1089),AD1108-INDIRECT(AE1089))</f>
        <v>82.191780821917803</v>
      </c>
      <c r="AF1108" s="118" cm="1">
        <f t="array" aca="1" ref="AF1108" ca="1">-MIN(AF1093/365*INDIRECT(AF1089),AE1108-INDIRECT(AF1089))</f>
        <v>82.191780821917803</v>
      </c>
      <c r="AG1108" s="118" cm="1">
        <f t="array" aca="1" ref="AG1108" ca="1">-MIN(AG1093/365*INDIRECT(AG1089),AF1108-INDIRECT(AG1089))</f>
        <v>82.191780821917803</v>
      </c>
      <c r="AH1108" s="118" cm="1">
        <f t="array" aca="1" ref="AH1108" ca="1">-MIN(AH1093/365*INDIRECT(AH1089),AG1108-INDIRECT(AH1089))</f>
        <v>82.191780821917803</v>
      </c>
      <c r="AI1108" s="118" cm="1">
        <f t="array" aca="1" ref="AI1108" ca="1">-MIN(AI1093/365*INDIRECT(AI1089),AH1108-INDIRECT(AI1089))</f>
        <v>82.191780821917803</v>
      </c>
      <c r="AJ1108" s="118" cm="1">
        <f t="array" aca="1" ref="AJ1108" ca="1">-MIN(AJ1093/365*INDIRECT(AJ1089),AI1108-INDIRECT(AJ1089))</f>
        <v>82.191780821917803</v>
      </c>
      <c r="AK1108" s="118" cm="1">
        <f t="array" aca="1" ref="AK1108" ca="1">-MIN(AK1093/365*INDIRECT(AK1089),AJ1108-INDIRECT(AK1089))</f>
        <v>82.191780821917803</v>
      </c>
      <c r="AL1108" s="118" cm="1">
        <f t="array" aca="1" ref="AL1108" ca="1">-MIN(AL1093/365*INDIRECT(AL1089),AK1108-INDIRECT(AL1089))</f>
        <v>82.191780821917803</v>
      </c>
      <c r="AM1108" s="118" cm="1">
        <f t="array" aca="1" ref="AM1108" ca="1">-MIN(AM1093/365*INDIRECT(AM1089),AL1108-INDIRECT(AM1089))</f>
        <v>82.191780821917803</v>
      </c>
      <c r="AN1108" s="118" cm="1">
        <f t="array" aca="1" ref="AN1108" ca="1">-MIN(AN1093/365*INDIRECT(AN1089),AM1108-INDIRECT(AN1089))</f>
        <v>82.191780821917803</v>
      </c>
      <c r="AO1108" s="118" cm="1">
        <f t="array" aca="1" ref="AO1108" ca="1">-MIN(AO1093/365*INDIRECT(AO1089),AN1108-INDIRECT(AO1089))</f>
        <v>82.191780821917803</v>
      </c>
      <c r="AP1108" s="118" cm="1">
        <f t="array" aca="1" ref="AP1108" ca="1">-MIN(AP1093/365*INDIRECT(AP1089),AO1108-INDIRECT(AP1089))</f>
        <v>82.191780821917803</v>
      </c>
      <c r="AQ1108" s="118" cm="1">
        <f t="array" aca="1" ref="AQ1108" ca="1">-MIN(AQ1093/365*INDIRECT(AQ1089),AP1108-INDIRECT(AQ1089))</f>
        <v>82.191780821917803</v>
      </c>
      <c r="AR1108" s="118" cm="1">
        <f t="array" aca="1" ref="AR1108" ca="1">-MIN(AR1093/365*INDIRECT(AR1089),AQ1108-INDIRECT(AR1089))</f>
        <v>82.191780821917803</v>
      </c>
      <c r="AS1108" s="118" cm="1">
        <f t="array" aca="1" ref="AS1108" ca="1">-MIN(AS1093/365*INDIRECT(AS1089),AR1108-INDIRECT(AS1089))</f>
        <v>82.191780821917803</v>
      </c>
      <c r="AT1108" s="118" cm="1">
        <f t="array" aca="1" ref="AT1108" ca="1">-MIN(AT1093/365*INDIRECT(AT1089),AS1108-INDIRECT(AT1089))</f>
        <v>82.191780821917803</v>
      </c>
      <c r="AU1108" s="118" cm="1">
        <f t="array" aca="1" ref="AU1108" ca="1">-MIN(AU1093/365*INDIRECT(AU1089),AT1108-INDIRECT(AU1089))</f>
        <v>82.191780821917803</v>
      </c>
      <c r="AV1108" s="118" cm="1">
        <f t="array" aca="1" ref="AV1108" ca="1">-MIN(AV1093/365*INDIRECT(AV1089),AU1108-INDIRECT(AV1089))</f>
        <v>82.191780821917803</v>
      </c>
      <c r="AW1108" s="118" cm="1">
        <f t="array" aca="1" ref="AW1108" ca="1">-MIN(AW1093/365*INDIRECT(AW1089),AV1108-INDIRECT(AW1089))</f>
        <v>82.191780821917803</v>
      </c>
      <c r="AX1108" s="118" cm="1">
        <f t="array" aca="1" ref="AX1108" ca="1">-MIN(AX1093/365*INDIRECT(AX1089),AW1108-INDIRECT(AX1089))</f>
        <v>82.191780821917803</v>
      </c>
      <c r="AY1108" s="118" cm="1">
        <f t="array" aca="1" ref="AY1108" ca="1">-MIN(AY1093/365*INDIRECT(AY1089),AX1108-INDIRECT(AY1089))</f>
        <v>82.191780821917803</v>
      </c>
      <c r="AZ1108" s="118" cm="1">
        <f t="array" aca="1" ref="AZ1108" ca="1">-MIN(AZ1093/365*INDIRECT(AZ1089),AY1108-INDIRECT(AZ1089))</f>
        <v>82.191780821917803</v>
      </c>
      <c r="BA1108" s="118" cm="1">
        <f t="array" aca="1" ref="BA1108" ca="1">-MIN(BA1093/365*INDIRECT(BA1089),AZ1108-INDIRECT(BA1089))</f>
        <v>82.191780821917803</v>
      </c>
      <c r="BB1108" s="118" cm="1">
        <f t="array" aca="1" ref="BB1108" ca="1">-MIN(BB1093/365*INDIRECT(BB1089),BA1108-INDIRECT(BB1089))</f>
        <v>82.191780821917803</v>
      </c>
      <c r="BC1108" s="118" cm="1">
        <f t="array" aca="1" ref="BC1108" ca="1">-MIN(BC1093/365*INDIRECT(BC1089),BB1108-INDIRECT(BC1089))</f>
        <v>82.191780821917803</v>
      </c>
      <c r="BD1108" s="118" cm="1">
        <f t="array" aca="1" ref="BD1108" ca="1">-MIN(BD1093/365*INDIRECT(BD1089),BC1108-INDIRECT(BD1089))</f>
        <v>82.191780821917803</v>
      </c>
      <c r="BE1108" s="118" cm="1">
        <f t="array" aca="1" ref="BE1108" ca="1">-MIN(BE1093/365*INDIRECT(BE1089),BD1108-INDIRECT(BE1089))</f>
        <v>82.191780821917803</v>
      </c>
      <c r="BF1108" s="118" cm="1">
        <f t="array" aca="1" ref="BF1108" ca="1">-MIN(BF1093/365*INDIRECT(BF1089),BE1108-INDIRECT(BF1089))</f>
        <v>82.191780821917803</v>
      </c>
      <c r="BG1108" s="118" cm="1">
        <f t="array" aca="1" ref="BG1108" ca="1">-MIN(BG1093/365*INDIRECT(BG1089),BF1108-INDIRECT(BG1089))</f>
        <v>82.191780821917803</v>
      </c>
      <c r="BH1108" s="118" cm="1">
        <f t="array" aca="1" ref="BH1108" ca="1">-MIN(BH1093/365*INDIRECT(BH1089),BG1108-INDIRECT(BH1089))</f>
        <v>82.191780821917803</v>
      </c>
      <c r="BI1108" s="118" cm="1">
        <f t="array" aca="1" ref="BI1108" ca="1">-MIN(BI1093/365*INDIRECT(BI1089),BH1108-INDIRECT(BI1089))</f>
        <v>82.191780821917803</v>
      </c>
      <c r="BJ1108" s="118" cm="1">
        <f t="array" aca="1" ref="BJ1108" ca="1">-MIN(BJ1093/365*INDIRECT(BJ1089),BI1108-INDIRECT(BJ1089))</f>
        <v>82.191780821917803</v>
      </c>
      <c r="BK1108" s="118" cm="1">
        <f t="array" aca="1" ref="BK1108" ca="1">-MIN(BK1093/365*INDIRECT(BK1089),BJ1108-INDIRECT(BK1089))</f>
        <v>82.191780821917803</v>
      </c>
      <c r="BL1108" s="118" cm="1">
        <f t="array" aca="1" ref="BL1108" ca="1">-MIN(BL1093/365*INDIRECT(BL1089),BK1108-INDIRECT(BL1089))</f>
        <v>82.191780821917803</v>
      </c>
      <c r="BM1108" s="118" cm="1">
        <f t="array" aca="1" ref="BM1108" ca="1">-MIN(BM1093/365*INDIRECT(BM1089),BL1108-INDIRECT(BM1089))</f>
        <v>82.191780821917803</v>
      </c>
      <c r="BN1108" s="118" cm="1">
        <f t="array" aca="1" ref="BN1108" ca="1">-MIN(BN1093/365*INDIRECT(BN1089),BM1108-INDIRECT(BN1089))</f>
        <v>82.191780821917803</v>
      </c>
      <c r="BO1108" s="118" cm="1">
        <f t="array" aca="1" ref="BO1108" ca="1">-MIN(BO1093/365*INDIRECT(BO1089),BN1108-INDIRECT(BO1089))</f>
        <v>82.191780821917803</v>
      </c>
      <c r="BP1108" s="118" cm="1">
        <f t="array" aca="1" ref="BP1108" ca="1">-MIN(BP1093/365*INDIRECT(BP1089),BO1108-INDIRECT(BP1089))</f>
        <v>82.191780821917803</v>
      </c>
      <c r="BQ1108" s="118" cm="1">
        <f t="array" aca="1" ref="BQ1108" ca="1">-MIN(BQ1093/365*INDIRECT(BQ1089),BP1108-INDIRECT(BQ1089))</f>
        <v>82.191780821917803</v>
      </c>
      <c r="BR1108" s="118" cm="1">
        <f t="array" aca="1" ref="BR1108" ca="1">-MIN(BR1093/365*INDIRECT(BR1089),BQ1108-INDIRECT(BR1089))</f>
        <v>82.191780821917803</v>
      </c>
      <c r="BS1108" s="118" cm="1">
        <f t="array" aca="1" ref="BS1108" ca="1">-MIN(BS1093/365*INDIRECT(BS1089),BR1108-INDIRECT(BS1089))</f>
        <v>82.191780821917803</v>
      </c>
      <c r="BT1108" s="118" cm="1">
        <f t="array" aca="1" ref="BT1108" ca="1">-MIN(BT1093/365*INDIRECT(BT1089),BS1108-INDIRECT(BT1089))</f>
        <v>82.191780821917803</v>
      </c>
      <c r="BU1108" s="118" cm="1">
        <f t="array" aca="1" ref="BU1108" ca="1">-MIN(BU1093/365*INDIRECT(BU1089),BT1108-INDIRECT(BU1089))</f>
        <v>82.191780821917803</v>
      </c>
      <c r="BV1108" s="118" cm="1">
        <f t="array" aca="1" ref="BV1108" ca="1">-MIN(BV1093/365*INDIRECT(BV1089),BU1108-INDIRECT(BV1089))</f>
        <v>82.191780821917803</v>
      </c>
      <c r="BW1108" s="118" cm="1">
        <f t="array" aca="1" ref="BW1108" ca="1">-MIN(BW1093/365*INDIRECT(BW1089),BV1108-INDIRECT(BW1089))</f>
        <v>82.191780821917803</v>
      </c>
      <c r="BX1108" s="118" cm="1">
        <f t="array" aca="1" ref="BX1108" ca="1">-MIN(BX1093/365*INDIRECT(BX1089),BW1108-INDIRECT(BX1089))</f>
        <v>82.191780821917803</v>
      </c>
      <c r="BY1108" s="118" cm="1">
        <f t="array" aca="1" ref="BY1108" ca="1">-MIN(BY1093/365*INDIRECT(BY1089),BX1108-INDIRECT(BY1089))</f>
        <v>82.191780821917803</v>
      </c>
      <c r="BZ1108" s="118" cm="1">
        <f t="array" aca="1" ref="BZ1108" ca="1">-MIN(BZ1093/365*INDIRECT(BZ1089),BY1108-INDIRECT(BZ1089))</f>
        <v>82.191780821917803</v>
      </c>
      <c r="CA1108" s="118" cm="1">
        <f t="array" aca="1" ref="CA1108" ca="1">-MIN(CA1093/365*INDIRECT(CA1089),BZ1108-INDIRECT(CA1089))</f>
        <v>82.191780821917803</v>
      </c>
      <c r="CB1108" s="118" cm="1">
        <f t="array" aca="1" ref="CB1108" ca="1">-MIN(CB1093/365*INDIRECT(CB1089),CA1108-INDIRECT(CB1089))</f>
        <v>82.191780821917803</v>
      </c>
      <c r="CC1108" s="118" cm="1">
        <f t="array" aca="1" ref="CC1108" ca="1">-MIN(CC1093/365*INDIRECT(CC1089),CB1108-INDIRECT(CC1089))</f>
        <v>82.191780821917803</v>
      </c>
      <c r="CD1108" s="118" cm="1">
        <f t="array" aca="1" ref="CD1108" ca="1">-MIN(CD1093/365*INDIRECT(CD1089),CC1108-INDIRECT(CD1089))</f>
        <v>82.191780821917803</v>
      </c>
      <c r="CE1108" s="118" cm="1">
        <f t="array" aca="1" ref="CE1108" ca="1">-MIN(CE1093/365*INDIRECT(CE1089),CD1108-INDIRECT(CE1089))</f>
        <v>82.191780821917803</v>
      </c>
      <c r="CF1108" s="118" cm="1">
        <f t="array" aca="1" ref="CF1108" ca="1">-MIN(CF1093/365*INDIRECT(CF1089),CE1108-INDIRECT(CF1089))</f>
        <v>82.191780821917803</v>
      </c>
      <c r="CG1108" s="118" cm="1">
        <f t="array" aca="1" ref="CG1108" ca="1">-MIN(CG1093/365*INDIRECT(CG1089),CF1108-INDIRECT(CG1089))</f>
        <v>82.191780821917803</v>
      </c>
      <c r="CH1108" s="118" cm="1">
        <f t="array" aca="1" ref="CH1108" ca="1">-MIN(CH1093/365*INDIRECT(CH1089),CG1108-INDIRECT(CH1089))</f>
        <v>82.191780821917803</v>
      </c>
      <c r="CI1108" s="118" cm="1">
        <f t="array" aca="1" ref="CI1108" ca="1">-MIN(CI1093/365*INDIRECT(CI1089),CH1108-INDIRECT(CI1089))</f>
        <v>82.191780821917803</v>
      </c>
      <c r="CJ1108" s="118" cm="1">
        <f t="array" aca="1" ref="CJ1108" ca="1">-MIN(CJ1093/365*INDIRECT(CJ1089),CI1108-INDIRECT(CJ1089))</f>
        <v>82.191780821917803</v>
      </c>
      <c r="CK1108" s="118" cm="1">
        <f t="array" aca="1" ref="CK1108" ca="1">-MIN(CK1093/365*INDIRECT(CK1089),CJ1108-INDIRECT(CK1089))</f>
        <v>82.191780821917803</v>
      </c>
      <c r="CL1108" s="118" cm="1">
        <f t="array" aca="1" ref="CL1108" ca="1">-MIN(CL1093/365*INDIRECT(CL1089),CK1108-INDIRECT(CL1089))</f>
        <v>82.191780821917803</v>
      </c>
      <c r="CN1108" s="78"/>
      <c r="CO1108" s="118" t="e" cm="1">
        <f t="array" aca="1" ref="CO1108" ca="1">-MIN(CO1093/365*INDIRECT(CO1089),CN1108-INDIRECT(CO1089))</f>
        <v>#N/A</v>
      </c>
      <c r="CP1108" s="118" t="e" cm="1">
        <f t="array" aca="1" ref="CP1108" ca="1">-MIN(CP1093/365*INDIRECT(CP1089),CO1108-INDIRECT(CP1089))</f>
        <v>#N/A</v>
      </c>
      <c r="CQ1108" s="118" t="e" cm="1">
        <f t="array" aca="1" ref="CQ1108" ca="1">-MIN(CQ1093/365*INDIRECT(CQ1089),CP1108-INDIRECT(CQ1089))</f>
        <v>#N/A</v>
      </c>
      <c r="CR1108" s="118" t="e" cm="1">
        <f t="array" aca="1" ref="CR1108" ca="1">-MIN(CR1093/365*INDIRECT(CR1089),CQ1108-INDIRECT(CR1089))</f>
        <v>#N/A</v>
      </c>
      <c r="CS1108" s="118" t="e" cm="1">
        <f t="array" aca="1" ref="CS1108" ca="1">-MIN(CS1093/365*INDIRECT(CS1089),CR1108-INDIRECT(CS1089))</f>
        <v>#N/A</v>
      </c>
      <c r="CT1108" s="118" t="e" cm="1">
        <f t="array" aca="1" ref="CT1108" ca="1">-MIN(CT1093/365*INDIRECT(CT1089),CS1108-INDIRECT(CT1089))</f>
        <v>#N/A</v>
      </c>
      <c r="CU1108" s="118" t="e" cm="1">
        <f t="array" aca="1" ref="CU1108" ca="1">-MIN(CU1093/365*INDIRECT(CU1089),CT1108-INDIRECT(CU1089))</f>
        <v>#N/A</v>
      </c>
      <c r="CV1108" s="118" t="e" cm="1">
        <f t="array" aca="1" ref="CV1108" ca="1">-MIN(CV1093/365*INDIRECT(CV1089),CU1108-INDIRECT(CV1089))</f>
        <v>#N/A</v>
      </c>
      <c r="CW1108" s="118" t="e" cm="1">
        <f t="array" aca="1" ref="CW1108" ca="1">-MIN(CW1093/365*INDIRECT(CW1089),CV1108-INDIRECT(CW1089))</f>
        <v>#N/A</v>
      </c>
      <c r="CX1108" s="118" t="e" cm="1">
        <f t="array" aca="1" ref="CX1108" ca="1">-MIN(CX1093/365*INDIRECT(CX1089),CW1108-INDIRECT(CX1089))</f>
        <v>#N/A</v>
      </c>
      <c r="CY1108" s="118" t="e" cm="1">
        <f t="array" aca="1" ref="CY1108" ca="1">-MIN(CY1093/365*INDIRECT(CY1089),CX1108-INDIRECT(CY1089))</f>
        <v>#N/A</v>
      </c>
      <c r="CZ1108" s="118" t="e" cm="1">
        <f t="array" aca="1" ref="CZ1108" ca="1">-MIN(CZ1093/365*INDIRECT(CZ1089),CY1108-INDIRECT(CZ1089))</f>
        <v>#N/A</v>
      </c>
      <c r="DA1108" s="118" t="e" cm="1">
        <f t="array" aca="1" ref="DA1108" ca="1">-MIN(DA1093/365*INDIRECT(DA1089),CZ1108-INDIRECT(DA1089))</f>
        <v>#N/A</v>
      </c>
      <c r="DB1108" s="118" t="e" cm="1">
        <f t="array" aca="1" ref="DB1108" ca="1">-MIN(DB1093/365*INDIRECT(DB1089),DA1108-INDIRECT(DB1089))</f>
        <v>#N/A</v>
      </c>
      <c r="DC1108" s="118" t="e" cm="1">
        <f t="array" aca="1" ref="DC1108" ca="1">-MIN(DC1093/365*INDIRECT(DC1089),DB1108-INDIRECT(DC1089))</f>
        <v>#N/A</v>
      </c>
      <c r="DD1108" s="118" t="e" cm="1">
        <f t="array" aca="1" ref="DD1108" ca="1">-MIN(DD1093/365*INDIRECT(DD1089),DC1108-INDIRECT(DD1089))</f>
        <v>#N/A</v>
      </c>
      <c r="DE1108" s="118" t="e" cm="1">
        <f t="array" aca="1" ref="DE1108" ca="1">-MIN(DE1093/365*INDIRECT(DE1089),DD1108-INDIRECT(DE1089))</f>
        <v>#N/A</v>
      </c>
      <c r="DF1108" s="118" t="e" cm="1">
        <f t="array" aca="1" ref="DF1108" ca="1">-MIN(DF1093/365*INDIRECT(DF1089),DE1108-INDIRECT(DF1089))</f>
        <v>#N/A</v>
      </c>
      <c r="DG1108" s="118" t="e" cm="1">
        <f t="array" aca="1" ref="DG1108" ca="1">-MIN(DG1093/365*INDIRECT(DG1089),DF1108-INDIRECT(DG1089))</f>
        <v>#N/A</v>
      </c>
      <c r="DH1108" s="118" t="e" cm="1">
        <f t="array" aca="1" ref="DH1108" ca="1">-MIN(DH1093/365*INDIRECT(DH1089),DG1108-INDIRECT(DH1089))</f>
        <v>#N/A</v>
      </c>
      <c r="DI1108" s="118" t="e" cm="1">
        <f t="array" aca="1" ref="DI1108" ca="1">-MIN(DI1093/365*INDIRECT(DI1089),DH1108-INDIRECT(DI1089))</f>
        <v>#N/A</v>
      </c>
      <c r="DJ1108" s="118" t="e" cm="1">
        <f t="array" aca="1" ref="DJ1108" ca="1">-MIN(DJ1093/365*INDIRECT(DJ1089),DI1108-INDIRECT(DJ1089))</f>
        <v>#N/A</v>
      </c>
      <c r="DK1108" s="118" t="e" cm="1">
        <f t="array" aca="1" ref="DK1108" ca="1">-MIN(DK1093/365*INDIRECT(DK1089),DJ1108-INDIRECT(DK1089))</f>
        <v>#N/A</v>
      </c>
      <c r="DL1108" s="118" t="e" cm="1">
        <f t="array" aca="1" ref="DL1108" ca="1">-MIN(DL1093/365*INDIRECT(DL1089),DK1108-INDIRECT(DL1089))</f>
        <v>#N/A</v>
      </c>
    </row>
    <row r="1109" spans="2:116" x14ac:dyDescent="0.4">
      <c r="B1109" s="164" t="s">
        <v>244</v>
      </c>
      <c r="C1109" s="164"/>
      <c r="D1109" s="164" t="s">
        <v>831</v>
      </c>
      <c r="E1109" s="204" t="str">
        <f t="shared" si="1344"/>
        <v>1109 WCINVBATCH-SV</v>
      </c>
      <c r="G1109" s="9"/>
      <c r="H1109" s="27"/>
      <c r="I1109" s="78"/>
      <c r="J1109" s="78"/>
      <c r="K1109" s="33"/>
      <c r="L1109" s="33"/>
      <c r="M1109" s="33"/>
      <c r="N1109" s="33"/>
      <c r="O1109" s="33"/>
      <c r="P1109" s="33"/>
      <c r="R1109" s="33"/>
      <c r="S1109" s="33"/>
      <c r="T1109" s="33"/>
      <c r="U1109" s="33"/>
      <c r="V1109" s="33"/>
      <c r="W1109" s="33"/>
      <c r="X1109" s="33"/>
      <c r="Y1109" s="33"/>
      <c r="Z1109" s="33"/>
      <c r="AA1109" s="33"/>
      <c r="AB1109" s="33"/>
      <c r="AC1109" s="33"/>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c r="AY1109" s="33"/>
      <c r="AZ1109" s="33"/>
      <c r="BA1109" s="33"/>
      <c r="BB1109" s="33"/>
      <c r="BC1109" s="33"/>
      <c r="BD1109" s="33"/>
      <c r="BE1109" s="33"/>
      <c r="BF1109" s="33"/>
      <c r="BG1109" s="33"/>
      <c r="BH1109" s="33"/>
      <c r="BI1109" s="33"/>
      <c r="BJ1109" s="33"/>
      <c r="BK1109" s="33"/>
      <c r="BL1109" s="33"/>
      <c r="BM1109" s="33"/>
      <c r="BN1109" s="33"/>
      <c r="BO1109" s="33"/>
      <c r="BP1109" s="33"/>
      <c r="BQ1109" s="33"/>
      <c r="BR1109" s="33"/>
      <c r="BS1109" s="33"/>
      <c r="BT1109" s="33"/>
      <c r="BU1109" s="33"/>
      <c r="BV1109" s="33"/>
      <c r="BW1109" s="33"/>
      <c r="BX1109" s="33"/>
      <c r="BY1109" s="33"/>
      <c r="BZ1109" s="33"/>
      <c r="CA1109" s="33"/>
      <c r="CB1109" s="33"/>
      <c r="CC1109" s="33"/>
      <c r="CD1109" s="33"/>
      <c r="CE1109" s="33"/>
      <c r="CF1109" s="33"/>
      <c r="CG1109" s="33"/>
      <c r="CH1109" s="33"/>
      <c r="CI1109" s="33"/>
      <c r="CJ1109" s="33"/>
      <c r="CK1109" s="33"/>
      <c r="CL1109" s="33"/>
      <c r="CN1109" s="78"/>
      <c r="CO1109" s="33"/>
      <c r="CP1109" s="33"/>
      <c r="CQ1109" s="33"/>
      <c r="CR1109" s="33"/>
      <c r="CS1109" s="33"/>
      <c r="CT1109" s="33"/>
      <c r="CU1109" s="33"/>
      <c r="CV1109" s="33"/>
      <c r="CW1109" s="33"/>
      <c r="CX1109" s="33"/>
      <c r="CY1109" s="33"/>
      <c r="CZ1109" s="33"/>
      <c r="DA1109" s="33"/>
      <c r="DB1109" s="33"/>
      <c r="DC1109" s="33"/>
      <c r="DD1109" s="33"/>
      <c r="DE1109" s="33"/>
      <c r="DF1109" s="33"/>
      <c r="DG1109" s="33"/>
      <c r="DH1109" s="33"/>
      <c r="DI1109" s="33"/>
      <c r="DJ1109" s="33"/>
      <c r="DK1109" s="33"/>
      <c r="DL1109" s="33"/>
    </row>
    <row r="1110" spans="2:116" x14ac:dyDescent="0.4">
      <c r="B1110" s="164"/>
      <c r="C1110" s="164" t="s">
        <v>234</v>
      </c>
      <c r="D1110" s="164" t="s">
        <v>831</v>
      </c>
      <c r="E1110" s="204" t="str">
        <f t="shared" si="1344"/>
        <v>1110 WCINVBATCH-SV</v>
      </c>
      <c r="G1110" s="126" t="str">
        <f>"Change in "&amp;G1108</f>
        <v>Change in Inventory - (Secondary label)</v>
      </c>
      <c r="K1110" s="33">
        <f t="shared" ref="K1110:P1110" ca="1" si="1346">SUMIF($3:$3,K$2,1110:1110)</f>
        <v>-13698.630136986301</v>
      </c>
      <c r="L1110" s="33">
        <f t="shared" ca="1" si="1346"/>
        <v>13616.438356164383</v>
      </c>
      <c r="M1110" s="33">
        <f t="shared" ca="1" si="1346"/>
        <v>0</v>
      </c>
      <c r="N1110" s="33">
        <f t="shared" ca="1" si="1346"/>
        <v>0</v>
      </c>
      <c r="O1110" s="33">
        <f t="shared" ca="1" si="1346"/>
        <v>0</v>
      </c>
      <c r="P1110" s="33">
        <f t="shared" ca="1" si="1346"/>
        <v>0</v>
      </c>
      <c r="R1110" s="33"/>
      <c r="S1110" s="33">
        <f t="shared" ref="S1110" ca="1" si="1347">R1108-S1108</f>
        <v>-13698.630136986301</v>
      </c>
      <c r="T1110" s="33">
        <f t="shared" ref="T1110" ca="1" si="1348">S1108-T1108</f>
        <v>0</v>
      </c>
      <c r="U1110" s="33">
        <f t="shared" ref="U1110" ca="1" si="1349">T1108-U1108</f>
        <v>0</v>
      </c>
      <c r="V1110" s="33">
        <f t="shared" ref="V1110" ca="1" si="1350">U1108-V1108</f>
        <v>0</v>
      </c>
      <c r="W1110" s="33">
        <f t="shared" ref="W1110" ca="1" si="1351">V1108-W1108</f>
        <v>0</v>
      </c>
      <c r="X1110" s="33">
        <f t="shared" ref="X1110" ca="1" si="1352">W1108-X1108</f>
        <v>0</v>
      </c>
      <c r="Y1110" s="33">
        <f t="shared" ref="Y1110" ca="1" si="1353">X1108-Y1108</f>
        <v>0</v>
      </c>
      <c r="Z1110" s="33">
        <f t="shared" ref="Z1110" ca="1" si="1354">Y1108-Z1108</f>
        <v>0</v>
      </c>
      <c r="AA1110" s="33">
        <f t="shared" ref="AA1110" ca="1" si="1355">Z1108-AA1108</f>
        <v>0</v>
      </c>
      <c r="AB1110" s="33">
        <f t="shared" ref="AB1110" ca="1" si="1356">AA1108-AB1108</f>
        <v>0</v>
      </c>
      <c r="AC1110" s="33">
        <f t="shared" ref="AC1110" ca="1" si="1357">AB1108-AC1108</f>
        <v>0</v>
      </c>
      <c r="AD1110" s="33">
        <f t="shared" ref="AD1110" ca="1" si="1358">AC1108-AD1108</f>
        <v>0</v>
      </c>
      <c r="AE1110" s="33">
        <f t="shared" ref="AE1110" ca="1" si="1359">AD1108-AE1108</f>
        <v>13616.438356164383</v>
      </c>
      <c r="AF1110" s="33">
        <f t="shared" ref="AF1110" ca="1" si="1360">AE1108-AF1108</f>
        <v>0</v>
      </c>
      <c r="AG1110" s="33">
        <f t="shared" ref="AG1110" ca="1" si="1361">AF1108-AG1108</f>
        <v>0</v>
      </c>
      <c r="AH1110" s="33">
        <f t="shared" ref="AH1110" ca="1" si="1362">AG1108-AH1108</f>
        <v>0</v>
      </c>
      <c r="AI1110" s="33">
        <f t="shared" ref="AI1110" ca="1" si="1363">AH1108-AI1108</f>
        <v>0</v>
      </c>
      <c r="AJ1110" s="33">
        <f t="shared" ref="AJ1110" ca="1" si="1364">AI1108-AJ1108</f>
        <v>0</v>
      </c>
      <c r="AK1110" s="33">
        <f t="shared" ref="AK1110" ca="1" si="1365">AJ1108-AK1108</f>
        <v>0</v>
      </c>
      <c r="AL1110" s="33">
        <f t="shared" ref="AL1110" ca="1" si="1366">AK1108-AL1108</f>
        <v>0</v>
      </c>
      <c r="AM1110" s="33">
        <f t="shared" ref="AM1110" ca="1" si="1367">AL1108-AM1108</f>
        <v>0</v>
      </c>
      <c r="AN1110" s="33">
        <f t="shared" ref="AN1110" ca="1" si="1368">AM1108-AN1108</f>
        <v>0</v>
      </c>
      <c r="AO1110" s="33">
        <f t="shared" ref="AO1110" ca="1" si="1369">AN1108-AO1108</f>
        <v>0</v>
      </c>
      <c r="AP1110" s="33">
        <f t="shared" ref="AP1110" ca="1" si="1370">AO1108-AP1108</f>
        <v>0</v>
      </c>
      <c r="AQ1110" s="33">
        <f t="shared" ref="AQ1110" ca="1" si="1371">AP1108-AQ1108</f>
        <v>0</v>
      </c>
      <c r="AR1110" s="33">
        <f t="shared" ref="AR1110" ca="1" si="1372">AQ1108-AR1108</f>
        <v>0</v>
      </c>
      <c r="AS1110" s="33">
        <f t="shared" ref="AS1110" ca="1" si="1373">AR1108-AS1108</f>
        <v>0</v>
      </c>
      <c r="AT1110" s="33">
        <f t="shared" ref="AT1110" ca="1" si="1374">AS1108-AT1108</f>
        <v>0</v>
      </c>
      <c r="AU1110" s="33">
        <f t="shared" ref="AU1110" ca="1" si="1375">AT1108-AU1108</f>
        <v>0</v>
      </c>
      <c r="AV1110" s="33">
        <f t="shared" ref="AV1110" ca="1" si="1376">AU1108-AV1108</f>
        <v>0</v>
      </c>
      <c r="AW1110" s="33">
        <f t="shared" ref="AW1110" ca="1" si="1377">AV1108-AW1108</f>
        <v>0</v>
      </c>
      <c r="AX1110" s="33">
        <f t="shared" ref="AX1110" ca="1" si="1378">AW1108-AX1108</f>
        <v>0</v>
      </c>
      <c r="AY1110" s="33">
        <f t="shared" ref="AY1110" ca="1" si="1379">AX1108-AY1108</f>
        <v>0</v>
      </c>
      <c r="AZ1110" s="33">
        <f t="shared" ref="AZ1110" ca="1" si="1380">AY1108-AZ1108</f>
        <v>0</v>
      </c>
      <c r="BA1110" s="33">
        <f t="shared" ref="BA1110" ca="1" si="1381">AZ1108-BA1108</f>
        <v>0</v>
      </c>
      <c r="BB1110" s="33">
        <f t="shared" ref="BB1110" ca="1" si="1382">BA1108-BB1108</f>
        <v>0</v>
      </c>
      <c r="BC1110" s="33">
        <f t="shared" ref="BC1110" ca="1" si="1383">BB1108-BC1108</f>
        <v>0</v>
      </c>
      <c r="BD1110" s="33">
        <f t="shared" ref="BD1110" ca="1" si="1384">BC1108-BD1108</f>
        <v>0</v>
      </c>
      <c r="BE1110" s="33">
        <f t="shared" ref="BE1110" ca="1" si="1385">BD1108-BE1108</f>
        <v>0</v>
      </c>
      <c r="BF1110" s="33">
        <f t="shared" ref="BF1110" ca="1" si="1386">BE1108-BF1108</f>
        <v>0</v>
      </c>
      <c r="BG1110" s="33">
        <f t="shared" ref="BG1110" ca="1" si="1387">BF1108-BG1108</f>
        <v>0</v>
      </c>
      <c r="BH1110" s="33">
        <f t="shared" ref="BH1110" ca="1" si="1388">BG1108-BH1108</f>
        <v>0</v>
      </c>
      <c r="BI1110" s="33">
        <f t="shared" ref="BI1110" ca="1" si="1389">BH1108-BI1108</f>
        <v>0</v>
      </c>
      <c r="BJ1110" s="33">
        <f t="shared" ref="BJ1110" ca="1" si="1390">BI1108-BJ1108</f>
        <v>0</v>
      </c>
      <c r="BK1110" s="33">
        <f t="shared" ref="BK1110" ca="1" si="1391">BJ1108-BK1108</f>
        <v>0</v>
      </c>
      <c r="BL1110" s="33">
        <f t="shared" ref="BL1110" ca="1" si="1392">BK1108-BL1108</f>
        <v>0</v>
      </c>
      <c r="BM1110" s="33">
        <f t="shared" ref="BM1110" ca="1" si="1393">BL1108-BM1108</f>
        <v>0</v>
      </c>
      <c r="BN1110" s="33">
        <f t="shared" ref="BN1110" ca="1" si="1394">BM1108-BN1108</f>
        <v>0</v>
      </c>
      <c r="BO1110" s="33">
        <f t="shared" ref="BO1110" ca="1" si="1395">BN1108-BO1108</f>
        <v>0</v>
      </c>
      <c r="BP1110" s="33">
        <f t="shared" ref="BP1110" ca="1" si="1396">BO1108-BP1108</f>
        <v>0</v>
      </c>
      <c r="BQ1110" s="33">
        <f t="shared" ref="BQ1110" ca="1" si="1397">BP1108-BQ1108</f>
        <v>0</v>
      </c>
      <c r="BR1110" s="33">
        <f t="shared" ref="BR1110" ca="1" si="1398">BQ1108-BR1108</f>
        <v>0</v>
      </c>
      <c r="BS1110" s="33">
        <f t="shared" ref="BS1110" ca="1" si="1399">BR1108-BS1108</f>
        <v>0</v>
      </c>
      <c r="BT1110" s="33">
        <f t="shared" ref="BT1110" ca="1" si="1400">BS1108-BT1108</f>
        <v>0</v>
      </c>
      <c r="BU1110" s="33">
        <f t="shared" ref="BU1110" ca="1" si="1401">BT1108-BU1108</f>
        <v>0</v>
      </c>
      <c r="BV1110" s="33">
        <f t="shared" ref="BV1110" ca="1" si="1402">BU1108-BV1108</f>
        <v>0</v>
      </c>
      <c r="BW1110" s="33">
        <f t="shared" ref="BW1110" ca="1" si="1403">BV1108-BW1108</f>
        <v>0</v>
      </c>
      <c r="BX1110" s="33">
        <f t="shared" ref="BX1110" ca="1" si="1404">BW1108-BX1108</f>
        <v>0</v>
      </c>
      <c r="BY1110" s="33">
        <f t="shared" ref="BY1110" ca="1" si="1405">BX1108-BY1108</f>
        <v>0</v>
      </c>
      <c r="BZ1110" s="33">
        <f t="shared" ref="BZ1110" ca="1" si="1406">BY1108-BZ1108</f>
        <v>0</v>
      </c>
      <c r="CA1110" s="33">
        <f t="shared" ref="CA1110" ca="1" si="1407">BZ1108-CA1108</f>
        <v>0</v>
      </c>
      <c r="CB1110" s="33">
        <f t="shared" ref="CB1110" ca="1" si="1408">CA1108-CB1108</f>
        <v>0</v>
      </c>
      <c r="CC1110" s="33">
        <f t="shared" ref="CC1110" ca="1" si="1409">CB1108-CC1108</f>
        <v>0</v>
      </c>
      <c r="CD1110" s="33">
        <f t="shared" ref="CD1110" ca="1" si="1410">CC1108-CD1108</f>
        <v>0</v>
      </c>
      <c r="CE1110" s="33">
        <f t="shared" ref="CE1110" ca="1" si="1411">CD1108-CE1108</f>
        <v>0</v>
      </c>
      <c r="CF1110" s="33">
        <f t="shared" ref="CF1110" ca="1" si="1412">CE1108-CF1108</f>
        <v>0</v>
      </c>
      <c r="CG1110" s="33">
        <f t="shared" ref="CG1110" ca="1" si="1413">CF1108-CG1108</f>
        <v>0</v>
      </c>
      <c r="CH1110" s="33">
        <f t="shared" ref="CH1110" ca="1" si="1414">CG1108-CH1108</f>
        <v>0</v>
      </c>
      <c r="CI1110" s="33">
        <f t="shared" ref="CI1110" ca="1" si="1415">CH1108-CI1108</f>
        <v>0</v>
      </c>
      <c r="CJ1110" s="33">
        <f t="shared" ref="CJ1110" ca="1" si="1416">CI1108-CJ1108</f>
        <v>0</v>
      </c>
      <c r="CK1110" s="33">
        <f t="shared" ref="CK1110" ca="1" si="1417">CJ1108-CK1108</f>
        <v>0</v>
      </c>
      <c r="CL1110" s="33">
        <f t="shared" ref="CL1110" ca="1" si="1418">CK1108-CL1108</f>
        <v>0</v>
      </c>
      <c r="CO1110" s="33" t="e">
        <f t="shared" ref="CO1110" ca="1" si="1419">CN1108-CO1108</f>
        <v>#N/A</v>
      </c>
      <c r="CP1110" s="33" t="e">
        <f t="shared" ref="CP1110" ca="1" si="1420">CO1108-CP1108</f>
        <v>#N/A</v>
      </c>
      <c r="CQ1110" s="33" t="e">
        <f t="shared" ref="CQ1110" ca="1" si="1421">CP1108-CQ1108</f>
        <v>#N/A</v>
      </c>
      <c r="CR1110" s="33" t="e">
        <f t="shared" ref="CR1110" ca="1" si="1422">CQ1108-CR1108</f>
        <v>#N/A</v>
      </c>
      <c r="CS1110" s="33" t="e">
        <f t="shared" ref="CS1110" ca="1" si="1423">CR1108-CS1108</f>
        <v>#N/A</v>
      </c>
      <c r="CT1110" s="33" t="e">
        <f t="shared" ref="CT1110" ca="1" si="1424">CS1108-CT1108</f>
        <v>#N/A</v>
      </c>
      <c r="CU1110" s="33" t="e">
        <f t="shared" ref="CU1110" ca="1" si="1425">CT1108-CU1108</f>
        <v>#N/A</v>
      </c>
      <c r="CV1110" s="33" t="e">
        <f t="shared" ref="CV1110" ca="1" si="1426">CU1108-CV1108</f>
        <v>#N/A</v>
      </c>
      <c r="CW1110" s="33" t="e">
        <f t="shared" ref="CW1110" ca="1" si="1427">CV1108-CW1108</f>
        <v>#N/A</v>
      </c>
      <c r="CX1110" s="33" t="e">
        <f t="shared" ref="CX1110" ca="1" si="1428">CW1108-CX1108</f>
        <v>#N/A</v>
      </c>
      <c r="CY1110" s="33" t="e">
        <f t="shared" ref="CY1110" ca="1" si="1429">CX1108-CY1108</f>
        <v>#N/A</v>
      </c>
      <c r="CZ1110" s="33" t="e">
        <f t="shared" ref="CZ1110" ca="1" si="1430">CY1108-CZ1108</f>
        <v>#N/A</v>
      </c>
      <c r="DA1110" s="33" t="e">
        <f t="shared" ref="DA1110" ca="1" si="1431">CZ1108-DA1108</f>
        <v>#N/A</v>
      </c>
      <c r="DB1110" s="33" t="e">
        <f t="shared" ref="DB1110" ca="1" si="1432">DA1108-DB1108</f>
        <v>#N/A</v>
      </c>
      <c r="DC1110" s="33" t="e">
        <f t="shared" ref="DC1110" ca="1" si="1433">DB1108-DC1108</f>
        <v>#N/A</v>
      </c>
      <c r="DD1110" s="33" t="e">
        <f t="shared" ref="DD1110" ca="1" si="1434">DC1108-DD1108</f>
        <v>#N/A</v>
      </c>
      <c r="DE1110" s="33" t="e">
        <f t="shared" ref="DE1110" ca="1" si="1435">DD1108-DE1108</f>
        <v>#N/A</v>
      </c>
      <c r="DF1110" s="33" t="e">
        <f t="shared" ref="DF1110" ca="1" si="1436">DE1108-DF1108</f>
        <v>#N/A</v>
      </c>
      <c r="DG1110" s="33" t="e">
        <f t="shared" ref="DG1110" ca="1" si="1437">DF1108-DG1108</f>
        <v>#N/A</v>
      </c>
      <c r="DH1110" s="33" t="e">
        <f t="shared" ref="DH1110" ca="1" si="1438">DG1108-DH1108</f>
        <v>#N/A</v>
      </c>
      <c r="DI1110" s="33" t="e">
        <f t="shared" ref="DI1110" ca="1" si="1439">DH1108-DI1108</f>
        <v>#N/A</v>
      </c>
      <c r="DJ1110" s="33" t="e">
        <f t="shared" ref="DJ1110" ca="1" si="1440">DI1108-DJ1108</f>
        <v>#N/A</v>
      </c>
      <c r="DK1110" s="33" t="e">
        <f t="shared" ref="DK1110" ca="1" si="1441">DJ1108-DK1108</f>
        <v>#N/A</v>
      </c>
      <c r="DL1110" s="33" t="e">
        <f t="shared" ref="DL1110" ca="1" si="1442">DK1108-DL1108</f>
        <v>#N/A</v>
      </c>
    </row>
    <row r="1111" spans="2:116" x14ac:dyDescent="0.4">
      <c r="B1111" s="164" t="s">
        <v>244</v>
      </c>
      <c r="C1111" s="164"/>
      <c r="D1111" s="164" t="s">
        <v>831</v>
      </c>
      <c r="E1111" s="204" t="str">
        <f t="shared" si="1344"/>
        <v>1111 WCINVBATCH-SV</v>
      </c>
      <c r="G1111" s="126"/>
      <c r="K1111" s="33"/>
      <c r="L1111" s="33"/>
      <c r="M1111" s="33"/>
      <c r="N1111" s="33"/>
      <c r="O1111" s="33"/>
      <c r="P1111" s="33"/>
      <c r="R1111" s="33"/>
      <c r="S1111" s="33"/>
      <c r="T1111" s="33"/>
      <c r="U1111" s="33"/>
      <c r="V1111" s="33"/>
      <c r="W1111" s="33"/>
      <c r="X1111" s="33"/>
      <c r="Y1111" s="33"/>
      <c r="Z1111" s="33"/>
      <c r="AA1111" s="33"/>
      <c r="AB1111" s="33"/>
      <c r="AC1111" s="33"/>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c r="AY1111" s="33"/>
      <c r="AZ1111" s="33"/>
      <c r="BA1111" s="33"/>
      <c r="BB1111" s="33"/>
      <c r="BC1111" s="33"/>
      <c r="BD1111" s="33"/>
      <c r="BE1111" s="33"/>
      <c r="BF1111" s="33"/>
      <c r="BG1111" s="33"/>
      <c r="BH1111" s="33"/>
      <c r="BI1111" s="33"/>
      <c r="BJ1111" s="33"/>
      <c r="BK1111" s="33"/>
      <c r="BL1111" s="33"/>
      <c r="BM1111" s="33"/>
      <c r="BN1111" s="33"/>
      <c r="BO1111" s="33"/>
      <c r="BP1111" s="33"/>
      <c r="BQ1111" s="33"/>
      <c r="BR1111" s="33"/>
      <c r="BS1111" s="33"/>
      <c r="BT1111" s="33"/>
      <c r="BU1111" s="33"/>
      <c r="BV1111" s="33"/>
      <c r="BW1111" s="33"/>
      <c r="BX1111" s="33"/>
      <c r="BY1111" s="33"/>
      <c r="BZ1111" s="33"/>
      <c r="CA1111" s="33"/>
      <c r="CB1111" s="33"/>
      <c r="CC1111" s="33"/>
      <c r="CD1111" s="33"/>
      <c r="CE1111" s="33"/>
      <c r="CF1111" s="33"/>
      <c r="CG1111" s="33"/>
      <c r="CH1111" s="33"/>
      <c r="CI1111" s="33"/>
      <c r="CJ1111" s="33"/>
      <c r="CK1111" s="33"/>
      <c r="CL1111" s="33"/>
      <c r="CO1111" s="33"/>
      <c r="CP1111" s="33"/>
      <c r="CQ1111" s="33"/>
      <c r="CR1111" s="33"/>
      <c r="CS1111" s="33"/>
      <c r="CT1111" s="33"/>
      <c r="CU1111" s="33"/>
      <c r="CV1111" s="33"/>
      <c r="CW1111" s="33"/>
      <c r="CX1111" s="33"/>
      <c r="CY1111" s="33"/>
      <c r="CZ1111" s="33"/>
      <c r="DA1111" s="33"/>
      <c r="DB1111" s="33"/>
      <c r="DC1111" s="33"/>
      <c r="DD1111" s="33"/>
      <c r="DE1111" s="33"/>
      <c r="DF1111" s="33"/>
      <c r="DG1111" s="33"/>
      <c r="DH1111" s="33"/>
      <c r="DI1111" s="33"/>
      <c r="DJ1111" s="33"/>
      <c r="DK1111" s="33"/>
      <c r="DL1111" s="33"/>
    </row>
    <row r="1112" spans="2:116" x14ac:dyDescent="0.4">
      <c r="B1112" s="164" t="s">
        <v>332</v>
      </c>
      <c r="C1112" s="164"/>
      <c r="D1112" s="164" t="s">
        <v>831</v>
      </c>
      <c r="E1112" s="204" t="str">
        <f>ROW()&amp;" "&amp;D1112</f>
        <v>1112 WCINVBATCH-SV</v>
      </c>
      <c r="G1112" s="8" t="str">
        <f>G1083</f>
        <v>(Primary label)</v>
      </c>
      <c r="K1112" s="53"/>
      <c r="L1112" s="53"/>
      <c r="M1112" s="53"/>
      <c r="N1112" s="53"/>
      <c r="O1112" s="53"/>
      <c r="P1112" s="53"/>
      <c r="R1112" s="24"/>
      <c r="S1112" s="24"/>
      <c r="T1112" s="24"/>
      <c r="U1112" s="24"/>
      <c r="V1112" s="24"/>
      <c r="W1112" s="24"/>
      <c r="X1112" s="24"/>
      <c r="Y1112" s="24"/>
      <c r="Z1112" s="24"/>
      <c r="AA1112" s="24"/>
      <c r="AB1112" s="24"/>
      <c r="AC1112" s="24"/>
      <c r="AD1112" s="24"/>
      <c r="AE1112" s="24"/>
      <c r="AF1112" s="24"/>
      <c r="AG1112" s="24"/>
      <c r="AH1112" s="24"/>
      <c r="AI1112" s="24"/>
      <c r="AJ1112" s="24"/>
      <c r="AK1112" s="24"/>
      <c r="AL1112" s="24"/>
      <c r="AM1112" s="24"/>
      <c r="AN1112" s="24"/>
      <c r="AO1112" s="24"/>
      <c r="AP1112" s="24"/>
      <c r="AQ1112" s="24"/>
      <c r="AR1112" s="24"/>
      <c r="AS1112" s="24"/>
      <c r="AT1112" s="24"/>
      <c r="AU1112" s="24"/>
      <c r="AV1112" s="24"/>
      <c r="AW1112" s="24"/>
      <c r="AX1112" s="24"/>
      <c r="AY1112" s="24"/>
      <c r="AZ1112" s="24"/>
      <c r="BA1112" s="24"/>
      <c r="BB1112" s="24"/>
      <c r="BC1112" s="24"/>
      <c r="BD1112" s="24"/>
      <c r="BE1112" s="24"/>
      <c r="BF1112" s="24"/>
      <c r="BG1112" s="24"/>
      <c r="BH1112" s="24"/>
      <c r="BI1112" s="24"/>
      <c r="BJ1112" s="24"/>
      <c r="BK1112" s="24"/>
      <c r="BL1112" s="24"/>
      <c r="BM1112" s="24"/>
      <c r="BN1112" s="24"/>
      <c r="BO1112" s="24"/>
      <c r="BP1112" s="24"/>
      <c r="BQ1112" s="24"/>
      <c r="BR1112" s="24"/>
      <c r="BS1112" s="24"/>
      <c r="BT1112" s="24"/>
      <c r="BU1112" s="24"/>
      <c r="BV1112" s="24"/>
      <c r="BW1112" s="24"/>
      <c r="BX1112" s="24"/>
      <c r="BY1112" s="24"/>
      <c r="BZ1112" s="24"/>
      <c r="CA1112" s="24"/>
      <c r="CB1112" s="24"/>
      <c r="CC1112" s="24"/>
      <c r="CD1112" s="24"/>
      <c r="CE1112" s="24"/>
      <c r="CF1112" s="24"/>
      <c r="CG1112" s="24"/>
      <c r="CH1112" s="24"/>
      <c r="CI1112" s="24"/>
      <c r="CJ1112" s="24"/>
      <c r="CK1112" s="24"/>
      <c r="CL1112" s="24"/>
      <c r="CO1112" s="24"/>
      <c r="CP1112" s="24"/>
      <c r="CQ1112" s="24"/>
      <c r="CR1112" s="24"/>
      <c r="CS1112" s="24"/>
      <c r="CT1112" s="24"/>
      <c r="CU1112" s="24"/>
      <c r="CV1112" s="24"/>
      <c r="CW1112" s="24"/>
      <c r="CX1112" s="24"/>
      <c r="CY1112" s="24"/>
      <c r="CZ1112" s="24"/>
      <c r="DA1112" s="24"/>
      <c r="DB1112" s="24"/>
      <c r="DC1112" s="24"/>
      <c r="DD1112" s="24"/>
      <c r="DE1112" s="24"/>
      <c r="DF1112" s="24"/>
      <c r="DG1112" s="24"/>
      <c r="DH1112" s="24"/>
      <c r="DI1112" s="24"/>
      <c r="DJ1112" s="24"/>
      <c r="DK1112" s="24"/>
      <c r="DL1112" s="24"/>
    </row>
    <row r="1113" spans="2:116" x14ac:dyDescent="0.4">
      <c r="B1113" s="164" t="s">
        <v>332</v>
      </c>
      <c r="C1113" s="164"/>
      <c r="D1113" s="164" t="s">
        <v>831</v>
      </c>
      <c r="E1113" s="204" t="str">
        <f>ROW()&amp;" "&amp;D1113</f>
        <v>1113 WCINVBATCH-SV</v>
      </c>
      <c r="G1113" s="8" t="str">
        <f>G1084</f>
        <v>primary unit</v>
      </c>
      <c r="K1113" s="53"/>
      <c r="L1113" s="53"/>
      <c r="M1113" s="53"/>
      <c r="N1113" s="53"/>
      <c r="O1113" s="53"/>
      <c r="P1113" s="53"/>
      <c r="R1113" s="24"/>
      <c r="S1113" s="24"/>
      <c r="T1113" s="24"/>
      <c r="U1113" s="24"/>
      <c r="V1113" s="24"/>
      <c r="W1113" s="24"/>
      <c r="X1113" s="24"/>
      <c r="Y1113" s="24"/>
      <c r="Z1113" s="24"/>
      <c r="AA1113" s="24"/>
      <c r="AB1113" s="24"/>
      <c r="AC1113" s="24"/>
      <c r="AD1113" s="24"/>
      <c r="AE1113" s="24"/>
      <c r="AF1113" s="24"/>
      <c r="AG1113" s="24"/>
      <c r="AH1113" s="24"/>
      <c r="AI1113" s="24"/>
      <c r="AJ1113" s="24"/>
      <c r="AK1113" s="24"/>
      <c r="AL1113" s="24"/>
      <c r="AM1113" s="24"/>
      <c r="AN1113" s="24"/>
      <c r="AO1113" s="24"/>
      <c r="AP1113" s="24"/>
      <c r="AQ1113" s="24"/>
      <c r="AR1113" s="24"/>
      <c r="AS1113" s="24"/>
      <c r="AT1113" s="24"/>
      <c r="AU1113" s="24"/>
      <c r="AV1113" s="24"/>
      <c r="AW1113" s="24"/>
      <c r="AX1113" s="24"/>
      <c r="AY1113" s="24"/>
      <c r="AZ1113" s="24"/>
      <c r="BA1113" s="24"/>
      <c r="BB1113" s="24"/>
      <c r="BC1113" s="24"/>
      <c r="BD1113" s="24"/>
      <c r="BE1113" s="24"/>
      <c r="BF1113" s="24"/>
      <c r="BG1113" s="24"/>
      <c r="BH1113" s="24"/>
      <c r="BI1113" s="24"/>
      <c r="BJ1113" s="24"/>
      <c r="BK1113" s="24"/>
      <c r="BL1113" s="24"/>
      <c r="BM1113" s="24"/>
      <c r="BN1113" s="24"/>
      <c r="BO1113" s="24"/>
      <c r="BP1113" s="24"/>
      <c r="BQ1113" s="24"/>
      <c r="BR1113" s="24"/>
      <c r="BS1113" s="24"/>
      <c r="BT1113" s="24"/>
      <c r="BU1113" s="24"/>
      <c r="BV1113" s="24"/>
      <c r="BW1113" s="24"/>
      <c r="BX1113" s="24"/>
      <c r="BY1113" s="24"/>
      <c r="BZ1113" s="24"/>
      <c r="CA1113" s="24"/>
      <c r="CB1113" s="24"/>
      <c r="CC1113" s="24"/>
      <c r="CD1113" s="24"/>
      <c r="CE1113" s="24"/>
      <c r="CF1113" s="24"/>
      <c r="CG1113" s="24"/>
      <c r="CH1113" s="24"/>
      <c r="CI1113" s="24"/>
      <c r="CJ1113" s="24"/>
      <c r="CK1113" s="24"/>
      <c r="CL1113" s="24"/>
      <c r="CO1113" s="24"/>
      <c r="CP1113" s="24"/>
      <c r="CQ1113" s="24"/>
      <c r="CR1113" s="24"/>
      <c r="CS1113" s="24"/>
      <c r="CT1113" s="24"/>
      <c r="CU1113" s="24"/>
      <c r="CV1113" s="24"/>
      <c r="CW1113" s="24"/>
      <c r="CX1113" s="24"/>
      <c r="CY1113" s="24"/>
      <c r="CZ1113" s="24"/>
      <c r="DA1113" s="24"/>
      <c r="DB1113" s="24"/>
      <c r="DC1113" s="24"/>
      <c r="DD1113" s="24"/>
      <c r="DE1113" s="24"/>
      <c r="DF1113" s="24"/>
      <c r="DG1113" s="24"/>
      <c r="DH1113" s="24"/>
      <c r="DI1113" s="24"/>
      <c r="DJ1113" s="24"/>
      <c r="DK1113" s="24"/>
      <c r="DL1113" s="24"/>
    </row>
    <row r="1114" spans="2:116" x14ac:dyDescent="0.4">
      <c r="B1114" s="164" t="s">
        <v>332</v>
      </c>
      <c r="C1114" s="164"/>
      <c r="D1114" s="164" t="s">
        <v>831</v>
      </c>
      <c r="E1114" s="204" t="str">
        <f t="shared" ref="E1114:E1119" si="1443">ROW()&amp;" "&amp;D1114</f>
        <v>1114 WCINVBATCH-SV</v>
      </c>
      <c r="G1114" s="8" t="str">
        <f>G1085</f>
        <v>Primary revenue driver</v>
      </c>
      <c r="K1114" s="53"/>
      <c r="L1114" s="53"/>
      <c r="M1114" s="53"/>
      <c r="N1114" s="53"/>
      <c r="O1114" s="53"/>
      <c r="P1114" s="53"/>
      <c r="R1114" s="24"/>
      <c r="S1114" s="215" t="str">
        <f t="shared" ref="S1114:AX1114" si="1444">S1074</f>
        <v>S$16</v>
      </c>
      <c r="T1114" s="215" t="str">
        <f t="shared" si="1444"/>
        <v>T$16</v>
      </c>
      <c r="U1114" s="215" t="str">
        <f t="shared" si="1444"/>
        <v>U$16</v>
      </c>
      <c r="V1114" s="215" t="str">
        <f t="shared" si="1444"/>
        <v>V$16</v>
      </c>
      <c r="W1114" s="215" t="str">
        <f t="shared" si="1444"/>
        <v>W$16</v>
      </c>
      <c r="X1114" s="215" t="str">
        <f t="shared" si="1444"/>
        <v>X$16</v>
      </c>
      <c r="Y1114" s="215" t="str">
        <f t="shared" si="1444"/>
        <v>Y$16</v>
      </c>
      <c r="Z1114" s="215" t="str">
        <f t="shared" si="1444"/>
        <v>Z$16</v>
      </c>
      <c r="AA1114" s="215" t="str">
        <f t="shared" si="1444"/>
        <v>AA$16</v>
      </c>
      <c r="AB1114" s="215" t="str">
        <f t="shared" si="1444"/>
        <v>AB$16</v>
      </c>
      <c r="AC1114" s="215" t="str">
        <f t="shared" si="1444"/>
        <v>AC$16</v>
      </c>
      <c r="AD1114" s="215" t="str">
        <f t="shared" si="1444"/>
        <v>AD$16</v>
      </c>
      <c r="AE1114" s="215" t="str">
        <f t="shared" si="1444"/>
        <v>AE$16</v>
      </c>
      <c r="AF1114" s="215" t="str">
        <f t="shared" si="1444"/>
        <v>AF$16</v>
      </c>
      <c r="AG1114" s="215" t="str">
        <f t="shared" si="1444"/>
        <v>AG$16</v>
      </c>
      <c r="AH1114" s="215" t="str">
        <f t="shared" si="1444"/>
        <v>AH$16</v>
      </c>
      <c r="AI1114" s="215" t="str">
        <f t="shared" si="1444"/>
        <v>AI$16</v>
      </c>
      <c r="AJ1114" s="215" t="str">
        <f t="shared" si="1444"/>
        <v>AJ$16</v>
      </c>
      <c r="AK1114" s="215" t="str">
        <f t="shared" si="1444"/>
        <v>AK$16</v>
      </c>
      <c r="AL1114" s="215" t="str">
        <f t="shared" si="1444"/>
        <v>AL$16</v>
      </c>
      <c r="AM1114" s="215" t="str">
        <f t="shared" si="1444"/>
        <v>AM$16</v>
      </c>
      <c r="AN1114" s="215" t="str">
        <f t="shared" si="1444"/>
        <v>AN$16</v>
      </c>
      <c r="AO1114" s="215" t="str">
        <f t="shared" si="1444"/>
        <v>AO$16</v>
      </c>
      <c r="AP1114" s="215" t="str">
        <f t="shared" si="1444"/>
        <v>AP$16</v>
      </c>
      <c r="AQ1114" s="215" t="str">
        <f t="shared" si="1444"/>
        <v>AQ$16</v>
      </c>
      <c r="AR1114" s="215" t="str">
        <f t="shared" si="1444"/>
        <v>AR$16</v>
      </c>
      <c r="AS1114" s="215" t="str">
        <f t="shared" si="1444"/>
        <v>AS$16</v>
      </c>
      <c r="AT1114" s="215" t="str">
        <f t="shared" si="1444"/>
        <v>AT$16</v>
      </c>
      <c r="AU1114" s="215" t="str">
        <f t="shared" si="1444"/>
        <v>AU$16</v>
      </c>
      <c r="AV1114" s="215" t="str">
        <f t="shared" si="1444"/>
        <v>AV$16</v>
      </c>
      <c r="AW1114" s="215" t="str">
        <f t="shared" si="1444"/>
        <v>AW$16</v>
      </c>
      <c r="AX1114" s="215" t="str">
        <f t="shared" si="1444"/>
        <v>AX$16</v>
      </c>
      <c r="AY1114" s="215" t="str">
        <f t="shared" ref="AY1114:CD1114" si="1445">AY1074</f>
        <v>AY$16</v>
      </c>
      <c r="AZ1114" s="215" t="str">
        <f t="shared" si="1445"/>
        <v>AZ$16</v>
      </c>
      <c r="BA1114" s="215" t="str">
        <f t="shared" si="1445"/>
        <v>BA$16</v>
      </c>
      <c r="BB1114" s="215" t="str">
        <f t="shared" si="1445"/>
        <v>BB$16</v>
      </c>
      <c r="BC1114" s="215" t="str">
        <f t="shared" si="1445"/>
        <v>BC$16</v>
      </c>
      <c r="BD1114" s="215" t="str">
        <f t="shared" si="1445"/>
        <v>BD$16</v>
      </c>
      <c r="BE1114" s="215" t="str">
        <f t="shared" si="1445"/>
        <v>BE$16</v>
      </c>
      <c r="BF1114" s="215" t="str">
        <f t="shared" si="1445"/>
        <v>BF$16</v>
      </c>
      <c r="BG1114" s="215" t="str">
        <f t="shared" si="1445"/>
        <v>BG$16</v>
      </c>
      <c r="BH1114" s="215" t="str">
        <f t="shared" si="1445"/>
        <v>BH$16</v>
      </c>
      <c r="BI1114" s="215" t="str">
        <f t="shared" si="1445"/>
        <v>BI$16</v>
      </c>
      <c r="BJ1114" s="215" t="str">
        <f t="shared" si="1445"/>
        <v>BJ$16</v>
      </c>
      <c r="BK1114" s="215" t="str">
        <f t="shared" si="1445"/>
        <v>BK$16</v>
      </c>
      <c r="BL1114" s="215" t="str">
        <f t="shared" si="1445"/>
        <v>BL$16</v>
      </c>
      <c r="BM1114" s="215" t="str">
        <f t="shared" si="1445"/>
        <v>BM$16</v>
      </c>
      <c r="BN1114" s="215" t="str">
        <f t="shared" si="1445"/>
        <v>BN$16</v>
      </c>
      <c r="BO1114" s="215" t="str">
        <f t="shared" si="1445"/>
        <v>BO$16</v>
      </c>
      <c r="BP1114" s="215" t="str">
        <f t="shared" si="1445"/>
        <v>BP$16</v>
      </c>
      <c r="BQ1114" s="215" t="str">
        <f t="shared" si="1445"/>
        <v>BQ$16</v>
      </c>
      <c r="BR1114" s="215" t="str">
        <f t="shared" si="1445"/>
        <v>BR$16</v>
      </c>
      <c r="BS1114" s="215" t="str">
        <f t="shared" si="1445"/>
        <v>BS$16</v>
      </c>
      <c r="BT1114" s="215" t="str">
        <f t="shared" si="1445"/>
        <v>BT$16</v>
      </c>
      <c r="BU1114" s="215" t="str">
        <f t="shared" si="1445"/>
        <v>BU$16</v>
      </c>
      <c r="BV1114" s="215" t="str">
        <f t="shared" si="1445"/>
        <v>BV$16</v>
      </c>
      <c r="BW1114" s="215" t="str">
        <f t="shared" si="1445"/>
        <v>BW$16</v>
      </c>
      <c r="BX1114" s="215" t="str">
        <f t="shared" si="1445"/>
        <v>BX$16</v>
      </c>
      <c r="BY1114" s="215" t="str">
        <f t="shared" si="1445"/>
        <v>BY$16</v>
      </c>
      <c r="BZ1114" s="215" t="str">
        <f t="shared" si="1445"/>
        <v>BZ$16</v>
      </c>
      <c r="CA1114" s="215" t="str">
        <f t="shared" si="1445"/>
        <v>CA$16</v>
      </c>
      <c r="CB1114" s="215" t="str">
        <f t="shared" si="1445"/>
        <v>CB$16</v>
      </c>
      <c r="CC1114" s="215" t="str">
        <f t="shared" si="1445"/>
        <v>CC$16</v>
      </c>
      <c r="CD1114" s="215" t="str">
        <f t="shared" si="1445"/>
        <v>CD$16</v>
      </c>
      <c r="CE1114" s="215" t="str">
        <f t="shared" ref="CE1114:CL1114" si="1446">CE1074</f>
        <v>CE$16</v>
      </c>
      <c r="CF1114" s="215" t="str">
        <f t="shared" si="1446"/>
        <v>CF$16</v>
      </c>
      <c r="CG1114" s="215" t="str">
        <f t="shared" si="1446"/>
        <v>CG$16</v>
      </c>
      <c r="CH1114" s="215" t="str">
        <f t="shared" si="1446"/>
        <v>CH$16</v>
      </c>
      <c r="CI1114" s="215" t="str">
        <f t="shared" si="1446"/>
        <v>CI$16</v>
      </c>
      <c r="CJ1114" s="215" t="str">
        <f t="shared" si="1446"/>
        <v>CJ$16</v>
      </c>
      <c r="CK1114" s="215" t="str">
        <f t="shared" si="1446"/>
        <v>CK$16</v>
      </c>
      <c r="CL1114" s="215" t="str">
        <f t="shared" si="1446"/>
        <v>CL$16</v>
      </c>
      <c r="CO1114" s="215" t="str">
        <f t="shared" ref="CO1114:DL1114" si="1447">CO1074</f>
        <v>CO$16</v>
      </c>
      <c r="CP1114" s="215" t="str">
        <f t="shared" si="1447"/>
        <v>CP$16</v>
      </c>
      <c r="CQ1114" s="215" t="str">
        <f t="shared" si="1447"/>
        <v>CQ$16</v>
      </c>
      <c r="CR1114" s="215" t="str">
        <f t="shared" si="1447"/>
        <v>CR$16</v>
      </c>
      <c r="CS1114" s="215" t="str">
        <f t="shared" si="1447"/>
        <v>CS$16</v>
      </c>
      <c r="CT1114" s="215" t="str">
        <f t="shared" si="1447"/>
        <v>CT$16</v>
      </c>
      <c r="CU1114" s="215" t="str">
        <f t="shared" si="1447"/>
        <v>CU$16</v>
      </c>
      <c r="CV1114" s="215" t="str">
        <f t="shared" si="1447"/>
        <v>CV$16</v>
      </c>
      <c r="CW1114" s="215" t="str">
        <f t="shared" si="1447"/>
        <v>CW$16</v>
      </c>
      <c r="CX1114" s="215" t="str">
        <f t="shared" si="1447"/>
        <v>CX$16</v>
      </c>
      <c r="CY1114" s="215" t="str">
        <f t="shared" si="1447"/>
        <v>CY$16</v>
      </c>
      <c r="CZ1114" s="215" t="str">
        <f t="shared" si="1447"/>
        <v>CZ$16</v>
      </c>
      <c r="DA1114" s="215" t="str">
        <f t="shared" si="1447"/>
        <v>DA$16</v>
      </c>
      <c r="DB1114" s="215" t="str">
        <f t="shared" si="1447"/>
        <v>DB$16</v>
      </c>
      <c r="DC1114" s="215" t="str">
        <f t="shared" si="1447"/>
        <v>DC$16</v>
      </c>
      <c r="DD1114" s="215" t="str">
        <f t="shared" si="1447"/>
        <v>DD$16</v>
      </c>
      <c r="DE1114" s="215" t="str">
        <f t="shared" si="1447"/>
        <v>DE$16</v>
      </c>
      <c r="DF1114" s="215" t="str">
        <f t="shared" si="1447"/>
        <v>DF$16</v>
      </c>
      <c r="DG1114" s="215" t="str">
        <f t="shared" si="1447"/>
        <v>DG$16</v>
      </c>
      <c r="DH1114" s="215" t="str">
        <f t="shared" si="1447"/>
        <v>DH$16</v>
      </c>
      <c r="DI1114" s="215" t="str">
        <f t="shared" si="1447"/>
        <v>DI$16</v>
      </c>
      <c r="DJ1114" s="215" t="str">
        <f t="shared" si="1447"/>
        <v>DJ$16</v>
      </c>
      <c r="DK1114" s="215" t="str">
        <f t="shared" si="1447"/>
        <v>DK$16</v>
      </c>
      <c r="DL1114" s="215" t="str">
        <f t="shared" si="1447"/>
        <v>DL$16</v>
      </c>
    </row>
    <row r="1115" spans="2:116" x14ac:dyDescent="0.4">
      <c r="B1115" s="164" t="s">
        <v>332</v>
      </c>
      <c r="C1115" s="164"/>
      <c r="D1115" s="164" t="s">
        <v>831</v>
      </c>
      <c r="E1115" s="204" t="str">
        <f t="shared" si="1443"/>
        <v>1115 WCINVBATCH-SV</v>
      </c>
      <c r="G1115" s="8" t="str">
        <f>G1086</f>
        <v>Primary volume driver</v>
      </c>
      <c r="H1115" s="56"/>
      <c r="I1115" s="79"/>
      <c r="J1115" s="79"/>
      <c r="K1115" s="15"/>
      <c r="L1115" s="15"/>
      <c r="M1115" s="15"/>
      <c r="N1115" s="15"/>
      <c r="O1115" s="15"/>
      <c r="P1115" s="15"/>
      <c r="R1115" s="15"/>
      <c r="S1115" s="215" t="str">
        <f t="shared" ref="S1115:AX1115" si="1448">S1075</f>
        <v>S$17</v>
      </c>
      <c r="T1115" s="215" t="str">
        <f t="shared" si="1448"/>
        <v>T$17</v>
      </c>
      <c r="U1115" s="215" t="str">
        <f t="shared" si="1448"/>
        <v>U$17</v>
      </c>
      <c r="V1115" s="215" t="str">
        <f t="shared" si="1448"/>
        <v>V$17</v>
      </c>
      <c r="W1115" s="215" t="str">
        <f t="shared" si="1448"/>
        <v>W$17</v>
      </c>
      <c r="X1115" s="215" t="str">
        <f t="shared" si="1448"/>
        <v>X$17</v>
      </c>
      <c r="Y1115" s="215" t="str">
        <f t="shared" si="1448"/>
        <v>Y$17</v>
      </c>
      <c r="Z1115" s="215" t="str">
        <f t="shared" si="1448"/>
        <v>Z$17</v>
      </c>
      <c r="AA1115" s="215" t="str">
        <f t="shared" si="1448"/>
        <v>AA$17</v>
      </c>
      <c r="AB1115" s="215" t="str">
        <f t="shared" si="1448"/>
        <v>AB$17</v>
      </c>
      <c r="AC1115" s="215" t="str">
        <f t="shared" si="1448"/>
        <v>AC$17</v>
      </c>
      <c r="AD1115" s="215" t="str">
        <f t="shared" si="1448"/>
        <v>AD$17</v>
      </c>
      <c r="AE1115" s="215" t="str">
        <f t="shared" si="1448"/>
        <v>AE$17</v>
      </c>
      <c r="AF1115" s="215" t="str">
        <f t="shared" si="1448"/>
        <v>AF$17</v>
      </c>
      <c r="AG1115" s="215" t="str">
        <f t="shared" si="1448"/>
        <v>AG$17</v>
      </c>
      <c r="AH1115" s="215" t="str">
        <f t="shared" si="1448"/>
        <v>AH$17</v>
      </c>
      <c r="AI1115" s="215" t="str">
        <f t="shared" si="1448"/>
        <v>AI$17</v>
      </c>
      <c r="AJ1115" s="215" t="str">
        <f t="shared" si="1448"/>
        <v>AJ$17</v>
      </c>
      <c r="AK1115" s="215" t="str">
        <f t="shared" si="1448"/>
        <v>AK$17</v>
      </c>
      <c r="AL1115" s="215" t="str">
        <f t="shared" si="1448"/>
        <v>AL$17</v>
      </c>
      <c r="AM1115" s="215" t="str">
        <f t="shared" si="1448"/>
        <v>AM$17</v>
      </c>
      <c r="AN1115" s="215" t="str">
        <f t="shared" si="1448"/>
        <v>AN$17</v>
      </c>
      <c r="AO1115" s="215" t="str">
        <f t="shared" si="1448"/>
        <v>AO$17</v>
      </c>
      <c r="AP1115" s="215" t="str">
        <f t="shared" si="1448"/>
        <v>AP$17</v>
      </c>
      <c r="AQ1115" s="215" t="str">
        <f t="shared" si="1448"/>
        <v>AQ$17</v>
      </c>
      <c r="AR1115" s="215" t="str">
        <f t="shared" si="1448"/>
        <v>AR$17</v>
      </c>
      <c r="AS1115" s="215" t="str">
        <f t="shared" si="1448"/>
        <v>AS$17</v>
      </c>
      <c r="AT1115" s="215" t="str">
        <f t="shared" si="1448"/>
        <v>AT$17</v>
      </c>
      <c r="AU1115" s="215" t="str">
        <f t="shared" si="1448"/>
        <v>AU$17</v>
      </c>
      <c r="AV1115" s="215" t="str">
        <f t="shared" si="1448"/>
        <v>AV$17</v>
      </c>
      <c r="AW1115" s="215" t="str">
        <f t="shared" si="1448"/>
        <v>AW$17</v>
      </c>
      <c r="AX1115" s="215" t="str">
        <f t="shared" si="1448"/>
        <v>AX$17</v>
      </c>
      <c r="AY1115" s="215" t="str">
        <f t="shared" ref="AY1115:CD1115" si="1449">AY1075</f>
        <v>AY$17</v>
      </c>
      <c r="AZ1115" s="215" t="str">
        <f t="shared" si="1449"/>
        <v>AZ$17</v>
      </c>
      <c r="BA1115" s="215" t="str">
        <f t="shared" si="1449"/>
        <v>BA$17</v>
      </c>
      <c r="BB1115" s="215" t="str">
        <f t="shared" si="1449"/>
        <v>BB$17</v>
      </c>
      <c r="BC1115" s="215" t="str">
        <f t="shared" si="1449"/>
        <v>BC$17</v>
      </c>
      <c r="BD1115" s="215" t="str">
        <f t="shared" si="1449"/>
        <v>BD$17</v>
      </c>
      <c r="BE1115" s="215" t="str">
        <f t="shared" si="1449"/>
        <v>BE$17</v>
      </c>
      <c r="BF1115" s="215" t="str">
        <f t="shared" si="1449"/>
        <v>BF$17</v>
      </c>
      <c r="BG1115" s="215" t="str">
        <f t="shared" si="1449"/>
        <v>BG$17</v>
      </c>
      <c r="BH1115" s="215" t="str">
        <f t="shared" si="1449"/>
        <v>BH$17</v>
      </c>
      <c r="BI1115" s="215" t="str">
        <f t="shared" si="1449"/>
        <v>BI$17</v>
      </c>
      <c r="BJ1115" s="215" t="str">
        <f t="shared" si="1449"/>
        <v>BJ$17</v>
      </c>
      <c r="BK1115" s="215" t="str">
        <f t="shared" si="1449"/>
        <v>BK$17</v>
      </c>
      <c r="BL1115" s="215" t="str">
        <f t="shared" si="1449"/>
        <v>BL$17</v>
      </c>
      <c r="BM1115" s="215" t="str">
        <f t="shared" si="1449"/>
        <v>BM$17</v>
      </c>
      <c r="BN1115" s="215" t="str">
        <f t="shared" si="1449"/>
        <v>BN$17</v>
      </c>
      <c r="BO1115" s="215" t="str">
        <f t="shared" si="1449"/>
        <v>BO$17</v>
      </c>
      <c r="BP1115" s="215" t="str">
        <f t="shared" si="1449"/>
        <v>BP$17</v>
      </c>
      <c r="BQ1115" s="215" t="str">
        <f t="shared" si="1449"/>
        <v>BQ$17</v>
      </c>
      <c r="BR1115" s="215" t="str">
        <f t="shared" si="1449"/>
        <v>BR$17</v>
      </c>
      <c r="BS1115" s="215" t="str">
        <f t="shared" si="1449"/>
        <v>BS$17</v>
      </c>
      <c r="BT1115" s="215" t="str">
        <f t="shared" si="1449"/>
        <v>BT$17</v>
      </c>
      <c r="BU1115" s="215" t="str">
        <f t="shared" si="1449"/>
        <v>BU$17</v>
      </c>
      <c r="BV1115" s="215" t="str">
        <f t="shared" si="1449"/>
        <v>BV$17</v>
      </c>
      <c r="BW1115" s="215" t="str">
        <f t="shared" si="1449"/>
        <v>BW$17</v>
      </c>
      <c r="BX1115" s="215" t="str">
        <f t="shared" si="1449"/>
        <v>BX$17</v>
      </c>
      <c r="BY1115" s="215" t="str">
        <f t="shared" si="1449"/>
        <v>BY$17</v>
      </c>
      <c r="BZ1115" s="215" t="str">
        <f t="shared" si="1449"/>
        <v>BZ$17</v>
      </c>
      <c r="CA1115" s="215" t="str">
        <f t="shared" si="1449"/>
        <v>CA$17</v>
      </c>
      <c r="CB1115" s="215" t="str">
        <f t="shared" si="1449"/>
        <v>CB$17</v>
      </c>
      <c r="CC1115" s="215" t="str">
        <f t="shared" si="1449"/>
        <v>CC$17</v>
      </c>
      <c r="CD1115" s="215" t="str">
        <f t="shared" si="1449"/>
        <v>CD$17</v>
      </c>
      <c r="CE1115" s="215" t="str">
        <f t="shared" ref="CE1115:CL1115" si="1450">CE1075</f>
        <v>CE$17</v>
      </c>
      <c r="CF1115" s="215" t="str">
        <f t="shared" si="1450"/>
        <v>CF$17</v>
      </c>
      <c r="CG1115" s="215" t="str">
        <f t="shared" si="1450"/>
        <v>CG$17</v>
      </c>
      <c r="CH1115" s="215" t="str">
        <f t="shared" si="1450"/>
        <v>CH$17</v>
      </c>
      <c r="CI1115" s="215" t="str">
        <f t="shared" si="1450"/>
        <v>CI$17</v>
      </c>
      <c r="CJ1115" s="215" t="str">
        <f t="shared" si="1450"/>
        <v>CJ$17</v>
      </c>
      <c r="CK1115" s="215" t="str">
        <f t="shared" si="1450"/>
        <v>CK$17</v>
      </c>
      <c r="CL1115" s="215" t="str">
        <f t="shared" si="1450"/>
        <v>CL$17</v>
      </c>
      <c r="CN1115" s="79"/>
      <c r="CO1115" s="215" t="str">
        <f t="shared" ref="CO1115:DL1115" si="1451">CO1075</f>
        <v>CO$17</v>
      </c>
      <c r="CP1115" s="215" t="str">
        <f t="shared" si="1451"/>
        <v>CP$17</v>
      </c>
      <c r="CQ1115" s="215" t="str">
        <f t="shared" si="1451"/>
        <v>CQ$17</v>
      </c>
      <c r="CR1115" s="215" t="str">
        <f t="shared" si="1451"/>
        <v>CR$17</v>
      </c>
      <c r="CS1115" s="215" t="str">
        <f t="shared" si="1451"/>
        <v>CS$17</v>
      </c>
      <c r="CT1115" s="215" t="str">
        <f t="shared" si="1451"/>
        <v>CT$17</v>
      </c>
      <c r="CU1115" s="215" t="str">
        <f t="shared" si="1451"/>
        <v>CU$17</v>
      </c>
      <c r="CV1115" s="215" t="str">
        <f t="shared" si="1451"/>
        <v>CV$17</v>
      </c>
      <c r="CW1115" s="215" t="str">
        <f t="shared" si="1451"/>
        <v>CW$17</v>
      </c>
      <c r="CX1115" s="215" t="str">
        <f t="shared" si="1451"/>
        <v>CX$17</v>
      </c>
      <c r="CY1115" s="215" t="str">
        <f t="shared" si="1451"/>
        <v>CY$17</v>
      </c>
      <c r="CZ1115" s="215" t="str">
        <f t="shared" si="1451"/>
        <v>CZ$17</v>
      </c>
      <c r="DA1115" s="215" t="str">
        <f t="shared" si="1451"/>
        <v>DA$17</v>
      </c>
      <c r="DB1115" s="215" t="str">
        <f t="shared" si="1451"/>
        <v>DB$17</v>
      </c>
      <c r="DC1115" s="215" t="str">
        <f t="shared" si="1451"/>
        <v>DC$17</v>
      </c>
      <c r="DD1115" s="215" t="str">
        <f t="shared" si="1451"/>
        <v>DD$17</v>
      </c>
      <c r="DE1115" s="215" t="str">
        <f t="shared" si="1451"/>
        <v>DE$17</v>
      </c>
      <c r="DF1115" s="215" t="str">
        <f t="shared" si="1451"/>
        <v>DF$17</v>
      </c>
      <c r="DG1115" s="215" t="str">
        <f t="shared" si="1451"/>
        <v>DG$17</v>
      </c>
      <c r="DH1115" s="215" t="str">
        <f t="shared" si="1451"/>
        <v>DH$17</v>
      </c>
      <c r="DI1115" s="215" t="str">
        <f t="shared" si="1451"/>
        <v>DI$17</v>
      </c>
      <c r="DJ1115" s="215" t="str">
        <f t="shared" si="1451"/>
        <v>DJ$17</v>
      </c>
      <c r="DK1115" s="215" t="str">
        <f t="shared" si="1451"/>
        <v>DK$17</v>
      </c>
      <c r="DL1115" s="215" t="str">
        <f t="shared" si="1451"/>
        <v>DL$17</v>
      </c>
    </row>
    <row r="1116" spans="2:116" x14ac:dyDescent="0.4">
      <c r="B1116" s="164" t="s">
        <v>332</v>
      </c>
      <c r="C1116" s="164"/>
      <c r="D1116" s="164" t="s">
        <v>831</v>
      </c>
      <c r="E1116" s="204" t="str">
        <f t="shared" si="1443"/>
        <v>1116 WCINVBATCH-SV</v>
      </c>
      <c r="G1116" s="89" t="str">
        <f>G1091</f>
        <v xml:space="preserve">COGS w/ inventory - volume driven: </v>
      </c>
      <c r="H1116" s="12"/>
      <c r="I1116" s="60"/>
      <c r="J1116" s="60"/>
      <c r="K1116" s="15"/>
      <c r="L1116" s="15"/>
      <c r="M1116" s="15"/>
      <c r="N1116" s="15"/>
      <c r="O1116" s="15"/>
      <c r="P1116" s="15"/>
      <c r="R1116" s="15"/>
      <c r="S1116" s="215">
        <f t="shared" ref="S1116:AX1116" si="1452">S1076</f>
        <v>0</v>
      </c>
      <c r="T1116" s="215">
        <f t="shared" si="1452"/>
        <v>0</v>
      </c>
      <c r="U1116" s="215">
        <f t="shared" si="1452"/>
        <v>0</v>
      </c>
      <c r="V1116" s="215">
        <f t="shared" si="1452"/>
        <v>0</v>
      </c>
      <c r="W1116" s="215">
        <f t="shared" si="1452"/>
        <v>0</v>
      </c>
      <c r="X1116" s="215">
        <f t="shared" si="1452"/>
        <v>0</v>
      </c>
      <c r="Y1116" s="215">
        <f t="shared" si="1452"/>
        <v>0</v>
      </c>
      <c r="Z1116" s="215">
        <f t="shared" si="1452"/>
        <v>0</v>
      </c>
      <c r="AA1116" s="215">
        <f t="shared" si="1452"/>
        <v>0</v>
      </c>
      <c r="AB1116" s="215">
        <f t="shared" si="1452"/>
        <v>0</v>
      </c>
      <c r="AC1116" s="215">
        <f t="shared" si="1452"/>
        <v>0</v>
      </c>
      <c r="AD1116" s="215">
        <f t="shared" si="1452"/>
        <v>0</v>
      </c>
      <c r="AE1116" s="215">
        <f t="shared" si="1452"/>
        <v>0</v>
      </c>
      <c r="AF1116" s="215">
        <f t="shared" si="1452"/>
        <v>0</v>
      </c>
      <c r="AG1116" s="215">
        <f t="shared" si="1452"/>
        <v>0</v>
      </c>
      <c r="AH1116" s="215">
        <f t="shared" si="1452"/>
        <v>0</v>
      </c>
      <c r="AI1116" s="215">
        <f t="shared" si="1452"/>
        <v>0</v>
      </c>
      <c r="AJ1116" s="215">
        <f t="shared" si="1452"/>
        <v>0</v>
      </c>
      <c r="AK1116" s="215">
        <f t="shared" si="1452"/>
        <v>0</v>
      </c>
      <c r="AL1116" s="215">
        <f t="shared" si="1452"/>
        <v>0</v>
      </c>
      <c r="AM1116" s="215">
        <f t="shared" si="1452"/>
        <v>0</v>
      </c>
      <c r="AN1116" s="215">
        <f t="shared" si="1452"/>
        <v>0</v>
      </c>
      <c r="AO1116" s="215">
        <f t="shared" si="1452"/>
        <v>0</v>
      </c>
      <c r="AP1116" s="215">
        <f t="shared" si="1452"/>
        <v>0</v>
      </c>
      <c r="AQ1116" s="215">
        <f t="shared" si="1452"/>
        <v>0</v>
      </c>
      <c r="AR1116" s="215">
        <f t="shared" si="1452"/>
        <v>0</v>
      </c>
      <c r="AS1116" s="215">
        <f t="shared" si="1452"/>
        <v>0</v>
      </c>
      <c r="AT1116" s="215">
        <f t="shared" si="1452"/>
        <v>0</v>
      </c>
      <c r="AU1116" s="215">
        <f t="shared" si="1452"/>
        <v>0</v>
      </c>
      <c r="AV1116" s="215">
        <f t="shared" si="1452"/>
        <v>0</v>
      </c>
      <c r="AW1116" s="215">
        <f t="shared" si="1452"/>
        <v>0</v>
      </c>
      <c r="AX1116" s="215">
        <f t="shared" si="1452"/>
        <v>0</v>
      </c>
      <c r="AY1116" s="215">
        <f t="shared" ref="AY1116:CD1116" si="1453">AY1076</f>
        <v>0</v>
      </c>
      <c r="AZ1116" s="215">
        <f t="shared" si="1453"/>
        <v>0</v>
      </c>
      <c r="BA1116" s="215">
        <f t="shared" si="1453"/>
        <v>0</v>
      </c>
      <c r="BB1116" s="215">
        <f t="shared" si="1453"/>
        <v>0</v>
      </c>
      <c r="BC1116" s="215">
        <f t="shared" si="1453"/>
        <v>0</v>
      </c>
      <c r="BD1116" s="215">
        <f t="shared" si="1453"/>
        <v>0</v>
      </c>
      <c r="BE1116" s="215">
        <f t="shared" si="1453"/>
        <v>0</v>
      </c>
      <c r="BF1116" s="215">
        <f t="shared" si="1453"/>
        <v>0</v>
      </c>
      <c r="BG1116" s="215">
        <f t="shared" si="1453"/>
        <v>0</v>
      </c>
      <c r="BH1116" s="215">
        <f t="shared" si="1453"/>
        <v>0</v>
      </c>
      <c r="BI1116" s="215">
        <f t="shared" si="1453"/>
        <v>0</v>
      </c>
      <c r="BJ1116" s="215">
        <f t="shared" si="1453"/>
        <v>0</v>
      </c>
      <c r="BK1116" s="215">
        <f t="shared" si="1453"/>
        <v>0</v>
      </c>
      <c r="BL1116" s="215">
        <f t="shared" si="1453"/>
        <v>0</v>
      </c>
      <c r="BM1116" s="215">
        <f t="shared" si="1453"/>
        <v>0</v>
      </c>
      <c r="BN1116" s="215">
        <f t="shared" si="1453"/>
        <v>0</v>
      </c>
      <c r="BO1116" s="215">
        <f t="shared" si="1453"/>
        <v>0</v>
      </c>
      <c r="BP1116" s="215">
        <f t="shared" si="1453"/>
        <v>0</v>
      </c>
      <c r="BQ1116" s="215">
        <f t="shared" si="1453"/>
        <v>0</v>
      </c>
      <c r="BR1116" s="215">
        <f t="shared" si="1453"/>
        <v>0</v>
      </c>
      <c r="BS1116" s="215">
        <f t="shared" si="1453"/>
        <v>0</v>
      </c>
      <c r="BT1116" s="215">
        <f t="shared" si="1453"/>
        <v>0</v>
      </c>
      <c r="BU1116" s="215">
        <f t="shared" si="1453"/>
        <v>0</v>
      </c>
      <c r="BV1116" s="215">
        <f t="shared" si="1453"/>
        <v>0</v>
      </c>
      <c r="BW1116" s="215">
        <f t="shared" si="1453"/>
        <v>0</v>
      </c>
      <c r="BX1116" s="215">
        <f t="shared" si="1453"/>
        <v>0</v>
      </c>
      <c r="BY1116" s="215">
        <f t="shared" si="1453"/>
        <v>0</v>
      </c>
      <c r="BZ1116" s="215">
        <f t="shared" si="1453"/>
        <v>0</v>
      </c>
      <c r="CA1116" s="215">
        <f t="shared" si="1453"/>
        <v>0</v>
      </c>
      <c r="CB1116" s="215">
        <f t="shared" si="1453"/>
        <v>0</v>
      </c>
      <c r="CC1116" s="215">
        <f t="shared" si="1453"/>
        <v>0</v>
      </c>
      <c r="CD1116" s="215">
        <f t="shared" si="1453"/>
        <v>0</v>
      </c>
      <c r="CE1116" s="215">
        <f t="shared" ref="CE1116:CL1116" si="1454">CE1076</f>
        <v>0</v>
      </c>
      <c r="CF1116" s="215">
        <f t="shared" si="1454"/>
        <v>0</v>
      </c>
      <c r="CG1116" s="215">
        <f t="shared" si="1454"/>
        <v>0</v>
      </c>
      <c r="CH1116" s="215">
        <f t="shared" si="1454"/>
        <v>0</v>
      </c>
      <c r="CI1116" s="215">
        <f t="shared" si="1454"/>
        <v>0</v>
      </c>
      <c r="CJ1116" s="215">
        <f t="shared" si="1454"/>
        <v>0</v>
      </c>
      <c r="CK1116" s="215">
        <f t="shared" si="1454"/>
        <v>0</v>
      </c>
      <c r="CL1116" s="215">
        <f t="shared" si="1454"/>
        <v>0</v>
      </c>
      <c r="CN1116" s="60"/>
      <c r="CO1116" s="215">
        <f t="shared" ref="CO1116:DL1116" si="1455">CO1076</f>
        <v>0</v>
      </c>
      <c r="CP1116" s="215">
        <f t="shared" si="1455"/>
        <v>0</v>
      </c>
      <c r="CQ1116" s="215">
        <f t="shared" si="1455"/>
        <v>0</v>
      </c>
      <c r="CR1116" s="215">
        <f t="shared" si="1455"/>
        <v>0</v>
      </c>
      <c r="CS1116" s="215">
        <f t="shared" si="1455"/>
        <v>0</v>
      </c>
      <c r="CT1116" s="215">
        <f t="shared" si="1455"/>
        <v>0</v>
      </c>
      <c r="CU1116" s="215">
        <f t="shared" si="1455"/>
        <v>0</v>
      </c>
      <c r="CV1116" s="215">
        <f t="shared" si="1455"/>
        <v>0</v>
      </c>
      <c r="CW1116" s="215">
        <f t="shared" si="1455"/>
        <v>0</v>
      </c>
      <c r="CX1116" s="215">
        <f t="shared" si="1455"/>
        <v>0</v>
      </c>
      <c r="CY1116" s="215">
        <f t="shared" si="1455"/>
        <v>0</v>
      </c>
      <c r="CZ1116" s="215">
        <f t="shared" si="1455"/>
        <v>0</v>
      </c>
      <c r="DA1116" s="215">
        <f t="shared" si="1455"/>
        <v>0</v>
      </c>
      <c r="DB1116" s="215">
        <f t="shared" si="1455"/>
        <v>0</v>
      </c>
      <c r="DC1116" s="215">
        <f t="shared" si="1455"/>
        <v>0</v>
      </c>
      <c r="DD1116" s="215">
        <f t="shared" si="1455"/>
        <v>0</v>
      </c>
      <c r="DE1116" s="215">
        <f t="shared" si="1455"/>
        <v>0</v>
      </c>
      <c r="DF1116" s="215">
        <f t="shared" si="1455"/>
        <v>0</v>
      </c>
      <c r="DG1116" s="215">
        <f t="shared" si="1455"/>
        <v>0</v>
      </c>
      <c r="DH1116" s="215">
        <f t="shared" si="1455"/>
        <v>0</v>
      </c>
      <c r="DI1116" s="215">
        <f t="shared" si="1455"/>
        <v>0</v>
      </c>
      <c r="DJ1116" s="215">
        <f t="shared" si="1455"/>
        <v>0</v>
      </c>
      <c r="DK1116" s="215">
        <f t="shared" si="1455"/>
        <v>0</v>
      </c>
      <c r="DL1116" s="215">
        <f t="shared" si="1455"/>
        <v>0</v>
      </c>
    </row>
    <row r="1117" spans="2:116" x14ac:dyDescent="0.4">
      <c r="B1117" s="164" t="s">
        <v>332</v>
      </c>
      <c r="C1117" s="164"/>
      <c r="D1117" s="164" t="s">
        <v>831</v>
      </c>
      <c r="E1117" s="204" t="str">
        <f t="shared" si="1443"/>
        <v>1117 WCINVBATCH-SV</v>
      </c>
      <c r="G1117" s="241" t="str">
        <f>IFERROR(SUBSTITUTE(TRIM(MID(G1091, SEARCH("-", G1091) + 1, LEN(G1091))),":",""),"no unit")</f>
        <v>volume driven</v>
      </c>
      <c r="H1117" s="12"/>
      <c r="I1117" s="60"/>
      <c r="J1117" s="60"/>
      <c r="K1117" s="15"/>
      <c r="L1117" s="15"/>
      <c r="M1117" s="15"/>
      <c r="N1117" s="15"/>
      <c r="O1117" s="15"/>
      <c r="P1117" s="15"/>
      <c r="R1117" s="15"/>
      <c r="S1117" s="215"/>
      <c r="T1117" s="215"/>
      <c r="U1117" s="215"/>
      <c r="V1117" s="215"/>
      <c r="W1117" s="215"/>
      <c r="X1117" s="215"/>
      <c r="Y1117" s="215"/>
      <c r="Z1117" s="215"/>
      <c r="AA1117" s="215"/>
      <c r="AB1117" s="215"/>
      <c r="AC1117" s="215"/>
      <c r="AD1117" s="215"/>
      <c r="AE1117" s="215"/>
      <c r="AF1117" s="215"/>
      <c r="AG1117" s="215"/>
      <c r="AH1117" s="215"/>
      <c r="AI1117" s="215"/>
      <c r="AJ1117" s="215"/>
      <c r="AK1117" s="215"/>
      <c r="AL1117" s="215"/>
      <c r="AM1117" s="215"/>
      <c r="AN1117" s="215"/>
      <c r="AO1117" s="215"/>
      <c r="AP1117" s="215"/>
      <c r="AQ1117" s="215"/>
      <c r="AR1117" s="215"/>
      <c r="AS1117" s="215"/>
      <c r="AT1117" s="215"/>
      <c r="AU1117" s="215"/>
      <c r="AV1117" s="215"/>
      <c r="AW1117" s="215"/>
      <c r="AX1117" s="215"/>
      <c r="AY1117" s="215"/>
      <c r="AZ1117" s="215"/>
      <c r="BA1117" s="215"/>
      <c r="BB1117" s="215"/>
      <c r="BC1117" s="215"/>
      <c r="BD1117" s="215"/>
      <c r="BE1117" s="215"/>
      <c r="BF1117" s="215"/>
      <c r="BG1117" s="215"/>
      <c r="BH1117" s="215"/>
      <c r="BI1117" s="215"/>
      <c r="BJ1117" s="215"/>
      <c r="BK1117" s="215"/>
      <c r="BL1117" s="215"/>
      <c r="BM1117" s="215"/>
      <c r="BN1117" s="215"/>
      <c r="BO1117" s="215"/>
      <c r="BP1117" s="215"/>
      <c r="BQ1117" s="215"/>
      <c r="BR1117" s="215"/>
      <c r="BS1117" s="215"/>
      <c r="BT1117" s="215"/>
      <c r="BU1117" s="215"/>
      <c r="BV1117" s="215"/>
      <c r="BW1117" s="215"/>
      <c r="BX1117" s="215"/>
      <c r="BY1117" s="215"/>
      <c r="BZ1117" s="215"/>
      <c r="CA1117" s="215"/>
      <c r="CB1117" s="215"/>
      <c r="CC1117" s="215"/>
      <c r="CD1117" s="215"/>
      <c r="CE1117" s="215"/>
      <c r="CF1117" s="215"/>
      <c r="CG1117" s="215"/>
      <c r="CH1117" s="215"/>
      <c r="CI1117" s="215"/>
      <c r="CJ1117" s="215"/>
      <c r="CK1117" s="215"/>
      <c r="CL1117" s="215"/>
      <c r="CN1117" s="60"/>
      <c r="CO1117" s="215"/>
      <c r="CP1117" s="215"/>
      <c r="CQ1117" s="215"/>
      <c r="CR1117" s="215"/>
      <c r="CS1117" s="215"/>
      <c r="CT1117" s="215"/>
      <c r="CU1117" s="215"/>
      <c r="CV1117" s="215"/>
      <c r="CW1117" s="215"/>
      <c r="CX1117" s="215"/>
      <c r="CY1117" s="215"/>
      <c r="CZ1117" s="215"/>
      <c r="DA1117" s="215"/>
      <c r="DB1117" s="215"/>
      <c r="DC1117" s="215"/>
      <c r="DD1117" s="215"/>
      <c r="DE1117" s="215"/>
      <c r="DF1117" s="215"/>
      <c r="DG1117" s="215"/>
      <c r="DH1117" s="215"/>
      <c r="DI1117" s="215"/>
      <c r="DJ1117" s="215"/>
      <c r="DK1117" s="215"/>
      <c r="DL1117" s="215"/>
    </row>
    <row r="1118" spans="2:116" x14ac:dyDescent="0.4">
      <c r="B1118" s="164" t="s">
        <v>332</v>
      </c>
      <c r="C1118" s="164"/>
      <c r="D1118" s="164" t="s">
        <v>831</v>
      </c>
      <c r="E1118" s="204" t="str">
        <f t="shared" si="1443"/>
        <v>1118 WCINVBATCH-SV</v>
      </c>
      <c r="G1118" s="89" t="str">
        <f>G1089</f>
        <v>Secondary revenue driver</v>
      </c>
      <c r="H1118" s="12"/>
      <c r="I1118" s="60"/>
      <c r="J1118" s="60"/>
      <c r="K1118" s="15"/>
      <c r="L1118" s="15"/>
      <c r="M1118" s="15"/>
      <c r="N1118" s="15"/>
      <c r="O1118" s="15"/>
      <c r="P1118" s="15"/>
      <c r="R1118" s="15"/>
      <c r="S1118" s="4" t="str">
        <f t="shared" ref="S1118:CD1118" si="1456">ADDRESS(ROW(S1108),COLUMN(S1108),2)</f>
        <v>S$1108</v>
      </c>
      <c r="T1118" s="4" t="str">
        <f t="shared" si="1456"/>
        <v>T$1108</v>
      </c>
      <c r="U1118" s="4" t="str">
        <f t="shared" si="1456"/>
        <v>U$1108</v>
      </c>
      <c r="V1118" s="4" t="str">
        <f t="shared" si="1456"/>
        <v>V$1108</v>
      </c>
      <c r="W1118" s="4" t="str">
        <f t="shared" si="1456"/>
        <v>W$1108</v>
      </c>
      <c r="X1118" s="4" t="str">
        <f t="shared" si="1456"/>
        <v>X$1108</v>
      </c>
      <c r="Y1118" s="4" t="str">
        <f t="shared" si="1456"/>
        <v>Y$1108</v>
      </c>
      <c r="Z1118" s="4" t="str">
        <f t="shared" si="1456"/>
        <v>Z$1108</v>
      </c>
      <c r="AA1118" s="4" t="str">
        <f t="shared" si="1456"/>
        <v>AA$1108</v>
      </c>
      <c r="AB1118" s="4" t="str">
        <f t="shared" si="1456"/>
        <v>AB$1108</v>
      </c>
      <c r="AC1118" s="4" t="str">
        <f t="shared" si="1456"/>
        <v>AC$1108</v>
      </c>
      <c r="AD1118" s="4" t="str">
        <f t="shared" si="1456"/>
        <v>AD$1108</v>
      </c>
      <c r="AE1118" s="4" t="str">
        <f t="shared" si="1456"/>
        <v>AE$1108</v>
      </c>
      <c r="AF1118" s="4" t="str">
        <f t="shared" si="1456"/>
        <v>AF$1108</v>
      </c>
      <c r="AG1118" s="4" t="str">
        <f t="shared" si="1456"/>
        <v>AG$1108</v>
      </c>
      <c r="AH1118" s="4" t="str">
        <f t="shared" si="1456"/>
        <v>AH$1108</v>
      </c>
      <c r="AI1118" s="4" t="str">
        <f t="shared" si="1456"/>
        <v>AI$1108</v>
      </c>
      <c r="AJ1118" s="4" t="str">
        <f t="shared" si="1456"/>
        <v>AJ$1108</v>
      </c>
      <c r="AK1118" s="4" t="str">
        <f t="shared" si="1456"/>
        <v>AK$1108</v>
      </c>
      <c r="AL1118" s="4" t="str">
        <f t="shared" si="1456"/>
        <v>AL$1108</v>
      </c>
      <c r="AM1118" s="4" t="str">
        <f t="shared" si="1456"/>
        <v>AM$1108</v>
      </c>
      <c r="AN1118" s="4" t="str">
        <f t="shared" si="1456"/>
        <v>AN$1108</v>
      </c>
      <c r="AO1118" s="4" t="str">
        <f t="shared" si="1456"/>
        <v>AO$1108</v>
      </c>
      <c r="AP1118" s="4" t="str">
        <f t="shared" si="1456"/>
        <v>AP$1108</v>
      </c>
      <c r="AQ1118" s="4" t="str">
        <f t="shared" si="1456"/>
        <v>AQ$1108</v>
      </c>
      <c r="AR1118" s="4" t="str">
        <f t="shared" si="1456"/>
        <v>AR$1108</v>
      </c>
      <c r="AS1118" s="4" t="str">
        <f t="shared" si="1456"/>
        <v>AS$1108</v>
      </c>
      <c r="AT1118" s="4" t="str">
        <f t="shared" si="1456"/>
        <v>AT$1108</v>
      </c>
      <c r="AU1118" s="4" t="str">
        <f t="shared" si="1456"/>
        <v>AU$1108</v>
      </c>
      <c r="AV1118" s="4" t="str">
        <f t="shared" si="1456"/>
        <v>AV$1108</v>
      </c>
      <c r="AW1118" s="4" t="str">
        <f t="shared" si="1456"/>
        <v>AW$1108</v>
      </c>
      <c r="AX1118" s="4" t="str">
        <f t="shared" si="1456"/>
        <v>AX$1108</v>
      </c>
      <c r="AY1118" s="4" t="str">
        <f t="shared" si="1456"/>
        <v>AY$1108</v>
      </c>
      <c r="AZ1118" s="4" t="str">
        <f t="shared" si="1456"/>
        <v>AZ$1108</v>
      </c>
      <c r="BA1118" s="4" t="str">
        <f t="shared" si="1456"/>
        <v>BA$1108</v>
      </c>
      <c r="BB1118" s="4" t="str">
        <f t="shared" si="1456"/>
        <v>BB$1108</v>
      </c>
      <c r="BC1118" s="4" t="str">
        <f t="shared" si="1456"/>
        <v>BC$1108</v>
      </c>
      <c r="BD1118" s="4" t="str">
        <f t="shared" si="1456"/>
        <v>BD$1108</v>
      </c>
      <c r="BE1118" s="4" t="str">
        <f t="shared" si="1456"/>
        <v>BE$1108</v>
      </c>
      <c r="BF1118" s="4" t="str">
        <f t="shared" si="1456"/>
        <v>BF$1108</v>
      </c>
      <c r="BG1118" s="4" t="str">
        <f t="shared" si="1456"/>
        <v>BG$1108</v>
      </c>
      <c r="BH1118" s="4" t="str">
        <f t="shared" si="1456"/>
        <v>BH$1108</v>
      </c>
      <c r="BI1118" s="4" t="str">
        <f t="shared" si="1456"/>
        <v>BI$1108</v>
      </c>
      <c r="BJ1118" s="4" t="str">
        <f t="shared" si="1456"/>
        <v>BJ$1108</v>
      </c>
      <c r="BK1118" s="4" t="str">
        <f t="shared" si="1456"/>
        <v>BK$1108</v>
      </c>
      <c r="BL1118" s="4" t="str">
        <f t="shared" si="1456"/>
        <v>BL$1108</v>
      </c>
      <c r="BM1118" s="4" t="str">
        <f t="shared" si="1456"/>
        <v>BM$1108</v>
      </c>
      <c r="BN1118" s="4" t="str">
        <f t="shared" si="1456"/>
        <v>BN$1108</v>
      </c>
      <c r="BO1118" s="4" t="str">
        <f t="shared" si="1456"/>
        <v>BO$1108</v>
      </c>
      <c r="BP1118" s="4" t="str">
        <f t="shared" si="1456"/>
        <v>BP$1108</v>
      </c>
      <c r="BQ1118" s="4" t="str">
        <f t="shared" si="1456"/>
        <v>BQ$1108</v>
      </c>
      <c r="BR1118" s="4" t="str">
        <f t="shared" si="1456"/>
        <v>BR$1108</v>
      </c>
      <c r="BS1118" s="4" t="str">
        <f t="shared" si="1456"/>
        <v>BS$1108</v>
      </c>
      <c r="BT1118" s="4" t="str">
        <f t="shared" si="1456"/>
        <v>BT$1108</v>
      </c>
      <c r="BU1118" s="4" t="str">
        <f t="shared" si="1456"/>
        <v>BU$1108</v>
      </c>
      <c r="BV1118" s="4" t="str">
        <f t="shared" si="1456"/>
        <v>BV$1108</v>
      </c>
      <c r="BW1118" s="4" t="str">
        <f t="shared" si="1456"/>
        <v>BW$1108</v>
      </c>
      <c r="BX1118" s="4" t="str">
        <f t="shared" si="1456"/>
        <v>BX$1108</v>
      </c>
      <c r="BY1118" s="4" t="str">
        <f t="shared" si="1456"/>
        <v>BY$1108</v>
      </c>
      <c r="BZ1118" s="4" t="str">
        <f t="shared" si="1456"/>
        <v>BZ$1108</v>
      </c>
      <c r="CA1118" s="4" t="str">
        <f t="shared" si="1456"/>
        <v>CA$1108</v>
      </c>
      <c r="CB1118" s="4" t="str">
        <f t="shared" si="1456"/>
        <v>CB$1108</v>
      </c>
      <c r="CC1118" s="4" t="str">
        <f t="shared" si="1456"/>
        <v>CC$1108</v>
      </c>
      <c r="CD1118" s="4" t="str">
        <f t="shared" si="1456"/>
        <v>CD$1108</v>
      </c>
      <c r="CE1118" s="4" t="str">
        <f t="shared" ref="CE1118:CL1118" si="1457">ADDRESS(ROW(CE1108),COLUMN(CE1108),2)</f>
        <v>CE$1108</v>
      </c>
      <c r="CF1118" s="4" t="str">
        <f t="shared" si="1457"/>
        <v>CF$1108</v>
      </c>
      <c r="CG1118" s="4" t="str">
        <f t="shared" si="1457"/>
        <v>CG$1108</v>
      </c>
      <c r="CH1118" s="4" t="str">
        <f t="shared" si="1457"/>
        <v>CH$1108</v>
      </c>
      <c r="CI1118" s="4" t="str">
        <f t="shared" si="1457"/>
        <v>CI$1108</v>
      </c>
      <c r="CJ1118" s="4" t="str">
        <f t="shared" si="1457"/>
        <v>CJ$1108</v>
      </c>
      <c r="CK1118" s="4" t="str">
        <f t="shared" si="1457"/>
        <v>CK$1108</v>
      </c>
      <c r="CL1118" s="4" t="str">
        <f t="shared" si="1457"/>
        <v>CL$1108</v>
      </c>
      <c r="CN1118" s="60"/>
      <c r="CO1118" s="4" t="str">
        <f t="shared" ref="CO1118:DL1118" si="1458">ADDRESS(ROW(CO1108),COLUMN(CO1108),2)</f>
        <v>CO$1108</v>
      </c>
      <c r="CP1118" s="4" t="str">
        <f t="shared" si="1458"/>
        <v>CP$1108</v>
      </c>
      <c r="CQ1118" s="4" t="str">
        <f t="shared" si="1458"/>
        <v>CQ$1108</v>
      </c>
      <c r="CR1118" s="4" t="str">
        <f t="shared" si="1458"/>
        <v>CR$1108</v>
      </c>
      <c r="CS1118" s="4" t="str">
        <f t="shared" si="1458"/>
        <v>CS$1108</v>
      </c>
      <c r="CT1118" s="4" t="str">
        <f t="shared" si="1458"/>
        <v>CT$1108</v>
      </c>
      <c r="CU1118" s="4" t="str">
        <f t="shared" si="1458"/>
        <v>CU$1108</v>
      </c>
      <c r="CV1118" s="4" t="str">
        <f t="shared" si="1458"/>
        <v>CV$1108</v>
      </c>
      <c r="CW1118" s="4" t="str">
        <f t="shared" si="1458"/>
        <v>CW$1108</v>
      </c>
      <c r="CX1118" s="4" t="str">
        <f t="shared" si="1458"/>
        <v>CX$1108</v>
      </c>
      <c r="CY1118" s="4" t="str">
        <f t="shared" si="1458"/>
        <v>CY$1108</v>
      </c>
      <c r="CZ1118" s="4" t="str">
        <f t="shared" si="1458"/>
        <v>CZ$1108</v>
      </c>
      <c r="DA1118" s="4" t="str">
        <f t="shared" si="1458"/>
        <v>DA$1108</v>
      </c>
      <c r="DB1118" s="4" t="str">
        <f t="shared" si="1458"/>
        <v>DB$1108</v>
      </c>
      <c r="DC1118" s="4" t="str">
        <f t="shared" si="1458"/>
        <v>DC$1108</v>
      </c>
      <c r="DD1118" s="4" t="str">
        <f t="shared" si="1458"/>
        <v>DD$1108</v>
      </c>
      <c r="DE1118" s="4" t="str">
        <f t="shared" si="1458"/>
        <v>DE$1108</v>
      </c>
      <c r="DF1118" s="4" t="str">
        <f t="shared" si="1458"/>
        <v>DF$1108</v>
      </c>
      <c r="DG1118" s="4" t="str">
        <f t="shared" si="1458"/>
        <v>DG$1108</v>
      </c>
      <c r="DH1118" s="4" t="str">
        <f t="shared" si="1458"/>
        <v>DH$1108</v>
      </c>
      <c r="DI1118" s="4" t="str">
        <f t="shared" si="1458"/>
        <v>DI$1108</v>
      </c>
      <c r="DJ1118" s="4" t="str">
        <f t="shared" si="1458"/>
        <v>DJ$1108</v>
      </c>
      <c r="DK1118" s="4" t="str">
        <f t="shared" si="1458"/>
        <v>DK$1108</v>
      </c>
      <c r="DL1118" s="4" t="str">
        <f t="shared" si="1458"/>
        <v>DL$1108</v>
      </c>
    </row>
    <row r="1119" spans="2:116" x14ac:dyDescent="0.4">
      <c r="B1119" s="164" t="s">
        <v>332</v>
      </c>
      <c r="C1119" s="164"/>
      <c r="D1119" s="164" t="s">
        <v>831</v>
      </c>
      <c r="E1119" s="204" t="str">
        <f t="shared" si="1443"/>
        <v>1119 WCINVBATCH-SV</v>
      </c>
      <c r="G1119" s="8" t="str">
        <f>G1090</f>
        <v>Secondary volume driver</v>
      </c>
      <c r="H1119" s="12"/>
      <c r="I1119" s="60"/>
      <c r="J1119" s="60"/>
      <c r="K1119" s="15"/>
      <c r="L1119" s="15"/>
      <c r="M1119" s="15"/>
      <c r="N1119" s="15"/>
      <c r="O1119" s="15"/>
      <c r="P1119" s="15"/>
      <c r="R1119" s="15"/>
      <c r="S1119" s="215" t="str">
        <f t="shared" ref="S1119:AX1119" si="1459">S1079</f>
        <v>S$19</v>
      </c>
      <c r="T1119" s="215" t="str">
        <f t="shared" si="1459"/>
        <v>T$19</v>
      </c>
      <c r="U1119" s="215" t="str">
        <f t="shared" si="1459"/>
        <v>U$19</v>
      </c>
      <c r="V1119" s="215" t="str">
        <f t="shared" si="1459"/>
        <v>V$19</v>
      </c>
      <c r="W1119" s="215" t="str">
        <f t="shared" si="1459"/>
        <v>W$19</v>
      </c>
      <c r="X1119" s="215" t="str">
        <f t="shared" si="1459"/>
        <v>X$19</v>
      </c>
      <c r="Y1119" s="215" t="str">
        <f t="shared" si="1459"/>
        <v>Y$19</v>
      </c>
      <c r="Z1119" s="215" t="str">
        <f t="shared" si="1459"/>
        <v>Z$19</v>
      </c>
      <c r="AA1119" s="215" t="str">
        <f t="shared" si="1459"/>
        <v>AA$19</v>
      </c>
      <c r="AB1119" s="215" t="str">
        <f t="shared" si="1459"/>
        <v>AB$19</v>
      </c>
      <c r="AC1119" s="215" t="str">
        <f t="shared" si="1459"/>
        <v>AC$19</v>
      </c>
      <c r="AD1119" s="215" t="str">
        <f t="shared" si="1459"/>
        <v>AD$19</v>
      </c>
      <c r="AE1119" s="215" t="str">
        <f t="shared" si="1459"/>
        <v>AE$19</v>
      </c>
      <c r="AF1119" s="215" t="str">
        <f t="shared" si="1459"/>
        <v>AF$19</v>
      </c>
      <c r="AG1119" s="215" t="str">
        <f t="shared" si="1459"/>
        <v>AG$19</v>
      </c>
      <c r="AH1119" s="215" t="str">
        <f t="shared" si="1459"/>
        <v>AH$19</v>
      </c>
      <c r="AI1119" s="215" t="str">
        <f t="shared" si="1459"/>
        <v>AI$19</v>
      </c>
      <c r="AJ1119" s="215" t="str">
        <f t="shared" si="1459"/>
        <v>AJ$19</v>
      </c>
      <c r="AK1119" s="215" t="str">
        <f t="shared" si="1459"/>
        <v>AK$19</v>
      </c>
      <c r="AL1119" s="215" t="str">
        <f t="shared" si="1459"/>
        <v>AL$19</v>
      </c>
      <c r="AM1119" s="215" t="str">
        <f t="shared" si="1459"/>
        <v>AM$19</v>
      </c>
      <c r="AN1119" s="215" t="str">
        <f t="shared" si="1459"/>
        <v>AN$19</v>
      </c>
      <c r="AO1119" s="215" t="str">
        <f t="shared" si="1459"/>
        <v>AO$19</v>
      </c>
      <c r="AP1119" s="215" t="str">
        <f t="shared" si="1459"/>
        <v>AP$19</v>
      </c>
      <c r="AQ1119" s="215" t="str">
        <f t="shared" si="1459"/>
        <v>AQ$19</v>
      </c>
      <c r="AR1119" s="215" t="str">
        <f t="shared" si="1459"/>
        <v>AR$19</v>
      </c>
      <c r="AS1119" s="215" t="str">
        <f t="shared" si="1459"/>
        <v>AS$19</v>
      </c>
      <c r="AT1119" s="215" t="str">
        <f t="shared" si="1459"/>
        <v>AT$19</v>
      </c>
      <c r="AU1119" s="215" t="str">
        <f t="shared" si="1459"/>
        <v>AU$19</v>
      </c>
      <c r="AV1119" s="215" t="str">
        <f t="shared" si="1459"/>
        <v>AV$19</v>
      </c>
      <c r="AW1119" s="215" t="str">
        <f t="shared" si="1459"/>
        <v>AW$19</v>
      </c>
      <c r="AX1119" s="215" t="str">
        <f t="shared" si="1459"/>
        <v>AX$19</v>
      </c>
      <c r="AY1119" s="215" t="str">
        <f t="shared" ref="AY1119:CD1119" si="1460">AY1079</f>
        <v>AY$19</v>
      </c>
      <c r="AZ1119" s="215" t="str">
        <f t="shared" si="1460"/>
        <v>AZ$19</v>
      </c>
      <c r="BA1119" s="215" t="str">
        <f t="shared" si="1460"/>
        <v>BA$19</v>
      </c>
      <c r="BB1119" s="215" t="str">
        <f t="shared" si="1460"/>
        <v>BB$19</v>
      </c>
      <c r="BC1119" s="215" t="str">
        <f t="shared" si="1460"/>
        <v>BC$19</v>
      </c>
      <c r="BD1119" s="215" t="str">
        <f t="shared" si="1460"/>
        <v>BD$19</v>
      </c>
      <c r="BE1119" s="215" t="str">
        <f t="shared" si="1460"/>
        <v>BE$19</v>
      </c>
      <c r="BF1119" s="215" t="str">
        <f t="shared" si="1460"/>
        <v>BF$19</v>
      </c>
      <c r="BG1119" s="215" t="str">
        <f t="shared" si="1460"/>
        <v>BG$19</v>
      </c>
      <c r="BH1119" s="215" t="str">
        <f t="shared" si="1460"/>
        <v>BH$19</v>
      </c>
      <c r="BI1119" s="215" t="str">
        <f t="shared" si="1460"/>
        <v>BI$19</v>
      </c>
      <c r="BJ1119" s="215" t="str">
        <f t="shared" si="1460"/>
        <v>BJ$19</v>
      </c>
      <c r="BK1119" s="215" t="str">
        <f t="shared" si="1460"/>
        <v>BK$19</v>
      </c>
      <c r="BL1119" s="215" t="str">
        <f t="shared" si="1460"/>
        <v>BL$19</v>
      </c>
      <c r="BM1119" s="215" t="str">
        <f t="shared" si="1460"/>
        <v>BM$19</v>
      </c>
      <c r="BN1119" s="215" t="str">
        <f t="shared" si="1460"/>
        <v>BN$19</v>
      </c>
      <c r="BO1119" s="215" t="str">
        <f t="shared" si="1460"/>
        <v>BO$19</v>
      </c>
      <c r="BP1119" s="215" t="str">
        <f t="shared" si="1460"/>
        <v>BP$19</v>
      </c>
      <c r="BQ1119" s="215" t="str">
        <f t="shared" si="1460"/>
        <v>BQ$19</v>
      </c>
      <c r="BR1119" s="215" t="str">
        <f t="shared" si="1460"/>
        <v>BR$19</v>
      </c>
      <c r="BS1119" s="215" t="str">
        <f t="shared" si="1460"/>
        <v>BS$19</v>
      </c>
      <c r="BT1119" s="215" t="str">
        <f t="shared" si="1460"/>
        <v>BT$19</v>
      </c>
      <c r="BU1119" s="215" t="str">
        <f t="shared" si="1460"/>
        <v>BU$19</v>
      </c>
      <c r="BV1119" s="215" t="str">
        <f t="shared" si="1460"/>
        <v>BV$19</v>
      </c>
      <c r="BW1119" s="215" t="str">
        <f t="shared" si="1460"/>
        <v>BW$19</v>
      </c>
      <c r="BX1119" s="215" t="str">
        <f t="shared" si="1460"/>
        <v>BX$19</v>
      </c>
      <c r="BY1119" s="215" t="str">
        <f t="shared" si="1460"/>
        <v>BY$19</v>
      </c>
      <c r="BZ1119" s="215" t="str">
        <f t="shared" si="1460"/>
        <v>BZ$19</v>
      </c>
      <c r="CA1119" s="215" t="str">
        <f t="shared" si="1460"/>
        <v>CA$19</v>
      </c>
      <c r="CB1119" s="215" t="str">
        <f t="shared" si="1460"/>
        <v>CB$19</v>
      </c>
      <c r="CC1119" s="215" t="str">
        <f t="shared" si="1460"/>
        <v>CC$19</v>
      </c>
      <c r="CD1119" s="215" t="str">
        <f t="shared" si="1460"/>
        <v>CD$19</v>
      </c>
      <c r="CE1119" s="215" t="str">
        <f t="shared" ref="CE1119:CL1119" si="1461">CE1079</f>
        <v>CE$19</v>
      </c>
      <c r="CF1119" s="215" t="str">
        <f t="shared" si="1461"/>
        <v>CF$19</v>
      </c>
      <c r="CG1119" s="215" t="str">
        <f t="shared" si="1461"/>
        <v>CG$19</v>
      </c>
      <c r="CH1119" s="215" t="str">
        <f t="shared" si="1461"/>
        <v>CH$19</v>
      </c>
      <c r="CI1119" s="215" t="str">
        <f t="shared" si="1461"/>
        <v>CI$19</v>
      </c>
      <c r="CJ1119" s="215" t="str">
        <f t="shared" si="1461"/>
        <v>CJ$19</v>
      </c>
      <c r="CK1119" s="215" t="str">
        <f t="shared" si="1461"/>
        <v>CK$19</v>
      </c>
      <c r="CL1119" s="215" t="str">
        <f t="shared" si="1461"/>
        <v>CL$19</v>
      </c>
      <c r="CN1119" s="60"/>
      <c r="CO1119" s="215" t="str">
        <f t="shared" ref="CO1119:DL1119" si="1462">CO1079</f>
        <v>CO$19</v>
      </c>
      <c r="CP1119" s="215" t="str">
        <f t="shared" si="1462"/>
        <v>CP$19</v>
      </c>
      <c r="CQ1119" s="215" t="str">
        <f t="shared" si="1462"/>
        <v>CQ$19</v>
      </c>
      <c r="CR1119" s="215" t="str">
        <f t="shared" si="1462"/>
        <v>CR$19</v>
      </c>
      <c r="CS1119" s="215" t="str">
        <f t="shared" si="1462"/>
        <v>CS$19</v>
      </c>
      <c r="CT1119" s="215" t="str">
        <f t="shared" si="1462"/>
        <v>CT$19</v>
      </c>
      <c r="CU1119" s="215" t="str">
        <f t="shared" si="1462"/>
        <v>CU$19</v>
      </c>
      <c r="CV1119" s="215" t="str">
        <f t="shared" si="1462"/>
        <v>CV$19</v>
      </c>
      <c r="CW1119" s="215" t="str">
        <f t="shared" si="1462"/>
        <v>CW$19</v>
      </c>
      <c r="CX1119" s="215" t="str">
        <f t="shared" si="1462"/>
        <v>CX$19</v>
      </c>
      <c r="CY1119" s="215" t="str">
        <f t="shared" si="1462"/>
        <v>CY$19</v>
      </c>
      <c r="CZ1119" s="215" t="str">
        <f t="shared" si="1462"/>
        <v>CZ$19</v>
      </c>
      <c r="DA1119" s="215" t="str">
        <f t="shared" si="1462"/>
        <v>DA$19</v>
      </c>
      <c r="DB1119" s="215" t="str">
        <f t="shared" si="1462"/>
        <v>DB$19</v>
      </c>
      <c r="DC1119" s="215" t="str">
        <f t="shared" si="1462"/>
        <v>DC$19</v>
      </c>
      <c r="DD1119" s="215" t="str">
        <f t="shared" si="1462"/>
        <v>DD$19</v>
      </c>
      <c r="DE1119" s="215" t="str">
        <f t="shared" si="1462"/>
        <v>DE$19</v>
      </c>
      <c r="DF1119" s="215" t="str">
        <f t="shared" si="1462"/>
        <v>DF$19</v>
      </c>
      <c r="DG1119" s="215" t="str">
        <f t="shared" si="1462"/>
        <v>DG$19</v>
      </c>
      <c r="DH1119" s="215" t="str">
        <f t="shared" si="1462"/>
        <v>DH$19</v>
      </c>
      <c r="DI1119" s="215" t="str">
        <f t="shared" si="1462"/>
        <v>DI$19</v>
      </c>
      <c r="DJ1119" s="215" t="str">
        <f t="shared" si="1462"/>
        <v>DJ$19</v>
      </c>
      <c r="DK1119" s="215" t="str">
        <f t="shared" si="1462"/>
        <v>DK$19</v>
      </c>
      <c r="DL1119" s="215" t="str">
        <f t="shared" si="1462"/>
        <v>DL$19</v>
      </c>
    </row>
    <row r="1120" spans="2:116" x14ac:dyDescent="0.4">
      <c r="E1120" s="8"/>
      <c r="H1120" s="12"/>
      <c r="I1120" s="60"/>
      <c r="J1120" s="60"/>
      <c r="K1120" s="15"/>
      <c r="L1120" s="15"/>
      <c r="M1120" s="15"/>
      <c r="N1120" s="15"/>
      <c r="O1120" s="15"/>
      <c r="P1120" s="15"/>
      <c r="R1120" s="15"/>
      <c r="S1120" s="76"/>
      <c r="T1120" s="76"/>
      <c r="U1120" s="76"/>
      <c r="V1120" s="76"/>
      <c r="W1120" s="76"/>
      <c r="X1120" s="76"/>
      <c r="Y1120" s="76"/>
      <c r="Z1120" s="76"/>
      <c r="AA1120" s="76"/>
      <c r="AB1120" s="76"/>
      <c r="AC1120" s="76"/>
      <c r="AD1120" s="76"/>
      <c r="AE1120" s="76"/>
      <c r="AF1120" s="76"/>
      <c r="AG1120" s="76"/>
      <c r="AH1120" s="76"/>
      <c r="AI1120" s="76"/>
      <c r="AJ1120" s="76"/>
      <c r="AK1120" s="76"/>
      <c r="AL1120" s="76"/>
      <c r="AM1120" s="76"/>
      <c r="AN1120" s="76"/>
      <c r="AO1120" s="76"/>
      <c r="AP1120" s="76"/>
      <c r="AQ1120" s="76"/>
      <c r="AR1120" s="76"/>
      <c r="AS1120" s="76"/>
      <c r="AT1120" s="76"/>
      <c r="AU1120" s="76"/>
      <c r="AV1120" s="76"/>
      <c r="AW1120" s="76"/>
      <c r="AX1120" s="76"/>
      <c r="AY1120" s="76"/>
      <c r="AZ1120" s="76"/>
      <c r="BA1120" s="76"/>
      <c r="BB1120" s="76"/>
      <c r="BC1120" s="76"/>
      <c r="BD1120" s="76"/>
      <c r="BE1120" s="76"/>
      <c r="BF1120" s="76"/>
      <c r="BG1120" s="76"/>
      <c r="BH1120" s="76"/>
      <c r="BI1120" s="76"/>
      <c r="BJ1120" s="76"/>
      <c r="BK1120" s="76"/>
      <c r="BL1120" s="76"/>
      <c r="BM1120" s="76"/>
      <c r="BN1120" s="76"/>
      <c r="BO1120" s="76"/>
      <c r="BP1120" s="76"/>
      <c r="BQ1120" s="76"/>
      <c r="BR1120" s="76"/>
      <c r="BS1120" s="76"/>
      <c r="BT1120" s="76"/>
      <c r="BU1120" s="76"/>
      <c r="BV1120" s="76"/>
      <c r="BW1120" s="76"/>
      <c r="BX1120" s="76"/>
      <c r="BY1120" s="76"/>
      <c r="BZ1120" s="76"/>
      <c r="CA1120" s="76"/>
      <c r="CB1120" s="76"/>
      <c r="CC1120" s="76"/>
      <c r="CD1120" s="76"/>
      <c r="CE1120" s="76"/>
      <c r="CF1120" s="76"/>
      <c r="CG1120" s="76"/>
      <c r="CH1120" s="76"/>
      <c r="CI1120" s="76"/>
      <c r="CJ1120" s="76"/>
      <c r="CK1120" s="76"/>
      <c r="CL1120" s="76"/>
      <c r="CN1120" s="60"/>
      <c r="CO1120" s="76"/>
      <c r="CP1120" s="76"/>
      <c r="CQ1120" s="76"/>
      <c r="CR1120" s="76"/>
      <c r="CS1120" s="76"/>
      <c r="CT1120" s="76"/>
      <c r="CU1120" s="76"/>
      <c r="CV1120" s="76"/>
      <c r="CW1120" s="76"/>
      <c r="CX1120" s="76"/>
      <c r="CY1120" s="76"/>
      <c r="CZ1120" s="76"/>
      <c r="DA1120" s="76"/>
      <c r="DB1120" s="76"/>
      <c r="DC1120" s="76"/>
      <c r="DD1120" s="76"/>
      <c r="DE1120" s="76"/>
      <c r="DF1120" s="76"/>
      <c r="DG1120" s="76"/>
      <c r="DH1120" s="76"/>
      <c r="DI1120" s="76"/>
      <c r="DJ1120" s="76"/>
      <c r="DK1120" s="76"/>
      <c r="DL1120" s="76"/>
    </row>
    <row r="1121" spans="1:116" x14ac:dyDescent="0.4">
      <c r="A1121" s="174"/>
      <c r="E1121" s="8"/>
      <c r="G1121" s="175" t="s">
        <v>490</v>
      </c>
      <c r="H1121" s="174"/>
      <c r="I1121" s="176"/>
      <c r="J1121" s="176"/>
      <c r="K1121" s="197"/>
      <c r="L1121" s="197"/>
      <c r="M1121" s="197"/>
      <c r="N1121" s="197"/>
      <c r="O1121" s="197"/>
      <c r="P1121" s="197"/>
      <c r="R1121" s="198"/>
      <c r="S1121" s="174"/>
      <c r="T1121" s="174"/>
      <c r="U1121" s="174"/>
      <c r="V1121" s="174"/>
      <c r="W1121" s="174"/>
      <c r="X1121" s="174"/>
      <c r="Y1121" s="174"/>
      <c r="Z1121" s="174"/>
      <c r="AA1121" s="174"/>
      <c r="AB1121" s="174"/>
      <c r="AC1121" s="174"/>
      <c r="AD1121" s="174"/>
      <c r="AE1121" s="174"/>
      <c r="AF1121" s="174"/>
      <c r="AG1121" s="174"/>
      <c r="AH1121" s="174"/>
      <c r="AI1121" s="174"/>
      <c r="AJ1121" s="174"/>
      <c r="AK1121" s="174"/>
      <c r="AL1121" s="174"/>
      <c r="AM1121" s="174"/>
      <c r="AN1121" s="174"/>
      <c r="AO1121" s="174"/>
      <c r="AP1121" s="174"/>
      <c r="AQ1121" s="174"/>
      <c r="AR1121" s="174"/>
      <c r="AS1121" s="174"/>
      <c r="AT1121" s="174"/>
      <c r="AU1121" s="174"/>
      <c r="AV1121" s="174"/>
      <c r="AW1121" s="174"/>
      <c r="AX1121" s="174"/>
      <c r="AY1121" s="174"/>
      <c r="AZ1121" s="174"/>
      <c r="BA1121" s="174"/>
      <c r="BB1121" s="174"/>
      <c r="BC1121" s="174"/>
      <c r="BD1121" s="174"/>
      <c r="BE1121" s="174"/>
      <c r="BF1121" s="174"/>
      <c r="BG1121" s="174"/>
      <c r="BH1121" s="174"/>
      <c r="BI1121" s="174"/>
      <c r="BJ1121" s="174"/>
      <c r="BK1121" s="174"/>
      <c r="BL1121" s="174"/>
      <c r="BM1121" s="174"/>
      <c r="BN1121" s="174"/>
      <c r="BO1121" s="174"/>
      <c r="BP1121" s="174"/>
      <c r="BQ1121" s="174"/>
      <c r="BR1121" s="174"/>
      <c r="BS1121" s="174"/>
      <c r="BT1121" s="174"/>
      <c r="BU1121" s="174"/>
      <c r="BV1121" s="174"/>
      <c r="BW1121" s="174"/>
      <c r="BX1121" s="174"/>
      <c r="BY1121" s="174"/>
      <c r="BZ1121" s="174"/>
      <c r="CA1121" s="174"/>
      <c r="CB1121" s="174"/>
      <c r="CC1121" s="174"/>
      <c r="CD1121" s="174"/>
      <c r="CE1121" s="174"/>
      <c r="CF1121" s="174"/>
      <c r="CG1121" s="174"/>
      <c r="CH1121" s="174"/>
      <c r="CI1121" s="174"/>
      <c r="CJ1121" s="174"/>
      <c r="CK1121" s="174"/>
      <c r="CL1121" s="174"/>
      <c r="CN1121" s="176"/>
      <c r="CO1121" s="174"/>
      <c r="CP1121" s="174"/>
      <c r="CQ1121" s="174"/>
      <c r="CR1121" s="174"/>
      <c r="CS1121" s="174"/>
      <c r="CT1121" s="174"/>
      <c r="CU1121" s="174"/>
      <c r="CV1121" s="174"/>
      <c r="CW1121" s="174"/>
      <c r="CX1121" s="174"/>
      <c r="CY1121" s="174"/>
      <c r="CZ1121" s="174"/>
      <c r="DA1121" s="174"/>
      <c r="DB1121" s="174"/>
      <c r="DC1121" s="174"/>
      <c r="DD1121" s="174"/>
      <c r="DE1121" s="174"/>
      <c r="DF1121" s="174"/>
      <c r="DG1121" s="174"/>
      <c r="DH1121" s="174"/>
      <c r="DI1121" s="174"/>
      <c r="DJ1121" s="174"/>
      <c r="DK1121" s="174"/>
      <c r="DL1121" s="174"/>
    </row>
    <row r="1122" spans="1:116" x14ac:dyDescent="0.4">
      <c r="A1122" s="174"/>
      <c r="E1122" s="8"/>
      <c r="G1122" s="175" t="s">
        <v>492</v>
      </c>
      <c r="H1122" s="174"/>
      <c r="I1122" s="176"/>
      <c r="J1122" s="176"/>
      <c r="K1122" s="197"/>
      <c r="L1122" s="197"/>
      <c r="M1122" s="197"/>
      <c r="N1122" s="197"/>
      <c r="O1122" s="197"/>
      <c r="P1122" s="197"/>
      <c r="R1122" s="198"/>
      <c r="S1122" s="174"/>
      <c r="T1122" s="174"/>
      <c r="U1122" s="174"/>
      <c r="V1122" s="174"/>
      <c r="W1122" s="174"/>
      <c r="X1122" s="174"/>
      <c r="Y1122" s="174"/>
      <c r="Z1122" s="174"/>
      <c r="AA1122" s="174"/>
      <c r="AB1122" s="174"/>
      <c r="AC1122" s="174"/>
      <c r="AD1122" s="174"/>
      <c r="AE1122" s="174"/>
      <c r="AF1122" s="174"/>
      <c r="AG1122" s="174"/>
      <c r="AH1122" s="174"/>
      <c r="AI1122" s="174"/>
      <c r="AJ1122" s="174"/>
      <c r="AK1122" s="174"/>
      <c r="AL1122" s="174"/>
      <c r="AM1122" s="174"/>
      <c r="AN1122" s="174"/>
      <c r="AO1122" s="174"/>
      <c r="AP1122" s="174"/>
      <c r="AQ1122" s="174"/>
      <c r="AR1122" s="174"/>
      <c r="AS1122" s="174"/>
      <c r="AT1122" s="174"/>
      <c r="AU1122" s="174"/>
      <c r="AV1122" s="174"/>
      <c r="AW1122" s="174"/>
      <c r="AX1122" s="174"/>
      <c r="AY1122" s="174"/>
      <c r="AZ1122" s="174"/>
      <c r="BA1122" s="174"/>
      <c r="BB1122" s="174"/>
      <c r="BC1122" s="174"/>
      <c r="BD1122" s="174"/>
      <c r="BE1122" s="174"/>
      <c r="BF1122" s="174"/>
      <c r="BG1122" s="174"/>
      <c r="BH1122" s="174"/>
      <c r="BI1122" s="174"/>
      <c r="BJ1122" s="174"/>
      <c r="BK1122" s="174"/>
      <c r="BL1122" s="174"/>
      <c r="BM1122" s="174"/>
      <c r="BN1122" s="174"/>
      <c r="BO1122" s="174"/>
      <c r="BP1122" s="174"/>
      <c r="BQ1122" s="174"/>
      <c r="BR1122" s="174"/>
      <c r="BS1122" s="174"/>
      <c r="BT1122" s="174"/>
      <c r="BU1122" s="174"/>
      <c r="BV1122" s="174"/>
      <c r="BW1122" s="174"/>
      <c r="BX1122" s="174"/>
      <c r="BY1122" s="174"/>
      <c r="BZ1122" s="174"/>
      <c r="CA1122" s="174"/>
      <c r="CB1122" s="174"/>
      <c r="CC1122" s="174"/>
      <c r="CD1122" s="174"/>
      <c r="CE1122" s="174"/>
      <c r="CF1122" s="174"/>
      <c r="CG1122" s="174"/>
      <c r="CH1122" s="174"/>
      <c r="CI1122" s="174"/>
      <c r="CJ1122" s="174"/>
      <c r="CK1122" s="174"/>
      <c r="CL1122" s="174"/>
      <c r="CN1122" s="176"/>
      <c r="CO1122" s="174"/>
      <c r="CP1122" s="174"/>
      <c r="CQ1122" s="174"/>
      <c r="CR1122" s="174"/>
      <c r="CS1122" s="174"/>
      <c r="CT1122" s="174"/>
      <c r="CU1122" s="174"/>
      <c r="CV1122" s="174"/>
      <c r="CW1122" s="174"/>
      <c r="CX1122" s="174"/>
      <c r="CY1122" s="174"/>
      <c r="CZ1122" s="174"/>
      <c r="DA1122" s="174"/>
      <c r="DB1122" s="174"/>
      <c r="DC1122" s="174"/>
      <c r="DD1122" s="174"/>
      <c r="DE1122" s="174"/>
      <c r="DF1122" s="174"/>
      <c r="DG1122" s="174"/>
      <c r="DH1122" s="174"/>
      <c r="DI1122" s="174"/>
      <c r="DJ1122" s="174"/>
      <c r="DK1122" s="174"/>
      <c r="DL1122" s="174"/>
    </row>
    <row r="1123" spans="1:116" x14ac:dyDescent="0.4">
      <c r="A1123" s="174"/>
      <c r="E1123" s="8"/>
      <c r="G1123" s="175" t="s">
        <v>461</v>
      </c>
      <c r="H1123" s="174"/>
      <c r="I1123" s="176"/>
      <c r="J1123" s="176"/>
      <c r="K1123" s="197"/>
      <c r="L1123" s="197"/>
      <c r="M1123" s="197"/>
      <c r="N1123" s="197"/>
      <c r="O1123" s="197"/>
      <c r="P1123" s="197"/>
      <c r="R1123" s="198"/>
      <c r="S1123" s="199" t="str">
        <f t="shared" ref="S1123:CD1123" si="1463">S$20</f>
        <v>S$16</v>
      </c>
      <c r="T1123" s="199" t="str">
        <f t="shared" si="1463"/>
        <v>T$16</v>
      </c>
      <c r="U1123" s="199" t="str">
        <f t="shared" si="1463"/>
        <v>U$16</v>
      </c>
      <c r="V1123" s="199" t="str">
        <f t="shared" si="1463"/>
        <v>V$16</v>
      </c>
      <c r="W1123" s="199" t="str">
        <f t="shared" si="1463"/>
        <v>W$16</v>
      </c>
      <c r="X1123" s="199" t="str">
        <f t="shared" si="1463"/>
        <v>X$16</v>
      </c>
      <c r="Y1123" s="199" t="str">
        <f t="shared" si="1463"/>
        <v>Y$16</v>
      </c>
      <c r="Z1123" s="199" t="str">
        <f t="shared" si="1463"/>
        <v>Z$16</v>
      </c>
      <c r="AA1123" s="199" t="str">
        <f t="shared" si="1463"/>
        <v>AA$16</v>
      </c>
      <c r="AB1123" s="199" t="str">
        <f t="shared" si="1463"/>
        <v>AB$16</v>
      </c>
      <c r="AC1123" s="199" t="str">
        <f t="shared" si="1463"/>
        <v>AC$16</v>
      </c>
      <c r="AD1123" s="199" t="str">
        <f t="shared" si="1463"/>
        <v>AD$16</v>
      </c>
      <c r="AE1123" s="199" t="str">
        <f t="shared" si="1463"/>
        <v>AE$16</v>
      </c>
      <c r="AF1123" s="199" t="str">
        <f t="shared" si="1463"/>
        <v>AF$16</v>
      </c>
      <c r="AG1123" s="199" t="str">
        <f t="shared" si="1463"/>
        <v>AG$16</v>
      </c>
      <c r="AH1123" s="199" t="str">
        <f t="shared" si="1463"/>
        <v>AH$16</v>
      </c>
      <c r="AI1123" s="199" t="str">
        <f t="shared" si="1463"/>
        <v>AI$16</v>
      </c>
      <c r="AJ1123" s="199" t="str">
        <f t="shared" si="1463"/>
        <v>AJ$16</v>
      </c>
      <c r="AK1123" s="199" t="str">
        <f t="shared" si="1463"/>
        <v>AK$16</v>
      </c>
      <c r="AL1123" s="199" t="str">
        <f t="shared" si="1463"/>
        <v>AL$16</v>
      </c>
      <c r="AM1123" s="199" t="str">
        <f t="shared" si="1463"/>
        <v>AM$16</v>
      </c>
      <c r="AN1123" s="199" t="str">
        <f t="shared" si="1463"/>
        <v>AN$16</v>
      </c>
      <c r="AO1123" s="199" t="str">
        <f t="shared" si="1463"/>
        <v>AO$16</v>
      </c>
      <c r="AP1123" s="199" t="str">
        <f t="shared" si="1463"/>
        <v>AP$16</v>
      </c>
      <c r="AQ1123" s="199" t="str">
        <f t="shared" si="1463"/>
        <v>AQ$16</v>
      </c>
      <c r="AR1123" s="199" t="str">
        <f t="shared" si="1463"/>
        <v>AR$16</v>
      </c>
      <c r="AS1123" s="199" t="str">
        <f t="shared" si="1463"/>
        <v>AS$16</v>
      </c>
      <c r="AT1123" s="199" t="str">
        <f t="shared" si="1463"/>
        <v>AT$16</v>
      </c>
      <c r="AU1123" s="199" t="str">
        <f t="shared" si="1463"/>
        <v>AU$16</v>
      </c>
      <c r="AV1123" s="199" t="str">
        <f t="shared" si="1463"/>
        <v>AV$16</v>
      </c>
      <c r="AW1123" s="199" t="str">
        <f t="shared" si="1463"/>
        <v>AW$16</v>
      </c>
      <c r="AX1123" s="199" t="str">
        <f t="shared" si="1463"/>
        <v>AX$16</v>
      </c>
      <c r="AY1123" s="199" t="str">
        <f t="shared" si="1463"/>
        <v>AY$16</v>
      </c>
      <c r="AZ1123" s="199" t="str">
        <f t="shared" si="1463"/>
        <v>AZ$16</v>
      </c>
      <c r="BA1123" s="199" t="str">
        <f t="shared" si="1463"/>
        <v>BA$16</v>
      </c>
      <c r="BB1123" s="199" t="str">
        <f t="shared" si="1463"/>
        <v>BB$16</v>
      </c>
      <c r="BC1123" s="199" t="str">
        <f t="shared" si="1463"/>
        <v>BC$16</v>
      </c>
      <c r="BD1123" s="199" t="str">
        <f t="shared" si="1463"/>
        <v>BD$16</v>
      </c>
      <c r="BE1123" s="199" t="str">
        <f t="shared" si="1463"/>
        <v>BE$16</v>
      </c>
      <c r="BF1123" s="199" t="str">
        <f t="shared" si="1463"/>
        <v>BF$16</v>
      </c>
      <c r="BG1123" s="199" t="str">
        <f t="shared" si="1463"/>
        <v>BG$16</v>
      </c>
      <c r="BH1123" s="199" t="str">
        <f t="shared" si="1463"/>
        <v>BH$16</v>
      </c>
      <c r="BI1123" s="199" t="str">
        <f t="shared" si="1463"/>
        <v>BI$16</v>
      </c>
      <c r="BJ1123" s="199" t="str">
        <f t="shared" si="1463"/>
        <v>BJ$16</v>
      </c>
      <c r="BK1123" s="199" t="str">
        <f t="shared" si="1463"/>
        <v>BK$16</v>
      </c>
      <c r="BL1123" s="199" t="str">
        <f t="shared" si="1463"/>
        <v>BL$16</v>
      </c>
      <c r="BM1123" s="199" t="str">
        <f t="shared" si="1463"/>
        <v>BM$16</v>
      </c>
      <c r="BN1123" s="199" t="str">
        <f t="shared" si="1463"/>
        <v>BN$16</v>
      </c>
      <c r="BO1123" s="199" t="str">
        <f t="shared" si="1463"/>
        <v>BO$16</v>
      </c>
      <c r="BP1123" s="199" t="str">
        <f t="shared" si="1463"/>
        <v>BP$16</v>
      </c>
      <c r="BQ1123" s="199" t="str">
        <f t="shared" si="1463"/>
        <v>BQ$16</v>
      </c>
      <c r="BR1123" s="199" t="str">
        <f t="shared" si="1463"/>
        <v>BR$16</v>
      </c>
      <c r="BS1123" s="199" t="str">
        <f t="shared" si="1463"/>
        <v>BS$16</v>
      </c>
      <c r="BT1123" s="199" t="str">
        <f t="shared" si="1463"/>
        <v>BT$16</v>
      </c>
      <c r="BU1123" s="199" t="str">
        <f t="shared" si="1463"/>
        <v>BU$16</v>
      </c>
      <c r="BV1123" s="199" t="str">
        <f t="shared" si="1463"/>
        <v>BV$16</v>
      </c>
      <c r="BW1123" s="199" t="str">
        <f t="shared" si="1463"/>
        <v>BW$16</v>
      </c>
      <c r="BX1123" s="199" t="str">
        <f t="shared" si="1463"/>
        <v>BX$16</v>
      </c>
      <c r="BY1123" s="199" t="str">
        <f t="shared" si="1463"/>
        <v>BY$16</v>
      </c>
      <c r="BZ1123" s="199" t="str">
        <f t="shared" si="1463"/>
        <v>BZ$16</v>
      </c>
      <c r="CA1123" s="199" t="str">
        <f t="shared" si="1463"/>
        <v>CA$16</v>
      </c>
      <c r="CB1123" s="199" t="str">
        <f t="shared" si="1463"/>
        <v>CB$16</v>
      </c>
      <c r="CC1123" s="199" t="str">
        <f t="shared" si="1463"/>
        <v>CC$16</v>
      </c>
      <c r="CD1123" s="199" t="str">
        <f t="shared" si="1463"/>
        <v>CD$16</v>
      </c>
      <c r="CE1123" s="199" t="str">
        <f t="shared" ref="CE1123:CL1123" si="1464">CE$20</f>
        <v>CE$16</v>
      </c>
      <c r="CF1123" s="199" t="str">
        <f t="shared" si="1464"/>
        <v>CF$16</v>
      </c>
      <c r="CG1123" s="199" t="str">
        <f t="shared" si="1464"/>
        <v>CG$16</v>
      </c>
      <c r="CH1123" s="199" t="str">
        <f t="shared" si="1464"/>
        <v>CH$16</v>
      </c>
      <c r="CI1123" s="199" t="str">
        <f t="shared" si="1464"/>
        <v>CI$16</v>
      </c>
      <c r="CJ1123" s="199" t="str">
        <f t="shared" si="1464"/>
        <v>CJ$16</v>
      </c>
      <c r="CK1123" s="199" t="str">
        <f t="shared" si="1464"/>
        <v>CK$16</v>
      </c>
      <c r="CL1123" s="199" t="str">
        <f t="shared" si="1464"/>
        <v>CL$16</v>
      </c>
      <c r="CN1123" s="176"/>
      <c r="CO1123" s="199" t="str">
        <f t="shared" ref="CO1123:DL1123" si="1465">CO$20</f>
        <v>CO$16</v>
      </c>
      <c r="CP1123" s="199" t="str">
        <f t="shared" si="1465"/>
        <v>CP$16</v>
      </c>
      <c r="CQ1123" s="199" t="str">
        <f t="shared" si="1465"/>
        <v>CQ$16</v>
      </c>
      <c r="CR1123" s="199" t="str">
        <f t="shared" si="1465"/>
        <v>CR$16</v>
      </c>
      <c r="CS1123" s="199" t="str">
        <f t="shared" si="1465"/>
        <v>CS$16</v>
      </c>
      <c r="CT1123" s="199" t="str">
        <f t="shared" si="1465"/>
        <v>CT$16</v>
      </c>
      <c r="CU1123" s="199" t="str">
        <f t="shared" si="1465"/>
        <v>CU$16</v>
      </c>
      <c r="CV1123" s="199" t="str">
        <f t="shared" si="1465"/>
        <v>CV$16</v>
      </c>
      <c r="CW1123" s="199" t="str">
        <f t="shared" si="1465"/>
        <v>CW$16</v>
      </c>
      <c r="CX1123" s="199" t="str">
        <f t="shared" si="1465"/>
        <v>CX$16</v>
      </c>
      <c r="CY1123" s="199" t="str">
        <f t="shared" si="1465"/>
        <v>CY$16</v>
      </c>
      <c r="CZ1123" s="199" t="str">
        <f t="shared" si="1465"/>
        <v>CZ$16</v>
      </c>
      <c r="DA1123" s="199" t="str">
        <f t="shared" si="1465"/>
        <v>DA$16</v>
      </c>
      <c r="DB1123" s="199" t="str">
        <f t="shared" si="1465"/>
        <v>DB$16</v>
      </c>
      <c r="DC1123" s="199" t="str">
        <f t="shared" si="1465"/>
        <v>DC$16</v>
      </c>
      <c r="DD1123" s="199" t="str">
        <f t="shared" si="1465"/>
        <v>DD$16</v>
      </c>
      <c r="DE1123" s="199" t="str">
        <f t="shared" si="1465"/>
        <v>DE$16</v>
      </c>
      <c r="DF1123" s="199" t="str">
        <f t="shared" si="1465"/>
        <v>DF$16</v>
      </c>
      <c r="DG1123" s="199" t="str">
        <f t="shared" si="1465"/>
        <v>DG$16</v>
      </c>
      <c r="DH1123" s="199" t="str">
        <f t="shared" si="1465"/>
        <v>DH$16</v>
      </c>
      <c r="DI1123" s="199" t="str">
        <f t="shared" si="1465"/>
        <v>DI$16</v>
      </c>
      <c r="DJ1123" s="199" t="str">
        <f t="shared" si="1465"/>
        <v>DJ$16</v>
      </c>
      <c r="DK1123" s="199" t="str">
        <f t="shared" si="1465"/>
        <v>DK$16</v>
      </c>
      <c r="DL1123" s="199" t="str">
        <f t="shared" si="1465"/>
        <v>DL$16</v>
      </c>
    </row>
    <row r="1124" spans="1:116" x14ac:dyDescent="0.4">
      <c r="A1124" s="174"/>
      <c r="E1124" s="8"/>
      <c r="G1124" s="175" t="s">
        <v>462</v>
      </c>
      <c r="H1124" s="200"/>
      <c r="I1124" s="201"/>
      <c r="J1124" s="201"/>
      <c r="K1124" s="202"/>
      <c r="L1124" s="202"/>
      <c r="M1124" s="202"/>
      <c r="N1124" s="202"/>
      <c r="O1124" s="202"/>
      <c r="P1124" s="202"/>
      <c r="R1124" s="202"/>
      <c r="S1124" s="199" t="str">
        <f t="shared" ref="S1124:CD1124" si="1466">S$21</f>
        <v>S$17</v>
      </c>
      <c r="T1124" s="199" t="str">
        <f t="shared" si="1466"/>
        <v>T$17</v>
      </c>
      <c r="U1124" s="199" t="str">
        <f t="shared" si="1466"/>
        <v>U$17</v>
      </c>
      <c r="V1124" s="199" t="str">
        <f t="shared" si="1466"/>
        <v>V$17</v>
      </c>
      <c r="W1124" s="199" t="str">
        <f t="shared" si="1466"/>
        <v>W$17</v>
      </c>
      <c r="X1124" s="199" t="str">
        <f t="shared" si="1466"/>
        <v>X$17</v>
      </c>
      <c r="Y1124" s="199" t="str">
        <f t="shared" si="1466"/>
        <v>Y$17</v>
      </c>
      <c r="Z1124" s="199" t="str">
        <f t="shared" si="1466"/>
        <v>Z$17</v>
      </c>
      <c r="AA1124" s="199" t="str">
        <f t="shared" si="1466"/>
        <v>AA$17</v>
      </c>
      <c r="AB1124" s="199" t="str">
        <f t="shared" si="1466"/>
        <v>AB$17</v>
      </c>
      <c r="AC1124" s="199" t="str">
        <f t="shared" si="1466"/>
        <v>AC$17</v>
      </c>
      <c r="AD1124" s="199" t="str">
        <f t="shared" si="1466"/>
        <v>AD$17</v>
      </c>
      <c r="AE1124" s="199" t="str">
        <f t="shared" si="1466"/>
        <v>AE$17</v>
      </c>
      <c r="AF1124" s="199" t="str">
        <f t="shared" si="1466"/>
        <v>AF$17</v>
      </c>
      <c r="AG1124" s="199" t="str">
        <f t="shared" si="1466"/>
        <v>AG$17</v>
      </c>
      <c r="AH1124" s="199" t="str">
        <f t="shared" si="1466"/>
        <v>AH$17</v>
      </c>
      <c r="AI1124" s="199" t="str">
        <f t="shared" si="1466"/>
        <v>AI$17</v>
      </c>
      <c r="AJ1124" s="199" t="str">
        <f t="shared" si="1466"/>
        <v>AJ$17</v>
      </c>
      <c r="AK1124" s="199" t="str">
        <f t="shared" si="1466"/>
        <v>AK$17</v>
      </c>
      <c r="AL1124" s="199" t="str">
        <f t="shared" si="1466"/>
        <v>AL$17</v>
      </c>
      <c r="AM1124" s="199" t="str">
        <f t="shared" si="1466"/>
        <v>AM$17</v>
      </c>
      <c r="AN1124" s="199" t="str">
        <f t="shared" si="1466"/>
        <v>AN$17</v>
      </c>
      <c r="AO1124" s="199" t="str">
        <f t="shared" si="1466"/>
        <v>AO$17</v>
      </c>
      <c r="AP1124" s="199" t="str">
        <f t="shared" si="1466"/>
        <v>AP$17</v>
      </c>
      <c r="AQ1124" s="199" t="str">
        <f t="shared" si="1466"/>
        <v>AQ$17</v>
      </c>
      <c r="AR1124" s="199" t="str">
        <f t="shared" si="1466"/>
        <v>AR$17</v>
      </c>
      <c r="AS1124" s="199" t="str">
        <f t="shared" si="1466"/>
        <v>AS$17</v>
      </c>
      <c r="AT1124" s="199" t="str">
        <f t="shared" si="1466"/>
        <v>AT$17</v>
      </c>
      <c r="AU1124" s="199" t="str">
        <f t="shared" si="1466"/>
        <v>AU$17</v>
      </c>
      <c r="AV1124" s="199" t="str">
        <f t="shared" si="1466"/>
        <v>AV$17</v>
      </c>
      <c r="AW1124" s="199" t="str">
        <f t="shared" si="1466"/>
        <v>AW$17</v>
      </c>
      <c r="AX1124" s="199" t="str">
        <f t="shared" si="1466"/>
        <v>AX$17</v>
      </c>
      <c r="AY1124" s="199" t="str">
        <f t="shared" si="1466"/>
        <v>AY$17</v>
      </c>
      <c r="AZ1124" s="199" t="str">
        <f t="shared" si="1466"/>
        <v>AZ$17</v>
      </c>
      <c r="BA1124" s="199" t="str">
        <f t="shared" si="1466"/>
        <v>BA$17</v>
      </c>
      <c r="BB1124" s="199" t="str">
        <f t="shared" si="1466"/>
        <v>BB$17</v>
      </c>
      <c r="BC1124" s="199" t="str">
        <f t="shared" si="1466"/>
        <v>BC$17</v>
      </c>
      <c r="BD1124" s="199" t="str">
        <f t="shared" si="1466"/>
        <v>BD$17</v>
      </c>
      <c r="BE1124" s="199" t="str">
        <f t="shared" si="1466"/>
        <v>BE$17</v>
      </c>
      <c r="BF1124" s="199" t="str">
        <f t="shared" si="1466"/>
        <v>BF$17</v>
      </c>
      <c r="BG1124" s="199" t="str">
        <f t="shared" si="1466"/>
        <v>BG$17</v>
      </c>
      <c r="BH1124" s="199" t="str">
        <f t="shared" si="1466"/>
        <v>BH$17</v>
      </c>
      <c r="BI1124" s="199" t="str">
        <f t="shared" si="1466"/>
        <v>BI$17</v>
      </c>
      <c r="BJ1124" s="199" t="str">
        <f t="shared" si="1466"/>
        <v>BJ$17</v>
      </c>
      <c r="BK1124" s="199" t="str">
        <f t="shared" si="1466"/>
        <v>BK$17</v>
      </c>
      <c r="BL1124" s="199" t="str">
        <f t="shared" si="1466"/>
        <v>BL$17</v>
      </c>
      <c r="BM1124" s="199" t="str">
        <f t="shared" si="1466"/>
        <v>BM$17</v>
      </c>
      <c r="BN1124" s="199" t="str">
        <f t="shared" si="1466"/>
        <v>BN$17</v>
      </c>
      <c r="BO1124" s="199" t="str">
        <f t="shared" si="1466"/>
        <v>BO$17</v>
      </c>
      <c r="BP1124" s="199" t="str">
        <f t="shared" si="1466"/>
        <v>BP$17</v>
      </c>
      <c r="BQ1124" s="199" t="str">
        <f t="shared" si="1466"/>
        <v>BQ$17</v>
      </c>
      <c r="BR1124" s="199" t="str">
        <f t="shared" si="1466"/>
        <v>BR$17</v>
      </c>
      <c r="BS1124" s="199" t="str">
        <f t="shared" si="1466"/>
        <v>BS$17</v>
      </c>
      <c r="BT1124" s="199" t="str">
        <f t="shared" si="1466"/>
        <v>BT$17</v>
      </c>
      <c r="BU1124" s="199" t="str">
        <f t="shared" si="1466"/>
        <v>BU$17</v>
      </c>
      <c r="BV1124" s="199" t="str">
        <f t="shared" si="1466"/>
        <v>BV$17</v>
      </c>
      <c r="BW1124" s="199" t="str">
        <f t="shared" si="1466"/>
        <v>BW$17</v>
      </c>
      <c r="BX1124" s="199" t="str">
        <f t="shared" si="1466"/>
        <v>BX$17</v>
      </c>
      <c r="BY1124" s="199" t="str">
        <f t="shared" si="1466"/>
        <v>BY$17</v>
      </c>
      <c r="BZ1124" s="199" t="str">
        <f t="shared" si="1466"/>
        <v>BZ$17</v>
      </c>
      <c r="CA1124" s="199" t="str">
        <f t="shared" si="1466"/>
        <v>CA$17</v>
      </c>
      <c r="CB1124" s="199" t="str">
        <f t="shared" si="1466"/>
        <v>CB$17</v>
      </c>
      <c r="CC1124" s="199" t="str">
        <f t="shared" si="1466"/>
        <v>CC$17</v>
      </c>
      <c r="CD1124" s="199" t="str">
        <f t="shared" si="1466"/>
        <v>CD$17</v>
      </c>
      <c r="CE1124" s="199" t="str">
        <f t="shared" ref="CE1124:CL1124" si="1467">CE$21</f>
        <v>CE$17</v>
      </c>
      <c r="CF1124" s="199" t="str">
        <f t="shared" si="1467"/>
        <v>CF$17</v>
      </c>
      <c r="CG1124" s="199" t="str">
        <f t="shared" si="1467"/>
        <v>CG$17</v>
      </c>
      <c r="CH1124" s="199" t="str">
        <f t="shared" si="1467"/>
        <v>CH$17</v>
      </c>
      <c r="CI1124" s="199" t="str">
        <f t="shared" si="1467"/>
        <v>CI$17</v>
      </c>
      <c r="CJ1124" s="199" t="str">
        <f t="shared" si="1467"/>
        <v>CJ$17</v>
      </c>
      <c r="CK1124" s="199" t="str">
        <f t="shared" si="1467"/>
        <v>CK$17</v>
      </c>
      <c r="CL1124" s="199" t="str">
        <f t="shared" si="1467"/>
        <v>CL$17</v>
      </c>
      <c r="CN1124" s="201"/>
      <c r="CO1124" s="199" t="str">
        <f t="shared" ref="CO1124:DL1124" si="1468">CO$21</f>
        <v>CO$17</v>
      </c>
      <c r="CP1124" s="199" t="str">
        <f t="shared" si="1468"/>
        <v>CP$17</v>
      </c>
      <c r="CQ1124" s="199" t="str">
        <f t="shared" si="1468"/>
        <v>CQ$17</v>
      </c>
      <c r="CR1124" s="199" t="str">
        <f t="shared" si="1468"/>
        <v>CR$17</v>
      </c>
      <c r="CS1124" s="199" t="str">
        <f t="shared" si="1468"/>
        <v>CS$17</v>
      </c>
      <c r="CT1124" s="199" t="str">
        <f t="shared" si="1468"/>
        <v>CT$17</v>
      </c>
      <c r="CU1124" s="199" t="str">
        <f t="shared" si="1468"/>
        <v>CU$17</v>
      </c>
      <c r="CV1124" s="199" t="str">
        <f t="shared" si="1468"/>
        <v>CV$17</v>
      </c>
      <c r="CW1124" s="199" t="str">
        <f t="shared" si="1468"/>
        <v>CW$17</v>
      </c>
      <c r="CX1124" s="199" t="str">
        <f t="shared" si="1468"/>
        <v>CX$17</v>
      </c>
      <c r="CY1124" s="199" t="str">
        <f t="shared" si="1468"/>
        <v>CY$17</v>
      </c>
      <c r="CZ1124" s="199" t="str">
        <f t="shared" si="1468"/>
        <v>CZ$17</v>
      </c>
      <c r="DA1124" s="199" t="str">
        <f t="shared" si="1468"/>
        <v>DA$17</v>
      </c>
      <c r="DB1124" s="199" t="str">
        <f t="shared" si="1468"/>
        <v>DB$17</v>
      </c>
      <c r="DC1124" s="199" t="str">
        <f t="shared" si="1468"/>
        <v>DC$17</v>
      </c>
      <c r="DD1124" s="199" t="str">
        <f t="shared" si="1468"/>
        <v>DD$17</v>
      </c>
      <c r="DE1124" s="199" t="str">
        <f t="shared" si="1468"/>
        <v>DE$17</v>
      </c>
      <c r="DF1124" s="199" t="str">
        <f t="shared" si="1468"/>
        <v>DF$17</v>
      </c>
      <c r="DG1124" s="199" t="str">
        <f t="shared" si="1468"/>
        <v>DG$17</v>
      </c>
      <c r="DH1124" s="199" t="str">
        <f t="shared" si="1468"/>
        <v>DH$17</v>
      </c>
      <c r="DI1124" s="199" t="str">
        <f t="shared" si="1468"/>
        <v>DI$17</v>
      </c>
      <c r="DJ1124" s="199" t="str">
        <f t="shared" si="1468"/>
        <v>DJ$17</v>
      </c>
      <c r="DK1124" s="199" t="str">
        <f t="shared" si="1468"/>
        <v>DK$17</v>
      </c>
      <c r="DL1124" s="199" t="str">
        <f t="shared" si="1468"/>
        <v>DL$17</v>
      </c>
    </row>
    <row r="1125" spans="1:116" x14ac:dyDescent="0.4">
      <c r="A1125" s="174"/>
      <c r="E1125" s="8"/>
      <c r="G1125" s="175" t="s">
        <v>491</v>
      </c>
      <c r="H1125" s="200"/>
      <c r="I1125" s="201"/>
      <c r="J1125" s="201"/>
      <c r="K1125" s="202"/>
      <c r="L1125" s="202"/>
      <c r="M1125" s="202"/>
      <c r="N1125" s="202"/>
      <c r="O1125" s="202"/>
      <c r="P1125" s="202"/>
      <c r="R1125" s="202"/>
      <c r="S1125" s="190"/>
      <c r="T1125" s="190"/>
      <c r="U1125" s="190"/>
      <c r="V1125" s="190"/>
      <c r="W1125" s="190"/>
      <c r="X1125" s="190"/>
      <c r="Y1125" s="190"/>
      <c r="Z1125" s="190"/>
      <c r="AA1125" s="190"/>
      <c r="AB1125" s="190"/>
      <c r="AC1125" s="190"/>
      <c r="AD1125" s="190"/>
      <c r="AE1125" s="190"/>
      <c r="AF1125" s="190"/>
      <c r="AG1125" s="190"/>
      <c r="AH1125" s="190"/>
      <c r="AI1125" s="190"/>
      <c r="AJ1125" s="190"/>
      <c r="AK1125" s="190"/>
      <c r="AL1125" s="190"/>
      <c r="AM1125" s="190"/>
      <c r="AN1125" s="190"/>
      <c r="AO1125" s="190"/>
      <c r="AP1125" s="190"/>
      <c r="AQ1125" s="190"/>
      <c r="AR1125" s="190"/>
      <c r="AS1125" s="190"/>
      <c r="AT1125" s="190"/>
      <c r="AU1125" s="190"/>
      <c r="AV1125" s="190"/>
      <c r="AW1125" s="190"/>
      <c r="AX1125" s="190"/>
      <c r="AY1125" s="190"/>
      <c r="AZ1125" s="190"/>
      <c r="BA1125" s="190"/>
      <c r="BB1125" s="190"/>
      <c r="BC1125" s="190"/>
      <c r="BD1125" s="190"/>
      <c r="BE1125" s="190"/>
      <c r="BF1125" s="190"/>
      <c r="BG1125" s="190"/>
      <c r="BH1125" s="190"/>
      <c r="BI1125" s="190"/>
      <c r="BJ1125" s="190"/>
      <c r="BK1125" s="190"/>
      <c r="BL1125" s="190"/>
      <c r="BM1125" s="190"/>
      <c r="BN1125" s="190"/>
      <c r="BO1125" s="190"/>
      <c r="BP1125" s="190"/>
      <c r="BQ1125" s="190"/>
      <c r="BR1125" s="190"/>
      <c r="BS1125" s="190"/>
      <c r="BT1125" s="190"/>
      <c r="BU1125" s="190"/>
      <c r="BV1125" s="190"/>
      <c r="BW1125" s="190"/>
      <c r="BX1125" s="190"/>
      <c r="BY1125" s="190"/>
      <c r="BZ1125" s="190"/>
      <c r="CA1125" s="190"/>
      <c r="CB1125" s="190"/>
      <c r="CC1125" s="190"/>
      <c r="CD1125" s="190"/>
      <c r="CE1125" s="190"/>
      <c r="CF1125" s="190"/>
      <c r="CG1125" s="190"/>
      <c r="CH1125" s="190"/>
      <c r="CI1125" s="190"/>
      <c r="CJ1125" s="190"/>
      <c r="CK1125" s="190"/>
      <c r="CL1125" s="190"/>
      <c r="CN1125" s="201"/>
      <c r="CO1125" s="190"/>
      <c r="CP1125" s="190"/>
      <c r="CQ1125" s="190"/>
      <c r="CR1125" s="190"/>
      <c r="CS1125" s="190"/>
      <c r="CT1125" s="190"/>
      <c r="CU1125" s="190"/>
      <c r="CV1125" s="190"/>
      <c r="CW1125" s="190"/>
      <c r="CX1125" s="190"/>
      <c r="CY1125" s="190"/>
      <c r="CZ1125" s="190"/>
      <c r="DA1125" s="190"/>
      <c r="DB1125" s="190"/>
      <c r="DC1125" s="190"/>
      <c r="DD1125" s="190"/>
      <c r="DE1125" s="190"/>
      <c r="DF1125" s="190"/>
      <c r="DG1125" s="190"/>
      <c r="DH1125" s="190"/>
      <c r="DI1125" s="190"/>
      <c r="DJ1125" s="190"/>
      <c r="DK1125" s="190"/>
      <c r="DL1125" s="190"/>
    </row>
    <row r="1126" spans="1:116" x14ac:dyDescent="0.4">
      <c r="A1126" s="174"/>
      <c r="E1126" s="8"/>
      <c r="G1126" s="175" t="s">
        <v>505</v>
      </c>
      <c r="H1126" s="200"/>
      <c r="I1126" s="201"/>
      <c r="J1126" s="201"/>
      <c r="K1126" s="202"/>
      <c r="L1126" s="202"/>
      <c r="M1126" s="202"/>
      <c r="N1126" s="202"/>
      <c r="O1126" s="202"/>
      <c r="P1126" s="202"/>
      <c r="R1126" s="202"/>
      <c r="S1126" s="190"/>
      <c r="T1126" s="190"/>
      <c r="U1126" s="190"/>
      <c r="V1126" s="190"/>
      <c r="W1126" s="190"/>
      <c r="X1126" s="190"/>
      <c r="Y1126" s="190"/>
      <c r="Z1126" s="190"/>
      <c r="AA1126" s="190"/>
      <c r="AB1126" s="190"/>
      <c r="AC1126" s="190"/>
      <c r="AD1126" s="190"/>
      <c r="AE1126" s="190"/>
      <c r="AF1126" s="190"/>
      <c r="AG1126" s="190"/>
      <c r="AH1126" s="190"/>
      <c r="AI1126" s="190"/>
      <c r="AJ1126" s="190"/>
      <c r="AK1126" s="190"/>
      <c r="AL1126" s="190"/>
      <c r="AM1126" s="190"/>
      <c r="AN1126" s="190"/>
      <c r="AO1126" s="190"/>
      <c r="AP1126" s="190"/>
      <c r="AQ1126" s="190"/>
      <c r="AR1126" s="190"/>
      <c r="AS1126" s="190"/>
      <c r="AT1126" s="190"/>
      <c r="AU1126" s="190"/>
      <c r="AV1126" s="190"/>
      <c r="AW1126" s="190"/>
      <c r="AX1126" s="190"/>
      <c r="AY1126" s="190"/>
      <c r="AZ1126" s="190"/>
      <c r="BA1126" s="190"/>
      <c r="BB1126" s="190"/>
      <c r="BC1126" s="190"/>
      <c r="BD1126" s="190"/>
      <c r="BE1126" s="190"/>
      <c r="BF1126" s="190"/>
      <c r="BG1126" s="190"/>
      <c r="BH1126" s="190"/>
      <c r="BI1126" s="190"/>
      <c r="BJ1126" s="190"/>
      <c r="BK1126" s="190"/>
      <c r="BL1126" s="190"/>
      <c r="BM1126" s="190"/>
      <c r="BN1126" s="190"/>
      <c r="BO1126" s="190"/>
      <c r="BP1126" s="190"/>
      <c r="BQ1126" s="190"/>
      <c r="BR1126" s="190"/>
      <c r="BS1126" s="190"/>
      <c r="BT1126" s="190"/>
      <c r="BU1126" s="190"/>
      <c r="BV1126" s="190"/>
      <c r="BW1126" s="190"/>
      <c r="BX1126" s="190"/>
      <c r="BY1126" s="190"/>
      <c r="BZ1126" s="190"/>
      <c r="CA1126" s="190"/>
      <c r="CB1126" s="190"/>
      <c r="CC1126" s="190"/>
      <c r="CD1126" s="190"/>
      <c r="CE1126" s="190"/>
      <c r="CF1126" s="190"/>
      <c r="CG1126" s="190"/>
      <c r="CH1126" s="190"/>
      <c r="CI1126" s="190"/>
      <c r="CJ1126" s="190"/>
      <c r="CK1126" s="190"/>
      <c r="CL1126" s="190"/>
      <c r="CN1126" s="201"/>
      <c r="CO1126" s="190"/>
      <c r="CP1126" s="190"/>
      <c r="CQ1126" s="190"/>
      <c r="CR1126" s="190"/>
      <c r="CS1126" s="190"/>
      <c r="CT1126" s="190"/>
      <c r="CU1126" s="190"/>
      <c r="CV1126" s="190"/>
      <c r="CW1126" s="190"/>
      <c r="CX1126" s="190"/>
      <c r="CY1126" s="190"/>
      <c r="CZ1126" s="190"/>
      <c r="DA1126" s="190"/>
      <c r="DB1126" s="190"/>
      <c r="DC1126" s="190"/>
      <c r="DD1126" s="190"/>
      <c r="DE1126" s="190"/>
      <c r="DF1126" s="190"/>
      <c r="DG1126" s="190"/>
      <c r="DH1126" s="190"/>
      <c r="DI1126" s="190"/>
      <c r="DJ1126" s="190"/>
      <c r="DK1126" s="190"/>
      <c r="DL1126" s="190"/>
    </row>
    <row r="1127" spans="1:116" x14ac:dyDescent="0.4">
      <c r="A1127" s="174"/>
      <c r="E1127" s="8"/>
      <c r="G1127" s="175" t="s">
        <v>463</v>
      </c>
      <c r="H1127" s="200"/>
      <c r="I1127" s="201"/>
      <c r="J1127" s="201"/>
      <c r="K1127" s="202"/>
      <c r="L1127" s="202"/>
      <c r="M1127" s="202"/>
      <c r="N1127" s="202"/>
      <c r="O1127" s="202"/>
      <c r="P1127" s="202"/>
      <c r="R1127" s="202"/>
      <c r="S1127" s="190" t="str">
        <f t="shared" ref="S1127:CD1127" si="1469">S$22</f>
        <v>S$18</v>
      </c>
      <c r="T1127" s="190" t="str">
        <f t="shared" si="1469"/>
        <v>T$18</v>
      </c>
      <c r="U1127" s="190" t="str">
        <f t="shared" si="1469"/>
        <v>U$18</v>
      </c>
      <c r="V1127" s="190" t="str">
        <f t="shared" si="1469"/>
        <v>V$18</v>
      </c>
      <c r="W1127" s="190" t="str">
        <f t="shared" si="1469"/>
        <v>W$18</v>
      </c>
      <c r="X1127" s="190" t="str">
        <f t="shared" si="1469"/>
        <v>X$18</v>
      </c>
      <c r="Y1127" s="190" t="str">
        <f t="shared" si="1469"/>
        <v>Y$18</v>
      </c>
      <c r="Z1127" s="190" t="str">
        <f t="shared" si="1469"/>
        <v>Z$18</v>
      </c>
      <c r="AA1127" s="190" t="str">
        <f t="shared" si="1469"/>
        <v>AA$18</v>
      </c>
      <c r="AB1127" s="190" t="str">
        <f t="shared" si="1469"/>
        <v>AB$18</v>
      </c>
      <c r="AC1127" s="190" t="str">
        <f t="shared" si="1469"/>
        <v>AC$18</v>
      </c>
      <c r="AD1127" s="190" t="str">
        <f t="shared" si="1469"/>
        <v>AD$18</v>
      </c>
      <c r="AE1127" s="190" t="str">
        <f t="shared" si="1469"/>
        <v>AE$18</v>
      </c>
      <c r="AF1127" s="190" t="str">
        <f t="shared" si="1469"/>
        <v>AF$18</v>
      </c>
      <c r="AG1127" s="190" t="str">
        <f t="shared" si="1469"/>
        <v>AG$18</v>
      </c>
      <c r="AH1127" s="190" t="str">
        <f t="shared" si="1469"/>
        <v>AH$18</v>
      </c>
      <c r="AI1127" s="190" t="str">
        <f t="shared" si="1469"/>
        <v>AI$18</v>
      </c>
      <c r="AJ1127" s="190" t="str">
        <f t="shared" si="1469"/>
        <v>AJ$18</v>
      </c>
      <c r="AK1127" s="190" t="str">
        <f t="shared" si="1469"/>
        <v>AK$18</v>
      </c>
      <c r="AL1127" s="190" t="str">
        <f t="shared" si="1469"/>
        <v>AL$18</v>
      </c>
      <c r="AM1127" s="190" t="str">
        <f t="shared" si="1469"/>
        <v>AM$18</v>
      </c>
      <c r="AN1127" s="190" t="str">
        <f t="shared" si="1469"/>
        <v>AN$18</v>
      </c>
      <c r="AO1127" s="190" t="str">
        <f t="shared" si="1469"/>
        <v>AO$18</v>
      </c>
      <c r="AP1127" s="190" t="str">
        <f t="shared" si="1469"/>
        <v>AP$18</v>
      </c>
      <c r="AQ1127" s="190" t="str">
        <f t="shared" si="1469"/>
        <v>AQ$18</v>
      </c>
      <c r="AR1127" s="190" t="str">
        <f t="shared" si="1469"/>
        <v>AR$18</v>
      </c>
      <c r="AS1127" s="190" t="str">
        <f t="shared" si="1469"/>
        <v>AS$18</v>
      </c>
      <c r="AT1127" s="190" t="str">
        <f t="shared" si="1469"/>
        <v>AT$18</v>
      </c>
      <c r="AU1127" s="190" t="str">
        <f t="shared" si="1469"/>
        <v>AU$18</v>
      </c>
      <c r="AV1127" s="190" t="str">
        <f t="shared" si="1469"/>
        <v>AV$18</v>
      </c>
      <c r="AW1127" s="190" t="str">
        <f t="shared" si="1469"/>
        <v>AW$18</v>
      </c>
      <c r="AX1127" s="190" t="str">
        <f t="shared" si="1469"/>
        <v>AX$18</v>
      </c>
      <c r="AY1127" s="190" t="str">
        <f t="shared" si="1469"/>
        <v>AY$18</v>
      </c>
      <c r="AZ1127" s="190" t="str">
        <f t="shared" si="1469"/>
        <v>AZ$18</v>
      </c>
      <c r="BA1127" s="190" t="str">
        <f t="shared" si="1469"/>
        <v>BA$18</v>
      </c>
      <c r="BB1127" s="190" t="str">
        <f t="shared" si="1469"/>
        <v>BB$18</v>
      </c>
      <c r="BC1127" s="190" t="str">
        <f t="shared" si="1469"/>
        <v>BC$18</v>
      </c>
      <c r="BD1127" s="190" t="str">
        <f t="shared" si="1469"/>
        <v>BD$18</v>
      </c>
      <c r="BE1127" s="190" t="str">
        <f t="shared" si="1469"/>
        <v>BE$18</v>
      </c>
      <c r="BF1127" s="190" t="str">
        <f t="shared" si="1469"/>
        <v>BF$18</v>
      </c>
      <c r="BG1127" s="190" t="str">
        <f t="shared" si="1469"/>
        <v>BG$18</v>
      </c>
      <c r="BH1127" s="190" t="str">
        <f t="shared" si="1469"/>
        <v>BH$18</v>
      </c>
      <c r="BI1127" s="190" t="str">
        <f t="shared" si="1469"/>
        <v>BI$18</v>
      </c>
      <c r="BJ1127" s="190" t="str">
        <f t="shared" si="1469"/>
        <v>BJ$18</v>
      </c>
      <c r="BK1127" s="190" t="str">
        <f t="shared" si="1469"/>
        <v>BK$18</v>
      </c>
      <c r="BL1127" s="190" t="str">
        <f t="shared" si="1469"/>
        <v>BL$18</v>
      </c>
      <c r="BM1127" s="190" t="str">
        <f t="shared" si="1469"/>
        <v>BM$18</v>
      </c>
      <c r="BN1127" s="190" t="str">
        <f t="shared" si="1469"/>
        <v>BN$18</v>
      </c>
      <c r="BO1127" s="190" t="str">
        <f t="shared" si="1469"/>
        <v>BO$18</v>
      </c>
      <c r="BP1127" s="190" t="str">
        <f t="shared" si="1469"/>
        <v>BP$18</v>
      </c>
      <c r="BQ1127" s="190" t="str">
        <f t="shared" si="1469"/>
        <v>BQ$18</v>
      </c>
      <c r="BR1127" s="190" t="str">
        <f t="shared" si="1469"/>
        <v>BR$18</v>
      </c>
      <c r="BS1127" s="190" t="str">
        <f t="shared" si="1469"/>
        <v>BS$18</v>
      </c>
      <c r="BT1127" s="190" t="str">
        <f t="shared" si="1469"/>
        <v>BT$18</v>
      </c>
      <c r="BU1127" s="190" t="str">
        <f t="shared" si="1469"/>
        <v>BU$18</v>
      </c>
      <c r="BV1127" s="190" t="str">
        <f t="shared" si="1469"/>
        <v>BV$18</v>
      </c>
      <c r="BW1127" s="190" t="str">
        <f t="shared" si="1469"/>
        <v>BW$18</v>
      </c>
      <c r="BX1127" s="190" t="str">
        <f t="shared" si="1469"/>
        <v>BX$18</v>
      </c>
      <c r="BY1127" s="190" t="str">
        <f t="shared" si="1469"/>
        <v>BY$18</v>
      </c>
      <c r="BZ1127" s="190" t="str">
        <f t="shared" si="1469"/>
        <v>BZ$18</v>
      </c>
      <c r="CA1127" s="190" t="str">
        <f t="shared" si="1469"/>
        <v>CA$18</v>
      </c>
      <c r="CB1127" s="190" t="str">
        <f t="shared" si="1469"/>
        <v>CB$18</v>
      </c>
      <c r="CC1127" s="190" t="str">
        <f t="shared" si="1469"/>
        <v>CC$18</v>
      </c>
      <c r="CD1127" s="190" t="str">
        <f t="shared" si="1469"/>
        <v>CD$18</v>
      </c>
      <c r="CE1127" s="190" t="str">
        <f t="shared" ref="CE1127:CL1127" si="1470">CE$22</f>
        <v>CE$18</v>
      </c>
      <c r="CF1127" s="190" t="str">
        <f t="shared" si="1470"/>
        <v>CF$18</v>
      </c>
      <c r="CG1127" s="190" t="str">
        <f t="shared" si="1470"/>
        <v>CG$18</v>
      </c>
      <c r="CH1127" s="190" t="str">
        <f t="shared" si="1470"/>
        <v>CH$18</v>
      </c>
      <c r="CI1127" s="190" t="str">
        <f t="shared" si="1470"/>
        <v>CI$18</v>
      </c>
      <c r="CJ1127" s="190" t="str">
        <f t="shared" si="1470"/>
        <v>CJ$18</v>
      </c>
      <c r="CK1127" s="190" t="str">
        <f t="shared" si="1470"/>
        <v>CK$18</v>
      </c>
      <c r="CL1127" s="190" t="str">
        <f t="shared" si="1470"/>
        <v>CL$18</v>
      </c>
      <c r="CN1127" s="201"/>
      <c r="CO1127" s="190" t="str">
        <f t="shared" ref="CO1127:DL1127" si="1471">CO$22</f>
        <v>CO$18</v>
      </c>
      <c r="CP1127" s="190" t="str">
        <f t="shared" si="1471"/>
        <v>CP$18</v>
      </c>
      <c r="CQ1127" s="190" t="str">
        <f t="shared" si="1471"/>
        <v>CQ$18</v>
      </c>
      <c r="CR1127" s="190" t="str">
        <f t="shared" si="1471"/>
        <v>CR$18</v>
      </c>
      <c r="CS1127" s="190" t="str">
        <f t="shared" si="1471"/>
        <v>CS$18</v>
      </c>
      <c r="CT1127" s="190" t="str">
        <f t="shared" si="1471"/>
        <v>CT$18</v>
      </c>
      <c r="CU1127" s="190" t="str">
        <f t="shared" si="1471"/>
        <v>CU$18</v>
      </c>
      <c r="CV1127" s="190" t="str">
        <f t="shared" si="1471"/>
        <v>CV$18</v>
      </c>
      <c r="CW1127" s="190" t="str">
        <f t="shared" si="1471"/>
        <v>CW$18</v>
      </c>
      <c r="CX1127" s="190" t="str">
        <f t="shared" si="1471"/>
        <v>CX$18</v>
      </c>
      <c r="CY1127" s="190" t="str">
        <f t="shared" si="1471"/>
        <v>CY$18</v>
      </c>
      <c r="CZ1127" s="190" t="str">
        <f t="shared" si="1471"/>
        <v>CZ$18</v>
      </c>
      <c r="DA1127" s="190" t="str">
        <f t="shared" si="1471"/>
        <v>DA$18</v>
      </c>
      <c r="DB1127" s="190" t="str">
        <f t="shared" si="1471"/>
        <v>DB$18</v>
      </c>
      <c r="DC1127" s="190" t="str">
        <f t="shared" si="1471"/>
        <v>DC$18</v>
      </c>
      <c r="DD1127" s="190" t="str">
        <f t="shared" si="1471"/>
        <v>DD$18</v>
      </c>
      <c r="DE1127" s="190" t="str">
        <f t="shared" si="1471"/>
        <v>DE$18</v>
      </c>
      <c r="DF1127" s="190" t="str">
        <f t="shared" si="1471"/>
        <v>DF$18</v>
      </c>
      <c r="DG1127" s="190" t="str">
        <f t="shared" si="1471"/>
        <v>DG$18</v>
      </c>
      <c r="DH1127" s="190" t="str">
        <f t="shared" si="1471"/>
        <v>DH$18</v>
      </c>
      <c r="DI1127" s="190" t="str">
        <f t="shared" si="1471"/>
        <v>DI$18</v>
      </c>
      <c r="DJ1127" s="190" t="str">
        <f t="shared" si="1471"/>
        <v>DJ$18</v>
      </c>
      <c r="DK1127" s="190" t="str">
        <f t="shared" si="1471"/>
        <v>DK$18</v>
      </c>
      <c r="DL1127" s="190" t="str">
        <f t="shared" si="1471"/>
        <v>DL$18</v>
      </c>
    </row>
    <row r="1128" spans="1:116" x14ac:dyDescent="0.4">
      <c r="A1128" s="174"/>
      <c r="E1128" s="8"/>
      <c r="G1128" s="175" t="s">
        <v>464</v>
      </c>
      <c r="H1128" s="200"/>
      <c r="I1128" s="201"/>
      <c r="J1128" s="201"/>
      <c r="K1128" s="202"/>
      <c r="L1128" s="202"/>
      <c r="M1128" s="202"/>
      <c r="N1128" s="202"/>
      <c r="O1128" s="202"/>
      <c r="P1128" s="202"/>
      <c r="R1128" s="202"/>
      <c r="S1128" s="190" t="str">
        <f t="shared" ref="S1128:CD1128" si="1472">S$23</f>
        <v>S$19</v>
      </c>
      <c r="T1128" s="190" t="str">
        <f t="shared" si="1472"/>
        <v>T$19</v>
      </c>
      <c r="U1128" s="190" t="str">
        <f t="shared" si="1472"/>
        <v>U$19</v>
      </c>
      <c r="V1128" s="190" t="str">
        <f t="shared" si="1472"/>
        <v>V$19</v>
      </c>
      <c r="W1128" s="190" t="str">
        <f t="shared" si="1472"/>
        <v>W$19</v>
      </c>
      <c r="X1128" s="190" t="str">
        <f t="shared" si="1472"/>
        <v>X$19</v>
      </c>
      <c r="Y1128" s="190" t="str">
        <f t="shared" si="1472"/>
        <v>Y$19</v>
      </c>
      <c r="Z1128" s="190" t="str">
        <f t="shared" si="1472"/>
        <v>Z$19</v>
      </c>
      <c r="AA1128" s="190" t="str">
        <f t="shared" si="1472"/>
        <v>AA$19</v>
      </c>
      <c r="AB1128" s="190" t="str">
        <f t="shared" si="1472"/>
        <v>AB$19</v>
      </c>
      <c r="AC1128" s="190" t="str">
        <f t="shared" si="1472"/>
        <v>AC$19</v>
      </c>
      <c r="AD1128" s="190" t="str">
        <f t="shared" si="1472"/>
        <v>AD$19</v>
      </c>
      <c r="AE1128" s="190" t="str">
        <f t="shared" si="1472"/>
        <v>AE$19</v>
      </c>
      <c r="AF1128" s="190" t="str">
        <f t="shared" si="1472"/>
        <v>AF$19</v>
      </c>
      <c r="AG1128" s="190" t="str">
        <f t="shared" si="1472"/>
        <v>AG$19</v>
      </c>
      <c r="AH1128" s="190" t="str">
        <f t="shared" si="1472"/>
        <v>AH$19</v>
      </c>
      <c r="AI1128" s="190" t="str">
        <f t="shared" si="1472"/>
        <v>AI$19</v>
      </c>
      <c r="AJ1128" s="190" t="str">
        <f t="shared" si="1472"/>
        <v>AJ$19</v>
      </c>
      <c r="AK1128" s="190" t="str">
        <f t="shared" si="1472"/>
        <v>AK$19</v>
      </c>
      <c r="AL1128" s="190" t="str">
        <f t="shared" si="1472"/>
        <v>AL$19</v>
      </c>
      <c r="AM1128" s="190" t="str">
        <f t="shared" si="1472"/>
        <v>AM$19</v>
      </c>
      <c r="AN1128" s="190" t="str">
        <f t="shared" si="1472"/>
        <v>AN$19</v>
      </c>
      <c r="AO1128" s="190" t="str">
        <f t="shared" si="1472"/>
        <v>AO$19</v>
      </c>
      <c r="AP1128" s="190" t="str">
        <f t="shared" si="1472"/>
        <v>AP$19</v>
      </c>
      <c r="AQ1128" s="190" t="str">
        <f t="shared" si="1472"/>
        <v>AQ$19</v>
      </c>
      <c r="AR1128" s="190" t="str">
        <f t="shared" si="1472"/>
        <v>AR$19</v>
      </c>
      <c r="AS1128" s="190" t="str">
        <f t="shared" si="1472"/>
        <v>AS$19</v>
      </c>
      <c r="AT1128" s="190" t="str">
        <f t="shared" si="1472"/>
        <v>AT$19</v>
      </c>
      <c r="AU1128" s="190" t="str">
        <f t="shared" si="1472"/>
        <v>AU$19</v>
      </c>
      <c r="AV1128" s="190" t="str">
        <f t="shared" si="1472"/>
        <v>AV$19</v>
      </c>
      <c r="AW1128" s="190" t="str">
        <f t="shared" si="1472"/>
        <v>AW$19</v>
      </c>
      <c r="AX1128" s="190" t="str">
        <f t="shared" si="1472"/>
        <v>AX$19</v>
      </c>
      <c r="AY1128" s="190" t="str">
        <f t="shared" si="1472"/>
        <v>AY$19</v>
      </c>
      <c r="AZ1128" s="190" t="str">
        <f t="shared" si="1472"/>
        <v>AZ$19</v>
      </c>
      <c r="BA1128" s="190" t="str">
        <f t="shared" si="1472"/>
        <v>BA$19</v>
      </c>
      <c r="BB1128" s="190" t="str">
        <f t="shared" si="1472"/>
        <v>BB$19</v>
      </c>
      <c r="BC1128" s="190" t="str">
        <f t="shared" si="1472"/>
        <v>BC$19</v>
      </c>
      <c r="BD1128" s="190" t="str">
        <f t="shared" si="1472"/>
        <v>BD$19</v>
      </c>
      <c r="BE1128" s="190" t="str">
        <f t="shared" si="1472"/>
        <v>BE$19</v>
      </c>
      <c r="BF1128" s="190" t="str">
        <f t="shared" si="1472"/>
        <v>BF$19</v>
      </c>
      <c r="BG1128" s="190" t="str">
        <f t="shared" si="1472"/>
        <v>BG$19</v>
      </c>
      <c r="BH1128" s="190" t="str">
        <f t="shared" si="1472"/>
        <v>BH$19</v>
      </c>
      <c r="BI1128" s="190" t="str">
        <f t="shared" si="1472"/>
        <v>BI$19</v>
      </c>
      <c r="BJ1128" s="190" t="str">
        <f t="shared" si="1472"/>
        <v>BJ$19</v>
      </c>
      <c r="BK1128" s="190" t="str">
        <f t="shared" si="1472"/>
        <v>BK$19</v>
      </c>
      <c r="BL1128" s="190" t="str">
        <f t="shared" si="1472"/>
        <v>BL$19</v>
      </c>
      <c r="BM1128" s="190" t="str">
        <f t="shared" si="1472"/>
        <v>BM$19</v>
      </c>
      <c r="BN1128" s="190" t="str">
        <f t="shared" si="1472"/>
        <v>BN$19</v>
      </c>
      <c r="BO1128" s="190" t="str">
        <f t="shared" si="1472"/>
        <v>BO$19</v>
      </c>
      <c r="BP1128" s="190" t="str">
        <f t="shared" si="1472"/>
        <v>BP$19</v>
      </c>
      <c r="BQ1128" s="190" t="str">
        <f t="shared" si="1472"/>
        <v>BQ$19</v>
      </c>
      <c r="BR1128" s="190" t="str">
        <f t="shared" si="1472"/>
        <v>BR$19</v>
      </c>
      <c r="BS1128" s="190" t="str">
        <f t="shared" si="1472"/>
        <v>BS$19</v>
      </c>
      <c r="BT1128" s="190" t="str">
        <f t="shared" si="1472"/>
        <v>BT$19</v>
      </c>
      <c r="BU1128" s="190" t="str">
        <f t="shared" si="1472"/>
        <v>BU$19</v>
      </c>
      <c r="BV1128" s="190" t="str">
        <f t="shared" si="1472"/>
        <v>BV$19</v>
      </c>
      <c r="BW1128" s="190" t="str">
        <f t="shared" si="1472"/>
        <v>BW$19</v>
      </c>
      <c r="BX1128" s="190" t="str">
        <f t="shared" si="1472"/>
        <v>BX$19</v>
      </c>
      <c r="BY1128" s="190" t="str">
        <f t="shared" si="1472"/>
        <v>BY$19</v>
      </c>
      <c r="BZ1128" s="190" t="str">
        <f t="shared" si="1472"/>
        <v>BZ$19</v>
      </c>
      <c r="CA1128" s="190" t="str">
        <f t="shared" si="1472"/>
        <v>CA$19</v>
      </c>
      <c r="CB1128" s="190" t="str">
        <f t="shared" si="1472"/>
        <v>CB$19</v>
      </c>
      <c r="CC1128" s="190" t="str">
        <f t="shared" si="1472"/>
        <v>CC$19</v>
      </c>
      <c r="CD1128" s="190" t="str">
        <f t="shared" si="1472"/>
        <v>CD$19</v>
      </c>
      <c r="CE1128" s="190" t="str">
        <f t="shared" ref="CE1128:CL1128" si="1473">CE$23</f>
        <v>CE$19</v>
      </c>
      <c r="CF1128" s="190" t="str">
        <f t="shared" si="1473"/>
        <v>CF$19</v>
      </c>
      <c r="CG1128" s="190" t="str">
        <f t="shared" si="1473"/>
        <v>CG$19</v>
      </c>
      <c r="CH1128" s="190" t="str">
        <f t="shared" si="1473"/>
        <v>CH$19</v>
      </c>
      <c r="CI1128" s="190" t="str">
        <f t="shared" si="1473"/>
        <v>CI$19</v>
      </c>
      <c r="CJ1128" s="190" t="str">
        <f t="shared" si="1473"/>
        <v>CJ$19</v>
      </c>
      <c r="CK1128" s="190" t="str">
        <f t="shared" si="1473"/>
        <v>CK$19</v>
      </c>
      <c r="CL1128" s="190" t="str">
        <f t="shared" si="1473"/>
        <v>CL$19</v>
      </c>
      <c r="CN1128" s="201"/>
      <c r="CO1128" s="190" t="str">
        <f t="shared" ref="CO1128:DL1128" si="1474">CO$23</f>
        <v>CO$19</v>
      </c>
      <c r="CP1128" s="190" t="str">
        <f t="shared" si="1474"/>
        <v>CP$19</v>
      </c>
      <c r="CQ1128" s="190" t="str">
        <f t="shared" si="1474"/>
        <v>CQ$19</v>
      </c>
      <c r="CR1128" s="190" t="str">
        <f t="shared" si="1474"/>
        <v>CR$19</v>
      </c>
      <c r="CS1128" s="190" t="str">
        <f t="shared" si="1474"/>
        <v>CS$19</v>
      </c>
      <c r="CT1128" s="190" t="str">
        <f t="shared" si="1474"/>
        <v>CT$19</v>
      </c>
      <c r="CU1128" s="190" t="str">
        <f t="shared" si="1474"/>
        <v>CU$19</v>
      </c>
      <c r="CV1128" s="190" t="str">
        <f t="shared" si="1474"/>
        <v>CV$19</v>
      </c>
      <c r="CW1128" s="190" t="str">
        <f t="shared" si="1474"/>
        <v>CW$19</v>
      </c>
      <c r="CX1128" s="190" t="str">
        <f t="shared" si="1474"/>
        <v>CX$19</v>
      </c>
      <c r="CY1128" s="190" t="str">
        <f t="shared" si="1474"/>
        <v>CY$19</v>
      </c>
      <c r="CZ1128" s="190" t="str">
        <f t="shared" si="1474"/>
        <v>CZ$19</v>
      </c>
      <c r="DA1128" s="190" t="str">
        <f t="shared" si="1474"/>
        <v>DA$19</v>
      </c>
      <c r="DB1128" s="190" t="str">
        <f t="shared" si="1474"/>
        <v>DB$19</v>
      </c>
      <c r="DC1128" s="190" t="str">
        <f t="shared" si="1474"/>
        <v>DC$19</v>
      </c>
      <c r="DD1128" s="190" t="str">
        <f t="shared" si="1474"/>
        <v>DD$19</v>
      </c>
      <c r="DE1128" s="190" t="str">
        <f t="shared" si="1474"/>
        <v>DE$19</v>
      </c>
      <c r="DF1128" s="190" t="str">
        <f t="shared" si="1474"/>
        <v>DF$19</v>
      </c>
      <c r="DG1128" s="190" t="str">
        <f t="shared" si="1474"/>
        <v>DG$19</v>
      </c>
      <c r="DH1128" s="190" t="str">
        <f t="shared" si="1474"/>
        <v>DH$19</v>
      </c>
      <c r="DI1128" s="190" t="str">
        <f t="shared" si="1474"/>
        <v>DI$19</v>
      </c>
      <c r="DJ1128" s="190" t="str">
        <f t="shared" si="1474"/>
        <v>DJ$19</v>
      </c>
      <c r="DK1128" s="190" t="str">
        <f t="shared" si="1474"/>
        <v>DK$19</v>
      </c>
      <c r="DL1128" s="190" t="str">
        <f t="shared" si="1474"/>
        <v>DL$19</v>
      </c>
    </row>
    <row r="1129" spans="1:116" x14ac:dyDescent="0.4">
      <c r="A1129" s="174"/>
      <c r="E1129" s="8"/>
      <c r="G1129" s="175"/>
      <c r="H1129" s="200"/>
      <c r="I1129" s="201"/>
      <c r="J1129" s="201"/>
      <c r="K1129" s="202"/>
      <c r="L1129" s="202"/>
      <c r="M1129" s="202"/>
      <c r="N1129" s="202"/>
      <c r="O1129" s="202"/>
      <c r="P1129" s="202"/>
      <c r="R1129" s="202"/>
      <c r="S1129" s="190"/>
      <c r="T1129" s="190"/>
      <c r="U1129" s="190"/>
      <c r="V1129" s="190"/>
      <c r="W1129" s="190"/>
      <c r="X1129" s="190"/>
      <c r="Y1129" s="190"/>
      <c r="Z1129" s="190"/>
      <c r="AA1129" s="190"/>
      <c r="AB1129" s="190"/>
      <c r="AC1129" s="190"/>
      <c r="AD1129" s="190"/>
      <c r="AE1129" s="190"/>
      <c r="AF1129" s="190"/>
      <c r="AG1129" s="190"/>
      <c r="AH1129" s="190"/>
      <c r="AI1129" s="190"/>
      <c r="AJ1129" s="190"/>
      <c r="AK1129" s="190"/>
      <c r="AL1129" s="190"/>
      <c r="AM1129" s="190"/>
      <c r="AN1129" s="190"/>
      <c r="AO1129" s="190"/>
      <c r="AP1129" s="190"/>
      <c r="AQ1129" s="190"/>
      <c r="AR1129" s="190"/>
      <c r="AS1129" s="190"/>
      <c r="AT1129" s="190"/>
      <c r="AU1129" s="190"/>
      <c r="AV1129" s="190"/>
      <c r="AW1129" s="190"/>
      <c r="AX1129" s="190"/>
      <c r="AY1129" s="190"/>
      <c r="AZ1129" s="190"/>
      <c r="BA1129" s="190"/>
      <c r="BB1129" s="190"/>
      <c r="BC1129" s="190"/>
      <c r="BD1129" s="190"/>
      <c r="BE1129" s="190"/>
      <c r="BF1129" s="190"/>
      <c r="BG1129" s="190"/>
      <c r="BH1129" s="190"/>
      <c r="BI1129" s="190"/>
      <c r="BJ1129" s="190"/>
      <c r="BK1129" s="190"/>
      <c r="BL1129" s="190"/>
      <c r="BM1129" s="190"/>
      <c r="BN1129" s="190"/>
      <c r="BO1129" s="190"/>
      <c r="BP1129" s="190"/>
      <c r="BQ1129" s="190"/>
      <c r="BR1129" s="190"/>
      <c r="BS1129" s="190"/>
      <c r="BT1129" s="190"/>
      <c r="BU1129" s="190"/>
      <c r="BV1129" s="190"/>
      <c r="BW1129" s="190"/>
      <c r="BX1129" s="190"/>
      <c r="BY1129" s="190"/>
      <c r="BZ1129" s="190"/>
      <c r="CA1129" s="190"/>
      <c r="CB1129" s="190"/>
      <c r="CC1129" s="190"/>
      <c r="CD1129" s="190"/>
      <c r="CE1129" s="190"/>
      <c r="CF1129" s="190"/>
      <c r="CG1129" s="190"/>
      <c r="CH1129" s="190"/>
      <c r="CI1129" s="190"/>
      <c r="CJ1129" s="190"/>
      <c r="CK1129" s="190"/>
      <c r="CL1129" s="190"/>
      <c r="CN1129" s="201"/>
      <c r="CO1129" s="190"/>
      <c r="CP1129" s="190"/>
      <c r="CQ1129" s="190"/>
      <c r="CR1129" s="190"/>
      <c r="CS1129" s="190"/>
      <c r="CT1129" s="190"/>
      <c r="CU1129" s="190"/>
      <c r="CV1129" s="190"/>
      <c r="CW1129" s="190"/>
      <c r="CX1129" s="190"/>
      <c r="CY1129" s="190"/>
      <c r="CZ1129" s="190"/>
      <c r="DA1129" s="190"/>
      <c r="DB1129" s="190"/>
      <c r="DC1129" s="190"/>
      <c r="DD1129" s="190"/>
      <c r="DE1129" s="190"/>
      <c r="DF1129" s="190"/>
      <c r="DG1129" s="190"/>
      <c r="DH1129" s="190"/>
      <c r="DI1129" s="190"/>
      <c r="DJ1129" s="190"/>
      <c r="DK1129" s="190"/>
      <c r="DL1129" s="190"/>
    </row>
    <row r="1130" spans="1:116" x14ac:dyDescent="0.4">
      <c r="A1130" s="174"/>
      <c r="E1130" s="8"/>
      <c r="G1130" s="175"/>
      <c r="H1130" s="200"/>
      <c r="I1130" s="201"/>
      <c r="J1130" s="201"/>
      <c r="K1130" s="202"/>
      <c r="L1130" s="202"/>
      <c r="M1130" s="202"/>
      <c r="N1130" s="202"/>
      <c r="O1130" s="202"/>
      <c r="P1130" s="202"/>
      <c r="R1130" s="202"/>
      <c r="S1130" s="190"/>
      <c r="T1130" s="190"/>
      <c r="U1130" s="190"/>
      <c r="V1130" s="190"/>
      <c r="W1130" s="190"/>
      <c r="X1130" s="190"/>
      <c r="Y1130" s="190"/>
      <c r="Z1130" s="190"/>
      <c r="AA1130" s="190"/>
      <c r="AB1130" s="190"/>
      <c r="AC1130" s="190"/>
      <c r="AD1130" s="190"/>
      <c r="AE1130" s="190"/>
      <c r="AF1130" s="190"/>
      <c r="AG1130" s="190"/>
      <c r="AH1130" s="190"/>
      <c r="AI1130" s="190"/>
      <c r="AJ1130" s="190"/>
      <c r="AK1130" s="190"/>
      <c r="AL1130" s="190"/>
      <c r="AM1130" s="190"/>
      <c r="AN1130" s="190"/>
      <c r="AO1130" s="190"/>
      <c r="AP1130" s="190"/>
      <c r="AQ1130" s="190"/>
      <c r="AR1130" s="190"/>
      <c r="AS1130" s="190"/>
      <c r="AT1130" s="190"/>
      <c r="AU1130" s="190"/>
      <c r="AV1130" s="190"/>
      <c r="AW1130" s="190"/>
      <c r="AX1130" s="190"/>
      <c r="AY1130" s="190"/>
      <c r="AZ1130" s="190"/>
      <c r="BA1130" s="190"/>
      <c r="BB1130" s="190"/>
      <c r="BC1130" s="190"/>
      <c r="BD1130" s="190"/>
      <c r="BE1130" s="190"/>
      <c r="BF1130" s="190"/>
      <c r="BG1130" s="190"/>
      <c r="BH1130" s="190"/>
      <c r="BI1130" s="190"/>
      <c r="BJ1130" s="190"/>
      <c r="BK1130" s="190"/>
      <c r="BL1130" s="190"/>
      <c r="BM1130" s="190"/>
      <c r="BN1130" s="190"/>
      <c r="BO1130" s="190"/>
      <c r="BP1130" s="190"/>
      <c r="BQ1130" s="190"/>
      <c r="BR1130" s="190"/>
      <c r="BS1130" s="190"/>
      <c r="BT1130" s="190"/>
      <c r="BU1130" s="190"/>
      <c r="BV1130" s="190"/>
      <c r="BW1130" s="190"/>
      <c r="BX1130" s="190"/>
      <c r="BY1130" s="190"/>
      <c r="BZ1130" s="190"/>
      <c r="CA1130" s="190"/>
      <c r="CB1130" s="190"/>
      <c r="CC1130" s="190"/>
      <c r="CD1130" s="190"/>
      <c r="CE1130" s="190"/>
      <c r="CF1130" s="190"/>
      <c r="CG1130" s="190"/>
      <c r="CH1130" s="190"/>
      <c r="CI1130" s="190"/>
      <c r="CJ1130" s="190"/>
      <c r="CK1130" s="190"/>
      <c r="CL1130" s="190"/>
      <c r="CN1130" s="201"/>
      <c r="CO1130" s="190"/>
      <c r="CP1130" s="190"/>
      <c r="CQ1130" s="190"/>
      <c r="CR1130" s="190"/>
      <c r="CS1130" s="190"/>
      <c r="CT1130" s="190"/>
      <c r="CU1130" s="190"/>
      <c r="CV1130" s="190"/>
      <c r="CW1130" s="190"/>
      <c r="CX1130" s="190"/>
      <c r="CY1130" s="190"/>
      <c r="CZ1130" s="190"/>
      <c r="DA1130" s="190"/>
      <c r="DB1130" s="190"/>
      <c r="DC1130" s="190"/>
      <c r="DD1130" s="190"/>
      <c r="DE1130" s="190"/>
      <c r="DF1130" s="190"/>
      <c r="DG1130" s="190"/>
      <c r="DH1130" s="190"/>
      <c r="DI1130" s="190"/>
      <c r="DJ1130" s="190"/>
      <c r="DK1130" s="190"/>
      <c r="DL1130" s="190"/>
    </row>
    <row r="1131" spans="1:116" x14ac:dyDescent="0.4">
      <c r="A1131" s="174"/>
      <c r="E1131" s="8"/>
      <c r="G1131" s="175"/>
      <c r="H1131" s="200"/>
      <c r="I1131" s="201"/>
      <c r="J1131" s="201"/>
      <c r="K1131" s="202"/>
      <c r="L1131" s="202"/>
      <c r="M1131" s="202"/>
      <c r="N1131" s="202"/>
      <c r="O1131" s="202"/>
      <c r="P1131" s="202"/>
      <c r="R1131" s="202"/>
      <c r="S1131" s="190"/>
      <c r="T1131" s="190"/>
      <c r="U1131" s="190"/>
      <c r="V1131" s="190"/>
      <c r="W1131" s="190"/>
      <c r="X1131" s="190"/>
      <c r="Y1131" s="190"/>
      <c r="Z1131" s="190"/>
      <c r="AA1131" s="190"/>
      <c r="AB1131" s="190"/>
      <c r="AC1131" s="190"/>
      <c r="AD1131" s="190"/>
      <c r="AE1131" s="190"/>
      <c r="AF1131" s="190"/>
      <c r="AG1131" s="190"/>
      <c r="AH1131" s="190"/>
      <c r="AI1131" s="190"/>
      <c r="AJ1131" s="190"/>
      <c r="AK1131" s="190"/>
      <c r="AL1131" s="190"/>
      <c r="AM1131" s="190"/>
      <c r="AN1131" s="190"/>
      <c r="AO1131" s="190"/>
      <c r="AP1131" s="190"/>
      <c r="AQ1131" s="190"/>
      <c r="AR1131" s="190"/>
      <c r="AS1131" s="190"/>
      <c r="AT1131" s="190"/>
      <c r="AU1131" s="190"/>
      <c r="AV1131" s="190"/>
      <c r="AW1131" s="190"/>
      <c r="AX1131" s="190"/>
      <c r="AY1131" s="190"/>
      <c r="AZ1131" s="190"/>
      <c r="BA1131" s="190"/>
      <c r="BB1131" s="190"/>
      <c r="BC1131" s="190"/>
      <c r="BD1131" s="190"/>
      <c r="BE1131" s="190"/>
      <c r="BF1131" s="190"/>
      <c r="BG1131" s="190"/>
      <c r="BH1131" s="190"/>
      <c r="BI1131" s="190"/>
      <c r="BJ1131" s="190"/>
      <c r="BK1131" s="190"/>
      <c r="BL1131" s="190"/>
      <c r="BM1131" s="190"/>
      <c r="BN1131" s="190"/>
      <c r="BO1131" s="190"/>
      <c r="BP1131" s="190"/>
      <c r="BQ1131" s="190"/>
      <c r="BR1131" s="190"/>
      <c r="BS1131" s="190"/>
      <c r="BT1131" s="190"/>
      <c r="BU1131" s="190"/>
      <c r="BV1131" s="190"/>
      <c r="BW1131" s="190"/>
      <c r="BX1131" s="190"/>
      <c r="BY1131" s="190"/>
      <c r="BZ1131" s="190"/>
      <c r="CA1131" s="190"/>
      <c r="CB1131" s="190"/>
      <c r="CC1131" s="190"/>
      <c r="CD1131" s="190"/>
      <c r="CE1131" s="190"/>
      <c r="CF1131" s="190"/>
      <c r="CG1131" s="190"/>
      <c r="CH1131" s="190"/>
      <c r="CI1131" s="190"/>
      <c r="CJ1131" s="190"/>
      <c r="CK1131" s="190"/>
      <c r="CL1131" s="190"/>
      <c r="CN1131" s="201"/>
      <c r="CO1131" s="190"/>
      <c r="CP1131" s="190"/>
      <c r="CQ1131" s="190"/>
      <c r="CR1131" s="190"/>
      <c r="CS1131" s="190"/>
      <c r="CT1131" s="190"/>
      <c r="CU1131" s="190"/>
      <c r="CV1131" s="190"/>
      <c r="CW1131" s="190"/>
      <c r="CX1131" s="190"/>
      <c r="CY1131" s="190"/>
      <c r="CZ1131" s="190"/>
      <c r="DA1131" s="190"/>
      <c r="DB1131" s="190"/>
      <c r="DC1131" s="190"/>
      <c r="DD1131" s="190"/>
      <c r="DE1131" s="190"/>
      <c r="DF1131" s="190"/>
      <c r="DG1131" s="190"/>
      <c r="DH1131" s="190"/>
      <c r="DI1131" s="190"/>
      <c r="DJ1131" s="190"/>
      <c r="DK1131" s="190"/>
      <c r="DL1131" s="190"/>
    </row>
    <row r="1132" spans="1:116" x14ac:dyDescent="0.4">
      <c r="A1132" s="174"/>
      <c r="E1132" s="8"/>
      <c r="G1132" s="175"/>
      <c r="H1132" s="200"/>
      <c r="I1132" s="201"/>
      <c r="J1132" s="201"/>
      <c r="K1132" s="202"/>
      <c r="L1132" s="202"/>
      <c r="M1132" s="202"/>
      <c r="N1132" s="202"/>
      <c r="O1132" s="202"/>
      <c r="P1132" s="202"/>
      <c r="R1132" s="202"/>
      <c r="S1132" s="190"/>
      <c r="T1132" s="190"/>
      <c r="U1132" s="190"/>
      <c r="V1132" s="190"/>
      <c r="W1132" s="190"/>
      <c r="X1132" s="190"/>
      <c r="Y1132" s="190"/>
      <c r="Z1132" s="190"/>
      <c r="AA1132" s="190"/>
      <c r="AB1132" s="190"/>
      <c r="AC1132" s="190"/>
      <c r="AD1132" s="190"/>
      <c r="AE1132" s="190"/>
      <c r="AF1132" s="190"/>
      <c r="AG1132" s="190"/>
      <c r="AH1132" s="190"/>
      <c r="AI1132" s="190"/>
      <c r="AJ1132" s="190"/>
      <c r="AK1132" s="190"/>
      <c r="AL1132" s="190"/>
      <c r="AM1132" s="190"/>
      <c r="AN1132" s="190"/>
      <c r="AO1132" s="190"/>
      <c r="AP1132" s="190"/>
      <c r="AQ1132" s="190"/>
      <c r="AR1132" s="190"/>
      <c r="AS1132" s="190"/>
      <c r="AT1132" s="190"/>
      <c r="AU1132" s="190"/>
      <c r="AV1132" s="190"/>
      <c r="AW1132" s="190"/>
      <c r="AX1132" s="190"/>
      <c r="AY1132" s="190"/>
      <c r="AZ1132" s="190"/>
      <c r="BA1132" s="190"/>
      <c r="BB1132" s="190"/>
      <c r="BC1132" s="190"/>
      <c r="BD1132" s="190"/>
      <c r="BE1132" s="190"/>
      <c r="BF1132" s="190"/>
      <c r="BG1132" s="190"/>
      <c r="BH1132" s="190"/>
      <c r="BI1132" s="190"/>
      <c r="BJ1132" s="190"/>
      <c r="BK1132" s="190"/>
      <c r="BL1132" s="190"/>
      <c r="BM1132" s="190"/>
      <c r="BN1132" s="190"/>
      <c r="BO1132" s="190"/>
      <c r="BP1132" s="190"/>
      <c r="BQ1132" s="190"/>
      <c r="BR1132" s="190"/>
      <c r="BS1132" s="190"/>
      <c r="BT1132" s="190"/>
      <c r="BU1132" s="190"/>
      <c r="BV1132" s="190"/>
      <c r="BW1132" s="190"/>
      <c r="BX1132" s="190"/>
      <c r="BY1132" s="190"/>
      <c r="BZ1132" s="190"/>
      <c r="CA1132" s="190"/>
      <c r="CB1132" s="190"/>
      <c r="CC1132" s="190"/>
      <c r="CD1132" s="190"/>
      <c r="CE1132" s="190"/>
      <c r="CF1132" s="190"/>
      <c r="CG1132" s="190"/>
      <c r="CH1132" s="190"/>
      <c r="CI1132" s="190"/>
      <c r="CJ1132" s="190"/>
      <c r="CK1132" s="190"/>
      <c r="CL1132" s="190"/>
      <c r="CN1132" s="201"/>
      <c r="CO1132" s="190"/>
      <c r="CP1132" s="190"/>
      <c r="CQ1132" s="190"/>
      <c r="CR1132" s="190"/>
      <c r="CS1132" s="190"/>
      <c r="CT1132" s="190"/>
      <c r="CU1132" s="190"/>
      <c r="CV1132" s="190"/>
      <c r="CW1132" s="190"/>
      <c r="CX1132" s="190"/>
      <c r="CY1132" s="190"/>
      <c r="CZ1132" s="190"/>
      <c r="DA1132" s="190"/>
      <c r="DB1132" s="190"/>
      <c r="DC1132" s="190"/>
      <c r="DD1132" s="190"/>
      <c r="DE1132" s="190"/>
      <c r="DF1132" s="190"/>
      <c r="DG1132" s="190"/>
      <c r="DH1132" s="190"/>
      <c r="DI1132" s="190"/>
      <c r="DJ1132" s="190"/>
      <c r="DK1132" s="190"/>
      <c r="DL1132" s="190"/>
    </row>
    <row r="1133" spans="1:116" x14ac:dyDescent="0.4">
      <c r="A1133" s="174"/>
      <c r="E1133" s="8"/>
      <c r="G1133" s="175"/>
      <c r="H1133" s="200"/>
      <c r="I1133" s="201"/>
      <c r="J1133" s="201"/>
      <c r="K1133" s="202"/>
      <c r="L1133" s="202"/>
      <c r="M1133" s="202"/>
      <c r="N1133" s="202"/>
      <c r="O1133" s="202"/>
      <c r="P1133" s="202"/>
      <c r="R1133" s="202"/>
      <c r="S1133" s="190"/>
      <c r="T1133" s="190"/>
      <c r="U1133" s="190"/>
      <c r="V1133" s="190"/>
      <c r="W1133" s="190"/>
      <c r="X1133" s="190"/>
      <c r="Y1133" s="190"/>
      <c r="Z1133" s="190"/>
      <c r="AA1133" s="190"/>
      <c r="AB1133" s="190"/>
      <c r="AC1133" s="190"/>
      <c r="AD1133" s="190"/>
      <c r="AE1133" s="190"/>
      <c r="AF1133" s="190"/>
      <c r="AG1133" s="190"/>
      <c r="AH1133" s="190"/>
      <c r="AI1133" s="190"/>
      <c r="AJ1133" s="190"/>
      <c r="AK1133" s="190"/>
      <c r="AL1133" s="190"/>
      <c r="AM1133" s="190"/>
      <c r="AN1133" s="190"/>
      <c r="AO1133" s="190"/>
      <c r="AP1133" s="190"/>
      <c r="AQ1133" s="190"/>
      <c r="AR1133" s="190"/>
      <c r="AS1133" s="190"/>
      <c r="AT1133" s="190"/>
      <c r="AU1133" s="190"/>
      <c r="AV1133" s="190"/>
      <c r="AW1133" s="190"/>
      <c r="AX1133" s="190"/>
      <c r="AY1133" s="190"/>
      <c r="AZ1133" s="190"/>
      <c r="BA1133" s="190"/>
      <c r="BB1133" s="190"/>
      <c r="BC1133" s="190"/>
      <c r="BD1133" s="190"/>
      <c r="BE1133" s="190"/>
      <c r="BF1133" s="190"/>
      <c r="BG1133" s="190"/>
      <c r="BH1133" s="190"/>
      <c r="BI1133" s="190"/>
      <c r="BJ1133" s="190"/>
      <c r="BK1133" s="190"/>
      <c r="BL1133" s="190"/>
      <c r="BM1133" s="190"/>
      <c r="BN1133" s="190"/>
      <c r="BO1133" s="190"/>
      <c r="BP1133" s="190"/>
      <c r="BQ1133" s="190"/>
      <c r="BR1133" s="190"/>
      <c r="BS1133" s="190"/>
      <c r="BT1133" s="190"/>
      <c r="BU1133" s="190"/>
      <c r="BV1133" s="190"/>
      <c r="BW1133" s="190"/>
      <c r="BX1133" s="190"/>
      <c r="BY1133" s="190"/>
      <c r="BZ1133" s="190"/>
      <c r="CA1133" s="190"/>
      <c r="CB1133" s="190"/>
      <c r="CC1133" s="190"/>
      <c r="CD1133" s="190"/>
      <c r="CE1133" s="190"/>
      <c r="CF1133" s="190"/>
      <c r="CG1133" s="190"/>
      <c r="CH1133" s="190"/>
      <c r="CI1133" s="190"/>
      <c r="CJ1133" s="190"/>
      <c r="CK1133" s="190"/>
      <c r="CL1133" s="190"/>
      <c r="CN1133" s="201"/>
      <c r="CO1133" s="190"/>
      <c r="CP1133" s="190"/>
      <c r="CQ1133" s="190"/>
      <c r="CR1133" s="190"/>
      <c r="CS1133" s="190"/>
      <c r="CT1133" s="190"/>
      <c r="CU1133" s="190"/>
      <c r="CV1133" s="190"/>
      <c r="CW1133" s="190"/>
      <c r="CX1133" s="190"/>
      <c r="CY1133" s="190"/>
      <c r="CZ1133" s="190"/>
      <c r="DA1133" s="190"/>
      <c r="DB1133" s="190"/>
      <c r="DC1133" s="190"/>
      <c r="DD1133" s="190"/>
      <c r="DE1133" s="190"/>
      <c r="DF1133" s="190"/>
      <c r="DG1133" s="190"/>
      <c r="DH1133" s="190"/>
      <c r="DI1133" s="190"/>
      <c r="DJ1133" s="190"/>
      <c r="DK1133" s="190"/>
      <c r="DL1133" s="190"/>
    </row>
    <row r="1134" spans="1:116" x14ac:dyDescent="0.4">
      <c r="A1134" s="174"/>
      <c r="E1134" s="8"/>
      <c r="G1134" s="175"/>
      <c r="H1134" s="200"/>
      <c r="I1134" s="201"/>
      <c r="J1134" s="201"/>
      <c r="K1134" s="202"/>
      <c r="L1134" s="202"/>
      <c r="M1134" s="202"/>
      <c r="N1134" s="202"/>
      <c r="O1134" s="202"/>
      <c r="P1134" s="202"/>
      <c r="R1134" s="202"/>
      <c r="S1134" s="190"/>
      <c r="T1134" s="190"/>
      <c r="U1134" s="190"/>
      <c r="V1134" s="190"/>
      <c r="W1134" s="190"/>
      <c r="X1134" s="190"/>
      <c r="Y1134" s="190"/>
      <c r="Z1134" s="190"/>
      <c r="AA1134" s="190"/>
      <c r="AB1134" s="190"/>
      <c r="AC1134" s="190"/>
      <c r="AD1134" s="190"/>
      <c r="AE1134" s="190"/>
      <c r="AF1134" s="190"/>
      <c r="AG1134" s="190"/>
      <c r="AH1134" s="190"/>
      <c r="AI1134" s="190"/>
      <c r="AJ1134" s="190"/>
      <c r="AK1134" s="190"/>
      <c r="AL1134" s="190"/>
      <c r="AM1134" s="190"/>
      <c r="AN1134" s="190"/>
      <c r="AO1134" s="190"/>
      <c r="AP1134" s="190"/>
      <c r="AQ1134" s="190"/>
      <c r="AR1134" s="190"/>
      <c r="AS1134" s="190"/>
      <c r="AT1134" s="190"/>
      <c r="AU1134" s="190"/>
      <c r="AV1134" s="190"/>
      <c r="AW1134" s="190"/>
      <c r="AX1134" s="190"/>
      <c r="AY1134" s="190"/>
      <c r="AZ1134" s="190"/>
      <c r="BA1134" s="190"/>
      <c r="BB1134" s="190"/>
      <c r="BC1134" s="190"/>
      <c r="BD1134" s="190"/>
      <c r="BE1134" s="190"/>
      <c r="BF1134" s="190"/>
      <c r="BG1134" s="190"/>
      <c r="BH1134" s="190"/>
      <c r="BI1134" s="190"/>
      <c r="BJ1134" s="190"/>
      <c r="BK1134" s="190"/>
      <c r="BL1134" s="190"/>
      <c r="BM1134" s="190"/>
      <c r="BN1134" s="190"/>
      <c r="BO1134" s="190"/>
      <c r="BP1134" s="190"/>
      <c r="BQ1134" s="190"/>
      <c r="BR1134" s="190"/>
      <c r="BS1134" s="190"/>
      <c r="BT1134" s="190"/>
      <c r="BU1134" s="190"/>
      <c r="BV1134" s="190"/>
      <c r="BW1134" s="190"/>
      <c r="BX1134" s="190"/>
      <c r="BY1134" s="190"/>
      <c r="BZ1134" s="190"/>
      <c r="CA1134" s="190"/>
      <c r="CB1134" s="190"/>
      <c r="CC1134" s="190"/>
      <c r="CD1134" s="190"/>
      <c r="CE1134" s="190"/>
      <c r="CF1134" s="190"/>
      <c r="CG1134" s="190"/>
      <c r="CH1134" s="190"/>
      <c r="CI1134" s="190"/>
      <c r="CJ1134" s="190"/>
      <c r="CK1134" s="190"/>
      <c r="CL1134" s="190"/>
      <c r="CN1134" s="201"/>
      <c r="CO1134" s="190"/>
      <c r="CP1134" s="190"/>
      <c r="CQ1134" s="190"/>
      <c r="CR1134" s="190"/>
      <c r="CS1134" s="190"/>
      <c r="CT1134" s="190"/>
      <c r="CU1134" s="190"/>
      <c r="CV1134" s="190"/>
      <c r="CW1134" s="190"/>
      <c r="CX1134" s="190"/>
      <c r="CY1134" s="190"/>
      <c r="CZ1134" s="190"/>
      <c r="DA1134" s="190"/>
      <c r="DB1134" s="190"/>
      <c r="DC1134" s="190"/>
      <c r="DD1134" s="190"/>
      <c r="DE1134" s="190"/>
      <c r="DF1134" s="190"/>
      <c r="DG1134" s="190"/>
      <c r="DH1134" s="190"/>
      <c r="DI1134" s="190"/>
      <c r="DJ1134" s="190"/>
      <c r="DK1134" s="190"/>
      <c r="DL1134" s="190"/>
    </row>
    <row r="1135" spans="1:116" x14ac:dyDescent="0.4">
      <c r="A1135" s="174"/>
      <c r="E1135" s="8"/>
      <c r="G1135" s="175"/>
      <c r="H1135" s="200"/>
      <c r="I1135" s="201"/>
      <c r="J1135" s="201"/>
      <c r="K1135" s="202"/>
      <c r="L1135" s="202"/>
      <c r="M1135" s="202"/>
      <c r="N1135" s="202"/>
      <c r="O1135" s="202"/>
      <c r="P1135" s="202"/>
      <c r="R1135" s="202"/>
      <c r="S1135" s="190"/>
      <c r="T1135" s="190"/>
      <c r="U1135" s="190"/>
      <c r="V1135" s="190"/>
      <c r="W1135" s="190"/>
      <c r="X1135" s="190"/>
      <c r="Y1135" s="190"/>
      <c r="Z1135" s="190"/>
      <c r="AA1135" s="190"/>
      <c r="AB1135" s="190"/>
      <c r="AC1135" s="190"/>
      <c r="AD1135" s="190"/>
      <c r="AE1135" s="190"/>
      <c r="AF1135" s="190"/>
      <c r="AG1135" s="190"/>
      <c r="AH1135" s="190"/>
      <c r="AI1135" s="190"/>
      <c r="AJ1135" s="190"/>
      <c r="AK1135" s="190"/>
      <c r="AL1135" s="190"/>
      <c r="AM1135" s="190"/>
      <c r="AN1135" s="190"/>
      <c r="AO1135" s="190"/>
      <c r="AP1135" s="190"/>
      <c r="AQ1135" s="190"/>
      <c r="AR1135" s="190"/>
      <c r="AS1135" s="190"/>
      <c r="AT1135" s="190"/>
      <c r="AU1135" s="190"/>
      <c r="AV1135" s="190"/>
      <c r="AW1135" s="190"/>
      <c r="AX1135" s="190"/>
      <c r="AY1135" s="190"/>
      <c r="AZ1135" s="190"/>
      <c r="BA1135" s="190"/>
      <c r="BB1135" s="190"/>
      <c r="BC1135" s="190"/>
      <c r="BD1135" s="190"/>
      <c r="BE1135" s="190"/>
      <c r="BF1135" s="190"/>
      <c r="BG1135" s="190"/>
      <c r="BH1135" s="190"/>
      <c r="BI1135" s="190"/>
      <c r="BJ1135" s="190"/>
      <c r="BK1135" s="190"/>
      <c r="BL1135" s="190"/>
      <c r="BM1135" s="190"/>
      <c r="BN1135" s="190"/>
      <c r="BO1135" s="190"/>
      <c r="BP1135" s="190"/>
      <c r="BQ1135" s="190"/>
      <c r="BR1135" s="190"/>
      <c r="BS1135" s="190"/>
      <c r="BT1135" s="190"/>
      <c r="BU1135" s="190"/>
      <c r="BV1135" s="190"/>
      <c r="BW1135" s="190"/>
      <c r="BX1135" s="190"/>
      <c r="BY1135" s="190"/>
      <c r="BZ1135" s="190"/>
      <c r="CA1135" s="190"/>
      <c r="CB1135" s="190"/>
      <c r="CC1135" s="190"/>
      <c r="CD1135" s="190"/>
      <c r="CE1135" s="190"/>
      <c r="CF1135" s="190"/>
      <c r="CG1135" s="190"/>
      <c r="CH1135" s="190"/>
      <c r="CI1135" s="190"/>
      <c r="CJ1135" s="190"/>
      <c r="CK1135" s="190"/>
      <c r="CL1135" s="190"/>
      <c r="CN1135" s="201"/>
      <c r="CO1135" s="190"/>
      <c r="CP1135" s="190"/>
      <c r="CQ1135" s="190"/>
      <c r="CR1135" s="190"/>
      <c r="CS1135" s="190"/>
      <c r="CT1135" s="190"/>
      <c r="CU1135" s="190"/>
      <c r="CV1135" s="190"/>
      <c r="CW1135" s="190"/>
      <c r="CX1135" s="190"/>
      <c r="CY1135" s="190"/>
      <c r="CZ1135" s="190"/>
      <c r="DA1135" s="190"/>
      <c r="DB1135" s="190"/>
      <c r="DC1135" s="190"/>
      <c r="DD1135" s="190"/>
      <c r="DE1135" s="190"/>
      <c r="DF1135" s="190"/>
      <c r="DG1135" s="190"/>
      <c r="DH1135" s="190"/>
      <c r="DI1135" s="190"/>
      <c r="DJ1135" s="190"/>
      <c r="DK1135" s="190"/>
      <c r="DL1135" s="190"/>
    </row>
    <row r="1136" spans="1:116" x14ac:dyDescent="0.4">
      <c r="A1136" s="174"/>
      <c r="E1136" s="8"/>
      <c r="G1136" s="175"/>
      <c r="H1136" s="200"/>
      <c r="I1136" s="201"/>
      <c r="J1136" s="201"/>
      <c r="K1136" s="202"/>
      <c r="L1136" s="202"/>
      <c r="M1136" s="202"/>
      <c r="N1136" s="202"/>
      <c r="O1136" s="202"/>
      <c r="P1136" s="202"/>
      <c r="R1136" s="202"/>
      <c r="S1136" s="190"/>
      <c r="T1136" s="190"/>
      <c r="U1136" s="190"/>
      <c r="V1136" s="190"/>
      <c r="W1136" s="190"/>
      <c r="X1136" s="190"/>
      <c r="Y1136" s="190"/>
      <c r="Z1136" s="190"/>
      <c r="AA1136" s="190"/>
      <c r="AB1136" s="190"/>
      <c r="AC1136" s="190"/>
      <c r="AD1136" s="190"/>
      <c r="AE1136" s="190"/>
      <c r="AF1136" s="190"/>
      <c r="AG1136" s="190"/>
      <c r="AH1136" s="190"/>
      <c r="AI1136" s="190"/>
      <c r="AJ1136" s="190"/>
      <c r="AK1136" s="190"/>
      <c r="AL1136" s="190"/>
      <c r="AM1136" s="190"/>
      <c r="AN1136" s="190"/>
      <c r="AO1136" s="190"/>
      <c r="AP1136" s="190"/>
      <c r="AQ1136" s="190"/>
      <c r="AR1136" s="190"/>
      <c r="AS1136" s="190"/>
      <c r="AT1136" s="190"/>
      <c r="AU1136" s="190"/>
      <c r="AV1136" s="190"/>
      <c r="AW1136" s="190"/>
      <c r="AX1136" s="190"/>
      <c r="AY1136" s="190"/>
      <c r="AZ1136" s="190"/>
      <c r="BA1136" s="190"/>
      <c r="BB1136" s="190"/>
      <c r="BC1136" s="190"/>
      <c r="BD1136" s="190"/>
      <c r="BE1136" s="190"/>
      <c r="BF1136" s="190"/>
      <c r="BG1136" s="190"/>
      <c r="BH1136" s="190"/>
      <c r="BI1136" s="190"/>
      <c r="BJ1136" s="190"/>
      <c r="BK1136" s="190"/>
      <c r="BL1136" s="190"/>
      <c r="BM1136" s="190"/>
      <c r="BN1136" s="190"/>
      <c r="BO1136" s="190"/>
      <c r="BP1136" s="190"/>
      <c r="BQ1136" s="190"/>
      <c r="BR1136" s="190"/>
      <c r="BS1136" s="190"/>
      <c r="BT1136" s="190"/>
      <c r="BU1136" s="190"/>
      <c r="BV1136" s="190"/>
      <c r="BW1136" s="190"/>
      <c r="BX1136" s="190"/>
      <c r="BY1136" s="190"/>
      <c r="BZ1136" s="190"/>
      <c r="CA1136" s="190"/>
      <c r="CB1136" s="190"/>
      <c r="CC1136" s="190"/>
      <c r="CD1136" s="190"/>
      <c r="CE1136" s="190"/>
      <c r="CF1136" s="190"/>
      <c r="CG1136" s="190"/>
      <c r="CH1136" s="190"/>
      <c r="CI1136" s="190"/>
      <c r="CJ1136" s="190"/>
      <c r="CK1136" s="190"/>
      <c r="CL1136" s="190"/>
      <c r="CN1136" s="201"/>
      <c r="CO1136" s="190"/>
      <c r="CP1136" s="190"/>
      <c r="CQ1136" s="190"/>
      <c r="CR1136" s="190"/>
      <c r="CS1136" s="190"/>
      <c r="CT1136" s="190"/>
      <c r="CU1136" s="190"/>
      <c r="CV1136" s="190"/>
      <c r="CW1136" s="190"/>
      <c r="CX1136" s="190"/>
      <c r="CY1136" s="190"/>
      <c r="CZ1136" s="190"/>
      <c r="DA1136" s="190"/>
      <c r="DB1136" s="190"/>
      <c r="DC1136" s="190"/>
      <c r="DD1136" s="190"/>
      <c r="DE1136" s="190"/>
      <c r="DF1136" s="190"/>
      <c r="DG1136" s="190"/>
      <c r="DH1136" s="190"/>
      <c r="DI1136" s="190"/>
      <c r="DJ1136" s="190"/>
      <c r="DK1136" s="190"/>
      <c r="DL1136" s="190"/>
    </row>
    <row r="1137" spans="1:116" x14ac:dyDescent="0.4">
      <c r="A1137" s="174"/>
      <c r="E1137" s="8"/>
      <c r="G1137" s="175"/>
      <c r="H1137" s="200"/>
      <c r="I1137" s="201"/>
      <c r="J1137" s="201"/>
      <c r="K1137" s="202"/>
      <c r="L1137" s="202"/>
      <c r="M1137" s="202"/>
      <c r="N1137" s="202"/>
      <c r="O1137" s="202"/>
      <c r="P1137" s="202"/>
      <c r="R1137" s="202"/>
      <c r="S1137" s="190"/>
      <c r="T1137" s="190"/>
      <c r="U1137" s="190"/>
      <c r="V1137" s="190"/>
      <c r="W1137" s="190"/>
      <c r="X1137" s="190"/>
      <c r="Y1137" s="190"/>
      <c r="Z1137" s="190"/>
      <c r="AA1137" s="190"/>
      <c r="AB1137" s="190"/>
      <c r="AC1137" s="190"/>
      <c r="AD1137" s="190"/>
      <c r="AE1137" s="190"/>
      <c r="AF1137" s="190"/>
      <c r="AG1137" s="190"/>
      <c r="AH1137" s="190"/>
      <c r="AI1137" s="190"/>
      <c r="AJ1137" s="190"/>
      <c r="AK1137" s="190"/>
      <c r="AL1137" s="190"/>
      <c r="AM1137" s="190"/>
      <c r="AN1137" s="190"/>
      <c r="AO1137" s="190"/>
      <c r="AP1137" s="190"/>
      <c r="AQ1137" s="190"/>
      <c r="AR1137" s="190"/>
      <c r="AS1137" s="190"/>
      <c r="AT1137" s="190"/>
      <c r="AU1137" s="190"/>
      <c r="AV1137" s="190"/>
      <c r="AW1137" s="190"/>
      <c r="AX1137" s="190"/>
      <c r="AY1137" s="190"/>
      <c r="AZ1137" s="190"/>
      <c r="BA1137" s="190"/>
      <c r="BB1137" s="190"/>
      <c r="BC1137" s="190"/>
      <c r="BD1137" s="190"/>
      <c r="BE1137" s="190"/>
      <c r="BF1137" s="190"/>
      <c r="BG1137" s="190"/>
      <c r="BH1137" s="190"/>
      <c r="BI1137" s="190"/>
      <c r="BJ1137" s="190"/>
      <c r="BK1137" s="190"/>
      <c r="BL1137" s="190"/>
      <c r="BM1137" s="190"/>
      <c r="BN1137" s="190"/>
      <c r="BO1137" s="190"/>
      <c r="BP1137" s="190"/>
      <c r="BQ1137" s="190"/>
      <c r="BR1137" s="190"/>
      <c r="BS1137" s="190"/>
      <c r="BT1137" s="190"/>
      <c r="BU1137" s="190"/>
      <c r="BV1137" s="190"/>
      <c r="BW1137" s="190"/>
      <c r="BX1137" s="190"/>
      <c r="BY1137" s="190"/>
      <c r="BZ1137" s="190"/>
      <c r="CA1137" s="190"/>
      <c r="CB1137" s="190"/>
      <c r="CC1137" s="190"/>
      <c r="CD1137" s="190"/>
      <c r="CE1137" s="190"/>
      <c r="CF1137" s="190"/>
      <c r="CG1137" s="190"/>
      <c r="CH1137" s="190"/>
      <c r="CI1137" s="190"/>
      <c r="CJ1137" s="190"/>
      <c r="CK1137" s="190"/>
      <c r="CL1137" s="190"/>
      <c r="CN1137" s="201"/>
      <c r="CO1137" s="190"/>
      <c r="CP1137" s="190"/>
      <c r="CQ1137" s="190"/>
      <c r="CR1137" s="190"/>
      <c r="CS1137" s="190"/>
      <c r="CT1137" s="190"/>
      <c r="CU1137" s="190"/>
      <c r="CV1137" s="190"/>
      <c r="CW1137" s="190"/>
      <c r="CX1137" s="190"/>
      <c r="CY1137" s="190"/>
      <c r="CZ1137" s="190"/>
      <c r="DA1137" s="190"/>
      <c r="DB1137" s="190"/>
      <c r="DC1137" s="190"/>
      <c r="DD1137" s="190"/>
      <c r="DE1137" s="190"/>
      <c r="DF1137" s="190"/>
      <c r="DG1137" s="190"/>
      <c r="DH1137" s="190"/>
      <c r="DI1137" s="190"/>
      <c r="DJ1137" s="190"/>
      <c r="DK1137" s="190"/>
      <c r="DL1137" s="190"/>
    </row>
    <row r="1138" spans="1:116" x14ac:dyDescent="0.4">
      <c r="A1138" s="174"/>
      <c r="E1138" s="8"/>
      <c r="G1138" s="175"/>
      <c r="H1138" s="200"/>
      <c r="I1138" s="201"/>
      <c r="J1138" s="201"/>
      <c r="K1138" s="202"/>
      <c r="L1138" s="202"/>
      <c r="M1138" s="202"/>
      <c r="N1138" s="202"/>
      <c r="O1138" s="202"/>
      <c r="P1138" s="202"/>
      <c r="R1138" s="202"/>
      <c r="S1138" s="190"/>
      <c r="T1138" s="190"/>
      <c r="U1138" s="190"/>
      <c r="V1138" s="190"/>
      <c r="W1138" s="190"/>
      <c r="X1138" s="190"/>
      <c r="Y1138" s="190"/>
      <c r="Z1138" s="190"/>
      <c r="AA1138" s="190"/>
      <c r="AB1138" s="190"/>
      <c r="AC1138" s="190"/>
      <c r="AD1138" s="190"/>
      <c r="AE1138" s="190"/>
      <c r="AF1138" s="190"/>
      <c r="AG1138" s="190"/>
      <c r="AH1138" s="190"/>
      <c r="AI1138" s="190"/>
      <c r="AJ1138" s="190"/>
      <c r="AK1138" s="190"/>
      <c r="AL1138" s="190"/>
      <c r="AM1138" s="190"/>
      <c r="AN1138" s="190"/>
      <c r="AO1138" s="190"/>
      <c r="AP1138" s="190"/>
      <c r="AQ1138" s="190"/>
      <c r="AR1138" s="190"/>
      <c r="AS1138" s="190"/>
      <c r="AT1138" s="190"/>
      <c r="AU1138" s="190"/>
      <c r="AV1138" s="190"/>
      <c r="AW1138" s="190"/>
      <c r="AX1138" s="190"/>
      <c r="AY1138" s="190"/>
      <c r="AZ1138" s="190"/>
      <c r="BA1138" s="190"/>
      <c r="BB1138" s="190"/>
      <c r="BC1138" s="190"/>
      <c r="BD1138" s="190"/>
      <c r="BE1138" s="190"/>
      <c r="BF1138" s="190"/>
      <c r="BG1138" s="190"/>
      <c r="BH1138" s="190"/>
      <c r="BI1138" s="190"/>
      <c r="BJ1138" s="190"/>
      <c r="BK1138" s="190"/>
      <c r="BL1138" s="190"/>
      <c r="BM1138" s="190"/>
      <c r="BN1138" s="190"/>
      <c r="BO1138" s="190"/>
      <c r="BP1138" s="190"/>
      <c r="BQ1138" s="190"/>
      <c r="BR1138" s="190"/>
      <c r="BS1138" s="190"/>
      <c r="BT1138" s="190"/>
      <c r="BU1138" s="190"/>
      <c r="BV1138" s="190"/>
      <c r="BW1138" s="190"/>
      <c r="BX1138" s="190"/>
      <c r="BY1138" s="190"/>
      <c r="BZ1138" s="190"/>
      <c r="CA1138" s="190"/>
      <c r="CB1138" s="190"/>
      <c r="CC1138" s="190"/>
      <c r="CD1138" s="190"/>
      <c r="CE1138" s="190"/>
      <c r="CF1138" s="190"/>
      <c r="CG1138" s="190"/>
      <c r="CH1138" s="190"/>
      <c r="CI1138" s="190"/>
      <c r="CJ1138" s="190"/>
      <c r="CK1138" s="190"/>
      <c r="CL1138" s="190"/>
      <c r="CN1138" s="201"/>
      <c r="CO1138" s="190"/>
      <c r="CP1138" s="190"/>
      <c r="CQ1138" s="190"/>
      <c r="CR1138" s="190"/>
      <c r="CS1138" s="190"/>
      <c r="CT1138" s="190"/>
      <c r="CU1138" s="190"/>
      <c r="CV1138" s="190"/>
      <c r="CW1138" s="190"/>
      <c r="CX1138" s="190"/>
      <c r="CY1138" s="190"/>
      <c r="CZ1138" s="190"/>
      <c r="DA1138" s="190"/>
      <c r="DB1138" s="190"/>
      <c r="DC1138" s="190"/>
      <c r="DD1138" s="190"/>
      <c r="DE1138" s="190"/>
      <c r="DF1138" s="190"/>
      <c r="DG1138" s="190"/>
      <c r="DH1138" s="190"/>
      <c r="DI1138" s="190"/>
      <c r="DJ1138" s="190"/>
      <c r="DK1138" s="190"/>
      <c r="DL1138" s="190"/>
    </row>
    <row r="1139" spans="1:116" x14ac:dyDescent="0.4">
      <c r="A1139" s="174"/>
      <c r="E1139" s="8"/>
      <c r="G1139" s="175"/>
      <c r="H1139" s="200"/>
      <c r="I1139" s="201"/>
      <c r="J1139" s="201"/>
      <c r="K1139" s="202"/>
      <c r="L1139" s="202"/>
      <c r="M1139" s="202"/>
      <c r="N1139" s="202"/>
      <c r="O1139" s="202"/>
      <c r="P1139" s="202"/>
      <c r="R1139" s="202"/>
      <c r="S1139" s="190"/>
      <c r="T1139" s="190"/>
      <c r="U1139" s="190"/>
      <c r="V1139" s="190"/>
      <c r="W1139" s="190"/>
      <c r="X1139" s="190"/>
      <c r="Y1139" s="190"/>
      <c r="Z1139" s="190"/>
      <c r="AA1139" s="190"/>
      <c r="AB1139" s="190"/>
      <c r="AC1139" s="190"/>
      <c r="AD1139" s="190"/>
      <c r="AE1139" s="190"/>
      <c r="AF1139" s="190"/>
      <c r="AG1139" s="190"/>
      <c r="AH1139" s="190"/>
      <c r="AI1139" s="190"/>
      <c r="AJ1139" s="190"/>
      <c r="AK1139" s="190"/>
      <c r="AL1139" s="190"/>
      <c r="AM1139" s="190"/>
      <c r="AN1139" s="190"/>
      <c r="AO1139" s="190"/>
      <c r="AP1139" s="190"/>
      <c r="AQ1139" s="190"/>
      <c r="AR1139" s="190"/>
      <c r="AS1139" s="190"/>
      <c r="AT1139" s="190"/>
      <c r="AU1139" s="190"/>
      <c r="AV1139" s="190"/>
      <c r="AW1139" s="190"/>
      <c r="AX1139" s="190"/>
      <c r="AY1139" s="190"/>
      <c r="AZ1139" s="190"/>
      <c r="BA1139" s="190"/>
      <c r="BB1139" s="190"/>
      <c r="BC1139" s="190"/>
      <c r="BD1139" s="190"/>
      <c r="BE1139" s="190"/>
      <c r="BF1139" s="190"/>
      <c r="BG1139" s="190"/>
      <c r="BH1139" s="190"/>
      <c r="BI1139" s="190"/>
      <c r="BJ1139" s="190"/>
      <c r="BK1139" s="190"/>
      <c r="BL1139" s="190"/>
      <c r="BM1139" s="190"/>
      <c r="BN1139" s="190"/>
      <c r="BO1139" s="190"/>
      <c r="BP1139" s="190"/>
      <c r="BQ1139" s="190"/>
      <c r="BR1139" s="190"/>
      <c r="BS1139" s="190"/>
      <c r="BT1139" s="190"/>
      <c r="BU1139" s="190"/>
      <c r="BV1139" s="190"/>
      <c r="BW1139" s="190"/>
      <c r="BX1139" s="190"/>
      <c r="BY1139" s="190"/>
      <c r="BZ1139" s="190"/>
      <c r="CA1139" s="190"/>
      <c r="CB1139" s="190"/>
      <c r="CC1139" s="190"/>
      <c r="CD1139" s="190"/>
      <c r="CE1139" s="190"/>
      <c r="CF1139" s="190"/>
      <c r="CG1139" s="190"/>
      <c r="CH1139" s="190"/>
      <c r="CI1139" s="190"/>
      <c r="CJ1139" s="190"/>
      <c r="CK1139" s="190"/>
      <c r="CL1139" s="190"/>
      <c r="CN1139" s="201"/>
      <c r="CO1139" s="190"/>
      <c r="CP1139" s="190"/>
      <c r="CQ1139" s="190"/>
      <c r="CR1139" s="190"/>
      <c r="CS1139" s="190"/>
      <c r="CT1139" s="190"/>
      <c r="CU1139" s="190"/>
      <c r="CV1139" s="190"/>
      <c r="CW1139" s="190"/>
      <c r="CX1139" s="190"/>
      <c r="CY1139" s="190"/>
      <c r="CZ1139" s="190"/>
      <c r="DA1139" s="190"/>
      <c r="DB1139" s="190"/>
      <c r="DC1139" s="190"/>
      <c r="DD1139" s="190"/>
      <c r="DE1139" s="190"/>
      <c r="DF1139" s="190"/>
      <c r="DG1139" s="190"/>
      <c r="DH1139" s="190"/>
      <c r="DI1139" s="190"/>
      <c r="DJ1139" s="190"/>
      <c r="DK1139" s="190"/>
      <c r="DL1139" s="190"/>
    </row>
    <row r="1140" spans="1:116" x14ac:dyDescent="0.4">
      <c r="A1140" s="174"/>
      <c r="E1140" s="8"/>
      <c r="G1140" s="175"/>
      <c r="H1140" s="200"/>
      <c r="I1140" s="201"/>
      <c r="J1140" s="201"/>
      <c r="K1140" s="202"/>
      <c r="L1140" s="202"/>
      <c r="M1140" s="202"/>
      <c r="N1140" s="202"/>
      <c r="O1140" s="202"/>
      <c r="P1140" s="202"/>
      <c r="R1140" s="202"/>
      <c r="S1140" s="190"/>
      <c r="T1140" s="190"/>
      <c r="U1140" s="190"/>
      <c r="V1140" s="190"/>
      <c r="W1140" s="190"/>
      <c r="X1140" s="190"/>
      <c r="Y1140" s="190"/>
      <c r="Z1140" s="190"/>
      <c r="AA1140" s="190"/>
      <c r="AB1140" s="190"/>
      <c r="AC1140" s="190"/>
      <c r="AD1140" s="190"/>
      <c r="AE1140" s="190"/>
      <c r="AF1140" s="190"/>
      <c r="AG1140" s="190"/>
      <c r="AH1140" s="190"/>
      <c r="AI1140" s="190"/>
      <c r="AJ1140" s="190"/>
      <c r="AK1140" s="190"/>
      <c r="AL1140" s="190"/>
      <c r="AM1140" s="190"/>
      <c r="AN1140" s="190"/>
      <c r="AO1140" s="190"/>
      <c r="AP1140" s="190"/>
      <c r="AQ1140" s="190"/>
      <c r="AR1140" s="190"/>
      <c r="AS1140" s="190"/>
      <c r="AT1140" s="190"/>
      <c r="AU1140" s="190"/>
      <c r="AV1140" s="190"/>
      <c r="AW1140" s="190"/>
      <c r="AX1140" s="190"/>
      <c r="AY1140" s="190"/>
      <c r="AZ1140" s="190"/>
      <c r="BA1140" s="190"/>
      <c r="BB1140" s="190"/>
      <c r="BC1140" s="190"/>
      <c r="BD1140" s="190"/>
      <c r="BE1140" s="190"/>
      <c r="BF1140" s="190"/>
      <c r="BG1140" s="190"/>
      <c r="BH1140" s="190"/>
      <c r="BI1140" s="190"/>
      <c r="BJ1140" s="190"/>
      <c r="BK1140" s="190"/>
      <c r="BL1140" s="190"/>
      <c r="BM1140" s="190"/>
      <c r="BN1140" s="190"/>
      <c r="BO1140" s="190"/>
      <c r="BP1140" s="190"/>
      <c r="BQ1140" s="190"/>
      <c r="BR1140" s="190"/>
      <c r="BS1140" s="190"/>
      <c r="BT1140" s="190"/>
      <c r="BU1140" s="190"/>
      <c r="BV1140" s="190"/>
      <c r="BW1140" s="190"/>
      <c r="BX1140" s="190"/>
      <c r="BY1140" s="190"/>
      <c r="BZ1140" s="190"/>
      <c r="CA1140" s="190"/>
      <c r="CB1140" s="190"/>
      <c r="CC1140" s="190"/>
      <c r="CD1140" s="190"/>
      <c r="CE1140" s="190"/>
      <c r="CF1140" s="190"/>
      <c r="CG1140" s="190"/>
      <c r="CH1140" s="190"/>
      <c r="CI1140" s="190"/>
      <c r="CJ1140" s="190"/>
      <c r="CK1140" s="190"/>
      <c r="CL1140" s="190"/>
      <c r="CN1140" s="201"/>
      <c r="CO1140" s="190"/>
      <c r="CP1140" s="190"/>
      <c r="CQ1140" s="190"/>
      <c r="CR1140" s="190"/>
      <c r="CS1140" s="190"/>
      <c r="CT1140" s="190"/>
      <c r="CU1140" s="190"/>
      <c r="CV1140" s="190"/>
      <c r="CW1140" s="190"/>
      <c r="CX1140" s="190"/>
      <c r="CY1140" s="190"/>
      <c r="CZ1140" s="190"/>
      <c r="DA1140" s="190"/>
      <c r="DB1140" s="190"/>
      <c r="DC1140" s="190"/>
      <c r="DD1140" s="190"/>
      <c r="DE1140" s="190"/>
      <c r="DF1140" s="190"/>
      <c r="DG1140" s="190"/>
      <c r="DH1140" s="190"/>
      <c r="DI1140" s="190"/>
      <c r="DJ1140" s="190"/>
      <c r="DK1140" s="190"/>
      <c r="DL1140" s="190"/>
    </row>
    <row r="1141" spans="1:116" x14ac:dyDescent="0.4">
      <c r="A1141" s="174"/>
      <c r="E1141" s="8"/>
      <c r="G1141" s="175"/>
      <c r="H1141" s="200"/>
      <c r="I1141" s="201"/>
      <c r="J1141" s="201"/>
      <c r="K1141" s="202"/>
      <c r="L1141" s="202"/>
      <c r="M1141" s="202"/>
      <c r="N1141" s="202"/>
      <c r="O1141" s="202"/>
      <c r="P1141" s="202"/>
      <c r="R1141" s="202"/>
      <c r="S1141" s="190"/>
      <c r="T1141" s="190"/>
      <c r="U1141" s="190"/>
      <c r="V1141" s="190"/>
      <c r="W1141" s="190"/>
      <c r="X1141" s="190"/>
      <c r="Y1141" s="190"/>
      <c r="Z1141" s="190"/>
      <c r="AA1141" s="190"/>
      <c r="AB1141" s="190"/>
      <c r="AC1141" s="190"/>
      <c r="AD1141" s="190"/>
      <c r="AE1141" s="190"/>
      <c r="AF1141" s="190"/>
      <c r="AG1141" s="190"/>
      <c r="AH1141" s="190"/>
      <c r="AI1141" s="190"/>
      <c r="AJ1141" s="190"/>
      <c r="AK1141" s="190"/>
      <c r="AL1141" s="190"/>
      <c r="AM1141" s="190"/>
      <c r="AN1141" s="190"/>
      <c r="AO1141" s="190"/>
      <c r="AP1141" s="190"/>
      <c r="AQ1141" s="190"/>
      <c r="AR1141" s="190"/>
      <c r="AS1141" s="190"/>
      <c r="AT1141" s="190"/>
      <c r="AU1141" s="190"/>
      <c r="AV1141" s="190"/>
      <c r="AW1141" s="190"/>
      <c r="AX1141" s="190"/>
      <c r="AY1141" s="190"/>
      <c r="AZ1141" s="190"/>
      <c r="BA1141" s="190"/>
      <c r="BB1141" s="190"/>
      <c r="BC1141" s="190"/>
      <c r="BD1141" s="190"/>
      <c r="BE1141" s="190"/>
      <c r="BF1141" s="190"/>
      <c r="BG1141" s="190"/>
      <c r="BH1141" s="190"/>
      <c r="BI1141" s="190"/>
      <c r="BJ1141" s="190"/>
      <c r="BK1141" s="190"/>
      <c r="BL1141" s="190"/>
      <c r="BM1141" s="190"/>
      <c r="BN1141" s="190"/>
      <c r="BO1141" s="190"/>
      <c r="BP1141" s="190"/>
      <c r="BQ1141" s="190"/>
      <c r="BR1141" s="190"/>
      <c r="BS1141" s="190"/>
      <c r="BT1141" s="190"/>
      <c r="BU1141" s="190"/>
      <c r="BV1141" s="190"/>
      <c r="BW1141" s="190"/>
      <c r="BX1141" s="190"/>
      <c r="BY1141" s="190"/>
      <c r="BZ1141" s="190"/>
      <c r="CA1141" s="190"/>
      <c r="CB1141" s="190"/>
      <c r="CC1141" s="190"/>
      <c r="CD1141" s="190"/>
      <c r="CE1141" s="190"/>
      <c r="CF1141" s="190"/>
      <c r="CG1141" s="190"/>
      <c r="CH1141" s="190"/>
      <c r="CI1141" s="190"/>
      <c r="CJ1141" s="190"/>
      <c r="CK1141" s="190"/>
      <c r="CL1141" s="190"/>
      <c r="CN1141" s="201"/>
      <c r="CO1141" s="190"/>
      <c r="CP1141" s="190"/>
      <c r="CQ1141" s="190"/>
      <c r="CR1141" s="190"/>
      <c r="CS1141" s="190"/>
      <c r="CT1141" s="190"/>
      <c r="CU1141" s="190"/>
      <c r="CV1141" s="190"/>
      <c r="CW1141" s="190"/>
      <c r="CX1141" s="190"/>
      <c r="CY1141" s="190"/>
      <c r="CZ1141" s="190"/>
      <c r="DA1141" s="190"/>
      <c r="DB1141" s="190"/>
      <c r="DC1141" s="190"/>
      <c r="DD1141" s="190"/>
      <c r="DE1141" s="190"/>
      <c r="DF1141" s="190"/>
      <c r="DG1141" s="190"/>
      <c r="DH1141" s="190"/>
      <c r="DI1141" s="190"/>
      <c r="DJ1141" s="190"/>
      <c r="DK1141" s="190"/>
      <c r="DL1141" s="190"/>
    </row>
    <row r="1142" spans="1:116" x14ac:dyDescent="0.4">
      <c r="A1142" s="174"/>
      <c r="E1142" s="8"/>
      <c r="G1142" s="175"/>
      <c r="H1142" s="200"/>
      <c r="I1142" s="201"/>
      <c r="J1142" s="201"/>
      <c r="K1142" s="202"/>
      <c r="L1142" s="202"/>
      <c r="M1142" s="202"/>
      <c r="N1142" s="202"/>
      <c r="O1142" s="202"/>
      <c r="P1142" s="202"/>
      <c r="R1142" s="202"/>
      <c r="S1142" s="190"/>
      <c r="T1142" s="190"/>
      <c r="U1142" s="190"/>
      <c r="V1142" s="190"/>
      <c r="W1142" s="190"/>
      <c r="X1142" s="190"/>
      <c r="Y1142" s="190"/>
      <c r="Z1142" s="190"/>
      <c r="AA1142" s="190"/>
      <c r="AB1142" s="190"/>
      <c r="AC1142" s="190"/>
      <c r="AD1142" s="190"/>
      <c r="AE1142" s="190"/>
      <c r="AF1142" s="190"/>
      <c r="AG1142" s="190"/>
      <c r="AH1142" s="190"/>
      <c r="AI1142" s="190"/>
      <c r="AJ1142" s="190"/>
      <c r="AK1142" s="190"/>
      <c r="AL1142" s="190"/>
      <c r="AM1142" s="190"/>
      <c r="AN1142" s="190"/>
      <c r="AO1142" s="190"/>
      <c r="AP1142" s="190"/>
      <c r="AQ1142" s="190"/>
      <c r="AR1142" s="190"/>
      <c r="AS1142" s="190"/>
      <c r="AT1142" s="190"/>
      <c r="AU1142" s="190"/>
      <c r="AV1142" s="190"/>
      <c r="AW1142" s="190"/>
      <c r="AX1142" s="190"/>
      <c r="AY1142" s="190"/>
      <c r="AZ1142" s="190"/>
      <c r="BA1142" s="190"/>
      <c r="BB1142" s="190"/>
      <c r="BC1142" s="190"/>
      <c r="BD1142" s="190"/>
      <c r="BE1142" s="190"/>
      <c r="BF1142" s="190"/>
      <c r="BG1142" s="190"/>
      <c r="BH1142" s="190"/>
      <c r="BI1142" s="190"/>
      <c r="BJ1142" s="190"/>
      <c r="BK1142" s="190"/>
      <c r="BL1142" s="190"/>
      <c r="BM1142" s="190"/>
      <c r="BN1142" s="190"/>
      <c r="BO1142" s="190"/>
      <c r="BP1142" s="190"/>
      <c r="BQ1142" s="190"/>
      <c r="BR1142" s="190"/>
      <c r="BS1142" s="190"/>
      <c r="BT1142" s="190"/>
      <c r="BU1142" s="190"/>
      <c r="BV1142" s="190"/>
      <c r="BW1142" s="190"/>
      <c r="BX1142" s="190"/>
      <c r="BY1142" s="190"/>
      <c r="BZ1142" s="190"/>
      <c r="CA1142" s="190"/>
      <c r="CB1142" s="190"/>
      <c r="CC1142" s="190"/>
      <c r="CD1142" s="190"/>
      <c r="CE1142" s="190"/>
      <c r="CF1142" s="190"/>
      <c r="CG1142" s="190"/>
      <c r="CH1142" s="190"/>
      <c r="CI1142" s="190"/>
      <c r="CJ1142" s="190"/>
      <c r="CK1142" s="190"/>
      <c r="CL1142" s="190"/>
      <c r="CN1142" s="201"/>
      <c r="CO1142" s="190"/>
      <c r="CP1142" s="190"/>
      <c r="CQ1142" s="190"/>
      <c r="CR1142" s="190"/>
      <c r="CS1142" s="190"/>
      <c r="CT1142" s="190"/>
      <c r="CU1142" s="190"/>
      <c r="CV1142" s="190"/>
      <c r="CW1142" s="190"/>
      <c r="CX1142" s="190"/>
      <c r="CY1142" s="190"/>
      <c r="CZ1142" s="190"/>
      <c r="DA1142" s="190"/>
      <c r="DB1142" s="190"/>
      <c r="DC1142" s="190"/>
      <c r="DD1142" s="190"/>
      <c r="DE1142" s="190"/>
      <c r="DF1142" s="190"/>
      <c r="DG1142" s="190"/>
      <c r="DH1142" s="190"/>
      <c r="DI1142" s="190"/>
      <c r="DJ1142" s="190"/>
      <c r="DK1142" s="190"/>
      <c r="DL1142" s="190"/>
    </row>
    <row r="1143" spans="1:116" x14ac:dyDescent="0.4">
      <c r="A1143" s="174"/>
      <c r="E1143" s="8"/>
      <c r="G1143" s="175"/>
      <c r="H1143" s="200"/>
      <c r="I1143" s="201"/>
      <c r="J1143" s="201"/>
      <c r="K1143" s="202"/>
      <c r="L1143" s="202"/>
      <c r="M1143" s="202"/>
      <c r="N1143" s="202"/>
      <c r="O1143" s="202"/>
      <c r="P1143" s="202"/>
      <c r="R1143" s="202"/>
      <c r="S1143" s="190"/>
      <c r="T1143" s="190"/>
      <c r="U1143" s="190"/>
      <c r="V1143" s="190"/>
      <c r="W1143" s="190"/>
      <c r="X1143" s="190"/>
      <c r="Y1143" s="190"/>
      <c r="Z1143" s="190"/>
      <c r="AA1143" s="190"/>
      <c r="AB1143" s="190"/>
      <c r="AC1143" s="190"/>
      <c r="AD1143" s="190"/>
      <c r="AE1143" s="190"/>
      <c r="AF1143" s="190"/>
      <c r="AG1143" s="190"/>
      <c r="AH1143" s="190"/>
      <c r="AI1143" s="190"/>
      <c r="AJ1143" s="190"/>
      <c r="AK1143" s="190"/>
      <c r="AL1143" s="190"/>
      <c r="AM1143" s="190"/>
      <c r="AN1143" s="190"/>
      <c r="AO1143" s="190"/>
      <c r="AP1143" s="190"/>
      <c r="AQ1143" s="190"/>
      <c r="AR1143" s="190"/>
      <c r="AS1143" s="190"/>
      <c r="AT1143" s="190"/>
      <c r="AU1143" s="190"/>
      <c r="AV1143" s="190"/>
      <c r="AW1143" s="190"/>
      <c r="AX1143" s="190"/>
      <c r="AY1143" s="190"/>
      <c r="AZ1143" s="190"/>
      <c r="BA1143" s="190"/>
      <c r="BB1143" s="190"/>
      <c r="BC1143" s="190"/>
      <c r="BD1143" s="190"/>
      <c r="BE1143" s="190"/>
      <c r="BF1143" s="190"/>
      <c r="BG1143" s="190"/>
      <c r="BH1143" s="190"/>
      <c r="BI1143" s="190"/>
      <c r="BJ1143" s="190"/>
      <c r="BK1143" s="190"/>
      <c r="BL1143" s="190"/>
      <c r="BM1143" s="190"/>
      <c r="BN1143" s="190"/>
      <c r="BO1143" s="190"/>
      <c r="BP1143" s="190"/>
      <c r="BQ1143" s="190"/>
      <c r="BR1143" s="190"/>
      <c r="BS1143" s="190"/>
      <c r="BT1143" s="190"/>
      <c r="BU1143" s="190"/>
      <c r="BV1143" s="190"/>
      <c r="BW1143" s="190"/>
      <c r="BX1143" s="190"/>
      <c r="BY1143" s="190"/>
      <c r="BZ1143" s="190"/>
      <c r="CA1143" s="190"/>
      <c r="CB1143" s="190"/>
      <c r="CC1143" s="190"/>
      <c r="CD1143" s="190"/>
      <c r="CE1143" s="190"/>
      <c r="CF1143" s="190"/>
      <c r="CG1143" s="190"/>
      <c r="CH1143" s="190"/>
      <c r="CI1143" s="190"/>
      <c r="CJ1143" s="190"/>
      <c r="CK1143" s="190"/>
      <c r="CL1143" s="190"/>
      <c r="CN1143" s="201"/>
      <c r="CO1143" s="190"/>
      <c r="CP1143" s="190"/>
      <c r="CQ1143" s="190"/>
      <c r="CR1143" s="190"/>
      <c r="CS1143" s="190"/>
      <c r="CT1143" s="190"/>
      <c r="CU1143" s="190"/>
      <c r="CV1143" s="190"/>
      <c r="CW1143" s="190"/>
      <c r="CX1143" s="190"/>
      <c r="CY1143" s="190"/>
      <c r="CZ1143" s="190"/>
      <c r="DA1143" s="190"/>
      <c r="DB1143" s="190"/>
      <c r="DC1143" s="190"/>
      <c r="DD1143" s="190"/>
      <c r="DE1143" s="190"/>
      <c r="DF1143" s="190"/>
      <c r="DG1143" s="190"/>
      <c r="DH1143" s="190"/>
      <c r="DI1143" s="190"/>
      <c r="DJ1143" s="190"/>
      <c r="DK1143" s="190"/>
      <c r="DL1143" s="190"/>
    </row>
    <row r="1144" spans="1:116" x14ac:dyDescent="0.4">
      <c r="A1144" s="174"/>
      <c r="E1144" s="8"/>
      <c r="G1144" s="175"/>
      <c r="H1144" s="200"/>
      <c r="I1144" s="201"/>
      <c r="J1144" s="201"/>
      <c r="K1144" s="202"/>
      <c r="L1144" s="202"/>
      <c r="M1144" s="202"/>
      <c r="N1144" s="202"/>
      <c r="O1144" s="202"/>
      <c r="P1144" s="202"/>
      <c r="R1144" s="202"/>
      <c r="S1144" s="190"/>
      <c r="T1144" s="190"/>
      <c r="U1144" s="190"/>
      <c r="V1144" s="190"/>
      <c r="W1144" s="190"/>
      <c r="X1144" s="190"/>
      <c r="Y1144" s="190"/>
      <c r="Z1144" s="190"/>
      <c r="AA1144" s="190"/>
      <c r="AB1144" s="190"/>
      <c r="AC1144" s="190"/>
      <c r="AD1144" s="190"/>
      <c r="AE1144" s="190"/>
      <c r="AF1144" s="190"/>
      <c r="AG1144" s="190"/>
      <c r="AH1144" s="190"/>
      <c r="AI1144" s="190"/>
      <c r="AJ1144" s="190"/>
      <c r="AK1144" s="190"/>
      <c r="AL1144" s="190"/>
      <c r="AM1144" s="190"/>
      <c r="AN1144" s="190"/>
      <c r="AO1144" s="190"/>
      <c r="AP1144" s="190"/>
      <c r="AQ1144" s="190"/>
      <c r="AR1144" s="190"/>
      <c r="AS1144" s="190"/>
      <c r="AT1144" s="190"/>
      <c r="AU1144" s="190"/>
      <c r="AV1144" s="190"/>
      <c r="AW1144" s="190"/>
      <c r="AX1144" s="190"/>
      <c r="AY1144" s="190"/>
      <c r="AZ1144" s="190"/>
      <c r="BA1144" s="190"/>
      <c r="BB1144" s="190"/>
      <c r="BC1144" s="190"/>
      <c r="BD1144" s="190"/>
      <c r="BE1144" s="190"/>
      <c r="BF1144" s="190"/>
      <c r="BG1144" s="190"/>
      <c r="BH1144" s="190"/>
      <c r="BI1144" s="190"/>
      <c r="BJ1144" s="190"/>
      <c r="BK1144" s="190"/>
      <c r="BL1144" s="190"/>
      <c r="BM1144" s="190"/>
      <c r="BN1144" s="190"/>
      <c r="BO1144" s="190"/>
      <c r="BP1144" s="190"/>
      <c r="BQ1144" s="190"/>
      <c r="BR1144" s="190"/>
      <c r="BS1144" s="190"/>
      <c r="BT1144" s="190"/>
      <c r="BU1144" s="190"/>
      <c r="BV1144" s="190"/>
      <c r="BW1144" s="190"/>
      <c r="BX1144" s="190"/>
      <c r="BY1144" s="190"/>
      <c r="BZ1144" s="190"/>
      <c r="CA1144" s="190"/>
      <c r="CB1144" s="190"/>
      <c r="CC1144" s="190"/>
      <c r="CD1144" s="190"/>
      <c r="CE1144" s="190"/>
      <c r="CF1144" s="190"/>
      <c r="CG1144" s="190"/>
      <c r="CH1144" s="190"/>
      <c r="CI1144" s="190"/>
      <c r="CJ1144" s="190"/>
      <c r="CK1144" s="190"/>
      <c r="CL1144" s="190"/>
      <c r="CN1144" s="201"/>
      <c r="CO1144" s="190"/>
      <c r="CP1144" s="190"/>
      <c r="CQ1144" s="190"/>
      <c r="CR1144" s="190"/>
      <c r="CS1144" s="190"/>
      <c r="CT1144" s="190"/>
      <c r="CU1144" s="190"/>
      <c r="CV1144" s="190"/>
      <c r="CW1144" s="190"/>
      <c r="CX1144" s="190"/>
      <c r="CY1144" s="190"/>
      <c r="CZ1144" s="190"/>
      <c r="DA1144" s="190"/>
      <c r="DB1144" s="190"/>
      <c r="DC1144" s="190"/>
      <c r="DD1144" s="190"/>
      <c r="DE1144" s="190"/>
      <c r="DF1144" s="190"/>
      <c r="DG1144" s="190"/>
      <c r="DH1144" s="190"/>
      <c r="DI1144" s="190"/>
      <c r="DJ1144" s="190"/>
      <c r="DK1144" s="190"/>
      <c r="DL1144" s="190"/>
    </row>
    <row r="1145" spans="1:116" x14ac:dyDescent="0.4">
      <c r="A1145" s="174"/>
      <c r="E1145" s="8"/>
      <c r="G1145" s="175"/>
      <c r="H1145" s="200"/>
      <c r="I1145" s="201"/>
      <c r="J1145" s="201"/>
      <c r="K1145" s="202"/>
      <c r="L1145" s="202"/>
      <c r="M1145" s="202"/>
      <c r="N1145" s="202"/>
      <c r="O1145" s="202"/>
      <c r="P1145" s="202"/>
      <c r="R1145" s="202"/>
      <c r="S1145" s="190"/>
      <c r="T1145" s="190"/>
      <c r="U1145" s="190"/>
      <c r="V1145" s="190"/>
      <c r="W1145" s="190"/>
      <c r="X1145" s="190"/>
      <c r="Y1145" s="190"/>
      <c r="Z1145" s="190"/>
      <c r="AA1145" s="190"/>
      <c r="AB1145" s="190"/>
      <c r="AC1145" s="190"/>
      <c r="AD1145" s="190"/>
      <c r="AE1145" s="190"/>
      <c r="AF1145" s="190"/>
      <c r="AG1145" s="190"/>
      <c r="AH1145" s="190"/>
      <c r="AI1145" s="190"/>
      <c r="AJ1145" s="190"/>
      <c r="AK1145" s="190"/>
      <c r="AL1145" s="190"/>
      <c r="AM1145" s="190"/>
      <c r="AN1145" s="190"/>
      <c r="AO1145" s="190"/>
      <c r="AP1145" s="190"/>
      <c r="AQ1145" s="190"/>
      <c r="AR1145" s="190"/>
      <c r="AS1145" s="190"/>
      <c r="AT1145" s="190"/>
      <c r="AU1145" s="190"/>
      <c r="AV1145" s="190"/>
      <c r="AW1145" s="190"/>
      <c r="AX1145" s="190"/>
      <c r="AY1145" s="190"/>
      <c r="AZ1145" s="190"/>
      <c r="BA1145" s="190"/>
      <c r="BB1145" s="190"/>
      <c r="BC1145" s="190"/>
      <c r="BD1145" s="190"/>
      <c r="BE1145" s="190"/>
      <c r="BF1145" s="190"/>
      <c r="BG1145" s="190"/>
      <c r="BH1145" s="190"/>
      <c r="BI1145" s="190"/>
      <c r="BJ1145" s="190"/>
      <c r="BK1145" s="190"/>
      <c r="BL1145" s="190"/>
      <c r="BM1145" s="190"/>
      <c r="BN1145" s="190"/>
      <c r="BO1145" s="190"/>
      <c r="BP1145" s="190"/>
      <c r="BQ1145" s="190"/>
      <c r="BR1145" s="190"/>
      <c r="BS1145" s="190"/>
      <c r="BT1145" s="190"/>
      <c r="BU1145" s="190"/>
      <c r="BV1145" s="190"/>
      <c r="BW1145" s="190"/>
      <c r="BX1145" s="190"/>
      <c r="BY1145" s="190"/>
      <c r="BZ1145" s="190"/>
      <c r="CA1145" s="190"/>
      <c r="CB1145" s="190"/>
      <c r="CC1145" s="190"/>
      <c r="CD1145" s="190"/>
      <c r="CE1145" s="190"/>
      <c r="CF1145" s="190"/>
      <c r="CG1145" s="190"/>
      <c r="CH1145" s="190"/>
      <c r="CI1145" s="190"/>
      <c r="CJ1145" s="190"/>
      <c r="CK1145" s="190"/>
      <c r="CL1145" s="190"/>
      <c r="CN1145" s="201"/>
      <c r="CO1145" s="190"/>
      <c r="CP1145" s="190"/>
      <c r="CQ1145" s="190"/>
      <c r="CR1145" s="190"/>
      <c r="CS1145" s="190"/>
      <c r="CT1145" s="190"/>
      <c r="CU1145" s="190"/>
      <c r="CV1145" s="190"/>
      <c r="CW1145" s="190"/>
      <c r="CX1145" s="190"/>
      <c r="CY1145" s="190"/>
      <c r="CZ1145" s="190"/>
      <c r="DA1145" s="190"/>
      <c r="DB1145" s="190"/>
      <c r="DC1145" s="190"/>
      <c r="DD1145" s="190"/>
      <c r="DE1145" s="190"/>
      <c r="DF1145" s="190"/>
      <c r="DG1145" s="190"/>
      <c r="DH1145" s="190"/>
      <c r="DI1145" s="190"/>
      <c r="DJ1145" s="190"/>
      <c r="DK1145" s="190"/>
      <c r="DL1145" s="190"/>
    </row>
    <row r="1146" spans="1:116" x14ac:dyDescent="0.4">
      <c r="A1146" s="174"/>
      <c r="E1146" s="8"/>
      <c r="G1146" s="175"/>
      <c r="H1146" s="200"/>
      <c r="I1146" s="201"/>
      <c r="J1146" s="201"/>
      <c r="K1146" s="202"/>
      <c r="L1146" s="202"/>
      <c r="M1146" s="202"/>
      <c r="N1146" s="202"/>
      <c r="O1146" s="202"/>
      <c r="P1146" s="202"/>
      <c r="R1146" s="202"/>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190"/>
      <c r="CI1146" s="190"/>
      <c r="CJ1146" s="190"/>
      <c r="CK1146" s="190"/>
      <c r="CL1146" s="190"/>
      <c r="CN1146" s="201"/>
      <c r="CO1146" s="190"/>
      <c r="CP1146" s="190"/>
      <c r="CQ1146" s="190"/>
      <c r="CR1146" s="190"/>
      <c r="CS1146" s="190"/>
      <c r="CT1146" s="190"/>
      <c r="CU1146" s="190"/>
      <c r="CV1146" s="190"/>
      <c r="CW1146" s="190"/>
      <c r="CX1146" s="190"/>
      <c r="CY1146" s="190"/>
      <c r="CZ1146" s="190"/>
      <c r="DA1146" s="190"/>
      <c r="DB1146" s="190"/>
      <c r="DC1146" s="190"/>
      <c r="DD1146" s="190"/>
      <c r="DE1146" s="190"/>
      <c r="DF1146" s="190"/>
      <c r="DG1146" s="190"/>
      <c r="DH1146" s="190"/>
      <c r="DI1146" s="190"/>
      <c r="DJ1146" s="190"/>
      <c r="DK1146" s="190"/>
      <c r="DL1146" s="190"/>
    </row>
    <row r="1147" spans="1:116" x14ac:dyDescent="0.4">
      <c r="A1147" s="174"/>
      <c r="E1147" s="8"/>
      <c r="G1147" s="175"/>
      <c r="H1147" s="200"/>
      <c r="I1147" s="201"/>
      <c r="J1147" s="201"/>
      <c r="K1147" s="202"/>
      <c r="L1147" s="202"/>
      <c r="M1147" s="202"/>
      <c r="N1147" s="202"/>
      <c r="O1147" s="202"/>
      <c r="P1147" s="202"/>
      <c r="R1147" s="202"/>
      <c r="S1147" s="190"/>
      <c r="T1147" s="190"/>
      <c r="U1147" s="190"/>
      <c r="V1147" s="190"/>
      <c r="W1147" s="190"/>
      <c r="X1147" s="190"/>
      <c r="Y1147" s="190"/>
      <c r="Z1147" s="190"/>
      <c r="AA1147" s="190"/>
      <c r="AB1147" s="190"/>
      <c r="AC1147" s="190"/>
      <c r="AD1147" s="190"/>
      <c r="AE1147" s="190"/>
      <c r="AF1147" s="190"/>
      <c r="AG1147" s="190"/>
      <c r="AH1147" s="190"/>
      <c r="AI1147" s="190"/>
      <c r="AJ1147" s="190"/>
      <c r="AK1147" s="190"/>
      <c r="AL1147" s="190"/>
      <c r="AM1147" s="190"/>
      <c r="AN1147" s="190"/>
      <c r="AO1147" s="190"/>
      <c r="AP1147" s="190"/>
      <c r="AQ1147" s="190"/>
      <c r="AR1147" s="190"/>
      <c r="AS1147" s="190"/>
      <c r="AT1147" s="190"/>
      <c r="AU1147" s="190"/>
      <c r="AV1147" s="190"/>
      <c r="AW1147" s="190"/>
      <c r="AX1147" s="190"/>
      <c r="AY1147" s="190"/>
      <c r="AZ1147" s="190"/>
      <c r="BA1147" s="190"/>
      <c r="BB1147" s="190"/>
      <c r="BC1147" s="190"/>
      <c r="BD1147" s="190"/>
      <c r="BE1147" s="190"/>
      <c r="BF1147" s="190"/>
      <c r="BG1147" s="190"/>
      <c r="BH1147" s="190"/>
      <c r="BI1147" s="190"/>
      <c r="BJ1147" s="190"/>
      <c r="BK1147" s="190"/>
      <c r="BL1147" s="190"/>
      <c r="BM1147" s="190"/>
      <c r="BN1147" s="190"/>
      <c r="BO1147" s="190"/>
      <c r="BP1147" s="190"/>
      <c r="BQ1147" s="190"/>
      <c r="BR1147" s="190"/>
      <c r="BS1147" s="190"/>
      <c r="BT1147" s="190"/>
      <c r="BU1147" s="190"/>
      <c r="BV1147" s="190"/>
      <c r="BW1147" s="190"/>
      <c r="BX1147" s="190"/>
      <c r="BY1147" s="190"/>
      <c r="BZ1147" s="190"/>
      <c r="CA1147" s="190"/>
      <c r="CB1147" s="190"/>
      <c r="CC1147" s="190"/>
      <c r="CD1147" s="190"/>
      <c r="CE1147" s="190"/>
      <c r="CF1147" s="190"/>
      <c r="CG1147" s="190"/>
      <c r="CH1147" s="190"/>
      <c r="CI1147" s="190"/>
      <c r="CJ1147" s="190"/>
      <c r="CK1147" s="190"/>
      <c r="CL1147" s="190"/>
      <c r="CN1147" s="201"/>
      <c r="CO1147" s="190"/>
      <c r="CP1147" s="190"/>
      <c r="CQ1147" s="190"/>
      <c r="CR1147" s="190"/>
      <c r="CS1147" s="190"/>
      <c r="CT1147" s="190"/>
      <c r="CU1147" s="190"/>
      <c r="CV1147" s="190"/>
      <c r="CW1147" s="190"/>
      <c r="CX1147" s="190"/>
      <c r="CY1147" s="190"/>
      <c r="CZ1147" s="190"/>
      <c r="DA1147" s="190"/>
      <c r="DB1147" s="190"/>
      <c r="DC1147" s="190"/>
      <c r="DD1147" s="190"/>
      <c r="DE1147" s="190"/>
      <c r="DF1147" s="190"/>
      <c r="DG1147" s="190"/>
      <c r="DH1147" s="190"/>
      <c r="DI1147" s="190"/>
      <c r="DJ1147" s="190"/>
      <c r="DK1147" s="190"/>
      <c r="DL1147" s="190"/>
    </row>
    <row r="1148" spans="1:116" x14ac:dyDescent="0.4">
      <c r="A1148" s="174"/>
      <c r="E1148" s="8"/>
      <c r="G1148" s="175"/>
      <c r="H1148" s="200"/>
      <c r="I1148" s="201"/>
      <c r="J1148" s="201"/>
      <c r="K1148" s="202"/>
      <c r="L1148" s="202"/>
      <c r="M1148" s="202"/>
      <c r="N1148" s="202"/>
      <c r="O1148" s="202"/>
      <c r="P1148" s="202"/>
      <c r="R1148" s="202"/>
      <c r="S1148" s="190"/>
      <c r="T1148" s="190"/>
      <c r="U1148" s="190"/>
      <c r="V1148" s="190"/>
      <c r="W1148" s="190"/>
      <c r="X1148" s="190"/>
      <c r="Y1148" s="190"/>
      <c r="Z1148" s="190"/>
      <c r="AA1148" s="190"/>
      <c r="AB1148" s="190"/>
      <c r="AC1148" s="190"/>
      <c r="AD1148" s="190"/>
      <c r="AE1148" s="190"/>
      <c r="AF1148" s="190"/>
      <c r="AG1148" s="190"/>
      <c r="AH1148" s="190"/>
      <c r="AI1148" s="190"/>
      <c r="AJ1148" s="190"/>
      <c r="AK1148" s="190"/>
      <c r="AL1148" s="190"/>
      <c r="AM1148" s="190"/>
      <c r="AN1148" s="190"/>
      <c r="AO1148" s="190"/>
      <c r="AP1148" s="190"/>
      <c r="AQ1148" s="190"/>
      <c r="AR1148" s="190"/>
      <c r="AS1148" s="190"/>
      <c r="AT1148" s="190"/>
      <c r="AU1148" s="190"/>
      <c r="AV1148" s="190"/>
      <c r="AW1148" s="190"/>
      <c r="AX1148" s="190"/>
      <c r="AY1148" s="190"/>
      <c r="AZ1148" s="190"/>
      <c r="BA1148" s="190"/>
      <c r="BB1148" s="190"/>
      <c r="BC1148" s="190"/>
      <c r="BD1148" s="190"/>
      <c r="BE1148" s="190"/>
      <c r="BF1148" s="190"/>
      <c r="BG1148" s="190"/>
      <c r="BH1148" s="190"/>
      <c r="BI1148" s="190"/>
      <c r="BJ1148" s="190"/>
      <c r="BK1148" s="190"/>
      <c r="BL1148" s="190"/>
      <c r="BM1148" s="190"/>
      <c r="BN1148" s="190"/>
      <c r="BO1148" s="190"/>
      <c r="BP1148" s="190"/>
      <c r="BQ1148" s="190"/>
      <c r="BR1148" s="190"/>
      <c r="BS1148" s="190"/>
      <c r="BT1148" s="190"/>
      <c r="BU1148" s="190"/>
      <c r="BV1148" s="190"/>
      <c r="BW1148" s="190"/>
      <c r="BX1148" s="190"/>
      <c r="BY1148" s="190"/>
      <c r="BZ1148" s="190"/>
      <c r="CA1148" s="190"/>
      <c r="CB1148" s="190"/>
      <c r="CC1148" s="190"/>
      <c r="CD1148" s="190"/>
      <c r="CE1148" s="190"/>
      <c r="CF1148" s="190"/>
      <c r="CG1148" s="190"/>
      <c r="CH1148" s="190"/>
      <c r="CI1148" s="190"/>
      <c r="CJ1148" s="190"/>
      <c r="CK1148" s="190"/>
      <c r="CL1148" s="190"/>
      <c r="CN1148" s="201"/>
      <c r="CO1148" s="190"/>
      <c r="CP1148" s="190"/>
      <c r="CQ1148" s="190"/>
      <c r="CR1148" s="190"/>
      <c r="CS1148" s="190"/>
      <c r="CT1148" s="190"/>
      <c r="CU1148" s="190"/>
      <c r="CV1148" s="190"/>
      <c r="CW1148" s="190"/>
      <c r="CX1148" s="190"/>
      <c r="CY1148" s="190"/>
      <c r="CZ1148" s="190"/>
      <c r="DA1148" s="190"/>
      <c r="DB1148" s="190"/>
      <c r="DC1148" s="190"/>
      <c r="DD1148" s="190"/>
      <c r="DE1148" s="190"/>
      <c r="DF1148" s="190"/>
      <c r="DG1148" s="190"/>
      <c r="DH1148" s="190"/>
      <c r="DI1148" s="190"/>
      <c r="DJ1148" s="190"/>
      <c r="DK1148" s="190"/>
      <c r="DL1148" s="190"/>
    </row>
    <row r="1149" spans="1:116" x14ac:dyDescent="0.4">
      <c r="A1149" s="174"/>
      <c r="E1149" s="8"/>
      <c r="G1149" s="175"/>
      <c r="H1149" s="200"/>
      <c r="I1149" s="201"/>
      <c r="J1149" s="201"/>
      <c r="K1149" s="202"/>
      <c r="L1149" s="202"/>
      <c r="M1149" s="202"/>
      <c r="N1149" s="202"/>
      <c r="O1149" s="202"/>
      <c r="P1149" s="202"/>
      <c r="R1149" s="202"/>
      <c r="S1149" s="190"/>
      <c r="T1149" s="190"/>
      <c r="U1149" s="190"/>
      <c r="V1149" s="190"/>
      <c r="W1149" s="190"/>
      <c r="X1149" s="190"/>
      <c r="Y1149" s="190"/>
      <c r="Z1149" s="190"/>
      <c r="AA1149" s="190"/>
      <c r="AB1149" s="190"/>
      <c r="AC1149" s="190"/>
      <c r="AD1149" s="190"/>
      <c r="AE1149" s="190"/>
      <c r="AF1149" s="190"/>
      <c r="AG1149" s="190"/>
      <c r="AH1149" s="190"/>
      <c r="AI1149" s="190"/>
      <c r="AJ1149" s="190"/>
      <c r="AK1149" s="190"/>
      <c r="AL1149" s="190"/>
      <c r="AM1149" s="190"/>
      <c r="AN1149" s="190"/>
      <c r="AO1149" s="190"/>
      <c r="AP1149" s="190"/>
      <c r="AQ1149" s="190"/>
      <c r="AR1149" s="190"/>
      <c r="AS1149" s="190"/>
      <c r="AT1149" s="190"/>
      <c r="AU1149" s="190"/>
      <c r="AV1149" s="190"/>
      <c r="AW1149" s="190"/>
      <c r="AX1149" s="190"/>
      <c r="AY1149" s="190"/>
      <c r="AZ1149" s="190"/>
      <c r="BA1149" s="190"/>
      <c r="BB1149" s="190"/>
      <c r="BC1149" s="190"/>
      <c r="BD1149" s="190"/>
      <c r="BE1149" s="190"/>
      <c r="BF1149" s="190"/>
      <c r="BG1149" s="190"/>
      <c r="BH1149" s="190"/>
      <c r="BI1149" s="190"/>
      <c r="BJ1149" s="190"/>
      <c r="BK1149" s="190"/>
      <c r="BL1149" s="190"/>
      <c r="BM1149" s="190"/>
      <c r="BN1149" s="190"/>
      <c r="BO1149" s="190"/>
      <c r="BP1149" s="190"/>
      <c r="BQ1149" s="190"/>
      <c r="BR1149" s="190"/>
      <c r="BS1149" s="190"/>
      <c r="BT1149" s="190"/>
      <c r="BU1149" s="190"/>
      <c r="BV1149" s="190"/>
      <c r="BW1149" s="190"/>
      <c r="BX1149" s="190"/>
      <c r="BY1149" s="190"/>
      <c r="BZ1149" s="190"/>
      <c r="CA1149" s="190"/>
      <c r="CB1149" s="190"/>
      <c r="CC1149" s="190"/>
      <c r="CD1149" s="190"/>
      <c r="CE1149" s="190"/>
      <c r="CF1149" s="190"/>
      <c r="CG1149" s="190"/>
      <c r="CH1149" s="190"/>
      <c r="CI1149" s="190"/>
      <c r="CJ1149" s="190"/>
      <c r="CK1149" s="190"/>
      <c r="CL1149" s="190"/>
      <c r="CN1149" s="201"/>
      <c r="CO1149" s="190"/>
      <c r="CP1149" s="190"/>
      <c r="CQ1149" s="190"/>
      <c r="CR1149" s="190"/>
      <c r="CS1149" s="190"/>
      <c r="CT1149" s="190"/>
      <c r="CU1149" s="190"/>
      <c r="CV1149" s="190"/>
      <c r="CW1149" s="190"/>
      <c r="CX1149" s="190"/>
      <c r="CY1149" s="190"/>
      <c r="CZ1149" s="190"/>
      <c r="DA1149" s="190"/>
      <c r="DB1149" s="190"/>
      <c r="DC1149" s="190"/>
      <c r="DD1149" s="190"/>
      <c r="DE1149" s="190"/>
      <c r="DF1149" s="190"/>
      <c r="DG1149" s="190"/>
      <c r="DH1149" s="190"/>
      <c r="DI1149" s="190"/>
      <c r="DJ1149" s="190"/>
      <c r="DK1149" s="190"/>
      <c r="DL1149" s="190"/>
    </row>
    <row r="1150" spans="1:116" x14ac:dyDescent="0.4">
      <c r="A1150" s="174"/>
      <c r="E1150" s="8"/>
      <c r="G1150" s="175"/>
      <c r="H1150" s="200"/>
      <c r="I1150" s="201"/>
      <c r="J1150" s="201"/>
      <c r="K1150" s="202"/>
      <c r="L1150" s="202"/>
      <c r="M1150" s="202"/>
      <c r="N1150" s="202"/>
      <c r="O1150" s="202"/>
      <c r="P1150" s="202"/>
      <c r="R1150" s="202"/>
      <c r="S1150" s="190"/>
      <c r="T1150" s="190"/>
      <c r="U1150" s="190"/>
      <c r="V1150" s="190"/>
      <c r="W1150" s="190"/>
      <c r="X1150" s="190"/>
      <c r="Y1150" s="190"/>
      <c r="Z1150" s="190"/>
      <c r="AA1150" s="190"/>
      <c r="AB1150" s="190"/>
      <c r="AC1150" s="190"/>
      <c r="AD1150" s="190"/>
      <c r="AE1150" s="190"/>
      <c r="AF1150" s="190"/>
      <c r="AG1150" s="190"/>
      <c r="AH1150" s="190"/>
      <c r="AI1150" s="190"/>
      <c r="AJ1150" s="190"/>
      <c r="AK1150" s="190"/>
      <c r="AL1150" s="190"/>
      <c r="AM1150" s="190"/>
      <c r="AN1150" s="190"/>
      <c r="AO1150" s="190"/>
      <c r="AP1150" s="190"/>
      <c r="AQ1150" s="190"/>
      <c r="AR1150" s="190"/>
      <c r="AS1150" s="190"/>
      <c r="AT1150" s="190"/>
      <c r="AU1150" s="190"/>
      <c r="AV1150" s="190"/>
      <c r="AW1150" s="190"/>
      <c r="AX1150" s="190"/>
      <c r="AY1150" s="190"/>
      <c r="AZ1150" s="190"/>
      <c r="BA1150" s="190"/>
      <c r="BB1150" s="190"/>
      <c r="BC1150" s="190"/>
      <c r="BD1150" s="190"/>
      <c r="BE1150" s="190"/>
      <c r="BF1150" s="190"/>
      <c r="BG1150" s="190"/>
      <c r="BH1150" s="190"/>
      <c r="BI1150" s="190"/>
      <c r="BJ1150" s="190"/>
      <c r="BK1150" s="190"/>
      <c r="BL1150" s="190"/>
      <c r="BM1150" s="190"/>
      <c r="BN1150" s="190"/>
      <c r="BO1150" s="190"/>
      <c r="BP1150" s="190"/>
      <c r="BQ1150" s="190"/>
      <c r="BR1150" s="190"/>
      <c r="BS1150" s="190"/>
      <c r="BT1150" s="190"/>
      <c r="BU1150" s="190"/>
      <c r="BV1150" s="190"/>
      <c r="BW1150" s="190"/>
      <c r="BX1150" s="190"/>
      <c r="BY1150" s="190"/>
      <c r="BZ1150" s="190"/>
      <c r="CA1150" s="190"/>
      <c r="CB1150" s="190"/>
      <c r="CC1150" s="190"/>
      <c r="CD1150" s="190"/>
      <c r="CE1150" s="190"/>
      <c r="CF1150" s="190"/>
      <c r="CG1150" s="190"/>
      <c r="CH1150" s="190"/>
      <c r="CI1150" s="190"/>
      <c r="CJ1150" s="190"/>
      <c r="CK1150" s="190"/>
      <c r="CL1150" s="190"/>
      <c r="CN1150" s="201"/>
      <c r="CO1150" s="190"/>
      <c r="CP1150" s="190"/>
      <c r="CQ1150" s="190"/>
      <c r="CR1150" s="190"/>
      <c r="CS1150" s="190"/>
      <c r="CT1150" s="190"/>
      <c r="CU1150" s="190"/>
      <c r="CV1150" s="190"/>
      <c r="CW1150" s="190"/>
      <c r="CX1150" s="190"/>
      <c r="CY1150" s="190"/>
      <c r="CZ1150" s="190"/>
      <c r="DA1150" s="190"/>
      <c r="DB1150" s="190"/>
      <c r="DC1150" s="190"/>
      <c r="DD1150" s="190"/>
      <c r="DE1150" s="190"/>
      <c r="DF1150" s="190"/>
      <c r="DG1150" s="190"/>
      <c r="DH1150" s="190"/>
      <c r="DI1150" s="190"/>
      <c r="DJ1150" s="190"/>
      <c r="DK1150" s="190"/>
      <c r="DL1150" s="190"/>
    </row>
    <row r="1151" spans="1:116" x14ac:dyDescent="0.4">
      <c r="A1151" s="174"/>
      <c r="E1151" s="8"/>
      <c r="G1151" s="175"/>
      <c r="H1151" s="200"/>
      <c r="I1151" s="201"/>
      <c r="J1151" s="201"/>
      <c r="K1151" s="202"/>
      <c r="L1151" s="202"/>
      <c r="M1151" s="202"/>
      <c r="N1151" s="202"/>
      <c r="O1151" s="202"/>
      <c r="P1151" s="202"/>
      <c r="R1151" s="202"/>
      <c r="S1151" s="190"/>
      <c r="T1151" s="190"/>
      <c r="U1151" s="190"/>
      <c r="V1151" s="190"/>
      <c r="W1151" s="190"/>
      <c r="X1151" s="190"/>
      <c r="Y1151" s="190"/>
      <c r="Z1151" s="190"/>
      <c r="AA1151" s="190"/>
      <c r="AB1151" s="190"/>
      <c r="AC1151" s="190"/>
      <c r="AD1151" s="190"/>
      <c r="AE1151" s="190"/>
      <c r="AF1151" s="190"/>
      <c r="AG1151" s="190"/>
      <c r="AH1151" s="190"/>
      <c r="AI1151" s="190"/>
      <c r="AJ1151" s="190"/>
      <c r="AK1151" s="190"/>
      <c r="AL1151" s="190"/>
      <c r="AM1151" s="190"/>
      <c r="AN1151" s="190"/>
      <c r="AO1151" s="190"/>
      <c r="AP1151" s="190"/>
      <c r="AQ1151" s="190"/>
      <c r="AR1151" s="190"/>
      <c r="AS1151" s="190"/>
      <c r="AT1151" s="190"/>
      <c r="AU1151" s="190"/>
      <c r="AV1151" s="190"/>
      <c r="AW1151" s="190"/>
      <c r="AX1151" s="190"/>
      <c r="AY1151" s="190"/>
      <c r="AZ1151" s="190"/>
      <c r="BA1151" s="190"/>
      <c r="BB1151" s="190"/>
      <c r="BC1151" s="190"/>
      <c r="BD1151" s="190"/>
      <c r="BE1151" s="190"/>
      <c r="BF1151" s="190"/>
      <c r="BG1151" s="190"/>
      <c r="BH1151" s="190"/>
      <c r="BI1151" s="190"/>
      <c r="BJ1151" s="190"/>
      <c r="BK1151" s="190"/>
      <c r="BL1151" s="190"/>
      <c r="BM1151" s="190"/>
      <c r="BN1151" s="190"/>
      <c r="BO1151" s="190"/>
      <c r="BP1151" s="190"/>
      <c r="BQ1151" s="190"/>
      <c r="BR1151" s="190"/>
      <c r="BS1151" s="190"/>
      <c r="BT1151" s="190"/>
      <c r="BU1151" s="190"/>
      <c r="BV1151" s="190"/>
      <c r="BW1151" s="190"/>
      <c r="BX1151" s="190"/>
      <c r="BY1151" s="190"/>
      <c r="BZ1151" s="190"/>
      <c r="CA1151" s="190"/>
      <c r="CB1151" s="190"/>
      <c r="CC1151" s="190"/>
      <c r="CD1151" s="190"/>
      <c r="CE1151" s="190"/>
      <c r="CF1151" s="190"/>
      <c r="CG1151" s="190"/>
      <c r="CH1151" s="190"/>
      <c r="CI1151" s="190"/>
      <c r="CJ1151" s="190"/>
      <c r="CK1151" s="190"/>
      <c r="CL1151" s="190"/>
      <c r="CN1151" s="201"/>
      <c r="CO1151" s="190"/>
      <c r="CP1151" s="190"/>
      <c r="CQ1151" s="190"/>
      <c r="CR1151" s="190"/>
      <c r="CS1151" s="190"/>
      <c r="CT1151" s="190"/>
      <c r="CU1151" s="190"/>
      <c r="CV1151" s="190"/>
      <c r="CW1151" s="190"/>
      <c r="CX1151" s="190"/>
      <c r="CY1151" s="190"/>
      <c r="CZ1151" s="190"/>
      <c r="DA1151" s="190"/>
      <c r="DB1151" s="190"/>
      <c r="DC1151" s="190"/>
      <c r="DD1151" s="190"/>
      <c r="DE1151" s="190"/>
      <c r="DF1151" s="190"/>
      <c r="DG1151" s="190"/>
      <c r="DH1151" s="190"/>
      <c r="DI1151" s="190"/>
      <c r="DJ1151" s="190"/>
      <c r="DK1151" s="190"/>
      <c r="DL1151" s="190"/>
    </row>
    <row r="1152" spans="1:116" x14ac:dyDescent="0.4">
      <c r="A1152" s="174"/>
      <c r="E1152" s="8"/>
      <c r="G1152" s="175"/>
      <c r="H1152" s="200"/>
      <c r="I1152" s="201"/>
      <c r="J1152" s="201"/>
      <c r="K1152" s="202"/>
      <c r="L1152" s="202"/>
      <c r="M1152" s="202"/>
      <c r="N1152" s="202"/>
      <c r="O1152" s="202"/>
      <c r="P1152" s="202"/>
      <c r="R1152" s="202"/>
      <c r="S1152" s="190"/>
      <c r="T1152" s="190"/>
      <c r="U1152" s="190"/>
      <c r="V1152" s="190"/>
      <c r="W1152" s="190"/>
      <c r="X1152" s="190"/>
      <c r="Y1152" s="190"/>
      <c r="Z1152" s="190"/>
      <c r="AA1152" s="190"/>
      <c r="AB1152" s="190"/>
      <c r="AC1152" s="190"/>
      <c r="AD1152" s="190"/>
      <c r="AE1152" s="190"/>
      <c r="AF1152" s="190"/>
      <c r="AG1152" s="190"/>
      <c r="AH1152" s="190"/>
      <c r="AI1152" s="190"/>
      <c r="AJ1152" s="190"/>
      <c r="AK1152" s="190"/>
      <c r="AL1152" s="190"/>
      <c r="AM1152" s="190"/>
      <c r="AN1152" s="190"/>
      <c r="AO1152" s="190"/>
      <c r="AP1152" s="190"/>
      <c r="AQ1152" s="190"/>
      <c r="AR1152" s="190"/>
      <c r="AS1152" s="190"/>
      <c r="AT1152" s="190"/>
      <c r="AU1152" s="190"/>
      <c r="AV1152" s="190"/>
      <c r="AW1152" s="190"/>
      <c r="AX1152" s="190"/>
      <c r="AY1152" s="190"/>
      <c r="AZ1152" s="190"/>
      <c r="BA1152" s="190"/>
      <c r="BB1152" s="190"/>
      <c r="BC1152" s="190"/>
      <c r="BD1152" s="190"/>
      <c r="BE1152" s="190"/>
      <c r="BF1152" s="190"/>
      <c r="BG1152" s="190"/>
      <c r="BH1152" s="190"/>
      <c r="BI1152" s="190"/>
      <c r="BJ1152" s="190"/>
      <c r="BK1152" s="190"/>
      <c r="BL1152" s="190"/>
      <c r="BM1152" s="190"/>
      <c r="BN1152" s="190"/>
      <c r="BO1152" s="190"/>
      <c r="BP1152" s="190"/>
      <c r="BQ1152" s="190"/>
      <c r="BR1152" s="190"/>
      <c r="BS1152" s="190"/>
      <c r="BT1152" s="190"/>
      <c r="BU1152" s="190"/>
      <c r="BV1152" s="190"/>
      <c r="BW1152" s="190"/>
      <c r="BX1152" s="190"/>
      <c r="BY1152" s="190"/>
      <c r="BZ1152" s="190"/>
      <c r="CA1152" s="190"/>
      <c r="CB1152" s="190"/>
      <c r="CC1152" s="190"/>
      <c r="CD1152" s="190"/>
      <c r="CE1152" s="190"/>
      <c r="CF1152" s="190"/>
      <c r="CG1152" s="190"/>
      <c r="CH1152" s="190"/>
      <c r="CI1152" s="190"/>
      <c r="CJ1152" s="190"/>
      <c r="CK1152" s="190"/>
      <c r="CL1152" s="190"/>
      <c r="CN1152" s="201"/>
      <c r="CO1152" s="190"/>
      <c r="CP1152" s="190"/>
      <c r="CQ1152" s="190"/>
      <c r="CR1152" s="190"/>
      <c r="CS1152" s="190"/>
      <c r="CT1152" s="190"/>
      <c r="CU1152" s="190"/>
      <c r="CV1152" s="190"/>
      <c r="CW1152" s="190"/>
      <c r="CX1152" s="190"/>
      <c r="CY1152" s="190"/>
      <c r="CZ1152" s="190"/>
      <c r="DA1152" s="190"/>
      <c r="DB1152" s="190"/>
      <c r="DC1152" s="190"/>
      <c r="DD1152" s="190"/>
      <c r="DE1152" s="190"/>
      <c r="DF1152" s="190"/>
      <c r="DG1152" s="190"/>
      <c r="DH1152" s="190"/>
      <c r="DI1152" s="190"/>
      <c r="DJ1152" s="190"/>
      <c r="DK1152" s="190"/>
      <c r="DL1152" s="190"/>
    </row>
    <row r="1153" spans="1:116" x14ac:dyDescent="0.4">
      <c r="A1153" s="174"/>
      <c r="E1153" s="8"/>
      <c r="G1153" s="175"/>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c r="H1155" s="200"/>
      <c r="I1155" s="201"/>
      <c r="J1155" s="201"/>
      <c r="K1155" s="202"/>
      <c r="L1155" s="202"/>
      <c r="M1155" s="202"/>
      <c r="N1155" s="202"/>
      <c r="O1155" s="202"/>
      <c r="P1155" s="202"/>
      <c r="R1155" s="202"/>
      <c r="S1155" s="190"/>
      <c r="T1155" s="190"/>
      <c r="U1155" s="190"/>
      <c r="V1155" s="190"/>
      <c r="W1155" s="190"/>
      <c r="X1155" s="190"/>
      <c r="Y1155" s="190"/>
      <c r="Z1155" s="190"/>
      <c r="AA1155" s="190"/>
      <c r="AB1155" s="190"/>
      <c r="AC1155" s="190"/>
      <c r="AD1155" s="190"/>
      <c r="AE1155" s="190"/>
      <c r="AF1155" s="190"/>
      <c r="AG1155" s="190"/>
      <c r="AH1155" s="190"/>
      <c r="AI1155" s="190"/>
      <c r="AJ1155" s="190"/>
      <c r="AK1155" s="190"/>
      <c r="AL1155" s="190"/>
      <c r="AM1155" s="190"/>
      <c r="AN1155" s="190"/>
      <c r="AO1155" s="190"/>
      <c r="AP1155" s="190"/>
      <c r="AQ1155" s="190"/>
      <c r="AR1155" s="190"/>
      <c r="AS1155" s="190"/>
      <c r="AT1155" s="190"/>
      <c r="AU1155" s="190"/>
      <c r="AV1155" s="190"/>
      <c r="AW1155" s="190"/>
      <c r="AX1155" s="190"/>
      <c r="AY1155" s="190"/>
      <c r="AZ1155" s="190"/>
      <c r="BA1155" s="190"/>
      <c r="BB1155" s="190"/>
      <c r="BC1155" s="190"/>
      <c r="BD1155" s="190"/>
      <c r="BE1155" s="190"/>
      <c r="BF1155" s="190"/>
      <c r="BG1155" s="190"/>
      <c r="BH1155" s="190"/>
      <c r="BI1155" s="190"/>
      <c r="BJ1155" s="190"/>
      <c r="BK1155" s="190"/>
      <c r="BL1155" s="190"/>
      <c r="BM1155" s="190"/>
      <c r="BN1155" s="190"/>
      <c r="BO1155" s="190"/>
      <c r="BP1155" s="190"/>
      <c r="BQ1155" s="190"/>
      <c r="BR1155" s="190"/>
      <c r="BS1155" s="190"/>
      <c r="BT1155" s="190"/>
      <c r="BU1155" s="190"/>
      <c r="BV1155" s="190"/>
      <c r="BW1155" s="190"/>
      <c r="BX1155" s="190"/>
      <c r="BY1155" s="190"/>
      <c r="BZ1155" s="190"/>
      <c r="CA1155" s="190"/>
      <c r="CB1155" s="190"/>
      <c r="CC1155" s="190"/>
      <c r="CD1155" s="190"/>
      <c r="CE1155" s="190"/>
      <c r="CF1155" s="190"/>
      <c r="CG1155" s="190"/>
      <c r="CH1155" s="190"/>
      <c r="CI1155" s="190"/>
      <c r="CJ1155" s="190"/>
      <c r="CK1155" s="190"/>
      <c r="CL1155" s="190"/>
      <c r="CN1155" s="201"/>
      <c r="CO1155" s="190"/>
      <c r="CP1155" s="190"/>
      <c r="CQ1155" s="190"/>
      <c r="CR1155" s="190"/>
      <c r="CS1155" s="190"/>
      <c r="CT1155" s="190"/>
      <c r="CU1155" s="190"/>
      <c r="CV1155" s="190"/>
      <c r="CW1155" s="190"/>
      <c r="CX1155" s="190"/>
      <c r="CY1155" s="190"/>
      <c r="CZ1155" s="190"/>
      <c r="DA1155" s="190"/>
      <c r="DB1155" s="190"/>
      <c r="DC1155" s="190"/>
      <c r="DD1155" s="190"/>
      <c r="DE1155" s="190"/>
      <c r="DF1155" s="190"/>
      <c r="DG1155" s="190"/>
      <c r="DH1155" s="190"/>
      <c r="DI1155" s="190"/>
      <c r="DJ1155" s="190"/>
      <c r="DK1155" s="190"/>
      <c r="DL1155" s="190"/>
    </row>
    <row r="1156" spans="1:116" x14ac:dyDescent="0.4">
      <c r="A1156" s="174"/>
      <c r="E1156" s="8"/>
      <c r="G1156" s="175"/>
      <c r="H1156" s="200"/>
      <c r="I1156" s="201"/>
      <c r="J1156" s="201"/>
      <c r="K1156" s="202"/>
      <c r="L1156" s="202"/>
      <c r="M1156" s="202"/>
      <c r="N1156" s="202"/>
      <c r="O1156" s="202"/>
      <c r="P1156" s="202"/>
      <c r="R1156" s="202"/>
      <c r="S1156" s="190"/>
      <c r="T1156" s="190"/>
      <c r="U1156" s="190"/>
      <c r="V1156" s="190"/>
      <c r="W1156" s="190"/>
      <c r="X1156" s="190"/>
      <c r="Y1156" s="190"/>
      <c r="Z1156" s="190"/>
      <c r="AA1156" s="190"/>
      <c r="AB1156" s="190"/>
      <c r="AC1156" s="190"/>
      <c r="AD1156" s="190"/>
      <c r="AE1156" s="190"/>
      <c r="AF1156" s="190"/>
      <c r="AG1156" s="190"/>
      <c r="AH1156" s="190"/>
      <c r="AI1156" s="190"/>
      <c r="AJ1156" s="190"/>
      <c r="AK1156" s="190"/>
      <c r="AL1156" s="190"/>
      <c r="AM1156" s="190"/>
      <c r="AN1156" s="190"/>
      <c r="AO1156" s="190"/>
      <c r="AP1156" s="190"/>
      <c r="AQ1156" s="190"/>
      <c r="AR1156" s="190"/>
      <c r="AS1156" s="190"/>
      <c r="AT1156" s="190"/>
      <c r="AU1156" s="190"/>
      <c r="AV1156" s="190"/>
      <c r="AW1156" s="190"/>
      <c r="AX1156" s="190"/>
      <c r="AY1156" s="190"/>
      <c r="AZ1156" s="190"/>
      <c r="BA1156" s="190"/>
      <c r="BB1156" s="190"/>
      <c r="BC1156" s="190"/>
      <c r="BD1156" s="190"/>
      <c r="BE1156" s="190"/>
      <c r="BF1156" s="190"/>
      <c r="BG1156" s="190"/>
      <c r="BH1156" s="190"/>
      <c r="BI1156" s="190"/>
      <c r="BJ1156" s="190"/>
      <c r="BK1156" s="190"/>
      <c r="BL1156" s="190"/>
      <c r="BM1156" s="190"/>
      <c r="BN1156" s="190"/>
      <c r="BO1156" s="190"/>
      <c r="BP1156" s="190"/>
      <c r="BQ1156" s="190"/>
      <c r="BR1156" s="190"/>
      <c r="BS1156" s="190"/>
      <c r="BT1156" s="190"/>
      <c r="BU1156" s="190"/>
      <c r="BV1156" s="190"/>
      <c r="BW1156" s="190"/>
      <c r="BX1156" s="190"/>
      <c r="BY1156" s="190"/>
      <c r="BZ1156" s="190"/>
      <c r="CA1156" s="190"/>
      <c r="CB1156" s="190"/>
      <c r="CC1156" s="190"/>
      <c r="CD1156" s="190"/>
      <c r="CE1156" s="190"/>
      <c r="CF1156" s="190"/>
      <c r="CG1156" s="190"/>
      <c r="CH1156" s="190"/>
      <c r="CI1156" s="190"/>
      <c r="CJ1156" s="190"/>
      <c r="CK1156" s="190"/>
      <c r="CL1156" s="190"/>
      <c r="CN1156" s="201"/>
      <c r="CO1156" s="190"/>
      <c r="CP1156" s="190"/>
      <c r="CQ1156" s="190"/>
      <c r="CR1156" s="190"/>
      <c r="CS1156" s="190"/>
      <c r="CT1156" s="190"/>
      <c r="CU1156" s="190"/>
      <c r="CV1156" s="190"/>
      <c r="CW1156" s="190"/>
      <c r="CX1156" s="190"/>
      <c r="CY1156" s="190"/>
      <c r="CZ1156" s="190"/>
      <c r="DA1156" s="190"/>
      <c r="DB1156" s="190"/>
      <c r="DC1156" s="190"/>
      <c r="DD1156" s="190"/>
      <c r="DE1156" s="190"/>
      <c r="DF1156" s="190"/>
      <c r="DG1156" s="190"/>
      <c r="DH1156" s="190"/>
      <c r="DI1156" s="190"/>
      <c r="DJ1156" s="190"/>
      <c r="DK1156" s="190"/>
      <c r="DL1156" s="190"/>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42"/>
      <c r="B1184" s="31" t="s">
        <v>81</v>
      </c>
      <c r="C1184" s="170"/>
      <c r="D1184" t="s">
        <v>763</v>
      </c>
      <c r="E1184" s="8"/>
      <c r="F1184" t="s">
        <v>346</v>
      </c>
      <c r="G1184" s="143" t="s">
        <v>328</v>
      </c>
      <c r="H1184" s="142"/>
      <c r="I1184" s="144"/>
      <c r="J1184" s="144"/>
      <c r="K1184" s="142"/>
      <c r="L1184" s="142"/>
      <c r="M1184" s="142"/>
      <c r="N1184" s="142"/>
      <c r="O1184" s="142"/>
      <c r="P1184" s="142"/>
      <c r="R1184" s="143"/>
      <c r="S1184" s="143"/>
      <c r="T1184" s="143"/>
      <c r="U1184" s="143"/>
      <c r="V1184" s="143"/>
      <c r="W1184" s="143"/>
      <c r="X1184" s="143"/>
      <c r="Y1184" s="143"/>
      <c r="Z1184" s="143"/>
      <c r="AA1184" s="143"/>
      <c r="AB1184" s="143"/>
      <c r="AC1184" s="143"/>
      <c r="AD1184" s="143"/>
      <c r="AE1184" s="143"/>
      <c r="AF1184" s="143"/>
      <c r="AG1184" s="143"/>
      <c r="AH1184" s="143"/>
      <c r="AI1184" s="143"/>
      <c r="AJ1184" s="143"/>
      <c r="AK1184" s="143"/>
      <c r="AL1184" s="143"/>
      <c r="AM1184" s="143"/>
      <c r="AN1184" s="143"/>
      <c r="AO1184" s="143"/>
      <c r="AP1184" s="143"/>
      <c r="AQ1184" s="143"/>
      <c r="AR1184" s="143"/>
      <c r="AS1184" s="143"/>
      <c r="AT1184" s="143"/>
      <c r="AU1184" s="143"/>
      <c r="AV1184" s="143"/>
      <c r="AW1184" s="143"/>
      <c r="AX1184" s="143"/>
      <c r="AY1184" s="143"/>
      <c r="AZ1184" s="143"/>
      <c r="BA1184" s="143"/>
      <c r="BB1184" s="143"/>
      <c r="BC1184" s="143"/>
      <c r="BD1184" s="143"/>
      <c r="BE1184" s="143"/>
      <c r="BF1184" s="143"/>
      <c r="BG1184" s="143"/>
      <c r="BH1184" s="143"/>
      <c r="BI1184" s="143"/>
      <c r="BJ1184" s="143"/>
      <c r="BK1184" s="143"/>
      <c r="BL1184" s="143"/>
      <c r="BM1184" s="143"/>
      <c r="BN1184" s="143"/>
      <c r="BO1184" s="143"/>
      <c r="BP1184" s="143"/>
      <c r="BQ1184" s="143"/>
      <c r="BR1184" s="143"/>
      <c r="BS1184" s="143"/>
      <c r="BT1184" s="143"/>
      <c r="BU1184" s="143"/>
      <c r="BV1184" s="143"/>
      <c r="BW1184" s="143"/>
      <c r="BX1184" s="143"/>
      <c r="BY1184" s="143"/>
      <c r="BZ1184" s="143"/>
      <c r="CA1184" s="143"/>
      <c r="CB1184" s="143"/>
      <c r="CC1184" s="143"/>
      <c r="CD1184" s="143"/>
      <c r="CE1184" s="143"/>
      <c r="CF1184" s="143"/>
      <c r="CG1184" s="143"/>
      <c r="CH1184" s="143"/>
      <c r="CI1184" s="143"/>
      <c r="CJ1184" s="143"/>
      <c r="CK1184" s="143"/>
      <c r="CL1184" s="143"/>
      <c r="CN1184" s="144"/>
      <c r="CO1184" s="143"/>
      <c r="CP1184" s="143"/>
      <c r="CQ1184" s="143"/>
      <c r="CR1184" s="143"/>
      <c r="CS1184" s="143"/>
      <c r="CT1184" s="143"/>
      <c r="CU1184" s="143"/>
      <c r="CV1184" s="143"/>
      <c r="CW1184" s="143"/>
      <c r="CX1184" s="143"/>
      <c r="CY1184" s="143"/>
      <c r="CZ1184" s="143"/>
      <c r="DA1184" s="143"/>
      <c r="DB1184" s="143"/>
      <c r="DC1184" s="143"/>
      <c r="DD1184" s="143"/>
      <c r="DE1184" s="143"/>
      <c r="DF1184" s="143"/>
      <c r="DG1184" s="143"/>
      <c r="DH1184" s="143"/>
      <c r="DI1184" s="143"/>
      <c r="DJ1184" s="143"/>
      <c r="DK1184" s="143"/>
      <c r="DL1184" s="143"/>
    </row>
    <row r="1185" spans="1:116" x14ac:dyDescent="0.4">
      <c r="B1185" t="str">
        <f>E1185</f>
        <v>1185 ADREV-S</v>
      </c>
      <c r="C1185" s="169"/>
      <c r="D1185" t="s">
        <v>763</v>
      </c>
      <c r="E1185" s="8" t="str">
        <f>ROW()&amp;" "&amp;D1185</f>
        <v>1185 ADREV-S</v>
      </c>
      <c r="G1185" s="95" t="str">
        <f>G1189&amp;":"</f>
        <v xml:space="preserve"> Revenue - (Primary label):</v>
      </c>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1:116" x14ac:dyDescent="0.4">
      <c r="B1186" t="str">
        <f>E1186</f>
        <v>1186 ADREV-S</v>
      </c>
      <c r="C1186" s="169"/>
      <c r="D1186" t="s">
        <v>763</v>
      </c>
      <c r="E1186" s="8" t="str">
        <f t="shared" ref="E1186:E1198" si="1475">ROW()&amp;" "&amp;D1186</f>
        <v>1186 ADREV-S</v>
      </c>
      <c r="G1186" s="145" t="str">
        <f>"# of impressions/"&amp;G1192&amp;"/month"</f>
        <v># of impressions/primary unit/month</v>
      </c>
      <c r="H1186" s="12"/>
      <c r="I1186" s="60"/>
      <c r="J1186" s="60"/>
      <c r="K1186" s="17">
        <v>30</v>
      </c>
      <c r="L1186" s="17">
        <v>30</v>
      </c>
      <c r="M1186" s="17">
        <v>30</v>
      </c>
      <c r="N1186" s="17">
        <v>30</v>
      </c>
      <c r="O1186" s="17">
        <v>30</v>
      </c>
      <c r="P1186" s="17">
        <v>30</v>
      </c>
      <c r="R1186" s="15"/>
      <c r="S1186" s="76" cm="1">
        <f t="array" ref="S1186">INDEX($K:$P,ROW(),MATCH(S$3,$K$2:$P$2,0))</f>
        <v>30</v>
      </c>
      <c r="T1186" s="76" cm="1">
        <f t="array" ref="T1186">INDEX($K:$P,ROW(),MATCH(T$3,$K$2:$P$2,0))</f>
        <v>30</v>
      </c>
      <c r="U1186" s="76" cm="1">
        <f t="array" ref="U1186">INDEX($K:$P,ROW(),MATCH(U$3,$K$2:$P$2,0))</f>
        <v>30</v>
      </c>
      <c r="V1186" s="76" cm="1">
        <f t="array" ref="V1186">INDEX($K:$P,ROW(),MATCH(V$3,$K$2:$P$2,0))</f>
        <v>30</v>
      </c>
      <c r="W1186" s="76" cm="1">
        <f t="array" ref="W1186">INDEX($K:$P,ROW(),MATCH(W$3,$K$2:$P$2,0))</f>
        <v>30</v>
      </c>
      <c r="X1186" s="76" cm="1">
        <f t="array" ref="X1186">INDEX($K:$P,ROW(),MATCH(X$3,$K$2:$P$2,0))</f>
        <v>30</v>
      </c>
      <c r="Y1186" s="76" cm="1">
        <f t="array" ref="Y1186">INDEX($K:$P,ROW(),MATCH(Y$3,$K$2:$P$2,0))</f>
        <v>30</v>
      </c>
      <c r="Z1186" s="76" cm="1">
        <f t="array" ref="Z1186">INDEX($K:$P,ROW(),MATCH(Z$3,$K$2:$P$2,0))</f>
        <v>30</v>
      </c>
      <c r="AA1186" s="76" cm="1">
        <f t="array" ref="AA1186">INDEX($K:$P,ROW(),MATCH(AA$3,$K$2:$P$2,0))</f>
        <v>30</v>
      </c>
      <c r="AB1186" s="76" cm="1">
        <f t="array" ref="AB1186">INDEX($K:$P,ROW(),MATCH(AB$3,$K$2:$P$2,0))</f>
        <v>30</v>
      </c>
      <c r="AC1186" s="76" cm="1">
        <f t="array" ref="AC1186">INDEX($K:$P,ROW(),MATCH(AC$3,$K$2:$P$2,0))</f>
        <v>30</v>
      </c>
      <c r="AD1186" s="76" cm="1">
        <f t="array" ref="AD1186">INDEX($K:$P,ROW(),MATCH(AD$3,$K$2:$P$2,0))</f>
        <v>30</v>
      </c>
      <c r="AE1186" s="76" cm="1">
        <f t="array" ref="AE1186">INDEX($K:$P,ROW(),MATCH(AE$3,$K$2:$P$2,0))</f>
        <v>30</v>
      </c>
      <c r="AF1186" s="76" cm="1">
        <f t="array" ref="AF1186">INDEX($K:$P,ROW(),MATCH(AF$3,$K$2:$P$2,0))</f>
        <v>30</v>
      </c>
      <c r="AG1186" s="76" cm="1">
        <f t="array" ref="AG1186">INDEX($K:$P,ROW(),MATCH(AG$3,$K$2:$P$2,0))</f>
        <v>30</v>
      </c>
      <c r="AH1186" s="76" cm="1">
        <f t="array" ref="AH1186">INDEX($K:$P,ROW(),MATCH(AH$3,$K$2:$P$2,0))</f>
        <v>30</v>
      </c>
      <c r="AI1186" s="76" cm="1">
        <f t="array" ref="AI1186">INDEX($K:$P,ROW(),MATCH(AI$3,$K$2:$P$2,0))</f>
        <v>30</v>
      </c>
      <c r="AJ1186" s="76" cm="1">
        <f t="array" ref="AJ1186">INDEX($K:$P,ROW(),MATCH(AJ$3,$K$2:$P$2,0))</f>
        <v>30</v>
      </c>
      <c r="AK1186" s="76" cm="1">
        <f t="array" ref="AK1186">INDEX($K:$P,ROW(),MATCH(AK$3,$K$2:$P$2,0))</f>
        <v>30</v>
      </c>
      <c r="AL1186" s="76" cm="1">
        <f t="array" ref="AL1186">INDEX($K:$P,ROW(),MATCH(AL$3,$K$2:$P$2,0))</f>
        <v>30</v>
      </c>
      <c r="AM1186" s="76" cm="1">
        <f t="array" ref="AM1186">INDEX($K:$P,ROW(),MATCH(AM$3,$K$2:$P$2,0))</f>
        <v>30</v>
      </c>
      <c r="AN1186" s="76" cm="1">
        <f t="array" ref="AN1186">INDEX($K:$P,ROW(),MATCH(AN$3,$K$2:$P$2,0))</f>
        <v>30</v>
      </c>
      <c r="AO1186" s="76" cm="1">
        <f t="array" ref="AO1186">INDEX($K:$P,ROW(),MATCH(AO$3,$K$2:$P$2,0))</f>
        <v>30</v>
      </c>
      <c r="AP1186" s="76" cm="1">
        <f t="array" ref="AP1186">INDEX($K:$P,ROW(),MATCH(AP$3,$K$2:$P$2,0))</f>
        <v>30</v>
      </c>
      <c r="AQ1186" s="76" cm="1">
        <f t="array" ref="AQ1186">INDEX($K:$P,ROW(),MATCH(AQ$3,$K$2:$P$2,0))</f>
        <v>30</v>
      </c>
      <c r="AR1186" s="76" cm="1">
        <f t="array" ref="AR1186">INDEX($K:$P,ROW(),MATCH(AR$3,$K$2:$P$2,0))</f>
        <v>30</v>
      </c>
      <c r="AS1186" s="76" cm="1">
        <f t="array" ref="AS1186">INDEX($K:$P,ROW(),MATCH(AS$3,$K$2:$P$2,0))</f>
        <v>30</v>
      </c>
      <c r="AT1186" s="76" cm="1">
        <f t="array" ref="AT1186">INDEX($K:$P,ROW(),MATCH(AT$3,$K$2:$P$2,0))</f>
        <v>30</v>
      </c>
      <c r="AU1186" s="76" cm="1">
        <f t="array" ref="AU1186">INDEX($K:$P,ROW(),MATCH(AU$3,$K$2:$P$2,0))</f>
        <v>30</v>
      </c>
      <c r="AV1186" s="76" cm="1">
        <f t="array" ref="AV1186">INDEX($K:$P,ROW(),MATCH(AV$3,$K$2:$P$2,0))</f>
        <v>30</v>
      </c>
      <c r="AW1186" s="76" cm="1">
        <f t="array" ref="AW1186">INDEX($K:$P,ROW(),MATCH(AW$3,$K$2:$P$2,0))</f>
        <v>30</v>
      </c>
      <c r="AX1186" s="76" cm="1">
        <f t="array" ref="AX1186">INDEX($K:$P,ROW(),MATCH(AX$3,$K$2:$P$2,0))</f>
        <v>30</v>
      </c>
      <c r="AY1186" s="76" cm="1">
        <f t="array" ref="AY1186">INDEX($K:$P,ROW(),MATCH(AY$3,$K$2:$P$2,0))</f>
        <v>30</v>
      </c>
      <c r="AZ1186" s="76" cm="1">
        <f t="array" ref="AZ1186">INDEX($K:$P,ROW(),MATCH(AZ$3,$K$2:$P$2,0))</f>
        <v>30</v>
      </c>
      <c r="BA1186" s="76" cm="1">
        <f t="array" ref="BA1186">INDEX($K:$P,ROW(),MATCH(BA$3,$K$2:$P$2,0))</f>
        <v>30</v>
      </c>
      <c r="BB1186" s="76" cm="1">
        <f t="array" ref="BB1186">INDEX($K:$P,ROW(),MATCH(BB$3,$K$2:$P$2,0))</f>
        <v>30</v>
      </c>
      <c r="BC1186" s="76" cm="1">
        <f t="array" ref="BC1186">INDEX($K:$P,ROW(),MATCH(BC$3,$K$2:$P$2,0))</f>
        <v>30</v>
      </c>
      <c r="BD1186" s="76" cm="1">
        <f t="array" ref="BD1186">INDEX($K:$P,ROW(),MATCH(BD$3,$K$2:$P$2,0))</f>
        <v>30</v>
      </c>
      <c r="BE1186" s="76" cm="1">
        <f t="array" ref="BE1186">INDEX($K:$P,ROW(),MATCH(BE$3,$K$2:$P$2,0))</f>
        <v>30</v>
      </c>
      <c r="BF1186" s="76" cm="1">
        <f t="array" ref="BF1186">INDEX($K:$P,ROW(),MATCH(BF$3,$K$2:$P$2,0))</f>
        <v>30</v>
      </c>
      <c r="BG1186" s="76" cm="1">
        <f t="array" ref="BG1186">INDEX($K:$P,ROW(),MATCH(BG$3,$K$2:$P$2,0))</f>
        <v>30</v>
      </c>
      <c r="BH1186" s="76" cm="1">
        <f t="array" ref="BH1186">INDEX($K:$P,ROW(),MATCH(BH$3,$K$2:$P$2,0))</f>
        <v>30</v>
      </c>
      <c r="BI1186" s="76" cm="1">
        <f t="array" ref="BI1186">INDEX($K:$P,ROW(),MATCH(BI$3,$K$2:$P$2,0))</f>
        <v>30</v>
      </c>
      <c r="BJ1186" s="76" cm="1">
        <f t="array" ref="BJ1186">INDEX($K:$P,ROW(),MATCH(BJ$3,$K$2:$P$2,0))</f>
        <v>30</v>
      </c>
      <c r="BK1186" s="76" cm="1">
        <f t="array" ref="BK1186">INDEX($K:$P,ROW(),MATCH(BK$3,$K$2:$P$2,0))</f>
        <v>30</v>
      </c>
      <c r="BL1186" s="76" cm="1">
        <f t="array" ref="BL1186">INDEX($K:$P,ROW(),MATCH(BL$3,$K$2:$P$2,0))</f>
        <v>30</v>
      </c>
      <c r="BM1186" s="76" cm="1">
        <f t="array" ref="BM1186">INDEX($K:$P,ROW(),MATCH(BM$3,$K$2:$P$2,0))</f>
        <v>30</v>
      </c>
      <c r="BN1186" s="76" cm="1">
        <f t="array" ref="BN1186">INDEX($K:$P,ROW(),MATCH(BN$3,$K$2:$P$2,0))</f>
        <v>30</v>
      </c>
      <c r="BO1186" s="76" cm="1">
        <f t="array" ref="BO1186">INDEX($K:$P,ROW(),MATCH(BO$3,$K$2:$P$2,0))</f>
        <v>30</v>
      </c>
      <c r="BP1186" s="76" cm="1">
        <f t="array" ref="BP1186">INDEX($K:$P,ROW(),MATCH(BP$3,$K$2:$P$2,0))</f>
        <v>30</v>
      </c>
      <c r="BQ1186" s="76" cm="1">
        <f t="array" ref="BQ1186">INDEX($K:$P,ROW(),MATCH(BQ$3,$K$2:$P$2,0))</f>
        <v>30</v>
      </c>
      <c r="BR1186" s="76" cm="1">
        <f t="array" ref="BR1186">INDEX($K:$P,ROW(),MATCH(BR$3,$K$2:$P$2,0))</f>
        <v>30</v>
      </c>
      <c r="BS1186" s="76" cm="1">
        <f t="array" ref="BS1186">INDEX($K:$P,ROW(),MATCH(BS$3,$K$2:$P$2,0))</f>
        <v>30</v>
      </c>
      <c r="BT1186" s="76" cm="1">
        <f t="array" ref="BT1186">INDEX($K:$P,ROW(),MATCH(BT$3,$K$2:$P$2,0))</f>
        <v>30</v>
      </c>
      <c r="BU1186" s="76" cm="1">
        <f t="array" ref="BU1186">INDEX($K:$P,ROW(),MATCH(BU$3,$K$2:$P$2,0))</f>
        <v>30</v>
      </c>
      <c r="BV1186" s="76" cm="1">
        <f t="array" ref="BV1186">INDEX($K:$P,ROW(),MATCH(BV$3,$K$2:$P$2,0))</f>
        <v>30</v>
      </c>
      <c r="BW1186" s="76" cm="1">
        <f t="array" ref="BW1186">INDEX($K:$P,ROW(),MATCH(BW$3,$K$2:$P$2,0))</f>
        <v>30</v>
      </c>
      <c r="BX1186" s="76" cm="1">
        <f t="array" ref="BX1186">INDEX($K:$P,ROW(),MATCH(BX$3,$K$2:$P$2,0))</f>
        <v>30</v>
      </c>
      <c r="BY1186" s="76" cm="1">
        <f t="array" ref="BY1186">INDEX($K:$P,ROW(),MATCH(BY$3,$K$2:$P$2,0))</f>
        <v>30</v>
      </c>
      <c r="BZ1186" s="76" cm="1">
        <f t="array" ref="BZ1186">INDEX($K:$P,ROW(),MATCH(BZ$3,$K$2:$P$2,0))</f>
        <v>30</v>
      </c>
      <c r="CA1186" s="76" cm="1">
        <f t="array" ref="CA1186">INDEX($K:$P,ROW(),MATCH(CA$3,$K$2:$P$2,0))</f>
        <v>30</v>
      </c>
      <c r="CB1186" s="76" cm="1">
        <f t="array" ref="CB1186">INDEX($K:$P,ROW(),MATCH(CB$3,$K$2:$P$2,0))</f>
        <v>30</v>
      </c>
      <c r="CC1186" s="76" cm="1">
        <f t="array" ref="CC1186">INDEX($K:$P,ROW(),MATCH(CC$3,$K$2:$P$2,0))</f>
        <v>30</v>
      </c>
      <c r="CD1186" s="76" cm="1">
        <f t="array" ref="CD1186">INDEX($K:$P,ROW(),MATCH(CD$3,$K$2:$P$2,0))</f>
        <v>30</v>
      </c>
      <c r="CE1186" s="76" cm="1">
        <f t="array" ref="CE1186">INDEX($K:$P,ROW(),MATCH(CE$3,$K$2:$P$2,0))</f>
        <v>30</v>
      </c>
      <c r="CF1186" s="76" cm="1">
        <f t="array" ref="CF1186">INDEX($K:$P,ROW(),MATCH(CF$3,$K$2:$P$2,0))</f>
        <v>30</v>
      </c>
      <c r="CG1186" s="76" cm="1">
        <f t="array" ref="CG1186">INDEX($K:$P,ROW(),MATCH(CG$3,$K$2:$P$2,0))</f>
        <v>30</v>
      </c>
      <c r="CH1186" s="76" cm="1">
        <f t="array" ref="CH1186">INDEX($K:$P,ROW(),MATCH(CH$3,$K$2:$P$2,0))</f>
        <v>30</v>
      </c>
      <c r="CI1186" s="76" cm="1">
        <f t="array" ref="CI1186">INDEX($K:$P,ROW(),MATCH(CI$3,$K$2:$P$2,0))</f>
        <v>30</v>
      </c>
      <c r="CJ1186" s="76" cm="1">
        <f t="array" ref="CJ1186">INDEX($K:$P,ROW(),MATCH(CJ$3,$K$2:$P$2,0))</f>
        <v>30</v>
      </c>
      <c r="CK1186" s="76" cm="1">
        <f t="array" ref="CK1186">INDEX($K:$P,ROW(),MATCH(CK$3,$K$2:$P$2,0))</f>
        <v>30</v>
      </c>
      <c r="CL1186" s="76" cm="1">
        <f t="array" ref="CL1186">INDEX($K:$P,ROW(),MATCH(CL$3,$K$2:$P$2,0))</f>
        <v>30</v>
      </c>
      <c r="CN1186" s="60"/>
      <c r="CO1186" s="76" t="e" cm="1">
        <f t="array" ref="CO1186">INDEX($K:$P,ROW(),MATCH(CO$3,$K$2:$P$2,0))</f>
        <v>#N/A</v>
      </c>
      <c r="CP1186" s="76" t="e" cm="1">
        <f t="array" ref="CP1186">INDEX($K:$P,ROW(),MATCH(CP$3,$K$2:$P$2,0))</f>
        <v>#N/A</v>
      </c>
      <c r="CQ1186" s="76" t="e" cm="1">
        <f t="array" ref="CQ1186">INDEX($K:$P,ROW(),MATCH(CQ$3,$K$2:$P$2,0))</f>
        <v>#N/A</v>
      </c>
      <c r="CR1186" s="76" t="e" cm="1">
        <f t="array" ref="CR1186">INDEX($K:$P,ROW(),MATCH(CR$3,$K$2:$P$2,0))</f>
        <v>#N/A</v>
      </c>
      <c r="CS1186" s="76" t="e" cm="1">
        <f t="array" ref="CS1186">INDEX($K:$P,ROW(),MATCH(CS$3,$K$2:$P$2,0))</f>
        <v>#N/A</v>
      </c>
      <c r="CT1186" s="76" t="e" cm="1">
        <f t="array" ref="CT1186">INDEX($K:$P,ROW(),MATCH(CT$3,$K$2:$P$2,0))</f>
        <v>#N/A</v>
      </c>
      <c r="CU1186" s="76" t="e" cm="1">
        <f t="array" ref="CU1186">INDEX($K:$P,ROW(),MATCH(CU$3,$K$2:$P$2,0))</f>
        <v>#N/A</v>
      </c>
      <c r="CV1186" s="76" t="e" cm="1">
        <f t="array" ref="CV1186">INDEX($K:$P,ROW(),MATCH(CV$3,$K$2:$P$2,0))</f>
        <v>#N/A</v>
      </c>
      <c r="CW1186" s="76" t="e" cm="1">
        <f t="array" ref="CW1186">INDEX($K:$P,ROW(),MATCH(CW$3,$K$2:$P$2,0))</f>
        <v>#N/A</v>
      </c>
      <c r="CX1186" s="76" t="e" cm="1">
        <f t="array" ref="CX1186">INDEX($K:$P,ROW(),MATCH(CX$3,$K$2:$P$2,0))</f>
        <v>#N/A</v>
      </c>
      <c r="CY1186" s="76" t="e" cm="1">
        <f t="array" ref="CY1186">INDEX($K:$P,ROW(),MATCH(CY$3,$K$2:$P$2,0))</f>
        <v>#N/A</v>
      </c>
      <c r="CZ1186" s="76" t="e" cm="1">
        <f t="array" ref="CZ1186">INDEX($K:$P,ROW(),MATCH(CZ$3,$K$2:$P$2,0))</f>
        <v>#N/A</v>
      </c>
      <c r="DA1186" s="76" t="e" cm="1">
        <f t="array" ref="DA1186">INDEX($K:$P,ROW(),MATCH(DA$3,$K$2:$P$2,0))</f>
        <v>#N/A</v>
      </c>
      <c r="DB1186" s="76" t="e" cm="1">
        <f t="array" ref="DB1186">INDEX($K:$P,ROW(),MATCH(DB$3,$K$2:$P$2,0))</f>
        <v>#N/A</v>
      </c>
      <c r="DC1186" s="76" t="e" cm="1">
        <f t="array" ref="DC1186">INDEX($K:$P,ROW(),MATCH(DC$3,$K$2:$P$2,0))</f>
        <v>#N/A</v>
      </c>
      <c r="DD1186" s="76" t="e" cm="1">
        <f t="array" ref="DD1186">INDEX($K:$P,ROW(),MATCH(DD$3,$K$2:$P$2,0))</f>
        <v>#N/A</v>
      </c>
      <c r="DE1186" s="76" t="e" cm="1">
        <f t="array" ref="DE1186">INDEX($K:$P,ROW(),MATCH(DE$3,$K$2:$P$2,0))</f>
        <v>#N/A</v>
      </c>
      <c r="DF1186" s="76" t="e" cm="1">
        <f t="array" ref="DF1186">INDEX($K:$P,ROW(),MATCH(DF$3,$K$2:$P$2,0))</f>
        <v>#N/A</v>
      </c>
      <c r="DG1186" s="76" t="e" cm="1">
        <f t="array" ref="DG1186">INDEX($K:$P,ROW(),MATCH(DG$3,$K$2:$P$2,0))</f>
        <v>#N/A</v>
      </c>
      <c r="DH1186" s="76" t="e" cm="1">
        <f t="array" ref="DH1186">INDEX($K:$P,ROW(),MATCH(DH$3,$K$2:$P$2,0))</f>
        <v>#N/A</v>
      </c>
      <c r="DI1186" s="76" t="e" cm="1">
        <f t="array" ref="DI1186">INDEX($K:$P,ROW(),MATCH(DI$3,$K$2:$P$2,0))</f>
        <v>#N/A</v>
      </c>
      <c r="DJ1186" s="76" t="e" cm="1">
        <f t="array" ref="DJ1186">INDEX($K:$P,ROW(),MATCH(DJ$3,$K$2:$P$2,0))</f>
        <v>#N/A</v>
      </c>
      <c r="DK1186" s="76" t="e" cm="1">
        <f t="array" ref="DK1186">INDEX($K:$P,ROW(),MATCH(DK$3,$K$2:$P$2,0))</f>
        <v>#N/A</v>
      </c>
      <c r="DL1186" s="76" t="e" cm="1">
        <f t="array" ref="DL1186">INDEX($K:$P,ROW(),MATCH(DL$3,$K$2:$P$2,0))</f>
        <v>#N/A</v>
      </c>
    </row>
    <row r="1187" spans="1:116" x14ac:dyDescent="0.4">
      <c r="C1187" s="169" t="s">
        <v>80</v>
      </c>
      <c r="D1187" t="s">
        <v>763</v>
      </c>
      <c r="E1187" s="8" t="str">
        <f t="shared" si="1475"/>
        <v>1187 ADREV-S</v>
      </c>
      <c r="G1187" s="145" t="s">
        <v>172</v>
      </c>
      <c r="H1187" s="12"/>
      <c r="I1187" s="60"/>
      <c r="J1187" s="60"/>
      <c r="K1187" s="15">
        <f t="shared" ref="K1187:P1187" si="1476">SUMIF($3:$3,K$2,1185:1185)</f>
        <v>0</v>
      </c>
      <c r="L1187" s="15">
        <f t="shared" si="1476"/>
        <v>0</v>
      </c>
      <c r="M1187" s="15">
        <f t="shared" si="1476"/>
        <v>0</v>
      </c>
      <c r="N1187" s="15">
        <f t="shared" si="1476"/>
        <v>0</v>
      </c>
      <c r="O1187" s="15">
        <f t="shared" si="1476"/>
        <v>0</v>
      </c>
      <c r="P1187" s="15">
        <f t="shared" si="1476"/>
        <v>0</v>
      </c>
      <c r="R1187" s="15"/>
      <c r="S1187" s="76" cm="1">
        <f t="array" aca="1" ref="S1187" ca="1">S1186*INDIRECT(S1075)</f>
        <v>150000</v>
      </c>
      <c r="T1187" s="76" cm="1">
        <f t="array" aca="1" ref="T1187" ca="1">T1186*INDIRECT(T1075)</f>
        <v>150000</v>
      </c>
      <c r="U1187" s="76" cm="1">
        <f t="array" aca="1" ref="U1187" ca="1">U1186*INDIRECT(U1075)</f>
        <v>150000</v>
      </c>
      <c r="V1187" s="76" cm="1">
        <f t="array" aca="1" ref="V1187" ca="1">V1186*INDIRECT(V1075)</f>
        <v>150000</v>
      </c>
      <c r="W1187" s="76" cm="1">
        <f t="array" aca="1" ref="W1187" ca="1">W1186*INDIRECT(W1075)</f>
        <v>150000</v>
      </c>
      <c r="X1187" s="76" cm="1">
        <f t="array" aca="1" ref="X1187" ca="1">X1186*INDIRECT(X1075)</f>
        <v>150000</v>
      </c>
      <c r="Y1187" s="76" cm="1">
        <f t="array" aca="1" ref="Y1187" ca="1">Y1186*INDIRECT(Y1075)</f>
        <v>150000</v>
      </c>
      <c r="Z1187" s="76" cm="1">
        <f t="array" aca="1" ref="Z1187" ca="1">Z1186*INDIRECT(Z1075)</f>
        <v>150000</v>
      </c>
      <c r="AA1187" s="76" cm="1">
        <f t="array" aca="1" ref="AA1187" ca="1">AA1186*INDIRECT(AA1075)</f>
        <v>150000</v>
      </c>
      <c r="AB1187" s="76" cm="1">
        <f t="array" aca="1" ref="AB1187" ca="1">AB1186*INDIRECT(AB1075)</f>
        <v>150000</v>
      </c>
      <c r="AC1187" s="76" cm="1">
        <f t="array" aca="1" ref="AC1187" ca="1">AC1186*INDIRECT(AC1075)</f>
        <v>150000</v>
      </c>
      <c r="AD1187" s="76" cm="1">
        <f t="array" aca="1" ref="AD1187" ca="1">AD1186*INDIRECT(AD1075)</f>
        <v>150000</v>
      </c>
      <c r="AE1187" s="76" cm="1">
        <f t="array" aca="1" ref="AE1187" ca="1">AE1186*INDIRECT(AE1075)</f>
        <v>150000</v>
      </c>
      <c r="AF1187" s="76" cm="1">
        <f t="array" aca="1" ref="AF1187" ca="1">AF1186*INDIRECT(AF1075)</f>
        <v>150000</v>
      </c>
      <c r="AG1187" s="76" cm="1">
        <f t="array" aca="1" ref="AG1187" ca="1">AG1186*INDIRECT(AG1075)</f>
        <v>150000</v>
      </c>
      <c r="AH1187" s="76" cm="1">
        <f t="array" aca="1" ref="AH1187" ca="1">AH1186*INDIRECT(AH1075)</f>
        <v>150000</v>
      </c>
      <c r="AI1187" s="76" cm="1">
        <f t="array" aca="1" ref="AI1187" ca="1">AI1186*INDIRECT(AI1075)</f>
        <v>150000</v>
      </c>
      <c r="AJ1187" s="76" cm="1">
        <f t="array" aca="1" ref="AJ1187" ca="1">AJ1186*INDIRECT(AJ1075)</f>
        <v>150000</v>
      </c>
      <c r="AK1187" s="76" cm="1">
        <f t="array" aca="1" ref="AK1187" ca="1">AK1186*INDIRECT(AK1075)</f>
        <v>150000</v>
      </c>
      <c r="AL1187" s="76" cm="1">
        <f t="array" aca="1" ref="AL1187" ca="1">AL1186*INDIRECT(AL1075)</f>
        <v>150000</v>
      </c>
      <c r="AM1187" s="76" cm="1">
        <f t="array" aca="1" ref="AM1187" ca="1">AM1186*INDIRECT(AM1075)</f>
        <v>150000</v>
      </c>
      <c r="AN1187" s="76" cm="1">
        <f t="array" aca="1" ref="AN1187" ca="1">AN1186*INDIRECT(AN1075)</f>
        <v>150000</v>
      </c>
      <c r="AO1187" s="76" cm="1">
        <f t="array" aca="1" ref="AO1187" ca="1">AO1186*INDIRECT(AO1075)</f>
        <v>150000</v>
      </c>
      <c r="AP1187" s="76" cm="1">
        <f t="array" aca="1" ref="AP1187" ca="1">AP1186*INDIRECT(AP1075)</f>
        <v>150000</v>
      </c>
      <c r="AQ1187" s="76" cm="1">
        <f t="array" aca="1" ref="AQ1187" ca="1">AQ1186*INDIRECT(AQ1075)</f>
        <v>150000</v>
      </c>
      <c r="AR1187" s="76" cm="1">
        <f t="array" aca="1" ref="AR1187" ca="1">AR1186*INDIRECT(AR1075)</f>
        <v>150000</v>
      </c>
      <c r="AS1187" s="76" cm="1">
        <f t="array" aca="1" ref="AS1187" ca="1">AS1186*INDIRECT(AS1075)</f>
        <v>150000</v>
      </c>
      <c r="AT1187" s="76" cm="1">
        <f t="array" aca="1" ref="AT1187" ca="1">AT1186*INDIRECT(AT1075)</f>
        <v>150000</v>
      </c>
      <c r="AU1187" s="76" cm="1">
        <f t="array" aca="1" ref="AU1187" ca="1">AU1186*INDIRECT(AU1075)</f>
        <v>150000</v>
      </c>
      <c r="AV1187" s="76" cm="1">
        <f t="array" aca="1" ref="AV1187" ca="1">AV1186*INDIRECT(AV1075)</f>
        <v>150000</v>
      </c>
      <c r="AW1187" s="76" cm="1">
        <f t="array" aca="1" ref="AW1187" ca="1">AW1186*INDIRECT(AW1075)</f>
        <v>150000</v>
      </c>
      <c r="AX1187" s="76" cm="1">
        <f t="array" aca="1" ref="AX1187" ca="1">AX1186*INDIRECT(AX1075)</f>
        <v>150000</v>
      </c>
      <c r="AY1187" s="76" cm="1">
        <f t="array" aca="1" ref="AY1187" ca="1">AY1186*INDIRECT(AY1075)</f>
        <v>150000</v>
      </c>
      <c r="AZ1187" s="76" cm="1">
        <f t="array" aca="1" ref="AZ1187" ca="1">AZ1186*INDIRECT(AZ1075)</f>
        <v>150000</v>
      </c>
      <c r="BA1187" s="76" cm="1">
        <f t="array" aca="1" ref="BA1187" ca="1">BA1186*INDIRECT(BA1075)</f>
        <v>150000</v>
      </c>
      <c r="BB1187" s="76" cm="1">
        <f t="array" aca="1" ref="BB1187" ca="1">BB1186*INDIRECT(BB1075)</f>
        <v>150000</v>
      </c>
      <c r="BC1187" s="76" cm="1">
        <f t="array" aca="1" ref="BC1187" ca="1">BC1186*INDIRECT(BC1075)</f>
        <v>150000</v>
      </c>
      <c r="BD1187" s="76" cm="1">
        <f t="array" aca="1" ref="BD1187" ca="1">BD1186*INDIRECT(BD1075)</f>
        <v>150000</v>
      </c>
      <c r="BE1187" s="76" cm="1">
        <f t="array" aca="1" ref="BE1187" ca="1">BE1186*INDIRECT(BE1075)</f>
        <v>150000</v>
      </c>
      <c r="BF1187" s="76" cm="1">
        <f t="array" aca="1" ref="BF1187" ca="1">BF1186*INDIRECT(BF1075)</f>
        <v>150000</v>
      </c>
      <c r="BG1187" s="76" cm="1">
        <f t="array" aca="1" ref="BG1187" ca="1">BG1186*INDIRECT(BG1075)</f>
        <v>150000</v>
      </c>
      <c r="BH1187" s="76" cm="1">
        <f t="array" aca="1" ref="BH1187" ca="1">BH1186*INDIRECT(BH1075)</f>
        <v>150000</v>
      </c>
      <c r="BI1187" s="76" cm="1">
        <f t="array" aca="1" ref="BI1187" ca="1">BI1186*INDIRECT(BI1075)</f>
        <v>150000</v>
      </c>
      <c r="BJ1187" s="76" cm="1">
        <f t="array" aca="1" ref="BJ1187" ca="1">BJ1186*INDIRECT(BJ1075)</f>
        <v>150000</v>
      </c>
      <c r="BK1187" s="76" cm="1">
        <f t="array" aca="1" ref="BK1187" ca="1">BK1186*INDIRECT(BK1075)</f>
        <v>150000</v>
      </c>
      <c r="BL1187" s="76" cm="1">
        <f t="array" aca="1" ref="BL1187" ca="1">BL1186*INDIRECT(BL1075)</f>
        <v>150000</v>
      </c>
      <c r="BM1187" s="76" cm="1">
        <f t="array" aca="1" ref="BM1187" ca="1">BM1186*INDIRECT(BM1075)</f>
        <v>150000</v>
      </c>
      <c r="BN1187" s="76" cm="1">
        <f t="array" aca="1" ref="BN1187" ca="1">BN1186*INDIRECT(BN1075)</f>
        <v>150000</v>
      </c>
      <c r="BO1187" s="76" cm="1">
        <f t="array" aca="1" ref="BO1187" ca="1">BO1186*INDIRECT(BO1075)</f>
        <v>150000</v>
      </c>
      <c r="BP1187" s="76" cm="1">
        <f t="array" aca="1" ref="BP1187" ca="1">BP1186*INDIRECT(BP1075)</f>
        <v>150000</v>
      </c>
      <c r="BQ1187" s="76" cm="1">
        <f t="array" aca="1" ref="BQ1187" ca="1">BQ1186*INDIRECT(BQ1075)</f>
        <v>150000</v>
      </c>
      <c r="BR1187" s="76" cm="1">
        <f t="array" aca="1" ref="BR1187" ca="1">BR1186*INDIRECT(BR1075)</f>
        <v>150000</v>
      </c>
      <c r="BS1187" s="76" cm="1">
        <f t="array" aca="1" ref="BS1187" ca="1">BS1186*INDIRECT(BS1075)</f>
        <v>150000</v>
      </c>
      <c r="BT1187" s="76" cm="1">
        <f t="array" aca="1" ref="BT1187" ca="1">BT1186*INDIRECT(BT1075)</f>
        <v>150000</v>
      </c>
      <c r="BU1187" s="76" cm="1">
        <f t="array" aca="1" ref="BU1187" ca="1">BU1186*INDIRECT(BU1075)</f>
        <v>150000</v>
      </c>
      <c r="BV1187" s="76" cm="1">
        <f t="array" aca="1" ref="BV1187" ca="1">BV1186*INDIRECT(BV1075)</f>
        <v>150000</v>
      </c>
      <c r="BW1187" s="76" cm="1">
        <f t="array" aca="1" ref="BW1187" ca="1">BW1186*INDIRECT(BW1075)</f>
        <v>150000</v>
      </c>
      <c r="BX1187" s="76" cm="1">
        <f t="array" aca="1" ref="BX1187" ca="1">BX1186*INDIRECT(BX1075)</f>
        <v>150000</v>
      </c>
      <c r="BY1187" s="76" cm="1">
        <f t="array" aca="1" ref="BY1187" ca="1">BY1186*INDIRECT(BY1075)</f>
        <v>150000</v>
      </c>
      <c r="BZ1187" s="76" cm="1">
        <f t="array" aca="1" ref="BZ1187" ca="1">BZ1186*INDIRECT(BZ1075)</f>
        <v>150000</v>
      </c>
      <c r="CA1187" s="76" cm="1">
        <f t="array" aca="1" ref="CA1187" ca="1">CA1186*INDIRECT(CA1075)</f>
        <v>150000</v>
      </c>
      <c r="CB1187" s="76" cm="1">
        <f t="array" aca="1" ref="CB1187" ca="1">CB1186*INDIRECT(CB1075)</f>
        <v>150000</v>
      </c>
      <c r="CC1187" s="76" cm="1">
        <f t="array" aca="1" ref="CC1187" ca="1">CC1186*INDIRECT(CC1075)</f>
        <v>150000</v>
      </c>
      <c r="CD1187" s="76" cm="1">
        <f t="array" aca="1" ref="CD1187" ca="1">CD1186*INDIRECT(CD1075)</f>
        <v>150000</v>
      </c>
      <c r="CE1187" s="76" cm="1">
        <f t="array" aca="1" ref="CE1187" ca="1">CE1186*INDIRECT(CE1075)</f>
        <v>150000</v>
      </c>
      <c r="CF1187" s="76" cm="1">
        <f t="array" aca="1" ref="CF1187" ca="1">CF1186*INDIRECT(CF1075)</f>
        <v>150000</v>
      </c>
      <c r="CG1187" s="76" cm="1">
        <f t="array" aca="1" ref="CG1187" ca="1">CG1186*INDIRECT(CG1075)</f>
        <v>150000</v>
      </c>
      <c r="CH1187" s="76" cm="1">
        <f t="array" aca="1" ref="CH1187" ca="1">CH1186*INDIRECT(CH1075)</f>
        <v>150000</v>
      </c>
      <c r="CI1187" s="76" cm="1">
        <f t="array" aca="1" ref="CI1187" ca="1">CI1186*INDIRECT(CI1075)</f>
        <v>150000</v>
      </c>
      <c r="CJ1187" s="76" cm="1">
        <f t="array" aca="1" ref="CJ1187" ca="1">CJ1186*INDIRECT(CJ1075)</f>
        <v>150000</v>
      </c>
      <c r="CK1187" s="76" cm="1">
        <f t="array" aca="1" ref="CK1187" ca="1">CK1186*INDIRECT(CK1075)</f>
        <v>150000</v>
      </c>
      <c r="CL1187" s="76" cm="1">
        <f t="array" aca="1" ref="CL1187" ca="1">CL1186*INDIRECT(CL1075)</f>
        <v>150000</v>
      </c>
      <c r="CN1187" s="60"/>
      <c r="CO1187" s="76" t="e" cm="1">
        <f t="array" aca="1" ref="CO1187" ca="1">CO1186*INDIRECT(CO1075)</f>
        <v>#N/A</v>
      </c>
      <c r="CP1187" s="76" t="e" cm="1">
        <f t="array" aca="1" ref="CP1187" ca="1">CP1186*INDIRECT(CP1075)</f>
        <v>#N/A</v>
      </c>
      <c r="CQ1187" s="76" t="e" cm="1">
        <f t="array" aca="1" ref="CQ1187" ca="1">CQ1186*INDIRECT(CQ1075)</f>
        <v>#N/A</v>
      </c>
      <c r="CR1187" s="76" t="e" cm="1">
        <f t="array" aca="1" ref="CR1187" ca="1">CR1186*INDIRECT(CR1075)</f>
        <v>#N/A</v>
      </c>
      <c r="CS1187" s="76" t="e" cm="1">
        <f t="array" aca="1" ref="CS1187" ca="1">CS1186*INDIRECT(CS1075)</f>
        <v>#N/A</v>
      </c>
      <c r="CT1187" s="76" t="e" cm="1">
        <f t="array" aca="1" ref="CT1187" ca="1">CT1186*INDIRECT(CT1075)</f>
        <v>#N/A</v>
      </c>
      <c r="CU1187" s="76" t="e" cm="1">
        <f t="array" aca="1" ref="CU1187" ca="1">CU1186*INDIRECT(CU1075)</f>
        <v>#N/A</v>
      </c>
      <c r="CV1187" s="76" t="e" cm="1">
        <f t="array" aca="1" ref="CV1187" ca="1">CV1186*INDIRECT(CV1075)</f>
        <v>#N/A</v>
      </c>
      <c r="CW1187" s="76" t="e" cm="1">
        <f t="array" aca="1" ref="CW1187" ca="1">CW1186*INDIRECT(CW1075)</f>
        <v>#N/A</v>
      </c>
      <c r="CX1187" s="76" t="e" cm="1">
        <f t="array" aca="1" ref="CX1187" ca="1">CX1186*INDIRECT(CX1075)</f>
        <v>#N/A</v>
      </c>
      <c r="CY1187" s="76" t="e" cm="1">
        <f t="array" aca="1" ref="CY1187" ca="1">CY1186*INDIRECT(CY1075)</f>
        <v>#N/A</v>
      </c>
      <c r="CZ1187" s="76" t="e" cm="1">
        <f t="array" aca="1" ref="CZ1187" ca="1">CZ1186*INDIRECT(CZ1075)</f>
        <v>#N/A</v>
      </c>
      <c r="DA1187" s="76" t="e" cm="1">
        <f t="array" aca="1" ref="DA1187" ca="1">DA1186*INDIRECT(DA1075)</f>
        <v>#N/A</v>
      </c>
      <c r="DB1187" s="76" t="e" cm="1">
        <f t="array" aca="1" ref="DB1187" ca="1">DB1186*INDIRECT(DB1075)</f>
        <v>#N/A</v>
      </c>
      <c r="DC1187" s="76" t="e" cm="1">
        <f t="array" aca="1" ref="DC1187" ca="1">DC1186*INDIRECT(DC1075)</f>
        <v>#N/A</v>
      </c>
      <c r="DD1187" s="76" t="e" cm="1">
        <f t="array" aca="1" ref="DD1187" ca="1">DD1186*INDIRECT(DD1075)</f>
        <v>#N/A</v>
      </c>
      <c r="DE1187" s="76" t="e" cm="1">
        <f t="array" aca="1" ref="DE1187" ca="1">DE1186*INDIRECT(DE1075)</f>
        <v>#N/A</v>
      </c>
      <c r="DF1187" s="76" t="e" cm="1">
        <f t="array" aca="1" ref="DF1187" ca="1">DF1186*INDIRECT(DF1075)</f>
        <v>#N/A</v>
      </c>
      <c r="DG1187" s="76" t="e" cm="1">
        <f t="array" aca="1" ref="DG1187" ca="1">DG1186*INDIRECT(DG1075)</f>
        <v>#N/A</v>
      </c>
      <c r="DH1187" s="76" t="e" cm="1">
        <f t="array" aca="1" ref="DH1187" ca="1">DH1186*INDIRECT(DH1075)</f>
        <v>#N/A</v>
      </c>
      <c r="DI1187" s="76" t="e" cm="1">
        <f t="array" aca="1" ref="DI1187" ca="1">DI1186*INDIRECT(DI1075)</f>
        <v>#N/A</v>
      </c>
      <c r="DJ1187" s="76" t="e" cm="1">
        <f t="array" aca="1" ref="DJ1187" ca="1">DJ1186*INDIRECT(DJ1075)</f>
        <v>#N/A</v>
      </c>
      <c r="DK1187" s="76" t="e" cm="1">
        <f t="array" aca="1" ref="DK1187" ca="1">DK1186*INDIRECT(DK1075)</f>
        <v>#N/A</v>
      </c>
      <c r="DL1187" s="76" t="e" cm="1">
        <f t="array" aca="1" ref="DL1187" ca="1">DL1186*INDIRECT(DL1075)</f>
        <v>#N/A</v>
      </c>
    </row>
    <row r="1188" spans="1:116" x14ac:dyDescent="0.4">
      <c r="B1188" t="str">
        <f>E1188</f>
        <v>1188 ADREV-S</v>
      </c>
      <c r="C1188" s="169"/>
      <c r="D1188" t="s">
        <v>763</v>
      </c>
      <c r="E1188" s="8" t="str">
        <f t="shared" si="1475"/>
        <v>1188 ADREV-S</v>
      </c>
      <c r="G1188" s="145" t="s">
        <v>173</v>
      </c>
      <c r="H1188" s="12"/>
      <c r="I1188" s="60"/>
      <c r="J1188" s="60"/>
      <c r="K1188" s="162">
        <v>0.1</v>
      </c>
      <c r="L1188" s="162">
        <v>0.1</v>
      </c>
      <c r="M1188" s="162">
        <v>0.1</v>
      </c>
      <c r="N1188" s="162">
        <v>0.1</v>
      </c>
      <c r="O1188" s="162">
        <v>0.1</v>
      </c>
      <c r="P1188" s="162">
        <v>0.1</v>
      </c>
      <c r="R1188" s="121"/>
      <c r="S1188" s="163" cm="1">
        <f t="array" ref="S1188">INDEX($K:$P,ROW(),MATCH(S$3,$K$2:$P$2,0))</f>
        <v>0.1</v>
      </c>
      <c r="T1188" s="163" cm="1">
        <f t="array" ref="T1188">INDEX($K:$P,ROW(),MATCH(T$3,$K$2:$P$2,0))</f>
        <v>0.1</v>
      </c>
      <c r="U1188" s="163" cm="1">
        <f t="array" ref="U1188">INDEX($K:$P,ROW(),MATCH(U$3,$K$2:$P$2,0))</f>
        <v>0.1</v>
      </c>
      <c r="V1188" s="163" cm="1">
        <f t="array" ref="V1188">INDEX($K:$P,ROW(),MATCH(V$3,$K$2:$P$2,0))</f>
        <v>0.1</v>
      </c>
      <c r="W1188" s="163" cm="1">
        <f t="array" ref="W1188">INDEX($K:$P,ROW(),MATCH(W$3,$K$2:$P$2,0))</f>
        <v>0.1</v>
      </c>
      <c r="X1188" s="163" cm="1">
        <f t="array" ref="X1188">INDEX($K:$P,ROW(),MATCH(X$3,$K$2:$P$2,0))</f>
        <v>0.1</v>
      </c>
      <c r="Y1188" s="163" cm="1">
        <f t="array" ref="Y1188">INDEX($K:$P,ROW(),MATCH(Y$3,$K$2:$P$2,0))</f>
        <v>0.1</v>
      </c>
      <c r="Z1188" s="163" cm="1">
        <f t="array" ref="Z1188">INDEX($K:$P,ROW(),MATCH(Z$3,$K$2:$P$2,0))</f>
        <v>0.1</v>
      </c>
      <c r="AA1188" s="163" cm="1">
        <f t="array" ref="AA1188">INDEX($K:$P,ROW(),MATCH(AA$3,$K$2:$P$2,0))</f>
        <v>0.1</v>
      </c>
      <c r="AB1188" s="163" cm="1">
        <f t="array" ref="AB1188">INDEX($K:$P,ROW(),MATCH(AB$3,$K$2:$P$2,0))</f>
        <v>0.1</v>
      </c>
      <c r="AC1188" s="163" cm="1">
        <f t="array" ref="AC1188">INDEX($K:$P,ROW(),MATCH(AC$3,$K$2:$P$2,0))</f>
        <v>0.1</v>
      </c>
      <c r="AD1188" s="163" cm="1">
        <f t="array" ref="AD1188">INDEX($K:$P,ROW(),MATCH(AD$3,$K$2:$P$2,0))</f>
        <v>0.1</v>
      </c>
      <c r="AE1188" s="163" cm="1">
        <f t="array" ref="AE1188">INDEX($K:$P,ROW(),MATCH(AE$3,$K$2:$P$2,0))</f>
        <v>0.1</v>
      </c>
      <c r="AF1188" s="163" cm="1">
        <f t="array" ref="AF1188">INDEX($K:$P,ROW(),MATCH(AF$3,$K$2:$P$2,0))</f>
        <v>0.1</v>
      </c>
      <c r="AG1188" s="163" cm="1">
        <f t="array" ref="AG1188">INDEX($K:$P,ROW(),MATCH(AG$3,$K$2:$P$2,0))</f>
        <v>0.1</v>
      </c>
      <c r="AH1188" s="163" cm="1">
        <f t="array" ref="AH1188">INDEX($K:$P,ROW(),MATCH(AH$3,$K$2:$P$2,0))</f>
        <v>0.1</v>
      </c>
      <c r="AI1188" s="163" cm="1">
        <f t="array" ref="AI1188">INDEX($K:$P,ROW(),MATCH(AI$3,$K$2:$P$2,0))</f>
        <v>0.1</v>
      </c>
      <c r="AJ1188" s="163" cm="1">
        <f t="array" ref="AJ1188">INDEX($K:$P,ROW(),MATCH(AJ$3,$K$2:$P$2,0))</f>
        <v>0.1</v>
      </c>
      <c r="AK1188" s="163" cm="1">
        <f t="array" ref="AK1188">INDEX($K:$P,ROW(),MATCH(AK$3,$K$2:$P$2,0))</f>
        <v>0.1</v>
      </c>
      <c r="AL1188" s="163" cm="1">
        <f t="array" ref="AL1188">INDEX($K:$P,ROW(),MATCH(AL$3,$K$2:$P$2,0))</f>
        <v>0.1</v>
      </c>
      <c r="AM1188" s="163" cm="1">
        <f t="array" ref="AM1188">INDEX($K:$P,ROW(),MATCH(AM$3,$K$2:$P$2,0))</f>
        <v>0.1</v>
      </c>
      <c r="AN1188" s="163" cm="1">
        <f t="array" ref="AN1188">INDEX($K:$P,ROW(),MATCH(AN$3,$K$2:$P$2,0))</f>
        <v>0.1</v>
      </c>
      <c r="AO1188" s="163" cm="1">
        <f t="array" ref="AO1188">INDEX($K:$P,ROW(),MATCH(AO$3,$K$2:$P$2,0))</f>
        <v>0.1</v>
      </c>
      <c r="AP1188" s="163" cm="1">
        <f t="array" ref="AP1188">INDEX($K:$P,ROW(),MATCH(AP$3,$K$2:$P$2,0))</f>
        <v>0.1</v>
      </c>
      <c r="AQ1188" s="163" cm="1">
        <f t="array" ref="AQ1188">INDEX($K:$P,ROW(),MATCH(AQ$3,$K$2:$P$2,0))</f>
        <v>0.1</v>
      </c>
      <c r="AR1188" s="163" cm="1">
        <f t="array" ref="AR1188">INDEX($K:$P,ROW(),MATCH(AR$3,$K$2:$P$2,0))</f>
        <v>0.1</v>
      </c>
      <c r="AS1188" s="163" cm="1">
        <f t="array" ref="AS1188">INDEX($K:$P,ROW(),MATCH(AS$3,$K$2:$P$2,0))</f>
        <v>0.1</v>
      </c>
      <c r="AT1188" s="163" cm="1">
        <f t="array" ref="AT1188">INDEX($K:$P,ROW(),MATCH(AT$3,$K$2:$P$2,0))</f>
        <v>0.1</v>
      </c>
      <c r="AU1188" s="163" cm="1">
        <f t="array" ref="AU1188">INDEX($K:$P,ROW(),MATCH(AU$3,$K$2:$P$2,0))</f>
        <v>0.1</v>
      </c>
      <c r="AV1188" s="163" cm="1">
        <f t="array" ref="AV1188">INDEX($K:$P,ROW(),MATCH(AV$3,$K$2:$P$2,0))</f>
        <v>0.1</v>
      </c>
      <c r="AW1188" s="163" cm="1">
        <f t="array" ref="AW1188">INDEX($K:$P,ROW(),MATCH(AW$3,$K$2:$P$2,0))</f>
        <v>0.1</v>
      </c>
      <c r="AX1188" s="163" cm="1">
        <f t="array" ref="AX1188">INDEX($K:$P,ROW(),MATCH(AX$3,$K$2:$P$2,0))</f>
        <v>0.1</v>
      </c>
      <c r="AY1188" s="163" cm="1">
        <f t="array" ref="AY1188">INDEX($K:$P,ROW(),MATCH(AY$3,$K$2:$P$2,0))</f>
        <v>0.1</v>
      </c>
      <c r="AZ1188" s="163" cm="1">
        <f t="array" ref="AZ1188">INDEX($K:$P,ROW(),MATCH(AZ$3,$K$2:$P$2,0))</f>
        <v>0.1</v>
      </c>
      <c r="BA1188" s="163" cm="1">
        <f t="array" ref="BA1188">INDEX($K:$P,ROW(),MATCH(BA$3,$K$2:$P$2,0))</f>
        <v>0.1</v>
      </c>
      <c r="BB1188" s="163" cm="1">
        <f t="array" ref="BB1188">INDEX($K:$P,ROW(),MATCH(BB$3,$K$2:$P$2,0))</f>
        <v>0.1</v>
      </c>
      <c r="BC1188" s="163" cm="1">
        <f t="array" ref="BC1188">INDEX($K:$P,ROW(),MATCH(BC$3,$K$2:$P$2,0))</f>
        <v>0.1</v>
      </c>
      <c r="BD1188" s="163" cm="1">
        <f t="array" ref="BD1188">INDEX($K:$P,ROW(),MATCH(BD$3,$K$2:$P$2,0))</f>
        <v>0.1</v>
      </c>
      <c r="BE1188" s="163" cm="1">
        <f t="array" ref="BE1188">INDEX($K:$P,ROW(),MATCH(BE$3,$K$2:$P$2,0))</f>
        <v>0.1</v>
      </c>
      <c r="BF1188" s="163" cm="1">
        <f t="array" ref="BF1188">INDEX($K:$P,ROW(),MATCH(BF$3,$K$2:$P$2,0))</f>
        <v>0.1</v>
      </c>
      <c r="BG1188" s="163" cm="1">
        <f t="array" ref="BG1188">INDEX($K:$P,ROW(),MATCH(BG$3,$K$2:$P$2,0))</f>
        <v>0.1</v>
      </c>
      <c r="BH1188" s="163" cm="1">
        <f t="array" ref="BH1188">INDEX($K:$P,ROW(),MATCH(BH$3,$K$2:$P$2,0))</f>
        <v>0.1</v>
      </c>
      <c r="BI1188" s="163" cm="1">
        <f t="array" ref="BI1188">INDEX($K:$P,ROW(),MATCH(BI$3,$K$2:$P$2,0))</f>
        <v>0.1</v>
      </c>
      <c r="BJ1188" s="163" cm="1">
        <f t="array" ref="BJ1188">INDEX($K:$P,ROW(),MATCH(BJ$3,$K$2:$P$2,0))</f>
        <v>0.1</v>
      </c>
      <c r="BK1188" s="163" cm="1">
        <f t="array" ref="BK1188">INDEX($K:$P,ROW(),MATCH(BK$3,$K$2:$P$2,0))</f>
        <v>0.1</v>
      </c>
      <c r="BL1188" s="163" cm="1">
        <f t="array" ref="BL1188">INDEX($K:$P,ROW(),MATCH(BL$3,$K$2:$P$2,0))</f>
        <v>0.1</v>
      </c>
      <c r="BM1188" s="163" cm="1">
        <f t="array" ref="BM1188">INDEX($K:$P,ROW(),MATCH(BM$3,$K$2:$P$2,0))</f>
        <v>0.1</v>
      </c>
      <c r="BN1188" s="163" cm="1">
        <f t="array" ref="BN1188">INDEX($K:$P,ROW(),MATCH(BN$3,$K$2:$P$2,0))</f>
        <v>0.1</v>
      </c>
      <c r="BO1188" s="163" cm="1">
        <f t="array" ref="BO1188">INDEX($K:$P,ROW(),MATCH(BO$3,$K$2:$P$2,0))</f>
        <v>0.1</v>
      </c>
      <c r="BP1188" s="163" cm="1">
        <f t="array" ref="BP1188">INDEX($K:$P,ROW(),MATCH(BP$3,$K$2:$P$2,0))</f>
        <v>0.1</v>
      </c>
      <c r="BQ1188" s="163" cm="1">
        <f t="array" ref="BQ1188">INDEX($K:$P,ROW(),MATCH(BQ$3,$K$2:$P$2,0))</f>
        <v>0.1</v>
      </c>
      <c r="BR1188" s="163" cm="1">
        <f t="array" ref="BR1188">INDEX($K:$P,ROW(),MATCH(BR$3,$K$2:$P$2,0))</f>
        <v>0.1</v>
      </c>
      <c r="BS1188" s="163" cm="1">
        <f t="array" ref="BS1188">INDEX($K:$P,ROW(),MATCH(BS$3,$K$2:$P$2,0))</f>
        <v>0.1</v>
      </c>
      <c r="BT1188" s="163" cm="1">
        <f t="array" ref="BT1188">INDEX($K:$P,ROW(),MATCH(BT$3,$K$2:$P$2,0))</f>
        <v>0.1</v>
      </c>
      <c r="BU1188" s="163" cm="1">
        <f t="array" ref="BU1188">INDEX($K:$P,ROW(),MATCH(BU$3,$K$2:$P$2,0))</f>
        <v>0.1</v>
      </c>
      <c r="BV1188" s="163" cm="1">
        <f t="array" ref="BV1188">INDEX($K:$P,ROW(),MATCH(BV$3,$K$2:$P$2,0))</f>
        <v>0.1</v>
      </c>
      <c r="BW1188" s="163" cm="1">
        <f t="array" ref="BW1188">INDEX($K:$P,ROW(),MATCH(BW$3,$K$2:$P$2,0))</f>
        <v>0.1</v>
      </c>
      <c r="BX1188" s="163" cm="1">
        <f t="array" ref="BX1188">INDEX($K:$P,ROW(),MATCH(BX$3,$K$2:$P$2,0))</f>
        <v>0.1</v>
      </c>
      <c r="BY1188" s="163" cm="1">
        <f t="array" ref="BY1188">INDEX($K:$P,ROW(),MATCH(BY$3,$K$2:$P$2,0))</f>
        <v>0.1</v>
      </c>
      <c r="BZ1188" s="163" cm="1">
        <f t="array" ref="BZ1188">INDEX($K:$P,ROW(),MATCH(BZ$3,$K$2:$P$2,0))</f>
        <v>0.1</v>
      </c>
      <c r="CA1188" s="163" cm="1">
        <f t="array" ref="CA1188">INDEX($K:$P,ROW(),MATCH(CA$3,$K$2:$P$2,0))</f>
        <v>0.1</v>
      </c>
      <c r="CB1188" s="163" cm="1">
        <f t="array" ref="CB1188">INDEX($K:$P,ROW(),MATCH(CB$3,$K$2:$P$2,0))</f>
        <v>0.1</v>
      </c>
      <c r="CC1188" s="163" cm="1">
        <f t="array" ref="CC1188">INDEX($K:$P,ROW(),MATCH(CC$3,$K$2:$P$2,0))</f>
        <v>0.1</v>
      </c>
      <c r="CD1188" s="163" cm="1">
        <f t="array" ref="CD1188">INDEX($K:$P,ROW(),MATCH(CD$3,$K$2:$P$2,0))</f>
        <v>0.1</v>
      </c>
      <c r="CE1188" s="163" cm="1">
        <f t="array" ref="CE1188">INDEX($K:$P,ROW(),MATCH(CE$3,$K$2:$P$2,0))</f>
        <v>0.1</v>
      </c>
      <c r="CF1188" s="163" cm="1">
        <f t="array" ref="CF1188">INDEX($K:$P,ROW(),MATCH(CF$3,$K$2:$P$2,0))</f>
        <v>0.1</v>
      </c>
      <c r="CG1188" s="163" cm="1">
        <f t="array" ref="CG1188">INDEX($K:$P,ROW(),MATCH(CG$3,$K$2:$P$2,0))</f>
        <v>0.1</v>
      </c>
      <c r="CH1188" s="163" cm="1">
        <f t="array" ref="CH1188">INDEX($K:$P,ROW(),MATCH(CH$3,$K$2:$P$2,0))</f>
        <v>0.1</v>
      </c>
      <c r="CI1188" s="163" cm="1">
        <f t="array" ref="CI1188">INDEX($K:$P,ROW(),MATCH(CI$3,$K$2:$P$2,0))</f>
        <v>0.1</v>
      </c>
      <c r="CJ1188" s="163" cm="1">
        <f t="array" ref="CJ1188">INDEX($K:$P,ROW(),MATCH(CJ$3,$K$2:$P$2,0))</f>
        <v>0.1</v>
      </c>
      <c r="CK1188" s="163" cm="1">
        <f t="array" ref="CK1188">INDEX($K:$P,ROW(),MATCH(CK$3,$K$2:$P$2,0))</f>
        <v>0.1</v>
      </c>
      <c r="CL1188" s="163" cm="1">
        <f t="array" ref="CL1188">INDEX($K:$P,ROW(),MATCH(CL$3,$K$2:$P$2,0))</f>
        <v>0.1</v>
      </c>
      <c r="CN1188" s="60"/>
      <c r="CO1188" s="163" t="e" cm="1">
        <f t="array" ref="CO1188">INDEX($K:$P,ROW(),MATCH(CO$3,$K$2:$P$2,0))</f>
        <v>#N/A</v>
      </c>
      <c r="CP1188" s="163" t="e" cm="1">
        <f t="array" ref="CP1188">INDEX($K:$P,ROW(),MATCH(CP$3,$K$2:$P$2,0))</f>
        <v>#N/A</v>
      </c>
      <c r="CQ1188" s="163" t="e" cm="1">
        <f t="array" ref="CQ1188">INDEX($K:$P,ROW(),MATCH(CQ$3,$K$2:$P$2,0))</f>
        <v>#N/A</v>
      </c>
      <c r="CR1188" s="163" t="e" cm="1">
        <f t="array" ref="CR1188">INDEX($K:$P,ROW(),MATCH(CR$3,$K$2:$P$2,0))</f>
        <v>#N/A</v>
      </c>
      <c r="CS1188" s="163" t="e" cm="1">
        <f t="array" ref="CS1188">INDEX($K:$P,ROW(),MATCH(CS$3,$K$2:$P$2,0))</f>
        <v>#N/A</v>
      </c>
      <c r="CT1188" s="163" t="e" cm="1">
        <f t="array" ref="CT1188">INDEX($K:$P,ROW(),MATCH(CT$3,$K$2:$P$2,0))</f>
        <v>#N/A</v>
      </c>
      <c r="CU1188" s="163" t="e" cm="1">
        <f t="array" ref="CU1188">INDEX($K:$P,ROW(),MATCH(CU$3,$K$2:$P$2,0))</f>
        <v>#N/A</v>
      </c>
      <c r="CV1188" s="163" t="e" cm="1">
        <f t="array" ref="CV1188">INDEX($K:$P,ROW(),MATCH(CV$3,$K$2:$P$2,0))</f>
        <v>#N/A</v>
      </c>
      <c r="CW1188" s="163" t="e" cm="1">
        <f t="array" ref="CW1188">INDEX($K:$P,ROW(),MATCH(CW$3,$K$2:$P$2,0))</f>
        <v>#N/A</v>
      </c>
      <c r="CX1188" s="163" t="e" cm="1">
        <f t="array" ref="CX1188">INDEX($K:$P,ROW(),MATCH(CX$3,$K$2:$P$2,0))</f>
        <v>#N/A</v>
      </c>
      <c r="CY1188" s="163" t="e" cm="1">
        <f t="array" ref="CY1188">INDEX($K:$P,ROW(),MATCH(CY$3,$K$2:$P$2,0))</f>
        <v>#N/A</v>
      </c>
      <c r="CZ1188" s="163" t="e" cm="1">
        <f t="array" ref="CZ1188">INDEX($K:$P,ROW(),MATCH(CZ$3,$K$2:$P$2,0))</f>
        <v>#N/A</v>
      </c>
      <c r="DA1188" s="163" t="e" cm="1">
        <f t="array" ref="DA1188">INDEX($K:$P,ROW(),MATCH(DA$3,$K$2:$P$2,0))</f>
        <v>#N/A</v>
      </c>
      <c r="DB1188" s="163" t="e" cm="1">
        <f t="array" ref="DB1188">INDEX($K:$P,ROW(),MATCH(DB$3,$K$2:$P$2,0))</f>
        <v>#N/A</v>
      </c>
      <c r="DC1188" s="163" t="e" cm="1">
        <f t="array" ref="DC1188">INDEX($K:$P,ROW(),MATCH(DC$3,$K$2:$P$2,0))</f>
        <v>#N/A</v>
      </c>
      <c r="DD1188" s="163" t="e" cm="1">
        <f t="array" ref="DD1188">INDEX($K:$P,ROW(),MATCH(DD$3,$K$2:$P$2,0))</f>
        <v>#N/A</v>
      </c>
      <c r="DE1188" s="163" t="e" cm="1">
        <f t="array" ref="DE1188">INDEX($K:$P,ROW(),MATCH(DE$3,$K$2:$P$2,0))</f>
        <v>#N/A</v>
      </c>
      <c r="DF1188" s="163" t="e" cm="1">
        <f t="array" ref="DF1188">INDEX($K:$P,ROW(),MATCH(DF$3,$K$2:$P$2,0))</f>
        <v>#N/A</v>
      </c>
      <c r="DG1188" s="163" t="e" cm="1">
        <f t="array" ref="DG1188">INDEX($K:$P,ROW(),MATCH(DG$3,$K$2:$P$2,0))</f>
        <v>#N/A</v>
      </c>
      <c r="DH1188" s="163" t="e" cm="1">
        <f t="array" ref="DH1188">INDEX($K:$P,ROW(),MATCH(DH$3,$K$2:$P$2,0))</f>
        <v>#N/A</v>
      </c>
      <c r="DI1188" s="163" t="e" cm="1">
        <f t="array" ref="DI1188">INDEX($K:$P,ROW(),MATCH(DI$3,$K$2:$P$2,0))</f>
        <v>#N/A</v>
      </c>
      <c r="DJ1188" s="163" t="e" cm="1">
        <f t="array" ref="DJ1188">INDEX($K:$P,ROW(),MATCH(DJ$3,$K$2:$P$2,0))</f>
        <v>#N/A</v>
      </c>
      <c r="DK1188" s="163" t="e" cm="1">
        <f t="array" ref="DK1188">INDEX($K:$P,ROW(),MATCH(DK$3,$K$2:$P$2,0))</f>
        <v>#N/A</v>
      </c>
      <c r="DL1188" s="163" t="e" cm="1">
        <f t="array" ref="DL1188">INDEX($K:$P,ROW(),MATCH(DL$3,$K$2:$P$2,0))</f>
        <v>#N/A</v>
      </c>
    </row>
    <row r="1189" spans="1:116" x14ac:dyDescent="0.4">
      <c r="C1189" s="169" t="s">
        <v>198</v>
      </c>
      <c r="D1189" t="s">
        <v>763</v>
      </c>
      <c r="E1189" s="8" t="str">
        <f t="shared" si="1475"/>
        <v>1189 ADREV-S</v>
      </c>
      <c r="G1189" s="126" t="str">
        <f>" Revenue - "&amp;G1191</f>
        <v xml:space="preserve"> Revenue - (Primary label)</v>
      </c>
      <c r="H1189" s="27"/>
      <c r="I1189" s="78"/>
      <c r="J1189" s="78"/>
      <c r="K1189" s="33">
        <f t="shared" ref="K1189:P1189" ca="1" si="1477">SUMIF($3:$3,K$2,1189:1189)</f>
        <v>180000</v>
      </c>
      <c r="L1189" s="33">
        <f t="shared" ca="1" si="1477"/>
        <v>180000</v>
      </c>
      <c r="M1189" s="33">
        <f t="shared" ca="1" si="1477"/>
        <v>180000</v>
      </c>
      <c r="N1189" s="33">
        <f t="shared" ca="1" si="1477"/>
        <v>180000</v>
      </c>
      <c r="O1189" s="33">
        <f t="shared" ca="1" si="1477"/>
        <v>180000</v>
      </c>
      <c r="P1189" s="33">
        <f t="shared" ca="1" si="1477"/>
        <v>180000</v>
      </c>
      <c r="R1189" s="33"/>
      <c r="S1189" s="77">
        <f t="shared" ref="S1189:AX1189" ca="1" si="1478">S1188*S1187</f>
        <v>15000</v>
      </c>
      <c r="T1189" s="77">
        <f t="shared" ca="1" si="1478"/>
        <v>15000</v>
      </c>
      <c r="U1189" s="77">
        <f t="shared" ca="1" si="1478"/>
        <v>15000</v>
      </c>
      <c r="V1189" s="77">
        <f t="shared" ca="1" si="1478"/>
        <v>15000</v>
      </c>
      <c r="W1189" s="77">
        <f t="shared" ca="1" si="1478"/>
        <v>15000</v>
      </c>
      <c r="X1189" s="77">
        <f t="shared" ca="1" si="1478"/>
        <v>15000</v>
      </c>
      <c r="Y1189" s="77">
        <f t="shared" ca="1" si="1478"/>
        <v>15000</v>
      </c>
      <c r="Z1189" s="77">
        <f t="shared" ca="1" si="1478"/>
        <v>15000</v>
      </c>
      <c r="AA1189" s="77">
        <f t="shared" ca="1" si="1478"/>
        <v>15000</v>
      </c>
      <c r="AB1189" s="77">
        <f t="shared" ca="1" si="1478"/>
        <v>15000</v>
      </c>
      <c r="AC1189" s="77">
        <f t="shared" ca="1" si="1478"/>
        <v>15000</v>
      </c>
      <c r="AD1189" s="77">
        <f t="shared" ca="1" si="1478"/>
        <v>15000</v>
      </c>
      <c r="AE1189" s="77">
        <f t="shared" ca="1" si="1478"/>
        <v>15000</v>
      </c>
      <c r="AF1189" s="77">
        <f t="shared" ca="1" si="1478"/>
        <v>15000</v>
      </c>
      <c r="AG1189" s="77">
        <f t="shared" ca="1" si="1478"/>
        <v>15000</v>
      </c>
      <c r="AH1189" s="77">
        <f t="shared" ca="1" si="1478"/>
        <v>15000</v>
      </c>
      <c r="AI1189" s="77">
        <f t="shared" ca="1" si="1478"/>
        <v>15000</v>
      </c>
      <c r="AJ1189" s="77">
        <f t="shared" ca="1" si="1478"/>
        <v>15000</v>
      </c>
      <c r="AK1189" s="77">
        <f t="shared" ca="1" si="1478"/>
        <v>15000</v>
      </c>
      <c r="AL1189" s="77">
        <f t="shared" ca="1" si="1478"/>
        <v>15000</v>
      </c>
      <c r="AM1189" s="77">
        <f t="shared" ca="1" si="1478"/>
        <v>15000</v>
      </c>
      <c r="AN1189" s="77">
        <f t="shared" ca="1" si="1478"/>
        <v>15000</v>
      </c>
      <c r="AO1189" s="77">
        <f t="shared" ca="1" si="1478"/>
        <v>15000</v>
      </c>
      <c r="AP1189" s="77">
        <f t="shared" ca="1" si="1478"/>
        <v>15000</v>
      </c>
      <c r="AQ1189" s="77">
        <f t="shared" ca="1" si="1478"/>
        <v>15000</v>
      </c>
      <c r="AR1189" s="77">
        <f t="shared" ca="1" si="1478"/>
        <v>15000</v>
      </c>
      <c r="AS1189" s="77">
        <f t="shared" ca="1" si="1478"/>
        <v>15000</v>
      </c>
      <c r="AT1189" s="77">
        <f t="shared" ca="1" si="1478"/>
        <v>15000</v>
      </c>
      <c r="AU1189" s="77">
        <f t="shared" ca="1" si="1478"/>
        <v>15000</v>
      </c>
      <c r="AV1189" s="77">
        <f t="shared" ca="1" si="1478"/>
        <v>15000</v>
      </c>
      <c r="AW1189" s="77">
        <f t="shared" ca="1" si="1478"/>
        <v>15000</v>
      </c>
      <c r="AX1189" s="77">
        <f t="shared" ca="1" si="1478"/>
        <v>15000</v>
      </c>
      <c r="AY1189" s="77">
        <f t="shared" ref="AY1189:CD1189" ca="1" si="1479">AY1188*AY1187</f>
        <v>15000</v>
      </c>
      <c r="AZ1189" s="77">
        <f t="shared" ca="1" si="1479"/>
        <v>15000</v>
      </c>
      <c r="BA1189" s="77">
        <f t="shared" ca="1" si="1479"/>
        <v>15000</v>
      </c>
      <c r="BB1189" s="77">
        <f t="shared" ca="1" si="1479"/>
        <v>15000</v>
      </c>
      <c r="BC1189" s="77">
        <f t="shared" ca="1" si="1479"/>
        <v>15000</v>
      </c>
      <c r="BD1189" s="77">
        <f t="shared" ca="1" si="1479"/>
        <v>15000</v>
      </c>
      <c r="BE1189" s="77">
        <f t="shared" ca="1" si="1479"/>
        <v>15000</v>
      </c>
      <c r="BF1189" s="77">
        <f t="shared" ca="1" si="1479"/>
        <v>15000</v>
      </c>
      <c r="BG1189" s="77">
        <f t="shared" ca="1" si="1479"/>
        <v>15000</v>
      </c>
      <c r="BH1189" s="77">
        <f t="shared" ca="1" si="1479"/>
        <v>15000</v>
      </c>
      <c r="BI1189" s="77">
        <f t="shared" ca="1" si="1479"/>
        <v>15000</v>
      </c>
      <c r="BJ1189" s="77">
        <f t="shared" ca="1" si="1479"/>
        <v>15000</v>
      </c>
      <c r="BK1189" s="77">
        <f t="shared" ca="1" si="1479"/>
        <v>15000</v>
      </c>
      <c r="BL1189" s="77">
        <f t="shared" ca="1" si="1479"/>
        <v>15000</v>
      </c>
      <c r="BM1189" s="77">
        <f t="shared" ca="1" si="1479"/>
        <v>15000</v>
      </c>
      <c r="BN1189" s="77">
        <f t="shared" ca="1" si="1479"/>
        <v>15000</v>
      </c>
      <c r="BO1189" s="77">
        <f t="shared" ca="1" si="1479"/>
        <v>15000</v>
      </c>
      <c r="BP1189" s="77">
        <f t="shared" ca="1" si="1479"/>
        <v>15000</v>
      </c>
      <c r="BQ1189" s="77">
        <f t="shared" ca="1" si="1479"/>
        <v>15000</v>
      </c>
      <c r="BR1189" s="77">
        <f t="shared" ca="1" si="1479"/>
        <v>15000</v>
      </c>
      <c r="BS1189" s="77">
        <f t="shared" ca="1" si="1479"/>
        <v>15000</v>
      </c>
      <c r="BT1189" s="77">
        <f t="shared" ca="1" si="1479"/>
        <v>15000</v>
      </c>
      <c r="BU1189" s="77">
        <f t="shared" ca="1" si="1479"/>
        <v>15000</v>
      </c>
      <c r="BV1189" s="77">
        <f t="shared" ca="1" si="1479"/>
        <v>15000</v>
      </c>
      <c r="BW1189" s="77">
        <f t="shared" ca="1" si="1479"/>
        <v>15000</v>
      </c>
      <c r="BX1189" s="77">
        <f t="shared" ca="1" si="1479"/>
        <v>15000</v>
      </c>
      <c r="BY1189" s="77">
        <f t="shared" ca="1" si="1479"/>
        <v>15000</v>
      </c>
      <c r="BZ1189" s="77">
        <f t="shared" ca="1" si="1479"/>
        <v>15000</v>
      </c>
      <c r="CA1189" s="77">
        <f t="shared" ca="1" si="1479"/>
        <v>15000</v>
      </c>
      <c r="CB1189" s="77">
        <f t="shared" ca="1" si="1479"/>
        <v>15000</v>
      </c>
      <c r="CC1189" s="77">
        <f t="shared" ca="1" si="1479"/>
        <v>15000</v>
      </c>
      <c r="CD1189" s="77">
        <f t="shared" ca="1" si="1479"/>
        <v>15000</v>
      </c>
      <c r="CE1189" s="77">
        <f t="shared" ref="CE1189:CL1189" ca="1" si="1480">CE1188*CE1187</f>
        <v>15000</v>
      </c>
      <c r="CF1189" s="77">
        <f t="shared" ca="1" si="1480"/>
        <v>15000</v>
      </c>
      <c r="CG1189" s="77">
        <f t="shared" ca="1" si="1480"/>
        <v>15000</v>
      </c>
      <c r="CH1189" s="77">
        <f t="shared" ca="1" si="1480"/>
        <v>15000</v>
      </c>
      <c r="CI1189" s="77">
        <f t="shared" ca="1" si="1480"/>
        <v>15000</v>
      </c>
      <c r="CJ1189" s="77">
        <f t="shared" ca="1" si="1480"/>
        <v>15000</v>
      </c>
      <c r="CK1189" s="77">
        <f t="shared" ca="1" si="1480"/>
        <v>15000</v>
      </c>
      <c r="CL1189" s="77">
        <f t="shared" ca="1" si="1480"/>
        <v>15000</v>
      </c>
      <c r="CN1189" s="78"/>
      <c r="CO1189" s="77" t="e">
        <f t="shared" ref="CO1189:DK1189" ca="1" si="1481">CO1188*CO1187</f>
        <v>#N/A</v>
      </c>
      <c r="CP1189" s="77" t="e">
        <f t="shared" ca="1" si="1481"/>
        <v>#N/A</v>
      </c>
      <c r="CQ1189" s="77" t="e">
        <f t="shared" ca="1" si="1481"/>
        <v>#N/A</v>
      </c>
      <c r="CR1189" s="77" t="e">
        <f t="shared" ca="1" si="1481"/>
        <v>#N/A</v>
      </c>
      <c r="CS1189" s="77" t="e">
        <f t="shared" ca="1" si="1481"/>
        <v>#N/A</v>
      </c>
      <c r="CT1189" s="77" t="e">
        <f t="shared" ca="1" si="1481"/>
        <v>#N/A</v>
      </c>
      <c r="CU1189" s="77" t="e">
        <f t="shared" ca="1" si="1481"/>
        <v>#N/A</v>
      </c>
      <c r="CV1189" s="77" t="e">
        <f t="shared" ca="1" si="1481"/>
        <v>#N/A</v>
      </c>
      <c r="CW1189" s="77" t="e">
        <f t="shared" ca="1" si="1481"/>
        <v>#N/A</v>
      </c>
      <c r="CX1189" s="77" t="e">
        <f t="shared" ca="1" si="1481"/>
        <v>#N/A</v>
      </c>
      <c r="CY1189" s="77" t="e">
        <f t="shared" ca="1" si="1481"/>
        <v>#N/A</v>
      </c>
      <c r="CZ1189" s="77" t="e">
        <f t="shared" ca="1" si="1481"/>
        <v>#N/A</v>
      </c>
      <c r="DA1189" s="77" t="e">
        <f t="shared" ca="1" si="1481"/>
        <v>#N/A</v>
      </c>
      <c r="DB1189" s="77" t="e">
        <f t="shared" ca="1" si="1481"/>
        <v>#N/A</v>
      </c>
      <c r="DC1189" s="77" t="e">
        <f t="shared" ca="1" si="1481"/>
        <v>#N/A</v>
      </c>
      <c r="DD1189" s="77" t="e">
        <f t="shared" ca="1" si="1481"/>
        <v>#N/A</v>
      </c>
      <c r="DE1189" s="77" t="e">
        <f t="shared" ca="1" si="1481"/>
        <v>#N/A</v>
      </c>
      <c r="DF1189" s="77" t="e">
        <f t="shared" ca="1" si="1481"/>
        <v>#N/A</v>
      </c>
      <c r="DG1189" s="77" t="e">
        <f t="shared" ca="1" si="1481"/>
        <v>#N/A</v>
      </c>
      <c r="DH1189" s="77" t="e">
        <f t="shared" ca="1" si="1481"/>
        <v>#N/A</v>
      </c>
      <c r="DI1189" s="77" t="e">
        <f t="shared" ca="1" si="1481"/>
        <v>#N/A</v>
      </c>
      <c r="DJ1189" s="77" t="e">
        <f t="shared" ca="1" si="1481"/>
        <v>#N/A</v>
      </c>
      <c r="DK1189" s="77" t="e">
        <f t="shared" ca="1" si="1481"/>
        <v>#N/A</v>
      </c>
      <c r="DL1189" s="77" t="e">
        <f t="shared" ref="DL1189" ca="1" si="1482">DL1188*DL1187</f>
        <v>#N/A</v>
      </c>
    </row>
    <row r="1190" spans="1:116" x14ac:dyDescent="0.4">
      <c r="B1190" s="169" t="s">
        <v>244</v>
      </c>
      <c r="C1190" s="169"/>
      <c r="D1190" t="s">
        <v>763</v>
      </c>
      <c r="E1190" s="8" t="str">
        <f t="shared" si="1475"/>
        <v>1190 ADREV-S</v>
      </c>
      <c r="G1190" s="13"/>
      <c r="H1190" s="12"/>
      <c r="I1190" s="60"/>
      <c r="J1190" s="60"/>
      <c r="K1190" s="21"/>
      <c r="L1190" s="21"/>
      <c r="M1190" s="21"/>
      <c r="N1190" s="21"/>
      <c r="O1190" s="21"/>
      <c r="P1190" s="21"/>
      <c r="R1190" s="20"/>
      <c r="S1190" s="150"/>
      <c r="T1190" s="150"/>
      <c r="U1190" s="150"/>
      <c r="V1190" s="150"/>
      <c r="W1190" s="150"/>
      <c r="X1190" s="150"/>
      <c r="Y1190" s="150"/>
      <c r="Z1190" s="150"/>
      <c r="AA1190" s="150"/>
      <c r="AB1190" s="150"/>
      <c r="AC1190" s="150"/>
      <c r="AD1190" s="150"/>
      <c r="AE1190" s="150"/>
      <c r="AF1190" s="150"/>
      <c r="AG1190" s="150"/>
      <c r="AH1190" s="150"/>
      <c r="AI1190" s="150"/>
      <c r="AJ1190" s="150"/>
      <c r="AK1190" s="150"/>
      <c r="AL1190" s="150"/>
      <c r="AM1190" s="150"/>
      <c r="AN1190" s="150"/>
      <c r="AO1190" s="150"/>
      <c r="AP1190" s="150"/>
      <c r="AQ1190" s="150"/>
      <c r="AR1190" s="150"/>
      <c r="AS1190" s="150"/>
      <c r="AT1190" s="150"/>
      <c r="AU1190" s="150"/>
      <c r="AV1190" s="150"/>
      <c r="AW1190" s="150"/>
      <c r="AX1190" s="150"/>
      <c r="AY1190" s="150"/>
      <c r="AZ1190" s="150"/>
      <c r="BA1190" s="150"/>
      <c r="BB1190" s="150"/>
      <c r="BC1190" s="150"/>
      <c r="BD1190" s="150"/>
      <c r="BE1190" s="150"/>
      <c r="BF1190" s="150"/>
      <c r="BG1190" s="150"/>
      <c r="BH1190" s="150"/>
      <c r="BI1190" s="150"/>
      <c r="BJ1190" s="150"/>
      <c r="BK1190" s="150"/>
      <c r="BL1190" s="150"/>
      <c r="BM1190" s="150"/>
      <c r="BN1190" s="150"/>
      <c r="BO1190" s="150"/>
      <c r="BP1190" s="150"/>
      <c r="BQ1190" s="150"/>
      <c r="BR1190" s="150"/>
      <c r="BS1190" s="150"/>
      <c r="BT1190" s="150"/>
      <c r="BU1190" s="150"/>
      <c r="BV1190" s="150"/>
      <c r="BW1190" s="150"/>
      <c r="BX1190" s="150"/>
      <c r="BY1190" s="150"/>
      <c r="BZ1190" s="150"/>
      <c r="CA1190" s="150"/>
      <c r="CB1190" s="150"/>
      <c r="CC1190" s="150"/>
      <c r="CD1190" s="150"/>
      <c r="CE1190" s="150"/>
      <c r="CF1190" s="150"/>
      <c r="CG1190" s="150"/>
      <c r="CH1190" s="150"/>
      <c r="CI1190" s="150"/>
      <c r="CJ1190" s="150"/>
      <c r="CK1190" s="150"/>
      <c r="CL1190" s="150"/>
      <c r="CN1190" s="60"/>
      <c r="CO1190" s="150"/>
      <c r="CP1190" s="150"/>
      <c r="CQ1190" s="150"/>
      <c r="CR1190" s="150"/>
      <c r="CS1190" s="150"/>
      <c r="CT1190" s="150"/>
      <c r="CU1190" s="150"/>
      <c r="CV1190" s="150"/>
      <c r="CW1190" s="150"/>
      <c r="CX1190" s="150"/>
      <c r="CY1190" s="150"/>
      <c r="CZ1190" s="150"/>
      <c r="DA1190" s="150"/>
      <c r="DB1190" s="150"/>
      <c r="DC1190" s="150"/>
      <c r="DD1190" s="150"/>
      <c r="DE1190" s="150"/>
      <c r="DF1190" s="150"/>
      <c r="DG1190" s="150"/>
      <c r="DH1190" s="150"/>
      <c r="DI1190" s="150"/>
      <c r="DJ1190" s="150"/>
      <c r="DK1190" s="150"/>
      <c r="DL1190" s="150"/>
    </row>
    <row r="1191" spans="1:116" x14ac:dyDescent="0.4">
      <c r="B1191" s="169" t="s">
        <v>332</v>
      </c>
      <c r="D1191" t="s">
        <v>763</v>
      </c>
      <c r="E1191" s="8" t="str">
        <f t="shared" si="1475"/>
        <v>1191 ADREV-S</v>
      </c>
      <c r="G1191" s="136" t="str">
        <f>G1072</f>
        <v>(Primary label)</v>
      </c>
      <c r="H1191" s="27"/>
      <c r="I1191" s="78"/>
      <c r="J1191" s="78"/>
      <c r="K1191" s="33"/>
      <c r="L1191" s="33"/>
      <c r="M1191" s="33"/>
      <c r="N1191" s="33"/>
      <c r="O1191" s="33"/>
      <c r="P1191" s="33"/>
      <c r="R1191" s="33"/>
      <c r="S1191" s="77"/>
      <c r="T1191" s="77"/>
      <c r="U1191" s="77"/>
      <c r="V1191" s="77"/>
      <c r="W1191" s="77"/>
      <c r="X1191" s="77"/>
      <c r="Y1191" s="77"/>
      <c r="Z1191" s="77"/>
      <c r="AA1191" s="77"/>
      <c r="AB1191" s="77"/>
      <c r="AC1191" s="77"/>
      <c r="AD1191" s="77"/>
      <c r="AE1191" s="77"/>
      <c r="AF1191" s="77"/>
      <c r="AG1191" s="77"/>
      <c r="AH1191" s="77"/>
      <c r="AI1191" s="77"/>
      <c r="AJ1191" s="77"/>
      <c r="AK1191" s="77"/>
      <c r="AL1191" s="77"/>
      <c r="AM1191" s="77"/>
      <c r="AN1191" s="77"/>
      <c r="AO1191" s="77"/>
      <c r="AP1191" s="77"/>
      <c r="AQ1191" s="77"/>
      <c r="AR1191" s="77"/>
      <c r="AS1191" s="77"/>
      <c r="AT1191" s="77"/>
      <c r="AU1191" s="77"/>
      <c r="AV1191" s="77"/>
      <c r="AW1191" s="77"/>
      <c r="AX1191" s="77"/>
      <c r="AY1191" s="77"/>
      <c r="AZ1191" s="77"/>
      <c r="BA1191" s="77"/>
      <c r="BB1191" s="77"/>
      <c r="BC1191" s="77"/>
      <c r="BD1191" s="77"/>
      <c r="BE1191" s="77"/>
      <c r="BF1191" s="77"/>
      <c r="BG1191" s="77"/>
      <c r="BH1191" s="77"/>
      <c r="BI1191" s="77"/>
      <c r="BJ1191" s="77"/>
      <c r="BK1191" s="77"/>
      <c r="BL1191" s="77"/>
      <c r="BM1191" s="77"/>
      <c r="BN1191" s="77"/>
      <c r="BO1191" s="77"/>
      <c r="BP1191" s="77"/>
      <c r="BQ1191" s="77"/>
      <c r="BR1191" s="77"/>
      <c r="BS1191" s="77"/>
      <c r="BT1191" s="77"/>
      <c r="BU1191" s="77"/>
      <c r="BV1191" s="77"/>
      <c r="BW1191" s="77"/>
      <c r="BX1191" s="77"/>
      <c r="BY1191" s="77"/>
      <c r="BZ1191" s="77"/>
      <c r="CA1191" s="77"/>
      <c r="CB1191" s="77"/>
      <c r="CC1191" s="77"/>
      <c r="CD1191" s="77"/>
      <c r="CE1191" s="77"/>
      <c r="CF1191" s="77"/>
      <c r="CG1191" s="77"/>
      <c r="CH1191" s="77"/>
      <c r="CI1191" s="77"/>
      <c r="CJ1191" s="77"/>
      <c r="CK1191" s="77"/>
      <c r="CL1191" s="77"/>
      <c r="CN1191" s="78"/>
      <c r="CO1191" s="77"/>
      <c r="CP1191" s="77"/>
      <c r="CQ1191" s="77"/>
      <c r="CR1191" s="77"/>
      <c r="CS1191" s="77"/>
      <c r="CT1191" s="77"/>
      <c r="CU1191" s="77"/>
      <c r="CV1191" s="77"/>
      <c r="CW1191" s="77"/>
      <c r="CX1191" s="77"/>
      <c r="CY1191" s="77"/>
      <c r="CZ1191" s="77"/>
      <c r="DA1191" s="77"/>
      <c r="DB1191" s="77"/>
      <c r="DC1191" s="77"/>
      <c r="DD1191" s="77"/>
      <c r="DE1191" s="77"/>
      <c r="DF1191" s="77"/>
      <c r="DG1191" s="77"/>
      <c r="DH1191" s="77"/>
      <c r="DI1191" s="77"/>
      <c r="DJ1191" s="77"/>
      <c r="DK1191" s="77"/>
      <c r="DL1191" s="77"/>
    </row>
    <row r="1192" spans="1:116" x14ac:dyDescent="0.4">
      <c r="B1192" s="169" t="s">
        <v>332</v>
      </c>
      <c r="D1192" t="s">
        <v>763</v>
      </c>
      <c r="E1192" s="8" t="str">
        <f>ROW()&amp;" "&amp;D1192</f>
        <v>1192 ADREV-S</v>
      </c>
      <c r="G1192" s="136" t="str">
        <f>G1073</f>
        <v>primary unit</v>
      </c>
      <c r="H1192" s="12"/>
      <c r="I1192" s="60"/>
      <c r="J1192" s="60"/>
      <c r="K1192" s="21"/>
      <c r="L1192" s="21"/>
      <c r="M1192" s="21"/>
      <c r="N1192" s="21"/>
      <c r="O1192" s="21"/>
      <c r="P1192" s="21"/>
      <c r="R1192" s="20"/>
      <c r="S1192" s="150"/>
      <c r="T1192" s="150"/>
      <c r="U1192" s="150"/>
      <c r="V1192" s="150"/>
      <c r="W1192" s="150"/>
      <c r="X1192" s="150"/>
      <c r="Y1192" s="150"/>
      <c r="Z1192" s="150"/>
      <c r="AA1192" s="150"/>
      <c r="AB1192" s="150"/>
      <c r="AC1192" s="150"/>
      <c r="AD1192" s="150"/>
      <c r="AE1192" s="150"/>
      <c r="AF1192" s="150"/>
      <c r="AG1192" s="150"/>
      <c r="AH1192" s="150"/>
      <c r="AI1192" s="150"/>
      <c r="AJ1192" s="150"/>
      <c r="AK1192" s="150"/>
      <c r="AL1192" s="150"/>
      <c r="AM1192" s="150"/>
      <c r="AN1192" s="150"/>
      <c r="AO1192" s="150"/>
      <c r="AP1192" s="150"/>
      <c r="AQ1192" s="150"/>
      <c r="AR1192" s="150"/>
      <c r="AS1192" s="150"/>
      <c r="AT1192" s="150"/>
      <c r="AU1192" s="150"/>
      <c r="AV1192" s="150"/>
      <c r="AW1192" s="150"/>
      <c r="AX1192" s="150"/>
      <c r="AY1192" s="150"/>
      <c r="AZ1192" s="150"/>
      <c r="BA1192" s="150"/>
      <c r="BB1192" s="150"/>
      <c r="BC1192" s="150"/>
      <c r="BD1192" s="150"/>
      <c r="BE1192" s="150"/>
      <c r="BF1192" s="150"/>
      <c r="BG1192" s="150"/>
      <c r="BH1192" s="150"/>
      <c r="BI1192" s="150"/>
      <c r="BJ1192" s="150"/>
      <c r="BK1192" s="150"/>
      <c r="BL1192" s="150"/>
      <c r="BM1192" s="150"/>
      <c r="BN1192" s="150"/>
      <c r="BO1192" s="150"/>
      <c r="BP1192" s="150"/>
      <c r="BQ1192" s="150"/>
      <c r="BR1192" s="150"/>
      <c r="BS1192" s="150"/>
      <c r="BT1192" s="150"/>
      <c r="BU1192" s="150"/>
      <c r="BV1192" s="150"/>
      <c r="BW1192" s="150"/>
      <c r="BX1192" s="150"/>
      <c r="BY1192" s="150"/>
      <c r="BZ1192" s="150"/>
      <c r="CA1192" s="150"/>
      <c r="CB1192" s="150"/>
      <c r="CC1192" s="150"/>
      <c r="CD1192" s="150"/>
      <c r="CE1192" s="150"/>
      <c r="CF1192" s="150"/>
      <c r="CG1192" s="150"/>
      <c r="CH1192" s="150"/>
      <c r="CI1192" s="150"/>
      <c r="CJ1192" s="150"/>
      <c r="CK1192" s="150"/>
      <c r="CL1192" s="150"/>
      <c r="CN1192" s="60"/>
      <c r="CO1192" s="150"/>
      <c r="CP1192" s="150"/>
      <c r="CQ1192" s="150"/>
      <c r="CR1192" s="150"/>
      <c r="CS1192" s="150"/>
      <c r="CT1192" s="150"/>
      <c r="CU1192" s="150"/>
      <c r="CV1192" s="150"/>
      <c r="CW1192" s="150"/>
      <c r="CX1192" s="150"/>
      <c r="CY1192" s="150"/>
      <c r="CZ1192" s="150"/>
      <c r="DA1192" s="150"/>
      <c r="DB1192" s="150"/>
      <c r="DC1192" s="150"/>
      <c r="DD1192" s="150"/>
      <c r="DE1192" s="150"/>
      <c r="DF1192" s="150"/>
      <c r="DG1192" s="150"/>
      <c r="DH1192" s="150"/>
      <c r="DI1192" s="150"/>
      <c r="DJ1192" s="150"/>
      <c r="DK1192" s="150"/>
      <c r="DL1192" s="150"/>
    </row>
    <row r="1193" spans="1:116" x14ac:dyDescent="0.4">
      <c r="B1193" s="169" t="s">
        <v>332</v>
      </c>
      <c r="D1193" t="s">
        <v>763</v>
      </c>
      <c r="E1193" s="8" t="str">
        <f t="shared" si="1475"/>
        <v>1193 ADREV-S</v>
      </c>
      <c r="G1193" s="136" t="str">
        <f>G1074</f>
        <v>Primary revenue driver</v>
      </c>
      <c r="K1193" s="53"/>
      <c r="L1193" s="53"/>
      <c r="M1193" s="53"/>
      <c r="N1193" s="53"/>
      <c r="O1193" s="53"/>
      <c r="P1193" s="53"/>
      <c r="R1193" s="24"/>
      <c r="S1193" s="179" t="str">
        <f t="shared" ref="S1193:AX1193" si="1483">S1065</f>
        <v>S$16</v>
      </c>
      <c r="T1193" s="179" t="str">
        <f t="shared" si="1483"/>
        <v>T$16</v>
      </c>
      <c r="U1193" s="179" t="str">
        <f t="shared" si="1483"/>
        <v>U$16</v>
      </c>
      <c r="V1193" s="179" t="str">
        <f t="shared" si="1483"/>
        <v>V$16</v>
      </c>
      <c r="W1193" s="179" t="str">
        <f t="shared" si="1483"/>
        <v>W$16</v>
      </c>
      <c r="X1193" s="179" t="str">
        <f t="shared" si="1483"/>
        <v>X$16</v>
      </c>
      <c r="Y1193" s="179" t="str">
        <f t="shared" si="1483"/>
        <v>Y$16</v>
      </c>
      <c r="Z1193" s="179" t="str">
        <f t="shared" si="1483"/>
        <v>Z$16</v>
      </c>
      <c r="AA1193" s="179" t="str">
        <f t="shared" si="1483"/>
        <v>AA$16</v>
      </c>
      <c r="AB1193" s="179" t="str">
        <f t="shared" si="1483"/>
        <v>AB$16</v>
      </c>
      <c r="AC1193" s="179" t="str">
        <f t="shared" si="1483"/>
        <v>AC$16</v>
      </c>
      <c r="AD1193" s="179" t="str">
        <f t="shared" si="1483"/>
        <v>AD$16</v>
      </c>
      <c r="AE1193" s="179" t="str">
        <f t="shared" si="1483"/>
        <v>AE$16</v>
      </c>
      <c r="AF1193" s="179" t="str">
        <f t="shared" si="1483"/>
        <v>AF$16</v>
      </c>
      <c r="AG1193" s="179" t="str">
        <f t="shared" si="1483"/>
        <v>AG$16</v>
      </c>
      <c r="AH1193" s="179" t="str">
        <f t="shared" si="1483"/>
        <v>AH$16</v>
      </c>
      <c r="AI1193" s="179" t="str">
        <f t="shared" si="1483"/>
        <v>AI$16</v>
      </c>
      <c r="AJ1193" s="179" t="str">
        <f t="shared" si="1483"/>
        <v>AJ$16</v>
      </c>
      <c r="AK1193" s="179" t="str">
        <f t="shared" si="1483"/>
        <v>AK$16</v>
      </c>
      <c r="AL1193" s="179" t="str">
        <f t="shared" si="1483"/>
        <v>AL$16</v>
      </c>
      <c r="AM1193" s="179" t="str">
        <f t="shared" si="1483"/>
        <v>AM$16</v>
      </c>
      <c r="AN1193" s="179" t="str">
        <f t="shared" si="1483"/>
        <v>AN$16</v>
      </c>
      <c r="AO1193" s="179" t="str">
        <f t="shared" si="1483"/>
        <v>AO$16</v>
      </c>
      <c r="AP1193" s="179" t="str">
        <f t="shared" si="1483"/>
        <v>AP$16</v>
      </c>
      <c r="AQ1193" s="179" t="str">
        <f t="shared" si="1483"/>
        <v>AQ$16</v>
      </c>
      <c r="AR1193" s="179" t="str">
        <f t="shared" si="1483"/>
        <v>AR$16</v>
      </c>
      <c r="AS1193" s="179" t="str">
        <f t="shared" si="1483"/>
        <v>AS$16</v>
      </c>
      <c r="AT1193" s="179" t="str">
        <f t="shared" si="1483"/>
        <v>AT$16</v>
      </c>
      <c r="AU1193" s="179" t="str">
        <f t="shared" si="1483"/>
        <v>AU$16</v>
      </c>
      <c r="AV1193" s="179" t="str">
        <f t="shared" si="1483"/>
        <v>AV$16</v>
      </c>
      <c r="AW1193" s="179" t="str">
        <f t="shared" si="1483"/>
        <v>AW$16</v>
      </c>
      <c r="AX1193" s="179" t="str">
        <f t="shared" si="1483"/>
        <v>AX$16</v>
      </c>
      <c r="AY1193" s="179" t="str">
        <f t="shared" ref="AY1193:CD1193" si="1484">AY1065</f>
        <v>AY$16</v>
      </c>
      <c r="AZ1193" s="179" t="str">
        <f t="shared" si="1484"/>
        <v>AZ$16</v>
      </c>
      <c r="BA1193" s="179" t="str">
        <f t="shared" si="1484"/>
        <v>BA$16</v>
      </c>
      <c r="BB1193" s="179" t="str">
        <f t="shared" si="1484"/>
        <v>BB$16</v>
      </c>
      <c r="BC1193" s="179" t="str">
        <f t="shared" si="1484"/>
        <v>BC$16</v>
      </c>
      <c r="BD1193" s="179" t="str">
        <f t="shared" si="1484"/>
        <v>BD$16</v>
      </c>
      <c r="BE1193" s="179" t="str">
        <f t="shared" si="1484"/>
        <v>BE$16</v>
      </c>
      <c r="BF1193" s="179" t="str">
        <f t="shared" si="1484"/>
        <v>BF$16</v>
      </c>
      <c r="BG1193" s="179" t="str">
        <f t="shared" si="1484"/>
        <v>BG$16</v>
      </c>
      <c r="BH1193" s="179" t="str">
        <f t="shared" si="1484"/>
        <v>BH$16</v>
      </c>
      <c r="BI1193" s="179" t="str">
        <f t="shared" si="1484"/>
        <v>BI$16</v>
      </c>
      <c r="BJ1193" s="179" t="str">
        <f t="shared" si="1484"/>
        <v>BJ$16</v>
      </c>
      <c r="BK1193" s="179" t="str">
        <f t="shared" si="1484"/>
        <v>BK$16</v>
      </c>
      <c r="BL1193" s="179" t="str">
        <f t="shared" si="1484"/>
        <v>BL$16</v>
      </c>
      <c r="BM1193" s="179" t="str">
        <f t="shared" si="1484"/>
        <v>BM$16</v>
      </c>
      <c r="BN1193" s="179" t="str">
        <f t="shared" si="1484"/>
        <v>BN$16</v>
      </c>
      <c r="BO1193" s="179" t="str">
        <f t="shared" si="1484"/>
        <v>BO$16</v>
      </c>
      <c r="BP1193" s="179" t="str">
        <f t="shared" si="1484"/>
        <v>BP$16</v>
      </c>
      <c r="BQ1193" s="179" t="str">
        <f t="shared" si="1484"/>
        <v>BQ$16</v>
      </c>
      <c r="BR1193" s="179" t="str">
        <f t="shared" si="1484"/>
        <v>BR$16</v>
      </c>
      <c r="BS1193" s="179" t="str">
        <f t="shared" si="1484"/>
        <v>BS$16</v>
      </c>
      <c r="BT1193" s="179" t="str">
        <f t="shared" si="1484"/>
        <v>BT$16</v>
      </c>
      <c r="BU1193" s="179" t="str">
        <f t="shared" si="1484"/>
        <v>BU$16</v>
      </c>
      <c r="BV1193" s="179" t="str">
        <f t="shared" si="1484"/>
        <v>BV$16</v>
      </c>
      <c r="BW1193" s="179" t="str">
        <f t="shared" si="1484"/>
        <v>BW$16</v>
      </c>
      <c r="BX1193" s="179" t="str">
        <f t="shared" si="1484"/>
        <v>BX$16</v>
      </c>
      <c r="BY1193" s="179" t="str">
        <f t="shared" si="1484"/>
        <v>BY$16</v>
      </c>
      <c r="BZ1193" s="179" t="str">
        <f t="shared" si="1484"/>
        <v>BZ$16</v>
      </c>
      <c r="CA1193" s="179" t="str">
        <f t="shared" si="1484"/>
        <v>CA$16</v>
      </c>
      <c r="CB1193" s="179" t="str">
        <f t="shared" si="1484"/>
        <v>CB$16</v>
      </c>
      <c r="CC1193" s="179" t="str">
        <f t="shared" si="1484"/>
        <v>CC$16</v>
      </c>
      <c r="CD1193" s="179" t="str">
        <f t="shared" si="1484"/>
        <v>CD$16</v>
      </c>
      <c r="CE1193" s="179" t="str">
        <f t="shared" ref="CE1193:CL1193" si="1485">CE1065</f>
        <v>CE$16</v>
      </c>
      <c r="CF1193" s="179" t="str">
        <f t="shared" si="1485"/>
        <v>CF$16</v>
      </c>
      <c r="CG1193" s="179" t="str">
        <f t="shared" si="1485"/>
        <v>CG$16</v>
      </c>
      <c r="CH1193" s="179" t="str">
        <f t="shared" si="1485"/>
        <v>CH$16</v>
      </c>
      <c r="CI1193" s="179" t="str">
        <f t="shared" si="1485"/>
        <v>CI$16</v>
      </c>
      <c r="CJ1193" s="179" t="str">
        <f t="shared" si="1485"/>
        <v>CJ$16</v>
      </c>
      <c r="CK1193" s="179" t="str">
        <f t="shared" si="1485"/>
        <v>CK$16</v>
      </c>
      <c r="CL1193" s="179" t="str">
        <f t="shared" si="1485"/>
        <v>CL$16</v>
      </c>
      <c r="CO1193" s="179" t="str">
        <f t="shared" ref="CO1193:DL1193" si="1486">CO1065</f>
        <v>CO$16</v>
      </c>
      <c r="CP1193" s="179" t="str">
        <f t="shared" si="1486"/>
        <v>CP$16</v>
      </c>
      <c r="CQ1193" s="179" t="str">
        <f t="shared" si="1486"/>
        <v>CQ$16</v>
      </c>
      <c r="CR1193" s="179" t="str">
        <f t="shared" si="1486"/>
        <v>CR$16</v>
      </c>
      <c r="CS1193" s="179" t="str">
        <f t="shared" si="1486"/>
        <v>CS$16</v>
      </c>
      <c r="CT1193" s="179" t="str">
        <f t="shared" si="1486"/>
        <v>CT$16</v>
      </c>
      <c r="CU1193" s="179" t="str">
        <f t="shared" si="1486"/>
        <v>CU$16</v>
      </c>
      <c r="CV1193" s="179" t="str">
        <f t="shared" si="1486"/>
        <v>CV$16</v>
      </c>
      <c r="CW1193" s="179" t="str">
        <f t="shared" si="1486"/>
        <v>CW$16</v>
      </c>
      <c r="CX1193" s="179" t="str">
        <f t="shared" si="1486"/>
        <v>CX$16</v>
      </c>
      <c r="CY1193" s="179" t="str">
        <f t="shared" si="1486"/>
        <v>CY$16</v>
      </c>
      <c r="CZ1193" s="179" t="str">
        <f t="shared" si="1486"/>
        <v>CZ$16</v>
      </c>
      <c r="DA1193" s="179" t="str">
        <f t="shared" si="1486"/>
        <v>DA$16</v>
      </c>
      <c r="DB1193" s="179" t="str">
        <f t="shared" si="1486"/>
        <v>DB$16</v>
      </c>
      <c r="DC1193" s="179" t="str">
        <f t="shared" si="1486"/>
        <v>DC$16</v>
      </c>
      <c r="DD1193" s="179" t="str">
        <f t="shared" si="1486"/>
        <v>DD$16</v>
      </c>
      <c r="DE1193" s="179" t="str">
        <f t="shared" si="1486"/>
        <v>DE$16</v>
      </c>
      <c r="DF1193" s="179" t="str">
        <f t="shared" si="1486"/>
        <v>DF$16</v>
      </c>
      <c r="DG1193" s="179" t="str">
        <f t="shared" si="1486"/>
        <v>DG$16</v>
      </c>
      <c r="DH1193" s="179" t="str">
        <f t="shared" si="1486"/>
        <v>DH$16</v>
      </c>
      <c r="DI1193" s="179" t="str">
        <f t="shared" si="1486"/>
        <v>DI$16</v>
      </c>
      <c r="DJ1193" s="179" t="str">
        <f t="shared" si="1486"/>
        <v>DJ$16</v>
      </c>
      <c r="DK1193" s="179" t="str">
        <f t="shared" si="1486"/>
        <v>DK$16</v>
      </c>
      <c r="DL1193" s="179" t="str">
        <f t="shared" si="1486"/>
        <v>DL$16</v>
      </c>
    </row>
    <row r="1194" spans="1:116" x14ac:dyDescent="0.4">
      <c r="B1194" s="169" t="s">
        <v>332</v>
      </c>
      <c r="D1194" t="s">
        <v>763</v>
      </c>
      <c r="E1194" s="8" t="str">
        <f t="shared" si="1475"/>
        <v>1194 ADREV-S</v>
      </c>
      <c r="G1194" s="136" t="str">
        <f>G1075</f>
        <v>Primary volume driver</v>
      </c>
      <c r="H1194" s="12"/>
      <c r="I1194" s="60"/>
      <c r="J1194" s="60"/>
      <c r="K1194" s="15"/>
      <c r="L1194" s="15"/>
      <c r="M1194" s="15"/>
      <c r="N1194" s="15"/>
      <c r="O1194" s="15"/>
      <c r="P1194" s="15"/>
      <c r="R1194" s="15"/>
      <c r="S1194" s="179" t="str">
        <f t="shared" ref="S1194:AX1194" si="1487">S1066</f>
        <v>S$17</v>
      </c>
      <c r="T1194" s="179" t="str">
        <f t="shared" si="1487"/>
        <v>T$17</v>
      </c>
      <c r="U1194" s="179" t="str">
        <f t="shared" si="1487"/>
        <v>U$17</v>
      </c>
      <c r="V1194" s="179" t="str">
        <f t="shared" si="1487"/>
        <v>V$17</v>
      </c>
      <c r="W1194" s="179" t="str">
        <f t="shared" si="1487"/>
        <v>W$17</v>
      </c>
      <c r="X1194" s="179" t="str">
        <f t="shared" si="1487"/>
        <v>X$17</v>
      </c>
      <c r="Y1194" s="179" t="str">
        <f t="shared" si="1487"/>
        <v>Y$17</v>
      </c>
      <c r="Z1194" s="179" t="str">
        <f t="shared" si="1487"/>
        <v>Z$17</v>
      </c>
      <c r="AA1194" s="179" t="str">
        <f t="shared" si="1487"/>
        <v>AA$17</v>
      </c>
      <c r="AB1194" s="179" t="str">
        <f t="shared" si="1487"/>
        <v>AB$17</v>
      </c>
      <c r="AC1194" s="179" t="str">
        <f t="shared" si="1487"/>
        <v>AC$17</v>
      </c>
      <c r="AD1194" s="179" t="str">
        <f t="shared" si="1487"/>
        <v>AD$17</v>
      </c>
      <c r="AE1194" s="179" t="str">
        <f t="shared" si="1487"/>
        <v>AE$17</v>
      </c>
      <c r="AF1194" s="179" t="str">
        <f t="shared" si="1487"/>
        <v>AF$17</v>
      </c>
      <c r="AG1194" s="179" t="str">
        <f t="shared" si="1487"/>
        <v>AG$17</v>
      </c>
      <c r="AH1194" s="179" t="str">
        <f t="shared" si="1487"/>
        <v>AH$17</v>
      </c>
      <c r="AI1194" s="179" t="str">
        <f t="shared" si="1487"/>
        <v>AI$17</v>
      </c>
      <c r="AJ1194" s="179" t="str">
        <f t="shared" si="1487"/>
        <v>AJ$17</v>
      </c>
      <c r="AK1194" s="179" t="str">
        <f t="shared" si="1487"/>
        <v>AK$17</v>
      </c>
      <c r="AL1194" s="179" t="str">
        <f t="shared" si="1487"/>
        <v>AL$17</v>
      </c>
      <c r="AM1194" s="179" t="str">
        <f t="shared" si="1487"/>
        <v>AM$17</v>
      </c>
      <c r="AN1194" s="179" t="str">
        <f t="shared" si="1487"/>
        <v>AN$17</v>
      </c>
      <c r="AO1194" s="179" t="str">
        <f t="shared" si="1487"/>
        <v>AO$17</v>
      </c>
      <c r="AP1194" s="179" t="str">
        <f t="shared" si="1487"/>
        <v>AP$17</v>
      </c>
      <c r="AQ1194" s="179" t="str">
        <f t="shared" si="1487"/>
        <v>AQ$17</v>
      </c>
      <c r="AR1194" s="179" t="str">
        <f t="shared" si="1487"/>
        <v>AR$17</v>
      </c>
      <c r="AS1194" s="179" t="str">
        <f t="shared" si="1487"/>
        <v>AS$17</v>
      </c>
      <c r="AT1194" s="179" t="str">
        <f t="shared" si="1487"/>
        <v>AT$17</v>
      </c>
      <c r="AU1194" s="179" t="str">
        <f t="shared" si="1487"/>
        <v>AU$17</v>
      </c>
      <c r="AV1194" s="179" t="str">
        <f t="shared" si="1487"/>
        <v>AV$17</v>
      </c>
      <c r="AW1194" s="179" t="str">
        <f t="shared" si="1487"/>
        <v>AW$17</v>
      </c>
      <c r="AX1194" s="179" t="str">
        <f t="shared" si="1487"/>
        <v>AX$17</v>
      </c>
      <c r="AY1194" s="179" t="str">
        <f t="shared" ref="AY1194:CD1194" si="1488">AY1066</f>
        <v>AY$17</v>
      </c>
      <c r="AZ1194" s="179" t="str">
        <f t="shared" si="1488"/>
        <v>AZ$17</v>
      </c>
      <c r="BA1194" s="179" t="str">
        <f t="shared" si="1488"/>
        <v>BA$17</v>
      </c>
      <c r="BB1194" s="179" t="str">
        <f t="shared" si="1488"/>
        <v>BB$17</v>
      </c>
      <c r="BC1194" s="179" t="str">
        <f t="shared" si="1488"/>
        <v>BC$17</v>
      </c>
      <c r="BD1194" s="179" t="str">
        <f t="shared" si="1488"/>
        <v>BD$17</v>
      </c>
      <c r="BE1194" s="179" t="str">
        <f t="shared" si="1488"/>
        <v>BE$17</v>
      </c>
      <c r="BF1194" s="179" t="str">
        <f t="shared" si="1488"/>
        <v>BF$17</v>
      </c>
      <c r="BG1194" s="179" t="str">
        <f t="shared" si="1488"/>
        <v>BG$17</v>
      </c>
      <c r="BH1194" s="179" t="str">
        <f t="shared" si="1488"/>
        <v>BH$17</v>
      </c>
      <c r="BI1194" s="179" t="str">
        <f t="shared" si="1488"/>
        <v>BI$17</v>
      </c>
      <c r="BJ1194" s="179" t="str">
        <f t="shared" si="1488"/>
        <v>BJ$17</v>
      </c>
      <c r="BK1194" s="179" t="str">
        <f t="shared" si="1488"/>
        <v>BK$17</v>
      </c>
      <c r="BL1194" s="179" t="str">
        <f t="shared" si="1488"/>
        <v>BL$17</v>
      </c>
      <c r="BM1194" s="179" t="str">
        <f t="shared" si="1488"/>
        <v>BM$17</v>
      </c>
      <c r="BN1194" s="179" t="str">
        <f t="shared" si="1488"/>
        <v>BN$17</v>
      </c>
      <c r="BO1194" s="179" t="str">
        <f t="shared" si="1488"/>
        <v>BO$17</v>
      </c>
      <c r="BP1194" s="179" t="str">
        <f t="shared" si="1488"/>
        <v>BP$17</v>
      </c>
      <c r="BQ1194" s="179" t="str">
        <f t="shared" si="1488"/>
        <v>BQ$17</v>
      </c>
      <c r="BR1194" s="179" t="str">
        <f t="shared" si="1488"/>
        <v>BR$17</v>
      </c>
      <c r="BS1194" s="179" t="str">
        <f t="shared" si="1488"/>
        <v>BS$17</v>
      </c>
      <c r="BT1194" s="179" t="str">
        <f t="shared" si="1488"/>
        <v>BT$17</v>
      </c>
      <c r="BU1194" s="179" t="str">
        <f t="shared" si="1488"/>
        <v>BU$17</v>
      </c>
      <c r="BV1194" s="179" t="str">
        <f t="shared" si="1488"/>
        <v>BV$17</v>
      </c>
      <c r="BW1194" s="179" t="str">
        <f t="shared" si="1488"/>
        <v>BW$17</v>
      </c>
      <c r="BX1194" s="179" t="str">
        <f t="shared" si="1488"/>
        <v>BX$17</v>
      </c>
      <c r="BY1194" s="179" t="str">
        <f t="shared" si="1488"/>
        <v>BY$17</v>
      </c>
      <c r="BZ1194" s="179" t="str">
        <f t="shared" si="1488"/>
        <v>BZ$17</v>
      </c>
      <c r="CA1194" s="179" t="str">
        <f t="shared" si="1488"/>
        <v>CA$17</v>
      </c>
      <c r="CB1194" s="179" t="str">
        <f t="shared" si="1488"/>
        <v>CB$17</v>
      </c>
      <c r="CC1194" s="179" t="str">
        <f t="shared" si="1488"/>
        <v>CC$17</v>
      </c>
      <c r="CD1194" s="179" t="str">
        <f t="shared" si="1488"/>
        <v>CD$17</v>
      </c>
      <c r="CE1194" s="179" t="str">
        <f t="shared" ref="CE1194:CL1194" si="1489">CE1066</f>
        <v>CE$17</v>
      </c>
      <c r="CF1194" s="179" t="str">
        <f t="shared" si="1489"/>
        <v>CF$17</v>
      </c>
      <c r="CG1194" s="179" t="str">
        <f t="shared" si="1489"/>
        <v>CG$17</v>
      </c>
      <c r="CH1194" s="179" t="str">
        <f t="shared" si="1489"/>
        <v>CH$17</v>
      </c>
      <c r="CI1194" s="179" t="str">
        <f t="shared" si="1489"/>
        <v>CI$17</v>
      </c>
      <c r="CJ1194" s="179" t="str">
        <f t="shared" si="1489"/>
        <v>CJ$17</v>
      </c>
      <c r="CK1194" s="179" t="str">
        <f t="shared" si="1489"/>
        <v>CK$17</v>
      </c>
      <c r="CL1194" s="179" t="str">
        <f t="shared" si="1489"/>
        <v>CL$17</v>
      </c>
      <c r="CN1194" s="60"/>
      <c r="CO1194" s="179" t="str">
        <f t="shared" ref="CO1194:DL1194" si="1490">CO1066</f>
        <v>CO$17</v>
      </c>
      <c r="CP1194" s="179" t="str">
        <f t="shared" si="1490"/>
        <v>CP$17</v>
      </c>
      <c r="CQ1194" s="179" t="str">
        <f t="shared" si="1490"/>
        <v>CQ$17</v>
      </c>
      <c r="CR1194" s="179" t="str">
        <f t="shared" si="1490"/>
        <v>CR$17</v>
      </c>
      <c r="CS1194" s="179" t="str">
        <f t="shared" si="1490"/>
        <v>CS$17</v>
      </c>
      <c r="CT1194" s="179" t="str">
        <f t="shared" si="1490"/>
        <v>CT$17</v>
      </c>
      <c r="CU1194" s="179" t="str">
        <f t="shared" si="1490"/>
        <v>CU$17</v>
      </c>
      <c r="CV1194" s="179" t="str">
        <f t="shared" si="1490"/>
        <v>CV$17</v>
      </c>
      <c r="CW1194" s="179" t="str">
        <f t="shared" si="1490"/>
        <v>CW$17</v>
      </c>
      <c r="CX1194" s="179" t="str">
        <f t="shared" si="1490"/>
        <v>CX$17</v>
      </c>
      <c r="CY1194" s="179" t="str">
        <f t="shared" si="1490"/>
        <v>CY$17</v>
      </c>
      <c r="CZ1194" s="179" t="str">
        <f t="shared" si="1490"/>
        <v>CZ$17</v>
      </c>
      <c r="DA1194" s="179" t="str">
        <f t="shared" si="1490"/>
        <v>DA$17</v>
      </c>
      <c r="DB1194" s="179" t="str">
        <f t="shared" si="1490"/>
        <v>DB$17</v>
      </c>
      <c r="DC1194" s="179" t="str">
        <f t="shared" si="1490"/>
        <v>DC$17</v>
      </c>
      <c r="DD1194" s="179" t="str">
        <f t="shared" si="1490"/>
        <v>DD$17</v>
      </c>
      <c r="DE1194" s="179" t="str">
        <f t="shared" si="1490"/>
        <v>DE$17</v>
      </c>
      <c r="DF1194" s="179" t="str">
        <f t="shared" si="1490"/>
        <v>DF$17</v>
      </c>
      <c r="DG1194" s="179" t="str">
        <f t="shared" si="1490"/>
        <v>DG$17</v>
      </c>
      <c r="DH1194" s="179" t="str">
        <f t="shared" si="1490"/>
        <v>DH$17</v>
      </c>
      <c r="DI1194" s="179" t="str">
        <f t="shared" si="1490"/>
        <v>DI$17</v>
      </c>
      <c r="DJ1194" s="179" t="str">
        <f t="shared" si="1490"/>
        <v>DJ$17</v>
      </c>
      <c r="DK1194" s="179" t="str">
        <f t="shared" si="1490"/>
        <v>DK$17</v>
      </c>
      <c r="DL1194" s="179" t="str">
        <f t="shared" si="1490"/>
        <v>DL$17</v>
      </c>
    </row>
    <row r="1195" spans="1:116" x14ac:dyDescent="0.4">
      <c r="B1195" t="s">
        <v>332</v>
      </c>
      <c r="D1195" t="s">
        <v>763</v>
      </c>
      <c r="E1195" s="8" t="str">
        <f t="shared" si="1475"/>
        <v>1195 ADREV-S</v>
      </c>
      <c r="G1195" s="136" t="str">
        <f>G1184</f>
        <v>Advertising revenue - secondary:</v>
      </c>
      <c r="H1195" s="12"/>
      <c r="I1195" s="60"/>
      <c r="J1195" s="60"/>
      <c r="K1195" s="15"/>
      <c r="L1195" s="15"/>
      <c r="M1195" s="15"/>
      <c r="N1195" s="15"/>
      <c r="O1195" s="15"/>
      <c r="P1195" s="15"/>
      <c r="R1195" s="15"/>
      <c r="S1195" s="179">
        <f t="shared" ref="S1195:AX1195" si="1491">S1067</f>
        <v>0</v>
      </c>
      <c r="T1195" s="179">
        <f t="shared" si="1491"/>
        <v>0</v>
      </c>
      <c r="U1195" s="179">
        <f t="shared" si="1491"/>
        <v>0</v>
      </c>
      <c r="V1195" s="179">
        <f t="shared" si="1491"/>
        <v>0</v>
      </c>
      <c r="W1195" s="179">
        <f t="shared" si="1491"/>
        <v>0</v>
      </c>
      <c r="X1195" s="179">
        <f t="shared" si="1491"/>
        <v>0</v>
      </c>
      <c r="Y1195" s="179">
        <f t="shared" si="1491"/>
        <v>0</v>
      </c>
      <c r="Z1195" s="179">
        <f t="shared" si="1491"/>
        <v>0</v>
      </c>
      <c r="AA1195" s="179">
        <f t="shared" si="1491"/>
        <v>0</v>
      </c>
      <c r="AB1195" s="179">
        <f t="shared" si="1491"/>
        <v>0</v>
      </c>
      <c r="AC1195" s="179">
        <f t="shared" si="1491"/>
        <v>0</v>
      </c>
      <c r="AD1195" s="179">
        <f t="shared" si="1491"/>
        <v>0</v>
      </c>
      <c r="AE1195" s="179">
        <f t="shared" si="1491"/>
        <v>0</v>
      </c>
      <c r="AF1195" s="179">
        <f t="shared" si="1491"/>
        <v>0</v>
      </c>
      <c r="AG1195" s="179">
        <f t="shared" si="1491"/>
        <v>0</v>
      </c>
      <c r="AH1195" s="179">
        <f t="shared" si="1491"/>
        <v>0</v>
      </c>
      <c r="AI1195" s="179">
        <f t="shared" si="1491"/>
        <v>0</v>
      </c>
      <c r="AJ1195" s="179">
        <f t="shared" si="1491"/>
        <v>0</v>
      </c>
      <c r="AK1195" s="179">
        <f t="shared" si="1491"/>
        <v>0</v>
      </c>
      <c r="AL1195" s="179">
        <f t="shared" si="1491"/>
        <v>0</v>
      </c>
      <c r="AM1195" s="179">
        <f t="shared" si="1491"/>
        <v>0</v>
      </c>
      <c r="AN1195" s="179">
        <f t="shared" si="1491"/>
        <v>0</v>
      </c>
      <c r="AO1195" s="179">
        <f t="shared" si="1491"/>
        <v>0</v>
      </c>
      <c r="AP1195" s="179">
        <f t="shared" si="1491"/>
        <v>0</v>
      </c>
      <c r="AQ1195" s="179">
        <f t="shared" si="1491"/>
        <v>0</v>
      </c>
      <c r="AR1195" s="179">
        <f t="shared" si="1491"/>
        <v>0</v>
      </c>
      <c r="AS1195" s="179">
        <f t="shared" si="1491"/>
        <v>0</v>
      </c>
      <c r="AT1195" s="179">
        <f t="shared" si="1491"/>
        <v>0</v>
      </c>
      <c r="AU1195" s="179">
        <f t="shared" si="1491"/>
        <v>0</v>
      </c>
      <c r="AV1195" s="179">
        <f t="shared" si="1491"/>
        <v>0</v>
      </c>
      <c r="AW1195" s="179">
        <f t="shared" si="1491"/>
        <v>0</v>
      </c>
      <c r="AX1195" s="179">
        <f t="shared" si="1491"/>
        <v>0</v>
      </c>
      <c r="AY1195" s="179">
        <f t="shared" ref="AY1195:CD1195" si="1492">AY1067</f>
        <v>0</v>
      </c>
      <c r="AZ1195" s="179">
        <f t="shared" si="1492"/>
        <v>0</v>
      </c>
      <c r="BA1195" s="179">
        <f t="shared" si="1492"/>
        <v>0</v>
      </c>
      <c r="BB1195" s="179">
        <f t="shared" si="1492"/>
        <v>0</v>
      </c>
      <c r="BC1195" s="179">
        <f t="shared" si="1492"/>
        <v>0</v>
      </c>
      <c r="BD1195" s="179">
        <f t="shared" si="1492"/>
        <v>0</v>
      </c>
      <c r="BE1195" s="179">
        <f t="shared" si="1492"/>
        <v>0</v>
      </c>
      <c r="BF1195" s="179">
        <f t="shared" si="1492"/>
        <v>0</v>
      </c>
      <c r="BG1195" s="179">
        <f t="shared" si="1492"/>
        <v>0</v>
      </c>
      <c r="BH1195" s="179">
        <f t="shared" si="1492"/>
        <v>0</v>
      </c>
      <c r="BI1195" s="179">
        <f t="shared" si="1492"/>
        <v>0</v>
      </c>
      <c r="BJ1195" s="179">
        <f t="shared" si="1492"/>
        <v>0</v>
      </c>
      <c r="BK1195" s="179">
        <f t="shared" si="1492"/>
        <v>0</v>
      </c>
      <c r="BL1195" s="179">
        <f t="shared" si="1492"/>
        <v>0</v>
      </c>
      <c r="BM1195" s="179">
        <f t="shared" si="1492"/>
        <v>0</v>
      </c>
      <c r="BN1195" s="179">
        <f t="shared" si="1492"/>
        <v>0</v>
      </c>
      <c r="BO1195" s="179">
        <f t="shared" si="1492"/>
        <v>0</v>
      </c>
      <c r="BP1195" s="179">
        <f t="shared" si="1492"/>
        <v>0</v>
      </c>
      <c r="BQ1195" s="179">
        <f t="shared" si="1492"/>
        <v>0</v>
      </c>
      <c r="BR1195" s="179">
        <f t="shared" si="1492"/>
        <v>0</v>
      </c>
      <c r="BS1195" s="179">
        <f t="shared" si="1492"/>
        <v>0</v>
      </c>
      <c r="BT1195" s="179">
        <f t="shared" si="1492"/>
        <v>0</v>
      </c>
      <c r="BU1195" s="179">
        <f t="shared" si="1492"/>
        <v>0</v>
      </c>
      <c r="BV1195" s="179">
        <f t="shared" si="1492"/>
        <v>0</v>
      </c>
      <c r="BW1195" s="179">
        <f t="shared" si="1492"/>
        <v>0</v>
      </c>
      <c r="BX1195" s="179">
        <f t="shared" si="1492"/>
        <v>0</v>
      </c>
      <c r="BY1195" s="179">
        <f t="shared" si="1492"/>
        <v>0</v>
      </c>
      <c r="BZ1195" s="179">
        <f t="shared" si="1492"/>
        <v>0</v>
      </c>
      <c r="CA1195" s="179">
        <f t="shared" si="1492"/>
        <v>0</v>
      </c>
      <c r="CB1195" s="179">
        <f t="shared" si="1492"/>
        <v>0</v>
      </c>
      <c r="CC1195" s="179">
        <f t="shared" si="1492"/>
        <v>0</v>
      </c>
      <c r="CD1195" s="179">
        <f t="shared" si="1492"/>
        <v>0</v>
      </c>
      <c r="CE1195" s="179">
        <f t="shared" ref="CE1195:CL1195" si="1493">CE1067</f>
        <v>0</v>
      </c>
      <c r="CF1195" s="179">
        <f t="shared" si="1493"/>
        <v>0</v>
      </c>
      <c r="CG1195" s="179">
        <f t="shared" si="1493"/>
        <v>0</v>
      </c>
      <c r="CH1195" s="179">
        <f t="shared" si="1493"/>
        <v>0</v>
      </c>
      <c r="CI1195" s="179">
        <f t="shared" si="1493"/>
        <v>0</v>
      </c>
      <c r="CJ1195" s="179">
        <f t="shared" si="1493"/>
        <v>0</v>
      </c>
      <c r="CK1195" s="179">
        <f t="shared" si="1493"/>
        <v>0</v>
      </c>
      <c r="CL1195" s="179">
        <f t="shared" si="1493"/>
        <v>0</v>
      </c>
      <c r="CN1195" s="60"/>
      <c r="CO1195" s="179">
        <f t="shared" ref="CO1195:DL1195" si="1494">CO1067</f>
        <v>0</v>
      </c>
      <c r="CP1195" s="179">
        <f t="shared" si="1494"/>
        <v>0</v>
      </c>
      <c r="CQ1195" s="179">
        <f t="shared" si="1494"/>
        <v>0</v>
      </c>
      <c r="CR1195" s="179">
        <f t="shared" si="1494"/>
        <v>0</v>
      </c>
      <c r="CS1195" s="179">
        <f t="shared" si="1494"/>
        <v>0</v>
      </c>
      <c r="CT1195" s="179">
        <f t="shared" si="1494"/>
        <v>0</v>
      </c>
      <c r="CU1195" s="179">
        <f t="shared" si="1494"/>
        <v>0</v>
      </c>
      <c r="CV1195" s="179">
        <f t="shared" si="1494"/>
        <v>0</v>
      </c>
      <c r="CW1195" s="179">
        <f t="shared" si="1494"/>
        <v>0</v>
      </c>
      <c r="CX1195" s="179">
        <f t="shared" si="1494"/>
        <v>0</v>
      </c>
      <c r="CY1195" s="179">
        <f t="shared" si="1494"/>
        <v>0</v>
      </c>
      <c r="CZ1195" s="179">
        <f t="shared" si="1494"/>
        <v>0</v>
      </c>
      <c r="DA1195" s="179">
        <f t="shared" si="1494"/>
        <v>0</v>
      </c>
      <c r="DB1195" s="179">
        <f t="shared" si="1494"/>
        <v>0</v>
      </c>
      <c r="DC1195" s="179">
        <f t="shared" si="1494"/>
        <v>0</v>
      </c>
      <c r="DD1195" s="179">
        <f t="shared" si="1494"/>
        <v>0</v>
      </c>
      <c r="DE1195" s="179">
        <f t="shared" si="1494"/>
        <v>0</v>
      </c>
      <c r="DF1195" s="179">
        <f t="shared" si="1494"/>
        <v>0</v>
      </c>
      <c r="DG1195" s="179">
        <f t="shared" si="1494"/>
        <v>0</v>
      </c>
      <c r="DH1195" s="179">
        <f t="shared" si="1494"/>
        <v>0</v>
      </c>
      <c r="DI1195" s="179">
        <f t="shared" si="1494"/>
        <v>0</v>
      </c>
      <c r="DJ1195" s="179">
        <f t="shared" si="1494"/>
        <v>0</v>
      </c>
      <c r="DK1195" s="179">
        <f t="shared" si="1494"/>
        <v>0</v>
      </c>
      <c r="DL1195" s="179">
        <f t="shared" si="1494"/>
        <v>0</v>
      </c>
    </row>
    <row r="1196" spans="1:116" x14ac:dyDescent="0.4">
      <c r="B1196" t="s">
        <v>332</v>
      </c>
      <c r="D1196" t="s">
        <v>763</v>
      </c>
      <c r="E1196" s="8" t="str">
        <f t="shared" ref="E1196" si="1495">ROW()&amp;" "&amp;D1196</f>
        <v>1196 ADREV-S</v>
      </c>
      <c r="G1196" s="241" t="str">
        <f>IFERROR(SUBSTITUTE(TRIM(MID(G1184, SEARCH("-", G1184) + 1, LEN(G1184))),":",""),"no unit")</f>
        <v>secondary</v>
      </c>
      <c r="H1196" s="12"/>
      <c r="I1196" s="60"/>
      <c r="J1196" s="60"/>
      <c r="K1196" s="15"/>
      <c r="L1196" s="15"/>
      <c r="M1196" s="15"/>
      <c r="N1196" s="15"/>
      <c r="O1196" s="15"/>
      <c r="P1196" s="15"/>
      <c r="R1196" s="15"/>
      <c r="S1196" s="179"/>
      <c r="T1196" s="179"/>
      <c r="U1196" s="179"/>
      <c r="V1196" s="179"/>
      <c r="W1196" s="179"/>
      <c r="X1196" s="179"/>
      <c r="Y1196" s="179"/>
      <c r="Z1196" s="179"/>
      <c r="AA1196" s="179"/>
      <c r="AB1196" s="179"/>
      <c r="AC1196" s="179"/>
      <c r="AD1196" s="179"/>
      <c r="AE1196" s="179"/>
      <c r="AF1196" s="179"/>
      <c r="AG1196" s="179"/>
      <c r="AH1196" s="179"/>
      <c r="AI1196" s="179"/>
      <c r="AJ1196" s="179"/>
      <c r="AK1196" s="179"/>
      <c r="AL1196" s="179"/>
      <c r="AM1196" s="179"/>
      <c r="AN1196" s="179"/>
      <c r="AO1196" s="179"/>
      <c r="AP1196" s="179"/>
      <c r="AQ1196" s="179"/>
      <c r="AR1196" s="179"/>
      <c r="AS1196" s="179"/>
      <c r="AT1196" s="179"/>
      <c r="AU1196" s="179"/>
      <c r="AV1196" s="179"/>
      <c r="AW1196" s="179"/>
      <c r="AX1196" s="179"/>
      <c r="AY1196" s="179"/>
      <c r="AZ1196" s="179"/>
      <c r="BA1196" s="179"/>
      <c r="BB1196" s="179"/>
      <c r="BC1196" s="179"/>
      <c r="BD1196" s="179"/>
      <c r="BE1196" s="179"/>
      <c r="BF1196" s="179"/>
      <c r="BG1196" s="179"/>
      <c r="BH1196" s="179"/>
      <c r="BI1196" s="179"/>
      <c r="BJ1196" s="179"/>
      <c r="BK1196" s="179"/>
      <c r="BL1196" s="179"/>
      <c r="BM1196" s="179"/>
      <c r="BN1196" s="179"/>
      <c r="BO1196" s="179"/>
      <c r="BP1196" s="179"/>
      <c r="BQ1196" s="179"/>
      <c r="BR1196" s="179"/>
      <c r="BS1196" s="179"/>
      <c r="BT1196" s="179"/>
      <c r="BU1196" s="179"/>
      <c r="BV1196" s="179"/>
      <c r="BW1196" s="179"/>
      <c r="BX1196" s="179"/>
      <c r="BY1196" s="179"/>
      <c r="BZ1196" s="179"/>
      <c r="CA1196" s="179"/>
      <c r="CB1196" s="179"/>
      <c r="CC1196" s="179"/>
      <c r="CD1196" s="179"/>
      <c r="CE1196" s="179"/>
      <c r="CF1196" s="179"/>
      <c r="CG1196" s="179"/>
      <c r="CH1196" s="179"/>
      <c r="CI1196" s="179"/>
      <c r="CJ1196" s="179"/>
      <c r="CK1196" s="179"/>
      <c r="CL1196" s="179"/>
      <c r="CN1196" s="60"/>
      <c r="CO1196" s="179"/>
      <c r="CP1196" s="179"/>
      <c r="CQ1196" s="179"/>
      <c r="CR1196" s="179"/>
      <c r="CS1196" s="179"/>
      <c r="CT1196" s="179"/>
      <c r="CU1196" s="179"/>
      <c r="CV1196" s="179"/>
      <c r="CW1196" s="179"/>
      <c r="CX1196" s="179"/>
      <c r="CY1196" s="179"/>
      <c r="CZ1196" s="179"/>
      <c r="DA1196" s="179"/>
      <c r="DB1196" s="179"/>
      <c r="DC1196" s="179"/>
      <c r="DD1196" s="179"/>
      <c r="DE1196" s="179"/>
      <c r="DF1196" s="179"/>
      <c r="DG1196" s="179"/>
      <c r="DH1196" s="179"/>
      <c r="DI1196" s="179"/>
      <c r="DJ1196" s="179"/>
      <c r="DK1196" s="179"/>
      <c r="DL1196" s="179"/>
    </row>
    <row r="1197" spans="1:116" x14ac:dyDescent="0.4">
      <c r="B1197" t="s">
        <v>332</v>
      </c>
      <c r="D1197" t="s">
        <v>763</v>
      </c>
      <c r="E1197" s="8" t="str">
        <f t="shared" si="1475"/>
        <v>1197 ADREV-S</v>
      </c>
      <c r="G1197" s="136" t="str">
        <f>G1078</f>
        <v>Secondary revenue driver</v>
      </c>
      <c r="H1197" s="12"/>
      <c r="I1197" s="60"/>
      <c r="J1197" s="60"/>
      <c r="K1197" s="15"/>
      <c r="L1197" s="15"/>
      <c r="M1197" s="15"/>
      <c r="N1197" s="15"/>
      <c r="O1197" s="15"/>
      <c r="P1197" s="15"/>
      <c r="R1197" s="15"/>
      <c r="S1197" s="179" t="str">
        <f t="shared" ref="S1197:AX1197" si="1496">S1069</f>
        <v>S$1059</v>
      </c>
      <c r="T1197" s="179" t="str">
        <f t="shared" si="1496"/>
        <v>T$1059</v>
      </c>
      <c r="U1197" s="179" t="str">
        <f t="shared" si="1496"/>
        <v>U$1059</v>
      </c>
      <c r="V1197" s="179" t="str">
        <f t="shared" si="1496"/>
        <v>V$1059</v>
      </c>
      <c r="W1197" s="179" t="str">
        <f t="shared" si="1496"/>
        <v>W$1059</v>
      </c>
      <c r="X1197" s="179" t="str">
        <f t="shared" si="1496"/>
        <v>X$1059</v>
      </c>
      <c r="Y1197" s="179" t="str">
        <f t="shared" si="1496"/>
        <v>Y$1059</v>
      </c>
      <c r="Z1197" s="179" t="str">
        <f t="shared" si="1496"/>
        <v>Z$1059</v>
      </c>
      <c r="AA1197" s="179" t="str">
        <f t="shared" si="1496"/>
        <v>AA$1059</v>
      </c>
      <c r="AB1197" s="179" t="str">
        <f t="shared" si="1496"/>
        <v>AB$1059</v>
      </c>
      <c r="AC1197" s="179" t="str">
        <f t="shared" si="1496"/>
        <v>AC$1059</v>
      </c>
      <c r="AD1197" s="179" t="str">
        <f t="shared" si="1496"/>
        <v>AD$1059</v>
      </c>
      <c r="AE1197" s="179" t="str">
        <f t="shared" si="1496"/>
        <v>AE$1059</v>
      </c>
      <c r="AF1197" s="179" t="str">
        <f t="shared" si="1496"/>
        <v>AF$1059</v>
      </c>
      <c r="AG1197" s="179" t="str">
        <f t="shared" si="1496"/>
        <v>AG$1059</v>
      </c>
      <c r="AH1197" s="179" t="str">
        <f t="shared" si="1496"/>
        <v>AH$1059</v>
      </c>
      <c r="AI1197" s="179" t="str">
        <f t="shared" si="1496"/>
        <v>AI$1059</v>
      </c>
      <c r="AJ1197" s="179" t="str">
        <f t="shared" si="1496"/>
        <v>AJ$1059</v>
      </c>
      <c r="AK1197" s="179" t="str">
        <f t="shared" si="1496"/>
        <v>AK$1059</v>
      </c>
      <c r="AL1197" s="179" t="str">
        <f t="shared" si="1496"/>
        <v>AL$1059</v>
      </c>
      <c r="AM1197" s="179" t="str">
        <f t="shared" si="1496"/>
        <v>AM$1059</v>
      </c>
      <c r="AN1197" s="179" t="str">
        <f t="shared" si="1496"/>
        <v>AN$1059</v>
      </c>
      <c r="AO1197" s="179" t="str">
        <f t="shared" si="1496"/>
        <v>AO$1059</v>
      </c>
      <c r="AP1197" s="179" t="str">
        <f t="shared" si="1496"/>
        <v>AP$1059</v>
      </c>
      <c r="AQ1197" s="179" t="str">
        <f t="shared" si="1496"/>
        <v>AQ$1059</v>
      </c>
      <c r="AR1197" s="179" t="str">
        <f t="shared" si="1496"/>
        <v>AR$1059</v>
      </c>
      <c r="AS1197" s="179" t="str">
        <f t="shared" si="1496"/>
        <v>AS$1059</v>
      </c>
      <c r="AT1197" s="179" t="str">
        <f t="shared" si="1496"/>
        <v>AT$1059</v>
      </c>
      <c r="AU1197" s="179" t="str">
        <f t="shared" si="1496"/>
        <v>AU$1059</v>
      </c>
      <c r="AV1197" s="179" t="str">
        <f t="shared" si="1496"/>
        <v>AV$1059</v>
      </c>
      <c r="AW1197" s="179" t="str">
        <f t="shared" si="1496"/>
        <v>AW$1059</v>
      </c>
      <c r="AX1197" s="179" t="str">
        <f t="shared" si="1496"/>
        <v>AX$1059</v>
      </c>
      <c r="AY1197" s="179" t="str">
        <f t="shared" ref="AY1197:CD1197" si="1497">AY1069</f>
        <v>AY$1059</v>
      </c>
      <c r="AZ1197" s="179" t="str">
        <f t="shared" si="1497"/>
        <v>AZ$1059</v>
      </c>
      <c r="BA1197" s="179" t="str">
        <f t="shared" si="1497"/>
        <v>BA$1059</v>
      </c>
      <c r="BB1197" s="179" t="str">
        <f t="shared" si="1497"/>
        <v>BB$1059</v>
      </c>
      <c r="BC1197" s="179" t="str">
        <f t="shared" si="1497"/>
        <v>BC$1059</v>
      </c>
      <c r="BD1197" s="179" t="str">
        <f t="shared" si="1497"/>
        <v>BD$1059</v>
      </c>
      <c r="BE1197" s="179" t="str">
        <f t="shared" si="1497"/>
        <v>BE$1059</v>
      </c>
      <c r="BF1197" s="179" t="str">
        <f t="shared" si="1497"/>
        <v>BF$1059</v>
      </c>
      <c r="BG1197" s="179" t="str">
        <f t="shared" si="1497"/>
        <v>BG$1059</v>
      </c>
      <c r="BH1197" s="179" t="str">
        <f t="shared" si="1497"/>
        <v>BH$1059</v>
      </c>
      <c r="BI1197" s="179" t="str">
        <f t="shared" si="1497"/>
        <v>BI$1059</v>
      </c>
      <c r="BJ1197" s="179" t="str">
        <f t="shared" si="1497"/>
        <v>BJ$1059</v>
      </c>
      <c r="BK1197" s="179" t="str">
        <f t="shared" si="1497"/>
        <v>BK$1059</v>
      </c>
      <c r="BL1197" s="179" t="str">
        <f t="shared" si="1497"/>
        <v>BL$1059</v>
      </c>
      <c r="BM1197" s="179" t="str">
        <f t="shared" si="1497"/>
        <v>BM$1059</v>
      </c>
      <c r="BN1197" s="179" t="str">
        <f t="shared" si="1497"/>
        <v>BN$1059</v>
      </c>
      <c r="BO1197" s="179" t="str">
        <f t="shared" si="1497"/>
        <v>BO$1059</v>
      </c>
      <c r="BP1197" s="179" t="str">
        <f t="shared" si="1497"/>
        <v>BP$1059</v>
      </c>
      <c r="BQ1197" s="179" t="str">
        <f t="shared" si="1497"/>
        <v>BQ$1059</v>
      </c>
      <c r="BR1197" s="179" t="str">
        <f t="shared" si="1497"/>
        <v>BR$1059</v>
      </c>
      <c r="BS1197" s="179" t="str">
        <f t="shared" si="1497"/>
        <v>BS$1059</v>
      </c>
      <c r="BT1197" s="179" t="str">
        <f t="shared" si="1497"/>
        <v>BT$1059</v>
      </c>
      <c r="BU1197" s="179" t="str">
        <f t="shared" si="1497"/>
        <v>BU$1059</v>
      </c>
      <c r="BV1197" s="179" t="str">
        <f t="shared" si="1497"/>
        <v>BV$1059</v>
      </c>
      <c r="BW1197" s="179" t="str">
        <f t="shared" si="1497"/>
        <v>BW$1059</v>
      </c>
      <c r="BX1197" s="179" t="str">
        <f t="shared" si="1497"/>
        <v>BX$1059</v>
      </c>
      <c r="BY1197" s="179" t="str">
        <f t="shared" si="1497"/>
        <v>BY$1059</v>
      </c>
      <c r="BZ1197" s="179" t="str">
        <f t="shared" si="1497"/>
        <v>BZ$1059</v>
      </c>
      <c r="CA1197" s="179" t="str">
        <f t="shared" si="1497"/>
        <v>CA$1059</v>
      </c>
      <c r="CB1197" s="179" t="str">
        <f t="shared" si="1497"/>
        <v>CB$1059</v>
      </c>
      <c r="CC1197" s="179" t="str">
        <f t="shared" si="1497"/>
        <v>CC$1059</v>
      </c>
      <c r="CD1197" s="179" t="str">
        <f t="shared" si="1497"/>
        <v>CD$1059</v>
      </c>
      <c r="CE1197" s="179" t="str">
        <f t="shared" ref="CE1197:CL1197" si="1498">CE1069</f>
        <v>CE$1059</v>
      </c>
      <c r="CF1197" s="179" t="str">
        <f t="shared" si="1498"/>
        <v>CF$1059</v>
      </c>
      <c r="CG1197" s="179" t="str">
        <f t="shared" si="1498"/>
        <v>CG$1059</v>
      </c>
      <c r="CH1197" s="179" t="str">
        <f t="shared" si="1498"/>
        <v>CH$1059</v>
      </c>
      <c r="CI1197" s="179" t="str">
        <f t="shared" si="1498"/>
        <v>CI$1059</v>
      </c>
      <c r="CJ1197" s="179" t="str">
        <f t="shared" si="1498"/>
        <v>CJ$1059</v>
      </c>
      <c r="CK1197" s="179" t="str">
        <f t="shared" si="1498"/>
        <v>CK$1059</v>
      </c>
      <c r="CL1197" s="179" t="str">
        <f t="shared" si="1498"/>
        <v>CL$1059</v>
      </c>
      <c r="CN1197" s="60"/>
      <c r="CO1197" s="179" t="str">
        <f t="shared" ref="CO1197:DL1197" si="1499">CO1069</f>
        <v>CO$1059</v>
      </c>
      <c r="CP1197" s="179" t="str">
        <f t="shared" si="1499"/>
        <v>CP$1059</v>
      </c>
      <c r="CQ1197" s="179" t="str">
        <f t="shared" si="1499"/>
        <v>CQ$1059</v>
      </c>
      <c r="CR1197" s="179" t="str">
        <f t="shared" si="1499"/>
        <v>CR$1059</v>
      </c>
      <c r="CS1197" s="179" t="str">
        <f t="shared" si="1499"/>
        <v>CS$1059</v>
      </c>
      <c r="CT1197" s="179" t="str">
        <f t="shared" si="1499"/>
        <v>CT$1059</v>
      </c>
      <c r="CU1197" s="179" t="str">
        <f t="shared" si="1499"/>
        <v>CU$1059</v>
      </c>
      <c r="CV1197" s="179" t="str">
        <f t="shared" si="1499"/>
        <v>CV$1059</v>
      </c>
      <c r="CW1197" s="179" t="str">
        <f t="shared" si="1499"/>
        <v>CW$1059</v>
      </c>
      <c r="CX1197" s="179" t="str">
        <f t="shared" si="1499"/>
        <v>CX$1059</v>
      </c>
      <c r="CY1197" s="179" t="str">
        <f t="shared" si="1499"/>
        <v>CY$1059</v>
      </c>
      <c r="CZ1197" s="179" t="str">
        <f t="shared" si="1499"/>
        <v>CZ$1059</v>
      </c>
      <c r="DA1197" s="179" t="str">
        <f t="shared" si="1499"/>
        <v>DA$1059</v>
      </c>
      <c r="DB1197" s="179" t="str">
        <f t="shared" si="1499"/>
        <v>DB$1059</v>
      </c>
      <c r="DC1197" s="179" t="str">
        <f t="shared" si="1499"/>
        <v>DC$1059</v>
      </c>
      <c r="DD1197" s="179" t="str">
        <f t="shared" si="1499"/>
        <v>DD$1059</v>
      </c>
      <c r="DE1197" s="179" t="str">
        <f t="shared" si="1499"/>
        <v>DE$1059</v>
      </c>
      <c r="DF1197" s="179" t="str">
        <f t="shared" si="1499"/>
        <v>DF$1059</v>
      </c>
      <c r="DG1197" s="179" t="str">
        <f t="shared" si="1499"/>
        <v>DG$1059</v>
      </c>
      <c r="DH1197" s="179" t="str">
        <f t="shared" si="1499"/>
        <v>DH$1059</v>
      </c>
      <c r="DI1197" s="179" t="str">
        <f t="shared" si="1499"/>
        <v>DI$1059</v>
      </c>
      <c r="DJ1197" s="179" t="str">
        <f t="shared" si="1499"/>
        <v>DJ$1059</v>
      </c>
      <c r="DK1197" s="179" t="str">
        <f t="shared" si="1499"/>
        <v>DK$1059</v>
      </c>
      <c r="DL1197" s="179" t="str">
        <f t="shared" si="1499"/>
        <v>DL$1059</v>
      </c>
    </row>
    <row r="1198" spans="1:116" x14ac:dyDescent="0.4">
      <c r="B1198" t="s">
        <v>332</v>
      </c>
      <c r="D1198" t="s">
        <v>763</v>
      </c>
      <c r="E1198" s="8" t="str">
        <f t="shared" si="1475"/>
        <v>1198 ADREV-S</v>
      </c>
      <c r="G1198" s="136" t="str">
        <f>G1079</f>
        <v>Secondary volume driver</v>
      </c>
      <c r="H1198" s="12"/>
      <c r="I1198" s="60"/>
      <c r="J1198" s="60"/>
      <c r="K1198" s="15"/>
      <c r="L1198" s="15"/>
      <c r="M1198" s="15"/>
      <c r="N1198" s="15"/>
      <c r="O1198" s="15"/>
      <c r="P1198" s="15"/>
      <c r="R1198" s="15"/>
      <c r="S1198" s="179" t="str">
        <f t="shared" ref="S1198:AX1198" si="1500">S1070</f>
        <v>S$19</v>
      </c>
      <c r="T1198" s="179" t="str">
        <f t="shared" si="1500"/>
        <v>T$19</v>
      </c>
      <c r="U1198" s="179" t="str">
        <f t="shared" si="1500"/>
        <v>U$19</v>
      </c>
      <c r="V1198" s="179" t="str">
        <f t="shared" si="1500"/>
        <v>V$19</v>
      </c>
      <c r="W1198" s="179" t="str">
        <f t="shared" si="1500"/>
        <v>W$19</v>
      </c>
      <c r="X1198" s="179" t="str">
        <f t="shared" si="1500"/>
        <v>X$19</v>
      </c>
      <c r="Y1198" s="179" t="str">
        <f t="shared" si="1500"/>
        <v>Y$19</v>
      </c>
      <c r="Z1198" s="179" t="str">
        <f t="shared" si="1500"/>
        <v>Z$19</v>
      </c>
      <c r="AA1198" s="179" t="str">
        <f t="shared" si="1500"/>
        <v>AA$19</v>
      </c>
      <c r="AB1198" s="179" t="str">
        <f t="shared" si="1500"/>
        <v>AB$19</v>
      </c>
      <c r="AC1198" s="179" t="str">
        <f t="shared" si="1500"/>
        <v>AC$19</v>
      </c>
      <c r="AD1198" s="179" t="str">
        <f t="shared" si="1500"/>
        <v>AD$19</v>
      </c>
      <c r="AE1198" s="179" t="str">
        <f t="shared" si="1500"/>
        <v>AE$19</v>
      </c>
      <c r="AF1198" s="179" t="str">
        <f t="shared" si="1500"/>
        <v>AF$19</v>
      </c>
      <c r="AG1198" s="179" t="str">
        <f t="shared" si="1500"/>
        <v>AG$19</v>
      </c>
      <c r="AH1198" s="179" t="str">
        <f t="shared" si="1500"/>
        <v>AH$19</v>
      </c>
      <c r="AI1198" s="179" t="str">
        <f t="shared" si="1500"/>
        <v>AI$19</v>
      </c>
      <c r="AJ1198" s="179" t="str">
        <f t="shared" si="1500"/>
        <v>AJ$19</v>
      </c>
      <c r="AK1198" s="179" t="str">
        <f t="shared" si="1500"/>
        <v>AK$19</v>
      </c>
      <c r="AL1198" s="179" t="str">
        <f t="shared" si="1500"/>
        <v>AL$19</v>
      </c>
      <c r="AM1198" s="179" t="str">
        <f t="shared" si="1500"/>
        <v>AM$19</v>
      </c>
      <c r="AN1198" s="179" t="str">
        <f t="shared" si="1500"/>
        <v>AN$19</v>
      </c>
      <c r="AO1198" s="179" t="str">
        <f t="shared" si="1500"/>
        <v>AO$19</v>
      </c>
      <c r="AP1198" s="179" t="str">
        <f t="shared" si="1500"/>
        <v>AP$19</v>
      </c>
      <c r="AQ1198" s="179" t="str">
        <f t="shared" si="1500"/>
        <v>AQ$19</v>
      </c>
      <c r="AR1198" s="179" t="str">
        <f t="shared" si="1500"/>
        <v>AR$19</v>
      </c>
      <c r="AS1198" s="179" t="str">
        <f t="shared" si="1500"/>
        <v>AS$19</v>
      </c>
      <c r="AT1198" s="179" t="str">
        <f t="shared" si="1500"/>
        <v>AT$19</v>
      </c>
      <c r="AU1198" s="179" t="str">
        <f t="shared" si="1500"/>
        <v>AU$19</v>
      </c>
      <c r="AV1198" s="179" t="str">
        <f t="shared" si="1500"/>
        <v>AV$19</v>
      </c>
      <c r="AW1198" s="179" t="str">
        <f t="shared" si="1500"/>
        <v>AW$19</v>
      </c>
      <c r="AX1198" s="179" t="str">
        <f t="shared" si="1500"/>
        <v>AX$19</v>
      </c>
      <c r="AY1198" s="179" t="str">
        <f t="shared" ref="AY1198:CD1198" si="1501">AY1070</f>
        <v>AY$19</v>
      </c>
      <c r="AZ1198" s="179" t="str">
        <f t="shared" si="1501"/>
        <v>AZ$19</v>
      </c>
      <c r="BA1198" s="179" t="str">
        <f t="shared" si="1501"/>
        <v>BA$19</v>
      </c>
      <c r="BB1198" s="179" t="str">
        <f t="shared" si="1501"/>
        <v>BB$19</v>
      </c>
      <c r="BC1198" s="179" t="str">
        <f t="shared" si="1501"/>
        <v>BC$19</v>
      </c>
      <c r="BD1198" s="179" t="str">
        <f t="shared" si="1501"/>
        <v>BD$19</v>
      </c>
      <c r="BE1198" s="179" t="str">
        <f t="shared" si="1501"/>
        <v>BE$19</v>
      </c>
      <c r="BF1198" s="179" t="str">
        <f t="shared" si="1501"/>
        <v>BF$19</v>
      </c>
      <c r="BG1198" s="179" t="str">
        <f t="shared" si="1501"/>
        <v>BG$19</v>
      </c>
      <c r="BH1198" s="179" t="str">
        <f t="shared" si="1501"/>
        <v>BH$19</v>
      </c>
      <c r="BI1198" s="179" t="str">
        <f t="shared" si="1501"/>
        <v>BI$19</v>
      </c>
      <c r="BJ1198" s="179" t="str">
        <f t="shared" si="1501"/>
        <v>BJ$19</v>
      </c>
      <c r="BK1198" s="179" t="str">
        <f t="shared" si="1501"/>
        <v>BK$19</v>
      </c>
      <c r="BL1198" s="179" t="str">
        <f t="shared" si="1501"/>
        <v>BL$19</v>
      </c>
      <c r="BM1198" s="179" t="str">
        <f t="shared" si="1501"/>
        <v>BM$19</v>
      </c>
      <c r="BN1198" s="179" t="str">
        <f t="shared" si="1501"/>
        <v>BN$19</v>
      </c>
      <c r="BO1198" s="179" t="str">
        <f t="shared" si="1501"/>
        <v>BO$19</v>
      </c>
      <c r="BP1198" s="179" t="str">
        <f t="shared" si="1501"/>
        <v>BP$19</v>
      </c>
      <c r="BQ1198" s="179" t="str">
        <f t="shared" si="1501"/>
        <v>BQ$19</v>
      </c>
      <c r="BR1198" s="179" t="str">
        <f t="shared" si="1501"/>
        <v>BR$19</v>
      </c>
      <c r="BS1198" s="179" t="str">
        <f t="shared" si="1501"/>
        <v>BS$19</v>
      </c>
      <c r="BT1198" s="179" t="str">
        <f t="shared" si="1501"/>
        <v>BT$19</v>
      </c>
      <c r="BU1198" s="179" t="str">
        <f t="shared" si="1501"/>
        <v>BU$19</v>
      </c>
      <c r="BV1198" s="179" t="str">
        <f t="shared" si="1501"/>
        <v>BV$19</v>
      </c>
      <c r="BW1198" s="179" t="str">
        <f t="shared" si="1501"/>
        <v>BW$19</v>
      </c>
      <c r="BX1198" s="179" t="str">
        <f t="shared" si="1501"/>
        <v>BX$19</v>
      </c>
      <c r="BY1198" s="179" t="str">
        <f t="shared" si="1501"/>
        <v>BY$19</v>
      </c>
      <c r="BZ1198" s="179" t="str">
        <f t="shared" si="1501"/>
        <v>BZ$19</v>
      </c>
      <c r="CA1198" s="179" t="str">
        <f t="shared" si="1501"/>
        <v>CA$19</v>
      </c>
      <c r="CB1198" s="179" t="str">
        <f t="shared" si="1501"/>
        <v>CB$19</v>
      </c>
      <c r="CC1198" s="179" t="str">
        <f t="shared" si="1501"/>
        <v>CC$19</v>
      </c>
      <c r="CD1198" s="179" t="str">
        <f t="shared" si="1501"/>
        <v>CD$19</v>
      </c>
      <c r="CE1198" s="179" t="str">
        <f t="shared" ref="CE1198:CL1198" si="1502">CE1070</f>
        <v>CE$19</v>
      </c>
      <c r="CF1198" s="179" t="str">
        <f t="shared" si="1502"/>
        <v>CF$19</v>
      </c>
      <c r="CG1198" s="179" t="str">
        <f t="shared" si="1502"/>
        <v>CG$19</v>
      </c>
      <c r="CH1198" s="179" t="str">
        <f t="shared" si="1502"/>
        <v>CH$19</v>
      </c>
      <c r="CI1198" s="179" t="str">
        <f t="shared" si="1502"/>
        <v>CI$19</v>
      </c>
      <c r="CJ1198" s="179" t="str">
        <f t="shared" si="1502"/>
        <v>CJ$19</v>
      </c>
      <c r="CK1198" s="179" t="str">
        <f t="shared" si="1502"/>
        <v>CK$19</v>
      </c>
      <c r="CL1198" s="179" t="str">
        <f t="shared" si="1502"/>
        <v>CL$19</v>
      </c>
      <c r="CN1198" s="60"/>
      <c r="CO1198" s="179" t="str">
        <f t="shared" ref="CO1198:DL1198" si="1503">CO1070</f>
        <v>CO$19</v>
      </c>
      <c r="CP1198" s="179" t="str">
        <f t="shared" si="1503"/>
        <v>CP$19</v>
      </c>
      <c r="CQ1198" s="179" t="str">
        <f t="shared" si="1503"/>
        <v>CQ$19</v>
      </c>
      <c r="CR1198" s="179" t="str">
        <f t="shared" si="1503"/>
        <v>CR$19</v>
      </c>
      <c r="CS1198" s="179" t="str">
        <f t="shared" si="1503"/>
        <v>CS$19</v>
      </c>
      <c r="CT1198" s="179" t="str">
        <f t="shared" si="1503"/>
        <v>CT$19</v>
      </c>
      <c r="CU1198" s="179" t="str">
        <f t="shared" si="1503"/>
        <v>CU$19</v>
      </c>
      <c r="CV1198" s="179" t="str">
        <f t="shared" si="1503"/>
        <v>CV$19</v>
      </c>
      <c r="CW1198" s="179" t="str">
        <f t="shared" si="1503"/>
        <v>CW$19</v>
      </c>
      <c r="CX1198" s="179" t="str">
        <f t="shared" si="1503"/>
        <v>CX$19</v>
      </c>
      <c r="CY1198" s="179" t="str">
        <f t="shared" si="1503"/>
        <v>CY$19</v>
      </c>
      <c r="CZ1198" s="179" t="str">
        <f t="shared" si="1503"/>
        <v>CZ$19</v>
      </c>
      <c r="DA1198" s="179" t="str">
        <f t="shared" si="1503"/>
        <v>DA$19</v>
      </c>
      <c r="DB1198" s="179" t="str">
        <f t="shared" si="1503"/>
        <v>DB$19</v>
      </c>
      <c r="DC1198" s="179" t="str">
        <f t="shared" si="1503"/>
        <v>DC$19</v>
      </c>
      <c r="DD1198" s="179" t="str">
        <f t="shared" si="1503"/>
        <v>DD$19</v>
      </c>
      <c r="DE1198" s="179" t="str">
        <f t="shared" si="1503"/>
        <v>DE$19</v>
      </c>
      <c r="DF1198" s="179" t="str">
        <f t="shared" si="1503"/>
        <v>DF$19</v>
      </c>
      <c r="DG1198" s="179" t="str">
        <f t="shared" si="1503"/>
        <v>DG$19</v>
      </c>
      <c r="DH1198" s="179" t="str">
        <f t="shared" si="1503"/>
        <v>DH$19</v>
      </c>
      <c r="DI1198" s="179" t="str">
        <f t="shared" si="1503"/>
        <v>DI$19</v>
      </c>
      <c r="DJ1198" s="179" t="str">
        <f t="shared" si="1503"/>
        <v>DJ$19</v>
      </c>
      <c r="DK1198" s="179" t="str">
        <f t="shared" si="1503"/>
        <v>DK$19</v>
      </c>
      <c r="DL1198" s="179" t="str">
        <f t="shared" si="1503"/>
        <v>DL$19</v>
      </c>
    </row>
    <row r="1199" spans="1:116" x14ac:dyDescent="0.4">
      <c r="E1199" s="8"/>
      <c r="H1199" s="12"/>
      <c r="I1199" s="60"/>
      <c r="J1199" s="60"/>
      <c r="K1199" s="15"/>
      <c r="L1199" s="15"/>
      <c r="M1199" s="15"/>
      <c r="N1199" s="15"/>
      <c r="O1199" s="15"/>
      <c r="P1199" s="15"/>
      <c r="R1199" s="15"/>
      <c r="S1199" s="76"/>
      <c r="T1199" s="76"/>
      <c r="U1199" s="76"/>
      <c r="V1199" s="76"/>
      <c r="W1199" s="76"/>
      <c r="X1199" s="76"/>
      <c r="Y1199" s="76"/>
      <c r="Z1199" s="76"/>
      <c r="AA1199" s="76"/>
      <c r="AB1199" s="76"/>
      <c r="AC1199" s="76"/>
      <c r="AD1199" s="76"/>
      <c r="AE1199" s="76"/>
      <c r="AF1199" s="76"/>
      <c r="AG1199" s="76"/>
      <c r="AH1199" s="76"/>
      <c r="AI1199" s="76"/>
      <c r="AJ1199" s="76"/>
      <c r="AK1199" s="76"/>
      <c r="AL1199" s="76"/>
      <c r="AM1199" s="76"/>
      <c r="AN1199" s="76"/>
      <c r="AO1199" s="76"/>
      <c r="AP1199" s="76"/>
      <c r="AQ1199" s="76"/>
      <c r="AR1199" s="76"/>
      <c r="AS1199" s="76"/>
      <c r="AT1199" s="76"/>
      <c r="AU1199" s="76"/>
      <c r="AV1199" s="76"/>
      <c r="AW1199" s="76"/>
      <c r="AX1199" s="76"/>
      <c r="AY1199" s="76"/>
      <c r="AZ1199" s="76"/>
      <c r="BA1199" s="76"/>
      <c r="BB1199" s="76"/>
      <c r="BC1199" s="76"/>
      <c r="BD1199" s="76"/>
      <c r="BE1199" s="76"/>
      <c r="BF1199" s="76"/>
      <c r="BG1199" s="76"/>
      <c r="BH1199" s="76"/>
      <c r="BI1199" s="76"/>
      <c r="BJ1199" s="76"/>
      <c r="BK1199" s="76"/>
      <c r="BL1199" s="76"/>
      <c r="BM1199" s="76"/>
      <c r="BN1199" s="76"/>
      <c r="BO1199" s="76"/>
      <c r="BP1199" s="76"/>
      <c r="BQ1199" s="76"/>
      <c r="BR1199" s="76"/>
      <c r="BS1199" s="76"/>
      <c r="BT1199" s="76"/>
      <c r="BU1199" s="76"/>
      <c r="BV1199" s="76"/>
      <c r="BW1199" s="76"/>
      <c r="BX1199" s="76"/>
      <c r="BY1199" s="76"/>
      <c r="BZ1199" s="76"/>
      <c r="CA1199" s="76"/>
      <c r="CB1199" s="76"/>
      <c r="CC1199" s="76"/>
      <c r="CD1199" s="76"/>
      <c r="CE1199" s="76"/>
      <c r="CF1199" s="76"/>
      <c r="CG1199" s="76"/>
      <c r="CH1199" s="76"/>
      <c r="CI1199" s="76"/>
      <c r="CJ1199" s="76"/>
      <c r="CK1199" s="76"/>
      <c r="CL1199" s="76"/>
      <c r="CN1199" s="60"/>
      <c r="CO1199" s="76"/>
      <c r="CP1199" s="76"/>
      <c r="CQ1199" s="76"/>
      <c r="CR1199" s="76"/>
      <c r="CS1199" s="76"/>
      <c r="CT1199" s="76"/>
      <c r="CU1199" s="76"/>
      <c r="CV1199" s="76"/>
      <c r="CW1199" s="76"/>
      <c r="CX1199" s="76"/>
      <c r="CY1199" s="76"/>
      <c r="CZ1199" s="76"/>
      <c r="DA1199" s="76"/>
      <c r="DB1199" s="76"/>
      <c r="DC1199" s="76"/>
      <c r="DD1199" s="76"/>
      <c r="DE1199" s="76"/>
      <c r="DF1199" s="76"/>
      <c r="DG1199" s="76"/>
      <c r="DH1199" s="76"/>
      <c r="DI1199" s="76"/>
      <c r="DJ1199" s="76"/>
      <c r="DK1199" s="76"/>
      <c r="DL1199" s="76"/>
    </row>
    <row r="1200" spans="1:116" x14ac:dyDescent="0.4">
      <c r="A1200" s="174"/>
      <c r="E1200" s="8"/>
      <c r="G1200" s="175" t="s">
        <v>490</v>
      </c>
      <c r="H1200" s="174"/>
      <c r="I1200" s="176"/>
      <c r="J1200" s="176"/>
      <c r="K1200" s="197"/>
      <c r="L1200" s="197"/>
      <c r="M1200" s="197"/>
      <c r="N1200" s="197"/>
      <c r="O1200" s="197"/>
      <c r="P1200" s="197"/>
      <c r="R1200" s="198"/>
      <c r="S1200" s="174"/>
      <c r="T1200" s="174"/>
      <c r="U1200" s="174"/>
      <c r="V1200" s="174"/>
      <c r="W1200" s="174"/>
      <c r="X1200" s="174"/>
      <c r="Y1200" s="174"/>
      <c r="Z1200" s="174"/>
      <c r="AA1200" s="174"/>
      <c r="AB1200" s="174"/>
      <c r="AC1200" s="174"/>
      <c r="AD1200" s="174"/>
      <c r="AE1200" s="174"/>
      <c r="AF1200" s="174"/>
      <c r="AG1200" s="174"/>
      <c r="AH1200" s="174"/>
      <c r="AI1200" s="174"/>
      <c r="AJ1200" s="174"/>
      <c r="AK1200" s="174"/>
      <c r="AL1200" s="174"/>
      <c r="AM1200" s="174"/>
      <c r="AN1200" s="174"/>
      <c r="AO1200" s="174"/>
      <c r="AP1200" s="174"/>
      <c r="AQ1200" s="174"/>
      <c r="AR1200" s="174"/>
      <c r="AS1200" s="174"/>
      <c r="AT1200" s="174"/>
      <c r="AU1200" s="174"/>
      <c r="AV1200" s="174"/>
      <c r="AW1200" s="174"/>
      <c r="AX1200" s="174"/>
      <c r="AY1200" s="174"/>
      <c r="AZ1200" s="174"/>
      <c r="BA1200" s="174"/>
      <c r="BB1200" s="174"/>
      <c r="BC1200" s="174"/>
      <c r="BD1200" s="174"/>
      <c r="BE1200" s="174"/>
      <c r="BF1200" s="174"/>
      <c r="BG1200" s="174"/>
      <c r="BH1200" s="174"/>
      <c r="BI1200" s="174"/>
      <c r="BJ1200" s="174"/>
      <c r="BK1200" s="174"/>
      <c r="BL1200" s="174"/>
      <c r="BM1200" s="174"/>
      <c r="BN1200" s="174"/>
      <c r="BO1200" s="174"/>
      <c r="BP1200" s="174"/>
      <c r="BQ1200" s="174"/>
      <c r="BR1200" s="174"/>
      <c r="BS1200" s="174"/>
      <c r="BT1200" s="174"/>
      <c r="BU1200" s="174"/>
      <c r="BV1200" s="174"/>
      <c r="BW1200" s="174"/>
      <c r="BX1200" s="174"/>
      <c r="BY1200" s="174"/>
      <c r="BZ1200" s="174"/>
      <c r="CA1200" s="174"/>
      <c r="CB1200" s="174"/>
      <c r="CC1200" s="174"/>
      <c r="CD1200" s="174"/>
      <c r="CE1200" s="174"/>
      <c r="CF1200" s="174"/>
      <c r="CG1200" s="174"/>
      <c r="CH1200" s="174"/>
      <c r="CI1200" s="174"/>
      <c r="CJ1200" s="174"/>
      <c r="CK1200" s="174"/>
      <c r="CL1200" s="174"/>
      <c r="CN1200" s="176"/>
      <c r="CO1200" s="174"/>
      <c r="CP1200" s="174"/>
      <c r="CQ1200" s="174"/>
      <c r="CR1200" s="174"/>
      <c r="CS1200" s="174"/>
      <c r="CT1200" s="174"/>
      <c r="CU1200" s="174"/>
      <c r="CV1200" s="174"/>
      <c r="CW1200" s="174"/>
      <c r="CX1200" s="174"/>
      <c r="CY1200" s="174"/>
      <c r="CZ1200" s="174"/>
      <c r="DA1200" s="174"/>
      <c r="DB1200" s="174"/>
      <c r="DC1200" s="174"/>
      <c r="DD1200" s="174"/>
      <c r="DE1200" s="174"/>
      <c r="DF1200" s="174"/>
      <c r="DG1200" s="174"/>
      <c r="DH1200" s="174"/>
      <c r="DI1200" s="174"/>
      <c r="DJ1200" s="174"/>
      <c r="DK1200" s="174"/>
      <c r="DL1200" s="174"/>
    </row>
    <row r="1201" spans="1:116" x14ac:dyDescent="0.4">
      <c r="A1201" s="174"/>
      <c r="E1201" s="8"/>
      <c r="G1201" s="175" t="s">
        <v>492</v>
      </c>
      <c r="H1201" s="174"/>
      <c r="I1201" s="176"/>
      <c r="J1201" s="176"/>
      <c r="K1201" s="197"/>
      <c r="L1201" s="197"/>
      <c r="M1201" s="197"/>
      <c r="N1201" s="197"/>
      <c r="O1201" s="197"/>
      <c r="P1201" s="197"/>
      <c r="R1201" s="198"/>
      <c r="S1201" s="174"/>
      <c r="T1201" s="174"/>
      <c r="U1201" s="174"/>
      <c r="V1201" s="174"/>
      <c r="W1201" s="174"/>
      <c r="X1201" s="174"/>
      <c r="Y1201" s="174"/>
      <c r="Z1201" s="174"/>
      <c r="AA1201" s="174"/>
      <c r="AB1201" s="174"/>
      <c r="AC1201" s="174"/>
      <c r="AD1201" s="174"/>
      <c r="AE1201" s="174"/>
      <c r="AF1201" s="174"/>
      <c r="AG1201" s="174"/>
      <c r="AH1201" s="174"/>
      <c r="AI1201" s="174"/>
      <c r="AJ1201" s="174"/>
      <c r="AK1201" s="174"/>
      <c r="AL1201" s="174"/>
      <c r="AM1201" s="174"/>
      <c r="AN1201" s="174"/>
      <c r="AO1201" s="174"/>
      <c r="AP1201" s="174"/>
      <c r="AQ1201" s="174"/>
      <c r="AR1201" s="174"/>
      <c r="AS1201" s="174"/>
      <c r="AT1201" s="174"/>
      <c r="AU1201" s="174"/>
      <c r="AV1201" s="174"/>
      <c r="AW1201" s="174"/>
      <c r="AX1201" s="174"/>
      <c r="AY1201" s="174"/>
      <c r="AZ1201" s="174"/>
      <c r="BA1201" s="174"/>
      <c r="BB1201" s="174"/>
      <c r="BC1201" s="174"/>
      <c r="BD1201" s="174"/>
      <c r="BE1201" s="174"/>
      <c r="BF1201" s="174"/>
      <c r="BG1201" s="174"/>
      <c r="BH1201" s="174"/>
      <c r="BI1201" s="174"/>
      <c r="BJ1201" s="174"/>
      <c r="BK1201" s="174"/>
      <c r="BL1201" s="174"/>
      <c r="BM1201" s="174"/>
      <c r="BN1201" s="174"/>
      <c r="BO1201" s="174"/>
      <c r="BP1201" s="174"/>
      <c r="BQ1201" s="174"/>
      <c r="BR1201" s="174"/>
      <c r="BS1201" s="174"/>
      <c r="BT1201" s="174"/>
      <c r="BU1201" s="174"/>
      <c r="BV1201" s="174"/>
      <c r="BW1201" s="174"/>
      <c r="BX1201" s="174"/>
      <c r="BY1201" s="174"/>
      <c r="BZ1201" s="174"/>
      <c r="CA1201" s="174"/>
      <c r="CB1201" s="174"/>
      <c r="CC1201" s="174"/>
      <c r="CD1201" s="174"/>
      <c r="CE1201" s="174"/>
      <c r="CF1201" s="174"/>
      <c r="CG1201" s="174"/>
      <c r="CH1201" s="174"/>
      <c r="CI1201" s="174"/>
      <c r="CJ1201" s="174"/>
      <c r="CK1201" s="174"/>
      <c r="CL1201" s="174"/>
      <c r="CN1201" s="176"/>
      <c r="CO1201" s="174"/>
      <c r="CP1201" s="174"/>
      <c r="CQ1201" s="174"/>
      <c r="CR1201" s="174"/>
      <c r="CS1201" s="174"/>
      <c r="CT1201" s="174"/>
      <c r="CU1201" s="174"/>
      <c r="CV1201" s="174"/>
      <c r="CW1201" s="174"/>
      <c r="CX1201" s="174"/>
      <c r="CY1201" s="174"/>
      <c r="CZ1201" s="174"/>
      <c r="DA1201" s="174"/>
      <c r="DB1201" s="174"/>
      <c r="DC1201" s="174"/>
      <c r="DD1201" s="174"/>
      <c r="DE1201" s="174"/>
      <c r="DF1201" s="174"/>
      <c r="DG1201" s="174"/>
      <c r="DH1201" s="174"/>
      <c r="DI1201" s="174"/>
      <c r="DJ1201" s="174"/>
      <c r="DK1201" s="174"/>
      <c r="DL1201" s="174"/>
    </row>
    <row r="1202" spans="1:116" x14ac:dyDescent="0.4">
      <c r="A1202" s="174"/>
      <c r="E1202" s="8"/>
      <c r="G1202" s="175" t="s">
        <v>461</v>
      </c>
      <c r="H1202" s="174"/>
      <c r="I1202" s="176"/>
      <c r="J1202" s="176"/>
      <c r="K1202" s="197"/>
      <c r="L1202" s="197"/>
      <c r="M1202" s="197"/>
      <c r="N1202" s="197"/>
      <c r="O1202" s="197"/>
      <c r="P1202" s="197"/>
      <c r="R1202" s="198"/>
      <c r="S1202" s="199" t="str">
        <f t="shared" ref="S1202:AX1202" si="1504">S$20</f>
        <v>S$16</v>
      </c>
      <c r="T1202" s="199" t="str">
        <f t="shared" si="1504"/>
        <v>T$16</v>
      </c>
      <c r="U1202" s="199" t="str">
        <f t="shared" si="1504"/>
        <v>U$16</v>
      </c>
      <c r="V1202" s="199" t="str">
        <f t="shared" si="1504"/>
        <v>V$16</v>
      </c>
      <c r="W1202" s="199" t="str">
        <f t="shared" si="1504"/>
        <v>W$16</v>
      </c>
      <c r="X1202" s="199" t="str">
        <f t="shared" si="1504"/>
        <v>X$16</v>
      </c>
      <c r="Y1202" s="199" t="str">
        <f t="shared" si="1504"/>
        <v>Y$16</v>
      </c>
      <c r="Z1202" s="199" t="str">
        <f t="shared" si="1504"/>
        <v>Z$16</v>
      </c>
      <c r="AA1202" s="199" t="str">
        <f t="shared" si="1504"/>
        <v>AA$16</v>
      </c>
      <c r="AB1202" s="199" t="str">
        <f t="shared" si="1504"/>
        <v>AB$16</v>
      </c>
      <c r="AC1202" s="199" t="str">
        <f t="shared" si="1504"/>
        <v>AC$16</v>
      </c>
      <c r="AD1202" s="199" t="str">
        <f t="shared" si="1504"/>
        <v>AD$16</v>
      </c>
      <c r="AE1202" s="199" t="str">
        <f t="shared" si="1504"/>
        <v>AE$16</v>
      </c>
      <c r="AF1202" s="199" t="str">
        <f t="shared" si="1504"/>
        <v>AF$16</v>
      </c>
      <c r="AG1202" s="199" t="str">
        <f t="shared" si="1504"/>
        <v>AG$16</v>
      </c>
      <c r="AH1202" s="199" t="str">
        <f t="shared" si="1504"/>
        <v>AH$16</v>
      </c>
      <c r="AI1202" s="199" t="str">
        <f t="shared" si="1504"/>
        <v>AI$16</v>
      </c>
      <c r="AJ1202" s="199" t="str">
        <f t="shared" si="1504"/>
        <v>AJ$16</v>
      </c>
      <c r="AK1202" s="199" t="str">
        <f t="shared" si="1504"/>
        <v>AK$16</v>
      </c>
      <c r="AL1202" s="199" t="str">
        <f t="shared" si="1504"/>
        <v>AL$16</v>
      </c>
      <c r="AM1202" s="199" t="str">
        <f t="shared" si="1504"/>
        <v>AM$16</v>
      </c>
      <c r="AN1202" s="199" t="str">
        <f t="shared" si="1504"/>
        <v>AN$16</v>
      </c>
      <c r="AO1202" s="199" t="str">
        <f t="shared" si="1504"/>
        <v>AO$16</v>
      </c>
      <c r="AP1202" s="199" t="str">
        <f t="shared" si="1504"/>
        <v>AP$16</v>
      </c>
      <c r="AQ1202" s="199" t="str">
        <f t="shared" si="1504"/>
        <v>AQ$16</v>
      </c>
      <c r="AR1202" s="199" t="str">
        <f t="shared" si="1504"/>
        <v>AR$16</v>
      </c>
      <c r="AS1202" s="199" t="str">
        <f t="shared" si="1504"/>
        <v>AS$16</v>
      </c>
      <c r="AT1202" s="199" t="str">
        <f t="shared" si="1504"/>
        <v>AT$16</v>
      </c>
      <c r="AU1202" s="199" t="str">
        <f t="shared" si="1504"/>
        <v>AU$16</v>
      </c>
      <c r="AV1202" s="199" t="str">
        <f t="shared" si="1504"/>
        <v>AV$16</v>
      </c>
      <c r="AW1202" s="199" t="str">
        <f t="shared" si="1504"/>
        <v>AW$16</v>
      </c>
      <c r="AX1202" s="199" t="str">
        <f t="shared" si="1504"/>
        <v>AX$16</v>
      </c>
      <c r="AY1202" s="199" t="str">
        <f t="shared" ref="AY1202:CD1202" si="1505">AY$20</f>
        <v>AY$16</v>
      </c>
      <c r="AZ1202" s="199" t="str">
        <f t="shared" si="1505"/>
        <v>AZ$16</v>
      </c>
      <c r="BA1202" s="199" t="str">
        <f t="shared" si="1505"/>
        <v>BA$16</v>
      </c>
      <c r="BB1202" s="199" t="str">
        <f t="shared" si="1505"/>
        <v>BB$16</v>
      </c>
      <c r="BC1202" s="199" t="str">
        <f t="shared" si="1505"/>
        <v>BC$16</v>
      </c>
      <c r="BD1202" s="199" t="str">
        <f t="shared" si="1505"/>
        <v>BD$16</v>
      </c>
      <c r="BE1202" s="199" t="str">
        <f t="shared" si="1505"/>
        <v>BE$16</v>
      </c>
      <c r="BF1202" s="199" t="str">
        <f t="shared" si="1505"/>
        <v>BF$16</v>
      </c>
      <c r="BG1202" s="199" t="str">
        <f t="shared" si="1505"/>
        <v>BG$16</v>
      </c>
      <c r="BH1202" s="199" t="str">
        <f t="shared" si="1505"/>
        <v>BH$16</v>
      </c>
      <c r="BI1202" s="199" t="str">
        <f t="shared" si="1505"/>
        <v>BI$16</v>
      </c>
      <c r="BJ1202" s="199" t="str">
        <f t="shared" si="1505"/>
        <v>BJ$16</v>
      </c>
      <c r="BK1202" s="199" t="str">
        <f t="shared" si="1505"/>
        <v>BK$16</v>
      </c>
      <c r="BL1202" s="199" t="str">
        <f t="shared" si="1505"/>
        <v>BL$16</v>
      </c>
      <c r="BM1202" s="199" t="str">
        <f t="shared" si="1505"/>
        <v>BM$16</v>
      </c>
      <c r="BN1202" s="199" t="str">
        <f t="shared" si="1505"/>
        <v>BN$16</v>
      </c>
      <c r="BO1202" s="199" t="str">
        <f t="shared" si="1505"/>
        <v>BO$16</v>
      </c>
      <c r="BP1202" s="199" t="str">
        <f t="shared" si="1505"/>
        <v>BP$16</v>
      </c>
      <c r="BQ1202" s="199" t="str">
        <f t="shared" si="1505"/>
        <v>BQ$16</v>
      </c>
      <c r="BR1202" s="199" t="str">
        <f t="shared" si="1505"/>
        <v>BR$16</v>
      </c>
      <c r="BS1202" s="199" t="str">
        <f t="shared" si="1505"/>
        <v>BS$16</v>
      </c>
      <c r="BT1202" s="199" t="str">
        <f t="shared" si="1505"/>
        <v>BT$16</v>
      </c>
      <c r="BU1202" s="199" t="str">
        <f t="shared" si="1505"/>
        <v>BU$16</v>
      </c>
      <c r="BV1202" s="199" t="str">
        <f t="shared" si="1505"/>
        <v>BV$16</v>
      </c>
      <c r="BW1202" s="199" t="str">
        <f t="shared" si="1505"/>
        <v>BW$16</v>
      </c>
      <c r="BX1202" s="199" t="str">
        <f t="shared" si="1505"/>
        <v>BX$16</v>
      </c>
      <c r="BY1202" s="199" t="str">
        <f t="shared" si="1505"/>
        <v>BY$16</v>
      </c>
      <c r="BZ1202" s="199" t="str">
        <f t="shared" si="1505"/>
        <v>BZ$16</v>
      </c>
      <c r="CA1202" s="199" t="str">
        <f t="shared" si="1505"/>
        <v>CA$16</v>
      </c>
      <c r="CB1202" s="199" t="str">
        <f t="shared" si="1505"/>
        <v>CB$16</v>
      </c>
      <c r="CC1202" s="199" t="str">
        <f t="shared" si="1505"/>
        <v>CC$16</v>
      </c>
      <c r="CD1202" s="199" t="str">
        <f t="shared" si="1505"/>
        <v>CD$16</v>
      </c>
      <c r="CE1202" s="199" t="str">
        <f t="shared" ref="CE1202:CL1202" si="1506">CE$20</f>
        <v>CE$16</v>
      </c>
      <c r="CF1202" s="199" t="str">
        <f t="shared" si="1506"/>
        <v>CF$16</v>
      </c>
      <c r="CG1202" s="199" t="str">
        <f t="shared" si="1506"/>
        <v>CG$16</v>
      </c>
      <c r="CH1202" s="199" t="str">
        <f t="shared" si="1506"/>
        <v>CH$16</v>
      </c>
      <c r="CI1202" s="199" t="str">
        <f t="shared" si="1506"/>
        <v>CI$16</v>
      </c>
      <c r="CJ1202" s="199" t="str">
        <f t="shared" si="1506"/>
        <v>CJ$16</v>
      </c>
      <c r="CK1202" s="199" t="str">
        <f t="shared" si="1506"/>
        <v>CK$16</v>
      </c>
      <c r="CL1202" s="199" t="str">
        <f t="shared" si="1506"/>
        <v>CL$16</v>
      </c>
      <c r="CN1202" s="176"/>
      <c r="CO1202" s="199" t="str">
        <f t="shared" ref="CO1202:DL1202" si="1507">CO$20</f>
        <v>CO$16</v>
      </c>
      <c r="CP1202" s="199" t="str">
        <f t="shared" si="1507"/>
        <v>CP$16</v>
      </c>
      <c r="CQ1202" s="199" t="str">
        <f t="shared" si="1507"/>
        <v>CQ$16</v>
      </c>
      <c r="CR1202" s="199" t="str">
        <f t="shared" si="1507"/>
        <v>CR$16</v>
      </c>
      <c r="CS1202" s="199" t="str">
        <f t="shared" si="1507"/>
        <v>CS$16</v>
      </c>
      <c r="CT1202" s="199" t="str">
        <f t="shared" si="1507"/>
        <v>CT$16</v>
      </c>
      <c r="CU1202" s="199" t="str">
        <f t="shared" si="1507"/>
        <v>CU$16</v>
      </c>
      <c r="CV1202" s="199" t="str">
        <f t="shared" si="1507"/>
        <v>CV$16</v>
      </c>
      <c r="CW1202" s="199" t="str">
        <f t="shared" si="1507"/>
        <v>CW$16</v>
      </c>
      <c r="CX1202" s="199" t="str">
        <f t="shared" si="1507"/>
        <v>CX$16</v>
      </c>
      <c r="CY1202" s="199" t="str">
        <f t="shared" si="1507"/>
        <v>CY$16</v>
      </c>
      <c r="CZ1202" s="199" t="str">
        <f t="shared" si="1507"/>
        <v>CZ$16</v>
      </c>
      <c r="DA1202" s="199" t="str">
        <f t="shared" si="1507"/>
        <v>DA$16</v>
      </c>
      <c r="DB1202" s="199" t="str">
        <f t="shared" si="1507"/>
        <v>DB$16</v>
      </c>
      <c r="DC1202" s="199" t="str">
        <f t="shared" si="1507"/>
        <v>DC$16</v>
      </c>
      <c r="DD1202" s="199" t="str">
        <f t="shared" si="1507"/>
        <v>DD$16</v>
      </c>
      <c r="DE1202" s="199" t="str">
        <f t="shared" si="1507"/>
        <v>DE$16</v>
      </c>
      <c r="DF1202" s="199" t="str">
        <f t="shared" si="1507"/>
        <v>DF$16</v>
      </c>
      <c r="DG1202" s="199" t="str">
        <f t="shared" si="1507"/>
        <v>DG$16</v>
      </c>
      <c r="DH1202" s="199" t="str">
        <f t="shared" si="1507"/>
        <v>DH$16</v>
      </c>
      <c r="DI1202" s="199" t="str">
        <f t="shared" si="1507"/>
        <v>DI$16</v>
      </c>
      <c r="DJ1202" s="199" t="str">
        <f t="shared" si="1507"/>
        <v>DJ$16</v>
      </c>
      <c r="DK1202" s="199" t="str">
        <f t="shared" si="1507"/>
        <v>DK$16</v>
      </c>
      <c r="DL1202" s="199" t="str">
        <f t="shared" si="1507"/>
        <v>DL$16</v>
      </c>
    </row>
    <row r="1203" spans="1:116" x14ac:dyDescent="0.4">
      <c r="A1203" s="174"/>
      <c r="E1203" s="8"/>
      <c r="G1203" s="175" t="s">
        <v>462</v>
      </c>
      <c r="H1203" s="200"/>
      <c r="I1203" s="201"/>
      <c r="J1203" s="201"/>
      <c r="K1203" s="202"/>
      <c r="L1203" s="202"/>
      <c r="M1203" s="202"/>
      <c r="N1203" s="202"/>
      <c r="O1203" s="202"/>
      <c r="P1203" s="202"/>
      <c r="R1203" s="202"/>
      <c r="S1203" s="199" t="str">
        <f t="shared" ref="S1203:AX1203" si="1508">S$21</f>
        <v>S$17</v>
      </c>
      <c r="T1203" s="199" t="str">
        <f t="shared" si="1508"/>
        <v>T$17</v>
      </c>
      <c r="U1203" s="199" t="str">
        <f t="shared" si="1508"/>
        <v>U$17</v>
      </c>
      <c r="V1203" s="199" t="str">
        <f t="shared" si="1508"/>
        <v>V$17</v>
      </c>
      <c r="W1203" s="199" t="str">
        <f t="shared" si="1508"/>
        <v>W$17</v>
      </c>
      <c r="X1203" s="199" t="str">
        <f t="shared" si="1508"/>
        <v>X$17</v>
      </c>
      <c r="Y1203" s="199" t="str">
        <f t="shared" si="1508"/>
        <v>Y$17</v>
      </c>
      <c r="Z1203" s="199" t="str">
        <f t="shared" si="1508"/>
        <v>Z$17</v>
      </c>
      <c r="AA1203" s="199" t="str">
        <f t="shared" si="1508"/>
        <v>AA$17</v>
      </c>
      <c r="AB1203" s="199" t="str">
        <f t="shared" si="1508"/>
        <v>AB$17</v>
      </c>
      <c r="AC1203" s="199" t="str">
        <f t="shared" si="1508"/>
        <v>AC$17</v>
      </c>
      <c r="AD1203" s="199" t="str">
        <f t="shared" si="1508"/>
        <v>AD$17</v>
      </c>
      <c r="AE1203" s="199" t="str">
        <f t="shared" si="1508"/>
        <v>AE$17</v>
      </c>
      <c r="AF1203" s="199" t="str">
        <f t="shared" si="1508"/>
        <v>AF$17</v>
      </c>
      <c r="AG1203" s="199" t="str">
        <f t="shared" si="1508"/>
        <v>AG$17</v>
      </c>
      <c r="AH1203" s="199" t="str">
        <f t="shared" si="1508"/>
        <v>AH$17</v>
      </c>
      <c r="AI1203" s="199" t="str">
        <f t="shared" si="1508"/>
        <v>AI$17</v>
      </c>
      <c r="AJ1203" s="199" t="str">
        <f t="shared" si="1508"/>
        <v>AJ$17</v>
      </c>
      <c r="AK1203" s="199" t="str">
        <f t="shared" si="1508"/>
        <v>AK$17</v>
      </c>
      <c r="AL1203" s="199" t="str">
        <f t="shared" si="1508"/>
        <v>AL$17</v>
      </c>
      <c r="AM1203" s="199" t="str">
        <f t="shared" si="1508"/>
        <v>AM$17</v>
      </c>
      <c r="AN1203" s="199" t="str">
        <f t="shared" si="1508"/>
        <v>AN$17</v>
      </c>
      <c r="AO1203" s="199" t="str">
        <f t="shared" si="1508"/>
        <v>AO$17</v>
      </c>
      <c r="AP1203" s="199" t="str">
        <f t="shared" si="1508"/>
        <v>AP$17</v>
      </c>
      <c r="AQ1203" s="199" t="str">
        <f t="shared" si="1508"/>
        <v>AQ$17</v>
      </c>
      <c r="AR1203" s="199" t="str">
        <f t="shared" si="1508"/>
        <v>AR$17</v>
      </c>
      <c r="AS1203" s="199" t="str">
        <f t="shared" si="1508"/>
        <v>AS$17</v>
      </c>
      <c r="AT1203" s="199" t="str">
        <f t="shared" si="1508"/>
        <v>AT$17</v>
      </c>
      <c r="AU1203" s="199" t="str">
        <f t="shared" si="1508"/>
        <v>AU$17</v>
      </c>
      <c r="AV1203" s="199" t="str">
        <f t="shared" si="1508"/>
        <v>AV$17</v>
      </c>
      <c r="AW1203" s="199" t="str">
        <f t="shared" si="1508"/>
        <v>AW$17</v>
      </c>
      <c r="AX1203" s="199" t="str">
        <f t="shared" si="1508"/>
        <v>AX$17</v>
      </c>
      <c r="AY1203" s="199" t="str">
        <f t="shared" ref="AY1203:CD1203" si="1509">AY$21</f>
        <v>AY$17</v>
      </c>
      <c r="AZ1203" s="199" t="str">
        <f t="shared" si="1509"/>
        <v>AZ$17</v>
      </c>
      <c r="BA1203" s="199" t="str">
        <f t="shared" si="1509"/>
        <v>BA$17</v>
      </c>
      <c r="BB1203" s="199" t="str">
        <f t="shared" si="1509"/>
        <v>BB$17</v>
      </c>
      <c r="BC1203" s="199" t="str">
        <f t="shared" si="1509"/>
        <v>BC$17</v>
      </c>
      <c r="BD1203" s="199" t="str">
        <f t="shared" si="1509"/>
        <v>BD$17</v>
      </c>
      <c r="BE1203" s="199" t="str">
        <f t="shared" si="1509"/>
        <v>BE$17</v>
      </c>
      <c r="BF1203" s="199" t="str">
        <f t="shared" si="1509"/>
        <v>BF$17</v>
      </c>
      <c r="BG1203" s="199" t="str">
        <f t="shared" si="1509"/>
        <v>BG$17</v>
      </c>
      <c r="BH1203" s="199" t="str">
        <f t="shared" si="1509"/>
        <v>BH$17</v>
      </c>
      <c r="BI1203" s="199" t="str">
        <f t="shared" si="1509"/>
        <v>BI$17</v>
      </c>
      <c r="BJ1203" s="199" t="str">
        <f t="shared" si="1509"/>
        <v>BJ$17</v>
      </c>
      <c r="BK1203" s="199" t="str">
        <f t="shared" si="1509"/>
        <v>BK$17</v>
      </c>
      <c r="BL1203" s="199" t="str">
        <f t="shared" si="1509"/>
        <v>BL$17</v>
      </c>
      <c r="BM1203" s="199" t="str">
        <f t="shared" si="1509"/>
        <v>BM$17</v>
      </c>
      <c r="BN1203" s="199" t="str">
        <f t="shared" si="1509"/>
        <v>BN$17</v>
      </c>
      <c r="BO1203" s="199" t="str">
        <f t="shared" si="1509"/>
        <v>BO$17</v>
      </c>
      <c r="BP1203" s="199" t="str">
        <f t="shared" si="1509"/>
        <v>BP$17</v>
      </c>
      <c r="BQ1203" s="199" t="str">
        <f t="shared" si="1509"/>
        <v>BQ$17</v>
      </c>
      <c r="BR1203" s="199" t="str">
        <f t="shared" si="1509"/>
        <v>BR$17</v>
      </c>
      <c r="BS1203" s="199" t="str">
        <f t="shared" si="1509"/>
        <v>BS$17</v>
      </c>
      <c r="BT1203" s="199" t="str">
        <f t="shared" si="1509"/>
        <v>BT$17</v>
      </c>
      <c r="BU1203" s="199" t="str">
        <f t="shared" si="1509"/>
        <v>BU$17</v>
      </c>
      <c r="BV1203" s="199" t="str">
        <f t="shared" si="1509"/>
        <v>BV$17</v>
      </c>
      <c r="BW1203" s="199" t="str">
        <f t="shared" si="1509"/>
        <v>BW$17</v>
      </c>
      <c r="BX1203" s="199" t="str">
        <f t="shared" si="1509"/>
        <v>BX$17</v>
      </c>
      <c r="BY1203" s="199" t="str">
        <f t="shared" si="1509"/>
        <v>BY$17</v>
      </c>
      <c r="BZ1203" s="199" t="str">
        <f t="shared" si="1509"/>
        <v>BZ$17</v>
      </c>
      <c r="CA1203" s="199" t="str">
        <f t="shared" si="1509"/>
        <v>CA$17</v>
      </c>
      <c r="CB1203" s="199" t="str">
        <f t="shared" si="1509"/>
        <v>CB$17</v>
      </c>
      <c r="CC1203" s="199" t="str">
        <f t="shared" si="1509"/>
        <v>CC$17</v>
      </c>
      <c r="CD1203" s="199" t="str">
        <f t="shared" si="1509"/>
        <v>CD$17</v>
      </c>
      <c r="CE1203" s="199" t="str">
        <f t="shared" ref="CE1203:CL1203" si="1510">CE$21</f>
        <v>CE$17</v>
      </c>
      <c r="CF1203" s="199" t="str">
        <f t="shared" si="1510"/>
        <v>CF$17</v>
      </c>
      <c r="CG1203" s="199" t="str">
        <f t="shared" si="1510"/>
        <v>CG$17</v>
      </c>
      <c r="CH1203" s="199" t="str">
        <f t="shared" si="1510"/>
        <v>CH$17</v>
      </c>
      <c r="CI1203" s="199" t="str">
        <f t="shared" si="1510"/>
        <v>CI$17</v>
      </c>
      <c r="CJ1203" s="199" t="str">
        <f t="shared" si="1510"/>
        <v>CJ$17</v>
      </c>
      <c r="CK1203" s="199" t="str">
        <f t="shared" si="1510"/>
        <v>CK$17</v>
      </c>
      <c r="CL1203" s="199" t="str">
        <f t="shared" si="1510"/>
        <v>CL$17</v>
      </c>
      <c r="CN1203" s="201"/>
      <c r="CO1203" s="199" t="str">
        <f t="shared" ref="CO1203:DL1203" si="1511">CO$21</f>
        <v>CO$17</v>
      </c>
      <c r="CP1203" s="199" t="str">
        <f t="shared" si="1511"/>
        <v>CP$17</v>
      </c>
      <c r="CQ1203" s="199" t="str">
        <f t="shared" si="1511"/>
        <v>CQ$17</v>
      </c>
      <c r="CR1203" s="199" t="str">
        <f t="shared" si="1511"/>
        <v>CR$17</v>
      </c>
      <c r="CS1203" s="199" t="str">
        <f t="shared" si="1511"/>
        <v>CS$17</v>
      </c>
      <c r="CT1203" s="199" t="str">
        <f t="shared" si="1511"/>
        <v>CT$17</v>
      </c>
      <c r="CU1203" s="199" t="str">
        <f t="shared" si="1511"/>
        <v>CU$17</v>
      </c>
      <c r="CV1203" s="199" t="str">
        <f t="shared" si="1511"/>
        <v>CV$17</v>
      </c>
      <c r="CW1203" s="199" t="str">
        <f t="shared" si="1511"/>
        <v>CW$17</v>
      </c>
      <c r="CX1203" s="199" t="str">
        <f t="shared" si="1511"/>
        <v>CX$17</v>
      </c>
      <c r="CY1203" s="199" t="str">
        <f t="shared" si="1511"/>
        <v>CY$17</v>
      </c>
      <c r="CZ1203" s="199" t="str">
        <f t="shared" si="1511"/>
        <v>CZ$17</v>
      </c>
      <c r="DA1203" s="199" t="str">
        <f t="shared" si="1511"/>
        <v>DA$17</v>
      </c>
      <c r="DB1203" s="199" t="str">
        <f t="shared" si="1511"/>
        <v>DB$17</v>
      </c>
      <c r="DC1203" s="199" t="str">
        <f t="shared" si="1511"/>
        <v>DC$17</v>
      </c>
      <c r="DD1203" s="199" t="str">
        <f t="shared" si="1511"/>
        <v>DD$17</v>
      </c>
      <c r="DE1203" s="199" t="str">
        <f t="shared" si="1511"/>
        <v>DE$17</v>
      </c>
      <c r="DF1203" s="199" t="str">
        <f t="shared" si="1511"/>
        <v>DF$17</v>
      </c>
      <c r="DG1203" s="199" t="str">
        <f t="shared" si="1511"/>
        <v>DG$17</v>
      </c>
      <c r="DH1203" s="199" t="str">
        <f t="shared" si="1511"/>
        <v>DH$17</v>
      </c>
      <c r="DI1203" s="199" t="str">
        <f t="shared" si="1511"/>
        <v>DI$17</v>
      </c>
      <c r="DJ1203" s="199" t="str">
        <f t="shared" si="1511"/>
        <v>DJ$17</v>
      </c>
      <c r="DK1203" s="199" t="str">
        <f t="shared" si="1511"/>
        <v>DK$17</v>
      </c>
      <c r="DL1203" s="199" t="str">
        <f t="shared" si="1511"/>
        <v>DL$17</v>
      </c>
    </row>
    <row r="1204" spans="1:116" x14ac:dyDescent="0.4">
      <c r="A1204" s="174"/>
      <c r="E1204" s="8"/>
      <c r="G1204" s="175" t="s">
        <v>491</v>
      </c>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t="s">
        <v>505</v>
      </c>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t="s">
        <v>463</v>
      </c>
      <c r="H1206" s="200"/>
      <c r="I1206" s="201"/>
      <c r="J1206" s="201"/>
      <c r="K1206" s="202"/>
      <c r="L1206" s="202"/>
      <c r="M1206" s="202"/>
      <c r="N1206" s="202"/>
      <c r="O1206" s="202"/>
      <c r="P1206" s="202"/>
      <c r="R1206" s="202"/>
      <c r="S1206" s="190" t="str">
        <f t="shared" ref="S1206:AX1206" si="1512">S$22</f>
        <v>S$18</v>
      </c>
      <c r="T1206" s="190" t="str">
        <f t="shared" si="1512"/>
        <v>T$18</v>
      </c>
      <c r="U1206" s="190" t="str">
        <f t="shared" si="1512"/>
        <v>U$18</v>
      </c>
      <c r="V1206" s="190" t="str">
        <f t="shared" si="1512"/>
        <v>V$18</v>
      </c>
      <c r="W1206" s="190" t="str">
        <f t="shared" si="1512"/>
        <v>W$18</v>
      </c>
      <c r="X1206" s="190" t="str">
        <f t="shared" si="1512"/>
        <v>X$18</v>
      </c>
      <c r="Y1206" s="190" t="str">
        <f t="shared" si="1512"/>
        <v>Y$18</v>
      </c>
      <c r="Z1206" s="190" t="str">
        <f t="shared" si="1512"/>
        <v>Z$18</v>
      </c>
      <c r="AA1206" s="190" t="str">
        <f t="shared" si="1512"/>
        <v>AA$18</v>
      </c>
      <c r="AB1206" s="190" t="str">
        <f t="shared" si="1512"/>
        <v>AB$18</v>
      </c>
      <c r="AC1206" s="190" t="str">
        <f t="shared" si="1512"/>
        <v>AC$18</v>
      </c>
      <c r="AD1206" s="190" t="str">
        <f t="shared" si="1512"/>
        <v>AD$18</v>
      </c>
      <c r="AE1206" s="190" t="str">
        <f t="shared" si="1512"/>
        <v>AE$18</v>
      </c>
      <c r="AF1206" s="190" t="str">
        <f t="shared" si="1512"/>
        <v>AF$18</v>
      </c>
      <c r="AG1206" s="190" t="str">
        <f t="shared" si="1512"/>
        <v>AG$18</v>
      </c>
      <c r="AH1206" s="190" t="str">
        <f t="shared" si="1512"/>
        <v>AH$18</v>
      </c>
      <c r="AI1206" s="190" t="str">
        <f t="shared" si="1512"/>
        <v>AI$18</v>
      </c>
      <c r="AJ1206" s="190" t="str">
        <f t="shared" si="1512"/>
        <v>AJ$18</v>
      </c>
      <c r="AK1206" s="190" t="str">
        <f t="shared" si="1512"/>
        <v>AK$18</v>
      </c>
      <c r="AL1206" s="190" t="str">
        <f t="shared" si="1512"/>
        <v>AL$18</v>
      </c>
      <c r="AM1206" s="190" t="str">
        <f t="shared" si="1512"/>
        <v>AM$18</v>
      </c>
      <c r="AN1206" s="190" t="str">
        <f t="shared" si="1512"/>
        <v>AN$18</v>
      </c>
      <c r="AO1206" s="190" t="str">
        <f t="shared" si="1512"/>
        <v>AO$18</v>
      </c>
      <c r="AP1206" s="190" t="str">
        <f t="shared" si="1512"/>
        <v>AP$18</v>
      </c>
      <c r="AQ1206" s="190" t="str">
        <f t="shared" si="1512"/>
        <v>AQ$18</v>
      </c>
      <c r="AR1206" s="190" t="str">
        <f t="shared" si="1512"/>
        <v>AR$18</v>
      </c>
      <c r="AS1206" s="190" t="str">
        <f t="shared" si="1512"/>
        <v>AS$18</v>
      </c>
      <c r="AT1206" s="190" t="str">
        <f t="shared" si="1512"/>
        <v>AT$18</v>
      </c>
      <c r="AU1206" s="190" t="str">
        <f t="shared" si="1512"/>
        <v>AU$18</v>
      </c>
      <c r="AV1206" s="190" t="str">
        <f t="shared" si="1512"/>
        <v>AV$18</v>
      </c>
      <c r="AW1206" s="190" t="str">
        <f t="shared" si="1512"/>
        <v>AW$18</v>
      </c>
      <c r="AX1206" s="190" t="str">
        <f t="shared" si="1512"/>
        <v>AX$18</v>
      </c>
      <c r="AY1206" s="190" t="str">
        <f t="shared" ref="AY1206:CD1206" si="1513">AY$22</f>
        <v>AY$18</v>
      </c>
      <c r="AZ1206" s="190" t="str">
        <f t="shared" si="1513"/>
        <v>AZ$18</v>
      </c>
      <c r="BA1206" s="190" t="str">
        <f t="shared" si="1513"/>
        <v>BA$18</v>
      </c>
      <c r="BB1206" s="190" t="str">
        <f t="shared" si="1513"/>
        <v>BB$18</v>
      </c>
      <c r="BC1206" s="190" t="str">
        <f t="shared" si="1513"/>
        <v>BC$18</v>
      </c>
      <c r="BD1206" s="190" t="str">
        <f t="shared" si="1513"/>
        <v>BD$18</v>
      </c>
      <c r="BE1206" s="190" t="str">
        <f t="shared" si="1513"/>
        <v>BE$18</v>
      </c>
      <c r="BF1206" s="190" t="str">
        <f t="shared" si="1513"/>
        <v>BF$18</v>
      </c>
      <c r="BG1206" s="190" t="str">
        <f t="shared" si="1513"/>
        <v>BG$18</v>
      </c>
      <c r="BH1206" s="190" t="str">
        <f t="shared" si="1513"/>
        <v>BH$18</v>
      </c>
      <c r="BI1206" s="190" t="str">
        <f t="shared" si="1513"/>
        <v>BI$18</v>
      </c>
      <c r="BJ1206" s="190" t="str">
        <f t="shared" si="1513"/>
        <v>BJ$18</v>
      </c>
      <c r="BK1206" s="190" t="str">
        <f t="shared" si="1513"/>
        <v>BK$18</v>
      </c>
      <c r="BL1206" s="190" t="str">
        <f t="shared" si="1513"/>
        <v>BL$18</v>
      </c>
      <c r="BM1206" s="190" t="str">
        <f t="shared" si="1513"/>
        <v>BM$18</v>
      </c>
      <c r="BN1206" s="190" t="str">
        <f t="shared" si="1513"/>
        <v>BN$18</v>
      </c>
      <c r="BO1206" s="190" t="str">
        <f t="shared" si="1513"/>
        <v>BO$18</v>
      </c>
      <c r="BP1206" s="190" t="str">
        <f t="shared" si="1513"/>
        <v>BP$18</v>
      </c>
      <c r="BQ1206" s="190" t="str">
        <f t="shared" si="1513"/>
        <v>BQ$18</v>
      </c>
      <c r="BR1206" s="190" t="str">
        <f t="shared" si="1513"/>
        <v>BR$18</v>
      </c>
      <c r="BS1206" s="190" t="str">
        <f t="shared" si="1513"/>
        <v>BS$18</v>
      </c>
      <c r="BT1206" s="190" t="str">
        <f t="shared" si="1513"/>
        <v>BT$18</v>
      </c>
      <c r="BU1206" s="190" t="str">
        <f t="shared" si="1513"/>
        <v>BU$18</v>
      </c>
      <c r="BV1206" s="190" t="str">
        <f t="shared" si="1513"/>
        <v>BV$18</v>
      </c>
      <c r="BW1206" s="190" t="str">
        <f t="shared" si="1513"/>
        <v>BW$18</v>
      </c>
      <c r="BX1206" s="190" t="str">
        <f t="shared" si="1513"/>
        <v>BX$18</v>
      </c>
      <c r="BY1206" s="190" t="str">
        <f t="shared" si="1513"/>
        <v>BY$18</v>
      </c>
      <c r="BZ1206" s="190" t="str">
        <f t="shared" si="1513"/>
        <v>BZ$18</v>
      </c>
      <c r="CA1206" s="190" t="str">
        <f t="shared" si="1513"/>
        <v>CA$18</v>
      </c>
      <c r="CB1206" s="190" t="str">
        <f t="shared" si="1513"/>
        <v>CB$18</v>
      </c>
      <c r="CC1206" s="190" t="str">
        <f t="shared" si="1513"/>
        <v>CC$18</v>
      </c>
      <c r="CD1206" s="190" t="str">
        <f t="shared" si="1513"/>
        <v>CD$18</v>
      </c>
      <c r="CE1206" s="190" t="str">
        <f t="shared" ref="CE1206:CL1206" si="1514">CE$22</f>
        <v>CE$18</v>
      </c>
      <c r="CF1206" s="190" t="str">
        <f t="shared" si="1514"/>
        <v>CF$18</v>
      </c>
      <c r="CG1206" s="190" t="str">
        <f t="shared" si="1514"/>
        <v>CG$18</v>
      </c>
      <c r="CH1206" s="190" t="str">
        <f t="shared" si="1514"/>
        <v>CH$18</v>
      </c>
      <c r="CI1206" s="190" t="str">
        <f t="shared" si="1514"/>
        <v>CI$18</v>
      </c>
      <c r="CJ1206" s="190" t="str">
        <f t="shared" si="1514"/>
        <v>CJ$18</v>
      </c>
      <c r="CK1206" s="190" t="str">
        <f t="shared" si="1514"/>
        <v>CK$18</v>
      </c>
      <c r="CL1206" s="190" t="str">
        <f t="shared" si="1514"/>
        <v>CL$18</v>
      </c>
      <c r="CN1206" s="201"/>
      <c r="CO1206" s="190" t="str">
        <f t="shared" ref="CO1206:DL1206" si="1515">CO$22</f>
        <v>CO$18</v>
      </c>
      <c r="CP1206" s="190" t="str">
        <f t="shared" si="1515"/>
        <v>CP$18</v>
      </c>
      <c r="CQ1206" s="190" t="str">
        <f t="shared" si="1515"/>
        <v>CQ$18</v>
      </c>
      <c r="CR1206" s="190" t="str">
        <f t="shared" si="1515"/>
        <v>CR$18</v>
      </c>
      <c r="CS1206" s="190" t="str">
        <f t="shared" si="1515"/>
        <v>CS$18</v>
      </c>
      <c r="CT1206" s="190" t="str">
        <f t="shared" si="1515"/>
        <v>CT$18</v>
      </c>
      <c r="CU1206" s="190" t="str">
        <f t="shared" si="1515"/>
        <v>CU$18</v>
      </c>
      <c r="CV1206" s="190" t="str">
        <f t="shared" si="1515"/>
        <v>CV$18</v>
      </c>
      <c r="CW1206" s="190" t="str">
        <f t="shared" si="1515"/>
        <v>CW$18</v>
      </c>
      <c r="CX1206" s="190" t="str">
        <f t="shared" si="1515"/>
        <v>CX$18</v>
      </c>
      <c r="CY1206" s="190" t="str">
        <f t="shared" si="1515"/>
        <v>CY$18</v>
      </c>
      <c r="CZ1206" s="190" t="str">
        <f t="shared" si="1515"/>
        <v>CZ$18</v>
      </c>
      <c r="DA1206" s="190" t="str">
        <f t="shared" si="1515"/>
        <v>DA$18</v>
      </c>
      <c r="DB1206" s="190" t="str">
        <f t="shared" si="1515"/>
        <v>DB$18</v>
      </c>
      <c r="DC1206" s="190" t="str">
        <f t="shared" si="1515"/>
        <v>DC$18</v>
      </c>
      <c r="DD1206" s="190" t="str">
        <f t="shared" si="1515"/>
        <v>DD$18</v>
      </c>
      <c r="DE1206" s="190" t="str">
        <f t="shared" si="1515"/>
        <v>DE$18</v>
      </c>
      <c r="DF1206" s="190" t="str">
        <f t="shared" si="1515"/>
        <v>DF$18</v>
      </c>
      <c r="DG1206" s="190" t="str">
        <f t="shared" si="1515"/>
        <v>DG$18</v>
      </c>
      <c r="DH1206" s="190" t="str">
        <f t="shared" si="1515"/>
        <v>DH$18</v>
      </c>
      <c r="DI1206" s="190" t="str">
        <f t="shared" si="1515"/>
        <v>DI$18</v>
      </c>
      <c r="DJ1206" s="190" t="str">
        <f t="shared" si="1515"/>
        <v>DJ$18</v>
      </c>
      <c r="DK1206" s="190" t="str">
        <f t="shared" si="1515"/>
        <v>DK$18</v>
      </c>
      <c r="DL1206" s="190" t="str">
        <f t="shared" si="1515"/>
        <v>DL$18</v>
      </c>
    </row>
    <row r="1207" spans="1:116" x14ac:dyDescent="0.4">
      <c r="A1207" s="174"/>
      <c r="E1207" s="8"/>
      <c r="G1207" s="175" t="s">
        <v>464</v>
      </c>
      <c r="H1207" s="200"/>
      <c r="I1207" s="201"/>
      <c r="J1207" s="201"/>
      <c r="K1207" s="202"/>
      <c r="L1207" s="202"/>
      <c r="M1207" s="202"/>
      <c r="N1207" s="202"/>
      <c r="O1207" s="202"/>
      <c r="P1207" s="202"/>
      <c r="R1207" s="202"/>
      <c r="S1207" s="190" t="str">
        <f t="shared" ref="S1207:AX1207" si="1516">S$23</f>
        <v>S$19</v>
      </c>
      <c r="T1207" s="190" t="str">
        <f t="shared" si="1516"/>
        <v>T$19</v>
      </c>
      <c r="U1207" s="190" t="str">
        <f t="shared" si="1516"/>
        <v>U$19</v>
      </c>
      <c r="V1207" s="190" t="str">
        <f t="shared" si="1516"/>
        <v>V$19</v>
      </c>
      <c r="W1207" s="190" t="str">
        <f t="shared" si="1516"/>
        <v>W$19</v>
      </c>
      <c r="X1207" s="190" t="str">
        <f t="shared" si="1516"/>
        <v>X$19</v>
      </c>
      <c r="Y1207" s="190" t="str">
        <f t="shared" si="1516"/>
        <v>Y$19</v>
      </c>
      <c r="Z1207" s="190" t="str">
        <f t="shared" si="1516"/>
        <v>Z$19</v>
      </c>
      <c r="AA1207" s="190" t="str">
        <f t="shared" si="1516"/>
        <v>AA$19</v>
      </c>
      <c r="AB1207" s="190" t="str">
        <f t="shared" si="1516"/>
        <v>AB$19</v>
      </c>
      <c r="AC1207" s="190" t="str">
        <f t="shared" si="1516"/>
        <v>AC$19</v>
      </c>
      <c r="AD1207" s="190" t="str">
        <f t="shared" si="1516"/>
        <v>AD$19</v>
      </c>
      <c r="AE1207" s="190" t="str">
        <f t="shared" si="1516"/>
        <v>AE$19</v>
      </c>
      <c r="AF1207" s="190" t="str">
        <f t="shared" si="1516"/>
        <v>AF$19</v>
      </c>
      <c r="AG1207" s="190" t="str">
        <f t="shared" si="1516"/>
        <v>AG$19</v>
      </c>
      <c r="AH1207" s="190" t="str">
        <f t="shared" si="1516"/>
        <v>AH$19</v>
      </c>
      <c r="AI1207" s="190" t="str">
        <f t="shared" si="1516"/>
        <v>AI$19</v>
      </c>
      <c r="AJ1207" s="190" t="str">
        <f t="shared" si="1516"/>
        <v>AJ$19</v>
      </c>
      <c r="AK1207" s="190" t="str">
        <f t="shared" si="1516"/>
        <v>AK$19</v>
      </c>
      <c r="AL1207" s="190" t="str">
        <f t="shared" si="1516"/>
        <v>AL$19</v>
      </c>
      <c r="AM1207" s="190" t="str">
        <f t="shared" si="1516"/>
        <v>AM$19</v>
      </c>
      <c r="AN1207" s="190" t="str">
        <f t="shared" si="1516"/>
        <v>AN$19</v>
      </c>
      <c r="AO1207" s="190" t="str">
        <f t="shared" si="1516"/>
        <v>AO$19</v>
      </c>
      <c r="AP1207" s="190" t="str">
        <f t="shared" si="1516"/>
        <v>AP$19</v>
      </c>
      <c r="AQ1207" s="190" t="str">
        <f t="shared" si="1516"/>
        <v>AQ$19</v>
      </c>
      <c r="AR1207" s="190" t="str">
        <f t="shared" si="1516"/>
        <v>AR$19</v>
      </c>
      <c r="AS1207" s="190" t="str">
        <f t="shared" si="1516"/>
        <v>AS$19</v>
      </c>
      <c r="AT1207" s="190" t="str">
        <f t="shared" si="1516"/>
        <v>AT$19</v>
      </c>
      <c r="AU1207" s="190" t="str">
        <f t="shared" si="1516"/>
        <v>AU$19</v>
      </c>
      <c r="AV1207" s="190" t="str">
        <f t="shared" si="1516"/>
        <v>AV$19</v>
      </c>
      <c r="AW1207" s="190" t="str">
        <f t="shared" si="1516"/>
        <v>AW$19</v>
      </c>
      <c r="AX1207" s="190" t="str">
        <f t="shared" si="1516"/>
        <v>AX$19</v>
      </c>
      <c r="AY1207" s="190" t="str">
        <f t="shared" ref="AY1207:CD1207" si="1517">AY$23</f>
        <v>AY$19</v>
      </c>
      <c r="AZ1207" s="190" t="str">
        <f t="shared" si="1517"/>
        <v>AZ$19</v>
      </c>
      <c r="BA1207" s="190" t="str">
        <f t="shared" si="1517"/>
        <v>BA$19</v>
      </c>
      <c r="BB1207" s="190" t="str">
        <f t="shared" si="1517"/>
        <v>BB$19</v>
      </c>
      <c r="BC1207" s="190" t="str">
        <f t="shared" si="1517"/>
        <v>BC$19</v>
      </c>
      <c r="BD1207" s="190" t="str">
        <f t="shared" si="1517"/>
        <v>BD$19</v>
      </c>
      <c r="BE1207" s="190" t="str">
        <f t="shared" si="1517"/>
        <v>BE$19</v>
      </c>
      <c r="BF1207" s="190" t="str">
        <f t="shared" si="1517"/>
        <v>BF$19</v>
      </c>
      <c r="BG1207" s="190" t="str">
        <f t="shared" si="1517"/>
        <v>BG$19</v>
      </c>
      <c r="BH1207" s="190" t="str">
        <f t="shared" si="1517"/>
        <v>BH$19</v>
      </c>
      <c r="BI1207" s="190" t="str">
        <f t="shared" si="1517"/>
        <v>BI$19</v>
      </c>
      <c r="BJ1207" s="190" t="str">
        <f t="shared" si="1517"/>
        <v>BJ$19</v>
      </c>
      <c r="BK1207" s="190" t="str">
        <f t="shared" si="1517"/>
        <v>BK$19</v>
      </c>
      <c r="BL1207" s="190" t="str">
        <f t="shared" si="1517"/>
        <v>BL$19</v>
      </c>
      <c r="BM1207" s="190" t="str">
        <f t="shared" si="1517"/>
        <v>BM$19</v>
      </c>
      <c r="BN1207" s="190" t="str">
        <f t="shared" si="1517"/>
        <v>BN$19</v>
      </c>
      <c r="BO1207" s="190" t="str">
        <f t="shared" si="1517"/>
        <v>BO$19</v>
      </c>
      <c r="BP1207" s="190" t="str">
        <f t="shared" si="1517"/>
        <v>BP$19</v>
      </c>
      <c r="BQ1207" s="190" t="str">
        <f t="shared" si="1517"/>
        <v>BQ$19</v>
      </c>
      <c r="BR1207" s="190" t="str">
        <f t="shared" si="1517"/>
        <v>BR$19</v>
      </c>
      <c r="BS1207" s="190" t="str">
        <f t="shared" si="1517"/>
        <v>BS$19</v>
      </c>
      <c r="BT1207" s="190" t="str">
        <f t="shared" si="1517"/>
        <v>BT$19</v>
      </c>
      <c r="BU1207" s="190" t="str">
        <f t="shared" si="1517"/>
        <v>BU$19</v>
      </c>
      <c r="BV1207" s="190" t="str">
        <f t="shared" si="1517"/>
        <v>BV$19</v>
      </c>
      <c r="BW1207" s="190" t="str">
        <f t="shared" si="1517"/>
        <v>BW$19</v>
      </c>
      <c r="BX1207" s="190" t="str">
        <f t="shared" si="1517"/>
        <v>BX$19</v>
      </c>
      <c r="BY1207" s="190" t="str">
        <f t="shared" si="1517"/>
        <v>BY$19</v>
      </c>
      <c r="BZ1207" s="190" t="str">
        <f t="shared" si="1517"/>
        <v>BZ$19</v>
      </c>
      <c r="CA1207" s="190" t="str">
        <f t="shared" si="1517"/>
        <v>CA$19</v>
      </c>
      <c r="CB1207" s="190" t="str">
        <f t="shared" si="1517"/>
        <v>CB$19</v>
      </c>
      <c r="CC1207" s="190" t="str">
        <f t="shared" si="1517"/>
        <v>CC$19</v>
      </c>
      <c r="CD1207" s="190" t="str">
        <f t="shared" si="1517"/>
        <v>CD$19</v>
      </c>
      <c r="CE1207" s="190" t="str">
        <f t="shared" ref="CE1207:CL1207" si="1518">CE$23</f>
        <v>CE$19</v>
      </c>
      <c r="CF1207" s="190" t="str">
        <f t="shared" si="1518"/>
        <v>CF$19</v>
      </c>
      <c r="CG1207" s="190" t="str">
        <f t="shared" si="1518"/>
        <v>CG$19</v>
      </c>
      <c r="CH1207" s="190" t="str">
        <f t="shared" si="1518"/>
        <v>CH$19</v>
      </c>
      <c r="CI1207" s="190" t="str">
        <f t="shared" si="1518"/>
        <v>CI$19</v>
      </c>
      <c r="CJ1207" s="190" t="str">
        <f t="shared" si="1518"/>
        <v>CJ$19</v>
      </c>
      <c r="CK1207" s="190" t="str">
        <f t="shared" si="1518"/>
        <v>CK$19</v>
      </c>
      <c r="CL1207" s="190" t="str">
        <f t="shared" si="1518"/>
        <v>CL$19</v>
      </c>
      <c r="CN1207" s="201"/>
      <c r="CO1207" s="190" t="str">
        <f t="shared" ref="CO1207:DL1207" si="1519">CO$23</f>
        <v>CO$19</v>
      </c>
      <c r="CP1207" s="190" t="str">
        <f t="shared" si="1519"/>
        <v>CP$19</v>
      </c>
      <c r="CQ1207" s="190" t="str">
        <f t="shared" si="1519"/>
        <v>CQ$19</v>
      </c>
      <c r="CR1207" s="190" t="str">
        <f t="shared" si="1519"/>
        <v>CR$19</v>
      </c>
      <c r="CS1207" s="190" t="str">
        <f t="shared" si="1519"/>
        <v>CS$19</v>
      </c>
      <c r="CT1207" s="190" t="str">
        <f t="shared" si="1519"/>
        <v>CT$19</v>
      </c>
      <c r="CU1207" s="190" t="str">
        <f t="shared" si="1519"/>
        <v>CU$19</v>
      </c>
      <c r="CV1207" s="190" t="str">
        <f t="shared" si="1519"/>
        <v>CV$19</v>
      </c>
      <c r="CW1207" s="190" t="str">
        <f t="shared" si="1519"/>
        <v>CW$19</v>
      </c>
      <c r="CX1207" s="190" t="str">
        <f t="shared" si="1519"/>
        <v>CX$19</v>
      </c>
      <c r="CY1207" s="190" t="str">
        <f t="shared" si="1519"/>
        <v>CY$19</v>
      </c>
      <c r="CZ1207" s="190" t="str">
        <f t="shared" si="1519"/>
        <v>CZ$19</v>
      </c>
      <c r="DA1207" s="190" t="str">
        <f t="shared" si="1519"/>
        <v>DA$19</v>
      </c>
      <c r="DB1207" s="190" t="str">
        <f t="shared" si="1519"/>
        <v>DB$19</v>
      </c>
      <c r="DC1207" s="190" t="str">
        <f t="shared" si="1519"/>
        <v>DC$19</v>
      </c>
      <c r="DD1207" s="190" t="str">
        <f t="shared" si="1519"/>
        <v>DD$19</v>
      </c>
      <c r="DE1207" s="190" t="str">
        <f t="shared" si="1519"/>
        <v>DE$19</v>
      </c>
      <c r="DF1207" s="190" t="str">
        <f t="shared" si="1519"/>
        <v>DF$19</v>
      </c>
      <c r="DG1207" s="190" t="str">
        <f t="shared" si="1519"/>
        <v>DG$19</v>
      </c>
      <c r="DH1207" s="190" t="str">
        <f t="shared" si="1519"/>
        <v>DH$19</v>
      </c>
      <c r="DI1207" s="190" t="str">
        <f t="shared" si="1519"/>
        <v>DI$19</v>
      </c>
      <c r="DJ1207" s="190" t="str">
        <f t="shared" si="1519"/>
        <v>DJ$19</v>
      </c>
      <c r="DK1207" s="190" t="str">
        <f t="shared" si="1519"/>
        <v>DK$19</v>
      </c>
      <c r="DL1207" s="190" t="str">
        <f t="shared" si="1519"/>
        <v>DL$19</v>
      </c>
    </row>
    <row r="1208" spans="1:116" x14ac:dyDescent="0.4">
      <c r="A1208" s="142" t="s">
        <v>218</v>
      </c>
      <c r="B1208" s="31" t="s">
        <v>81</v>
      </c>
      <c r="C1208" s="31"/>
      <c r="D1208" t="s">
        <v>764</v>
      </c>
      <c r="E1208" s="8" t="str">
        <f t="shared" ref="E1208:E1222" si="1520">ROW()&amp;" "&amp;D1208</f>
        <v>1208 DCHC-S</v>
      </c>
      <c r="F1208" t="s">
        <v>153</v>
      </c>
      <c r="G1208" s="143" t="s">
        <v>188</v>
      </c>
      <c r="H1208" s="142"/>
      <c r="I1208" s="144"/>
      <c r="J1208" s="144"/>
      <c r="K1208" s="142"/>
      <c r="L1208" s="142"/>
      <c r="M1208" s="142"/>
      <c r="N1208" s="142"/>
      <c r="O1208" s="142"/>
      <c r="P1208" s="142"/>
      <c r="R1208" s="143"/>
      <c r="S1208" s="143"/>
      <c r="T1208" s="143"/>
      <c r="U1208" s="143"/>
      <c r="V1208" s="143"/>
      <c r="W1208" s="143"/>
      <c r="X1208" s="143"/>
      <c r="Y1208" s="143"/>
      <c r="Z1208" s="143"/>
      <c r="AA1208" s="143"/>
      <c r="AB1208" s="143"/>
      <c r="AC1208" s="143"/>
      <c r="AD1208" s="143"/>
      <c r="AE1208" s="143"/>
      <c r="AF1208" s="143"/>
      <c r="AG1208" s="143"/>
      <c r="AH1208" s="143"/>
      <c r="AI1208" s="143"/>
      <c r="AJ1208" s="143"/>
      <c r="AK1208" s="143"/>
      <c r="AL1208" s="143"/>
      <c r="AM1208" s="143"/>
      <c r="AN1208" s="143"/>
      <c r="AO1208" s="143"/>
      <c r="AP1208" s="143"/>
      <c r="AQ1208" s="143"/>
      <c r="AR1208" s="143"/>
      <c r="AS1208" s="143"/>
      <c r="AT1208" s="143"/>
      <c r="AU1208" s="143"/>
      <c r="AV1208" s="143"/>
      <c r="AW1208" s="143"/>
      <c r="AX1208" s="143"/>
      <c r="AY1208" s="143"/>
      <c r="AZ1208" s="143"/>
      <c r="BA1208" s="143"/>
      <c r="BB1208" s="143"/>
      <c r="BC1208" s="143"/>
      <c r="BD1208" s="143"/>
      <c r="BE1208" s="143"/>
      <c r="BF1208" s="143"/>
      <c r="BG1208" s="143"/>
      <c r="BH1208" s="143"/>
      <c r="BI1208" s="143"/>
      <c r="BJ1208" s="143"/>
      <c r="BK1208" s="143"/>
      <c r="BL1208" s="143"/>
      <c r="BM1208" s="143"/>
      <c r="BN1208" s="143"/>
      <c r="BO1208" s="143"/>
      <c r="BP1208" s="143"/>
      <c r="BQ1208" s="143"/>
      <c r="BR1208" s="143"/>
      <c r="BS1208" s="143"/>
      <c r="BT1208" s="143"/>
      <c r="BU1208" s="143"/>
      <c r="BV1208" s="143"/>
      <c r="BW1208" s="143"/>
      <c r="BX1208" s="143"/>
      <c r="BY1208" s="143"/>
      <c r="BZ1208" s="143"/>
      <c r="CA1208" s="143"/>
      <c r="CB1208" s="143"/>
      <c r="CC1208" s="143"/>
      <c r="CD1208" s="143"/>
      <c r="CE1208" s="143"/>
      <c r="CF1208" s="143"/>
      <c r="CG1208" s="143"/>
      <c r="CH1208" s="143"/>
      <c r="CI1208" s="143"/>
      <c r="CJ1208" s="143"/>
      <c r="CK1208" s="143"/>
      <c r="CL1208" s="143"/>
      <c r="CN1208" s="144"/>
      <c r="CO1208" s="143"/>
      <c r="CP1208" s="143"/>
      <c r="CQ1208" s="143"/>
      <c r="CR1208" s="143"/>
      <c r="CS1208" s="143"/>
      <c r="CT1208" s="143"/>
      <c r="CU1208" s="143"/>
      <c r="CV1208" s="143"/>
      <c r="CW1208" s="143"/>
      <c r="CX1208" s="143"/>
      <c r="CY1208" s="143"/>
      <c r="CZ1208" s="143"/>
      <c r="DA1208" s="143"/>
      <c r="DB1208" s="143"/>
      <c r="DC1208" s="143"/>
      <c r="DD1208" s="143"/>
      <c r="DE1208" s="143"/>
      <c r="DF1208" s="143"/>
      <c r="DG1208" s="143"/>
      <c r="DH1208" s="143"/>
      <c r="DI1208" s="143"/>
      <c r="DJ1208" s="143"/>
      <c r="DK1208" s="143"/>
      <c r="DL1208" s="143"/>
    </row>
    <row r="1209" spans="1:116" x14ac:dyDescent="0.4">
      <c r="A1209" s="31"/>
      <c r="B1209" t="str">
        <f>E1209</f>
        <v>1209 DCHC-S</v>
      </c>
      <c r="D1209" t="s">
        <v>764</v>
      </c>
      <c r="E1209" s="8" t="str">
        <f>ROW()&amp;" "&amp;D1209</f>
        <v>1209 DCHC-S</v>
      </c>
      <c r="G1209" s="95" t="str">
        <f>G1213&amp;":"</f>
        <v>Expense - Headcount - revenue driven:</v>
      </c>
      <c r="H1209" s="31"/>
      <c r="I1209" s="73"/>
      <c r="J1209" s="73"/>
      <c r="K1209" s="31"/>
      <c r="L1209" s="31"/>
      <c r="M1209" s="31"/>
      <c r="N1209" s="31"/>
      <c r="O1209" s="31"/>
      <c r="P1209" s="31"/>
      <c r="R1209" s="67"/>
      <c r="S1209" s="67"/>
      <c r="T1209" s="67"/>
      <c r="U1209" s="67"/>
      <c r="V1209" s="67"/>
      <c r="W1209" s="67"/>
      <c r="X1209" s="67"/>
      <c r="Y1209" s="67"/>
      <c r="Z1209" s="67"/>
      <c r="AA1209" s="67"/>
      <c r="AB1209" s="67"/>
      <c r="AC1209" s="67"/>
      <c r="AD1209" s="67"/>
      <c r="AE1209" s="67"/>
      <c r="AF1209" s="67"/>
      <c r="AG1209" s="67"/>
      <c r="AH1209" s="67"/>
      <c r="AI1209" s="67"/>
      <c r="AJ1209" s="67"/>
      <c r="AK1209" s="67"/>
      <c r="AL1209" s="67"/>
      <c r="AM1209" s="67"/>
      <c r="AN1209" s="67"/>
      <c r="AO1209" s="67"/>
      <c r="AP1209" s="67"/>
      <c r="AQ1209" s="67"/>
      <c r="AR1209" s="67"/>
      <c r="AS1209" s="67"/>
      <c r="AT1209" s="67"/>
      <c r="AU1209" s="67"/>
      <c r="AV1209" s="67"/>
      <c r="AW1209" s="67"/>
      <c r="AX1209" s="67"/>
      <c r="AY1209" s="67"/>
      <c r="AZ1209" s="67"/>
      <c r="BA1209" s="67"/>
      <c r="BB1209" s="67"/>
      <c r="BC1209" s="67"/>
      <c r="BD1209" s="67"/>
      <c r="BE1209" s="67"/>
      <c r="BF1209" s="67"/>
      <c r="BG1209" s="67"/>
      <c r="BH1209" s="67"/>
      <c r="BI1209" s="67"/>
      <c r="BJ1209" s="67"/>
      <c r="BK1209" s="67"/>
      <c r="BL1209" s="67"/>
      <c r="BM1209" s="67"/>
      <c r="BN1209" s="67"/>
      <c r="BO1209" s="67"/>
      <c r="BP1209" s="67"/>
      <c r="BQ1209" s="67"/>
      <c r="BR1209" s="67"/>
      <c r="BS1209" s="67"/>
      <c r="BT1209" s="67"/>
      <c r="BU1209" s="67"/>
      <c r="BV1209" s="67"/>
      <c r="BW1209" s="67"/>
      <c r="BX1209" s="67"/>
      <c r="BY1209" s="67"/>
      <c r="BZ1209" s="67"/>
      <c r="CA1209" s="67"/>
      <c r="CB1209" s="67"/>
      <c r="CC1209" s="67"/>
      <c r="CD1209" s="67"/>
      <c r="CE1209" s="67"/>
      <c r="CF1209" s="67"/>
      <c r="CG1209" s="67"/>
      <c r="CH1209" s="67"/>
      <c r="CI1209" s="67"/>
      <c r="CJ1209" s="67"/>
      <c r="CK1209" s="67"/>
      <c r="CL1209" s="67"/>
      <c r="CN1209" s="73"/>
      <c r="CO1209" s="67"/>
      <c r="CP1209" s="67"/>
      <c r="CQ1209" s="67"/>
      <c r="CR1209" s="67"/>
      <c r="CS1209" s="67"/>
      <c r="CT1209" s="67"/>
      <c r="CU1209" s="67"/>
      <c r="CV1209" s="67"/>
      <c r="CW1209" s="67"/>
      <c r="CX1209" s="67"/>
      <c r="CY1209" s="67"/>
      <c r="CZ1209" s="67"/>
      <c r="DA1209" s="67"/>
      <c r="DB1209" s="67"/>
      <c r="DC1209" s="67"/>
      <c r="DD1209" s="67"/>
      <c r="DE1209" s="67"/>
      <c r="DF1209" s="67"/>
      <c r="DG1209" s="67"/>
      <c r="DH1209" s="67"/>
      <c r="DI1209" s="67"/>
      <c r="DJ1209" s="67"/>
      <c r="DK1209" s="67"/>
      <c r="DL1209" s="67"/>
    </row>
    <row r="1210" spans="1:116" x14ac:dyDescent="0.4">
      <c r="B1210" t="str">
        <f>E1210</f>
        <v>1210 DCHC-S</v>
      </c>
      <c r="D1210" t="s">
        <v>764</v>
      </c>
      <c r="E1210" s="8" t="str">
        <f t="shared" si="1520"/>
        <v>1210 DCHC-S</v>
      </c>
      <c r="G1210" s="145" t="s">
        <v>189</v>
      </c>
      <c r="H1210" s="12"/>
      <c r="I1210" s="60"/>
      <c r="J1210" s="60"/>
      <c r="K1210" s="18">
        <v>500000</v>
      </c>
      <c r="L1210" s="18">
        <v>500000</v>
      </c>
      <c r="M1210" s="18">
        <v>500000</v>
      </c>
      <c r="N1210" s="18">
        <v>500000</v>
      </c>
      <c r="O1210" s="18">
        <v>500000</v>
      </c>
      <c r="P1210" s="18">
        <v>500000</v>
      </c>
      <c r="R1210" s="19"/>
      <c r="S1210" s="147" cm="1">
        <f t="array" ref="S1210">INDEX($K:$P,ROW(),MATCH(S$3,$K$2:$P$2,0))/12</f>
        <v>41666.666666666664</v>
      </c>
      <c r="T1210" s="147" cm="1">
        <f t="array" ref="T1210">INDEX($K:$P,ROW(),MATCH(T$3,$K$2:$P$2,0))/12</f>
        <v>41666.666666666664</v>
      </c>
      <c r="U1210" s="147" cm="1">
        <f t="array" ref="U1210">INDEX($K:$P,ROW(),MATCH(U$3,$K$2:$P$2,0))/12</f>
        <v>41666.666666666664</v>
      </c>
      <c r="V1210" s="147" cm="1">
        <f t="array" ref="V1210">INDEX($K:$P,ROW(),MATCH(V$3,$K$2:$P$2,0))/12</f>
        <v>41666.666666666664</v>
      </c>
      <c r="W1210" s="147" cm="1">
        <f t="array" ref="W1210">INDEX($K:$P,ROW(),MATCH(W$3,$K$2:$P$2,0))/12</f>
        <v>41666.666666666664</v>
      </c>
      <c r="X1210" s="147" cm="1">
        <f t="array" ref="X1210">INDEX($K:$P,ROW(),MATCH(X$3,$K$2:$P$2,0))/12</f>
        <v>41666.666666666664</v>
      </c>
      <c r="Y1210" s="147" cm="1">
        <f t="array" ref="Y1210">INDEX($K:$P,ROW(),MATCH(Y$3,$K$2:$P$2,0))/12</f>
        <v>41666.666666666664</v>
      </c>
      <c r="Z1210" s="147" cm="1">
        <f t="array" ref="Z1210">INDEX($K:$P,ROW(),MATCH(Z$3,$K$2:$P$2,0))/12</f>
        <v>41666.666666666664</v>
      </c>
      <c r="AA1210" s="147" cm="1">
        <f t="array" ref="AA1210">INDEX($K:$P,ROW(),MATCH(AA$3,$K$2:$P$2,0))/12</f>
        <v>41666.666666666664</v>
      </c>
      <c r="AB1210" s="147" cm="1">
        <f t="array" ref="AB1210">INDEX($K:$P,ROW(),MATCH(AB$3,$K$2:$P$2,0))/12</f>
        <v>41666.666666666664</v>
      </c>
      <c r="AC1210" s="147" cm="1">
        <f t="array" ref="AC1210">INDEX($K:$P,ROW(),MATCH(AC$3,$K$2:$P$2,0))/12</f>
        <v>41666.666666666664</v>
      </c>
      <c r="AD1210" s="147" cm="1">
        <f t="array" ref="AD1210">INDEX($K:$P,ROW(),MATCH(AD$3,$K$2:$P$2,0))/12</f>
        <v>41666.666666666664</v>
      </c>
      <c r="AE1210" s="147" cm="1">
        <f t="array" ref="AE1210">INDEX($K:$P,ROW(),MATCH(AE$3,$K$2:$P$2,0))/12</f>
        <v>41666.666666666664</v>
      </c>
      <c r="AF1210" s="147" cm="1">
        <f t="array" ref="AF1210">INDEX($K:$P,ROW(),MATCH(AF$3,$K$2:$P$2,0))/12</f>
        <v>41666.666666666664</v>
      </c>
      <c r="AG1210" s="147" cm="1">
        <f t="array" ref="AG1210">INDEX($K:$P,ROW(),MATCH(AG$3,$K$2:$P$2,0))/12</f>
        <v>41666.666666666664</v>
      </c>
      <c r="AH1210" s="147" cm="1">
        <f t="array" ref="AH1210">INDEX($K:$P,ROW(),MATCH(AH$3,$K$2:$P$2,0))/12</f>
        <v>41666.666666666664</v>
      </c>
      <c r="AI1210" s="147" cm="1">
        <f t="array" ref="AI1210">INDEX($K:$P,ROW(),MATCH(AI$3,$K$2:$P$2,0))/12</f>
        <v>41666.666666666664</v>
      </c>
      <c r="AJ1210" s="147" cm="1">
        <f t="array" ref="AJ1210">INDEX($K:$P,ROW(),MATCH(AJ$3,$K$2:$P$2,0))/12</f>
        <v>41666.666666666664</v>
      </c>
      <c r="AK1210" s="147" cm="1">
        <f t="array" ref="AK1210">INDEX($K:$P,ROW(),MATCH(AK$3,$K$2:$P$2,0))/12</f>
        <v>41666.666666666664</v>
      </c>
      <c r="AL1210" s="147" cm="1">
        <f t="array" ref="AL1210">INDEX($K:$P,ROW(),MATCH(AL$3,$K$2:$P$2,0))/12</f>
        <v>41666.666666666664</v>
      </c>
      <c r="AM1210" s="147" cm="1">
        <f t="array" ref="AM1210">INDEX($K:$P,ROW(),MATCH(AM$3,$K$2:$P$2,0))/12</f>
        <v>41666.666666666664</v>
      </c>
      <c r="AN1210" s="147" cm="1">
        <f t="array" ref="AN1210">INDEX($K:$P,ROW(),MATCH(AN$3,$K$2:$P$2,0))/12</f>
        <v>41666.666666666664</v>
      </c>
      <c r="AO1210" s="147" cm="1">
        <f t="array" ref="AO1210">INDEX($K:$P,ROW(),MATCH(AO$3,$K$2:$P$2,0))/12</f>
        <v>41666.666666666664</v>
      </c>
      <c r="AP1210" s="147" cm="1">
        <f t="array" ref="AP1210">INDEX($K:$P,ROW(),MATCH(AP$3,$K$2:$P$2,0))/12</f>
        <v>41666.666666666664</v>
      </c>
      <c r="AQ1210" s="147" cm="1">
        <f t="array" ref="AQ1210">INDEX($K:$P,ROW(),MATCH(AQ$3,$K$2:$P$2,0))/12</f>
        <v>41666.666666666664</v>
      </c>
      <c r="AR1210" s="147" cm="1">
        <f t="array" ref="AR1210">INDEX($K:$P,ROW(),MATCH(AR$3,$K$2:$P$2,0))/12</f>
        <v>41666.666666666664</v>
      </c>
      <c r="AS1210" s="147" cm="1">
        <f t="array" ref="AS1210">INDEX($K:$P,ROW(),MATCH(AS$3,$K$2:$P$2,0))/12</f>
        <v>41666.666666666664</v>
      </c>
      <c r="AT1210" s="147" cm="1">
        <f t="array" ref="AT1210">INDEX($K:$P,ROW(),MATCH(AT$3,$K$2:$P$2,0))/12</f>
        <v>41666.666666666664</v>
      </c>
      <c r="AU1210" s="147" cm="1">
        <f t="array" ref="AU1210">INDEX($K:$P,ROW(),MATCH(AU$3,$K$2:$P$2,0))/12</f>
        <v>41666.666666666664</v>
      </c>
      <c r="AV1210" s="147" cm="1">
        <f t="array" ref="AV1210">INDEX($K:$P,ROW(),MATCH(AV$3,$K$2:$P$2,0))/12</f>
        <v>41666.666666666664</v>
      </c>
      <c r="AW1210" s="147" cm="1">
        <f t="array" ref="AW1210">INDEX($K:$P,ROW(),MATCH(AW$3,$K$2:$P$2,0))/12</f>
        <v>41666.666666666664</v>
      </c>
      <c r="AX1210" s="147" cm="1">
        <f t="array" ref="AX1210">INDEX($K:$P,ROW(),MATCH(AX$3,$K$2:$P$2,0))/12</f>
        <v>41666.666666666664</v>
      </c>
      <c r="AY1210" s="147" cm="1">
        <f t="array" ref="AY1210">INDEX($K:$P,ROW(),MATCH(AY$3,$K$2:$P$2,0))/12</f>
        <v>41666.666666666664</v>
      </c>
      <c r="AZ1210" s="147" cm="1">
        <f t="array" ref="AZ1210">INDEX($K:$P,ROW(),MATCH(AZ$3,$K$2:$P$2,0))/12</f>
        <v>41666.666666666664</v>
      </c>
      <c r="BA1210" s="147" cm="1">
        <f t="array" ref="BA1210">INDEX($K:$P,ROW(),MATCH(BA$3,$K$2:$P$2,0))/12</f>
        <v>41666.666666666664</v>
      </c>
      <c r="BB1210" s="147" cm="1">
        <f t="array" ref="BB1210">INDEX($K:$P,ROW(),MATCH(BB$3,$K$2:$P$2,0))/12</f>
        <v>41666.666666666664</v>
      </c>
      <c r="BC1210" s="147" cm="1">
        <f t="array" ref="BC1210">INDEX($K:$P,ROW(),MATCH(BC$3,$K$2:$P$2,0))/12</f>
        <v>41666.666666666664</v>
      </c>
      <c r="BD1210" s="147" cm="1">
        <f t="array" ref="BD1210">INDEX($K:$P,ROW(),MATCH(BD$3,$K$2:$P$2,0))/12</f>
        <v>41666.666666666664</v>
      </c>
      <c r="BE1210" s="147" cm="1">
        <f t="array" ref="BE1210">INDEX($K:$P,ROW(),MATCH(BE$3,$K$2:$P$2,0))/12</f>
        <v>41666.666666666664</v>
      </c>
      <c r="BF1210" s="147" cm="1">
        <f t="array" ref="BF1210">INDEX($K:$P,ROW(),MATCH(BF$3,$K$2:$P$2,0))/12</f>
        <v>41666.666666666664</v>
      </c>
      <c r="BG1210" s="147" cm="1">
        <f t="array" ref="BG1210">INDEX($K:$P,ROW(),MATCH(BG$3,$K$2:$P$2,0))/12</f>
        <v>41666.666666666664</v>
      </c>
      <c r="BH1210" s="147" cm="1">
        <f t="array" ref="BH1210">INDEX($K:$P,ROW(),MATCH(BH$3,$K$2:$P$2,0))/12</f>
        <v>41666.666666666664</v>
      </c>
      <c r="BI1210" s="147" cm="1">
        <f t="array" ref="BI1210">INDEX($K:$P,ROW(),MATCH(BI$3,$K$2:$P$2,0))/12</f>
        <v>41666.666666666664</v>
      </c>
      <c r="BJ1210" s="147" cm="1">
        <f t="array" ref="BJ1210">INDEX($K:$P,ROW(),MATCH(BJ$3,$K$2:$P$2,0))/12</f>
        <v>41666.666666666664</v>
      </c>
      <c r="BK1210" s="147" cm="1">
        <f t="array" ref="BK1210">INDEX($K:$P,ROW(),MATCH(BK$3,$K$2:$P$2,0))/12</f>
        <v>41666.666666666664</v>
      </c>
      <c r="BL1210" s="147" cm="1">
        <f t="array" ref="BL1210">INDEX($K:$P,ROW(),MATCH(BL$3,$K$2:$P$2,0))/12</f>
        <v>41666.666666666664</v>
      </c>
      <c r="BM1210" s="147" cm="1">
        <f t="array" ref="BM1210">INDEX($K:$P,ROW(),MATCH(BM$3,$K$2:$P$2,0))/12</f>
        <v>41666.666666666664</v>
      </c>
      <c r="BN1210" s="147" cm="1">
        <f t="array" ref="BN1210">INDEX($K:$P,ROW(),MATCH(BN$3,$K$2:$P$2,0))/12</f>
        <v>41666.666666666664</v>
      </c>
      <c r="BO1210" s="147" cm="1">
        <f t="array" ref="BO1210">INDEX($K:$P,ROW(),MATCH(BO$3,$K$2:$P$2,0))/12</f>
        <v>41666.666666666664</v>
      </c>
      <c r="BP1210" s="147" cm="1">
        <f t="array" ref="BP1210">INDEX($K:$P,ROW(),MATCH(BP$3,$K$2:$P$2,0))/12</f>
        <v>41666.666666666664</v>
      </c>
      <c r="BQ1210" s="147" cm="1">
        <f t="array" ref="BQ1210">INDEX($K:$P,ROW(),MATCH(BQ$3,$K$2:$P$2,0))/12</f>
        <v>41666.666666666664</v>
      </c>
      <c r="BR1210" s="147" cm="1">
        <f t="array" ref="BR1210">INDEX($K:$P,ROW(),MATCH(BR$3,$K$2:$P$2,0))/12</f>
        <v>41666.666666666664</v>
      </c>
      <c r="BS1210" s="147" cm="1">
        <f t="array" ref="BS1210">INDEX($K:$P,ROW(),MATCH(BS$3,$K$2:$P$2,0))/12</f>
        <v>41666.666666666664</v>
      </c>
      <c r="BT1210" s="147" cm="1">
        <f t="array" ref="BT1210">INDEX($K:$P,ROW(),MATCH(BT$3,$K$2:$P$2,0))/12</f>
        <v>41666.666666666664</v>
      </c>
      <c r="BU1210" s="147" cm="1">
        <f t="array" ref="BU1210">INDEX($K:$P,ROW(),MATCH(BU$3,$K$2:$P$2,0))/12</f>
        <v>41666.666666666664</v>
      </c>
      <c r="BV1210" s="147" cm="1">
        <f t="array" ref="BV1210">INDEX($K:$P,ROW(),MATCH(BV$3,$K$2:$P$2,0))/12</f>
        <v>41666.666666666664</v>
      </c>
      <c r="BW1210" s="147" cm="1">
        <f t="array" ref="BW1210">INDEX($K:$P,ROW(),MATCH(BW$3,$K$2:$P$2,0))/12</f>
        <v>41666.666666666664</v>
      </c>
      <c r="BX1210" s="147" cm="1">
        <f t="array" ref="BX1210">INDEX($K:$P,ROW(),MATCH(BX$3,$K$2:$P$2,0))/12</f>
        <v>41666.666666666664</v>
      </c>
      <c r="BY1210" s="147" cm="1">
        <f t="array" ref="BY1210">INDEX($K:$P,ROW(),MATCH(BY$3,$K$2:$P$2,0))/12</f>
        <v>41666.666666666664</v>
      </c>
      <c r="BZ1210" s="147" cm="1">
        <f t="array" ref="BZ1210">INDEX($K:$P,ROW(),MATCH(BZ$3,$K$2:$P$2,0))/12</f>
        <v>41666.666666666664</v>
      </c>
      <c r="CA1210" s="147" cm="1">
        <f t="array" ref="CA1210">INDEX($K:$P,ROW(),MATCH(CA$3,$K$2:$P$2,0))/12</f>
        <v>41666.666666666664</v>
      </c>
      <c r="CB1210" s="147" cm="1">
        <f t="array" ref="CB1210">INDEX($K:$P,ROW(),MATCH(CB$3,$K$2:$P$2,0))/12</f>
        <v>41666.666666666664</v>
      </c>
      <c r="CC1210" s="147" cm="1">
        <f t="array" ref="CC1210">INDEX($K:$P,ROW(),MATCH(CC$3,$K$2:$P$2,0))/12</f>
        <v>41666.666666666664</v>
      </c>
      <c r="CD1210" s="147" cm="1">
        <f t="array" ref="CD1210">INDEX($K:$P,ROW(),MATCH(CD$3,$K$2:$P$2,0))/12</f>
        <v>41666.666666666664</v>
      </c>
      <c r="CE1210" s="147" cm="1">
        <f t="array" ref="CE1210">INDEX($K:$P,ROW(),MATCH(CE$3,$K$2:$P$2,0))/12</f>
        <v>41666.666666666664</v>
      </c>
      <c r="CF1210" s="147" cm="1">
        <f t="array" ref="CF1210">INDEX($K:$P,ROW(),MATCH(CF$3,$K$2:$P$2,0))/12</f>
        <v>41666.666666666664</v>
      </c>
      <c r="CG1210" s="147" cm="1">
        <f t="array" ref="CG1210">INDEX($K:$P,ROW(),MATCH(CG$3,$K$2:$P$2,0))/12</f>
        <v>41666.666666666664</v>
      </c>
      <c r="CH1210" s="147" cm="1">
        <f t="array" ref="CH1210">INDEX($K:$P,ROW(),MATCH(CH$3,$K$2:$P$2,0))/12</f>
        <v>41666.666666666664</v>
      </c>
      <c r="CI1210" s="147" cm="1">
        <f t="array" ref="CI1210">INDEX($K:$P,ROW(),MATCH(CI$3,$K$2:$P$2,0))/12</f>
        <v>41666.666666666664</v>
      </c>
      <c r="CJ1210" s="147" cm="1">
        <f t="array" ref="CJ1210">INDEX($K:$P,ROW(),MATCH(CJ$3,$K$2:$P$2,0))/12</f>
        <v>41666.666666666664</v>
      </c>
      <c r="CK1210" s="147" cm="1">
        <f t="array" ref="CK1210">INDEX($K:$P,ROW(),MATCH(CK$3,$K$2:$P$2,0))/12</f>
        <v>41666.666666666664</v>
      </c>
      <c r="CL1210" s="147" cm="1">
        <f t="array" ref="CL1210">INDEX($K:$P,ROW(),MATCH(CL$3,$K$2:$P$2,0))/12</f>
        <v>41666.666666666664</v>
      </c>
      <c r="CN1210" s="60"/>
      <c r="CO1210" s="147" t="e" cm="1">
        <f t="array" ref="CO1210">INDEX($K:$P,ROW(),MATCH(CO$3,$K$2:$P$2,0))/CO$5</f>
        <v>#N/A</v>
      </c>
      <c r="CP1210" s="147" t="e" cm="1">
        <f t="array" ref="CP1210">INDEX($K:$P,ROW(),MATCH(CP$3,$K$2:$P$2,0))/CP$5</f>
        <v>#N/A</v>
      </c>
      <c r="CQ1210" s="147" t="e" cm="1">
        <f t="array" ref="CQ1210">INDEX($K:$P,ROW(),MATCH(CQ$3,$K$2:$P$2,0))/CQ$5</f>
        <v>#N/A</v>
      </c>
      <c r="CR1210" s="147" t="e" cm="1">
        <f t="array" ref="CR1210">INDEX($K:$P,ROW(),MATCH(CR$3,$K$2:$P$2,0))/CR$5</f>
        <v>#N/A</v>
      </c>
      <c r="CS1210" s="147" t="e" cm="1">
        <f t="array" ref="CS1210">INDEX($K:$P,ROW(),MATCH(CS$3,$K$2:$P$2,0))/CS$5</f>
        <v>#N/A</v>
      </c>
      <c r="CT1210" s="147" t="e" cm="1">
        <f t="array" ref="CT1210">INDEX($K:$P,ROW(),MATCH(CT$3,$K$2:$P$2,0))/CT$5</f>
        <v>#N/A</v>
      </c>
      <c r="CU1210" s="147" t="e" cm="1">
        <f t="array" ref="CU1210">INDEX($K:$P,ROW(),MATCH(CU$3,$K$2:$P$2,0))/CU$5</f>
        <v>#N/A</v>
      </c>
      <c r="CV1210" s="147" t="e" cm="1">
        <f t="array" ref="CV1210">INDEX($K:$P,ROW(),MATCH(CV$3,$K$2:$P$2,0))/CV$5</f>
        <v>#N/A</v>
      </c>
      <c r="CW1210" s="147" t="e" cm="1">
        <f t="array" ref="CW1210">INDEX($K:$P,ROW(),MATCH(CW$3,$K$2:$P$2,0))/CW$5</f>
        <v>#N/A</v>
      </c>
      <c r="CX1210" s="147" t="e" cm="1">
        <f t="array" ref="CX1210">INDEX($K:$P,ROW(),MATCH(CX$3,$K$2:$P$2,0))/CX$5</f>
        <v>#N/A</v>
      </c>
      <c r="CY1210" s="147" t="e" cm="1">
        <f t="array" ref="CY1210">INDEX($K:$P,ROW(),MATCH(CY$3,$K$2:$P$2,0))/CL$5</f>
        <v>#N/A</v>
      </c>
      <c r="CZ1210" s="147" t="e" cm="1">
        <f t="array" ref="CZ1210">INDEX($K:$P,ROW(),MATCH(CZ$3,$K$2:$P$2,0))/CZ$5</f>
        <v>#N/A</v>
      </c>
      <c r="DA1210" s="147" t="e" cm="1">
        <f t="array" ref="DA1210">INDEX($K:$P,ROW(),MATCH(DA$3,$K$2:$P$2,0))/DA$5</f>
        <v>#N/A</v>
      </c>
      <c r="DB1210" s="147" t="e" cm="1">
        <f t="array" ref="DB1210">INDEX($K:$P,ROW(),MATCH(DB$3,$K$2:$P$2,0))/DB$5</f>
        <v>#N/A</v>
      </c>
      <c r="DC1210" s="147" t="e" cm="1">
        <f t="array" ref="DC1210">INDEX($K:$P,ROW(),MATCH(DC$3,$K$2:$P$2,0))/DC$5</f>
        <v>#N/A</v>
      </c>
      <c r="DD1210" s="147" t="e" cm="1">
        <f t="array" ref="DD1210">INDEX($K:$P,ROW(),MATCH(DD$3,$K$2:$P$2,0))/DD$5</f>
        <v>#N/A</v>
      </c>
      <c r="DE1210" s="147" t="e" cm="1">
        <f t="array" ref="DE1210">INDEX($K:$P,ROW(),MATCH(DE$3,$K$2:$P$2,0))/DE$5</f>
        <v>#N/A</v>
      </c>
      <c r="DF1210" s="147" t="e" cm="1">
        <f t="array" ref="DF1210">INDEX($K:$P,ROW(),MATCH(DF$3,$K$2:$P$2,0))/DF$5</f>
        <v>#N/A</v>
      </c>
      <c r="DG1210" s="147" t="e" cm="1">
        <f t="array" ref="DG1210">INDEX($K:$P,ROW(),MATCH(DG$3,$K$2:$P$2,0))/DG$5</f>
        <v>#N/A</v>
      </c>
      <c r="DH1210" s="147" t="e" cm="1">
        <f t="array" ref="DH1210">INDEX($K:$P,ROW(),MATCH(DH$3,$K$2:$P$2,0))/DH$5</f>
        <v>#N/A</v>
      </c>
      <c r="DI1210" s="147" t="e" cm="1">
        <f t="array" ref="DI1210">INDEX($K:$P,ROW(),MATCH(DI$3,$K$2:$P$2,0))/DI$5</f>
        <v>#N/A</v>
      </c>
      <c r="DJ1210" s="147" t="e" cm="1">
        <f t="array" ref="DJ1210">INDEX($K:$P,ROW(),MATCH(DJ$3,$K$2:$P$2,0))/DJ$5</f>
        <v>#N/A</v>
      </c>
      <c r="DK1210" s="147" t="e" cm="1">
        <f t="array" ref="DK1210">INDEX($K:$P,ROW(),MATCH(DK$3,$K$2:$P$2,0))/DK$5</f>
        <v>#N/A</v>
      </c>
      <c r="DL1210" s="147" t="e" cm="1">
        <f t="array" ref="DL1210">INDEX($K:$P,ROW(),MATCH(DL$3,$K$2:$P$2,0))/DL$5</f>
        <v>#N/A</v>
      </c>
    </row>
    <row r="1211" spans="1:116" x14ac:dyDescent="0.4">
      <c r="C1211" t="s">
        <v>80</v>
      </c>
      <c r="D1211" t="s">
        <v>764</v>
      </c>
      <c r="E1211" s="8" t="str">
        <f t="shared" si="1520"/>
        <v>1211 DCHC-S</v>
      </c>
      <c r="G1211" s="145" t="str">
        <f>"# of FTE's - "&amp;SUBSTITUTE(G1208,":","")</f>
        <v># of FTE's - Headcount - revenue driven</v>
      </c>
      <c r="H1211" s="12"/>
      <c r="I1211" s="60"/>
      <c r="J1211" s="60"/>
      <c r="K1211" s="34">
        <f t="shared" ref="K1211:P1211" si="1521">SUMIF($4:$4,K$2,1209:1209)</f>
        <v>0</v>
      </c>
      <c r="L1211" s="34">
        <f t="shared" si="1521"/>
        <v>0</v>
      </c>
      <c r="M1211" s="34">
        <f t="shared" si="1521"/>
        <v>0</v>
      </c>
      <c r="N1211" s="34">
        <f t="shared" si="1521"/>
        <v>0</v>
      </c>
      <c r="O1211" s="34">
        <f t="shared" si="1521"/>
        <v>0</v>
      </c>
      <c r="P1211" s="34">
        <f t="shared" si="1521"/>
        <v>0</v>
      </c>
      <c r="R1211" s="15"/>
      <c r="S1211" s="76" cm="1">
        <f t="array" aca="1" ref="S1211" ca="1">ROUNDUP(INDIRECT(S1202)/S1210,0)</f>
        <v>1</v>
      </c>
      <c r="T1211" s="76" cm="1">
        <f t="array" aca="1" ref="T1211" ca="1">ROUNDUP(INDIRECT(T1202)/T1210,0)</f>
        <v>1</v>
      </c>
      <c r="U1211" s="76" cm="1">
        <f t="array" aca="1" ref="U1211" ca="1">ROUNDUP(INDIRECT(U1202)/U1210,0)</f>
        <v>1</v>
      </c>
      <c r="V1211" s="76" cm="1">
        <f t="array" aca="1" ref="V1211" ca="1">ROUNDUP(INDIRECT(V1202)/V1210,0)</f>
        <v>1</v>
      </c>
      <c r="W1211" s="76" cm="1">
        <f t="array" aca="1" ref="W1211" ca="1">ROUNDUP(INDIRECT(W1202)/W1210,0)</f>
        <v>1</v>
      </c>
      <c r="X1211" s="76" cm="1">
        <f t="array" aca="1" ref="X1211" ca="1">ROUNDUP(INDIRECT(X1202)/X1210,0)</f>
        <v>1</v>
      </c>
      <c r="Y1211" s="76" cm="1">
        <f t="array" aca="1" ref="Y1211" ca="1">ROUNDUP(INDIRECT(Y1202)/Y1210,0)</f>
        <v>1</v>
      </c>
      <c r="Z1211" s="76" cm="1">
        <f t="array" aca="1" ref="Z1211" ca="1">ROUNDUP(INDIRECT(Z1202)/Z1210,0)</f>
        <v>1</v>
      </c>
      <c r="AA1211" s="76" cm="1">
        <f t="array" aca="1" ref="AA1211" ca="1">ROUNDUP(INDIRECT(AA1202)/AA1210,0)</f>
        <v>1</v>
      </c>
      <c r="AB1211" s="76" cm="1">
        <f t="array" aca="1" ref="AB1211" ca="1">ROUNDUP(INDIRECT(AB1202)/AB1210,0)</f>
        <v>1</v>
      </c>
      <c r="AC1211" s="76" cm="1">
        <f t="array" aca="1" ref="AC1211" ca="1">ROUNDUP(INDIRECT(AC1202)/AC1210,0)</f>
        <v>1</v>
      </c>
      <c r="AD1211" s="76" cm="1">
        <f t="array" aca="1" ref="AD1211" ca="1">ROUNDUP(INDIRECT(AD1202)/AD1210,0)</f>
        <v>1</v>
      </c>
      <c r="AE1211" s="76" cm="1">
        <f t="array" aca="1" ref="AE1211" ca="1">ROUNDUP(INDIRECT(AE1202)/AE1210,0)</f>
        <v>1</v>
      </c>
      <c r="AF1211" s="76" cm="1">
        <f t="array" aca="1" ref="AF1211" ca="1">ROUNDUP(INDIRECT(AF1202)/AF1210,0)</f>
        <v>1</v>
      </c>
      <c r="AG1211" s="76" cm="1">
        <f t="array" aca="1" ref="AG1211" ca="1">ROUNDUP(INDIRECT(AG1202)/AG1210,0)</f>
        <v>1</v>
      </c>
      <c r="AH1211" s="76" cm="1">
        <f t="array" aca="1" ref="AH1211" ca="1">ROUNDUP(INDIRECT(AH1202)/AH1210,0)</f>
        <v>1</v>
      </c>
      <c r="AI1211" s="76" cm="1">
        <f t="array" aca="1" ref="AI1211" ca="1">ROUNDUP(INDIRECT(AI1202)/AI1210,0)</f>
        <v>1</v>
      </c>
      <c r="AJ1211" s="76" cm="1">
        <f t="array" aca="1" ref="AJ1211" ca="1">ROUNDUP(INDIRECT(AJ1202)/AJ1210,0)</f>
        <v>1</v>
      </c>
      <c r="AK1211" s="76" cm="1">
        <f t="array" aca="1" ref="AK1211" ca="1">ROUNDUP(INDIRECT(AK1202)/AK1210,0)</f>
        <v>1</v>
      </c>
      <c r="AL1211" s="76" cm="1">
        <f t="array" aca="1" ref="AL1211" ca="1">ROUNDUP(INDIRECT(AL1202)/AL1210,0)</f>
        <v>1</v>
      </c>
      <c r="AM1211" s="76" cm="1">
        <f t="array" aca="1" ref="AM1211" ca="1">ROUNDUP(INDIRECT(AM1202)/AM1210,0)</f>
        <v>1</v>
      </c>
      <c r="AN1211" s="76" cm="1">
        <f t="array" aca="1" ref="AN1211" ca="1">ROUNDUP(INDIRECT(AN1202)/AN1210,0)</f>
        <v>1</v>
      </c>
      <c r="AO1211" s="76" cm="1">
        <f t="array" aca="1" ref="AO1211" ca="1">ROUNDUP(INDIRECT(AO1202)/AO1210,0)</f>
        <v>1</v>
      </c>
      <c r="AP1211" s="76" cm="1">
        <f t="array" aca="1" ref="AP1211" ca="1">ROUNDUP(INDIRECT(AP1202)/AP1210,0)</f>
        <v>1</v>
      </c>
      <c r="AQ1211" s="76" cm="1">
        <f t="array" aca="1" ref="AQ1211" ca="1">ROUNDUP(INDIRECT(AQ1202)/AQ1210,0)</f>
        <v>1</v>
      </c>
      <c r="AR1211" s="76" cm="1">
        <f t="array" aca="1" ref="AR1211" ca="1">ROUNDUP(INDIRECT(AR1202)/AR1210,0)</f>
        <v>1</v>
      </c>
      <c r="AS1211" s="76" cm="1">
        <f t="array" aca="1" ref="AS1211" ca="1">ROUNDUP(INDIRECT(AS1202)/AS1210,0)</f>
        <v>1</v>
      </c>
      <c r="AT1211" s="76" cm="1">
        <f t="array" aca="1" ref="AT1211" ca="1">ROUNDUP(INDIRECT(AT1202)/AT1210,0)</f>
        <v>1</v>
      </c>
      <c r="AU1211" s="76" cm="1">
        <f t="array" aca="1" ref="AU1211" ca="1">ROUNDUP(INDIRECT(AU1202)/AU1210,0)</f>
        <v>1</v>
      </c>
      <c r="AV1211" s="76" cm="1">
        <f t="array" aca="1" ref="AV1211" ca="1">ROUNDUP(INDIRECT(AV1202)/AV1210,0)</f>
        <v>1</v>
      </c>
      <c r="AW1211" s="76" cm="1">
        <f t="array" aca="1" ref="AW1211" ca="1">ROUNDUP(INDIRECT(AW1202)/AW1210,0)</f>
        <v>1</v>
      </c>
      <c r="AX1211" s="76" cm="1">
        <f t="array" aca="1" ref="AX1211" ca="1">ROUNDUP(INDIRECT(AX1202)/AX1210,0)</f>
        <v>1</v>
      </c>
      <c r="AY1211" s="76" cm="1">
        <f t="array" aca="1" ref="AY1211" ca="1">ROUNDUP(INDIRECT(AY1202)/AY1210,0)</f>
        <v>1</v>
      </c>
      <c r="AZ1211" s="76" cm="1">
        <f t="array" aca="1" ref="AZ1211" ca="1">ROUNDUP(INDIRECT(AZ1202)/AZ1210,0)</f>
        <v>1</v>
      </c>
      <c r="BA1211" s="76" cm="1">
        <f t="array" aca="1" ref="BA1211" ca="1">ROUNDUP(INDIRECT(BA1202)/BA1210,0)</f>
        <v>1</v>
      </c>
      <c r="BB1211" s="76" cm="1">
        <f t="array" aca="1" ref="BB1211" ca="1">ROUNDUP(INDIRECT(BB1202)/BB1210,0)</f>
        <v>1</v>
      </c>
      <c r="BC1211" s="76" cm="1">
        <f t="array" aca="1" ref="BC1211" ca="1">ROUNDUP(INDIRECT(BC1202)/BC1210,0)</f>
        <v>1</v>
      </c>
      <c r="BD1211" s="76" cm="1">
        <f t="array" aca="1" ref="BD1211" ca="1">ROUNDUP(INDIRECT(BD1202)/BD1210,0)</f>
        <v>1</v>
      </c>
      <c r="BE1211" s="76" cm="1">
        <f t="array" aca="1" ref="BE1211" ca="1">ROUNDUP(INDIRECT(BE1202)/BE1210,0)</f>
        <v>1</v>
      </c>
      <c r="BF1211" s="76" cm="1">
        <f t="array" aca="1" ref="BF1211" ca="1">ROUNDUP(INDIRECT(BF1202)/BF1210,0)</f>
        <v>1</v>
      </c>
      <c r="BG1211" s="76" cm="1">
        <f t="array" aca="1" ref="BG1211" ca="1">ROUNDUP(INDIRECT(BG1202)/BG1210,0)</f>
        <v>1</v>
      </c>
      <c r="BH1211" s="76" cm="1">
        <f t="array" aca="1" ref="BH1211" ca="1">ROUNDUP(INDIRECT(BH1202)/BH1210,0)</f>
        <v>1</v>
      </c>
      <c r="BI1211" s="76" cm="1">
        <f t="array" aca="1" ref="BI1211" ca="1">ROUNDUP(INDIRECT(BI1202)/BI1210,0)</f>
        <v>1</v>
      </c>
      <c r="BJ1211" s="76" cm="1">
        <f t="array" aca="1" ref="BJ1211" ca="1">ROUNDUP(INDIRECT(BJ1202)/BJ1210,0)</f>
        <v>1</v>
      </c>
      <c r="BK1211" s="76" cm="1">
        <f t="array" aca="1" ref="BK1211" ca="1">ROUNDUP(INDIRECT(BK1202)/BK1210,0)</f>
        <v>1</v>
      </c>
      <c r="BL1211" s="76" cm="1">
        <f t="array" aca="1" ref="BL1211" ca="1">ROUNDUP(INDIRECT(BL1202)/BL1210,0)</f>
        <v>1</v>
      </c>
      <c r="BM1211" s="76" cm="1">
        <f t="array" aca="1" ref="BM1211" ca="1">ROUNDUP(INDIRECT(BM1202)/BM1210,0)</f>
        <v>1</v>
      </c>
      <c r="BN1211" s="76" cm="1">
        <f t="array" aca="1" ref="BN1211" ca="1">ROUNDUP(INDIRECT(BN1202)/BN1210,0)</f>
        <v>1</v>
      </c>
      <c r="BO1211" s="76" cm="1">
        <f t="array" aca="1" ref="BO1211" ca="1">ROUNDUP(INDIRECT(BO1202)/BO1210,0)</f>
        <v>1</v>
      </c>
      <c r="BP1211" s="76" cm="1">
        <f t="array" aca="1" ref="BP1211" ca="1">ROUNDUP(INDIRECT(BP1202)/BP1210,0)</f>
        <v>1</v>
      </c>
      <c r="BQ1211" s="76" cm="1">
        <f t="array" aca="1" ref="BQ1211" ca="1">ROUNDUP(INDIRECT(BQ1202)/BQ1210,0)</f>
        <v>1</v>
      </c>
      <c r="BR1211" s="76" cm="1">
        <f t="array" aca="1" ref="BR1211" ca="1">ROUNDUP(INDIRECT(BR1202)/BR1210,0)</f>
        <v>1</v>
      </c>
      <c r="BS1211" s="76" cm="1">
        <f t="array" aca="1" ref="BS1211" ca="1">ROUNDUP(INDIRECT(BS1202)/BS1210,0)</f>
        <v>1</v>
      </c>
      <c r="BT1211" s="76" cm="1">
        <f t="array" aca="1" ref="BT1211" ca="1">ROUNDUP(INDIRECT(BT1202)/BT1210,0)</f>
        <v>1</v>
      </c>
      <c r="BU1211" s="76" cm="1">
        <f t="array" aca="1" ref="BU1211" ca="1">ROUNDUP(INDIRECT(BU1202)/BU1210,0)</f>
        <v>1</v>
      </c>
      <c r="BV1211" s="76" cm="1">
        <f t="array" aca="1" ref="BV1211" ca="1">ROUNDUP(INDIRECT(BV1202)/BV1210,0)</f>
        <v>1</v>
      </c>
      <c r="BW1211" s="76" cm="1">
        <f t="array" aca="1" ref="BW1211" ca="1">ROUNDUP(INDIRECT(BW1202)/BW1210,0)</f>
        <v>1</v>
      </c>
      <c r="BX1211" s="76" cm="1">
        <f t="array" aca="1" ref="BX1211" ca="1">ROUNDUP(INDIRECT(BX1202)/BX1210,0)</f>
        <v>1</v>
      </c>
      <c r="BY1211" s="76" cm="1">
        <f t="array" aca="1" ref="BY1211" ca="1">ROUNDUP(INDIRECT(BY1202)/BY1210,0)</f>
        <v>1</v>
      </c>
      <c r="BZ1211" s="76" cm="1">
        <f t="array" aca="1" ref="BZ1211" ca="1">ROUNDUP(INDIRECT(BZ1202)/BZ1210,0)</f>
        <v>1</v>
      </c>
      <c r="CA1211" s="76" cm="1">
        <f t="array" aca="1" ref="CA1211" ca="1">ROUNDUP(INDIRECT(CA1202)/CA1210,0)</f>
        <v>1</v>
      </c>
      <c r="CB1211" s="76" cm="1">
        <f t="array" aca="1" ref="CB1211" ca="1">ROUNDUP(INDIRECT(CB1202)/CB1210,0)</f>
        <v>1</v>
      </c>
      <c r="CC1211" s="76" cm="1">
        <f t="array" aca="1" ref="CC1211" ca="1">ROUNDUP(INDIRECT(CC1202)/CC1210,0)</f>
        <v>1</v>
      </c>
      <c r="CD1211" s="76" cm="1">
        <f t="array" aca="1" ref="CD1211" ca="1">ROUNDUP(INDIRECT(CD1202)/CD1210,0)</f>
        <v>1</v>
      </c>
      <c r="CE1211" s="76" cm="1">
        <f t="array" aca="1" ref="CE1211" ca="1">ROUNDUP(INDIRECT(CE1202)/CE1210,0)</f>
        <v>1</v>
      </c>
      <c r="CF1211" s="76" cm="1">
        <f t="array" aca="1" ref="CF1211" ca="1">ROUNDUP(INDIRECT(CF1202)/CF1210,0)</f>
        <v>1</v>
      </c>
      <c r="CG1211" s="76" cm="1">
        <f t="array" aca="1" ref="CG1211" ca="1">ROUNDUP(INDIRECT(CG1202)/CG1210,0)</f>
        <v>1</v>
      </c>
      <c r="CH1211" s="76" cm="1">
        <f t="array" aca="1" ref="CH1211" ca="1">ROUNDUP(INDIRECT(CH1202)/CH1210,0)</f>
        <v>1</v>
      </c>
      <c r="CI1211" s="76" cm="1">
        <f t="array" aca="1" ref="CI1211" ca="1">ROUNDUP(INDIRECT(CI1202)/CI1210,0)</f>
        <v>1</v>
      </c>
      <c r="CJ1211" s="76" cm="1">
        <f t="array" aca="1" ref="CJ1211" ca="1">ROUNDUP(INDIRECT(CJ1202)/CJ1210,0)</f>
        <v>1</v>
      </c>
      <c r="CK1211" s="76" cm="1">
        <f t="array" aca="1" ref="CK1211" ca="1">ROUNDUP(INDIRECT(CK1202)/CK1210,0)</f>
        <v>1</v>
      </c>
      <c r="CL1211" s="76" cm="1">
        <f t="array" aca="1" ref="CL1211" ca="1">ROUNDUP(INDIRECT(CL1202)/CL1210,0)</f>
        <v>1</v>
      </c>
      <c r="CN1211" s="60"/>
      <c r="CO1211" s="76" t="e" cm="1">
        <f t="array" aca="1" ref="CO1211" ca="1">ROUNDUP(INDIRECT(CO1202)/CO1210,0)</f>
        <v>#N/A</v>
      </c>
      <c r="CP1211" s="76" t="e" cm="1">
        <f t="array" aca="1" ref="CP1211" ca="1">ROUNDUP(INDIRECT(CP1202)/CP1210,0)</f>
        <v>#N/A</v>
      </c>
      <c r="CQ1211" s="76" t="e" cm="1">
        <f t="array" aca="1" ref="CQ1211" ca="1">ROUNDUP(INDIRECT(CQ1202)/CQ1210,0)</f>
        <v>#N/A</v>
      </c>
      <c r="CR1211" s="76" t="e" cm="1">
        <f t="array" aca="1" ref="CR1211" ca="1">ROUNDUP(INDIRECT(CR1202)/CR1210,0)</f>
        <v>#N/A</v>
      </c>
      <c r="CS1211" s="76" t="e" cm="1">
        <f t="array" aca="1" ref="CS1211" ca="1">ROUNDUP(INDIRECT(CS1202)/CS1210,0)</f>
        <v>#N/A</v>
      </c>
      <c r="CT1211" s="76" t="e" cm="1">
        <f t="array" aca="1" ref="CT1211" ca="1">ROUNDUP(INDIRECT(CT1202)/CT1210,0)</f>
        <v>#N/A</v>
      </c>
      <c r="CU1211" s="76" t="e" cm="1">
        <f t="array" aca="1" ref="CU1211" ca="1">ROUNDUP(INDIRECT(CU1202)/CU1210,0)</f>
        <v>#N/A</v>
      </c>
      <c r="CV1211" s="76" t="e" cm="1">
        <f t="array" aca="1" ref="CV1211" ca="1">ROUNDUP(INDIRECT(CV1202)/CV1210,0)</f>
        <v>#N/A</v>
      </c>
      <c r="CW1211" s="76" t="e" cm="1">
        <f t="array" aca="1" ref="CW1211" ca="1">ROUNDUP(INDIRECT(CW1202)/CW1210,0)</f>
        <v>#N/A</v>
      </c>
      <c r="CX1211" s="76" t="e" cm="1">
        <f t="array" aca="1" ref="CX1211" ca="1">ROUNDUP(INDIRECT(CX1202)/CX1210,0)</f>
        <v>#N/A</v>
      </c>
      <c r="CY1211" s="76" t="e" cm="1">
        <f t="array" aca="1" ref="CY1211" ca="1">ROUNDUP(INDIRECT(CY1202)/CY1210,0)</f>
        <v>#N/A</v>
      </c>
      <c r="CZ1211" s="76" t="e" cm="1">
        <f t="array" aca="1" ref="CZ1211" ca="1">ROUNDUP(INDIRECT(CZ1202)/CZ1210,0)</f>
        <v>#N/A</v>
      </c>
      <c r="DA1211" s="76" t="e" cm="1">
        <f t="array" aca="1" ref="DA1211" ca="1">ROUNDUP(INDIRECT(DA1202)/DA1210,0)</f>
        <v>#N/A</v>
      </c>
      <c r="DB1211" s="76" t="e" cm="1">
        <f t="array" aca="1" ref="DB1211" ca="1">ROUNDUP(INDIRECT(DB1202)/DB1210,0)</f>
        <v>#N/A</v>
      </c>
      <c r="DC1211" s="76" t="e" cm="1">
        <f t="array" aca="1" ref="DC1211" ca="1">ROUNDUP(INDIRECT(DC1202)/DC1210,0)</f>
        <v>#N/A</v>
      </c>
      <c r="DD1211" s="76" t="e" cm="1">
        <f t="array" aca="1" ref="DD1211" ca="1">ROUNDUP(INDIRECT(DD1202)/DD1210,0)</f>
        <v>#N/A</v>
      </c>
      <c r="DE1211" s="76" t="e" cm="1">
        <f t="array" aca="1" ref="DE1211" ca="1">ROUNDUP(INDIRECT(DE1202)/DE1210,0)</f>
        <v>#N/A</v>
      </c>
      <c r="DF1211" s="76" t="e" cm="1">
        <f t="array" aca="1" ref="DF1211" ca="1">ROUNDUP(INDIRECT(DF1202)/DF1210,0)</f>
        <v>#N/A</v>
      </c>
      <c r="DG1211" s="76" t="e" cm="1">
        <f t="array" aca="1" ref="DG1211" ca="1">ROUNDUP(INDIRECT(DG1202)/DG1210,0)</f>
        <v>#N/A</v>
      </c>
      <c r="DH1211" s="76" t="e" cm="1">
        <f t="array" aca="1" ref="DH1211" ca="1">ROUNDUP(INDIRECT(DH1202)/DH1210,0)</f>
        <v>#N/A</v>
      </c>
      <c r="DI1211" s="76" t="e" cm="1">
        <f t="array" aca="1" ref="DI1211" ca="1">ROUNDUP(INDIRECT(DI1202)/DI1210,0)</f>
        <v>#N/A</v>
      </c>
      <c r="DJ1211" s="76" t="e" cm="1">
        <f t="array" aca="1" ref="DJ1211" ca="1">ROUNDUP(INDIRECT(DJ1202)/DJ1210,0)</f>
        <v>#N/A</v>
      </c>
      <c r="DK1211" s="76" t="e" cm="1">
        <f t="array" aca="1" ref="DK1211" ca="1">ROUNDUP(INDIRECT(DK1202)/DK1210,0)</f>
        <v>#N/A</v>
      </c>
      <c r="DL1211" s="76" t="e" cm="1">
        <f t="array" aca="1" ref="DL1211" ca="1">ROUNDUP(INDIRECT(DL1202)/DL1210,0)</f>
        <v>#N/A</v>
      </c>
    </row>
    <row r="1212" spans="1:116" x14ac:dyDescent="0.4">
      <c r="B1212" t="str">
        <f>E1212</f>
        <v>1212 DCHC-S</v>
      </c>
      <c r="D1212" t="s">
        <v>764</v>
      </c>
      <c r="E1212" s="8" t="str">
        <f t="shared" si="1520"/>
        <v>1212 DCHC-S</v>
      </c>
      <c r="G1212" s="145" t="s">
        <v>185</v>
      </c>
      <c r="H1212" s="12"/>
      <c r="I1212" s="60"/>
      <c r="J1212" s="60"/>
      <c r="K1212" s="18">
        <v>50000</v>
      </c>
      <c r="L1212" s="18">
        <v>50000</v>
      </c>
      <c r="M1212" s="18">
        <v>50000</v>
      </c>
      <c r="N1212" s="18">
        <v>50000</v>
      </c>
      <c r="O1212" s="18">
        <v>50000</v>
      </c>
      <c r="P1212" s="18">
        <v>50000</v>
      </c>
      <c r="R1212" s="19"/>
      <c r="S1212" s="147" cm="1">
        <f t="array" ref="S1212">INDEX($K:$P,ROW(),MATCH(S$3,$K$2:$P$2,0))/12</f>
        <v>4166.666666666667</v>
      </c>
      <c r="T1212" s="147" cm="1">
        <f t="array" ref="T1212">INDEX($K:$P,ROW(),MATCH(T$3,$K$2:$P$2,0))/12</f>
        <v>4166.666666666667</v>
      </c>
      <c r="U1212" s="147" cm="1">
        <f t="array" ref="U1212">INDEX($K:$P,ROW(),MATCH(U$3,$K$2:$P$2,0))/12</f>
        <v>4166.666666666667</v>
      </c>
      <c r="V1212" s="147" cm="1">
        <f t="array" ref="V1212">INDEX($K:$P,ROW(),MATCH(V$3,$K$2:$P$2,0))/12</f>
        <v>4166.666666666667</v>
      </c>
      <c r="W1212" s="147" cm="1">
        <f t="array" ref="W1212">INDEX($K:$P,ROW(),MATCH(W$3,$K$2:$P$2,0))/12</f>
        <v>4166.666666666667</v>
      </c>
      <c r="X1212" s="147" cm="1">
        <f t="array" ref="X1212">INDEX($K:$P,ROW(),MATCH(X$3,$K$2:$P$2,0))/12</f>
        <v>4166.666666666667</v>
      </c>
      <c r="Y1212" s="147" cm="1">
        <f t="array" ref="Y1212">INDEX($K:$P,ROW(),MATCH(Y$3,$K$2:$P$2,0))/12</f>
        <v>4166.666666666667</v>
      </c>
      <c r="Z1212" s="147" cm="1">
        <f t="array" ref="Z1212">INDEX($K:$P,ROW(),MATCH(Z$3,$K$2:$P$2,0))/12</f>
        <v>4166.666666666667</v>
      </c>
      <c r="AA1212" s="147" cm="1">
        <f t="array" ref="AA1212">INDEX($K:$P,ROW(),MATCH(AA$3,$K$2:$P$2,0))/12</f>
        <v>4166.666666666667</v>
      </c>
      <c r="AB1212" s="147" cm="1">
        <f t="array" ref="AB1212">INDEX($K:$P,ROW(),MATCH(AB$3,$K$2:$P$2,0))/12</f>
        <v>4166.666666666667</v>
      </c>
      <c r="AC1212" s="147" cm="1">
        <f t="array" ref="AC1212">INDEX($K:$P,ROW(),MATCH(AC$3,$K$2:$P$2,0))/12</f>
        <v>4166.666666666667</v>
      </c>
      <c r="AD1212" s="147" cm="1">
        <f t="array" ref="AD1212">INDEX($K:$P,ROW(),MATCH(AD$3,$K$2:$P$2,0))/12</f>
        <v>4166.666666666667</v>
      </c>
      <c r="AE1212" s="147" cm="1">
        <f t="array" ref="AE1212">INDEX($K:$P,ROW(),MATCH(AE$3,$K$2:$P$2,0))/12</f>
        <v>4166.666666666667</v>
      </c>
      <c r="AF1212" s="147" cm="1">
        <f t="array" ref="AF1212">INDEX($K:$P,ROW(),MATCH(AF$3,$K$2:$P$2,0))/12</f>
        <v>4166.666666666667</v>
      </c>
      <c r="AG1212" s="147" cm="1">
        <f t="array" ref="AG1212">INDEX($K:$P,ROW(),MATCH(AG$3,$K$2:$P$2,0))/12</f>
        <v>4166.666666666667</v>
      </c>
      <c r="AH1212" s="147" cm="1">
        <f t="array" ref="AH1212">INDEX($K:$P,ROW(),MATCH(AH$3,$K$2:$P$2,0))/12</f>
        <v>4166.666666666667</v>
      </c>
      <c r="AI1212" s="147" cm="1">
        <f t="array" ref="AI1212">INDEX($K:$P,ROW(),MATCH(AI$3,$K$2:$P$2,0))/12</f>
        <v>4166.666666666667</v>
      </c>
      <c r="AJ1212" s="147" cm="1">
        <f t="array" ref="AJ1212">INDEX($K:$P,ROW(),MATCH(AJ$3,$K$2:$P$2,0))/12</f>
        <v>4166.666666666667</v>
      </c>
      <c r="AK1212" s="147" cm="1">
        <f t="array" ref="AK1212">INDEX($K:$P,ROW(),MATCH(AK$3,$K$2:$P$2,0))/12</f>
        <v>4166.666666666667</v>
      </c>
      <c r="AL1212" s="147" cm="1">
        <f t="array" ref="AL1212">INDEX($K:$P,ROW(),MATCH(AL$3,$K$2:$P$2,0))/12</f>
        <v>4166.666666666667</v>
      </c>
      <c r="AM1212" s="147" cm="1">
        <f t="array" ref="AM1212">INDEX($K:$P,ROW(),MATCH(AM$3,$K$2:$P$2,0))/12</f>
        <v>4166.666666666667</v>
      </c>
      <c r="AN1212" s="147" cm="1">
        <f t="array" ref="AN1212">INDEX($K:$P,ROW(),MATCH(AN$3,$K$2:$P$2,0))/12</f>
        <v>4166.666666666667</v>
      </c>
      <c r="AO1212" s="147" cm="1">
        <f t="array" ref="AO1212">INDEX($K:$P,ROW(),MATCH(AO$3,$K$2:$P$2,0))/12</f>
        <v>4166.666666666667</v>
      </c>
      <c r="AP1212" s="147" cm="1">
        <f t="array" ref="AP1212">INDEX($K:$P,ROW(),MATCH(AP$3,$K$2:$P$2,0))/12</f>
        <v>4166.666666666667</v>
      </c>
      <c r="AQ1212" s="147" cm="1">
        <f t="array" ref="AQ1212">INDEX($K:$P,ROW(),MATCH(AQ$3,$K$2:$P$2,0))/12</f>
        <v>4166.666666666667</v>
      </c>
      <c r="AR1212" s="147" cm="1">
        <f t="array" ref="AR1212">INDEX($K:$P,ROW(),MATCH(AR$3,$K$2:$P$2,0))/12</f>
        <v>4166.666666666667</v>
      </c>
      <c r="AS1212" s="147" cm="1">
        <f t="array" ref="AS1212">INDEX($K:$P,ROW(),MATCH(AS$3,$K$2:$P$2,0))/12</f>
        <v>4166.666666666667</v>
      </c>
      <c r="AT1212" s="147" cm="1">
        <f t="array" ref="AT1212">INDEX($K:$P,ROW(),MATCH(AT$3,$K$2:$P$2,0))/12</f>
        <v>4166.666666666667</v>
      </c>
      <c r="AU1212" s="147" cm="1">
        <f t="array" ref="AU1212">INDEX($K:$P,ROW(),MATCH(AU$3,$K$2:$P$2,0))/12</f>
        <v>4166.666666666667</v>
      </c>
      <c r="AV1212" s="147" cm="1">
        <f t="array" ref="AV1212">INDEX($K:$P,ROW(),MATCH(AV$3,$K$2:$P$2,0))/12</f>
        <v>4166.666666666667</v>
      </c>
      <c r="AW1212" s="147" cm="1">
        <f t="array" ref="AW1212">INDEX($K:$P,ROW(),MATCH(AW$3,$K$2:$P$2,0))/12</f>
        <v>4166.666666666667</v>
      </c>
      <c r="AX1212" s="147" cm="1">
        <f t="array" ref="AX1212">INDEX($K:$P,ROW(),MATCH(AX$3,$K$2:$P$2,0))/12</f>
        <v>4166.666666666667</v>
      </c>
      <c r="AY1212" s="147" cm="1">
        <f t="array" ref="AY1212">INDEX($K:$P,ROW(),MATCH(AY$3,$K$2:$P$2,0))/12</f>
        <v>4166.666666666667</v>
      </c>
      <c r="AZ1212" s="147" cm="1">
        <f t="array" ref="AZ1212">INDEX($K:$P,ROW(),MATCH(AZ$3,$K$2:$P$2,0))/12</f>
        <v>4166.666666666667</v>
      </c>
      <c r="BA1212" s="147" cm="1">
        <f t="array" ref="BA1212">INDEX($K:$P,ROW(),MATCH(BA$3,$K$2:$P$2,0))/12</f>
        <v>4166.666666666667</v>
      </c>
      <c r="BB1212" s="147" cm="1">
        <f t="array" ref="BB1212">INDEX($K:$P,ROW(),MATCH(BB$3,$K$2:$P$2,0))/12</f>
        <v>4166.666666666667</v>
      </c>
      <c r="BC1212" s="147" cm="1">
        <f t="array" ref="BC1212">INDEX($K:$P,ROW(),MATCH(BC$3,$K$2:$P$2,0))/12</f>
        <v>4166.666666666667</v>
      </c>
      <c r="BD1212" s="147" cm="1">
        <f t="array" ref="BD1212">INDEX($K:$P,ROW(),MATCH(BD$3,$K$2:$P$2,0))/12</f>
        <v>4166.666666666667</v>
      </c>
      <c r="BE1212" s="147" cm="1">
        <f t="array" ref="BE1212">INDEX($K:$P,ROW(),MATCH(BE$3,$K$2:$P$2,0))/12</f>
        <v>4166.666666666667</v>
      </c>
      <c r="BF1212" s="147" cm="1">
        <f t="array" ref="BF1212">INDEX($K:$P,ROW(),MATCH(BF$3,$K$2:$P$2,0))/12</f>
        <v>4166.666666666667</v>
      </c>
      <c r="BG1212" s="147" cm="1">
        <f t="array" ref="BG1212">INDEX($K:$P,ROW(),MATCH(BG$3,$K$2:$P$2,0))/12</f>
        <v>4166.666666666667</v>
      </c>
      <c r="BH1212" s="147" cm="1">
        <f t="array" ref="BH1212">INDEX($K:$P,ROW(),MATCH(BH$3,$K$2:$P$2,0))/12</f>
        <v>4166.666666666667</v>
      </c>
      <c r="BI1212" s="147" cm="1">
        <f t="array" ref="BI1212">INDEX($K:$P,ROW(),MATCH(BI$3,$K$2:$P$2,0))/12</f>
        <v>4166.666666666667</v>
      </c>
      <c r="BJ1212" s="147" cm="1">
        <f t="array" ref="BJ1212">INDEX($K:$P,ROW(),MATCH(BJ$3,$K$2:$P$2,0))/12</f>
        <v>4166.666666666667</v>
      </c>
      <c r="BK1212" s="147" cm="1">
        <f t="array" ref="BK1212">INDEX($K:$P,ROW(),MATCH(BK$3,$K$2:$P$2,0))/12</f>
        <v>4166.666666666667</v>
      </c>
      <c r="BL1212" s="147" cm="1">
        <f t="array" ref="BL1212">INDEX($K:$P,ROW(),MATCH(BL$3,$K$2:$P$2,0))/12</f>
        <v>4166.666666666667</v>
      </c>
      <c r="BM1212" s="147" cm="1">
        <f t="array" ref="BM1212">INDEX($K:$P,ROW(),MATCH(BM$3,$K$2:$P$2,0))/12</f>
        <v>4166.666666666667</v>
      </c>
      <c r="BN1212" s="147" cm="1">
        <f t="array" ref="BN1212">INDEX($K:$P,ROW(),MATCH(BN$3,$K$2:$P$2,0))/12</f>
        <v>4166.666666666667</v>
      </c>
      <c r="BO1212" s="147" cm="1">
        <f t="array" ref="BO1212">INDEX($K:$P,ROW(),MATCH(BO$3,$K$2:$P$2,0))/12</f>
        <v>4166.666666666667</v>
      </c>
      <c r="BP1212" s="147" cm="1">
        <f t="array" ref="BP1212">INDEX($K:$P,ROW(),MATCH(BP$3,$K$2:$P$2,0))/12</f>
        <v>4166.666666666667</v>
      </c>
      <c r="BQ1212" s="147" cm="1">
        <f t="array" ref="BQ1212">INDEX($K:$P,ROW(),MATCH(BQ$3,$K$2:$P$2,0))/12</f>
        <v>4166.666666666667</v>
      </c>
      <c r="BR1212" s="147" cm="1">
        <f t="array" ref="BR1212">INDEX($K:$P,ROW(),MATCH(BR$3,$K$2:$P$2,0))/12</f>
        <v>4166.666666666667</v>
      </c>
      <c r="BS1212" s="147" cm="1">
        <f t="array" ref="BS1212">INDEX($K:$P,ROW(),MATCH(BS$3,$K$2:$P$2,0))/12</f>
        <v>4166.666666666667</v>
      </c>
      <c r="BT1212" s="147" cm="1">
        <f t="array" ref="BT1212">INDEX($K:$P,ROW(),MATCH(BT$3,$K$2:$P$2,0))/12</f>
        <v>4166.666666666667</v>
      </c>
      <c r="BU1212" s="147" cm="1">
        <f t="array" ref="BU1212">INDEX($K:$P,ROW(),MATCH(BU$3,$K$2:$P$2,0))/12</f>
        <v>4166.666666666667</v>
      </c>
      <c r="BV1212" s="147" cm="1">
        <f t="array" ref="BV1212">INDEX($K:$P,ROW(),MATCH(BV$3,$K$2:$P$2,0))/12</f>
        <v>4166.666666666667</v>
      </c>
      <c r="BW1212" s="147" cm="1">
        <f t="array" ref="BW1212">INDEX($K:$P,ROW(),MATCH(BW$3,$K$2:$P$2,0))/12</f>
        <v>4166.666666666667</v>
      </c>
      <c r="BX1212" s="147" cm="1">
        <f t="array" ref="BX1212">INDEX($K:$P,ROW(),MATCH(BX$3,$K$2:$P$2,0))/12</f>
        <v>4166.666666666667</v>
      </c>
      <c r="BY1212" s="147" cm="1">
        <f t="array" ref="BY1212">INDEX($K:$P,ROW(),MATCH(BY$3,$K$2:$P$2,0))/12</f>
        <v>4166.666666666667</v>
      </c>
      <c r="BZ1212" s="147" cm="1">
        <f t="array" ref="BZ1212">INDEX($K:$P,ROW(),MATCH(BZ$3,$K$2:$P$2,0))/12</f>
        <v>4166.666666666667</v>
      </c>
      <c r="CA1212" s="147" cm="1">
        <f t="array" ref="CA1212">INDEX($K:$P,ROW(),MATCH(CA$3,$K$2:$P$2,0))/12</f>
        <v>4166.666666666667</v>
      </c>
      <c r="CB1212" s="147" cm="1">
        <f t="array" ref="CB1212">INDEX($K:$P,ROW(),MATCH(CB$3,$K$2:$P$2,0))/12</f>
        <v>4166.666666666667</v>
      </c>
      <c r="CC1212" s="147" cm="1">
        <f t="array" ref="CC1212">INDEX($K:$P,ROW(),MATCH(CC$3,$K$2:$P$2,0))/12</f>
        <v>4166.666666666667</v>
      </c>
      <c r="CD1212" s="147" cm="1">
        <f t="array" ref="CD1212">INDEX($K:$P,ROW(),MATCH(CD$3,$K$2:$P$2,0))/12</f>
        <v>4166.666666666667</v>
      </c>
      <c r="CE1212" s="147" cm="1">
        <f t="array" ref="CE1212">INDEX($K:$P,ROW(),MATCH(CE$3,$K$2:$P$2,0))/12</f>
        <v>4166.666666666667</v>
      </c>
      <c r="CF1212" s="147" cm="1">
        <f t="array" ref="CF1212">INDEX($K:$P,ROW(),MATCH(CF$3,$K$2:$P$2,0))/12</f>
        <v>4166.666666666667</v>
      </c>
      <c r="CG1212" s="147" cm="1">
        <f t="array" ref="CG1212">INDEX($K:$P,ROW(),MATCH(CG$3,$K$2:$P$2,0))/12</f>
        <v>4166.666666666667</v>
      </c>
      <c r="CH1212" s="147" cm="1">
        <f t="array" ref="CH1212">INDEX($K:$P,ROW(),MATCH(CH$3,$K$2:$P$2,0))/12</f>
        <v>4166.666666666667</v>
      </c>
      <c r="CI1212" s="147" cm="1">
        <f t="array" ref="CI1212">INDEX($K:$P,ROW(),MATCH(CI$3,$K$2:$P$2,0))/12</f>
        <v>4166.666666666667</v>
      </c>
      <c r="CJ1212" s="147" cm="1">
        <f t="array" ref="CJ1212">INDEX($K:$P,ROW(),MATCH(CJ$3,$K$2:$P$2,0))/12</f>
        <v>4166.666666666667</v>
      </c>
      <c r="CK1212" s="147" cm="1">
        <f t="array" ref="CK1212">INDEX($K:$P,ROW(),MATCH(CK$3,$K$2:$P$2,0))/12</f>
        <v>4166.666666666667</v>
      </c>
      <c r="CL1212" s="147" cm="1">
        <f t="array" ref="CL1212">INDEX($K:$P,ROW(),MATCH(CL$3,$K$2:$P$2,0))/12</f>
        <v>4166.666666666667</v>
      </c>
      <c r="CN1212" s="60"/>
      <c r="CO1212" s="147" t="e" cm="1">
        <f t="array" ref="CO1212">INDEX($K:$P,ROW(),MATCH(CO$3,$K$2:$P$2,0))/CO$5</f>
        <v>#N/A</v>
      </c>
      <c r="CP1212" s="147" t="e" cm="1">
        <f t="array" ref="CP1212">INDEX($K:$P,ROW(),MATCH(CP$3,$K$2:$P$2,0))/CP$5</f>
        <v>#N/A</v>
      </c>
      <c r="CQ1212" s="147" t="e" cm="1">
        <f t="array" ref="CQ1212">INDEX($K:$P,ROW(),MATCH(CQ$3,$K$2:$P$2,0))/CQ$5</f>
        <v>#N/A</v>
      </c>
      <c r="CR1212" s="147" t="e" cm="1">
        <f t="array" ref="CR1212">INDEX($K:$P,ROW(),MATCH(CR$3,$K$2:$P$2,0))/CR$5</f>
        <v>#N/A</v>
      </c>
      <c r="CS1212" s="147" t="e" cm="1">
        <f t="array" ref="CS1212">INDEX($K:$P,ROW(),MATCH(CS$3,$K$2:$P$2,0))/CS$5</f>
        <v>#N/A</v>
      </c>
      <c r="CT1212" s="147" t="e" cm="1">
        <f t="array" ref="CT1212">INDEX($K:$P,ROW(),MATCH(CT$3,$K$2:$P$2,0))/CT$5</f>
        <v>#N/A</v>
      </c>
      <c r="CU1212" s="147" t="e" cm="1">
        <f t="array" ref="CU1212">INDEX($K:$P,ROW(),MATCH(CU$3,$K$2:$P$2,0))/CU$5</f>
        <v>#N/A</v>
      </c>
      <c r="CV1212" s="147" t="e" cm="1">
        <f t="array" ref="CV1212">INDEX($K:$P,ROW(),MATCH(CV$3,$K$2:$P$2,0))/CV$5</f>
        <v>#N/A</v>
      </c>
      <c r="CW1212" s="147" t="e" cm="1">
        <f t="array" ref="CW1212">INDEX($K:$P,ROW(),MATCH(CW$3,$K$2:$P$2,0))/CW$5</f>
        <v>#N/A</v>
      </c>
      <c r="CX1212" s="147" t="e" cm="1">
        <f t="array" ref="CX1212">INDEX($K:$P,ROW(),MATCH(CX$3,$K$2:$P$2,0))/CX$5</f>
        <v>#N/A</v>
      </c>
      <c r="CY1212" s="147" t="e" cm="1">
        <f t="array" ref="CY1212">INDEX($K:$P,ROW(),MATCH(CY$3,$K$2:$P$2,0))/CL$5</f>
        <v>#N/A</v>
      </c>
      <c r="CZ1212" s="147" t="e" cm="1">
        <f t="array" ref="CZ1212">INDEX($K:$P,ROW(),MATCH(CZ$3,$K$2:$P$2,0))/CZ$5</f>
        <v>#N/A</v>
      </c>
      <c r="DA1212" s="147" t="e" cm="1">
        <f t="array" ref="DA1212">INDEX($K:$P,ROW(),MATCH(DA$3,$K$2:$P$2,0))/DA$5</f>
        <v>#N/A</v>
      </c>
      <c r="DB1212" s="147" t="e" cm="1">
        <f t="array" ref="DB1212">INDEX($K:$P,ROW(),MATCH(DB$3,$K$2:$P$2,0))/DB$5</f>
        <v>#N/A</v>
      </c>
      <c r="DC1212" s="147" t="e" cm="1">
        <f t="array" ref="DC1212">INDEX($K:$P,ROW(),MATCH(DC$3,$K$2:$P$2,0))/DC$5</f>
        <v>#N/A</v>
      </c>
      <c r="DD1212" s="147" t="e" cm="1">
        <f t="array" ref="DD1212">INDEX($K:$P,ROW(),MATCH(DD$3,$K$2:$P$2,0))/DD$5</f>
        <v>#N/A</v>
      </c>
      <c r="DE1212" s="147" t="e" cm="1">
        <f t="array" ref="DE1212">INDEX($K:$P,ROW(),MATCH(DE$3,$K$2:$P$2,0))/DE$5</f>
        <v>#N/A</v>
      </c>
      <c r="DF1212" s="147" t="e" cm="1">
        <f t="array" ref="DF1212">INDEX($K:$P,ROW(),MATCH(DF$3,$K$2:$P$2,0))/DF$5</f>
        <v>#N/A</v>
      </c>
      <c r="DG1212" s="147" t="e" cm="1">
        <f t="array" ref="DG1212">INDEX($K:$P,ROW(),MATCH(DG$3,$K$2:$P$2,0))/DG$5</f>
        <v>#N/A</v>
      </c>
      <c r="DH1212" s="147" t="e" cm="1">
        <f t="array" ref="DH1212">INDEX($K:$P,ROW(),MATCH(DH$3,$K$2:$P$2,0))/DH$5</f>
        <v>#N/A</v>
      </c>
      <c r="DI1212" s="147" t="e" cm="1">
        <f t="array" ref="DI1212">INDEX($K:$P,ROW(),MATCH(DI$3,$K$2:$P$2,0))/DI$5</f>
        <v>#N/A</v>
      </c>
      <c r="DJ1212" s="147" t="e" cm="1">
        <f t="array" ref="DJ1212">INDEX($K:$P,ROW(),MATCH(DJ$3,$K$2:$P$2,0))/DJ$5</f>
        <v>#N/A</v>
      </c>
      <c r="DK1212" s="147" t="e" cm="1">
        <f t="array" ref="DK1212">INDEX($K:$P,ROW(),MATCH(DK$3,$K$2:$P$2,0))/DK$5</f>
        <v>#N/A</v>
      </c>
      <c r="DL1212" s="147" t="e" cm="1">
        <f t="array" ref="DL1212">INDEX($K:$P,ROW(),MATCH(DL$3,$K$2:$P$2,0))/DL$5</f>
        <v>#N/A</v>
      </c>
    </row>
    <row r="1213" spans="1:116" x14ac:dyDescent="0.4">
      <c r="C1213" t="s">
        <v>203</v>
      </c>
      <c r="D1213" t="s">
        <v>764</v>
      </c>
      <c r="E1213" s="8" t="str">
        <f t="shared" si="1520"/>
        <v>1213 DCHC-S</v>
      </c>
      <c r="G1213" s="126" t="str">
        <f>"Expense - "&amp;SUBSTITUTE(G1208,":","")</f>
        <v>Expense - Headcount - revenue driven</v>
      </c>
      <c r="H1213" s="27"/>
      <c r="I1213" s="78"/>
      <c r="J1213" s="78"/>
      <c r="K1213" s="63">
        <f t="shared" ref="K1213:P1213" ca="1" si="1522">SUMIF($3:$3,K$2,1213:1213)</f>
        <v>-49999.999999999993</v>
      </c>
      <c r="L1213" s="63">
        <f t="shared" ca="1" si="1522"/>
        <v>-49999.999999999993</v>
      </c>
      <c r="M1213" s="63">
        <f t="shared" ca="1" si="1522"/>
        <v>-49999.999999999993</v>
      </c>
      <c r="N1213" s="63">
        <f t="shared" ca="1" si="1522"/>
        <v>-49999.999999999993</v>
      </c>
      <c r="O1213" s="63">
        <f t="shared" ca="1" si="1522"/>
        <v>-49999.999999999993</v>
      </c>
      <c r="P1213" s="63">
        <f t="shared" ca="1" si="1522"/>
        <v>-49999.999999999993</v>
      </c>
      <c r="R1213" s="33"/>
      <c r="S1213" s="148">
        <f t="shared" ref="S1213:AX1213" ca="1" si="1523">-S1212*S1211</f>
        <v>-4166.666666666667</v>
      </c>
      <c r="T1213" s="148">
        <f t="shared" ca="1" si="1523"/>
        <v>-4166.666666666667</v>
      </c>
      <c r="U1213" s="148">
        <f t="shared" ca="1" si="1523"/>
        <v>-4166.666666666667</v>
      </c>
      <c r="V1213" s="148">
        <f t="shared" ca="1" si="1523"/>
        <v>-4166.666666666667</v>
      </c>
      <c r="W1213" s="148">
        <f t="shared" ca="1" si="1523"/>
        <v>-4166.666666666667</v>
      </c>
      <c r="X1213" s="148">
        <f t="shared" ca="1" si="1523"/>
        <v>-4166.666666666667</v>
      </c>
      <c r="Y1213" s="148">
        <f t="shared" ca="1" si="1523"/>
        <v>-4166.666666666667</v>
      </c>
      <c r="Z1213" s="148">
        <f t="shared" ca="1" si="1523"/>
        <v>-4166.666666666667</v>
      </c>
      <c r="AA1213" s="148">
        <f t="shared" ca="1" si="1523"/>
        <v>-4166.666666666667</v>
      </c>
      <c r="AB1213" s="148">
        <f t="shared" ca="1" si="1523"/>
        <v>-4166.666666666667</v>
      </c>
      <c r="AC1213" s="148">
        <f t="shared" ca="1" si="1523"/>
        <v>-4166.666666666667</v>
      </c>
      <c r="AD1213" s="148">
        <f t="shared" ca="1" si="1523"/>
        <v>-4166.666666666667</v>
      </c>
      <c r="AE1213" s="148">
        <f t="shared" ca="1" si="1523"/>
        <v>-4166.666666666667</v>
      </c>
      <c r="AF1213" s="148">
        <f t="shared" ca="1" si="1523"/>
        <v>-4166.666666666667</v>
      </c>
      <c r="AG1213" s="148">
        <f t="shared" ca="1" si="1523"/>
        <v>-4166.666666666667</v>
      </c>
      <c r="AH1213" s="148">
        <f t="shared" ca="1" si="1523"/>
        <v>-4166.666666666667</v>
      </c>
      <c r="AI1213" s="148">
        <f t="shared" ca="1" si="1523"/>
        <v>-4166.666666666667</v>
      </c>
      <c r="AJ1213" s="148">
        <f t="shared" ca="1" si="1523"/>
        <v>-4166.666666666667</v>
      </c>
      <c r="AK1213" s="148">
        <f t="shared" ca="1" si="1523"/>
        <v>-4166.666666666667</v>
      </c>
      <c r="AL1213" s="148">
        <f t="shared" ca="1" si="1523"/>
        <v>-4166.666666666667</v>
      </c>
      <c r="AM1213" s="148">
        <f t="shared" ca="1" si="1523"/>
        <v>-4166.666666666667</v>
      </c>
      <c r="AN1213" s="148">
        <f t="shared" ca="1" si="1523"/>
        <v>-4166.666666666667</v>
      </c>
      <c r="AO1213" s="148">
        <f t="shared" ca="1" si="1523"/>
        <v>-4166.666666666667</v>
      </c>
      <c r="AP1213" s="148">
        <f t="shared" ca="1" si="1523"/>
        <v>-4166.666666666667</v>
      </c>
      <c r="AQ1213" s="148">
        <f t="shared" ca="1" si="1523"/>
        <v>-4166.666666666667</v>
      </c>
      <c r="AR1213" s="148">
        <f t="shared" ca="1" si="1523"/>
        <v>-4166.666666666667</v>
      </c>
      <c r="AS1213" s="148">
        <f t="shared" ca="1" si="1523"/>
        <v>-4166.666666666667</v>
      </c>
      <c r="AT1213" s="148">
        <f t="shared" ca="1" si="1523"/>
        <v>-4166.666666666667</v>
      </c>
      <c r="AU1213" s="148">
        <f t="shared" ca="1" si="1523"/>
        <v>-4166.666666666667</v>
      </c>
      <c r="AV1213" s="148">
        <f t="shared" ca="1" si="1523"/>
        <v>-4166.666666666667</v>
      </c>
      <c r="AW1213" s="148">
        <f t="shared" ca="1" si="1523"/>
        <v>-4166.666666666667</v>
      </c>
      <c r="AX1213" s="148">
        <f t="shared" ca="1" si="1523"/>
        <v>-4166.666666666667</v>
      </c>
      <c r="AY1213" s="148">
        <f t="shared" ref="AY1213:CD1213" ca="1" si="1524">-AY1212*AY1211</f>
        <v>-4166.666666666667</v>
      </c>
      <c r="AZ1213" s="148">
        <f t="shared" ca="1" si="1524"/>
        <v>-4166.666666666667</v>
      </c>
      <c r="BA1213" s="148">
        <f t="shared" ca="1" si="1524"/>
        <v>-4166.666666666667</v>
      </c>
      <c r="BB1213" s="148">
        <f t="shared" ca="1" si="1524"/>
        <v>-4166.666666666667</v>
      </c>
      <c r="BC1213" s="148">
        <f t="shared" ca="1" si="1524"/>
        <v>-4166.666666666667</v>
      </c>
      <c r="BD1213" s="148">
        <f t="shared" ca="1" si="1524"/>
        <v>-4166.666666666667</v>
      </c>
      <c r="BE1213" s="148">
        <f t="shared" ca="1" si="1524"/>
        <v>-4166.666666666667</v>
      </c>
      <c r="BF1213" s="148">
        <f t="shared" ca="1" si="1524"/>
        <v>-4166.666666666667</v>
      </c>
      <c r="BG1213" s="148">
        <f t="shared" ca="1" si="1524"/>
        <v>-4166.666666666667</v>
      </c>
      <c r="BH1213" s="148">
        <f t="shared" ca="1" si="1524"/>
        <v>-4166.666666666667</v>
      </c>
      <c r="BI1213" s="148">
        <f t="shared" ca="1" si="1524"/>
        <v>-4166.666666666667</v>
      </c>
      <c r="BJ1213" s="148">
        <f t="shared" ca="1" si="1524"/>
        <v>-4166.666666666667</v>
      </c>
      <c r="BK1213" s="148">
        <f t="shared" ca="1" si="1524"/>
        <v>-4166.666666666667</v>
      </c>
      <c r="BL1213" s="148">
        <f t="shared" ca="1" si="1524"/>
        <v>-4166.666666666667</v>
      </c>
      <c r="BM1213" s="148">
        <f t="shared" ca="1" si="1524"/>
        <v>-4166.666666666667</v>
      </c>
      <c r="BN1213" s="148">
        <f t="shared" ca="1" si="1524"/>
        <v>-4166.666666666667</v>
      </c>
      <c r="BO1213" s="148">
        <f t="shared" ca="1" si="1524"/>
        <v>-4166.666666666667</v>
      </c>
      <c r="BP1213" s="148">
        <f t="shared" ca="1" si="1524"/>
        <v>-4166.666666666667</v>
      </c>
      <c r="BQ1213" s="148">
        <f t="shared" ca="1" si="1524"/>
        <v>-4166.666666666667</v>
      </c>
      <c r="BR1213" s="148">
        <f t="shared" ca="1" si="1524"/>
        <v>-4166.666666666667</v>
      </c>
      <c r="BS1213" s="148">
        <f t="shared" ca="1" si="1524"/>
        <v>-4166.666666666667</v>
      </c>
      <c r="BT1213" s="148">
        <f t="shared" ca="1" si="1524"/>
        <v>-4166.666666666667</v>
      </c>
      <c r="BU1213" s="148">
        <f t="shared" ca="1" si="1524"/>
        <v>-4166.666666666667</v>
      </c>
      <c r="BV1213" s="148">
        <f t="shared" ca="1" si="1524"/>
        <v>-4166.666666666667</v>
      </c>
      <c r="BW1213" s="148">
        <f t="shared" ca="1" si="1524"/>
        <v>-4166.666666666667</v>
      </c>
      <c r="BX1213" s="148">
        <f t="shared" ca="1" si="1524"/>
        <v>-4166.666666666667</v>
      </c>
      <c r="BY1213" s="148">
        <f t="shared" ca="1" si="1524"/>
        <v>-4166.666666666667</v>
      </c>
      <c r="BZ1213" s="148">
        <f t="shared" ca="1" si="1524"/>
        <v>-4166.666666666667</v>
      </c>
      <c r="CA1213" s="148">
        <f t="shared" ca="1" si="1524"/>
        <v>-4166.666666666667</v>
      </c>
      <c r="CB1213" s="148">
        <f t="shared" ca="1" si="1524"/>
        <v>-4166.666666666667</v>
      </c>
      <c r="CC1213" s="148">
        <f t="shared" ca="1" si="1524"/>
        <v>-4166.666666666667</v>
      </c>
      <c r="CD1213" s="148">
        <f t="shared" ca="1" si="1524"/>
        <v>-4166.666666666667</v>
      </c>
      <c r="CE1213" s="148">
        <f t="shared" ref="CE1213:CL1213" ca="1" si="1525">-CE1212*CE1211</f>
        <v>-4166.666666666667</v>
      </c>
      <c r="CF1213" s="148">
        <f t="shared" ca="1" si="1525"/>
        <v>-4166.666666666667</v>
      </c>
      <c r="CG1213" s="148">
        <f t="shared" ca="1" si="1525"/>
        <v>-4166.666666666667</v>
      </c>
      <c r="CH1213" s="148">
        <f t="shared" ca="1" si="1525"/>
        <v>-4166.666666666667</v>
      </c>
      <c r="CI1213" s="148">
        <f t="shared" ca="1" si="1525"/>
        <v>-4166.666666666667</v>
      </c>
      <c r="CJ1213" s="148">
        <f t="shared" ca="1" si="1525"/>
        <v>-4166.666666666667</v>
      </c>
      <c r="CK1213" s="148">
        <f t="shared" ca="1" si="1525"/>
        <v>-4166.666666666667</v>
      </c>
      <c r="CL1213" s="148">
        <f t="shared" ca="1" si="1525"/>
        <v>-4166.666666666667</v>
      </c>
      <c r="CN1213" s="78"/>
      <c r="CO1213" s="148" t="e">
        <f t="shared" ref="CO1213:DL1213" ca="1" si="1526">-CO46*CO1211</f>
        <v>#N/A</v>
      </c>
      <c r="CP1213" s="148" t="e">
        <f t="shared" ca="1" si="1526"/>
        <v>#N/A</v>
      </c>
      <c r="CQ1213" s="148" t="e">
        <f t="shared" ca="1" si="1526"/>
        <v>#N/A</v>
      </c>
      <c r="CR1213" s="148" t="e">
        <f t="shared" ca="1" si="1526"/>
        <v>#N/A</v>
      </c>
      <c r="CS1213" s="148" t="e">
        <f t="shared" ca="1" si="1526"/>
        <v>#N/A</v>
      </c>
      <c r="CT1213" s="148" t="e">
        <f t="shared" ca="1" si="1526"/>
        <v>#N/A</v>
      </c>
      <c r="CU1213" s="148" t="e">
        <f t="shared" ca="1" si="1526"/>
        <v>#N/A</v>
      </c>
      <c r="CV1213" s="148" t="e">
        <f t="shared" ca="1" si="1526"/>
        <v>#N/A</v>
      </c>
      <c r="CW1213" s="148" t="e">
        <f t="shared" ca="1" si="1526"/>
        <v>#N/A</v>
      </c>
      <c r="CX1213" s="148" t="e">
        <f t="shared" ca="1" si="1526"/>
        <v>#N/A</v>
      </c>
      <c r="CY1213" s="148" t="e">
        <f t="shared" ca="1" si="1526"/>
        <v>#N/A</v>
      </c>
      <c r="CZ1213" s="148" t="e">
        <f t="shared" ca="1" si="1526"/>
        <v>#N/A</v>
      </c>
      <c r="DA1213" s="148" t="e">
        <f t="shared" ca="1" si="1526"/>
        <v>#N/A</v>
      </c>
      <c r="DB1213" s="148" t="e">
        <f t="shared" ca="1" si="1526"/>
        <v>#N/A</v>
      </c>
      <c r="DC1213" s="148" t="e">
        <f t="shared" ca="1" si="1526"/>
        <v>#N/A</v>
      </c>
      <c r="DD1213" s="148" t="e">
        <f t="shared" ca="1" si="1526"/>
        <v>#N/A</v>
      </c>
      <c r="DE1213" s="148" t="e">
        <f t="shared" ca="1" si="1526"/>
        <v>#N/A</v>
      </c>
      <c r="DF1213" s="148" t="e">
        <f t="shared" ca="1" si="1526"/>
        <v>#N/A</v>
      </c>
      <c r="DG1213" s="148" t="e">
        <f t="shared" ca="1" si="1526"/>
        <v>#N/A</v>
      </c>
      <c r="DH1213" s="148" t="e">
        <f t="shared" ca="1" si="1526"/>
        <v>#N/A</v>
      </c>
      <c r="DI1213" s="148" t="e">
        <f t="shared" ca="1" si="1526"/>
        <v>#N/A</v>
      </c>
      <c r="DJ1213" s="148" t="e">
        <f t="shared" ca="1" si="1526"/>
        <v>#N/A</v>
      </c>
      <c r="DK1213" s="148" t="e">
        <f t="shared" ca="1" si="1526"/>
        <v>#N/A</v>
      </c>
      <c r="DL1213" s="148" t="e">
        <f t="shared" ca="1" si="1526"/>
        <v>#N/A</v>
      </c>
    </row>
    <row r="1214" spans="1:116" x14ac:dyDescent="0.4">
      <c r="B1214" t="s">
        <v>244</v>
      </c>
      <c r="D1214" t="s">
        <v>764</v>
      </c>
      <c r="E1214" s="8" t="str">
        <f t="shared" si="1520"/>
        <v>1214 DCHC-S</v>
      </c>
      <c r="S1214" s="72"/>
      <c r="T1214" s="72"/>
      <c r="U1214" s="72"/>
      <c r="V1214" s="72"/>
      <c r="W1214" s="72"/>
      <c r="X1214" s="72"/>
      <c r="Y1214" s="72"/>
      <c r="Z1214" s="72"/>
      <c r="AA1214" s="72"/>
      <c r="AB1214" s="72"/>
      <c r="AC1214" s="72"/>
      <c r="AD1214" s="72"/>
      <c r="AE1214" s="72"/>
      <c r="AF1214" s="72"/>
      <c r="AG1214" s="72"/>
      <c r="AH1214" s="72"/>
      <c r="AI1214" s="72"/>
      <c r="AJ1214" s="72"/>
      <c r="AK1214" s="72"/>
      <c r="AL1214" s="72"/>
      <c r="AM1214" s="72"/>
      <c r="AN1214" s="72"/>
      <c r="AO1214" s="72"/>
      <c r="AP1214" s="72"/>
      <c r="AQ1214" s="72"/>
      <c r="AR1214" s="72"/>
      <c r="AS1214" s="72"/>
      <c r="AT1214" s="72"/>
      <c r="AU1214" s="72"/>
      <c r="AV1214" s="72"/>
      <c r="AW1214" s="72"/>
      <c r="AX1214" s="72"/>
      <c r="AY1214" s="72"/>
      <c r="AZ1214" s="72"/>
      <c r="BA1214" s="72"/>
      <c r="BB1214" s="72"/>
      <c r="BC1214" s="72"/>
      <c r="BD1214" s="72"/>
      <c r="BE1214" s="72"/>
      <c r="BF1214" s="72"/>
      <c r="BG1214" s="72"/>
      <c r="BH1214" s="72"/>
      <c r="BI1214" s="72"/>
      <c r="BJ1214" s="72"/>
      <c r="BK1214" s="72"/>
      <c r="BL1214" s="72"/>
      <c r="BM1214" s="72"/>
      <c r="BN1214" s="72"/>
      <c r="BO1214" s="72"/>
      <c r="BP1214" s="72"/>
      <c r="BQ1214" s="72"/>
      <c r="BR1214" s="72"/>
      <c r="BS1214" s="72"/>
      <c r="BT1214" s="72"/>
      <c r="BU1214" s="72"/>
      <c r="BV1214" s="72"/>
      <c r="BW1214" s="72"/>
      <c r="BX1214" s="72"/>
      <c r="BY1214" s="72"/>
      <c r="BZ1214" s="72"/>
      <c r="CA1214" s="72"/>
      <c r="CB1214" s="72"/>
      <c r="CC1214" s="72"/>
      <c r="CD1214" s="72"/>
      <c r="CE1214" s="72"/>
      <c r="CF1214" s="72"/>
      <c r="CG1214" s="72"/>
      <c r="CH1214" s="72"/>
      <c r="CI1214" s="72"/>
      <c r="CJ1214" s="72"/>
      <c r="CK1214" s="72"/>
      <c r="CL1214" s="72"/>
      <c r="CO1214" s="72"/>
      <c r="CP1214" s="72"/>
      <c r="CQ1214" s="72"/>
      <c r="CR1214" s="72"/>
      <c r="CS1214" s="72"/>
      <c r="CT1214" s="72"/>
      <c r="CU1214" s="72"/>
      <c r="CV1214" s="72"/>
      <c r="CW1214" s="72"/>
      <c r="CX1214" s="72"/>
      <c r="CY1214" s="72"/>
      <c r="CZ1214" s="72"/>
      <c r="DA1214" s="72"/>
      <c r="DB1214" s="72"/>
      <c r="DC1214" s="72"/>
      <c r="DD1214" s="72"/>
      <c r="DE1214" s="72"/>
      <c r="DF1214" s="72"/>
      <c r="DG1214" s="72"/>
      <c r="DH1214" s="72"/>
      <c r="DI1214" s="72"/>
      <c r="DJ1214" s="72"/>
      <c r="DK1214" s="72"/>
      <c r="DL1214" s="72"/>
    </row>
    <row r="1215" spans="1:116" x14ac:dyDescent="0.4">
      <c r="B1215" t="s">
        <v>332</v>
      </c>
      <c r="D1215" t="s">
        <v>764</v>
      </c>
      <c r="E1215" s="8" t="str">
        <f t="shared" si="1520"/>
        <v>1215 DCHC-S</v>
      </c>
      <c r="G1215" s="136" t="str">
        <f>G1200</f>
        <v>(Primary label)</v>
      </c>
      <c r="H1215" s="27"/>
      <c r="I1215" s="78"/>
      <c r="J1215" s="78"/>
      <c r="K1215" s="33"/>
      <c r="L1215" s="33"/>
      <c r="M1215" s="33"/>
      <c r="N1215" s="33"/>
      <c r="O1215" s="33"/>
      <c r="P1215" s="33"/>
      <c r="R1215" s="33"/>
      <c r="S1215" s="77"/>
      <c r="T1215" s="77"/>
      <c r="U1215" s="77"/>
      <c r="V1215" s="77"/>
      <c r="W1215" s="77"/>
      <c r="X1215" s="77"/>
      <c r="Y1215" s="77"/>
      <c r="Z1215" s="77"/>
      <c r="AA1215" s="77"/>
      <c r="AB1215" s="77"/>
      <c r="AC1215" s="77"/>
      <c r="AD1215" s="77"/>
      <c r="AE1215" s="77"/>
      <c r="AF1215" s="77"/>
      <c r="AG1215" s="77"/>
      <c r="AH1215" s="77"/>
      <c r="AI1215" s="77"/>
      <c r="AJ1215" s="77"/>
      <c r="AK1215" s="77"/>
      <c r="AL1215" s="77"/>
      <c r="AM1215" s="77"/>
      <c r="AN1215" s="77"/>
      <c r="AO1215" s="77"/>
      <c r="AP1215" s="77"/>
      <c r="AQ1215" s="77"/>
      <c r="AR1215" s="77"/>
      <c r="AS1215" s="77"/>
      <c r="AT1215" s="77"/>
      <c r="AU1215" s="77"/>
      <c r="AV1215" s="77"/>
      <c r="AW1215" s="77"/>
      <c r="AX1215" s="77"/>
      <c r="AY1215" s="77"/>
      <c r="AZ1215" s="77"/>
      <c r="BA1215" s="77"/>
      <c r="BB1215" s="77"/>
      <c r="BC1215" s="77"/>
      <c r="BD1215" s="77"/>
      <c r="BE1215" s="77"/>
      <c r="BF1215" s="77"/>
      <c r="BG1215" s="77"/>
      <c r="BH1215" s="77"/>
      <c r="BI1215" s="77"/>
      <c r="BJ1215" s="77"/>
      <c r="BK1215" s="77"/>
      <c r="BL1215" s="77"/>
      <c r="BM1215" s="77"/>
      <c r="BN1215" s="77"/>
      <c r="BO1215" s="77"/>
      <c r="BP1215" s="77"/>
      <c r="BQ1215" s="77"/>
      <c r="BR1215" s="77"/>
      <c r="BS1215" s="77"/>
      <c r="BT1215" s="77"/>
      <c r="BU1215" s="77"/>
      <c r="BV1215" s="77"/>
      <c r="BW1215" s="77"/>
      <c r="BX1215" s="77"/>
      <c r="BY1215" s="77"/>
      <c r="BZ1215" s="77"/>
      <c r="CA1215" s="77"/>
      <c r="CB1215" s="77"/>
      <c r="CC1215" s="77"/>
      <c r="CD1215" s="77"/>
      <c r="CE1215" s="77"/>
      <c r="CF1215" s="77"/>
      <c r="CG1215" s="77"/>
      <c r="CH1215" s="77"/>
      <c r="CI1215" s="77"/>
      <c r="CJ1215" s="77"/>
      <c r="CK1215" s="77"/>
      <c r="CL1215" s="77"/>
      <c r="CN1215" s="78"/>
      <c r="CO1215" s="77"/>
      <c r="CP1215" s="77"/>
      <c r="CQ1215" s="77"/>
      <c r="CR1215" s="77"/>
      <c r="CS1215" s="77"/>
      <c r="CT1215" s="77"/>
      <c r="CU1215" s="77"/>
      <c r="CV1215" s="77"/>
      <c r="CW1215" s="77"/>
      <c r="CX1215" s="77"/>
      <c r="CY1215" s="77"/>
      <c r="CZ1215" s="77"/>
      <c r="DA1215" s="77"/>
      <c r="DB1215" s="77"/>
      <c r="DC1215" s="77"/>
      <c r="DD1215" s="77"/>
      <c r="DE1215" s="77"/>
      <c r="DF1215" s="77"/>
      <c r="DG1215" s="77"/>
      <c r="DH1215" s="77"/>
      <c r="DI1215" s="77"/>
      <c r="DJ1215" s="77"/>
      <c r="DK1215" s="77"/>
      <c r="DL1215" s="77"/>
    </row>
    <row r="1216" spans="1:116" x14ac:dyDescent="0.4">
      <c r="B1216" t="s">
        <v>332</v>
      </c>
      <c r="D1216" t="s">
        <v>764</v>
      </c>
      <c r="E1216" s="8" t="str">
        <f>ROW()&amp;" "&amp;D1216</f>
        <v>1216 DCHC-S</v>
      </c>
      <c r="G1216" s="136" t="str">
        <f>G1201</f>
        <v>primary unit</v>
      </c>
      <c r="H1216" s="12"/>
      <c r="I1216" s="60"/>
      <c r="J1216" s="60"/>
      <c r="K1216" s="21"/>
      <c r="L1216" s="21"/>
      <c r="M1216" s="21"/>
      <c r="N1216" s="21"/>
      <c r="O1216" s="21"/>
      <c r="P1216" s="21"/>
      <c r="R1216" s="20"/>
      <c r="S1216" s="150"/>
      <c r="T1216" s="150"/>
      <c r="U1216" s="150"/>
      <c r="V1216" s="150"/>
      <c r="W1216" s="150"/>
      <c r="X1216" s="150"/>
      <c r="Y1216" s="150"/>
      <c r="Z1216" s="150"/>
      <c r="AA1216" s="150"/>
      <c r="AB1216" s="150"/>
      <c r="AC1216" s="150"/>
      <c r="AD1216" s="150"/>
      <c r="AE1216" s="150"/>
      <c r="AF1216" s="150"/>
      <c r="AG1216" s="150"/>
      <c r="AH1216" s="150"/>
      <c r="AI1216" s="150"/>
      <c r="AJ1216" s="150"/>
      <c r="AK1216" s="150"/>
      <c r="AL1216" s="150"/>
      <c r="AM1216" s="150"/>
      <c r="AN1216" s="150"/>
      <c r="AO1216" s="150"/>
      <c r="AP1216" s="150"/>
      <c r="AQ1216" s="150"/>
      <c r="AR1216" s="150"/>
      <c r="AS1216" s="150"/>
      <c r="AT1216" s="150"/>
      <c r="AU1216" s="150"/>
      <c r="AV1216" s="150"/>
      <c r="AW1216" s="150"/>
      <c r="AX1216" s="150"/>
      <c r="AY1216" s="150"/>
      <c r="AZ1216" s="150"/>
      <c r="BA1216" s="150"/>
      <c r="BB1216" s="150"/>
      <c r="BC1216" s="150"/>
      <c r="BD1216" s="150"/>
      <c r="BE1216" s="150"/>
      <c r="BF1216" s="150"/>
      <c r="BG1216" s="150"/>
      <c r="BH1216" s="150"/>
      <c r="BI1216" s="150"/>
      <c r="BJ1216" s="150"/>
      <c r="BK1216" s="150"/>
      <c r="BL1216" s="150"/>
      <c r="BM1216" s="150"/>
      <c r="BN1216" s="150"/>
      <c r="BO1216" s="150"/>
      <c r="BP1216" s="150"/>
      <c r="BQ1216" s="150"/>
      <c r="BR1216" s="150"/>
      <c r="BS1216" s="150"/>
      <c r="BT1216" s="150"/>
      <c r="BU1216" s="150"/>
      <c r="BV1216" s="150"/>
      <c r="BW1216" s="150"/>
      <c r="BX1216" s="150"/>
      <c r="BY1216" s="150"/>
      <c r="BZ1216" s="150"/>
      <c r="CA1216" s="150"/>
      <c r="CB1216" s="150"/>
      <c r="CC1216" s="150"/>
      <c r="CD1216" s="150"/>
      <c r="CE1216" s="150"/>
      <c r="CF1216" s="150"/>
      <c r="CG1216" s="150"/>
      <c r="CH1216" s="150"/>
      <c r="CI1216" s="150"/>
      <c r="CJ1216" s="150"/>
      <c r="CK1216" s="150"/>
      <c r="CL1216" s="150"/>
      <c r="CN1216" s="60"/>
      <c r="CO1216" s="150"/>
      <c r="CP1216" s="150"/>
      <c r="CQ1216" s="150"/>
      <c r="CR1216" s="150"/>
      <c r="CS1216" s="150"/>
      <c r="CT1216" s="150"/>
      <c r="CU1216" s="150"/>
      <c r="CV1216" s="150"/>
      <c r="CW1216" s="150"/>
      <c r="CX1216" s="150"/>
      <c r="CY1216" s="150"/>
      <c r="CZ1216" s="150"/>
      <c r="DA1216" s="150"/>
      <c r="DB1216" s="150"/>
      <c r="DC1216" s="150"/>
      <c r="DD1216" s="150"/>
      <c r="DE1216" s="150"/>
      <c r="DF1216" s="150"/>
      <c r="DG1216" s="150"/>
      <c r="DH1216" s="150"/>
      <c r="DI1216" s="150"/>
      <c r="DJ1216" s="150"/>
      <c r="DK1216" s="150"/>
      <c r="DL1216" s="150"/>
    </row>
    <row r="1217" spans="1:116" x14ac:dyDescent="0.4">
      <c r="B1217" t="s">
        <v>332</v>
      </c>
      <c r="D1217" t="s">
        <v>764</v>
      </c>
      <c r="E1217" s="8" t="str">
        <f t="shared" si="1520"/>
        <v>1217 DCHC-S</v>
      </c>
      <c r="G1217" s="136" t="str">
        <f>G1202</f>
        <v>Primary revenue driver</v>
      </c>
      <c r="K1217" s="53"/>
      <c r="L1217" s="53"/>
      <c r="M1217" s="53"/>
      <c r="N1217" s="53"/>
      <c r="O1217" s="53"/>
      <c r="P1217" s="53"/>
      <c r="R1217" s="24"/>
      <c r="S1217" s="179" t="str">
        <f t="shared" ref="S1217:AX1217" si="1527">S1202</f>
        <v>S$16</v>
      </c>
      <c r="T1217" s="179" t="str">
        <f t="shared" si="1527"/>
        <v>T$16</v>
      </c>
      <c r="U1217" s="179" t="str">
        <f t="shared" si="1527"/>
        <v>U$16</v>
      </c>
      <c r="V1217" s="179" t="str">
        <f t="shared" si="1527"/>
        <v>V$16</v>
      </c>
      <c r="W1217" s="179" t="str">
        <f t="shared" si="1527"/>
        <v>W$16</v>
      </c>
      <c r="X1217" s="179" t="str">
        <f t="shared" si="1527"/>
        <v>X$16</v>
      </c>
      <c r="Y1217" s="179" t="str">
        <f t="shared" si="1527"/>
        <v>Y$16</v>
      </c>
      <c r="Z1217" s="179" t="str">
        <f t="shared" si="1527"/>
        <v>Z$16</v>
      </c>
      <c r="AA1217" s="179" t="str">
        <f t="shared" si="1527"/>
        <v>AA$16</v>
      </c>
      <c r="AB1217" s="179" t="str">
        <f t="shared" si="1527"/>
        <v>AB$16</v>
      </c>
      <c r="AC1217" s="179" t="str">
        <f t="shared" si="1527"/>
        <v>AC$16</v>
      </c>
      <c r="AD1217" s="179" t="str">
        <f t="shared" si="1527"/>
        <v>AD$16</v>
      </c>
      <c r="AE1217" s="179" t="str">
        <f t="shared" si="1527"/>
        <v>AE$16</v>
      </c>
      <c r="AF1217" s="179" t="str">
        <f t="shared" si="1527"/>
        <v>AF$16</v>
      </c>
      <c r="AG1217" s="179" t="str">
        <f t="shared" si="1527"/>
        <v>AG$16</v>
      </c>
      <c r="AH1217" s="179" t="str">
        <f t="shared" si="1527"/>
        <v>AH$16</v>
      </c>
      <c r="AI1217" s="179" t="str">
        <f t="shared" si="1527"/>
        <v>AI$16</v>
      </c>
      <c r="AJ1217" s="179" t="str">
        <f t="shared" si="1527"/>
        <v>AJ$16</v>
      </c>
      <c r="AK1217" s="179" t="str">
        <f t="shared" si="1527"/>
        <v>AK$16</v>
      </c>
      <c r="AL1217" s="179" t="str">
        <f t="shared" si="1527"/>
        <v>AL$16</v>
      </c>
      <c r="AM1217" s="179" t="str">
        <f t="shared" si="1527"/>
        <v>AM$16</v>
      </c>
      <c r="AN1217" s="179" t="str">
        <f t="shared" si="1527"/>
        <v>AN$16</v>
      </c>
      <c r="AO1217" s="179" t="str">
        <f t="shared" si="1527"/>
        <v>AO$16</v>
      </c>
      <c r="AP1217" s="179" t="str">
        <f t="shared" si="1527"/>
        <v>AP$16</v>
      </c>
      <c r="AQ1217" s="179" t="str">
        <f t="shared" si="1527"/>
        <v>AQ$16</v>
      </c>
      <c r="AR1217" s="179" t="str">
        <f t="shared" si="1527"/>
        <v>AR$16</v>
      </c>
      <c r="AS1217" s="179" t="str">
        <f t="shared" si="1527"/>
        <v>AS$16</v>
      </c>
      <c r="AT1217" s="179" t="str">
        <f t="shared" si="1527"/>
        <v>AT$16</v>
      </c>
      <c r="AU1217" s="179" t="str">
        <f t="shared" si="1527"/>
        <v>AU$16</v>
      </c>
      <c r="AV1217" s="179" t="str">
        <f t="shared" si="1527"/>
        <v>AV$16</v>
      </c>
      <c r="AW1217" s="179" t="str">
        <f t="shared" si="1527"/>
        <v>AW$16</v>
      </c>
      <c r="AX1217" s="179" t="str">
        <f t="shared" si="1527"/>
        <v>AX$16</v>
      </c>
      <c r="AY1217" s="179" t="str">
        <f t="shared" ref="AY1217:CD1217" si="1528">AY1202</f>
        <v>AY$16</v>
      </c>
      <c r="AZ1217" s="179" t="str">
        <f t="shared" si="1528"/>
        <v>AZ$16</v>
      </c>
      <c r="BA1217" s="179" t="str">
        <f t="shared" si="1528"/>
        <v>BA$16</v>
      </c>
      <c r="BB1217" s="179" t="str">
        <f t="shared" si="1528"/>
        <v>BB$16</v>
      </c>
      <c r="BC1217" s="179" t="str">
        <f t="shared" si="1528"/>
        <v>BC$16</v>
      </c>
      <c r="BD1217" s="179" t="str">
        <f t="shared" si="1528"/>
        <v>BD$16</v>
      </c>
      <c r="BE1217" s="179" t="str">
        <f t="shared" si="1528"/>
        <v>BE$16</v>
      </c>
      <c r="BF1217" s="179" t="str">
        <f t="shared" si="1528"/>
        <v>BF$16</v>
      </c>
      <c r="BG1217" s="179" t="str">
        <f t="shared" si="1528"/>
        <v>BG$16</v>
      </c>
      <c r="BH1217" s="179" t="str">
        <f t="shared" si="1528"/>
        <v>BH$16</v>
      </c>
      <c r="BI1217" s="179" t="str">
        <f t="shared" si="1528"/>
        <v>BI$16</v>
      </c>
      <c r="BJ1217" s="179" t="str">
        <f t="shared" si="1528"/>
        <v>BJ$16</v>
      </c>
      <c r="BK1217" s="179" t="str">
        <f t="shared" si="1528"/>
        <v>BK$16</v>
      </c>
      <c r="BL1217" s="179" t="str">
        <f t="shared" si="1528"/>
        <v>BL$16</v>
      </c>
      <c r="BM1217" s="179" t="str">
        <f t="shared" si="1528"/>
        <v>BM$16</v>
      </c>
      <c r="BN1217" s="179" t="str">
        <f t="shared" si="1528"/>
        <v>BN$16</v>
      </c>
      <c r="BO1217" s="179" t="str">
        <f t="shared" si="1528"/>
        <v>BO$16</v>
      </c>
      <c r="BP1217" s="179" t="str">
        <f t="shared" si="1528"/>
        <v>BP$16</v>
      </c>
      <c r="BQ1217" s="179" t="str">
        <f t="shared" si="1528"/>
        <v>BQ$16</v>
      </c>
      <c r="BR1217" s="179" t="str">
        <f t="shared" si="1528"/>
        <v>BR$16</v>
      </c>
      <c r="BS1217" s="179" t="str">
        <f t="shared" si="1528"/>
        <v>BS$16</v>
      </c>
      <c r="BT1217" s="179" t="str">
        <f t="shared" si="1528"/>
        <v>BT$16</v>
      </c>
      <c r="BU1217" s="179" t="str">
        <f t="shared" si="1528"/>
        <v>BU$16</v>
      </c>
      <c r="BV1217" s="179" t="str">
        <f t="shared" si="1528"/>
        <v>BV$16</v>
      </c>
      <c r="BW1217" s="179" t="str">
        <f t="shared" si="1528"/>
        <v>BW$16</v>
      </c>
      <c r="BX1217" s="179" t="str">
        <f t="shared" si="1528"/>
        <v>BX$16</v>
      </c>
      <c r="BY1217" s="179" t="str">
        <f t="shared" si="1528"/>
        <v>BY$16</v>
      </c>
      <c r="BZ1217" s="179" t="str">
        <f t="shared" si="1528"/>
        <v>BZ$16</v>
      </c>
      <c r="CA1217" s="179" t="str">
        <f t="shared" si="1528"/>
        <v>CA$16</v>
      </c>
      <c r="CB1217" s="179" t="str">
        <f t="shared" si="1528"/>
        <v>CB$16</v>
      </c>
      <c r="CC1217" s="179" t="str">
        <f t="shared" si="1528"/>
        <v>CC$16</v>
      </c>
      <c r="CD1217" s="179" t="str">
        <f t="shared" si="1528"/>
        <v>CD$16</v>
      </c>
      <c r="CE1217" s="179" t="str">
        <f t="shared" ref="CE1217:CL1217" si="1529">CE1202</f>
        <v>CE$16</v>
      </c>
      <c r="CF1217" s="179" t="str">
        <f t="shared" si="1529"/>
        <v>CF$16</v>
      </c>
      <c r="CG1217" s="179" t="str">
        <f t="shared" si="1529"/>
        <v>CG$16</v>
      </c>
      <c r="CH1217" s="179" t="str">
        <f t="shared" si="1529"/>
        <v>CH$16</v>
      </c>
      <c r="CI1217" s="179" t="str">
        <f t="shared" si="1529"/>
        <v>CI$16</v>
      </c>
      <c r="CJ1217" s="179" t="str">
        <f t="shared" si="1529"/>
        <v>CJ$16</v>
      </c>
      <c r="CK1217" s="179" t="str">
        <f t="shared" si="1529"/>
        <v>CK$16</v>
      </c>
      <c r="CL1217" s="179" t="str">
        <f t="shared" si="1529"/>
        <v>CL$16</v>
      </c>
      <c r="CO1217" s="179" t="str">
        <f t="shared" ref="CO1217:DL1217" si="1530">CO1202</f>
        <v>CO$16</v>
      </c>
      <c r="CP1217" s="179" t="str">
        <f t="shared" si="1530"/>
        <v>CP$16</v>
      </c>
      <c r="CQ1217" s="179" t="str">
        <f t="shared" si="1530"/>
        <v>CQ$16</v>
      </c>
      <c r="CR1217" s="179" t="str">
        <f t="shared" si="1530"/>
        <v>CR$16</v>
      </c>
      <c r="CS1217" s="179" t="str">
        <f t="shared" si="1530"/>
        <v>CS$16</v>
      </c>
      <c r="CT1217" s="179" t="str">
        <f t="shared" si="1530"/>
        <v>CT$16</v>
      </c>
      <c r="CU1217" s="179" t="str">
        <f t="shared" si="1530"/>
        <v>CU$16</v>
      </c>
      <c r="CV1217" s="179" t="str">
        <f t="shared" si="1530"/>
        <v>CV$16</v>
      </c>
      <c r="CW1217" s="179" t="str">
        <f t="shared" si="1530"/>
        <v>CW$16</v>
      </c>
      <c r="CX1217" s="179" t="str">
        <f t="shared" si="1530"/>
        <v>CX$16</v>
      </c>
      <c r="CY1217" s="179" t="str">
        <f t="shared" si="1530"/>
        <v>CY$16</v>
      </c>
      <c r="CZ1217" s="179" t="str">
        <f t="shared" si="1530"/>
        <v>CZ$16</v>
      </c>
      <c r="DA1217" s="179" t="str">
        <f t="shared" si="1530"/>
        <v>DA$16</v>
      </c>
      <c r="DB1217" s="179" t="str">
        <f t="shared" si="1530"/>
        <v>DB$16</v>
      </c>
      <c r="DC1217" s="179" t="str">
        <f t="shared" si="1530"/>
        <v>DC$16</v>
      </c>
      <c r="DD1217" s="179" t="str">
        <f t="shared" si="1530"/>
        <v>DD$16</v>
      </c>
      <c r="DE1217" s="179" t="str">
        <f t="shared" si="1530"/>
        <v>DE$16</v>
      </c>
      <c r="DF1217" s="179" t="str">
        <f t="shared" si="1530"/>
        <v>DF$16</v>
      </c>
      <c r="DG1217" s="179" t="str">
        <f t="shared" si="1530"/>
        <v>DG$16</v>
      </c>
      <c r="DH1217" s="179" t="str">
        <f t="shared" si="1530"/>
        <v>DH$16</v>
      </c>
      <c r="DI1217" s="179" t="str">
        <f t="shared" si="1530"/>
        <v>DI$16</v>
      </c>
      <c r="DJ1217" s="179" t="str">
        <f t="shared" si="1530"/>
        <v>DJ$16</v>
      </c>
      <c r="DK1217" s="179" t="str">
        <f t="shared" si="1530"/>
        <v>DK$16</v>
      </c>
      <c r="DL1217" s="179" t="str">
        <f t="shared" si="1530"/>
        <v>DL$16</v>
      </c>
    </row>
    <row r="1218" spans="1:116" x14ac:dyDescent="0.4">
      <c r="B1218" t="s">
        <v>332</v>
      </c>
      <c r="D1218" t="s">
        <v>764</v>
      </c>
      <c r="E1218" s="8" t="str">
        <f t="shared" si="1520"/>
        <v>1218 DCHC-S</v>
      </c>
      <c r="G1218" s="136" t="str">
        <f>G1203</f>
        <v>Primary volume driver</v>
      </c>
      <c r="H1218" s="12"/>
      <c r="I1218" s="60"/>
      <c r="J1218" s="60"/>
      <c r="K1218" s="15"/>
      <c r="L1218" s="15"/>
      <c r="M1218" s="15"/>
      <c r="N1218" s="15"/>
      <c r="O1218" s="15"/>
      <c r="P1218" s="15"/>
      <c r="R1218" s="15"/>
      <c r="S1218" s="179" t="str">
        <f t="shared" ref="S1218:AX1218" si="1531">S1203</f>
        <v>S$17</v>
      </c>
      <c r="T1218" s="179" t="str">
        <f t="shared" si="1531"/>
        <v>T$17</v>
      </c>
      <c r="U1218" s="179" t="str">
        <f t="shared" si="1531"/>
        <v>U$17</v>
      </c>
      <c r="V1218" s="179" t="str">
        <f t="shared" si="1531"/>
        <v>V$17</v>
      </c>
      <c r="W1218" s="179" t="str">
        <f t="shared" si="1531"/>
        <v>W$17</v>
      </c>
      <c r="X1218" s="179" t="str">
        <f t="shared" si="1531"/>
        <v>X$17</v>
      </c>
      <c r="Y1218" s="179" t="str">
        <f t="shared" si="1531"/>
        <v>Y$17</v>
      </c>
      <c r="Z1218" s="179" t="str">
        <f t="shared" si="1531"/>
        <v>Z$17</v>
      </c>
      <c r="AA1218" s="179" t="str">
        <f t="shared" si="1531"/>
        <v>AA$17</v>
      </c>
      <c r="AB1218" s="179" t="str">
        <f t="shared" si="1531"/>
        <v>AB$17</v>
      </c>
      <c r="AC1218" s="179" t="str">
        <f t="shared" si="1531"/>
        <v>AC$17</v>
      </c>
      <c r="AD1218" s="179" t="str">
        <f t="shared" si="1531"/>
        <v>AD$17</v>
      </c>
      <c r="AE1218" s="179" t="str">
        <f t="shared" si="1531"/>
        <v>AE$17</v>
      </c>
      <c r="AF1218" s="179" t="str">
        <f t="shared" si="1531"/>
        <v>AF$17</v>
      </c>
      <c r="AG1218" s="179" t="str">
        <f t="shared" si="1531"/>
        <v>AG$17</v>
      </c>
      <c r="AH1218" s="179" t="str">
        <f t="shared" si="1531"/>
        <v>AH$17</v>
      </c>
      <c r="AI1218" s="179" t="str">
        <f t="shared" si="1531"/>
        <v>AI$17</v>
      </c>
      <c r="AJ1218" s="179" t="str">
        <f t="shared" si="1531"/>
        <v>AJ$17</v>
      </c>
      <c r="AK1218" s="179" t="str">
        <f t="shared" si="1531"/>
        <v>AK$17</v>
      </c>
      <c r="AL1218" s="179" t="str">
        <f t="shared" si="1531"/>
        <v>AL$17</v>
      </c>
      <c r="AM1218" s="179" t="str">
        <f t="shared" si="1531"/>
        <v>AM$17</v>
      </c>
      <c r="AN1218" s="179" t="str">
        <f t="shared" si="1531"/>
        <v>AN$17</v>
      </c>
      <c r="AO1218" s="179" t="str">
        <f t="shared" si="1531"/>
        <v>AO$17</v>
      </c>
      <c r="AP1218" s="179" t="str">
        <f t="shared" si="1531"/>
        <v>AP$17</v>
      </c>
      <c r="AQ1218" s="179" t="str">
        <f t="shared" si="1531"/>
        <v>AQ$17</v>
      </c>
      <c r="AR1218" s="179" t="str">
        <f t="shared" si="1531"/>
        <v>AR$17</v>
      </c>
      <c r="AS1218" s="179" t="str">
        <f t="shared" si="1531"/>
        <v>AS$17</v>
      </c>
      <c r="AT1218" s="179" t="str">
        <f t="shared" si="1531"/>
        <v>AT$17</v>
      </c>
      <c r="AU1218" s="179" t="str">
        <f t="shared" si="1531"/>
        <v>AU$17</v>
      </c>
      <c r="AV1218" s="179" t="str">
        <f t="shared" si="1531"/>
        <v>AV$17</v>
      </c>
      <c r="AW1218" s="179" t="str">
        <f t="shared" si="1531"/>
        <v>AW$17</v>
      </c>
      <c r="AX1218" s="179" t="str">
        <f t="shared" si="1531"/>
        <v>AX$17</v>
      </c>
      <c r="AY1218" s="179" t="str">
        <f t="shared" ref="AY1218:CD1218" si="1532">AY1203</f>
        <v>AY$17</v>
      </c>
      <c r="AZ1218" s="179" t="str">
        <f t="shared" si="1532"/>
        <v>AZ$17</v>
      </c>
      <c r="BA1218" s="179" t="str">
        <f t="shared" si="1532"/>
        <v>BA$17</v>
      </c>
      <c r="BB1218" s="179" t="str">
        <f t="shared" si="1532"/>
        <v>BB$17</v>
      </c>
      <c r="BC1218" s="179" t="str">
        <f t="shared" si="1532"/>
        <v>BC$17</v>
      </c>
      <c r="BD1218" s="179" t="str">
        <f t="shared" si="1532"/>
        <v>BD$17</v>
      </c>
      <c r="BE1218" s="179" t="str">
        <f t="shared" si="1532"/>
        <v>BE$17</v>
      </c>
      <c r="BF1218" s="179" t="str">
        <f t="shared" si="1532"/>
        <v>BF$17</v>
      </c>
      <c r="BG1218" s="179" t="str">
        <f t="shared" si="1532"/>
        <v>BG$17</v>
      </c>
      <c r="BH1218" s="179" t="str">
        <f t="shared" si="1532"/>
        <v>BH$17</v>
      </c>
      <c r="BI1218" s="179" t="str">
        <f t="shared" si="1532"/>
        <v>BI$17</v>
      </c>
      <c r="BJ1218" s="179" t="str">
        <f t="shared" si="1532"/>
        <v>BJ$17</v>
      </c>
      <c r="BK1218" s="179" t="str">
        <f t="shared" si="1532"/>
        <v>BK$17</v>
      </c>
      <c r="BL1218" s="179" t="str">
        <f t="shared" si="1532"/>
        <v>BL$17</v>
      </c>
      <c r="BM1218" s="179" t="str">
        <f t="shared" si="1532"/>
        <v>BM$17</v>
      </c>
      <c r="BN1218" s="179" t="str">
        <f t="shared" si="1532"/>
        <v>BN$17</v>
      </c>
      <c r="BO1218" s="179" t="str">
        <f t="shared" si="1532"/>
        <v>BO$17</v>
      </c>
      <c r="BP1218" s="179" t="str">
        <f t="shared" si="1532"/>
        <v>BP$17</v>
      </c>
      <c r="BQ1218" s="179" t="str">
        <f t="shared" si="1532"/>
        <v>BQ$17</v>
      </c>
      <c r="BR1218" s="179" t="str">
        <f t="shared" si="1532"/>
        <v>BR$17</v>
      </c>
      <c r="BS1218" s="179" t="str">
        <f t="shared" si="1532"/>
        <v>BS$17</v>
      </c>
      <c r="BT1218" s="179" t="str">
        <f t="shared" si="1532"/>
        <v>BT$17</v>
      </c>
      <c r="BU1218" s="179" t="str">
        <f t="shared" si="1532"/>
        <v>BU$17</v>
      </c>
      <c r="BV1218" s="179" t="str">
        <f t="shared" si="1532"/>
        <v>BV$17</v>
      </c>
      <c r="BW1218" s="179" t="str">
        <f t="shared" si="1532"/>
        <v>BW$17</v>
      </c>
      <c r="BX1218" s="179" t="str">
        <f t="shared" si="1532"/>
        <v>BX$17</v>
      </c>
      <c r="BY1218" s="179" t="str">
        <f t="shared" si="1532"/>
        <v>BY$17</v>
      </c>
      <c r="BZ1218" s="179" t="str">
        <f t="shared" si="1532"/>
        <v>BZ$17</v>
      </c>
      <c r="CA1218" s="179" t="str">
        <f t="shared" si="1532"/>
        <v>CA$17</v>
      </c>
      <c r="CB1218" s="179" t="str">
        <f t="shared" si="1532"/>
        <v>CB$17</v>
      </c>
      <c r="CC1218" s="179" t="str">
        <f t="shared" si="1532"/>
        <v>CC$17</v>
      </c>
      <c r="CD1218" s="179" t="str">
        <f t="shared" si="1532"/>
        <v>CD$17</v>
      </c>
      <c r="CE1218" s="179" t="str">
        <f t="shared" ref="CE1218:CL1218" si="1533">CE1203</f>
        <v>CE$17</v>
      </c>
      <c r="CF1218" s="179" t="str">
        <f t="shared" si="1533"/>
        <v>CF$17</v>
      </c>
      <c r="CG1218" s="179" t="str">
        <f t="shared" si="1533"/>
        <v>CG$17</v>
      </c>
      <c r="CH1218" s="179" t="str">
        <f t="shared" si="1533"/>
        <v>CH$17</v>
      </c>
      <c r="CI1218" s="179" t="str">
        <f t="shared" si="1533"/>
        <v>CI$17</v>
      </c>
      <c r="CJ1218" s="179" t="str">
        <f t="shared" si="1533"/>
        <v>CJ$17</v>
      </c>
      <c r="CK1218" s="179" t="str">
        <f t="shared" si="1533"/>
        <v>CK$17</v>
      </c>
      <c r="CL1218" s="179" t="str">
        <f t="shared" si="1533"/>
        <v>CL$17</v>
      </c>
      <c r="CN1218" s="60"/>
      <c r="CO1218" s="179" t="str">
        <f t="shared" ref="CO1218:DL1218" si="1534">CO1203</f>
        <v>CO$17</v>
      </c>
      <c r="CP1218" s="179" t="str">
        <f t="shared" si="1534"/>
        <v>CP$17</v>
      </c>
      <c r="CQ1218" s="179" t="str">
        <f t="shared" si="1534"/>
        <v>CQ$17</v>
      </c>
      <c r="CR1218" s="179" t="str">
        <f t="shared" si="1534"/>
        <v>CR$17</v>
      </c>
      <c r="CS1218" s="179" t="str">
        <f t="shared" si="1534"/>
        <v>CS$17</v>
      </c>
      <c r="CT1218" s="179" t="str">
        <f t="shared" si="1534"/>
        <v>CT$17</v>
      </c>
      <c r="CU1218" s="179" t="str">
        <f t="shared" si="1534"/>
        <v>CU$17</v>
      </c>
      <c r="CV1218" s="179" t="str">
        <f t="shared" si="1534"/>
        <v>CV$17</v>
      </c>
      <c r="CW1218" s="179" t="str">
        <f t="shared" si="1534"/>
        <v>CW$17</v>
      </c>
      <c r="CX1218" s="179" t="str">
        <f t="shared" si="1534"/>
        <v>CX$17</v>
      </c>
      <c r="CY1218" s="179" t="str">
        <f t="shared" si="1534"/>
        <v>CY$17</v>
      </c>
      <c r="CZ1218" s="179" t="str">
        <f t="shared" si="1534"/>
        <v>CZ$17</v>
      </c>
      <c r="DA1218" s="179" t="str">
        <f t="shared" si="1534"/>
        <v>DA$17</v>
      </c>
      <c r="DB1218" s="179" t="str">
        <f t="shared" si="1534"/>
        <v>DB$17</v>
      </c>
      <c r="DC1218" s="179" t="str">
        <f t="shared" si="1534"/>
        <v>DC$17</v>
      </c>
      <c r="DD1218" s="179" t="str">
        <f t="shared" si="1534"/>
        <v>DD$17</v>
      </c>
      <c r="DE1218" s="179" t="str">
        <f t="shared" si="1534"/>
        <v>DE$17</v>
      </c>
      <c r="DF1218" s="179" t="str">
        <f t="shared" si="1534"/>
        <v>DF$17</v>
      </c>
      <c r="DG1218" s="179" t="str">
        <f t="shared" si="1534"/>
        <v>DG$17</v>
      </c>
      <c r="DH1218" s="179" t="str">
        <f t="shared" si="1534"/>
        <v>DH$17</v>
      </c>
      <c r="DI1218" s="179" t="str">
        <f t="shared" si="1534"/>
        <v>DI$17</v>
      </c>
      <c r="DJ1218" s="179" t="str">
        <f t="shared" si="1534"/>
        <v>DJ$17</v>
      </c>
      <c r="DK1218" s="179" t="str">
        <f t="shared" si="1534"/>
        <v>DK$17</v>
      </c>
      <c r="DL1218" s="179" t="str">
        <f t="shared" si="1534"/>
        <v>DL$17</v>
      </c>
    </row>
    <row r="1219" spans="1:116" x14ac:dyDescent="0.4">
      <c r="B1219" t="s">
        <v>332</v>
      </c>
      <c r="D1219" t="s">
        <v>764</v>
      </c>
      <c r="E1219" s="8" t="str">
        <f t="shared" si="1520"/>
        <v>1219 DCHC-S</v>
      </c>
      <c r="G1219" s="191" t="str">
        <f>G1208</f>
        <v>Headcount - revenue driven:</v>
      </c>
      <c r="H1219" s="12"/>
      <c r="I1219" s="60"/>
      <c r="J1219" s="60"/>
      <c r="K1219" s="15"/>
      <c r="L1219" s="15"/>
      <c r="M1219" s="15"/>
      <c r="N1219" s="15"/>
      <c r="O1219" s="15"/>
      <c r="P1219" s="15"/>
      <c r="R1219" s="15"/>
      <c r="S1219" s="179">
        <f t="shared" ref="S1219:AX1219" si="1535">S1204</f>
        <v>0</v>
      </c>
      <c r="T1219" s="179">
        <f t="shared" si="1535"/>
        <v>0</v>
      </c>
      <c r="U1219" s="179">
        <f t="shared" si="1535"/>
        <v>0</v>
      </c>
      <c r="V1219" s="179">
        <f t="shared" si="1535"/>
        <v>0</v>
      </c>
      <c r="W1219" s="179">
        <f t="shared" si="1535"/>
        <v>0</v>
      </c>
      <c r="X1219" s="179">
        <f t="shared" si="1535"/>
        <v>0</v>
      </c>
      <c r="Y1219" s="179">
        <f t="shared" si="1535"/>
        <v>0</v>
      </c>
      <c r="Z1219" s="179">
        <f t="shared" si="1535"/>
        <v>0</v>
      </c>
      <c r="AA1219" s="179">
        <f t="shared" si="1535"/>
        <v>0</v>
      </c>
      <c r="AB1219" s="179">
        <f t="shared" si="1535"/>
        <v>0</v>
      </c>
      <c r="AC1219" s="179">
        <f t="shared" si="1535"/>
        <v>0</v>
      </c>
      <c r="AD1219" s="179">
        <f t="shared" si="1535"/>
        <v>0</v>
      </c>
      <c r="AE1219" s="179">
        <f t="shared" si="1535"/>
        <v>0</v>
      </c>
      <c r="AF1219" s="179">
        <f t="shared" si="1535"/>
        <v>0</v>
      </c>
      <c r="AG1219" s="179">
        <f t="shared" si="1535"/>
        <v>0</v>
      </c>
      <c r="AH1219" s="179">
        <f t="shared" si="1535"/>
        <v>0</v>
      </c>
      <c r="AI1219" s="179">
        <f t="shared" si="1535"/>
        <v>0</v>
      </c>
      <c r="AJ1219" s="179">
        <f t="shared" si="1535"/>
        <v>0</v>
      </c>
      <c r="AK1219" s="179">
        <f t="shared" si="1535"/>
        <v>0</v>
      </c>
      <c r="AL1219" s="179">
        <f t="shared" si="1535"/>
        <v>0</v>
      </c>
      <c r="AM1219" s="179">
        <f t="shared" si="1535"/>
        <v>0</v>
      </c>
      <c r="AN1219" s="179">
        <f t="shared" si="1535"/>
        <v>0</v>
      </c>
      <c r="AO1219" s="179">
        <f t="shared" si="1535"/>
        <v>0</v>
      </c>
      <c r="AP1219" s="179">
        <f t="shared" si="1535"/>
        <v>0</v>
      </c>
      <c r="AQ1219" s="179">
        <f t="shared" si="1535"/>
        <v>0</v>
      </c>
      <c r="AR1219" s="179">
        <f t="shared" si="1535"/>
        <v>0</v>
      </c>
      <c r="AS1219" s="179">
        <f t="shared" si="1535"/>
        <v>0</v>
      </c>
      <c r="AT1219" s="179">
        <f t="shared" si="1535"/>
        <v>0</v>
      </c>
      <c r="AU1219" s="179">
        <f t="shared" si="1535"/>
        <v>0</v>
      </c>
      <c r="AV1219" s="179">
        <f t="shared" si="1535"/>
        <v>0</v>
      </c>
      <c r="AW1219" s="179">
        <f t="shared" si="1535"/>
        <v>0</v>
      </c>
      <c r="AX1219" s="179">
        <f t="shared" si="1535"/>
        <v>0</v>
      </c>
      <c r="AY1219" s="179">
        <f t="shared" ref="AY1219:CD1219" si="1536">AY1204</f>
        <v>0</v>
      </c>
      <c r="AZ1219" s="179">
        <f t="shared" si="1536"/>
        <v>0</v>
      </c>
      <c r="BA1219" s="179">
        <f t="shared" si="1536"/>
        <v>0</v>
      </c>
      <c r="BB1219" s="179">
        <f t="shared" si="1536"/>
        <v>0</v>
      </c>
      <c r="BC1219" s="179">
        <f t="shared" si="1536"/>
        <v>0</v>
      </c>
      <c r="BD1219" s="179">
        <f t="shared" si="1536"/>
        <v>0</v>
      </c>
      <c r="BE1219" s="179">
        <f t="shared" si="1536"/>
        <v>0</v>
      </c>
      <c r="BF1219" s="179">
        <f t="shared" si="1536"/>
        <v>0</v>
      </c>
      <c r="BG1219" s="179">
        <f t="shared" si="1536"/>
        <v>0</v>
      </c>
      <c r="BH1219" s="179">
        <f t="shared" si="1536"/>
        <v>0</v>
      </c>
      <c r="BI1219" s="179">
        <f t="shared" si="1536"/>
        <v>0</v>
      </c>
      <c r="BJ1219" s="179">
        <f t="shared" si="1536"/>
        <v>0</v>
      </c>
      <c r="BK1219" s="179">
        <f t="shared" si="1536"/>
        <v>0</v>
      </c>
      <c r="BL1219" s="179">
        <f t="shared" si="1536"/>
        <v>0</v>
      </c>
      <c r="BM1219" s="179">
        <f t="shared" si="1536"/>
        <v>0</v>
      </c>
      <c r="BN1219" s="179">
        <f t="shared" si="1536"/>
        <v>0</v>
      </c>
      <c r="BO1219" s="179">
        <f t="shared" si="1536"/>
        <v>0</v>
      </c>
      <c r="BP1219" s="179">
        <f t="shared" si="1536"/>
        <v>0</v>
      </c>
      <c r="BQ1219" s="179">
        <f t="shared" si="1536"/>
        <v>0</v>
      </c>
      <c r="BR1219" s="179">
        <f t="shared" si="1536"/>
        <v>0</v>
      </c>
      <c r="BS1219" s="179">
        <f t="shared" si="1536"/>
        <v>0</v>
      </c>
      <c r="BT1219" s="179">
        <f t="shared" si="1536"/>
        <v>0</v>
      </c>
      <c r="BU1219" s="179">
        <f t="shared" si="1536"/>
        <v>0</v>
      </c>
      <c r="BV1219" s="179">
        <f t="shared" si="1536"/>
        <v>0</v>
      </c>
      <c r="BW1219" s="179">
        <f t="shared" si="1536"/>
        <v>0</v>
      </c>
      <c r="BX1219" s="179">
        <f t="shared" si="1536"/>
        <v>0</v>
      </c>
      <c r="BY1219" s="179">
        <f t="shared" si="1536"/>
        <v>0</v>
      </c>
      <c r="BZ1219" s="179">
        <f t="shared" si="1536"/>
        <v>0</v>
      </c>
      <c r="CA1219" s="179">
        <f t="shared" si="1536"/>
        <v>0</v>
      </c>
      <c r="CB1219" s="179">
        <f t="shared" si="1536"/>
        <v>0</v>
      </c>
      <c r="CC1219" s="179">
        <f t="shared" si="1536"/>
        <v>0</v>
      </c>
      <c r="CD1219" s="179">
        <f t="shared" si="1536"/>
        <v>0</v>
      </c>
      <c r="CE1219" s="179">
        <f t="shared" ref="CE1219:CL1219" si="1537">CE1204</f>
        <v>0</v>
      </c>
      <c r="CF1219" s="179">
        <f t="shared" si="1537"/>
        <v>0</v>
      </c>
      <c r="CG1219" s="179">
        <f t="shared" si="1537"/>
        <v>0</v>
      </c>
      <c r="CH1219" s="179">
        <f t="shared" si="1537"/>
        <v>0</v>
      </c>
      <c r="CI1219" s="179">
        <f t="shared" si="1537"/>
        <v>0</v>
      </c>
      <c r="CJ1219" s="179">
        <f t="shared" si="1537"/>
        <v>0</v>
      </c>
      <c r="CK1219" s="179">
        <f t="shared" si="1537"/>
        <v>0</v>
      </c>
      <c r="CL1219" s="179">
        <f t="shared" si="1537"/>
        <v>0</v>
      </c>
      <c r="CN1219" s="60"/>
      <c r="CO1219" s="179">
        <f t="shared" ref="CO1219:DL1219" si="1538">CO1204</f>
        <v>0</v>
      </c>
      <c r="CP1219" s="179">
        <f t="shared" si="1538"/>
        <v>0</v>
      </c>
      <c r="CQ1219" s="179">
        <f t="shared" si="1538"/>
        <v>0</v>
      </c>
      <c r="CR1219" s="179">
        <f t="shared" si="1538"/>
        <v>0</v>
      </c>
      <c r="CS1219" s="179">
        <f t="shared" si="1538"/>
        <v>0</v>
      </c>
      <c r="CT1219" s="179">
        <f t="shared" si="1538"/>
        <v>0</v>
      </c>
      <c r="CU1219" s="179">
        <f t="shared" si="1538"/>
        <v>0</v>
      </c>
      <c r="CV1219" s="179">
        <f t="shared" si="1538"/>
        <v>0</v>
      </c>
      <c r="CW1219" s="179">
        <f t="shared" si="1538"/>
        <v>0</v>
      </c>
      <c r="CX1219" s="179">
        <f t="shared" si="1538"/>
        <v>0</v>
      </c>
      <c r="CY1219" s="179">
        <f t="shared" si="1538"/>
        <v>0</v>
      </c>
      <c r="CZ1219" s="179">
        <f t="shared" si="1538"/>
        <v>0</v>
      </c>
      <c r="DA1219" s="179">
        <f t="shared" si="1538"/>
        <v>0</v>
      </c>
      <c r="DB1219" s="179">
        <f t="shared" si="1538"/>
        <v>0</v>
      </c>
      <c r="DC1219" s="179">
        <f t="shared" si="1538"/>
        <v>0</v>
      </c>
      <c r="DD1219" s="179">
        <f t="shared" si="1538"/>
        <v>0</v>
      </c>
      <c r="DE1219" s="179">
        <f t="shared" si="1538"/>
        <v>0</v>
      </c>
      <c r="DF1219" s="179">
        <f t="shared" si="1538"/>
        <v>0</v>
      </c>
      <c r="DG1219" s="179">
        <f t="shared" si="1538"/>
        <v>0</v>
      </c>
      <c r="DH1219" s="179">
        <f t="shared" si="1538"/>
        <v>0</v>
      </c>
      <c r="DI1219" s="179">
        <f t="shared" si="1538"/>
        <v>0</v>
      </c>
      <c r="DJ1219" s="179">
        <f t="shared" si="1538"/>
        <v>0</v>
      </c>
      <c r="DK1219" s="179">
        <f t="shared" si="1538"/>
        <v>0</v>
      </c>
      <c r="DL1219" s="179">
        <f t="shared" si="1538"/>
        <v>0</v>
      </c>
    </row>
    <row r="1220" spans="1:116" x14ac:dyDescent="0.4">
      <c r="B1220" t="s">
        <v>332</v>
      </c>
      <c r="D1220" t="s">
        <v>764</v>
      </c>
      <c r="E1220" s="8" t="str">
        <f t="shared" ref="E1220" si="1539">ROW()&amp;" "&amp;D1220</f>
        <v>1220 DCHC-S</v>
      </c>
      <c r="G1220" s="241" t="str">
        <f>IFERROR(SUBSTITUTE(TRIM(MID(G1208, SEARCH("-", G1208) + 1, LEN(G1208))),":",""),"no unit")</f>
        <v>revenue driven</v>
      </c>
      <c r="H1220" s="12"/>
      <c r="I1220" s="60"/>
      <c r="J1220" s="60"/>
      <c r="K1220" s="15"/>
      <c r="L1220" s="15"/>
      <c r="M1220" s="15"/>
      <c r="N1220" s="15"/>
      <c r="O1220" s="15"/>
      <c r="P1220" s="15"/>
      <c r="R1220" s="15"/>
      <c r="S1220" s="179"/>
      <c r="T1220" s="179"/>
      <c r="U1220" s="179"/>
      <c r="V1220" s="179"/>
      <c r="W1220" s="179"/>
      <c r="X1220" s="179"/>
      <c r="Y1220" s="179"/>
      <c r="Z1220" s="179"/>
      <c r="AA1220" s="179"/>
      <c r="AB1220" s="179"/>
      <c r="AC1220" s="179"/>
      <c r="AD1220" s="179"/>
      <c r="AE1220" s="179"/>
      <c r="AF1220" s="179"/>
      <c r="AG1220" s="179"/>
      <c r="AH1220" s="179"/>
      <c r="AI1220" s="179"/>
      <c r="AJ1220" s="179"/>
      <c r="AK1220" s="179"/>
      <c r="AL1220" s="179"/>
      <c r="AM1220" s="179"/>
      <c r="AN1220" s="179"/>
      <c r="AO1220" s="179"/>
      <c r="AP1220" s="179"/>
      <c r="AQ1220" s="179"/>
      <c r="AR1220" s="179"/>
      <c r="AS1220" s="179"/>
      <c r="AT1220" s="179"/>
      <c r="AU1220" s="179"/>
      <c r="AV1220" s="179"/>
      <c r="AW1220" s="179"/>
      <c r="AX1220" s="179"/>
      <c r="AY1220" s="179"/>
      <c r="AZ1220" s="179"/>
      <c r="BA1220" s="179"/>
      <c r="BB1220" s="179"/>
      <c r="BC1220" s="179"/>
      <c r="BD1220" s="179"/>
      <c r="BE1220" s="179"/>
      <c r="BF1220" s="179"/>
      <c r="BG1220" s="179"/>
      <c r="BH1220" s="179"/>
      <c r="BI1220" s="179"/>
      <c r="BJ1220" s="179"/>
      <c r="BK1220" s="179"/>
      <c r="BL1220" s="179"/>
      <c r="BM1220" s="179"/>
      <c r="BN1220" s="179"/>
      <c r="BO1220" s="179"/>
      <c r="BP1220" s="179"/>
      <c r="BQ1220" s="179"/>
      <c r="BR1220" s="179"/>
      <c r="BS1220" s="179"/>
      <c r="BT1220" s="179"/>
      <c r="BU1220" s="179"/>
      <c r="BV1220" s="179"/>
      <c r="BW1220" s="179"/>
      <c r="BX1220" s="179"/>
      <c r="BY1220" s="179"/>
      <c r="BZ1220" s="179"/>
      <c r="CA1220" s="179"/>
      <c r="CB1220" s="179"/>
      <c r="CC1220" s="179"/>
      <c r="CD1220" s="179"/>
      <c r="CE1220" s="179"/>
      <c r="CF1220" s="179"/>
      <c r="CG1220" s="179"/>
      <c r="CH1220" s="179"/>
      <c r="CI1220" s="179"/>
      <c r="CJ1220" s="179"/>
      <c r="CK1220" s="179"/>
      <c r="CL1220" s="179"/>
      <c r="CN1220" s="60"/>
      <c r="CO1220" s="179"/>
      <c r="CP1220" s="179"/>
      <c r="CQ1220" s="179"/>
      <c r="CR1220" s="179"/>
      <c r="CS1220" s="179"/>
      <c r="CT1220" s="179"/>
      <c r="CU1220" s="179"/>
      <c r="CV1220" s="179"/>
      <c r="CW1220" s="179"/>
      <c r="CX1220" s="179"/>
      <c r="CY1220" s="179"/>
      <c r="CZ1220" s="179"/>
      <c r="DA1220" s="179"/>
      <c r="DB1220" s="179"/>
      <c r="DC1220" s="179"/>
      <c r="DD1220" s="179"/>
      <c r="DE1220" s="179"/>
      <c r="DF1220" s="179"/>
      <c r="DG1220" s="179"/>
      <c r="DH1220" s="179"/>
      <c r="DI1220" s="179"/>
      <c r="DJ1220" s="179"/>
      <c r="DK1220" s="179"/>
      <c r="DL1220" s="179"/>
    </row>
    <row r="1221" spans="1:116" x14ac:dyDescent="0.4">
      <c r="A1221" s="3"/>
      <c r="B1221" t="s">
        <v>332</v>
      </c>
      <c r="D1221" t="s">
        <v>764</v>
      </c>
      <c r="E1221" s="8" t="str">
        <f t="shared" si="1520"/>
        <v>1221 DCHC-S</v>
      </c>
      <c r="G1221" s="191" t="str">
        <f>G1206</f>
        <v>Secondary revenue driver</v>
      </c>
      <c r="H1221" s="90"/>
      <c r="I1221" s="213"/>
      <c r="J1221" s="213"/>
      <c r="K1221" s="214"/>
      <c r="L1221" s="214"/>
      <c r="M1221" s="214"/>
      <c r="N1221" s="214"/>
      <c r="O1221" s="214"/>
      <c r="P1221" s="214"/>
      <c r="R1221" s="214"/>
      <c r="S1221" s="4" t="str">
        <f>ADDRESS(ROW(S1213),COLUMN(S1213),2)</f>
        <v>S$1213</v>
      </c>
      <c r="T1221" s="212" t="str">
        <f t="shared" ref="T1221:AY1221" si="1540">T1206</f>
        <v>T$18</v>
      </c>
      <c r="U1221" s="212" t="str">
        <f t="shared" si="1540"/>
        <v>U$18</v>
      </c>
      <c r="V1221" s="212" t="str">
        <f t="shared" si="1540"/>
        <v>V$18</v>
      </c>
      <c r="W1221" s="212" t="str">
        <f t="shared" si="1540"/>
        <v>W$18</v>
      </c>
      <c r="X1221" s="212" t="str">
        <f t="shared" si="1540"/>
        <v>X$18</v>
      </c>
      <c r="Y1221" s="212" t="str">
        <f t="shared" si="1540"/>
        <v>Y$18</v>
      </c>
      <c r="Z1221" s="212" t="str">
        <f t="shared" si="1540"/>
        <v>Z$18</v>
      </c>
      <c r="AA1221" s="212" t="str">
        <f t="shared" si="1540"/>
        <v>AA$18</v>
      </c>
      <c r="AB1221" s="212" t="str">
        <f t="shared" si="1540"/>
        <v>AB$18</v>
      </c>
      <c r="AC1221" s="212" t="str">
        <f t="shared" si="1540"/>
        <v>AC$18</v>
      </c>
      <c r="AD1221" s="212" t="str">
        <f t="shared" si="1540"/>
        <v>AD$18</v>
      </c>
      <c r="AE1221" s="212" t="str">
        <f t="shared" si="1540"/>
        <v>AE$18</v>
      </c>
      <c r="AF1221" s="212" t="str">
        <f t="shared" si="1540"/>
        <v>AF$18</v>
      </c>
      <c r="AG1221" s="212" t="str">
        <f t="shared" si="1540"/>
        <v>AG$18</v>
      </c>
      <c r="AH1221" s="212" t="str">
        <f t="shared" si="1540"/>
        <v>AH$18</v>
      </c>
      <c r="AI1221" s="212" t="str">
        <f t="shared" si="1540"/>
        <v>AI$18</v>
      </c>
      <c r="AJ1221" s="212" t="str">
        <f t="shared" si="1540"/>
        <v>AJ$18</v>
      </c>
      <c r="AK1221" s="212" t="str">
        <f t="shared" si="1540"/>
        <v>AK$18</v>
      </c>
      <c r="AL1221" s="212" t="str">
        <f t="shared" si="1540"/>
        <v>AL$18</v>
      </c>
      <c r="AM1221" s="212" t="str">
        <f t="shared" si="1540"/>
        <v>AM$18</v>
      </c>
      <c r="AN1221" s="212" t="str">
        <f t="shared" si="1540"/>
        <v>AN$18</v>
      </c>
      <c r="AO1221" s="212" t="str">
        <f t="shared" si="1540"/>
        <v>AO$18</v>
      </c>
      <c r="AP1221" s="212" t="str">
        <f t="shared" si="1540"/>
        <v>AP$18</v>
      </c>
      <c r="AQ1221" s="212" t="str">
        <f t="shared" si="1540"/>
        <v>AQ$18</v>
      </c>
      <c r="AR1221" s="212" t="str">
        <f t="shared" si="1540"/>
        <v>AR$18</v>
      </c>
      <c r="AS1221" s="212" t="str">
        <f t="shared" si="1540"/>
        <v>AS$18</v>
      </c>
      <c r="AT1221" s="212" t="str">
        <f t="shared" si="1540"/>
        <v>AT$18</v>
      </c>
      <c r="AU1221" s="212" t="str">
        <f t="shared" si="1540"/>
        <v>AU$18</v>
      </c>
      <c r="AV1221" s="212" t="str">
        <f t="shared" si="1540"/>
        <v>AV$18</v>
      </c>
      <c r="AW1221" s="212" t="str">
        <f t="shared" si="1540"/>
        <v>AW$18</v>
      </c>
      <c r="AX1221" s="212" t="str">
        <f t="shared" si="1540"/>
        <v>AX$18</v>
      </c>
      <c r="AY1221" s="212" t="str">
        <f t="shared" si="1540"/>
        <v>AY$18</v>
      </c>
      <c r="AZ1221" s="212" t="str">
        <f t="shared" ref="AZ1221:CE1221" si="1541">AZ1206</f>
        <v>AZ$18</v>
      </c>
      <c r="BA1221" s="212" t="str">
        <f t="shared" si="1541"/>
        <v>BA$18</v>
      </c>
      <c r="BB1221" s="212" t="str">
        <f t="shared" si="1541"/>
        <v>BB$18</v>
      </c>
      <c r="BC1221" s="212" t="str">
        <f t="shared" si="1541"/>
        <v>BC$18</v>
      </c>
      <c r="BD1221" s="212" t="str">
        <f t="shared" si="1541"/>
        <v>BD$18</v>
      </c>
      <c r="BE1221" s="212" t="str">
        <f t="shared" si="1541"/>
        <v>BE$18</v>
      </c>
      <c r="BF1221" s="212" t="str">
        <f t="shared" si="1541"/>
        <v>BF$18</v>
      </c>
      <c r="BG1221" s="212" t="str">
        <f t="shared" si="1541"/>
        <v>BG$18</v>
      </c>
      <c r="BH1221" s="212" t="str">
        <f t="shared" si="1541"/>
        <v>BH$18</v>
      </c>
      <c r="BI1221" s="212" t="str">
        <f t="shared" si="1541"/>
        <v>BI$18</v>
      </c>
      <c r="BJ1221" s="212" t="str">
        <f t="shared" si="1541"/>
        <v>BJ$18</v>
      </c>
      <c r="BK1221" s="212" t="str">
        <f t="shared" si="1541"/>
        <v>BK$18</v>
      </c>
      <c r="BL1221" s="212" t="str">
        <f t="shared" si="1541"/>
        <v>BL$18</v>
      </c>
      <c r="BM1221" s="212" t="str">
        <f t="shared" si="1541"/>
        <v>BM$18</v>
      </c>
      <c r="BN1221" s="212" t="str">
        <f t="shared" si="1541"/>
        <v>BN$18</v>
      </c>
      <c r="BO1221" s="212" t="str">
        <f t="shared" si="1541"/>
        <v>BO$18</v>
      </c>
      <c r="BP1221" s="212" t="str">
        <f t="shared" si="1541"/>
        <v>BP$18</v>
      </c>
      <c r="BQ1221" s="212" t="str">
        <f t="shared" si="1541"/>
        <v>BQ$18</v>
      </c>
      <c r="BR1221" s="212" t="str">
        <f t="shared" si="1541"/>
        <v>BR$18</v>
      </c>
      <c r="BS1221" s="212" t="str">
        <f t="shared" si="1541"/>
        <v>BS$18</v>
      </c>
      <c r="BT1221" s="212" t="str">
        <f t="shared" si="1541"/>
        <v>BT$18</v>
      </c>
      <c r="BU1221" s="212" t="str">
        <f t="shared" si="1541"/>
        <v>BU$18</v>
      </c>
      <c r="BV1221" s="212" t="str">
        <f t="shared" si="1541"/>
        <v>BV$18</v>
      </c>
      <c r="BW1221" s="212" t="str">
        <f t="shared" si="1541"/>
        <v>BW$18</v>
      </c>
      <c r="BX1221" s="212" t="str">
        <f t="shared" si="1541"/>
        <v>BX$18</v>
      </c>
      <c r="BY1221" s="212" t="str">
        <f t="shared" si="1541"/>
        <v>BY$18</v>
      </c>
      <c r="BZ1221" s="212" t="str">
        <f t="shared" si="1541"/>
        <v>BZ$18</v>
      </c>
      <c r="CA1221" s="212" t="str">
        <f t="shared" si="1541"/>
        <v>CA$18</v>
      </c>
      <c r="CB1221" s="212" t="str">
        <f t="shared" si="1541"/>
        <v>CB$18</v>
      </c>
      <c r="CC1221" s="212" t="str">
        <f t="shared" si="1541"/>
        <v>CC$18</v>
      </c>
      <c r="CD1221" s="212" t="str">
        <f t="shared" si="1541"/>
        <v>CD$18</v>
      </c>
      <c r="CE1221" s="212" t="str">
        <f t="shared" si="1541"/>
        <v>CE$18</v>
      </c>
      <c r="CF1221" s="212" t="str">
        <f t="shared" ref="CF1221:CL1221" si="1542">CF1206</f>
        <v>CF$18</v>
      </c>
      <c r="CG1221" s="212" t="str">
        <f t="shared" si="1542"/>
        <v>CG$18</v>
      </c>
      <c r="CH1221" s="212" t="str">
        <f t="shared" si="1542"/>
        <v>CH$18</v>
      </c>
      <c r="CI1221" s="212" t="str">
        <f t="shared" si="1542"/>
        <v>CI$18</v>
      </c>
      <c r="CJ1221" s="212" t="str">
        <f t="shared" si="1542"/>
        <v>CJ$18</v>
      </c>
      <c r="CK1221" s="212" t="str">
        <f t="shared" si="1542"/>
        <v>CK$18</v>
      </c>
      <c r="CL1221" s="212" t="str">
        <f t="shared" si="1542"/>
        <v>CL$18</v>
      </c>
      <c r="CN1221" s="213"/>
      <c r="CO1221" s="212" t="str">
        <f t="shared" ref="CO1221:DL1221" si="1543">CO1206</f>
        <v>CO$18</v>
      </c>
      <c r="CP1221" s="212" t="str">
        <f t="shared" si="1543"/>
        <v>CP$18</v>
      </c>
      <c r="CQ1221" s="212" t="str">
        <f t="shared" si="1543"/>
        <v>CQ$18</v>
      </c>
      <c r="CR1221" s="212" t="str">
        <f t="shared" si="1543"/>
        <v>CR$18</v>
      </c>
      <c r="CS1221" s="212" t="str">
        <f t="shared" si="1543"/>
        <v>CS$18</v>
      </c>
      <c r="CT1221" s="212" t="str">
        <f t="shared" si="1543"/>
        <v>CT$18</v>
      </c>
      <c r="CU1221" s="212" t="str">
        <f t="shared" si="1543"/>
        <v>CU$18</v>
      </c>
      <c r="CV1221" s="212" t="str">
        <f t="shared" si="1543"/>
        <v>CV$18</v>
      </c>
      <c r="CW1221" s="212" t="str">
        <f t="shared" si="1543"/>
        <v>CW$18</v>
      </c>
      <c r="CX1221" s="212" t="str">
        <f t="shared" si="1543"/>
        <v>CX$18</v>
      </c>
      <c r="CY1221" s="212" t="str">
        <f t="shared" si="1543"/>
        <v>CY$18</v>
      </c>
      <c r="CZ1221" s="212" t="str">
        <f t="shared" si="1543"/>
        <v>CZ$18</v>
      </c>
      <c r="DA1221" s="212" t="str">
        <f t="shared" si="1543"/>
        <v>DA$18</v>
      </c>
      <c r="DB1221" s="212" t="str">
        <f t="shared" si="1543"/>
        <v>DB$18</v>
      </c>
      <c r="DC1221" s="212" t="str">
        <f t="shared" si="1543"/>
        <v>DC$18</v>
      </c>
      <c r="DD1221" s="212" t="str">
        <f t="shared" si="1543"/>
        <v>DD$18</v>
      </c>
      <c r="DE1221" s="212" t="str">
        <f t="shared" si="1543"/>
        <v>DE$18</v>
      </c>
      <c r="DF1221" s="212" t="str">
        <f t="shared" si="1543"/>
        <v>DF$18</v>
      </c>
      <c r="DG1221" s="212" t="str">
        <f t="shared" si="1543"/>
        <v>DG$18</v>
      </c>
      <c r="DH1221" s="212" t="str">
        <f t="shared" si="1543"/>
        <v>DH$18</v>
      </c>
      <c r="DI1221" s="212" t="str">
        <f t="shared" si="1543"/>
        <v>DI$18</v>
      </c>
      <c r="DJ1221" s="212" t="str">
        <f t="shared" si="1543"/>
        <v>DJ$18</v>
      </c>
      <c r="DK1221" s="212" t="str">
        <f t="shared" si="1543"/>
        <v>DK$18</v>
      </c>
      <c r="DL1221" s="212" t="str">
        <f t="shared" si="1543"/>
        <v>DL$18</v>
      </c>
    </row>
    <row r="1222" spans="1:116" x14ac:dyDescent="0.4">
      <c r="A1222" s="3"/>
      <c r="B1222" t="s">
        <v>332</v>
      </c>
      <c r="D1222" t="s">
        <v>764</v>
      </c>
      <c r="E1222" s="8" t="str">
        <f t="shared" si="1520"/>
        <v>1222 DCHC-S</v>
      </c>
      <c r="G1222" s="191" t="str">
        <f>G1207</f>
        <v>Secondary volume driver</v>
      </c>
      <c r="H1222" s="90"/>
      <c r="I1222" s="213"/>
      <c r="J1222" s="213"/>
      <c r="K1222" s="214"/>
      <c r="L1222" s="214"/>
      <c r="M1222" s="214"/>
      <c r="N1222" s="214"/>
      <c r="O1222" s="214"/>
      <c r="P1222" s="214"/>
      <c r="R1222" s="214"/>
      <c r="S1222" s="4" t="str">
        <f t="shared" ref="S1222:AX1222" si="1544">ADDRESS(ROW(S1211),COLUMN(S1211),2)</f>
        <v>S$1211</v>
      </c>
      <c r="T1222" s="4" t="str">
        <f t="shared" si="1544"/>
        <v>T$1211</v>
      </c>
      <c r="U1222" s="4" t="str">
        <f t="shared" si="1544"/>
        <v>U$1211</v>
      </c>
      <c r="V1222" s="4" t="str">
        <f t="shared" si="1544"/>
        <v>V$1211</v>
      </c>
      <c r="W1222" s="4" t="str">
        <f t="shared" si="1544"/>
        <v>W$1211</v>
      </c>
      <c r="X1222" s="4" t="str">
        <f t="shared" si="1544"/>
        <v>X$1211</v>
      </c>
      <c r="Y1222" s="4" t="str">
        <f t="shared" si="1544"/>
        <v>Y$1211</v>
      </c>
      <c r="Z1222" s="4" t="str">
        <f t="shared" si="1544"/>
        <v>Z$1211</v>
      </c>
      <c r="AA1222" s="4" t="str">
        <f t="shared" si="1544"/>
        <v>AA$1211</v>
      </c>
      <c r="AB1222" s="4" t="str">
        <f t="shared" si="1544"/>
        <v>AB$1211</v>
      </c>
      <c r="AC1222" s="4" t="str">
        <f t="shared" si="1544"/>
        <v>AC$1211</v>
      </c>
      <c r="AD1222" s="4" t="str">
        <f t="shared" si="1544"/>
        <v>AD$1211</v>
      </c>
      <c r="AE1222" s="4" t="str">
        <f t="shared" si="1544"/>
        <v>AE$1211</v>
      </c>
      <c r="AF1222" s="4" t="str">
        <f t="shared" si="1544"/>
        <v>AF$1211</v>
      </c>
      <c r="AG1222" s="4" t="str">
        <f t="shared" si="1544"/>
        <v>AG$1211</v>
      </c>
      <c r="AH1222" s="4" t="str">
        <f t="shared" si="1544"/>
        <v>AH$1211</v>
      </c>
      <c r="AI1222" s="4" t="str">
        <f t="shared" si="1544"/>
        <v>AI$1211</v>
      </c>
      <c r="AJ1222" s="4" t="str">
        <f t="shared" si="1544"/>
        <v>AJ$1211</v>
      </c>
      <c r="AK1222" s="4" t="str">
        <f t="shared" si="1544"/>
        <v>AK$1211</v>
      </c>
      <c r="AL1222" s="4" t="str">
        <f t="shared" si="1544"/>
        <v>AL$1211</v>
      </c>
      <c r="AM1222" s="4" t="str">
        <f t="shared" si="1544"/>
        <v>AM$1211</v>
      </c>
      <c r="AN1222" s="4" t="str">
        <f t="shared" si="1544"/>
        <v>AN$1211</v>
      </c>
      <c r="AO1222" s="4" t="str">
        <f t="shared" si="1544"/>
        <v>AO$1211</v>
      </c>
      <c r="AP1222" s="4" t="str">
        <f t="shared" si="1544"/>
        <v>AP$1211</v>
      </c>
      <c r="AQ1222" s="4" t="str">
        <f t="shared" si="1544"/>
        <v>AQ$1211</v>
      </c>
      <c r="AR1222" s="4" t="str">
        <f t="shared" si="1544"/>
        <v>AR$1211</v>
      </c>
      <c r="AS1222" s="4" t="str">
        <f t="shared" si="1544"/>
        <v>AS$1211</v>
      </c>
      <c r="AT1222" s="4" t="str">
        <f t="shared" si="1544"/>
        <v>AT$1211</v>
      </c>
      <c r="AU1222" s="4" t="str">
        <f t="shared" si="1544"/>
        <v>AU$1211</v>
      </c>
      <c r="AV1222" s="4" t="str">
        <f t="shared" si="1544"/>
        <v>AV$1211</v>
      </c>
      <c r="AW1222" s="4" t="str">
        <f t="shared" si="1544"/>
        <v>AW$1211</v>
      </c>
      <c r="AX1222" s="4" t="str">
        <f t="shared" si="1544"/>
        <v>AX$1211</v>
      </c>
      <c r="AY1222" s="4" t="str">
        <f t="shared" ref="AY1222:CD1222" si="1545">ADDRESS(ROW(AY1211),COLUMN(AY1211),2)</f>
        <v>AY$1211</v>
      </c>
      <c r="AZ1222" s="4" t="str">
        <f t="shared" si="1545"/>
        <v>AZ$1211</v>
      </c>
      <c r="BA1222" s="4" t="str">
        <f t="shared" si="1545"/>
        <v>BA$1211</v>
      </c>
      <c r="BB1222" s="4" t="str">
        <f t="shared" si="1545"/>
        <v>BB$1211</v>
      </c>
      <c r="BC1222" s="4" t="str">
        <f t="shared" si="1545"/>
        <v>BC$1211</v>
      </c>
      <c r="BD1222" s="4" t="str">
        <f t="shared" si="1545"/>
        <v>BD$1211</v>
      </c>
      <c r="BE1222" s="4" t="str">
        <f t="shared" si="1545"/>
        <v>BE$1211</v>
      </c>
      <c r="BF1222" s="4" t="str">
        <f t="shared" si="1545"/>
        <v>BF$1211</v>
      </c>
      <c r="BG1222" s="4" t="str">
        <f t="shared" si="1545"/>
        <v>BG$1211</v>
      </c>
      <c r="BH1222" s="4" t="str">
        <f t="shared" si="1545"/>
        <v>BH$1211</v>
      </c>
      <c r="BI1222" s="4" t="str">
        <f t="shared" si="1545"/>
        <v>BI$1211</v>
      </c>
      <c r="BJ1222" s="4" t="str">
        <f t="shared" si="1545"/>
        <v>BJ$1211</v>
      </c>
      <c r="BK1222" s="4" t="str">
        <f t="shared" si="1545"/>
        <v>BK$1211</v>
      </c>
      <c r="BL1222" s="4" t="str">
        <f t="shared" si="1545"/>
        <v>BL$1211</v>
      </c>
      <c r="BM1222" s="4" t="str">
        <f t="shared" si="1545"/>
        <v>BM$1211</v>
      </c>
      <c r="BN1222" s="4" t="str">
        <f t="shared" si="1545"/>
        <v>BN$1211</v>
      </c>
      <c r="BO1222" s="4" t="str">
        <f t="shared" si="1545"/>
        <v>BO$1211</v>
      </c>
      <c r="BP1222" s="4" t="str">
        <f t="shared" si="1545"/>
        <v>BP$1211</v>
      </c>
      <c r="BQ1222" s="4" t="str">
        <f t="shared" si="1545"/>
        <v>BQ$1211</v>
      </c>
      <c r="BR1222" s="4" t="str">
        <f t="shared" si="1545"/>
        <v>BR$1211</v>
      </c>
      <c r="BS1222" s="4" t="str">
        <f t="shared" si="1545"/>
        <v>BS$1211</v>
      </c>
      <c r="BT1222" s="4" t="str">
        <f t="shared" si="1545"/>
        <v>BT$1211</v>
      </c>
      <c r="BU1222" s="4" t="str">
        <f t="shared" si="1545"/>
        <v>BU$1211</v>
      </c>
      <c r="BV1222" s="4" t="str">
        <f t="shared" si="1545"/>
        <v>BV$1211</v>
      </c>
      <c r="BW1222" s="4" t="str">
        <f t="shared" si="1545"/>
        <v>BW$1211</v>
      </c>
      <c r="BX1222" s="4" t="str">
        <f t="shared" si="1545"/>
        <v>BX$1211</v>
      </c>
      <c r="BY1222" s="4" t="str">
        <f t="shared" si="1545"/>
        <v>BY$1211</v>
      </c>
      <c r="BZ1222" s="4" t="str">
        <f t="shared" si="1545"/>
        <v>BZ$1211</v>
      </c>
      <c r="CA1222" s="4" t="str">
        <f t="shared" si="1545"/>
        <v>CA$1211</v>
      </c>
      <c r="CB1222" s="4" t="str">
        <f t="shared" si="1545"/>
        <v>CB$1211</v>
      </c>
      <c r="CC1222" s="4" t="str">
        <f t="shared" si="1545"/>
        <v>CC$1211</v>
      </c>
      <c r="CD1222" s="4" t="str">
        <f t="shared" si="1545"/>
        <v>CD$1211</v>
      </c>
      <c r="CE1222" s="4" t="str">
        <f t="shared" ref="CE1222:CL1222" si="1546">ADDRESS(ROW(CE1211),COLUMN(CE1211),2)</f>
        <v>CE$1211</v>
      </c>
      <c r="CF1222" s="4" t="str">
        <f t="shared" si="1546"/>
        <v>CF$1211</v>
      </c>
      <c r="CG1222" s="4" t="str">
        <f t="shared" si="1546"/>
        <v>CG$1211</v>
      </c>
      <c r="CH1222" s="4" t="str">
        <f t="shared" si="1546"/>
        <v>CH$1211</v>
      </c>
      <c r="CI1222" s="4" t="str">
        <f t="shared" si="1546"/>
        <v>CI$1211</v>
      </c>
      <c r="CJ1222" s="4" t="str">
        <f t="shared" si="1546"/>
        <v>CJ$1211</v>
      </c>
      <c r="CK1222" s="4" t="str">
        <f t="shared" si="1546"/>
        <v>CK$1211</v>
      </c>
      <c r="CL1222" s="4" t="str">
        <f t="shared" si="1546"/>
        <v>CL$1211</v>
      </c>
      <c r="CN1222" s="213"/>
      <c r="CO1222" s="4" t="str">
        <f t="shared" ref="CO1222:DL1222" si="1547">ADDRESS(ROW(CO1211),COLUMN(CO1211),2)</f>
        <v>CO$1211</v>
      </c>
      <c r="CP1222" s="4" t="str">
        <f t="shared" si="1547"/>
        <v>CP$1211</v>
      </c>
      <c r="CQ1222" s="4" t="str">
        <f t="shared" si="1547"/>
        <v>CQ$1211</v>
      </c>
      <c r="CR1222" s="4" t="str">
        <f t="shared" si="1547"/>
        <v>CR$1211</v>
      </c>
      <c r="CS1222" s="4" t="str">
        <f t="shared" si="1547"/>
        <v>CS$1211</v>
      </c>
      <c r="CT1222" s="4" t="str">
        <f t="shared" si="1547"/>
        <v>CT$1211</v>
      </c>
      <c r="CU1222" s="4" t="str">
        <f t="shared" si="1547"/>
        <v>CU$1211</v>
      </c>
      <c r="CV1222" s="4" t="str">
        <f t="shared" si="1547"/>
        <v>CV$1211</v>
      </c>
      <c r="CW1222" s="4" t="str">
        <f t="shared" si="1547"/>
        <v>CW$1211</v>
      </c>
      <c r="CX1222" s="4" t="str">
        <f t="shared" si="1547"/>
        <v>CX$1211</v>
      </c>
      <c r="CY1222" s="4" t="str">
        <f t="shared" si="1547"/>
        <v>CY$1211</v>
      </c>
      <c r="CZ1222" s="4" t="str">
        <f t="shared" si="1547"/>
        <v>CZ$1211</v>
      </c>
      <c r="DA1222" s="4" t="str">
        <f t="shared" si="1547"/>
        <v>DA$1211</v>
      </c>
      <c r="DB1222" s="4" t="str">
        <f t="shared" si="1547"/>
        <v>DB$1211</v>
      </c>
      <c r="DC1222" s="4" t="str">
        <f t="shared" si="1547"/>
        <v>DC$1211</v>
      </c>
      <c r="DD1222" s="4" t="str">
        <f t="shared" si="1547"/>
        <v>DD$1211</v>
      </c>
      <c r="DE1222" s="4" t="str">
        <f t="shared" si="1547"/>
        <v>DE$1211</v>
      </c>
      <c r="DF1222" s="4" t="str">
        <f t="shared" si="1547"/>
        <v>DF$1211</v>
      </c>
      <c r="DG1222" s="4" t="str">
        <f t="shared" si="1547"/>
        <v>DG$1211</v>
      </c>
      <c r="DH1222" s="4" t="str">
        <f t="shared" si="1547"/>
        <v>DH$1211</v>
      </c>
      <c r="DI1222" s="4" t="str">
        <f t="shared" si="1547"/>
        <v>DI$1211</v>
      </c>
      <c r="DJ1222" s="4" t="str">
        <f t="shared" si="1547"/>
        <v>DJ$1211</v>
      </c>
      <c r="DK1222" s="4" t="str">
        <f t="shared" si="1547"/>
        <v>DK$1211</v>
      </c>
      <c r="DL1222" s="4" t="str">
        <f t="shared" si="1547"/>
        <v>DL$1211</v>
      </c>
    </row>
    <row r="1223" spans="1:116" x14ac:dyDescent="0.4">
      <c r="E1223" s="8"/>
      <c r="H1223" s="12"/>
      <c r="I1223" s="60"/>
      <c r="J1223" s="60"/>
      <c r="K1223" s="15"/>
      <c r="L1223" s="15"/>
      <c r="M1223" s="15"/>
      <c r="N1223" s="15"/>
      <c r="O1223" s="15"/>
      <c r="P1223" s="15"/>
      <c r="R1223" s="15"/>
      <c r="S1223" s="76"/>
      <c r="T1223" s="76"/>
      <c r="U1223" s="76"/>
      <c r="V1223" s="76"/>
      <c r="W1223" s="76"/>
      <c r="X1223" s="76"/>
      <c r="Y1223" s="76"/>
      <c r="Z1223" s="76"/>
      <c r="AA1223" s="76"/>
      <c r="AB1223" s="76"/>
      <c r="AC1223" s="76"/>
      <c r="AD1223" s="76"/>
      <c r="AE1223" s="76"/>
      <c r="AF1223" s="76"/>
      <c r="AG1223" s="76"/>
      <c r="AH1223" s="76"/>
      <c r="AI1223" s="76"/>
      <c r="AJ1223" s="76"/>
      <c r="AK1223" s="76"/>
      <c r="AL1223" s="76"/>
      <c r="AM1223" s="76"/>
      <c r="AN1223" s="76"/>
      <c r="AO1223" s="76"/>
      <c r="AP1223" s="76"/>
      <c r="AQ1223" s="76"/>
      <c r="AR1223" s="76"/>
      <c r="AS1223" s="76"/>
      <c r="AT1223" s="76"/>
      <c r="AU1223" s="76"/>
      <c r="AV1223" s="76"/>
      <c r="AW1223" s="76"/>
      <c r="AX1223" s="76"/>
      <c r="AY1223" s="76"/>
      <c r="AZ1223" s="76"/>
      <c r="BA1223" s="76"/>
      <c r="BB1223" s="76"/>
      <c r="BC1223" s="76"/>
      <c r="BD1223" s="76"/>
      <c r="BE1223" s="76"/>
      <c r="BF1223" s="76"/>
      <c r="BG1223" s="76"/>
      <c r="BH1223" s="76"/>
      <c r="BI1223" s="76"/>
      <c r="BJ1223" s="76"/>
      <c r="BK1223" s="76"/>
      <c r="BL1223" s="76"/>
      <c r="BM1223" s="76"/>
      <c r="BN1223" s="76"/>
      <c r="BO1223" s="76"/>
      <c r="BP1223" s="76"/>
      <c r="BQ1223" s="76"/>
      <c r="BR1223" s="76"/>
      <c r="BS1223" s="76"/>
      <c r="BT1223" s="76"/>
      <c r="BU1223" s="76"/>
      <c r="BV1223" s="76"/>
      <c r="BW1223" s="76"/>
      <c r="BX1223" s="76"/>
      <c r="BY1223" s="76"/>
      <c r="BZ1223" s="76"/>
      <c r="CA1223" s="76"/>
      <c r="CB1223" s="76"/>
      <c r="CC1223" s="76"/>
      <c r="CD1223" s="76"/>
      <c r="CE1223" s="76"/>
      <c r="CF1223" s="76"/>
      <c r="CG1223" s="76"/>
      <c r="CH1223" s="76"/>
      <c r="CI1223" s="76"/>
      <c r="CJ1223" s="76"/>
      <c r="CK1223" s="76"/>
      <c r="CL1223" s="76"/>
      <c r="CN1223" s="60"/>
      <c r="CO1223" s="76"/>
      <c r="CP1223" s="76"/>
      <c r="CQ1223" s="76"/>
      <c r="CR1223" s="76"/>
      <c r="CS1223" s="76"/>
      <c r="CT1223" s="76"/>
      <c r="CU1223" s="76"/>
      <c r="CV1223" s="76"/>
      <c r="CW1223" s="76"/>
      <c r="CX1223" s="76"/>
      <c r="CY1223" s="76"/>
      <c r="CZ1223" s="76"/>
      <c r="DA1223" s="76"/>
      <c r="DB1223" s="76"/>
      <c r="DC1223" s="76"/>
      <c r="DD1223" s="76"/>
      <c r="DE1223" s="76"/>
      <c r="DF1223" s="76"/>
      <c r="DG1223" s="76"/>
      <c r="DH1223" s="76"/>
      <c r="DI1223" s="76"/>
      <c r="DJ1223" s="76"/>
      <c r="DK1223" s="76"/>
      <c r="DL1223" s="76"/>
    </row>
    <row r="1224" spans="1:116" x14ac:dyDescent="0.4">
      <c r="A1224" s="174"/>
      <c r="E1224" s="8"/>
      <c r="G1224" s="175" t="s">
        <v>490</v>
      </c>
      <c r="H1224" s="174"/>
      <c r="I1224" s="176"/>
      <c r="J1224" s="176"/>
      <c r="K1224" s="197"/>
      <c r="L1224" s="197"/>
      <c r="M1224" s="197"/>
      <c r="N1224" s="197"/>
      <c r="O1224" s="197"/>
      <c r="P1224" s="197"/>
      <c r="R1224" s="198"/>
      <c r="S1224" s="174"/>
      <c r="T1224" s="174"/>
      <c r="U1224" s="174"/>
      <c r="V1224" s="174"/>
      <c r="W1224" s="174"/>
      <c r="X1224" s="174"/>
      <c r="Y1224" s="174"/>
      <c r="Z1224" s="174"/>
      <c r="AA1224" s="174"/>
      <c r="AB1224" s="174"/>
      <c r="AC1224" s="174"/>
      <c r="AD1224" s="174"/>
      <c r="AE1224" s="174"/>
      <c r="AF1224" s="174"/>
      <c r="AG1224" s="174"/>
      <c r="AH1224" s="174"/>
      <c r="AI1224" s="174"/>
      <c r="AJ1224" s="174"/>
      <c r="AK1224" s="174"/>
      <c r="AL1224" s="174"/>
      <c r="AM1224" s="174"/>
      <c r="AN1224" s="174"/>
      <c r="AO1224" s="174"/>
      <c r="AP1224" s="174"/>
      <c r="AQ1224" s="174"/>
      <c r="AR1224" s="174"/>
      <c r="AS1224" s="174"/>
      <c r="AT1224" s="174"/>
      <c r="AU1224" s="174"/>
      <c r="AV1224" s="174"/>
      <c r="AW1224" s="174"/>
      <c r="AX1224" s="174"/>
      <c r="AY1224" s="174"/>
      <c r="AZ1224" s="174"/>
      <c r="BA1224" s="174"/>
      <c r="BB1224" s="174"/>
      <c r="BC1224" s="174"/>
      <c r="BD1224" s="174"/>
      <c r="BE1224" s="174"/>
      <c r="BF1224" s="174"/>
      <c r="BG1224" s="174"/>
      <c r="BH1224" s="174"/>
      <c r="BI1224" s="174"/>
      <c r="BJ1224" s="174"/>
      <c r="BK1224" s="174"/>
      <c r="BL1224" s="174"/>
      <c r="BM1224" s="174"/>
      <c r="BN1224" s="174"/>
      <c r="BO1224" s="174"/>
      <c r="BP1224" s="174"/>
      <c r="BQ1224" s="174"/>
      <c r="BR1224" s="174"/>
      <c r="BS1224" s="174"/>
      <c r="BT1224" s="174"/>
      <c r="BU1224" s="174"/>
      <c r="BV1224" s="174"/>
      <c r="BW1224" s="174"/>
      <c r="BX1224" s="174"/>
      <c r="BY1224" s="174"/>
      <c r="BZ1224" s="174"/>
      <c r="CA1224" s="174"/>
      <c r="CB1224" s="174"/>
      <c r="CC1224" s="174"/>
      <c r="CD1224" s="174"/>
      <c r="CE1224" s="174"/>
      <c r="CF1224" s="174"/>
      <c r="CG1224" s="174"/>
      <c r="CH1224" s="174"/>
      <c r="CI1224" s="174"/>
      <c r="CJ1224" s="174"/>
      <c r="CK1224" s="174"/>
      <c r="CL1224" s="174"/>
      <c r="CN1224" s="176"/>
      <c r="CO1224" s="174"/>
      <c r="CP1224" s="174"/>
      <c r="CQ1224" s="174"/>
      <c r="CR1224" s="174"/>
      <c r="CS1224" s="174"/>
      <c r="CT1224" s="174"/>
      <c r="CU1224" s="174"/>
      <c r="CV1224" s="174"/>
      <c r="CW1224" s="174"/>
      <c r="CX1224" s="174"/>
      <c r="CY1224" s="174"/>
      <c r="CZ1224" s="174"/>
      <c r="DA1224" s="174"/>
      <c r="DB1224" s="174"/>
      <c r="DC1224" s="174"/>
      <c r="DD1224" s="174"/>
      <c r="DE1224" s="174"/>
      <c r="DF1224" s="174"/>
      <c r="DG1224" s="174"/>
      <c r="DH1224" s="174"/>
      <c r="DI1224" s="174"/>
      <c r="DJ1224" s="174"/>
      <c r="DK1224" s="174"/>
      <c r="DL1224" s="174"/>
    </row>
    <row r="1225" spans="1:116" x14ac:dyDescent="0.4">
      <c r="A1225" s="174"/>
      <c r="E1225" s="8"/>
      <c r="G1225" s="175" t="s">
        <v>492</v>
      </c>
      <c r="H1225" s="174"/>
      <c r="I1225" s="176"/>
      <c r="J1225" s="176"/>
      <c r="K1225" s="197"/>
      <c r="L1225" s="197"/>
      <c r="M1225" s="197"/>
      <c r="N1225" s="197"/>
      <c r="O1225" s="197"/>
      <c r="P1225" s="197"/>
      <c r="R1225" s="198"/>
      <c r="S1225" s="174"/>
      <c r="T1225" s="174"/>
      <c r="U1225" s="174"/>
      <c r="V1225" s="174"/>
      <c r="W1225" s="174"/>
      <c r="X1225" s="174"/>
      <c r="Y1225" s="174"/>
      <c r="Z1225" s="174"/>
      <c r="AA1225" s="174"/>
      <c r="AB1225" s="174"/>
      <c r="AC1225" s="174"/>
      <c r="AD1225" s="174"/>
      <c r="AE1225" s="174"/>
      <c r="AF1225" s="174"/>
      <c r="AG1225" s="174"/>
      <c r="AH1225" s="174"/>
      <c r="AI1225" s="174"/>
      <c r="AJ1225" s="174"/>
      <c r="AK1225" s="174"/>
      <c r="AL1225" s="174"/>
      <c r="AM1225" s="174"/>
      <c r="AN1225" s="174"/>
      <c r="AO1225" s="174"/>
      <c r="AP1225" s="174"/>
      <c r="AQ1225" s="174"/>
      <c r="AR1225" s="174"/>
      <c r="AS1225" s="174"/>
      <c r="AT1225" s="174"/>
      <c r="AU1225" s="174"/>
      <c r="AV1225" s="174"/>
      <c r="AW1225" s="174"/>
      <c r="AX1225" s="174"/>
      <c r="AY1225" s="174"/>
      <c r="AZ1225" s="174"/>
      <c r="BA1225" s="174"/>
      <c r="BB1225" s="174"/>
      <c r="BC1225" s="174"/>
      <c r="BD1225" s="174"/>
      <c r="BE1225" s="174"/>
      <c r="BF1225" s="174"/>
      <c r="BG1225" s="174"/>
      <c r="BH1225" s="174"/>
      <c r="BI1225" s="174"/>
      <c r="BJ1225" s="174"/>
      <c r="BK1225" s="174"/>
      <c r="BL1225" s="174"/>
      <c r="BM1225" s="174"/>
      <c r="BN1225" s="174"/>
      <c r="BO1225" s="174"/>
      <c r="BP1225" s="174"/>
      <c r="BQ1225" s="174"/>
      <c r="BR1225" s="174"/>
      <c r="BS1225" s="174"/>
      <c r="BT1225" s="174"/>
      <c r="BU1225" s="174"/>
      <c r="BV1225" s="174"/>
      <c r="BW1225" s="174"/>
      <c r="BX1225" s="174"/>
      <c r="BY1225" s="174"/>
      <c r="BZ1225" s="174"/>
      <c r="CA1225" s="174"/>
      <c r="CB1225" s="174"/>
      <c r="CC1225" s="174"/>
      <c r="CD1225" s="174"/>
      <c r="CE1225" s="174"/>
      <c r="CF1225" s="174"/>
      <c r="CG1225" s="174"/>
      <c r="CH1225" s="174"/>
      <c r="CI1225" s="174"/>
      <c r="CJ1225" s="174"/>
      <c r="CK1225" s="174"/>
      <c r="CL1225" s="174"/>
      <c r="CN1225" s="176"/>
      <c r="CO1225" s="174"/>
      <c r="CP1225" s="174"/>
      <c r="CQ1225" s="174"/>
      <c r="CR1225" s="174"/>
      <c r="CS1225" s="174"/>
      <c r="CT1225" s="174"/>
      <c r="CU1225" s="174"/>
      <c r="CV1225" s="174"/>
      <c r="CW1225" s="174"/>
      <c r="CX1225" s="174"/>
      <c r="CY1225" s="174"/>
      <c r="CZ1225" s="174"/>
      <c r="DA1225" s="174"/>
      <c r="DB1225" s="174"/>
      <c r="DC1225" s="174"/>
      <c r="DD1225" s="174"/>
      <c r="DE1225" s="174"/>
      <c r="DF1225" s="174"/>
      <c r="DG1225" s="174"/>
      <c r="DH1225" s="174"/>
      <c r="DI1225" s="174"/>
      <c r="DJ1225" s="174"/>
      <c r="DK1225" s="174"/>
      <c r="DL1225" s="174"/>
    </row>
    <row r="1226" spans="1:116" x14ac:dyDescent="0.4">
      <c r="A1226" s="174"/>
      <c r="E1226" s="8"/>
      <c r="G1226" s="175" t="s">
        <v>461</v>
      </c>
      <c r="H1226" s="174"/>
      <c r="I1226" s="176"/>
      <c r="J1226" s="176"/>
      <c r="K1226" s="197"/>
      <c r="L1226" s="197"/>
      <c r="M1226" s="197"/>
      <c r="N1226" s="197"/>
      <c r="O1226" s="197"/>
      <c r="P1226" s="197"/>
      <c r="R1226" s="198"/>
      <c r="S1226" s="199" t="str">
        <f t="shared" ref="S1226:AX1226" si="1548">S$20</f>
        <v>S$16</v>
      </c>
      <c r="T1226" s="199" t="str">
        <f t="shared" si="1548"/>
        <v>T$16</v>
      </c>
      <c r="U1226" s="199" t="str">
        <f t="shared" si="1548"/>
        <v>U$16</v>
      </c>
      <c r="V1226" s="199" t="str">
        <f t="shared" si="1548"/>
        <v>V$16</v>
      </c>
      <c r="W1226" s="199" t="str">
        <f t="shared" si="1548"/>
        <v>W$16</v>
      </c>
      <c r="X1226" s="199" t="str">
        <f t="shared" si="1548"/>
        <v>X$16</v>
      </c>
      <c r="Y1226" s="199" t="str">
        <f t="shared" si="1548"/>
        <v>Y$16</v>
      </c>
      <c r="Z1226" s="199" t="str">
        <f t="shared" si="1548"/>
        <v>Z$16</v>
      </c>
      <c r="AA1226" s="199" t="str">
        <f t="shared" si="1548"/>
        <v>AA$16</v>
      </c>
      <c r="AB1226" s="199" t="str">
        <f t="shared" si="1548"/>
        <v>AB$16</v>
      </c>
      <c r="AC1226" s="199" t="str">
        <f t="shared" si="1548"/>
        <v>AC$16</v>
      </c>
      <c r="AD1226" s="199" t="str">
        <f t="shared" si="1548"/>
        <v>AD$16</v>
      </c>
      <c r="AE1226" s="199" t="str">
        <f t="shared" si="1548"/>
        <v>AE$16</v>
      </c>
      <c r="AF1226" s="199" t="str">
        <f t="shared" si="1548"/>
        <v>AF$16</v>
      </c>
      <c r="AG1226" s="199" t="str">
        <f t="shared" si="1548"/>
        <v>AG$16</v>
      </c>
      <c r="AH1226" s="199" t="str">
        <f t="shared" si="1548"/>
        <v>AH$16</v>
      </c>
      <c r="AI1226" s="199" t="str">
        <f t="shared" si="1548"/>
        <v>AI$16</v>
      </c>
      <c r="AJ1226" s="199" t="str">
        <f t="shared" si="1548"/>
        <v>AJ$16</v>
      </c>
      <c r="AK1226" s="199" t="str">
        <f t="shared" si="1548"/>
        <v>AK$16</v>
      </c>
      <c r="AL1226" s="199" t="str">
        <f t="shared" si="1548"/>
        <v>AL$16</v>
      </c>
      <c r="AM1226" s="199" t="str">
        <f t="shared" si="1548"/>
        <v>AM$16</v>
      </c>
      <c r="AN1226" s="199" t="str">
        <f t="shared" si="1548"/>
        <v>AN$16</v>
      </c>
      <c r="AO1226" s="199" t="str">
        <f t="shared" si="1548"/>
        <v>AO$16</v>
      </c>
      <c r="AP1226" s="199" t="str">
        <f t="shared" si="1548"/>
        <v>AP$16</v>
      </c>
      <c r="AQ1226" s="199" t="str">
        <f t="shared" si="1548"/>
        <v>AQ$16</v>
      </c>
      <c r="AR1226" s="199" t="str">
        <f t="shared" si="1548"/>
        <v>AR$16</v>
      </c>
      <c r="AS1226" s="199" t="str">
        <f t="shared" si="1548"/>
        <v>AS$16</v>
      </c>
      <c r="AT1226" s="199" t="str">
        <f t="shared" si="1548"/>
        <v>AT$16</v>
      </c>
      <c r="AU1226" s="199" t="str">
        <f t="shared" si="1548"/>
        <v>AU$16</v>
      </c>
      <c r="AV1226" s="199" t="str">
        <f t="shared" si="1548"/>
        <v>AV$16</v>
      </c>
      <c r="AW1226" s="199" t="str">
        <f t="shared" si="1548"/>
        <v>AW$16</v>
      </c>
      <c r="AX1226" s="199" t="str">
        <f t="shared" si="1548"/>
        <v>AX$16</v>
      </c>
      <c r="AY1226" s="199" t="str">
        <f t="shared" ref="AY1226:CD1226" si="1549">AY$20</f>
        <v>AY$16</v>
      </c>
      <c r="AZ1226" s="199" t="str">
        <f t="shared" si="1549"/>
        <v>AZ$16</v>
      </c>
      <c r="BA1226" s="199" t="str">
        <f t="shared" si="1549"/>
        <v>BA$16</v>
      </c>
      <c r="BB1226" s="199" t="str">
        <f t="shared" si="1549"/>
        <v>BB$16</v>
      </c>
      <c r="BC1226" s="199" t="str">
        <f t="shared" si="1549"/>
        <v>BC$16</v>
      </c>
      <c r="BD1226" s="199" t="str">
        <f t="shared" si="1549"/>
        <v>BD$16</v>
      </c>
      <c r="BE1226" s="199" t="str">
        <f t="shared" si="1549"/>
        <v>BE$16</v>
      </c>
      <c r="BF1226" s="199" t="str">
        <f t="shared" si="1549"/>
        <v>BF$16</v>
      </c>
      <c r="BG1226" s="199" t="str">
        <f t="shared" si="1549"/>
        <v>BG$16</v>
      </c>
      <c r="BH1226" s="199" t="str">
        <f t="shared" si="1549"/>
        <v>BH$16</v>
      </c>
      <c r="BI1226" s="199" t="str">
        <f t="shared" si="1549"/>
        <v>BI$16</v>
      </c>
      <c r="BJ1226" s="199" t="str">
        <f t="shared" si="1549"/>
        <v>BJ$16</v>
      </c>
      <c r="BK1226" s="199" t="str">
        <f t="shared" si="1549"/>
        <v>BK$16</v>
      </c>
      <c r="BL1226" s="199" t="str">
        <f t="shared" si="1549"/>
        <v>BL$16</v>
      </c>
      <c r="BM1226" s="199" t="str">
        <f t="shared" si="1549"/>
        <v>BM$16</v>
      </c>
      <c r="BN1226" s="199" t="str">
        <f t="shared" si="1549"/>
        <v>BN$16</v>
      </c>
      <c r="BO1226" s="199" t="str">
        <f t="shared" si="1549"/>
        <v>BO$16</v>
      </c>
      <c r="BP1226" s="199" t="str">
        <f t="shared" si="1549"/>
        <v>BP$16</v>
      </c>
      <c r="BQ1226" s="199" t="str">
        <f t="shared" si="1549"/>
        <v>BQ$16</v>
      </c>
      <c r="BR1226" s="199" t="str">
        <f t="shared" si="1549"/>
        <v>BR$16</v>
      </c>
      <c r="BS1226" s="199" t="str">
        <f t="shared" si="1549"/>
        <v>BS$16</v>
      </c>
      <c r="BT1226" s="199" t="str">
        <f t="shared" si="1549"/>
        <v>BT$16</v>
      </c>
      <c r="BU1226" s="199" t="str">
        <f t="shared" si="1549"/>
        <v>BU$16</v>
      </c>
      <c r="BV1226" s="199" t="str">
        <f t="shared" si="1549"/>
        <v>BV$16</v>
      </c>
      <c r="BW1226" s="199" t="str">
        <f t="shared" si="1549"/>
        <v>BW$16</v>
      </c>
      <c r="BX1226" s="199" t="str">
        <f t="shared" si="1549"/>
        <v>BX$16</v>
      </c>
      <c r="BY1226" s="199" t="str">
        <f t="shared" si="1549"/>
        <v>BY$16</v>
      </c>
      <c r="BZ1226" s="199" t="str">
        <f t="shared" si="1549"/>
        <v>BZ$16</v>
      </c>
      <c r="CA1226" s="199" t="str">
        <f t="shared" si="1549"/>
        <v>CA$16</v>
      </c>
      <c r="CB1226" s="199" t="str">
        <f t="shared" si="1549"/>
        <v>CB$16</v>
      </c>
      <c r="CC1226" s="199" t="str">
        <f t="shared" si="1549"/>
        <v>CC$16</v>
      </c>
      <c r="CD1226" s="199" t="str">
        <f t="shared" si="1549"/>
        <v>CD$16</v>
      </c>
      <c r="CE1226" s="199" t="str">
        <f t="shared" ref="CE1226:CL1226" si="1550">CE$20</f>
        <v>CE$16</v>
      </c>
      <c r="CF1226" s="199" t="str">
        <f t="shared" si="1550"/>
        <v>CF$16</v>
      </c>
      <c r="CG1226" s="199" t="str">
        <f t="shared" si="1550"/>
        <v>CG$16</v>
      </c>
      <c r="CH1226" s="199" t="str">
        <f t="shared" si="1550"/>
        <v>CH$16</v>
      </c>
      <c r="CI1226" s="199" t="str">
        <f t="shared" si="1550"/>
        <v>CI$16</v>
      </c>
      <c r="CJ1226" s="199" t="str">
        <f t="shared" si="1550"/>
        <v>CJ$16</v>
      </c>
      <c r="CK1226" s="199" t="str">
        <f t="shared" si="1550"/>
        <v>CK$16</v>
      </c>
      <c r="CL1226" s="199" t="str">
        <f t="shared" si="1550"/>
        <v>CL$16</v>
      </c>
      <c r="CN1226" s="176"/>
      <c r="CO1226" s="199" t="str">
        <f t="shared" ref="CO1226:DL1226" si="1551">CO$20</f>
        <v>CO$16</v>
      </c>
      <c r="CP1226" s="199" t="str">
        <f t="shared" si="1551"/>
        <v>CP$16</v>
      </c>
      <c r="CQ1226" s="199" t="str">
        <f t="shared" si="1551"/>
        <v>CQ$16</v>
      </c>
      <c r="CR1226" s="199" t="str">
        <f t="shared" si="1551"/>
        <v>CR$16</v>
      </c>
      <c r="CS1226" s="199" t="str">
        <f t="shared" si="1551"/>
        <v>CS$16</v>
      </c>
      <c r="CT1226" s="199" t="str">
        <f t="shared" si="1551"/>
        <v>CT$16</v>
      </c>
      <c r="CU1226" s="199" t="str">
        <f t="shared" si="1551"/>
        <v>CU$16</v>
      </c>
      <c r="CV1226" s="199" t="str">
        <f t="shared" si="1551"/>
        <v>CV$16</v>
      </c>
      <c r="CW1226" s="199" t="str">
        <f t="shared" si="1551"/>
        <v>CW$16</v>
      </c>
      <c r="CX1226" s="199" t="str">
        <f t="shared" si="1551"/>
        <v>CX$16</v>
      </c>
      <c r="CY1226" s="199" t="str">
        <f t="shared" si="1551"/>
        <v>CY$16</v>
      </c>
      <c r="CZ1226" s="199" t="str">
        <f t="shared" si="1551"/>
        <v>CZ$16</v>
      </c>
      <c r="DA1226" s="199" t="str">
        <f t="shared" si="1551"/>
        <v>DA$16</v>
      </c>
      <c r="DB1226" s="199" t="str">
        <f t="shared" si="1551"/>
        <v>DB$16</v>
      </c>
      <c r="DC1226" s="199" t="str">
        <f t="shared" si="1551"/>
        <v>DC$16</v>
      </c>
      <c r="DD1226" s="199" t="str">
        <f t="shared" si="1551"/>
        <v>DD$16</v>
      </c>
      <c r="DE1226" s="199" t="str">
        <f t="shared" si="1551"/>
        <v>DE$16</v>
      </c>
      <c r="DF1226" s="199" t="str">
        <f t="shared" si="1551"/>
        <v>DF$16</v>
      </c>
      <c r="DG1226" s="199" t="str">
        <f t="shared" si="1551"/>
        <v>DG$16</v>
      </c>
      <c r="DH1226" s="199" t="str">
        <f t="shared" si="1551"/>
        <v>DH$16</v>
      </c>
      <c r="DI1226" s="199" t="str">
        <f t="shared" si="1551"/>
        <v>DI$16</v>
      </c>
      <c r="DJ1226" s="199" t="str">
        <f t="shared" si="1551"/>
        <v>DJ$16</v>
      </c>
      <c r="DK1226" s="199" t="str">
        <f t="shared" si="1551"/>
        <v>DK$16</v>
      </c>
      <c r="DL1226" s="199" t="str">
        <f t="shared" si="1551"/>
        <v>DL$16</v>
      </c>
    </row>
    <row r="1227" spans="1:116" x14ac:dyDescent="0.4">
      <c r="A1227" s="174"/>
      <c r="E1227" s="8"/>
      <c r="G1227" s="175" t="s">
        <v>462</v>
      </c>
      <c r="H1227" s="200"/>
      <c r="I1227" s="201"/>
      <c r="J1227" s="201"/>
      <c r="K1227" s="202"/>
      <c r="L1227" s="202"/>
      <c r="M1227" s="202"/>
      <c r="N1227" s="202"/>
      <c r="O1227" s="202"/>
      <c r="P1227" s="202"/>
      <c r="R1227" s="202"/>
      <c r="S1227" s="199" t="str">
        <f t="shared" ref="S1227:AX1227" si="1552">S$21</f>
        <v>S$17</v>
      </c>
      <c r="T1227" s="199" t="str">
        <f t="shared" si="1552"/>
        <v>T$17</v>
      </c>
      <c r="U1227" s="199" t="str">
        <f t="shared" si="1552"/>
        <v>U$17</v>
      </c>
      <c r="V1227" s="199" t="str">
        <f t="shared" si="1552"/>
        <v>V$17</v>
      </c>
      <c r="W1227" s="199" t="str">
        <f t="shared" si="1552"/>
        <v>W$17</v>
      </c>
      <c r="X1227" s="199" t="str">
        <f t="shared" si="1552"/>
        <v>X$17</v>
      </c>
      <c r="Y1227" s="199" t="str">
        <f t="shared" si="1552"/>
        <v>Y$17</v>
      </c>
      <c r="Z1227" s="199" t="str">
        <f t="shared" si="1552"/>
        <v>Z$17</v>
      </c>
      <c r="AA1227" s="199" t="str">
        <f t="shared" si="1552"/>
        <v>AA$17</v>
      </c>
      <c r="AB1227" s="199" t="str">
        <f t="shared" si="1552"/>
        <v>AB$17</v>
      </c>
      <c r="AC1227" s="199" t="str">
        <f t="shared" si="1552"/>
        <v>AC$17</v>
      </c>
      <c r="AD1227" s="199" t="str">
        <f t="shared" si="1552"/>
        <v>AD$17</v>
      </c>
      <c r="AE1227" s="199" t="str">
        <f t="shared" si="1552"/>
        <v>AE$17</v>
      </c>
      <c r="AF1227" s="199" t="str">
        <f t="shared" si="1552"/>
        <v>AF$17</v>
      </c>
      <c r="AG1227" s="199" t="str">
        <f t="shared" si="1552"/>
        <v>AG$17</v>
      </c>
      <c r="AH1227" s="199" t="str">
        <f t="shared" si="1552"/>
        <v>AH$17</v>
      </c>
      <c r="AI1227" s="199" t="str">
        <f t="shared" si="1552"/>
        <v>AI$17</v>
      </c>
      <c r="AJ1227" s="199" t="str">
        <f t="shared" si="1552"/>
        <v>AJ$17</v>
      </c>
      <c r="AK1227" s="199" t="str">
        <f t="shared" si="1552"/>
        <v>AK$17</v>
      </c>
      <c r="AL1227" s="199" t="str">
        <f t="shared" si="1552"/>
        <v>AL$17</v>
      </c>
      <c r="AM1227" s="199" t="str">
        <f t="shared" si="1552"/>
        <v>AM$17</v>
      </c>
      <c r="AN1227" s="199" t="str">
        <f t="shared" si="1552"/>
        <v>AN$17</v>
      </c>
      <c r="AO1227" s="199" t="str">
        <f t="shared" si="1552"/>
        <v>AO$17</v>
      </c>
      <c r="AP1227" s="199" t="str">
        <f t="shared" si="1552"/>
        <v>AP$17</v>
      </c>
      <c r="AQ1227" s="199" t="str">
        <f t="shared" si="1552"/>
        <v>AQ$17</v>
      </c>
      <c r="AR1227" s="199" t="str">
        <f t="shared" si="1552"/>
        <v>AR$17</v>
      </c>
      <c r="AS1227" s="199" t="str">
        <f t="shared" si="1552"/>
        <v>AS$17</v>
      </c>
      <c r="AT1227" s="199" t="str">
        <f t="shared" si="1552"/>
        <v>AT$17</v>
      </c>
      <c r="AU1227" s="199" t="str">
        <f t="shared" si="1552"/>
        <v>AU$17</v>
      </c>
      <c r="AV1227" s="199" t="str">
        <f t="shared" si="1552"/>
        <v>AV$17</v>
      </c>
      <c r="AW1227" s="199" t="str">
        <f t="shared" si="1552"/>
        <v>AW$17</v>
      </c>
      <c r="AX1227" s="199" t="str">
        <f t="shared" si="1552"/>
        <v>AX$17</v>
      </c>
      <c r="AY1227" s="199" t="str">
        <f t="shared" ref="AY1227:CD1227" si="1553">AY$21</f>
        <v>AY$17</v>
      </c>
      <c r="AZ1227" s="199" t="str">
        <f t="shared" si="1553"/>
        <v>AZ$17</v>
      </c>
      <c r="BA1227" s="199" t="str">
        <f t="shared" si="1553"/>
        <v>BA$17</v>
      </c>
      <c r="BB1227" s="199" t="str">
        <f t="shared" si="1553"/>
        <v>BB$17</v>
      </c>
      <c r="BC1227" s="199" t="str">
        <f t="shared" si="1553"/>
        <v>BC$17</v>
      </c>
      <c r="BD1227" s="199" t="str">
        <f t="shared" si="1553"/>
        <v>BD$17</v>
      </c>
      <c r="BE1227" s="199" t="str">
        <f t="shared" si="1553"/>
        <v>BE$17</v>
      </c>
      <c r="BF1227" s="199" t="str">
        <f t="shared" si="1553"/>
        <v>BF$17</v>
      </c>
      <c r="BG1227" s="199" t="str">
        <f t="shared" si="1553"/>
        <v>BG$17</v>
      </c>
      <c r="BH1227" s="199" t="str">
        <f t="shared" si="1553"/>
        <v>BH$17</v>
      </c>
      <c r="BI1227" s="199" t="str">
        <f t="shared" si="1553"/>
        <v>BI$17</v>
      </c>
      <c r="BJ1227" s="199" t="str">
        <f t="shared" si="1553"/>
        <v>BJ$17</v>
      </c>
      <c r="BK1227" s="199" t="str">
        <f t="shared" si="1553"/>
        <v>BK$17</v>
      </c>
      <c r="BL1227" s="199" t="str">
        <f t="shared" si="1553"/>
        <v>BL$17</v>
      </c>
      <c r="BM1227" s="199" t="str">
        <f t="shared" si="1553"/>
        <v>BM$17</v>
      </c>
      <c r="BN1227" s="199" t="str">
        <f t="shared" si="1553"/>
        <v>BN$17</v>
      </c>
      <c r="BO1227" s="199" t="str">
        <f t="shared" si="1553"/>
        <v>BO$17</v>
      </c>
      <c r="BP1227" s="199" t="str">
        <f t="shared" si="1553"/>
        <v>BP$17</v>
      </c>
      <c r="BQ1227" s="199" t="str">
        <f t="shared" si="1553"/>
        <v>BQ$17</v>
      </c>
      <c r="BR1227" s="199" t="str">
        <f t="shared" si="1553"/>
        <v>BR$17</v>
      </c>
      <c r="BS1227" s="199" t="str">
        <f t="shared" si="1553"/>
        <v>BS$17</v>
      </c>
      <c r="BT1227" s="199" t="str">
        <f t="shared" si="1553"/>
        <v>BT$17</v>
      </c>
      <c r="BU1227" s="199" t="str">
        <f t="shared" si="1553"/>
        <v>BU$17</v>
      </c>
      <c r="BV1227" s="199" t="str">
        <f t="shared" si="1553"/>
        <v>BV$17</v>
      </c>
      <c r="BW1227" s="199" t="str">
        <f t="shared" si="1553"/>
        <v>BW$17</v>
      </c>
      <c r="BX1227" s="199" t="str">
        <f t="shared" si="1553"/>
        <v>BX$17</v>
      </c>
      <c r="BY1227" s="199" t="str">
        <f t="shared" si="1553"/>
        <v>BY$17</v>
      </c>
      <c r="BZ1227" s="199" t="str">
        <f t="shared" si="1553"/>
        <v>BZ$17</v>
      </c>
      <c r="CA1227" s="199" t="str">
        <f t="shared" si="1553"/>
        <v>CA$17</v>
      </c>
      <c r="CB1227" s="199" t="str">
        <f t="shared" si="1553"/>
        <v>CB$17</v>
      </c>
      <c r="CC1227" s="199" t="str">
        <f t="shared" si="1553"/>
        <v>CC$17</v>
      </c>
      <c r="CD1227" s="199" t="str">
        <f t="shared" si="1553"/>
        <v>CD$17</v>
      </c>
      <c r="CE1227" s="199" t="str">
        <f t="shared" ref="CE1227:CL1227" si="1554">CE$21</f>
        <v>CE$17</v>
      </c>
      <c r="CF1227" s="199" t="str">
        <f t="shared" si="1554"/>
        <v>CF$17</v>
      </c>
      <c r="CG1227" s="199" t="str">
        <f t="shared" si="1554"/>
        <v>CG$17</v>
      </c>
      <c r="CH1227" s="199" t="str">
        <f t="shared" si="1554"/>
        <v>CH$17</v>
      </c>
      <c r="CI1227" s="199" t="str">
        <f t="shared" si="1554"/>
        <v>CI$17</v>
      </c>
      <c r="CJ1227" s="199" t="str">
        <f t="shared" si="1554"/>
        <v>CJ$17</v>
      </c>
      <c r="CK1227" s="199" t="str">
        <f t="shared" si="1554"/>
        <v>CK$17</v>
      </c>
      <c r="CL1227" s="199" t="str">
        <f t="shared" si="1554"/>
        <v>CL$17</v>
      </c>
      <c r="CN1227" s="201"/>
      <c r="CO1227" s="199" t="str">
        <f t="shared" ref="CO1227:DL1227" si="1555">CO$21</f>
        <v>CO$17</v>
      </c>
      <c r="CP1227" s="199" t="str">
        <f t="shared" si="1555"/>
        <v>CP$17</v>
      </c>
      <c r="CQ1227" s="199" t="str">
        <f t="shared" si="1555"/>
        <v>CQ$17</v>
      </c>
      <c r="CR1227" s="199" t="str">
        <f t="shared" si="1555"/>
        <v>CR$17</v>
      </c>
      <c r="CS1227" s="199" t="str">
        <f t="shared" si="1555"/>
        <v>CS$17</v>
      </c>
      <c r="CT1227" s="199" t="str">
        <f t="shared" si="1555"/>
        <v>CT$17</v>
      </c>
      <c r="CU1227" s="199" t="str">
        <f t="shared" si="1555"/>
        <v>CU$17</v>
      </c>
      <c r="CV1227" s="199" t="str">
        <f t="shared" si="1555"/>
        <v>CV$17</v>
      </c>
      <c r="CW1227" s="199" t="str">
        <f t="shared" si="1555"/>
        <v>CW$17</v>
      </c>
      <c r="CX1227" s="199" t="str">
        <f t="shared" si="1555"/>
        <v>CX$17</v>
      </c>
      <c r="CY1227" s="199" t="str">
        <f t="shared" si="1555"/>
        <v>CY$17</v>
      </c>
      <c r="CZ1227" s="199" t="str">
        <f t="shared" si="1555"/>
        <v>CZ$17</v>
      </c>
      <c r="DA1227" s="199" t="str">
        <f t="shared" si="1555"/>
        <v>DA$17</v>
      </c>
      <c r="DB1227" s="199" t="str">
        <f t="shared" si="1555"/>
        <v>DB$17</v>
      </c>
      <c r="DC1227" s="199" t="str">
        <f t="shared" si="1555"/>
        <v>DC$17</v>
      </c>
      <c r="DD1227" s="199" t="str">
        <f t="shared" si="1555"/>
        <v>DD$17</v>
      </c>
      <c r="DE1227" s="199" t="str">
        <f t="shared" si="1555"/>
        <v>DE$17</v>
      </c>
      <c r="DF1227" s="199" t="str">
        <f t="shared" si="1555"/>
        <v>DF$17</v>
      </c>
      <c r="DG1227" s="199" t="str">
        <f t="shared" si="1555"/>
        <v>DG$17</v>
      </c>
      <c r="DH1227" s="199" t="str">
        <f t="shared" si="1555"/>
        <v>DH$17</v>
      </c>
      <c r="DI1227" s="199" t="str">
        <f t="shared" si="1555"/>
        <v>DI$17</v>
      </c>
      <c r="DJ1227" s="199" t="str">
        <f t="shared" si="1555"/>
        <v>DJ$17</v>
      </c>
      <c r="DK1227" s="199" t="str">
        <f t="shared" si="1555"/>
        <v>DK$17</v>
      </c>
      <c r="DL1227" s="199" t="str">
        <f t="shared" si="1555"/>
        <v>DL$17</v>
      </c>
    </row>
    <row r="1228" spans="1:116" x14ac:dyDescent="0.4">
      <c r="A1228" s="174"/>
      <c r="E1228" s="8"/>
      <c r="G1228" s="175" t="s">
        <v>491</v>
      </c>
      <c r="H1228" s="200"/>
      <c r="I1228" s="201"/>
      <c r="J1228" s="201"/>
      <c r="K1228" s="202"/>
      <c r="L1228" s="202"/>
      <c r="M1228" s="202"/>
      <c r="N1228" s="202"/>
      <c r="O1228" s="202"/>
      <c r="P1228" s="202"/>
      <c r="R1228" s="202"/>
      <c r="S1228" s="190"/>
      <c r="T1228" s="190"/>
      <c r="U1228" s="190"/>
      <c r="V1228" s="190"/>
      <c r="W1228" s="190"/>
      <c r="X1228" s="190"/>
      <c r="Y1228" s="190"/>
      <c r="Z1228" s="190"/>
      <c r="AA1228" s="190"/>
      <c r="AB1228" s="190"/>
      <c r="AC1228" s="190"/>
      <c r="AD1228" s="190"/>
      <c r="AE1228" s="190"/>
      <c r="AF1228" s="190"/>
      <c r="AG1228" s="190"/>
      <c r="AH1228" s="190"/>
      <c r="AI1228" s="190"/>
      <c r="AJ1228" s="190"/>
      <c r="AK1228" s="190"/>
      <c r="AL1228" s="190"/>
      <c r="AM1228" s="190"/>
      <c r="AN1228" s="190"/>
      <c r="AO1228" s="190"/>
      <c r="AP1228" s="190"/>
      <c r="AQ1228" s="190"/>
      <c r="AR1228" s="190"/>
      <c r="AS1228" s="190"/>
      <c r="AT1228" s="190"/>
      <c r="AU1228" s="190"/>
      <c r="AV1228" s="190"/>
      <c r="AW1228" s="190"/>
      <c r="AX1228" s="190"/>
      <c r="AY1228" s="190"/>
      <c r="AZ1228" s="190"/>
      <c r="BA1228" s="190"/>
      <c r="BB1228" s="190"/>
      <c r="BC1228" s="190"/>
      <c r="BD1228" s="190"/>
      <c r="BE1228" s="190"/>
      <c r="BF1228" s="190"/>
      <c r="BG1228" s="190"/>
      <c r="BH1228" s="190"/>
      <c r="BI1228" s="190"/>
      <c r="BJ1228" s="190"/>
      <c r="BK1228" s="190"/>
      <c r="BL1228" s="190"/>
      <c r="BM1228" s="190"/>
      <c r="BN1228" s="190"/>
      <c r="BO1228" s="190"/>
      <c r="BP1228" s="190"/>
      <c r="BQ1228" s="190"/>
      <c r="BR1228" s="190"/>
      <c r="BS1228" s="190"/>
      <c r="BT1228" s="190"/>
      <c r="BU1228" s="190"/>
      <c r="BV1228" s="190"/>
      <c r="BW1228" s="190"/>
      <c r="BX1228" s="190"/>
      <c r="BY1228" s="190"/>
      <c r="BZ1228" s="190"/>
      <c r="CA1228" s="190"/>
      <c r="CB1228" s="190"/>
      <c r="CC1228" s="190"/>
      <c r="CD1228" s="190"/>
      <c r="CE1228" s="190"/>
      <c r="CF1228" s="190"/>
      <c r="CG1228" s="190"/>
      <c r="CH1228" s="190"/>
      <c r="CI1228" s="190"/>
      <c r="CJ1228" s="190"/>
      <c r="CK1228" s="190"/>
      <c r="CL1228" s="190"/>
      <c r="CN1228" s="201"/>
      <c r="CO1228" s="190"/>
      <c r="CP1228" s="190"/>
      <c r="CQ1228" s="190"/>
      <c r="CR1228" s="190"/>
      <c r="CS1228" s="190"/>
      <c r="CT1228" s="190"/>
      <c r="CU1228" s="190"/>
      <c r="CV1228" s="190"/>
      <c r="CW1228" s="190"/>
      <c r="CX1228" s="190"/>
      <c r="CY1228" s="190"/>
      <c r="CZ1228" s="190"/>
      <c r="DA1228" s="190"/>
      <c r="DB1228" s="190"/>
      <c r="DC1228" s="190"/>
      <c r="DD1228" s="190"/>
      <c r="DE1228" s="190"/>
      <c r="DF1228" s="190"/>
      <c r="DG1228" s="190"/>
      <c r="DH1228" s="190"/>
      <c r="DI1228" s="190"/>
      <c r="DJ1228" s="190"/>
      <c r="DK1228" s="190"/>
      <c r="DL1228" s="190"/>
    </row>
    <row r="1229" spans="1:116" x14ac:dyDescent="0.4">
      <c r="A1229" s="174"/>
      <c r="E1229" s="8"/>
      <c r="G1229" s="175" t="s">
        <v>505</v>
      </c>
      <c r="H1229" s="200"/>
      <c r="I1229" s="201"/>
      <c r="J1229" s="201"/>
      <c r="K1229" s="202"/>
      <c r="L1229" s="202"/>
      <c r="M1229" s="202"/>
      <c r="N1229" s="202"/>
      <c r="O1229" s="202"/>
      <c r="P1229" s="202"/>
      <c r="R1229" s="202"/>
      <c r="S1229" s="190"/>
      <c r="T1229" s="190"/>
      <c r="U1229" s="190"/>
      <c r="V1229" s="190"/>
      <c r="W1229" s="190"/>
      <c r="X1229" s="190"/>
      <c r="Y1229" s="190"/>
      <c r="Z1229" s="190"/>
      <c r="AA1229" s="190"/>
      <c r="AB1229" s="190"/>
      <c r="AC1229" s="190"/>
      <c r="AD1229" s="190"/>
      <c r="AE1229" s="190"/>
      <c r="AF1229" s="190"/>
      <c r="AG1229" s="190"/>
      <c r="AH1229" s="190"/>
      <c r="AI1229" s="190"/>
      <c r="AJ1229" s="190"/>
      <c r="AK1229" s="190"/>
      <c r="AL1229" s="190"/>
      <c r="AM1229" s="190"/>
      <c r="AN1229" s="190"/>
      <c r="AO1229" s="190"/>
      <c r="AP1229" s="190"/>
      <c r="AQ1229" s="190"/>
      <c r="AR1229" s="190"/>
      <c r="AS1229" s="190"/>
      <c r="AT1229" s="190"/>
      <c r="AU1229" s="190"/>
      <c r="AV1229" s="190"/>
      <c r="AW1229" s="190"/>
      <c r="AX1229" s="190"/>
      <c r="AY1229" s="190"/>
      <c r="AZ1229" s="190"/>
      <c r="BA1229" s="190"/>
      <c r="BB1229" s="190"/>
      <c r="BC1229" s="190"/>
      <c r="BD1229" s="190"/>
      <c r="BE1229" s="190"/>
      <c r="BF1229" s="190"/>
      <c r="BG1229" s="190"/>
      <c r="BH1229" s="190"/>
      <c r="BI1229" s="190"/>
      <c r="BJ1229" s="190"/>
      <c r="BK1229" s="190"/>
      <c r="BL1229" s="190"/>
      <c r="BM1229" s="190"/>
      <c r="BN1229" s="190"/>
      <c r="BO1229" s="190"/>
      <c r="BP1229" s="190"/>
      <c r="BQ1229" s="190"/>
      <c r="BR1229" s="190"/>
      <c r="BS1229" s="190"/>
      <c r="BT1229" s="190"/>
      <c r="BU1229" s="190"/>
      <c r="BV1229" s="190"/>
      <c r="BW1229" s="190"/>
      <c r="BX1229" s="190"/>
      <c r="BY1229" s="190"/>
      <c r="BZ1229" s="190"/>
      <c r="CA1229" s="190"/>
      <c r="CB1229" s="190"/>
      <c r="CC1229" s="190"/>
      <c r="CD1229" s="190"/>
      <c r="CE1229" s="190"/>
      <c r="CF1229" s="190"/>
      <c r="CG1229" s="190"/>
      <c r="CH1229" s="190"/>
      <c r="CI1229" s="190"/>
      <c r="CJ1229" s="190"/>
      <c r="CK1229" s="190"/>
      <c r="CL1229" s="190"/>
      <c r="CN1229" s="201"/>
      <c r="CO1229" s="190"/>
      <c r="CP1229" s="190"/>
      <c r="CQ1229" s="190"/>
      <c r="CR1229" s="190"/>
      <c r="CS1229" s="190"/>
      <c r="CT1229" s="190"/>
      <c r="CU1229" s="190"/>
      <c r="CV1229" s="190"/>
      <c r="CW1229" s="190"/>
      <c r="CX1229" s="190"/>
      <c r="CY1229" s="190"/>
      <c r="CZ1229" s="190"/>
      <c r="DA1229" s="190"/>
      <c r="DB1229" s="190"/>
      <c r="DC1229" s="190"/>
      <c r="DD1229" s="190"/>
      <c r="DE1229" s="190"/>
      <c r="DF1229" s="190"/>
      <c r="DG1229" s="190"/>
      <c r="DH1229" s="190"/>
      <c r="DI1229" s="190"/>
      <c r="DJ1229" s="190"/>
      <c r="DK1229" s="190"/>
      <c r="DL1229" s="190"/>
    </row>
    <row r="1230" spans="1:116" x14ac:dyDescent="0.4">
      <c r="A1230" s="174"/>
      <c r="E1230" s="8"/>
      <c r="G1230" s="175" t="s">
        <v>463</v>
      </c>
      <c r="H1230" s="200"/>
      <c r="I1230" s="201"/>
      <c r="J1230" s="201"/>
      <c r="K1230" s="202"/>
      <c r="L1230" s="202"/>
      <c r="M1230" s="202"/>
      <c r="N1230" s="202"/>
      <c r="O1230" s="202"/>
      <c r="P1230" s="202"/>
      <c r="R1230" s="202"/>
      <c r="S1230" s="190" t="str">
        <f t="shared" ref="S1230:AX1230" si="1556">S$22</f>
        <v>S$18</v>
      </c>
      <c r="T1230" s="190" t="str">
        <f t="shared" si="1556"/>
        <v>T$18</v>
      </c>
      <c r="U1230" s="190" t="str">
        <f t="shared" si="1556"/>
        <v>U$18</v>
      </c>
      <c r="V1230" s="190" t="str">
        <f t="shared" si="1556"/>
        <v>V$18</v>
      </c>
      <c r="W1230" s="190" t="str">
        <f t="shared" si="1556"/>
        <v>W$18</v>
      </c>
      <c r="X1230" s="190" t="str">
        <f t="shared" si="1556"/>
        <v>X$18</v>
      </c>
      <c r="Y1230" s="190" t="str">
        <f t="shared" si="1556"/>
        <v>Y$18</v>
      </c>
      <c r="Z1230" s="190" t="str">
        <f t="shared" si="1556"/>
        <v>Z$18</v>
      </c>
      <c r="AA1230" s="190" t="str">
        <f t="shared" si="1556"/>
        <v>AA$18</v>
      </c>
      <c r="AB1230" s="190" t="str">
        <f t="shared" si="1556"/>
        <v>AB$18</v>
      </c>
      <c r="AC1230" s="190" t="str">
        <f t="shared" si="1556"/>
        <v>AC$18</v>
      </c>
      <c r="AD1230" s="190" t="str">
        <f t="shared" si="1556"/>
        <v>AD$18</v>
      </c>
      <c r="AE1230" s="190" t="str">
        <f t="shared" si="1556"/>
        <v>AE$18</v>
      </c>
      <c r="AF1230" s="190" t="str">
        <f t="shared" si="1556"/>
        <v>AF$18</v>
      </c>
      <c r="AG1230" s="190" t="str">
        <f t="shared" si="1556"/>
        <v>AG$18</v>
      </c>
      <c r="AH1230" s="190" t="str">
        <f t="shared" si="1556"/>
        <v>AH$18</v>
      </c>
      <c r="AI1230" s="190" t="str">
        <f t="shared" si="1556"/>
        <v>AI$18</v>
      </c>
      <c r="AJ1230" s="190" t="str">
        <f t="shared" si="1556"/>
        <v>AJ$18</v>
      </c>
      <c r="AK1230" s="190" t="str">
        <f t="shared" si="1556"/>
        <v>AK$18</v>
      </c>
      <c r="AL1230" s="190" t="str">
        <f t="shared" si="1556"/>
        <v>AL$18</v>
      </c>
      <c r="AM1230" s="190" t="str">
        <f t="shared" si="1556"/>
        <v>AM$18</v>
      </c>
      <c r="AN1230" s="190" t="str">
        <f t="shared" si="1556"/>
        <v>AN$18</v>
      </c>
      <c r="AO1230" s="190" t="str">
        <f t="shared" si="1556"/>
        <v>AO$18</v>
      </c>
      <c r="AP1230" s="190" t="str">
        <f t="shared" si="1556"/>
        <v>AP$18</v>
      </c>
      <c r="AQ1230" s="190" t="str">
        <f t="shared" si="1556"/>
        <v>AQ$18</v>
      </c>
      <c r="AR1230" s="190" t="str">
        <f t="shared" si="1556"/>
        <v>AR$18</v>
      </c>
      <c r="AS1230" s="190" t="str">
        <f t="shared" si="1556"/>
        <v>AS$18</v>
      </c>
      <c r="AT1230" s="190" t="str">
        <f t="shared" si="1556"/>
        <v>AT$18</v>
      </c>
      <c r="AU1230" s="190" t="str">
        <f t="shared" si="1556"/>
        <v>AU$18</v>
      </c>
      <c r="AV1230" s="190" t="str">
        <f t="shared" si="1556"/>
        <v>AV$18</v>
      </c>
      <c r="AW1230" s="190" t="str">
        <f t="shared" si="1556"/>
        <v>AW$18</v>
      </c>
      <c r="AX1230" s="190" t="str">
        <f t="shared" si="1556"/>
        <v>AX$18</v>
      </c>
      <c r="AY1230" s="190" t="str">
        <f t="shared" ref="AY1230:CD1230" si="1557">AY$22</f>
        <v>AY$18</v>
      </c>
      <c r="AZ1230" s="190" t="str">
        <f t="shared" si="1557"/>
        <v>AZ$18</v>
      </c>
      <c r="BA1230" s="190" t="str">
        <f t="shared" si="1557"/>
        <v>BA$18</v>
      </c>
      <c r="BB1230" s="190" t="str">
        <f t="shared" si="1557"/>
        <v>BB$18</v>
      </c>
      <c r="BC1230" s="190" t="str">
        <f t="shared" si="1557"/>
        <v>BC$18</v>
      </c>
      <c r="BD1230" s="190" t="str">
        <f t="shared" si="1557"/>
        <v>BD$18</v>
      </c>
      <c r="BE1230" s="190" t="str">
        <f t="shared" si="1557"/>
        <v>BE$18</v>
      </c>
      <c r="BF1230" s="190" t="str">
        <f t="shared" si="1557"/>
        <v>BF$18</v>
      </c>
      <c r="BG1230" s="190" t="str">
        <f t="shared" si="1557"/>
        <v>BG$18</v>
      </c>
      <c r="BH1230" s="190" t="str">
        <f t="shared" si="1557"/>
        <v>BH$18</v>
      </c>
      <c r="BI1230" s="190" t="str">
        <f t="shared" si="1557"/>
        <v>BI$18</v>
      </c>
      <c r="BJ1230" s="190" t="str">
        <f t="shared" si="1557"/>
        <v>BJ$18</v>
      </c>
      <c r="BK1230" s="190" t="str">
        <f t="shared" si="1557"/>
        <v>BK$18</v>
      </c>
      <c r="BL1230" s="190" t="str">
        <f t="shared" si="1557"/>
        <v>BL$18</v>
      </c>
      <c r="BM1230" s="190" t="str">
        <f t="shared" si="1557"/>
        <v>BM$18</v>
      </c>
      <c r="BN1230" s="190" t="str">
        <f t="shared" si="1557"/>
        <v>BN$18</v>
      </c>
      <c r="BO1230" s="190" t="str">
        <f t="shared" si="1557"/>
        <v>BO$18</v>
      </c>
      <c r="BP1230" s="190" t="str">
        <f t="shared" si="1557"/>
        <v>BP$18</v>
      </c>
      <c r="BQ1230" s="190" t="str">
        <f t="shared" si="1557"/>
        <v>BQ$18</v>
      </c>
      <c r="BR1230" s="190" t="str">
        <f t="shared" si="1557"/>
        <v>BR$18</v>
      </c>
      <c r="BS1230" s="190" t="str">
        <f t="shared" si="1557"/>
        <v>BS$18</v>
      </c>
      <c r="BT1230" s="190" t="str">
        <f t="shared" si="1557"/>
        <v>BT$18</v>
      </c>
      <c r="BU1230" s="190" t="str">
        <f t="shared" si="1557"/>
        <v>BU$18</v>
      </c>
      <c r="BV1230" s="190" t="str">
        <f t="shared" si="1557"/>
        <v>BV$18</v>
      </c>
      <c r="BW1230" s="190" t="str">
        <f t="shared" si="1557"/>
        <v>BW$18</v>
      </c>
      <c r="BX1230" s="190" t="str">
        <f t="shared" si="1557"/>
        <v>BX$18</v>
      </c>
      <c r="BY1230" s="190" t="str">
        <f t="shared" si="1557"/>
        <v>BY$18</v>
      </c>
      <c r="BZ1230" s="190" t="str">
        <f t="shared" si="1557"/>
        <v>BZ$18</v>
      </c>
      <c r="CA1230" s="190" t="str">
        <f t="shared" si="1557"/>
        <v>CA$18</v>
      </c>
      <c r="CB1230" s="190" t="str">
        <f t="shared" si="1557"/>
        <v>CB$18</v>
      </c>
      <c r="CC1230" s="190" t="str">
        <f t="shared" si="1557"/>
        <v>CC$18</v>
      </c>
      <c r="CD1230" s="190" t="str">
        <f t="shared" si="1557"/>
        <v>CD$18</v>
      </c>
      <c r="CE1230" s="190" t="str">
        <f t="shared" ref="CE1230:CL1230" si="1558">CE$22</f>
        <v>CE$18</v>
      </c>
      <c r="CF1230" s="190" t="str">
        <f t="shared" si="1558"/>
        <v>CF$18</v>
      </c>
      <c r="CG1230" s="190" t="str">
        <f t="shared" si="1558"/>
        <v>CG$18</v>
      </c>
      <c r="CH1230" s="190" t="str">
        <f t="shared" si="1558"/>
        <v>CH$18</v>
      </c>
      <c r="CI1230" s="190" t="str">
        <f t="shared" si="1558"/>
        <v>CI$18</v>
      </c>
      <c r="CJ1230" s="190" t="str">
        <f t="shared" si="1558"/>
        <v>CJ$18</v>
      </c>
      <c r="CK1230" s="190" t="str">
        <f t="shared" si="1558"/>
        <v>CK$18</v>
      </c>
      <c r="CL1230" s="190" t="str">
        <f t="shared" si="1558"/>
        <v>CL$18</v>
      </c>
      <c r="CN1230" s="201"/>
      <c r="CO1230" s="190" t="str">
        <f t="shared" ref="CO1230:DL1230" si="1559">CO$22</f>
        <v>CO$18</v>
      </c>
      <c r="CP1230" s="190" t="str">
        <f t="shared" si="1559"/>
        <v>CP$18</v>
      </c>
      <c r="CQ1230" s="190" t="str">
        <f t="shared" si="1559"/>
        <v>CQ$18</v>
      </c>
      <c r="CR1230" s="190" t="str">
        <f t="shared" si="1559"/>
        <v>CR$18</v>
      </c>
      <c r="CS1230" s="190" t="str">
        <f t="shared" si="1559"/>
        <v>CS$18</v>
      </c>
      <c r="CT1230" s="190" t="str">
        <f t="shared" si="1559"/>
        <v>CT$18</v>
      </c>
      <c r="CU1230" s="190" t="str">
        <f t="shared" si="1559"/>
        <v>CU$18</v>
      </c>
      <c r="CV1230" s="190" t="str">
        <f t="shared" si="1559"/>
        <v>CV$18</v>
      </c>
      <c r="CW1230" s="190" t="str">
        <f t="shared" si="1559"/>
        <v>CW$18</v>
      </c>
      <c r="CX1230" s="190" t="str">
        <f t="shared" si="1559"/>
        <v>CX$18</v>
      </c>
      <c r="CY1230" s="190" t="str">
        <f t="shared" si="1559"/>
        <v>CY$18</v>
      </c>
      <c r="CZ1230" s="190" t="str">
        <f t="shared" si="1559"/>
        <v>CZ$18</v>
      </c>
      <c r="DA1230" s="190" t="str">
        <f t="shared" si="1559"/>
        <v>DA$18</v>
      </c>
      <c r="DB1230" s="190" t="str">
        <f t="shared" si="1559"/>
        <v>DB$18</v>
      </c>
      <c r="DC1230" s="190" t="str">
        <f t="shared" si="1559"/>
        <v>DC$18</v>
      </c>
      <c r="DD1230" s="190" t="str">
        <f t="shared" si="1559"/>
        <v>DD$18</v>
      </c>
      <c r="DE1230" s="190" t="str">
        <f t="shared" si="1559"/>
        <v>DE$18</v>
      </c>
      <c r="DF1230" s="190" t="str">
        <f t="shared" si="1559"/>
        <v>DF$18</v>
      </c>
      <c r="DG1230" s="190" t="str">
        <f t="shared" si="1559"/>
        <v>DG$18</v>
      </c>
      <c r="DH1230" s="190" t="str">
        <f t="shared" si="1559"/>
        <v>DH$18</v>
      </c>
      <c r="DI1230" s="190" t="str">
        <f t="shared" si="1559"/>
        <v>DI$18</v>
      </c>
      <c r="DJ1230" s="190" t="str">
        <f t="shared" si="1559"/>
        <v>DJ$18</v>
      </c>
      <c r="DK1230" s="190" t="str">
        <f t="shared" si="1559"/>
        <v>DK$18</v>
      </c>
      <c r="DL1230" s="190" t="str">
        <f t="shared" si="1559"/>
        <v>DL$18</v>
      </c>
    </row>
    <row r="1231" spans="1:116" x14ac:dyDescent="0.4">
      <c r="A1231" s="174"/>
      <c r="E1231" s="8"/>
      <c r="G1231" s="175" t="s">
        <v>464</v>
      </c>
      <c r="H1231" s="200"/>
      <c r="I1231" s="201"/>
      <c r="J1231" s="201"/>
      <c r="K1231" s="202"/>
      <c r="L1231" s="202"/>
      <c r="M1231" s="202"/>
      <c r="N1231" s="202"/>
      <c r="O1231" s="202"/>
      <c r="P1231" s="202"/>
      <c r="R1231" s="202"/>
      <c r="S1231" s="190" t="str">
        <f t="shared" ref="S1231:AX1231" si="1560">S$23</f>
        <v>S$19</v>
      </c>
      <c r="T1231" s="190" t="str">
        <f t="shared" si="1560"/>
        <v>T$19</v>
      </c>
      <c r="U1231" s="190" t="str">
        <f t="shared" si="1560"/>
        <v>U$19</v>
      </c>
      <c r="V1231" s="190" t="str">
        <f t="shared" si="1560"/>
        <v>V$19</v>
      </c>
      <c r="W1231" s="190" t="str">
        <f t="shared" si="1560"/>
        <v>W$19</v>
      </c>
      <c r="X1231" s="190" t="str">
        <f t="shared" si="1560"/>
        <v>X$19</v>
      </c>
      <c r="Y1231" s="190" t="str">
        <f t="shared" si="1560"/>
        <v>Y$19</v>
      </c>
      <c r="Z1231" s="190" t="str">
        <f t="shared" si="1560"/>
        <v>Z$19</v>
      </c>
      <c r="AA1231" s="190" t="str">
        <f t="shared" si="1560"/>
        <v>AA$19</v>
      </c>
      <c r="AB1231" s="190" t="str">
        <f t="shared" si="1560"/>
        <v>AB$19</v>
      </c>
      <c r="AC1231" s="190" t="str">
        <f t="shared" si="1560"/>
        <v>AC$19</v>
      </c>
      <c r="AD1231" s="190" t="str">
        <f t="shared" si="1560"/>
        <v>AD$19</v>
      </c>
      <c r="AE1231" s="190" t="str">
        <f t="shared" si="1560"/>
        <v>AE$19</v>
      </c>
      <c r="AF1231" s="190" t="str">
        <f t="shared" si="1560"/>
        <v>AF$19</v>
      </c>
      <c r="AG1231" s="190" t="str">
        <f t="shared" si="1560"/>
        <v>AG$19</v>
      </c>
      <c r="AH1231" s="190" t="str">
        <f t="shared" si="1560"/>
        <v>AH$19</v>
      </c>
      <c r="AI1231" s="190" t="str">
        <f t="shared" si="1560"/>
        <v>AI$19</v>
      </c>
      <c r="AJ1231" s="190" t="str">
        <f t="shared" si="1560"/>
        <v>AJ$19</v>
      </c>
      <c r="AK1231" s="190" t="str">
        <f t="shared" si="1560"/>
        <v>AK$19</v>
      </c>
      <c r="AL1231" s="190" t="str">
        <f t="shared" si="1560"/>
        <v>AL$19</v>
      </c>
      <c r="AM1231" s="190" t="str">
        <f t="shared" si="1560"/>
        <v>AM$19</v>
      </c>
      <c r="AN1231" s="190" t="str">
        <f t="shared" si="1560"/>
        <v>AN$19</v>
      </c>
      <c r="AO1231" s="190" t="str">
        <f t="shared" si="1560"/>
        <v>AO$19</v>
      </c>
      <c r="AP1231" s="190" t="str">
        <f t="shared" si="1560"/>
        <v>AP$19</v>
      </c>
      <c r="AQ1231" s="190" t="str">
        <f t="shared" si="1560"/>
        <v>AQ$19</v>
      </c>
      <c r="AR1231" s="190" t="str">
        <f t="shared" si="1560"/>
        <v>AR$19</v>
      </c>
      <c r="AS1231" s="190" t="str">
        <f t="shared" si="1560"/>
        <v>AS$19</v>
      </c>
      <c r="AT1231" s="190" t="str">
        <f t="shared" si="1560"/>
        <v>AT$19</v>
      </c>
      <c r="AU1231" s="190" t="str">
        <f t="shared" si="1560"/>
        <v>AU$19</v>
      </c>
      <c r="AV1231" s="190" t="str">
        <f t="shared" si="1560"/>
        <v>AV$19</v>
      </c>
      <c r="AW1231" s="190" t="str">
        <f t="shared" si="1560"/>
        <v>AW$19</v>
      </c>
      <c r="AX1231" s="190" t="str">
        <f t="shared" si="1560"/>
        <v>AX$19</v>
      </c>
      <c r="AY1231" s="190" t="str">
        <f t="shared" ref="AY1231:CD1231" si="1561">AY$23</f>
        <v>AY$19</v>
      </c>
      <c r="AZ1231" s="190" t="str">
        <f t="shared" si="1561"/>
        <v>AZ$19</v>
      </c>
      <c r="BA1231" s="190" t="str">
        <f t="shared" si="1561"/>
        <v>BA$19</v>
      </c>
      <c r="BB1231" s="190" t="str">
        <f t="shared" si="1561"/>
        <v>BB$19</v>
      </c>
      <c r="BC1231" s="190" t="str">
        <f t="shared" si="1561"/>
        <v>BC$19</v>
      </c>
      <c r="BD1231" s="190" t="str">
        <f t="shared" si="1561"/>
        <v>BD$19</v>
      </c>
      <c r="BE1231" s="190" t="str">
        <f t="shared" si="1561"/>
        <v>BE$19</v>
      </c>
      <c r="BF1231" s="190" t="str">
        <f t="shared" si="1561"/>
        <v>BF$19</v>
      </c>
      <c r="BG1231" s="190" t="str">
        <f t="shared" si="1561"/>
        <v>BG$19</v>
      </c>
      <c r="BH1231" s="190" t="str">
        <f t="shared" si="1561"/>
        <v>BH$19</v>
      </c>
      <c r="BI1231" s="190" t="str">
        <f t="shared" si="1561"/>
        <v>BI$19</v>
      </c>
      <c r="BJ1231" s="190" t="str">
        <f t="shared" si="1561"/>
        <v>BJ$19</v>
      </c>
      <c r="BK1231" s="190" t="str">
        <f t="shared" si="1561"/>
        <v>BK$19</v>
      </c>
      <c r="BL1231" s="190" t="str">
        <f t="shared" si="1561"/>
        <v>BL$19</v>
      </c>
      <c r="BM1231" s="190" t="str">
        <f t="shared" si="1561"/>
        <v>BM$19</v>
      </c>
      <c r="BN1231" s="190" t="str">
        <f t="shared" si="1561"/>
        <v>BN$19</v>
      </c>
      <c r="BO1231" s="190" t="str">
        <f t="shared" si="1561"/>
        <v>BO$19</v>
      </c>
      <c r="BP1231" s="190" t="str">
        <f t="shared" si="1561"/>
        <v>BP$19</v>
      </c>
      <c r="BQ1231" s="190" t="str">
        <f t="shared" si="1561"/>
        <v>BQ$19</v>
      </c>
      <c r="BR1231" s="190" t="str">
        <f t="shared" si="1561"/>
        <v>BR$19</v>
      </c>
      <c r="BS1231" s="190" t="str">
        <f t="shared" si="1561"/>
        <v>BS$19</v>
      </c>
      <c r="BT1231" s="190" t="str">
        <f t="shared" si="1561"/>
        <v>BT$19</v>
      </c>
      <c r="BU1231" s="190" t="str">
        <f t="shared" si="1561"/>
        <v>BU$19</v>
      </c>
      <c r="BV1231" s="190" t="str">
        <f t="shared" si="1561"/>
        <v>BV$19</v>
      </c>
      <c r="BW1231" s="190" t="str">
        <f t="shared" si="1561"/>
        <v>BW$19</v>
      </c>
      <c r="BX1231" s="190" t="str">
        <f t="shared" si="1561"/>
        <v>BX$19</v>
      </c>
      <c r="BY1231" s="190" t="str">
        <f t="shared" si="1561"/>
        <v>BY$19</v>
      </c>
      <c r="BZ1231" s="190" t="str">
        <f t="shared" si="1561"/>
        <v>BZ$19</v>
      </c>
      <c r="CA1231" s="190" t="str">
        <f t="shared" si="1561"/>
        <v>CA$19</v>
      </c>
      <c r="CB1231" s="190" t="str">
        <f t="shared" si="1561"/>
        <v>CB$19</v>
      </c>
      <c r="CC1231" s="190" t="str">
        <f t="shared" si="1561"/>
        <v>CC$19</v>
      </c>
      <c r="CD1231" s="190" t="str">
        <f t="shared" si="1561"/>
        <v>CD$19</v>
      </c>
      <c r="CE1231" s="190" t="str">
        <f t="shared" ref="CE1231:CL1231" si="1562">CE$23</f>
        <v>CE$19</v>
      </c>
      <c r="CF1231" s="190" t="str">
        <f t="shared" si="1562"/>
        <v>CF$19</v>
      </c>
      <c r="CG1231" s="190" t="str">
        <f t="shared" si="1562"/>
        <v>CG$19</v>
      </c>
      <c r="CH1231" s="190" t="str">
        <f t="shared" si="1562"/>
        <v>CH$19</v>
      </c>
      <c r="CI1231" s="190" t="str">
        <f t="shared" si="1562"/>
        <v>CI$19</v>
      </c>
      <c r="CJ1231" s="190" t="str">
        <f t="shared" si="1562"/>
        <v>CJ$19</v>
      </c>
      <c r="CK1231" s="190" t="str">
        <f t="shared" si="1562"/>
        <v>CK$19</v>
      </c>
      <c r="CL1231" s="190" t="str">
        <f t="shared" si="1562"/>
        <v>CL$19</v>
      </c>
      <c r="CN1231" s="201"/>
      <c r="CO1231" s="190" t="str">
        <f t="shared" ref="CO1231:DL1231" si="1563">CO$23</f>
        <v>CO$19</v>
      </c>
      <c r="CP1231" s="190" t="str">
        <f t="shared" si="1563"/>
        <v>CP$19</v>
      </c>
      <c r="CQ1231" s="190" t="str">
        <f t="shared" si="1563"/>
        <v>CQ$19</v>
      </c>
      <c r="CR1231" s="190" t="str">
        <f t="shared" si="1563"/>
        <v>CR$19</v>
      </c>
      <c r="CS1231" s="190" t="str">
        <f t="shared" si="1563"/>
        <v>CS$19</v>
      </c>
      <c r="CT1231" s="190" t="str">
        <f t="shared" si="1563"/>
        <v>CT$19</v>
      </c>
      <c r="CU1231" s="190" t="str">
        <f t="shared" si="1563"/>
        <v>CU$19</v>
      </c>
      <c r="CV1231" s="190" t="str">
        <f t="shared" si="1563"/>
        <v>CV$19</v>
      </c>
      <c r="CW1231" s="190" t="str">
        <f t="shared" si="1563"/>
        <v>CW$19</v>
      </c>
      <c r="CX1231" s="190" t="str">
        <f t="shared" si="1563"/>
        <v>CX$19</v>
      </c>
      <c r="CY1231" s="190" t="str">
        <f t="shared" si="1563"/>
        <v>CY$19</v>
      </c>
      <c r="CZ1231" s="190" t="str">
        <f t="shared" si="1563"/>
        <v>CZ$19</v>
      </c>
      <c r="DA1231" s="190" t="str">
        <f t="shared" si="1563"/>
        <v>DA$19</v>
      </c>
      <c r="DB1231" s="190" t="str">
        <f t="shared" si="1563"/>
        <v>DB$19</v>
      </c>
      <c r="DC1231" s="190" t="str">
        <f t="shared" si="1563"/>
        <v>DC$19</v>
      </c>
      <c r="DD1231" s="190" t="str">
        <f t="shared" si="1563"/>
        <v>DD$19</v>
      </c>
      <c r="DE1231" s="190" t="str">
        <f t="shared" si="1563"/>
        <v>DE$19</v>
      </c>
      <c r="DF1231" s="190" t="str">
        <f t="shared" si="1563"/>
        <v>DF$19</v>
      </c>
      <c r="DG1231" s="190" t="str">
        <f t="shared" si="1563"/>
        <v>DG$19</v>
      </c>
      <c r="DH1231" s="190" t="str">
        <f t="shared" si="1563"/>
        <v>DH$19</v>
      </c>
      <c r="DI1231" s="190" t="str">
        <f t="shared" si="1563"/>
        <v>DI$19</v>
      </c>
      <c r="DJ1231" s="190" t="str">
        <f t="shared" si="1563"/>
        <v>DJ$19</v>
      </c>
      <c r="DK1231" s="190" t="str">
        <f t="shared" si="1563"/>
        <v>DK$19</v>
      </c>
      <c r="DL1231" s="190" t="str">
        <f t="shared" si="1563"/>
        <v>DL$19</v>
      </c>
    </row>
    <row r="1232" spans="1:116" x14ac:dyDescent="0.4">
      <c r="A1232" s="142" t="s">
        <v>218</v>
      </c>
      <c r="B1232" s="31" t="s">
        <v>81</v>
      </c>
      <c r="C1232" s="31"/>
      <c r="D1232" t="s">
        <v>765</v>
      </c>
      <c r="E1232" s="8" t="str">
        <f t="shared" ref="E1232:E1243" si="1564">ROW()&amp;" "&amp;D1232</f>
        <v>1232 DC-S</v>
      </c>
      <c r="F1232" t="s">
        <v>155</v>
      </c>
      <c r="G1232" s="143" t="s">
        <v>192</v>
      </c>
      <c r="H1232" s="142"/>
      <c r="I1232" s="144"/>
      <c r="J1232" s="144"/>
      <c r="K1232" s="142"/>
      <c r="L1232" s="142"/>
      <c r="M1232" s="142"/>
      <c r="N1232" s="142"/>
      <c r="O1232" s="142"/>
      <c r="P1232" s="142"/>
      <c r="R1232" s="143"/>
      <c r="S1232" s="143"/>
      <c r="T1232" s="143"/>
      <c r="U1232" s="143"/>
      <c r="V1232" s="143"/>
      <c r="W1232" s="143"/>
      <c r="X1232" s="143"/>
      <c r="Y1232" s="143"/>
      <c r="Z1232" s="143"/>
      <c r="AA1232" s="143"/>
      <c r="AB1232" s="143"/>
      <c r="AC1232" s="143"/>
      <c r="AD1232" s="143"/>
      <c r="AE1232" s="143"/>
      <c r="AF1232" s="143"/>
      <c r="AG1232" s="143"/>
      <c r="AH1232" s="143"/>
      <c r="AI1232" s="143"/>
      <c r="AJ1232" s="143"/>
      <c r="AK1232" s="143"/>
      <c r="AL1232" s="143"/>
      <c r="AM1232" s="143"/>
      <c r="AN1232" s="143"/>
      <c r="AO1232" s="143"/>
      <c r="AP1232" s="143"/>
      <c r="AQ1232" s="143"/>
      <c r="AR1232" s="143"/>
      <c r="AS1232" s="143"/>
      <c r="AT1232" s="143"/>
      <c r="AU1232" s="143"/>
      <c r="AV1232" s="143"/>
      <c r="AW1232" s="143"/>
      <c r="AX1232" s="143"/>
      <c r="AY1232" s="143"/>
      <c r="AZ1232" s="143"/>
      <c r="BA1232" s="143"/>
      <c r="BB1232" s="143"/>
      <c r="BC1232" s="143"/>
      <c r="BD1232" s="143"/>
      <c r="BE1232" s="143"/>
      <c r="BF1232" s="143"/>
      <c r="BG1232" s="143"/>
      <c r="BH1232" s="143"/>
      <c r="BI1232" s="143"/>
      <c r="BJ1232" s="143"/>
      <c r="BK1232" s="143"/>
      <c r="BL1232" s="143"/>
      <c r="BM1232" s="143"/>
      <c r="BN1232" s="143"/>
      <c r="BO1232" s="143"/>
      <c r="BP1232" s="143"/>
      <c r="BQ1232" s="143"/>
      <c r="BR1232" s="143"/>
      <c r="BS1232" s="143"/>
      <c r="BT1232" s="143"/>
      <c r="BU1232" s="143"/>
      <c r="BV1232" s="143"/>
      <c r="BW1232" s="143"/>
      <c r="BX1232" s="143"/>
      <c r="BY1232" s="143"/>
      <c r="BZ1232" s="143"/>
      <c r="CA1232" s="143"/>
      <c r="CB1232" s="143"/>
      <c r="CC1232" s="143"/>
      <c r="CD1232" s="143"/>
      <c r="CE1232" s="143"/>
      <c r="CF1232" s="143"/>
      <c r="CG1232" s="143"/>
      <c r="CH1232" s="143"/>
      <c r="CI1232" s="143"/>
      <c r="CJ1232" s="143"/>
      <c r="CK1232" s="143"/>
      <c r="CL1232" s="143"/>
      <c r="CN1232" s="144"/>
      <c r="CO1232" s="143"/>
      <c r="CP1232" s="143"/>
      <c r="CQ1232" s="143"/>
      <c r="CR1232" s="143"/>
      <c r="CS1232" s="143"/>
      <c r="CT1232" s="143"/>
      <c r="CU1232" s="143"/>
      <c r="CV1232" s="143"/>
      <c r="CW1232" s="143"/>
      <c r="CX1232" s="143"/>
      <c r="CY1232" s="143"/>
      <c r="CZ1232" s="143"/>
      <c r="DA1232" s="143"/>
      <c r="DB1232" s="143"/>
      <c r="DC1232" s="143"/>
      <c r="DD1232" s="143"/>
      <c r="DE1232" s="143"/>
      <c r="DF1232" s="143"/>
      <c r="DG1232" s="143"/>
      <c r="DH1232" s="143"/>
      <c r="DI1232" s="143"/>
      <c r="DJ1232" s="143"/>
      <c r="DK1232" s="143"/>
      <c r="DL1232" s="143"/>
    </row>
    <row r="1233" spans="1:116" x14ac:dyDescent="0.4">
      <c r="A1233" s="31"/>
      <c r="B1233" t="str">
        <f>E1233</f>
        <v>1233 DC-S</v>
      </c>
      <c r="D1233" t="s">
        <v>765</v>
      </c>
      <c r="E1233" s="8" t="str">
        <f t="shared" si="1564"/>
        <v>1233 DC-S</v>
      </c>
      <c r="G1233" s="95" t="str">
        <f>G1235&amp;":"</f>
        <v>Expense - % of revenue direct cost:</v>
      </c>
      <c r="H1233" s="31"/>
      <c r="I1233" s="73"/>
      <c r="J1233" s="73"/>
      <c r="K1233" s="31"/>
      <c r="L1233" s="31"/>
      <c r="M1233" s="31"/>
      <c r="N1233" s="31"/>
      <c r="O1233" s="31"/>
      <c r="P1233" s="31"/>
      <c r="R1233" s="67"/>
      <c r="S1233" s="67"/>
      <c r="T1233" s="67"/>
      <c r="U1233" s="67"/>
      <c r="V1233" s="67"/>
      <c r="W1233" s="67"/>
      <c r="X1233" s="67"/>
      <c r="Y1233" s="67"/>
      <c r="Z1233" s="67"/>
      <c r="AA1233" s="67"/>
      <c r="AB1233" s="67"/>
      <c r="AC1233" s="67"/>
      <c r="AD1233" s="67"/>
      <c r="AE1233" s="67"/>
      <c r="AF1233" s="67"/>
      <c r="AG1233" s="67"/>
      <c r="AH1233" s="67"/>
      <c r="AI1233" s="67"/>
      <c r="AJ1233" s="67"/>
      <c r="AK1233" s="67"/>
      <c r="AL1233" s="67"/>
      <c r="AM1233" s="67"/>
      <c r="AN1233" s="67"/>
      <c r="AO1233" s="67"/>
      <c r="AP1233" s="67"/>
      <c r="AQ1233" s="67"/>
      <c r="AR1233" s="67"/>
      <c r="AS1233" s="67"/>
      <c r="AT1233" s="67"/>
      <c r="AU1233" s="67"/>
      <c r="AV1233" s="67"/>
      <c r="AW1233" s="67"/>
      <c r="AX1233" s="67"/>
      <c r="AY1233" s="67"/>
      <c r="AZ1233" s="67"/>
      <c r="BA1233" s="67"/>
      <c r="BB1233" s="67"/>
      <c r="BC1233" s="67"/>
      <c r="BD1233" s="67"/>
      <c r="BE1233" s="67"/>
      <c r="BF1233" s="67"/>
      <c r="BG1233" s="67"/>
      <c r="BH1233" s="67"/>
      <c r="BI1233" s="67"/>
      <c r="BJ1233" s="67"/>
      <c r="BK1233" s="67"/>
      <c r="BL1233" s="67"/>
      <c r="BM1233" s="67"/>
      <c r="BN1233" s="67"/>
      <c r="BO1233" s="67"/>
      <c r="BP1233" s="67"/>
      <c r="BQ1233" s="67"/>
      <c r="BR1233" s="67"/>
      <c r="BS1233" s="67"/>
      <c r="BT1233" s="67"/>
      <c r="BU1233" s="67"/>
      <c r="BV1233" s="67"/>
      <c r="BW1233" s="67"/>
      <c r="BX1233" s="67"/>
      <c r="BY1233" s="67"/>
      <c r="BZ1233" s="67"/>
      <c r="CA1233" s="67"/>
      <c r="CB1233" s="67"/>
      <c r="CC1233" s="67"/>
      <c r="CD1233" s="67"/>
      <c r="CE1233" s="67"/>
      <c r="CF1233" s="67"/>
      <c r="CG1233" s="67"/>
      <c r="CH1233" s="67"/>
      <c r="CI1233" s="67"/>
      <c r="CJ1233" s="67"/>
      <c r="CK1233" s="67"/>
      <c r="CL1233" s="67"/>
      <c r="CN1233" s="73"/>
      <c r="CO1233" s="67"/>
      <c r="CP1233" s="67"/>
      <c r="CQ1233" s="67"/>
      <c r="CR1233" s="67"/>
      <c r="CS1233" s="67"/>
      <c r="CT1233" s="67"/>
      <c r="CU1233" s="67"/>
      <c r="CV1233" s="67"/>
      <c r="CW1233" s="67"/>
      <c r="CX1233" s="67"/>
      <c r="CY1233" s="67"/>
      <c r="CZ1233" s="67"/>
      <c r="DA1233" s="67"/>
      <c r="DB1233" s="67"/>
      <c r="DC1233" s="67"/>
      <c r="DD1233" s="67"/>
      <c r="DE1233" s="67"/>
      <c r="DF1233" s="67"/>
      <c r="DG1233" s="67"/>
      <c r="DH1233" s="67"/>
      <c r="DI1233" s="67"/>
      <c r="DJ1233" s="67"/>
      <c r="DK1233" s="67"/>
      <c r="DL1233" s="67"/>
    </row>
    <row r="1234" spans="1:116" x14ac:dyDescent="0.4">
      <c r="B1234" t="str">
        <f>E1234</f>
        <v>1234 DC-S</v>
      </c>
      <c r="D1234" t="s">
        <v>765</v>
      </c>
      <c r="E1234" s="8" t="str">
        <f t="shared" si="1564"/>
        <v>1234 DC-S</v>
      </c>
      <c r="G1234" s="145" t="s">
        <v>53</v>
      </c>
      <c r="H1234" s="12"/>
      <c r="I1234" s="60"/>
      <c r="J1234" s="60"/>
      <c r="K1234" s="16">
        <v>0.1</v>
      </c>
      <c r="L1234" s="16">
        <v>0.1</v>
      </c>
      <c r="M1234" s="16">
        <v>0.1</v>
      </c>
      <c r="N1234" s="16">
        <v>0.1</v>
      </c>
      <c r="O1234" s="16">
        <v>0.1</v>
      </c>
      <c r="P1234" s="16">
        <v>0.1</v>
      </c>
      <c r="R1234" s="20"/>
      <c r="S1234" s="150" cm="1">
        <f t="array" ref="S1234">INDEX($K:$P,ROW(),MATCH(S$3,$K$2:$P$2,0))</f>
        <v>0.1</v>
      </c>
      <c r="T1234" s="150" cm="1">
        <f t="array" ref="T1234">INDEX($K:$P,ROW(),MATCH(T$3,$K$2:$P$2,0))</f>
        <v>0.1</v>
      </c>
      <c r="U1234" s="150" cm="1">
        <f t="array" ref="U1234">INDEX($K:$P,ROW(),MATCH(U$3,$K$2:$P$2,0))</f>
        <v>0.1</v>
      </c>
      <c r="V1234" s="150" cm="1">
        <f t="array" ref="V1234">INDEX($K:$P,ROW(),MATCH(V$3,$K$2:$P$2,0))</f>
        <v>0.1</v>
      </c>
      <c r="W1234" s="150" cm="1">
        <f t="array" ref="W1234">INDEX($K:$P,ROW(),MATCH(W$3,$K$2:$P$2,0))</f>
        <v>0.1</v>
      </c>
      <c r="X1234" s="150" cm="1">
        <f t="array" ref="X1234">INDEX($K:$P,ROW(),MATCH(X$3,$K$2:$P$2,0))</f>
        <v>0.1</v>
      </c>
      <c r="Y1234" s="150" cm="1">
        <f t="array" ref="Y1234">INDEX($K:$P,ROW(),MATCH(Y$3,$K$2:$P$2,0))</f>
        <v>0.1</v>
      </c>
      <c r="Z1234" s="150" cm="1">
        <f t="array" ref="Z1234">INDEX($K:$P,ROW(),MATCH(Z$3,$K$2:$P$2,0))</f>
        <v>0.1</v>
      </c>
      <c r="AA1234" s="150" cm="1">
        <f t="array" ref="AA1234">INDEX($K:$P,ROW(),MATCH(AA$3,$K$2:$P$2,0))</f>
        <v>0.1</v>
      </c>
      <c r="AB1234" s="150" cm="1">
        <f t="array" ref="AB1234">INDEX($K:$P,ROW(),MATCH(AB$3,$K$2:$P$2,0))</f>
        <v>0.1</v>
      </c>
      <c r="AC1234" s="150" cm="1">
        <f t="array" ref="AC1234">INDEX($K:$P,ROW(),MATCH(AC$3,$K$2:$P$2,0))</f>
        <v>0.1</v>
      </c>
      <c r="AD1234" s="150" cm="1">
        <f t="array" ref="AD1234">INDEX($K:$P,ROW(),MATCH(AD$3,$K$2:$P$2,0))</f>
        <v>0.1</v>
      </c>
      <c r="AE1234" s="150" cm="1">
        <f t="array" ref="AE1234">INDEX($K:$P,ROW(),MATCH(AE$3,$K$2:$P$2,0))</f>
        <v>0.1</v>
      </c>
      <c r="AF1234" s="150" cm="1">
        <f t="array" ref="AF1234">INDEX($K:$P,ROW(),MATCH(AF$3,$K$2:$P$2,0))</f>
        <v>0.1</v>
      </c>
      <c r="AG1234" s="150" cm="1">
        <f t="array" ref="AG1234">INDEX($K:$P,ROW(),MATCH(AG$3,$K$2:$P$2,0))</f>
        <v>0.1</v>
      </c>
      <c r="AH1234" s="150" cm="1">
        <f t="array" ref="AH1234">INDEX($K:$P,ROW(),MATCH(AH$3,$K$2:$P$2,0))</f>
        <v>0.1</v>
      </c>
      <c r="AI1234" s="150" cm="1">
        <f t="array" ref="AI1234">INDEX($K:$P,ROW(),MATCH(AI$3,$K$2:$P$2,0))</f>
        <v>0.1</v>
      </c>
      <c r="AJ1234" s="150" cm="1">
        <f t="array" ref="AJ1234">INDEX($K:$P,ROW(),MATCH(AJ$3,$K$2:$P$2,0))</f>
        <v>0.1</v>
      </c>
      <c r="AK1234" s="150" cm="1">
        <f t="array" ref="AK1234">INDEX($K:$P,ROW(),MATCH(AK$3,$K$2:$P$2,0))</f>
        <v>0.1</v>
      </c>
      <c r="AL1234" s="150" cm="1">
        <f t="array" ref="AL1234">INDEX($K:$P,ROW(),MATCH(AL$3,$K$2:$P$2,0))</f>
        <v>0.1</v>
      </c>
      <c r="AM1234" s="150" cm="1">
        <f t="array" ref="AM1234">INDEX($K:$P,ROW(),MATCH(AM$3,$K$2:$P$2,0))</f>
        <v>0.1</v>
      </c>
      <c r="AN1234" s="150" cm="1">
        <f t="array" ref="AN1234">INDEX($K:$P,ROW(),MATCH(AN$3,$K$2:$P$2,0))</f>
        <v>0.1</v>
      </c>
      <c r="AO1234" s="150" cm="1">
        <f t="array" ref="AO1234">INDEX($K:$P,ROW(),MATCH(AO$3,$K$2:$P$2,0))</f>
        <v>0.1</v>
      </c>
      <c r="AP1234" s="150" cm="1">
        <f t="array" ref="AP1234">INDEX($K:$P,ROW(),MATCH(AP$3,$K$2:$P$2,0))</f>
        <v>0.1</v>
      </c>
      <c r="AQ1234" s="150" cm="1">
        <f t="array" ref="AQ1234">INDEX($K:$P,ROW(),MATCH(AQ$3,$K$2:$P$2,0))</f>
        <v>0.1</v>
      </c>
      <c r="AR1234" s="150" cm="1">
        <f t="array" ref="AR1234">INDEX($K:$P,ROW(),MATCH(AR$3,$K$2:$P$2,0))</f>
        <v>0.1</v>
      </c>
      <c r="AS1234" s="150" cm="1">
        <f t="array" ref="AS1234">INDEX($K:$P,ROW(),MATCH(AS$3,$K$2:$P$2,0))</f>
        <v>0.1</v>
      </c>
      <c r="AT1234" s="150" cm="1">
        <f t="array" ref="AT1234">INDEX($K:$P,ROW(),MATCH(AT$3,$K$2:$P$2,0))</f>
        <v>0.1</v>
      </c>
      <c r="AU1234" s="150" cm="1">
        <f t="array" ref="AU1234">INDEX($K:$P,ROW(),MATCH(AU$3,$K$2:$P$2,0))</f>
        <v>0.1</v>
      </c>
      <c r="AV1234" s="150" cm="1">
        <f t="array" ref="AV1234">INDEX($K:$P,ROW(),MATCH(AV$3,$K$2:$P$2,0))</f>
        <v>0.1</v>
      </c>
      <c r="AW1234" s="150" cm="1">
        <f t="array" ref="AW1234">INDEX($K:$P,ROW(),MATCH(AW$3,$K$2:$P$2,0))</f>
        <v>0.1</v>
      </c>
      <c r="AX1234" s="150" cm="1">
        <f t="array" ref="AX1234">INDEX($K:$P,ROW(),MATCH(AX$3,$K$2:$P$2,0))</f>
        <v>0.1</v>
      </c>
      <c r="AY1234" s="150" cm="1">
        <f t="array" ref="AY1234">INDEX($K:$P,ROW(),MATCH(AY$3,$K$2:$P$2,0))</f>
        <v>0.1</v>
      </c>
      <c r="AZ1234" s="150" cm="1">
        <f t="array" ref="AZ1234">INDEX($K:$P,ROW(),MATCH(AZ$3,$K$2:$P$2,0))</f>
        <v>0.1</v>
      </c>
      <c r="BA1234" s="150" cm="1">
        <f t="array" ref="BA1234">INDEX($K:$P,ROW(),MATCH(BA$3,$K$2:$P$2,0))</f>
        <v>0.1</v>
      </c>
      <c r="BB1234" s="150" cm="1">
        <f t="array" ref="BB1234">INDEX($K:$P,ROW(),MATCH(BB$3,$K$2:$P$2,0))</f>
        <v>0.1</v>
      </c>
      <c r="BC1234" s="150" cm="1">
        <f t="array" ref="BC1234">INDEX($K:$P,ROW(),MATCH(BC$3,$K$2:$P$2,0))</f>
        <v>0.1</v>
      </c>
      <c r="BD1234" s="150" cm="1">
        <f t="array" ref="BD1234">INDEX($K:$P,ROW(),MATCH(BD$3,$K$2:$P$2,0))</f>
        <v>0.1</v>
      </c>
      <c r="BE1234" s="150" cm="1">
        <f t="array" ref="BE1234">INDEX($K:$P,ROW(),MATCH(BE$3,$K$2:$P$2,0))</f>
        <v>0.1</v>
      </c>
      <c r="BF1234" s="150" cm="1">
        <f t="array" ref="BF1234">INDEX($K:$P,ROW(),MATCH(BF$3,$K$2:$P$2,0))</f>
        <v>0.1</v>
      </c>
      <c r="BG1234" s="150" cm="1">
        <f t="array" ref="BG1234">INDEX($K:$P,ROW(),MATCH(BG$3,$K$2:$P$2,0))</f>
        <v>0.1</v>
      </c>
      <c r="BH1234" s="150" cm="1">
        <f t="array" ref="BH1234">INDEX($K:$P,ROW(),MATCH(BH$3,$K$2:$P$2,0))</f>
        <v>0.1</v>
      </c>
      <c r="BI1234" s="150" cm="1">
        <f t="array" ref="BI1234">INDEX($K:$P,ROW(),MATCH(BI$3,$K$2:$P$2,0))</f>
        <v>0.1</v>
      </c>
      <c r="BJ1234" s="150" cm="1">
        <f t="array" ref="BJ1234">INDEX($K:$P,ROW(),MATCH(BJ$3,$K$2:$P$2,0))</f>
        <v>0.1</v>
      </c>
      <c r="BK1234" s="150" cm="1">
        <f t="array" ref="BK1234">INDEX($K:$P,ROW(),MATCH(BK$3,$K$2:$P$2,0))</f>
        <v>0.1</v>
      </c>
      <c r="BL1234" s="150" cm="1">
        <f t="array" ref="BL1234">INDEX($K:$P,ROW(),MATCH(BL$3,$K$2:$P$2,0))</f>
        <v>0.1</v>
      </c>
      <c r="BM1234" s="150" cm="1">
        <f t="array" ref="BM1234">INDEX($K:$P,ROW(),MATCH(BM$3,$K$2:$P$2,0))</f>
        <v>0.1</v>
      </c>
      <c r="BN1234" s="150" cm="1">
        <f t="array" ref="BN1234">INDEX($K:$P,ROW(),MATCH(BN$3,$K$2:$P$2,0))</f>
        <v>0.1</v>
      </c>
      <c r="BO1234" s="150" cm="1">
        <f t="array" ref="BO1234">INDEX($K:$P,ROW(),MATCH(BO$3,$K$2:$P$2,0))</f>
        <v>0.1</v>
      </c>
      <c r="BP1234" s="150" cm="1">
        <f t="array" ref="BP1234">INDEX($K:$P,ROW(),MATCH(BP$3,$K$2:$P$2,0))</f>
        <v>0.1</v>
      </c>
      <c r="BQ1234" s="150" cm="1">
        <f t="array" ref="BQ1234">INDEX($K:$P,ROW(),MATCH(BQ$3,$K$2:$P$2,0))</f>
        <v>0.1</v>
      </c>
      <c r="BR1234" s="150" cm="1">
        <f t="array" ref="BR1234">INDEX($K:$P,ROW(),MATCH(BR$3,$K$2:$P$2,0))</f>
        <v>0.1</v>
      </c>
      <c r="BS1234" s="150" cm="1">
        <f t="array" ref="BS1234">INDEX($K:$P,ROW(),MATCH(BS$3,$K$2:$P$2,0))</f>
        <v>0.1</v>
      </c>
      <c r="BT1234" s="150" cm="1">
        <f t="array" ref="BT1234">INDEX($K:$P,ROW(),MATCH(BT$3,$K$2:$P$2,0))</f>
        <v>0.1</v>
      </c>
      <c r="BU1234" s="150" cm="1">
        <f t="array" ref="BU1234">INDEX($K:$P,ROW(),MATCH(BU$3,$K$2:$P$2,0))</f>
        <v>0.1</v>
      </c>
      <c r="BV1234" s="150" cm="1">
        <f t="array" ref="BV1234">INDEX($K:$P,ROW(),MATCH(BV$3,$K$2:$P$2,0))</f>
        <v>0.1</v>
      </c>
      <c r="BW1234" s="150" cm="1">
        <f t="array" ref="BW1234">INDEX($K:$P,ROW(),MATCH(BW$3,$K$2:$P$2,0))</f>
        <v>0.1</v>
      </c>
      <c r="BX1234" s="150" cm="1">
        <f t="array" ref="BX1234">INDEX($K:$P,ROW(),MATCH(BX$3,$K$2:$P$2,0))</f>
        <v>0.1</v>
      </c>
      <c r="BY1234" s="150" cm="1">
        <f t="array" ref="BY1234">INDEX($K:$P,ROW(),MATCH(BY$3,$K$2:$P$2,0))</f>
        <v>0.1</v>
      </c>
      <c r="BZ1234" s="150" cm="1">
        <f t="array" ref="BZ1234">INDEX($K:$P,ROW(),MATCH(BZ$3,$K$2:$P$2,0))</f>
        <v>0.1</v>
      </c>
      <c r="CA1234" s="150" cm="1">
        <f t="array" ref="CA1234">INDEX($K:$P,ROW(),MATCH(CA$3,$K$2:$P$2,0))</f>
        <v>0.1</v>
      </c>
      <c r="CB1234" s="150" cm="1">
        <f t="array" ref="CB1234">INDEX($K:$P,ROW(),MATCH(CB$3,$K$2:$P$2,0))</f>
        <v>0.1</v>
      </c>
      <c r="CC1234" s="150" cm="1">
        <f t="array" ref="CC1234">INDEX($K:$P,ROW(),MATCH(CC$3,$K$2:$P$2,0))</f>
        <v>0.1</v>
      </c>
      <c r="CD1234" s="150" cm="1">
        <f t="array" ref="CD1234">INDEX($K:$P,ROW(),MATCH(CD$3,$K$2:$P$2,0))</f>
        <v>0.1</v>
      </c>
      <c r="CE1234" s="150" cm="1">
        <f t="array" ref="CE1234">INDEX($K:$P,ROW(),MATCH(CE$3,$K$2:$P$2,0))</f>
        <v>0.1</v>
      </c>
      <c r="CF1234" s="150" cm="1">
        <f t="array" ref="CF1234">INDEX($K:$P,ROW(),MATCH(CF$3,$K$2:$P$2,0))</f>
        <v>0.1</v>
      </c>
      <c r="CG1234" s="150" cm="1">
        <f t="array" ref="CG1234">INDEX($K:$P,ROW(),MATCH(CG$3,$K$2:$P$2,0))</f>
        <v>0.1</v>
      </c>
      <c r="CH1234" s="150" cm="1">
        <f t="array" ref="CH1234">INDEX($K:$P,ROW(),MATCH(CH$3,$K$2:$P$2,0))</f>
        <v>0.1</v>
      </c>
      <c r="CI1234" s="150" cm="1">
        <f t="array" ref="CI1234">INDEX($K:$P,ROW(),MATCH(CI$3,$K$2:$P$2,0))</f>
        <v>0.1</v>
      </c>
      <c r="CJ1234" s="150" cm="1">
        <f t="array" ref="CJ1234">INDEX($K:$P,ROW(),MATCH(CJ$3,$K$2:$P$2,0))</f>
        <v>0.1</v>
      </c>
      <c r="CK1234" s="150" cm="1">
        <f t="array" ref="CK1234">INDEX($K:$P,ROW(),MATCH(CK$3,$K$2:$P$2,0))</f>
        <v>0.1</v>
      </c>
      <c r="CL1234" s="150" cm="1">
        <f t="array" ref="CL1234">INDEX($K:$P,ROW(),MATCH(CL$3,$K$2:$P$2,0))</f>
        <v>0.1</v>
      </c>
      <c r="CN1234" s="60"/>
      <c r="CO1234" s="150" t="e" cm="1">
        <f t="array" ref="CO1234">INDEX($K:$P,ROW(),MATCH(CO$3,$K$2:$P$2,0))</f>
        <v>#N/A</v>
      </c>
      <c r="CP1234" s="150" t="e" cm="1">
        <f t="array" ref="CP1234">INDEX($K:$P,ROW(),MATCH(CP$3,$K$2:$P$2,0))</f>
        <v>#N/A</v>
      </c>
      <c r="CQ1234" s="150" t="e" cm="1">
        <f t="array" ref="CQ1234">INDEX($K:$P,ROW(),MATCH(CQ$3,$K$2:$P$2,0))</f>
        <v>#N/A</v>
      </c>
      <c r="CR1234" s="150" t="e" cm="1">
        <f t="array" ref="CR1234">INDEX($K:$P,ROW(),MATCH(CR$3,$K$2:$P$2,0))</f>
        <v>#N/A</v>
      </c>
      <c r="CS1234" s="150" t="e" cm="1">
        <f t="array" ref="CS1234">INDEX($K:$P,ROW(),MATCH(CS$3,$K$2:$P$2,0))</f>
        <v>#N/A</v>
      </c>
      <c r="CT1234" s="150" t="e" cm="1">
        <f t="array" ref="CT1234">INDEX($K:$P,ROW(),MATCH(CT$3,$K$2:$P$2,0))</f>
        <v>#N/A</v>
      </c>
      <c r="CU1234" s="150" t="e" cm="1">
        <f t="array" ref="CU1234">INDEX($K:$P,ROW(),MATCH(CU$3,$K$2:$P$2,0))</f>
        <v>#N/A</v>
      </c>
      <c r="CV1234" s="150" t="e" cm="1">
        <f t="array" ref="CV1234">INDEX($K:$P,ROW(),MATCH(CV$3,$K$2:$P$2,0))</f>
        <v>#N/A</v>
      </c>
      <c r="CW1234" s="150" t="e" cm="1">
        <f t="array" ref="CW1234">INDEX($K:$P,ROW(),MATCH(CW$3,$K$2:$P$2,0))</f>
        <v>#N/A</v>
      </c>
      <c r="CX1234" s="150" t="e" cm="1">
        <f t="array" ref="CX1234">INDEX($K:$P,ROW(),MATCH(CX$3,$K$2:$P$2,0))</f>
        <v>#N/A</v>
      </c>
      <c r="CY1234" s="150" t="e" cm="1">
        <f t="array" ref="CY1234">INDEX($K:$P,ROW(),MATCH(CY$3,$K$2:$P$2,0))</f>
        <v>#N/A</v>
      </c>
      <c r="CZ1234" s="150" t="e" cm="1">
        <f t="array" ref="CZ1234">INDEX($K:$P,ROW(),MATCH(CZ$3,$K$2:$P$2,0))</f>
        <v>#N/A</v>
      </c>
      <c r="DA1234" s="150" t="e" cm="1">
        <f t="array" ref="DA1234">INDEX($K:$P,ROW(),MATCH(DA$3,$K$2:$P$2,0))</f>
        <v>#N/A</v>
      </c>
      <c r="DB1234" s="150" t="e" cm="1">
        <f t="array" ref="DB1234">INDEX($K:$P,ROW(),MATCH(DB$3,$K$2:$P$2,0))</f>
        <v>#N/A</v>
      </c>
      <c r="DC1234" s="150" t="e" cm="1">
        <f t="array" ref="DC1234">INDEX($K:$P,ROW(),MATCH(DC$3,$K$2:$P$2,0))</f>
        <v>#N/A</v>
      </c>
      <c r="DD1234" s="150" t="e" cm="1">
        <f t="array" ref="DD1234">INDEX($K:$P,ROW(),MATCH(DD$3,$K$2:$P$2,0))</f>
        <v>#N/A</v>
      </c>
      <c r="DE1234" s="150" t="e" cm="1">
        <f t="array" ref="DE1234">INDEX($K:$P,ROW(),MATCH(DE$3,$K$2:$P$2,0))</f>
        <v>#N/A</v>
      </c>
      <c r="DF1234" s="150" t="e" cm="1">
        <f t="array" ref="DF1234">INDEX($K:$P,ROW(),MATCH(DF$3,$K$2:$P$2,0))</f>
        <v>#N/A</v>
      </c>
      <c r="DG1234" s="150" t="e" cm="1">
        <f t="array" ref="DG1234">INDEX($K:$P,ROW(),MATCH(DG$3,$K$2:$P$2,0))</f>
        <v>#N/A</v>
      </c>
      <c r="DH1234" s="150" t="e" cm="1">
        <f t="array" ref="DH1234">INDEX($K:$P,ROW(),MATCH(DH$3,$K$2:$P$2,0))</f>
        <v>#N/A</v>
      </c>
      <c r="DI1234" s="150" t="e" cm="1">
        <f t="array" ref="DI1234">INDEX($K:$P,ROW(),MATCH(DI$3,$K$2:$P$2,0))</f>
        <v>#N/A</v>
      </c>
      <c r="DJ1234" s="150" t="e" cm="1">
        <f t="array" ref="DJ1234">INDEX($K:$P,ROW(),MATCH(DJ$3,$K$2:$P$2,0))</f>
        <v>#N/A</v>
      </c>
      <c r="DK1234" s="150" t="e" cm="1">
        <f t="array" ref="DK1234">INDEX($K:$P,ROW(),MATCH(DK$3,$K$2:$P$2,0))</f>
        <v>#N/A</v>
      </c>
      <c r="DL1234" s="150" t="e" cm="1">
        <f t="array" ref="DL1234">INDEX($K:$P,ROW(),MATCH(DL$3,$K$2:$P$2,0))</f>
        <v>#N/A</v>
      </c>
    </row>
    <row r="1235" spans="1:116" x14ac:dyDescent="0.4">
      <c r="C1235" t="s">
        <v>203</v>
      </c>
      <c r="D1235" t="s">
        <v>765</v>
      </c>
      <c r="E1235" s="8" t="str">
        <f t="shared" si="1564"/>
        <v>1235 DC-S</v>
      </c>
      <c r="G1235" s="126" t="str">
        <f>"Expense - "&amp;SUBSTITUTE(G1232,":","")</f>
        <v>Expense - % of revenue direct cost</v>
      </c>
      <c r="H1235" s="27"/>
      <c r="I1235" s="78"/>
      <c r="J1235" s="78"/>
      <c r="K1235" s="63">
        <f t="shared" ref="K1235:P1235" ca="1" si="1565">SUMIF($3:$3,K$2,1235:1235)</f>
        <v>-12000</v>
      </c>
      <c r="L1235" s="63">
        <f t="shared" ca="1" si="1565"/>
        <v>-12000</v>
      </c>
      <c r="M1235" s="63">
        <f t="shared" ca="1" si="1565"/>
        <v>-12000</v>
      </c>
      <c r="N1235" s="63">
        <f t="shared" ca="1" si="1565"/>
        <v>-12000</v>
      </c>
      <c r="O1235" s="63">
        <f t="shared" ca="1" si="1565"/>
        <v>-12000</v>
      </c>
      <c r="P1235" s="63">
        <f t="shared" ca="1" si="1565"/>
        <v>-12000</v>
      </c>
      <c r="R1235" s="33"/>
      <c r="S1235" s="148" cm="1">
        <f t="array" aca="1" ref="S1235" ca="1">-S1234*INDIRECT(S1226)</f>
        <v>-1000</v>
      </c>
      <c r="T1235" s="148" cm="1">
        <f t="array" aca="1" ref="T1235" ca="1">-T1234*INDIRECT(T1226)</f>
        <v>-1000</v>
      </c>
      <c r="U1235" s="148" cm="1">
        <f t="array" aca="1" ref="U1235" ca="1">-U1234*INDIRECT(U1226)</f>
        <v>-1000</v>
      </c>
      <c r="V1235" s="148" cm="1">
        <f t="array" aca="1" ref="V1235" ca="1">-V1234*INDIRECT(V1226)</f>
        <v>-1000</v>
      </c>
      <c r="W1235" s="148" cm="1">
        <f t="array" aca="1" ref="W1235" ca="1">-W1234*INDIRECT(W1226)</f>
        <v>-1000</v>
      </c>
      <c r="X1235" s="148" cm="1">
        <f t="array" aca="1" ref="X1235" ca="1">-X1234*INDIRECT(X1226)</f>
        <v>-1000</v>
      </c>
      <c r="Y1235" s="148" cm="1">
        <f t="array" aca="1" ref="Y1235" ca="1">-Y1234*INDIRECT(Y1226)</f>
        <v>-1000</v>
      </c>
      <c r="Z1235" s="148" cm="1">
        <f t="array" aca="1" ref="Z1235" ca="1">-Z1234*INDIRECT(Z1226)</f>
        <v>-1000</v>
      </c>
      <c r="AA1235" s="148" cm="1">
        <f t="array" aca="1" ref="AA1235" ca="1">-AA1234*INDIRECT(AA1226)</f>
        <v>-1000</v>
      </c>
      <c r="AB1235" s="148" cm="1">
        <f t="array" aca="1" ref="AB1235" ca="1">-AB1234*INDIRECT(AB1226)</f>
        <v>-1000</v>
      </c>
      <c r="AC1235" s="148" cm="1">
        <f t="array" aca="1" ref="AC1235" ca="1">-AC1234*INDIRECT(AC1226)</f>
        <v>-1000</v>
      </c>
      <c r="AD1235" s="148" cm="1">
        <f t="array" aca="1" ref="AD1235" ca="1">-AD1234*INDIRECT(AD1226)</f>
        <v>-1000</v>
      </c>
      <c r="AE1235" s="148" cm="1">
        <f t="array" aca="1" ref="AE1235" ca="1">-AE1234*INDIRECT(AE1226)</f>
        <v>-1000</v>
      </c>
      <c r="AF1235" s="148" cm="1">
        <f t="array" aca="1" ref="AF1235" ca="1">-AF1234*INDIRECT(AF1226)</f>
        <v>-1000</v>
      </c>
      <c r="AG1235" s="148" cm="1">
        <f t="array" aca="1" ref="AG1235" ca="1">-AG1234*INDIRECT(AG1226)</f>
        <v>-1000</v>
      </c>
      <c r="AH1235" s="148" cm="1">
        <f t="array" aca="1" ref="AH1235" ca="1">-AH1234*INDIRECT(AH1226)</f>
        <v>-1000</v>
      </c>
      <c r="AI1235" s="148" cm="1">
        <f t="array" aca="1" ref="AI1235" ca="1">-AI1234*INDIRECT(AI1226)</f>
        <v>-1000</v>
      </c>
      <c r="AJ1235" s="148" cm="1">
        <f t="array" aca="1" ref="AJ1235" ca="1">-AJ1234*INDIRECT(AJ1226)</f>
        <v>-1000</v>
      </c>
      <c r="AK1235" s="148" cm="1">
        <f t="array" aca="1" ref="AK1235" ca="1">-AK1234*INDIRECT(AK1226)</f>
        <v>-1000</v>
      </c>
      <c r="AL1235" s="148" cm="1">
        <f t="array" aca="1" ref="AL1235" ca="1">-AL1234*INDIRECT(AL1226)</f>
        <v>-1000</v>
      </c>
      <c r="AM1235" s="148" cm="1">
        <f t="array" aca="1" ref="AM1235" ca="1">-AM1234*INDIRECT(AM1226)</f>
        <v>-1000</v>
      </c>
      <c r="AN1235" s="148" cm="1">
        <f t="array" aca="1" ref="AN1235" ca="1">-AN1234*INDIRECT(AN1226)</f>
        <v>-1000</v>
      </c>
      <c r="AO1235" s="148" cm="1">
        <f t="array" aca="1" ref="AO1235" ca="1">-AO1234*INDIRECT(AO1226)</f>
        <v>-1000</v>
      </c>
      <c r="AP1235" s="148" cm="1">
        <f t="array" aca="1" ref="AP1235" ca="1">-AP1234*INDIRECT(AP1226)</f>
        <v>-1000</v>
      </c>
      <c r="AQ1235" s="148" cm="1">
        <f t="array" aca="1" ref="AQ1235" ca="1">-AQ1234*INDIRECT(AQ1226)</f>
        <v>-1000</v>
      </c>
      <c r="AR1235" s="148" cm="1">
        <f t="array" aca="1" ref="AR1235" ca="1">-AR1234*INDIRECT(AR1226)</f>
        <v>-1000</v>
      </c>
      <c r="AS1235" s="148" cm="1">
        <f t="array" aca="1" ref="AS1235" ca="1">-AS1234*INDIRECT(AS1226)</f>
        <v>-1000</v>
      </c>
      <c r="AT1235" s="148" cm="1">
        <f t="array" aca="1" ref="AT1235" ca="1">-AT1234*INDIRECT(AT1226)</f>
        <v>-1000</v>
      </c>
      <c r="AU1235" s="148" cm="1">
        <f t="array" aca="1" ref="AU1235" ca="1">-AU1234*INDIRECT(AU1226)</f>
        <v>-1000</v>
      </c>
      <c r="AV1235" s="148" cm="1">
        <f t="array" aca="1" ref="AV1235" ca="1">-AV1234*INDIRECT(AV1226)</f>
        <v>-1000</v>
      </c>
      <c r="AW1235" s="148" cm="1">
        <f t="array" aca="1" ref="AW1235" ca="1">-AW1234*INDIRECT(AW1226)</f>
        <v>-1000</v>
      </c>
      <c r="AX1235" s="148" cm="1">
        <f t="array" aca="1" ref="AX1235" ca="1">-AX1234*INDIRECT(AX1226)</f>
        <v>-1000</v>
      </c>
      <c r="AY1235" s="148" cm="1">
        <f t="array" aca="1" ref="AY1235" ca="1">-AY1234*INDIRECT(AY1226)</f>
        <v>-1000</v>
      </c>
      <c r="AZ1235" s="148" cm="1">
        <f t="array" aca="1" ref="AZ1235" ca="1">-AZ1234*INDIRECT(AZ1226)</f>
        <v>-1000</v>
      </c>
      <c r="BA1235" s="148" cm="1">
        <f t="array" aca="1" ref="BA1235" ca="1">-BA1234*INDIRECT(BA1226)</f>
        <v>-1000</v>
      </c>
      <c r="BB1235" s="148" cm="1">
        <f t="array" aca="1" ref="BB1235" ca="1">-BB1234*INDIRECT(BB1226)</f>
        <v>-1000</v>
      </c>
      <c r="BC1235" s="148" cm="1">
        <f t="array" aca="1" ref="BC1235" ca="1">-BC1234*INDIRECT(BC1226)</f>
        <v>-1000</v>
      </c>
      <c r="BD1235" s="148" cm="1">
        <f t="array" aca="1" ref="BD1235" ca="1">-BD1234*INDIRECT(BD1226)</f>
        <v>-1000</v>
      </c>
      <c r="BE1235" s="148" cm="1">
        <f t="array" aca="1" ref="BE1235" ca="1">-BE1234*INDIRECT(BE1226)</f>
        <v>-1000</v>
      </c>
      <c r="BF1235" s="148" cm="1">
        <f t="array" aca="1" ref="BF1235" ca="1">-BF1234*INDIRECT(BF1226)</f>
        <v>-1000</v>
      </c>
      <c r="BG1235" s="148" cm="1">
        <f t="array" aca="1" ref="BG1235" ca="1">-BG1234*INDIRECT(BG1226)</f>
        <v>-1000</v>
      </c>
      <c r="BH1235" s="148" cm="1">
        <f t="array" aca="1" ref="BH1235" ca="1">-BH1234*INDIRECT(BH1226)</f>
        <v>-1000</v>
      </c>
      <c r="BI1235" s="148" cm="1">
        <f t="array" aca="1" ref="BI1235" ca="1">-BI1234*INDIRECT(BI1226)</f>
        <v>-1000</v>
      </c>
      <c r="BJ1235" s="148" cm="1">
        <f t="array" aca="1" ref="BJ1235" ca="1">-BJ1234*INDIRECT(BJ1226)</f>
        <v>-1000</v>
      </c>
      <c r="BK1235" s="148" cm="1">
        <f t="array" aca="1" ref="BK1235" ca="1">-BK1234*INDIRECT(BK1226)</f>
        <v>-1000</v>
      </c>
      <c r="BL1235" s="148" cm="1">
        <f t="array" aca="1" ref="BL1235" ca="1">-BL1234*INDIRECT(BL1226)</f>
        <v>-1000</v>
      </c>
      <c r="BM1235" s="148" cm="1">
        <f t="array" aca="1" ref="BM1235" ca="1">-BM1234*INDIRECT(BM1226)</f>
        <v>-1000</v>
      </c>
      <c r="BN1235" s="148" cm="1">
        <f t="array" aca="1" ref="BN1235" ca="1">-BN1234*INDIRECT(BN1226)</f>
        <v>-1000</v>
      </c>
      <c r="BO1235" s="148" cm="1">
        <f t="array" aca="1" ref="BO1235" ca="1">-BO1234*INDIRECT(BO1226)</f>
        <v>-1000</v>
      </c>
      <c r="BP1235" s="148" cm="1">
        <f t="array" aca="1" ref="BP1235" ca="1">-BP1234*INDIRECT(BP1226)</f>
        <v>-1000</v>
      </c>
      <c r="BQ1235" s="148" cm="1">
        <f t="array" aca="1" ref="BQ1235" ca="1">-BQ1234*INDIRECT(BQ1226)</f>
        <v>-1000</v>
      </c>
      <c r="BR1235" s="148" cm="1">
        <f t="array" aca="1" ref="BR1235" ca="1">-BR1234*INDIRECT(BR1226)</f>
        <v>-1000</v>
      </c>
      <c r="BS1235" s="148" cm="1">
        <f t="array" aca="1" ref="BS1235" ca="1">-BS1234*INDIRECT(BS1226)</f>
        <v>-1000</v>
      </c>
      <c r="BT1235" s="148" cm="1">
        <f t="array" aca="1" ref="BT1235" ca="1">-BT1234*INDIRECT(BT1226)</f>
        <v>-1000</v>
      </c>
      <c r="BU1235" s="148" cm="1">
        <f t="array" aca="1" ref="BU1235" ca="1">-BU1234*INDIRECT(BU1226)</f>
        <v>-1000</v>
      </c>
      <c r="BV1235" s="148" cm="1">
        <f t="array" aca="1" ref="BV1235" ca="1">-BV1234*INDIRECT(BV1226)</f>
        <v>-1000</v>
      </c>
      <c r="BW1235" s="148" cm="1">
        <f t="array" aca="1" ref="BW1235" ca="1">-BW1234*INDIRECT(BW1226)</f>
        <v>-1000</v>
      </c>
      <c r="BX1235" s="148" cm="1">
        <f t="array" aca="1" ref="BX1235" ca="1">-BX1234*INDIRECT(BX1226)</f>
        <v>-1000</v>
      </c>
      <c r="BY1235" s="148" cm="1">
        <f t="array" aca="1" ref="BY1235" ca="1">-BY1234*INDIRECT(BY1226)</f>
        <v>-1000</v>
      </c>
      <c r="BZ1235" s="148" cm="1">
        <f t="array" aca="1" ref="BZ1235" ca="1">-BZ1234*INDIRECT(BZ1226)</f>
        <v>-1000</v>
      </c>
      <c r="CA1235" s="148" cm="1">
        <f t="array" aca="1" ref="CA1235" ca="1">-CA1234*INDIRECT(CA1226)</f>
        <v>-1000</v>
      </c>
      <c r="CB1235" s="148" cm="1">
        <f t="array" aca="1" ref="CB1235" ca="1">-CB1234*INDIRECT(CB1226)</f>
        <v>-1000</v>
      </c>
      <c r="CC1235" s="148" cm="1">
        <f t="array" aca="1" ref="CC1235" ca="1">-CC1234*INDIRECT(CC1226)</f>
        <v>-1000</v>
      </c>
      <c r="CD1235" s="148" cm="1">
        <f t="array" aca="1" ref="CD1235" ca="1">-CD1234*INDIRECT(CD1226)</f>
        <v>-1000</v>
      </c>
      <c r="CE1235" s="148" cm="1">
        <f t="array" aca="1" ref="CE1235" ca="1">-CE1234*INDIRECT(CE1226)</f>
        <v>-1000</v>
      </c>
      <c r="CF1235" s="148" cm="1">
        <f t="array" aca="1" ref="CF1235" ca="1">-CF1234*INDIRECT(CF1226)</f>
        <v>-1000</v>
      </c>
      <c r="CG1235" s="148" cm="1">
        <f t="array" aca="1" ref="CG1235" ca="1">-CG1234*INDIRECT(CG1226)</f>
        <v>-1000</v>
      </c>
      <c r="CH1235" s="148" cm="1">
        <f t="array" aca="1" ref="CH1235" ca="1">-CH1234*INDIRECT(CH1226)</f>
        <v>-1000</v>
      </c>
      <c r="CI1235" s="148" cm="1">
        <f t="array" aca="1" ref="CI1235" ca="1">-CI1234*INDIRECT(CI1226)</f>
        <v>-1000</v>
      </c>
      <c r="CJ1235" s="148" cm="1">
        <f t="array" aca="1" ref="CJ1235" ca="1">-CJ1234*INDIRECT(CJ1226)</f>
        <v>-1000</v>
      </c>
      <c r="CK1235" s="148" cm="1">
        <f t="array" aca="1" ref="CK1235" ca="1">-CK1234*INDIRECT(CK1226)</f>
        <v>-1000</v>
      </c>
      <c r="CL1235" s="148" cm="1">
        <f t="array" aca="1" ref="CL1235" ca="1">-CL1234*INDIRECT(CL1226)</f>
        <v>-1000</v>
      </c>
      <c r="CN1235" s="78"/>
      <c r="CO1235" s="148" t="e" cm="1">
        <f t="array" aca="1" ref="CO1235" ca="1">-CO1234*INDIRECT(CO1226)</f>
        <v>#N/A</v>
      </c>
      <c r="CP1235" s="148" t="e" cm="1">
        <f t="array" aca="1" ref="CP1235" ca="1">-CP1234*INDIRECT(CP1226)</f>
        <v>#N/A</v>
      </c>
      <c r="CQ1235" s="148" t="e" cm="1">
        <f t="array" aca="1" ref="CQ1235" ca="1">-CQ1234*INDIRECT(CQ1226)</f>
        <v>#N/A</v>
      </c>
      <c r="CR1235" s="148" t="e" cm="1">
        <f t="array" aca="1" ref="CR1235" ca="1">-CR1234*INDIRECT(CR1226)</f>
        <v>#N/A</v>
      </c>
      <c r="CS1235" s="148" t="e" cm="1">
        <f t="array" aca="1" ref="CS1235" ca="1">-CS1234*INDIRECT(CS1226)</f>
        <v>#N/A</v>
      </c>
      <c r="CT1235" s="148" t="e" cm="1">
        <f t="array" aca="1" ref="CT1235" ca="1">-CT1234*INDIRECT(CT1226)</f>
        <v>#N/A</v>
      </c>
      <c r="CU1235" s="148" t="e" cm="1">
        <f t="array" aca="1" ref="CU1235" ca="1">-CU1234*INDIRECT(CU1226)</f>
        <v>#N/A</v>
      </c>
      <c r="CV1235" s="148" t="e" cm="1">
        <f t="array" aca="1" ref="CV1235" ca="1">-CV1234*INDIRECT(CV1226)</f>
        <v>#N/A</v>
      </c>
      <c r="CW1235" s="148" t="e" cm="1">
        <f t="array" aca="1" ref="CW1235" ca="1">-CW1234*INDIRECT(CW1226)</f>
        <v>#N/A</v>
      </c>
      <c r="CX1235" s="148" t="e" cm="1">
        <f t="array" aca="1" ref="CX1235" ca="1">-CX1234*INDIRECT(CX1226)</f>
        <v>#N/A</v>
      </c>
      <c r="CY1235" s="148" t="e" cm="1">
        <f t="array" aca="1" ref="CY1235" ca="1">-CY1234*INDIRECT(CY1226)</f>
        <v>#N/A</v>
      </c>
      <c r="CZ1235" s="148" t="e" cm="1">
        <f t="array" aca="1" ref="CZ1235" ca="1">-CZ1234*INDIRECT(CZ1226)</f>
        <v>#N/A</v>
      </c>
      <c r="DA1235" s="148" t="e" cm="1">
        <f t="array" aca="1" ref="DA1235" ca="1">-DA1234*INDIRECT(DA1226)</f>
        <v>#N/A</v>
      </c>
      <c r="DB1235" s="148" t="e" cm="1">
        <f t="array" aca="1" ref="DB1235" ca="1">-DB1234*INDIRECT(DB1226)</f>
        <v>#N/A</v>
      </c>
      <c r="DC1235" s="148" t="e" cm="1">
        <f t="array" aca="1" ref="DC1235" ca="1">-DC1234*INDIRECT(DC1226)</f>
        <v>#N/A</v>
      </c>
      <c r="DD1235" s="148" t="e" cm="1">
        <f t="array" aca="1" ref="DD1235" ca="1">-DD1234*INDIRECT(DD1226)</f>
        <v>#N/A</v>
      </c>
      <c r="DE1235" s="148" t="e" cm="1">
        <f t="array" aca="1" ref="DE1235" ca="1">-DE1234*INDIRECT(DE1226)</f>
        <v>#N/A</v>
      </c>
      <c r="DF1235" s="148" t="e" cm="1">
        <f t="array" aca="1" ref="DF1235" ca="1">-DF1234*INDIRECT(DF1226)</f>
        <v>#N/A</v>
      </c>
      <c r="DG1235" s="148" t="e" cm="1">
        <f t="array" aca="1" ref="DG1235" ca="1">-DG1234*INDIRECT(DG1226)</f>
        <v>#N/A</v>
      </c>
      <c r="DH1235" s="148" t="e" cm="1">
        <f t="array" aca="1" ref="DH1235" ca="1">-DH1234*INDIRECT(DH1226)</f>
        <v>#N/A</v>
      </c>
      <c r="DI1235" s="148" t="e" cm="1">
        <f t="array" aca="1" ref="DI1235" ca="1">-DI1234*INDIRECT(DI1226)</f>
        <v>#N/A</v>
      </c>
      <c r="DJ1235" s="148" t="e" cm="1">
        <f t="array" aca="1" ref="DJ1235" ca="1">-DJ1234*INDIRECT(DJ1226)</f>
        <v>#N/A</v>
      </c>
      <c r="DK1235" s="148" t="e" cm="1">
        <f t="array" aca="1" ref="DK1235" ca="1">-DK1234*INDIRECT(DK1226)</f>
        <v>#N/A</v>
      </c>
      <c r="DL1235" s="148" t="e" cm="1">
        <f t="array" aca="1" ref="DL1235" ca="1">-DL1234*INDIRECT(DL1226)</f>
        <v>#N/A</v>
      </c>
    </row>
    <row r="1236" spans="1:116" x14ac:dyDescent="0.4">
      <c r="B1236" t="s">
        <v>244</v>
      </c>
      <c r="D1236" t="s">
        <v>765</v>
      </c>
      <c r="E1236" s="8" t="str">
        <f t="shared" si="1564"/>
        <v>1236 DC-S</v>
      </c>
      <c r="S1236" s="72"/>
      <c r="T1236" s="72"/>
      <c r="U1236" s="72"/>
      <c r="V1236" s="72"/>
      <c r="W1236" s="72"/>
      <c r="X1236" s="72"/>
      <c r="Y1236" s="72"/>
      <c r="Z1236" s="72"/>
      <c r="AA1236" s="72"/>
      <c r="AB1236" s="72"/>
      <c r="AC1236" s="72"/>
      <c r="AD1236" s="72"/>
      <c r="AE1236" s="72"/>
      <c r="AF1236" s="72"/>
      <c r="AG1236" s="72"/>
      <c r="AH1236" s="72"/>
      <c r="AI1236" s="72"/>
      <c r="AJ1236" s="72"/>
      <c r="AK1236" s="72"/>
      <c r="AL1236" s="72"/>
      <c r="AM1236" s="72"/>
      <c r="AN1236" s="72"/>
      <c r="AO1236" s="72"/>
      <c r="AP1236" s="72"/>
      <c r="AQ1236" s="72"/>
      <c r="AR1236" s="72"/>
      <c r="AS1236" s="72"/>
      <c r="AT1236" s="72"/>
      <c r="AU1236" s="72"/>
      <c r="AV1236" s="72"/>
      <c r="AW1236" s="72"/>
      <c r="AX1236" s="72"/>
      <c r="AY1236" s="72"/>
      <c r="AZ1236" s="72"/>
      <c r="BA1236" s="72"/>
      <c r="BB1236" s="72"/>
      <c r="BC1236" s="72"/>
      <c r="BD1236" s="72"/>
      <c r="BE1236" s="72"/>
      <c r="BF1236" s="72"/>
      <c r="BG1236" s="72"/>
      <c r="BH1236" s="72"/>
      <c r="BI1236" s="72"/>
      <c r="BJ1236" s="72"/>
      <c r="BK1236" s="72"/>
      <c r="BL1236" s="72"/>
      <c r="BM1236" s="72"/>
      <c r="BN1236" s="72"/>
      <c r="BO1236" s="72"/>
      <c r="BP1236" s="72"/>
      <c r="BQ1236" s="72"/>
      <c r="BR1236" s="72"/>
      <c r="BS1236" s="72"/>
      <c r="BT1236" s="72"/>
      <c r="BU1236" s="72"/>
      <c r="BV1236" s="72"/>
      <c r="BW1236" s="72"/>
      <c r="BX1236" s="72"/>
      <c r="BY1236" s="72"/>
      <c r="BZ1236" s="72"/>
      <c r="CA1236" s="72"/>
      <c r="CB1236" s="72"/>
      <c r="CC1236" s="72"/>
      <c r="CD1236" s="72"/>
      <c r="CE1236" s="72"/>
      <c r="CF1236" s="72"/>
      <c r="CG1236" s="72"/>
      <c r="CH1236" s="72"/>
      <c r="CI1236" s="72"/>
      <c r="CJ1236" s="72"/>
      <c r="CK1236" s="72"/>
      <c r="CL1236" s="72"/>
      <c r="CO1236" s="72"/>
      <c r="CP1236" s="72"/>
      <c r="CQ1236" s="72"/>
      <c r="CR1236" s="72"/>
      <c r="CS1236" s="72"/>
      <c r="CT1236" s="72"/>
      <c r="CU1236" s="72"/>
      <c r="CV1236" s="72"/>
      <c r="CW1236" s="72"/>
      <c r="CX1236" s="72"/>
      <c r="CY1236" s="72"/>
      <c r="CZ1236" s="72"/>
      <c r="DA1236" s="72"/>
      <c r="DB1236" s="72"/>
      <c r="DC1236" s="72"/>
      <c r="DD1236" s="72"/>
      <c r="DE1236" s="72"/>
      <c r="DF1236" s="72"/>
      <c r="DG1236" s="72"/>
      <c r="DH1236" s="72"/>
      <c r="DI1236" s="72"/>
      <c r="DJ1236" s="72"/>
      <c r="DK1236" s="72"/>
      <c r="DL1236" s="72"/>
    </row>
    <row r="1237" spans="1:116" x14ac:dyDescent="0.4">
      <c r="B1237" t="s">
        <v>332</v>
      </c>
      <c r="D1237" t="s">
        <v>765</v>
      </c>
      <c r="E1237" s="8" t="str">
        <f t="shared" si="1564"/>
        <v>1237 DC-S</v>
      </c>
      <c r="G1237" s="136" t="str">
        <f>G1224</f>
        <v>(Primary label)</v>
      </c>
      <c r="H1237" s="27"/>
      <c r="I1237" s="78"/>
      <c r="J1237" s="78"/>
      <c r="K1237" s="33"/>
      <c r="L1237" s="33"/>
      <c r="M1237" s="33"/>
      <c r="N1237" s="33"/>
      <c r="O1237" s="33"/>
      <c r="P1237" s="33"/>
      <c r="R1237" s="33"/>
      <c r="S1237" s="77"/>
      <c r="T1237" s="77"/>
      <c r="U1237" s="77"/>
      <c r="V1237" s="77"/>
      <c r="W1237" s="77"/>
      <c r="X1237" s="77"/>
      <c r="Y1237" s="77"/>
      <c r="Z1237" s="77"/>
      <c r="AA1237" s="77"/>
      <c r="AB1237" s="77"/>
      <c r="AC1237" s="77"/>
      <c r="AD1237" s="77"/>
      <c r="AE1237" s="77"/>
      <c r="AF1237" s="77"/>
      <c r="AG1237" s="77"/>
      <c r="AH1237" s="77"/>
      <c r="AI1237" s="77"/>
      <c r="AJ1237" s="77"/>
      <c r="AK1237" s="77"/>
      <c r="AL1237" s="77"/>
      <c r="AM1237" s="77"/>
      <c r="AN1237" s="77"/>
      <c r="AO1237" s="77"/>
      <c r="AP1237" s="77"/>
      <c r="AQ1237" s="77"/>
      <c r="AR1237" s="77"/>
      <c r="AS1237" s="77"/>
      <c r="AT1237" s="77"/>
      <c r="AU1237" s="77"/>
      <c r="AV1237" s="77"/>
      <c r="AW1237" s="77"/>
      <c r="AX1237" s="77"/>
      <c r="AY1237" s="77"/>
      <c r="AZ1237" s="77"/>
      <c r="BA1237" s="77"/>
      <c r="BB1237" s="77"/>
      <c r="BC1237" s="77"/>
      <c r="BD1237" s="77"/>
      <c r="BE1237" s="77"/>
      <c r="BF1237" s="77"/>
      <c r="BG1237" s="77"/>
      <c r="BH1237" s="77"/>
      <c r="BI1237" s="77"/>
      <c r="BJ1237" s="77"/>
      <c r="BK1237" s="77"/>
      <c r="BL1237" s="77"/>
      <c r="BM1237" s="77"/>
      <c r="BN1237" s="77"/>
      <c r="BO1237" s="77"/>
      <c r="BP1237" s="77"/>
      <c r="BQ1237" s="77"/>
      <c r="BR1237" s="77"/>
      <c r="BS1237" s="77"/>
      <c r="BT1237" s="77"/>
      <c r="BU1237" s="77"/>
      <c r="BV1237" s="77"/>
      <c r="BW1237" s="77"/>
      <c r="BX1237" s="77"/>
      <c r="BY1237" s="77"/>
      <c r="BZ1237" s="77"/>
      <c r="CA1237" s="77"/>
      <c r="CB1237" s="77"/>
      <c r="CC1237" s="77"/>
      <c r="CD1237" s="77"/>
      <c r="CE1237" s="77"/>
      <c r="CF1237" s="77"/>
      <c r="CG1237" s="77"/>
      <c r="CH1237" s="77"/>
      <c r="CI1237" s="77"/>
      <c r="CJ1237" s="77"/>
      <c r="CK1237" s="77"/>
      <c r="CL1237" s="77"/>
      <c r="CN1237" s="78"/>
      <c r="CO1237" s="77"/>
      <c r="CP1237" s="77"/>
      <c r="CQ1237" s="77"/>
      <c r="CR1237" s="77"/>
      <c r="CS1237" s="77"/>
      <c r="CT1237" s="77"/>
      <c r="CU1237" s="77"/>
      <c r="CV1237" s="77"/>
      <c r="CW1237" s="77"/>
      <c r="CX1237" s="77"/>
      <c r="CY1237" s="77"/>
      <c r="CZ1237" s="77"/>
      <c r="DA1237" s="77"/>
      <c r="DB1237" s="77"/>
      <c r="DC1237" s="77"/>
      <c r="DD1237" s="77"/>
      <c r="DE1237" s="77"/>
      <c r="DF1237" s="77"/>
      <c r="DG1237" s="77"/>
      <c r="DH1237" s="77"/>
      <c r="DI1237" s="77"/>
      <c r="DJ1237" s="77"/>
      <c r="DK1237" s="77"/>
      <c r="DL1237" s="77"/>
    </row>
    <row r="1238" spans="1:116" x14ac:dyDescent="0.4">
      <c r="B1238" t="s">
        <v>332</v>
      </c>
      <c r="D1238" t="s">
        <v>765</v>
      </c>
      <c r="E1238" s="8" t="str">
        <f>ROW()&amp;" "&amp;D1238</f>
        <v>1238 DC-S</v>
      </c>
      <c r="G1238" s="136" t="str">
        <f>G1225</f>
        <v>primary unit</v>
      </c>
      <c r="S1238" s="72"/>
      <c r="T1238" s="72"/>
      <c r="U1238" s="72"/>
      <c r="V1238" s="72"/>
      <c r="W1238" s="72"/>
      <c r="X1238" s="72"/>
      <c r="Y1238" s="72"/>
      <c r="Z1238" s="72"/>
      <c r="AA1238" s="72"/>
      <c r="AB1238" s="72"/>
      <c r="AC1238" s="72"/>
      <c r="AD1238" s="72"/>
      <c r="AE1238" s="72"/>
      <c r="AF1238" s="72"/>
      <c r="AG1238" s="72"/>
      <c r="AH1238" s="72"/>
      <c r="AI1238" s="72"/>
      <c r="AJ1238" s="72"/>
      <c r="AK1238" s="72"/>
      <c r="AL1238" s="72"/>
      <c r="AM1238" s="72"/>
      <c r="AN1238" s="72"/>
      <c r="AO1238" s="72"/>
      <c r="AP1238" s="72"/>
      <c r="AQ1238" s="72"/>
      <c r="AR1238" s="72"/>
      <c r="AS1238" s="72"/>
      <c r="AT1238" s="72"/>
      <c r="AU1238" s="72"/>
      <c r="AV1238" s="72"/>
      <c r="AW1238" s="72"/>
      <c r="AX1238" s="72"/>
      <c r="AY1238" s="72"/>
      <c r="AZ1238" s="72"/>
      <c r="BA1238" s="72"/>
      <c r="BB1238" s="72"/>
      <c r="BC1238" s="72"/>
      <c r="BD1238" s="72"/>
      <c r="BE1238" s="72"/>
      <c r="BF1238" s="72"/>
      <c r="BG1238" s="72"/>
      <c r="BH1238" s="72"/>
      <c r="BI1238" s="72"/>
      <c r="BJ1238" s="72"/>
      <c r="BK1238" s="72"/>
      <c r="BL1238" s="72"/>
      <c r="BM1238" s="72"/>
      <c r="BN1238" s="72"/>
      <c r="BO1238" s="72"/>
      <c r="BP1238" s="72"/>
      <c r="BQ1238" s="72"/>
      <c r="BR1238" s="72"/>
      <c r="BS1238" s="72"/>
      <c r="BT1238" s="72"/>
      <c r="BU1238" s="72"/>
      <c r="BV1238" s="72"/>
      <c r="BW1238" s="72"/>
      <c r="BX1238" s="72"/>
      <c r="BY1238" s="72"/>
      <c r="BZ1238" s="72"/>
      <c r="CA1238" s="72"/>
      <c r="CB1238" s="72"/>
      <c r="CC1238" s="72"/>
      <c r="CD1238" s="72"/>
      <c r="CE1238" s="72"/>
      <c r="CF1238" s="72"/>
      <c r="CG1238" s="72"/>
      <c r="CH1238" s="72"/>
      <c r="CI1238" s="72"/>
      <c r="CJ1238" s="72"/>
      <c r="CK1238" s="72"/>
      <c r="CL1238" s="72"/>
      <c r="CO1238" s="72"/>
      <c r="CP1238" s="72"/>
      <c r="CQ1238" s="72"/>
      <c r="CR1238" s="72"/>
      <c r="CS1238" s="72"/>
      <c r="CT1238" s="72"/>
      <c r="CU1238" s="72"/>
      <c r="CV1238" s="72"/>
      <c r="CW1238" s="72"/>
      <c r="CX1238" s="72"/>
      <c r="CY1238" s="72"/>
      <c r="CZ1238" s="72"/>
      <c r="DA1238" s="72"/>
      <c r="DB1238" s="72"/>
      <c r="DC1238" s="72"/>
      <c r="DD1238" s="72"/>
      <c r="DE1238" s="72"/>
      <c r="DF1238" s="72"/>
      <c r="DG1238" s="72"/>
      <c r="DH1238" s="72"/>
      <c r="DI1238" s="72"/>
      <c r="DJ1238" s="72"/>
      <c r="DK1238" s="72"/>
      <c r="DL1238" s="72"/>
    </row>
    <row r="1239" spans="1:116" x14ac:dyDescent="0.4">
      <c r="B1239" t="s">
        <v>332</v>
      </c>
      <c r="D1239" t="s">
        <v>765</v>
      </c>
      <c r="E1239" s="8" t="str">
        <f t="shared" si="1564"/>
        <v>1239 DC-S</v>
      </c>
      <c r="G1239" s="136" t="str">
        <f>G1226</f>
        <v>Primary revenue driver</v>
      </c>
      <c r="K1239" s="53"/>
      <c r="L1239" s="53"/>
      <c r="M1239" s="53"/>
      <c r="N1239" s="53"/>
      <c r="O1239" s="53"/>
      <c r="P1239" s="53"/>
      <c r="R1239" s="24"/>
      <c r="S1239" s="179" t="str">
        <f t="shared" ref="S1239:AX1239" si="1566">S1226</f>
        <v>S$16</v>
      </c>
      <c r="T1239" s="179" t="str">
        <f t="shared" si="1566"/>
        <v>T$16</v>
      </c>
      <c r="U1239" s="179" t="str">
        <f t="shared" si="1566"/>
        <v>U$16</v>
      </c>
      <c r="V1239" s="179" t="str">
        <f t="shared" si="1566"/>
        <v>V$16</v>
      </c>
      <c r="W1239" s="179" t="str">
        <f t="shared" si="1566"/>
        <v>W$16</v>
      </c>
      <c r="X1239" s="179" t="str">
        <f t="shared" si="1566"/>
        <v>X$16</v>
      </c>
      <c r="Y1239" s="179" t="str">
        <f t="shared" si="1566"/>
        <v>Y$16</v>
      </c>
      <c r="Z1239" s="179" t="str">
        <f t="shared" si="1566"/>
        <v>Z$16</v>
      </c>
      <c r="AA1239" s="179" t="str">
        <f t="shared" si="1566"/>
        <v>AA$16</v>
      </c>
      <c r="AB1239" s="179" t="str">
        <f t="shared" si="1566"/>
        <v>AB$16</v>
      </c>
      <c r="AC1239" s="179" t="str">
        <f t="shared" si="1566"/>
        <v>AC$16</v>
      </c>
      <c r="AD1239" s="179" t="str">
        <f t="shared" si="1566"/>
        <v>AD$16</v>
      </c>
      <c r="AE1239" s="179" t="str">
        <f t="shared" si="1566"/>
        <v>AE$16</v>
      </c>
      <c r="AF1239" s="179" t="str">
        <f t="shared" si="1566"/>
        <v>AF$16</v>
      </c>
      <c r="AG1239" s="179" t="str">
        <f t="shared" si="1566"/>
        <v>AG$16</v>
      </c>
      <c r="AH1239" s="179" t="str">
        <f t="shared" si="1566"/>
        <v>AH$16</v>
      </c>
      <c r="AI1239" s="179" t="str">
        <f t="shared" si="1566"/>
        <v>AI$16</v>
      </c>
      <c r="AJ1239" s="179" t="str">
        <f t="shared" si="1566"/>
        <v>AJ$16</v>
      </c>
      <c r="AK1239" s="179" t="str">
        <f t="shared" si="1566"/>
        <v>AK$16</v>
      </c>
      <c r="AL1239" s="179" t="str">
        <f t="shared" si="1566"/>
        <v>AL$16</v>
      </c>
      <c r="AM1239" s="179" t="str">
        <f t="shared" si="1566"/>
        <v>AM$16</v>
      </c>
      <c r="AN1239" s="179" t="str">
        <f t="shared" si="1566"/>
        <v>AN$16</v>
      </c>
      <c r="AO1239" s="179" t="str">
        <f t="shared" si="1566"/>
        <v>AO$16</v>
      </c>
      <c r="AP1239" s="179" t="str">
        <f t="shared" si="1566"/>
        <v>AP$16</v>
      </c>
      <c r="AQ1239" s="179" t="str">
        <f t="shared" si="1566"/>
        <v>AQ$16</v>
      </c>
      <c r="AR1239" s="179" t="str">
        <f t="shared" si="1566"/>
        <v>AR$16</v>
      </c>
      <c r="AS1239" s="179" t="str">
        <f t="shared" si="1566"/>
        <v>AS$16</v>
      </c>
      <c r="AT1239" s="179" t="str">
        <f t="shared" si="1566"/>
        <v>AT$16</v>
      </c>
      <c r="AU1239" s="179" t="str">
        <f t="shared" si="1566"/>
        <v>AU$16</v>
      </c>
      <c r="AV1239" s="179" t="str">
        <f t="shared" si="1566"/>
        <v>AV$16</v>
      </c>
      <c r="AW1239" s="179" t="str">
        <f t="shared" si="1566"/>
        <v>AW$16</v>
      </c>
      <c r="AX1239" s="179" t="str">
        <f t="shared" si="1566"/>
        <v>AX$16</v>
      </c>
      <c r="AY1239" s="179" t="str">
        <f t="shared" ref="AY1239:CD1239" si="1567">AY1226</f>
        <v>AY$16</v>
      </c>
      <c r="AZ1239" s="179" t="str">
        <f t="shared" si="1567"/>
        <v>AZ$16</v>
      </c>
      <c r="BA1239" s="179" t="str">
        <f t="shared" si="1567"/>
        <v>BA$16</v>
      </c>
      <c r="BB1239" s="179" t="str">
        <f t="shared" si="1567"/>
        <v>BB$16</v>
      </c>
      <c r="BC1239" s="179" t="str">
        <f t="shared" si="1567"/>
        <v>BC$16</v>
      </c>
      <c r="BD1239" s="179" t="str">
        <f t="shared" si="1567"/>
        <v>BD$16</v>
      </c>
      <c r="BE1239" s="179" t="str">
        <f t="shared" si="1567"/>
        <v>BE$16</v>
      </c>
      <c r="BF1239" s="179" t="str">
        <f t="shared" si="1567"/>
        <v>BF$16</v>
      </c>
      <c r="BG1239" s="179" t="str">
        <f t="shared" si="1567"/>
        <v>BG$16</v>
      </c>
      <c r="BH1239" s="179" t="str">
        <f t="shared" si="1567"/>
        <v>BH$16</v>
      </c>
      <c r="BI1239" s="179" t="str">
        <f t="shared" si="1567"/>
        <v>BI$16</v>
      </c>
      <c r="BJ1239" s="179" t="str">
        <f t="shared" si="1567"/>
        <v>BJ$16</v>
      </c>
      <c r="BK1239" s="179" t="str">
        <f t="shared" si="1567"/>
        <v>BK$16</v>
      </c>
      <c r="BL1239" s="179" t="str">
        <f t="shared" si="1567"/>
        <v>BL$16</v>
      </c>
      <c r="BM1239" s="179" t="str">
        <f t="shared" si="1567"/>
        <v>BM$16</v>
      </c>
      <c r="BN1239" s="179" t="str">
        <f t="shared" si="1567"/>
        <v>BN$16</v>
      </c>
      <c r="BO1239" s="179" t="str">
        <f t="shared" si="1567"/>
        <v>BO$16</v>
      </c>
      <c r="BP1239" s="179" t="str">
        <f t="shared" si="1567"/>
        <v>BP$16</v>
      </c>
      <c r="BQ1239" s="179" t="str">
        <f t="shared" si="1567"/>
        <v>BQ$16</v>
      </c>
      <c r="BR1239" s="179" t="str">
        <f t="shared" si="1567"/>
        <v>BR$16</v>
      </c>
      <c r="BS1239" s="179" t="str">
        <f t="shared" si="1567"/>
        <v>BS$16</v>
      </c>
      <c r="BT1239" s="179" t="str">
        <f t="shared" si="1567"/>
        <v>BT$16</v>
      </c>
      <c r="BU1239" s="179" t="str">
        <f t="shared" si="1567"/>
        <v>BU$16</v>
      </c>
      <c r="BV1239" s="179" t="str">
        <f t="shared" si="1567"/>
        <v>BV$16</v>
      </c>
      <c r="BW1239" s="179" t="str">
        <f t="shared" si="1567"/>
        <v>BW$16</v>
      </c>
      <c r="BX1239" s="179" t="str">
        <f t="shared" si="1567"/>
        <v>BX$16</v>
      </c>
      <c r="BY1239" s="179" t="str">
        <f t="shared" si="1567"/>
        <v>BY$16</v>
      </c>
      <c r="BZ1239" s="179" t="str">
        <f t="shared" si="1567"/>
        <v>BZ$16</v>
      </c>
      <c r="CA1239" s="179" t="str">
        <f t="shared" si="1567"/>
        <v>CA$16</v>
      </c>
      <c r="CB1239" s="179" t="str">
        <f t="shared" si="1567"/>
        <v>CB$16</v>
      </c>
      <c r="CC1239" s="179" t="str">
        <f t="shared" si="1567"/>
        <v>CC$16</v>
      </c>
      <c r="CD1239" s="179" t="str">
        <f t="shared" si="1567"/>
        <v>CD$16</v>
      </c>
      <c r="CE1239" s="179" t="str">
        <f t="shared" ref="CE1239:CL1239" si="1568">CE1226</f>
        <v>CE$16</v>
      </c>
      <c r="CF1239" s="179" t="str">
        <f t="shared" si="1568"/>
        <v>CF$16</v>
      </c>
      <c r="CG1239" s="179" t="str">
        <f t="shared" si="1568"/>
        <v>CG$16</v>
      </c>
      <c r="CH1239" s="179" t="str">
        <f t="shared" si="1568"/>
        <v>CH$16</v>
      </c>
      <c r="CI1239" s="179" t="str">
        <f t="shared" si="1568"/>
        <v>CI$16</v>
      </c>
      <c r="CJ1239" s="179" t="str">
        <f t="shared" si="1568"/>
        <v>CJ$16</v>
      </c>
      <c r="CK1239" s="179" t="str">
        <f t="shared" si="1568"/>
        <v>CK$16</v>
      </c>
      <c r="CL1239" s="179" t="str">
        <f t="shared" si="1568"/>
        <v>CL$16</v>
      </c>
      <c r="CO1239" s="179" t="str">
        <f t="shared" ref="CO1239:DL1239" si="1569">CO1226</f>
        <v>CO$16</v>
      </c>
      <c r="CP1239" s="179" t="str">
        <f t="shared" si="1569"/>
        <v>CP$16</v>
      </c>
      <c r="CQ1239" s="179" t="str">
        <f t="shared" si="1569"/>
        <v>CQ$16</v>
      </c>
      <c r="CR1239" s="179" t="str">
        <f t="shared" si="1569"/>
        <v>CR$16</v>
      </c>
      <c r="CS1239" s="179" t="str">
        <f t="shared" si="1569"/>
        <v>CS$16</v>
      </c>
      <c r="CT1239" s="179" t="str">
        <f t="shared" si="1569"/>
        <v>CT$16</v>
      </c>
      <c r="CU1239" s="179" t="str">
        <f t="shared" si="1569"/>
        <v>CU$16</v>
      </c>
      <c r="CV1239" s="179" t="str">
        <f t="shared" si="1569"/>
        <v>CV$16</v>
      </c>
      <c r="CW1239" s="179" t="str">
        <f t="shared" si="1569"/>
        <v>CW$16</v>
      </c>
      <c r="CX1239" s="179" t="str">
        <f t="shared" si="1569"/>
        <v>CX$16</v>
      </c>
      <c r="CY1239" s="179" t="str">
        <f t="shared" si="1569"/>
        <v>CY$16</v>
      </c>
      <c r="CZ1239" s="179" t="str">
        <f t="shared" si="1569"/>
        <v>CZ$16</v>
      </c>
      <c r="DA1239" s="179" t="str">
        <f t="shared" si="1569"/>
        <v>DA$16</v>
      </c>
      <c r="DB1239" s="179" t="str">
        <f t="shared" si="1569"/>
        <v>DB$16</v>
      </c>
      <c r="DC1239" s="179" t="str">
        <f t="shared" si="1569"/>
        <v>DC$16</v>
      </c>
      <c r="DD1239" s="179" t="str">
        <f t="shared" si="1569"/>
        <v>DD$16</v>
      </c>
      <c r="DE1239" s="179" t="str">
        <f t="shared" si="1569"/>
        <v>DE$16</v>
      </c>
      <c r="DF1239" s="179" t="str">
        <f t="shared" si="1569"/>
        <v>DF$16</v>
      </c>
      <c r="DG1239" s="179" t="str">
        <f t="shared" si="1569"/>
        <v>DG$16</v>
      </c>
      <c r="DH1239" s="179" t="str">
        <f t="shared" si="1569"/>
        <v>DH$16</v>
      </c>
      <c r="DI1239" s="179" t="str">
        <f t="shared" si="1569"/>
        <v>DI$16</v>
      </c>
      <c r="DJ1239" s="179" t="str">
        <f t="shared" si="1569"/>
        <v>DJ$16</v>
      </c>
      <c r="DK1239" s="179" t="str">
        <f t="shared" si="1569"/>
        <v>DK$16</v>
      </c>
      <c r="DL1239" s="179" t="str">
        <f t="shared" si="1569"/>
        <v>DL$16</v>
      </c>
    </row>
    <row r="1240" spans="1:116" x14ac:dyDescent="0.4">
      <c r="B1240" t="s">
        <v>332</v>
      </c>
      <c r="D1240" t="s">
        <v>765</v>
      </c>
      <c r="E1240" s="8" t="str">
        <f t="shared" si="1564"/>
        <v>1240 DC-S</v>
      </c>
      <c r="G1240" s="136" t="str">
        <f>G1227</f>
        <v>Primary volume driver</v>
      </c>
      <c r="H1240" s="12"/>
      <c r="I1240" s="60"/>
      <c r="J1240" s="60"/>
      <c r="K1240" s="15"/>
      <c r="L1240" s="15"/>
      <c r="M1240" s="15"/>
      <c r="N1240" s="15"/>
      <c r="O1240" s="15"/>
      <c r="P1240" s="15"/>
      <c r="R1240" s="15"/>
      <c r="S1240" s="179" t="str">
        <f t="shared" ref="S1240:AX1240" si="1570">S1227</f>
        <v>S$17</v>
      </c>
      <c r="T1240" s="179" t="str">
        <f t="shared" si="1570"/>
        <v>T$17</v>
      </c>
      <c r="U1240" s="179" t="str">
        <f t="shared" si="1570"/>
        <v>U$17</v>
      </c>
      <c r="V1240" s="179" t="str">
        <f t="shared" si="1570"/>
        <v>V$17</v>
      </c>
      <c r="W1240" s="179" t="str">
        <f t="shared" si="1570"/>
        <v>W$17</v>
      </c>
      <c r="X1240" s="179" t="str">
        <f t="shared" si="1570"/>
        <v>X$17</v>
      </c>
      <c r="Y1240" s="179" t="str">
        <f t="shared" si="1570"/>
        <v>Y$17</v>
      </c>
      <c r="Z1240" s="179" t="str">
        <f t="shared" si="1570"/>
        <v>Z$17</v>
      </c>
      <c r="AA1240" s="179" t="str">
        <f t="shared" si="1570"/>
        <v>AA$17</v>
      </c>
      <c r="AB1240" s="179" t="str">
        <f t="shared" si="1570"/>
        <v>AB$17</v>
      </c>
      <c r="AC1240" s="179" t="str">
        <f t="shared" si="1570"/>
        <v>AC$17</v>
      </c>
      <c r="AD1240" s="179" t="str">
        <f t="shared" si="1570"/>
        <v>AD$17</v>
      </c>
      <c r="AE1240" s="179" t="str">
        <f t="shared" si="1570"/>
        <v>AE$17</v>
      </c>
      <c r="AF1240" s="179" t="str">
        <f t="shared" si="1570"/>
        <v>AF$17</v>
      </c>
      <c r="AG1240" s="179" t="str">
        <f t="shared" si="1570"/>
        <v>AG$17</v>
      </c>
      <c r="AH1240" s="179" t="str">
        <f t="shared" si="1570"/>
        <v>AH$17</v>
      </c>
      <c r="AI1240" s="179" t="str">
        <f t="shared" si="1570"/>
        <v>AI$17</v>
      </c>
      <c r="AJ1240" s="179" t="str">
        <f t="shared" si="1570"/>
        <v>AJ$17</v>
      </c>
      <c r="AK1240" s="179" t="str">
        <f t="shared" si="1570"/>
        <v>AK$17</v>
      </c>
      <c r="AL1240" s="179" t="str">
        <f t="shared" si="1570"/>
        <v>AL$17</v>
      </c>
      <c r="AM1240" s="179" t="str">
        <f t="shared" si="1570"/>
        <v>AM$17</v>
      </c>
      <c r="AN1240" s="179" t="str">
        <f t="shared" si="1570"/>
        <v>AN$17</v>
      </c>
      <c r="AO1240" s="179" t="str">
        <f t="shared" si="1570"/>
        <v>AO$17</v>
      </c>
      <c r="AP1240" s="179" t="str">
        <f t="shared" si="1570"/>
        <v>AP$17</v>
      </c>
      <c r="AQ1240" s="179" t="str">
        <f t="shared" si="1570"/>
        <v>AQ$17</v>
      </c>
      <c r="AR1240" s="179" t="str">
        <f t="shared" si="1570"/>
        <v>AR$17</v>
      </c>
      <c r="AS1240" s="179" t="str">
        <f t="shared" si="1570"/>
        <v>AS$17</v>
      </c>
      <c r="AT1240" s="179" t="str">
        <f t="shared" si="1570"/>
        <v>AT$17</v>
      </c>
      <c r="AU1240" s="179" t="str">
        <f t="shared" si="1570"/>
        <v>AU$17</v>
      </c>
      <c r="AV1240" s="179" t="str">
        <f t="shared" si="1570"/>
        <v>AV$17</v>
      </c>
      <c r="AW1240" s="179" t="str">
        <f t="shared" si="1570"/>
        <v>AW$17</v>
      </c>
      <c r="AX1240" s="179" t="str">
        <f t="shared" si="1570"/>
        <v>AX$17</v>
      </c>
      <c r="AY1240" s="179" t="str">
        <f t="shared" ref="AY1240:CD1240" si="1571">AY1227</f>
        <v>AY$17</v>
      </c>
      <c r="AZ1240" s="179" t="str">
        <f t="shared" si="1571"/>
        <v>AZ$17</v>
      </c>
      <c r="BA1240" s="179" t="str">
        <f t="shared" si="1571"/>
        <v>BA$17</v>
      </c>
      <c r="BB1240" s="179" t="str">
        <f t="shared" si="1571"/>
        <v>BB$17</v>
      </c>
      <c r="BC1240" s="179" t="str">
        <f t="shared" si="1571"/>
        <v>BC$17</v>
      </c>
      <c r="BD1240" s="179" t="str">
        <f t="shared" si="1571"/>
        <v>BD$17</v>
      </c>
      <c r="BE1240" s="179" t="str">
        <f t="shared" si="1571"/>
        <v>BE$17</v>
      </c>
      <c r="BF1240" s="179" t="str">
        <f t="shared" si="1571"/>
        <v>BF$17</v>
      </c>
      <c r="BG1240" s="179" t="str">
        <f t="shared" si="1571"/>
        <v>BG$17</v>
      </c>
      <c r="BH1240" s="179" t="str">
        <f t="shared" si="1571"/>
        <v>BH$17</v>
      </c>
      <c r="BI1240" s="179" t="str">
        <f t="shared" si="1571"/>
        <v>BI$17</v>
      </c>
      <c r="BJ1240" s="179" t="str">
        <f t="shared" si="1571"/>
        <v>BJ$17</v>
      </c>
      <c r="BK1240" s="179" t="str">
        <f t="shared" si="1571"/>
        <v>BK$17</v>
      </c>
      <c r="BL1240" s="179" t="str">
        <f t="shared" si="1571"/>
        <v>BL$17</v>
      </c>
      <c r="BM1240" s="179" t="str">
        <f t="shared" si="1571"/>
        <v>BM$17</v>
      </c>
      <c r="BN1240" s="179" t="str">
        <f t="shared" si="1571"/>
        <v>BN$17</v>
      </c>
      <c r="BO1240" s="179" t="str">
        <f t="shared" si="1571"/>
        <v>BO$17</v>
      </c>
      <c r="BP1240" s="179" t="str">
        <f t="shared" si="1571"/>
        <v>BP$17</v>
      </c>
      <c r="BQ1240" s="179" t="str">
        <f t="shared" si="1571"/>
        <v>BQ$17</v>
      </c>
      <c r="BR1240" s="179" t="str">
        <f t="shared" si="1571"/>
        <v>BR$17</v>
      </c>
      <c r="BS1240" s="179" t="str">
        <f t="shared" si="1571"/>
        <v>BS$17</v>
      </c>
      <c r="BT1240" s="179" t="str">
        <f t="shared" si="1571"/>
        <v>BT$17</v>
      </c>
      <c r="BU1240" s="179" t="str">
        <f t="shared" si="1571"/>
        <v>BU$17</v>
      </c>
      <c r="BV1240" s="179" t="str">
        <f t="shared" si="1571"/>
        <v>BV$17</v>
      </c>
      <c r="BW1240" s="179" t="str">
        <f t="shared" si="1571"/>
        <v>BW$17</v>
      </c>
      <c r="BX1240" s="179" t="str">
        <f t="shared" si="1571"/>
        <v>BX$17</v>
      </c>
      <c r="BY1240" s="179" t="str">
        <f t="shared" si="1571"/>
        <v>BY$17</v>
      </c>
      <c r="BZ1240" s="179" t="str">
        <f t="shared" si="1571"/>
        <v>BZ$17</v>
      </c>
      <c r="CA1240" s="179" t="str">
        <f t="shared" si="1571"/>
        <v>CA$17</v>
      </c>
      <c r="CB1240" s="179" t="str">
        <f t="shared" si="1571"/>
        <v>CB$17</v>
      </c>
      <c r="CC1240" s="179" t="str">
        <f t="shared" si="1571"/>
        <v>CC$17</v>
      </c>
      <c r="CD1240" s="179" t="str">
        <f t="shared" si="1571"/>
        <v>CD$17</v>
      </c>
      <c r="CE1240" s="179" t="str">
        <f t="shared" ref="CE1240:CL1240" si="1572">CE1227</f>
        <v>CE$17</v>
      </c>
      <c r="CF1240" s="179" t="str">
        <f t="shared" si="1572"/>
        <v>CF$17</v>
      </c>
      <c r="CG1240" s="179" t="str">
        <f t="shared" si="1572"/>
        <v>CG$17</v>
      </c>
      <c r="CH1240" s="179" t="str">
        <f t="shared" si="1572"/>
        <v>CH$17</v>
      </c>
      <c r="CI1240" s="179" t="str">
        <f t="shared" si="1572"/>
        <v>CI$17</v>
      </c>
      <c r="CJ1240" s="179" t="str">
        <f t="shared" si="1572"/>
        <v>CJ$17</v>
      </c>
      <c r="CK1240" s="179" t="str">
        <f t="shared" si="1572"/>
        <v>CK$17</v>
      </c>
      <c r="CL1240" s="179" t="str">
        <f t="shared" si="1572"/>
        <v>CL$17</v>
      </c>
      <c r="CN1240" s="60"/>
      <c r="CO1240" s="179" t="str">
        <f t="shared" ref="CO1240:DL1240" si="1573">CO1227</f>
        <v>CO$17</v>
      </c>
      <c r="CP1240" s="179" t="str">
        <f t="shared" si="1573"/>
        <v>CP$17</v>
      </c>
      <c r="CQ1240" s="179" t="str">
        <f t="shared" si="1573"/>
        <v>CQ$17</v>
      </c>
      <c r="CR1240" s="179" t="str">
        <f t="shared" si="1573"/>
        <v>CR$17</v>
      </c>
      <c r="CS1240" s="179" t="str">
        <f t="shared" si="1573"/>
        <v>CS$17</v>
      </c>
      <c r="CT1240" s="179" t="str">
        <f t="shared" si="1573"/>
        <v>CT$17</v>
      </c>
      <c r="CU1240" s="179" t="str">
        <f t="shared" si="1573"/>
        <v>CU$17</v>
      </c>
      <c r="CV1240" s="179" t="str">
        <f t="shared" si="1573"/>
        <v>CV$17</v>
      </c>
      <c r="CW1240" s="179" t="str">
        <f t="shared" si="1573"/>
        <v>CW$17</v>
      </c>
      <c r="CX1240" s="179" t="str">
        <f t="shared" si="1573"/>
        <v>CX$17</v>
      </c>
      <c r="CY1240" s="179" t="str">
        <f t="shared" si="1573"/>
        <v>CY$17</v>
      </c>
      <c r="CZ1240" s="179" t="str">
        <f t="shared" si="1573"/>
        <v>CZ$17</v>
      </c>
      <c r="DA1240" s="179" t="str">
        <f t="shared" si="1573"/>
        <v>DA$17</v>
      </c>
      <c r="DB1240" s="179" t="str">
        <f t="shared" si="1573"/>
        <v>DB$17</v>
      </c>
      <c r="DC1240" s="179" t="str">
        <f t="shared" si="1573"/>
        <v>DC$17</v>
      </c>
      <c r="DD1240" s="179" t="str">
        <f t="shared" si="1573"/>
        <v>DD$17</v>
      </c>
      <c r="DE1240" s="179" t="str">
        <f t="shared" si="1573"/>
        <v>DE$17</v>
      </c>
      <c r="DF1240" s="179" t="str">
        <f t="shared" si="1573"/>
        <v>DF$17</v>
      </c>
      <c r="DG1240" s="179" t="str">
        <f t="shared" si="1573"/>
        <v>DG$17</v>
      </c>
      <c r="DH1240" s="179" t="str">
        <f t="shared" si="1573"/>
        <v>DH$17</v>
      </c>
      <c r="DI1240" s="179" t="str">
        <f t="shared" si="1573"/>
        <v>DI$17</v>
      </c>
      <c r="DJ1240" s="179" t="str">
        <f t="shared" si="1573"/>
        <v>DJ$17</v>
      </c>
      <c r="DK1240" s="179" t="str">
        <f t="shared" si="1573"/>
        <v>DK$17</v>
      </c>
      <c r="DL1240" s="179" t="str">
        <f t="shared" si="1573"/>
        <v>DL$17</v>
      </c>
    </row>
    <row r="1241" spans="1:116" x14ac:dyDescent="0.4">
      <c r="B1241" t="s">
        <v>332</v>
      </c>
      <c r="D1241" t="s">
        <v>765</v>
      </c>
      <c r="E1241" s="8" t="str">
        <f t="shared" si="1564"/>
        <v>1241 DC-S</v>
      </c>
      <c r="G1241" s="191" t="str">
        <f>G1232</f>
        <v>% of revenue direct cost:</v>
      </c>
      <c r="H1241" s="12"/>
      <c r="I1241" s="60"/>
      <c r="J1241" s="60"/>
      <c r="K1241" s="15"/>
      <c r="L1241" s="15"/>
      <c r="M1241" s="15"/>
      <c r="N1241" s="15"/>
      <c r="O1241" s="15"/>
      <c r="P1241" s="15"/>
      <c r="R1241" s="15"/>
      <c r="S1241" s="179">
        <f t="shared" ref="S1241:AX1241" si="1574">S1228</f>
        <v>0</v>
      </c>
      <c r="T1241" s="179">
        <f t="shared" si="1574"/>
        <v>0</v>
      </c>
      <c r="U1241" s="179">
        <f t="shared" si="1574"/>
        <v>0</v>
      </c>
      <c r="V1241" s="179">
        <f t="shared" si="1574"/>
        <v>0</v>
      </c>
      <c r="W1241" s="179">
        <f t="shared" si="1574"/>
        <v>0</v>
      </c>
      <c r="X1241" s="179">
        <f t="shared" si="1574"/>
        <v>0</v>
      </c>
      <c r="Y1241" s="179">
        <f t="shared" si="1574"/>
        <v>0</v>
      </c>
      <c r="Z1241" s="179">
        <f t="shared" si="1574"/>
        <v>0</v>
      </c>
      <c r="AA1241" s="179">
        <f t="shared" si="1574"/>
        <v>0</v>
      </c>
      <c r="AB1241" s="179">
        <f t="shared" si="1574"/>
        <v>0</v>
      </c>
      <c r="AC1241" s="179">
        <f t="shared" si="1574"/>
        <v>0</v>
      </c>
      <c r="AD1241" s="179">
        <f t="shared" si="1574"/>
        <v>0</v>
      </c>
      <c r="AE1241" s="179">
        <f t="shared" si="1574"/>
        <v>0</v>
      </c>
      <c r="AF1241" s="179">
        <f t="shared" si="1574"/>
        <v>0</v>
      </c>
      <c r="AG1241" s="179">
        <f t="shared" si="1574"/>
        <v>0</v>
      </c>
      <c r="AH1241" s="179">
        <f t="shared" si="1574"/>
        <v>0</v>
      </c>
      <c r="AI1241" s="179">
        <f t="shared" si="1574"/>
        <v>0</v>
      </c>
      <c r="AJ1241" s="179">
        <f t="shared" si="1574"/>
        <v>0</v>
      </c>
      <c r="AK1241" s="179">
        <f t="shared" si="1574"/>
        <v>0</v>
      </c>
      <c r="AL1241" s="179">
        <f t="shared" si="1574"/>
        <v>0</v>
      </c>
      <c r="AM1241" s="179">
        <f t="shared" si="1574"/>
        <v>0</v>
      </c>
      <c r="AN1241" s="179">
        <f t="shared" si="1574"/>
        <v>0</v>
      </c>
      <c r="AO1241" s="179">
        <f t="shared" si="1574"/>
        <v>0</v>
      </c>
      <c r="AP1241" s="179">
        <f t="shared" si="1574"/>
        <v>0</v>
      </c>
      <c r="AQ1241" s="179">
        <f t="shared" si="1574"/>
        <v>0</v>
      </c>
      <c r="AR1241" s="179">
        <f t="shared" si="1574"/>
        <v>0</v>
      </c>
      <c r="AS1241" s="179">
        <f t="shared" si="1574"/>
        <v>0</v>
      </c>
      <c r="AT1241" s="179">
        <f t="shared" si="1574"/>
        <v>0</v>
      </c>
      <c r="AU1241" s="179">
        <f t="shared" si="1574"/>
        <v>0</v>
      </c>
      <c r="AV1241" s="179">
        <f t="shared" si="1574"/>
        <v>0</v>
      </c>
      <c r="AW1241" s="179">
        <f t="shared" si="1574"/>
        <v>0</v>
      </c>
      <c r="AX1241" s="179">
        <f t="shared" si="1574"/>
        <v>0</v>
      </c>
      <c r="AY1241" s="179">
        <f t="shared" ref="AY1241:CD1241" si="1575">AY1228</f>
        <v>0</v>
      </c>
      <c r="AZ1241" s="179">
        <f t="shared" si="1575"/>
        <v>0</v>
      </c>
      <c r="BA1241" s="179">
        <f t="shared" si="1575"/>
        <v>0</v>
      </c>
      <c r="BB1241" s="179">
        <f t="shared" si="1575"/>
        <v>0</v>
      </c>
      <c r="BC1241" s="179">
        <f t="shared" si="1575"/>
        <v>0</v>
      </c>
      <c r="BD1241" s="179">
        <f t="shared" si="1575"/>
        <v>0</v>
      </c>
      <c r="BE1241" s="179">
        <f t="shared" si="1575"/>
        <v>0</v>
      </c>
      <c r="BF1241" s="179">
        <f t="shared" si="1575"/>
        <v>0</v>
      </c>
      <c r="BG1241" s="179">
        <f t="shared" si="1575"/>
        <v>0</v>
      </c>
      <c r="BH1241" s="179">
        <f t="shared" si="1575"/>
        <v>0</v>
      </c>
      <c r="BI1241" s="179">
        <f t="shared" si="1575"/>
        <v>0</v>
      </c>
      <c r="BJ1241" s="179">
        <f t="shared" si="1575"/>
        <v>0</v>
      </c>
      <c r="BK1241" s="179">
        <f t="shared" si="1575"/>
        <v>0</v>
      </c>
      <c r="BL1241" s="179">
        <f t="shared" si="1575"/>
        <v>0</v>
      </c>
      <c r="BM1241" s="179">
        <f t="shared" si="1575"/>
        <v>0</v>
      </c>
      <c r="BN1241" s="179">
        <f t="shared" si="1575"/>
        <v>0</v>
      </c>
      <c r="BO1241" s="179">
        <f t="shared" si="1575"/>
        <v>0</v>
      </c>
      <c r="BP1241" s="179">
        <f t="shared" si="1575"/>
        <v>0</v>
      </c>
      <c r="BQ1241" s="179">
        <f t="shared" si="1575"/>
        <v>0</v>
      </c>
      <c r="BR1241" s="179">
        <f t="shared" si="1575"/>
        <v>0</v>
      </c>
      <c r="BS1241" s="179">
        <f t="shared" si="1575"/>
        <v>0</v>
      </c>
      <c r="BT1241" s="179">
        <f t="shared" si="1575"/>
        <v>0</v>
      </c>
      <c r="BU1241" s="179">
        <f t="shared" si="1575"/>
        <v>0</v>
      </c>
      <c r="BV1241" s="179">
        <f t="shared" si="1575"/>
        <v>0</v>
      </c>
      <c r="BW1241" s="179">
        <f t="shared" si="1575"/>
        <v>0</v>
      </c>
      <c r="BX1241" s="179">
        <f t="shared" si="1575"/>
        <v>0</v>
      </c>
      <c r="BY1241" s="179">
        <f t="shared" si="1575"/>
        <v>0</v>
      </c>
      <c r="BZ1241" s="179">
        <f t="shared" si="1575"/>
        <v>0</v>
      </c>
      <c r="CA1241" s="179">
        <f t="shared" si="1575"/>
        <v>0</v>
      </c>
      <c r="CB1241" s="179">
        <f t="shared" si="1575"/>
        <v>0</v>
      </c>
      <c r="CC1241" s="179">
        <f t="shared" si="1575"/>
        <v>0</v>
      </c>
      <c r="CD1241" s="179">
        <f t="shared" si="1575"/>
        <v>0</v>
      </c>
      <c r="CE1241" s="179">
        <f t="shared" ref="CE1241:CL1241" si="1576">CE1228</f>
        <v>0</v>
      </c>
      <c r="CF1241" s="179">
        <f t="shared" si="1576"/>
        <v>0</v>
      </c>
      <c r="CG1241" s="179">
        <f t="shared" si="1576"/>
        <v>0</v>
      </c>
      <c r="CH1241" s="179">
        <f t="shared" si="1576"/>
        <v>0</v>
      </c>
      <c r="CI1241" s="179">
        <f t="shared" si="1576"/>
        <v>0</v>
      </c>
      <c r="CJ1241" s="179">
        <f t="shared" si="1576"/>
        <v>0</v>
      </c>
      <c r="CK1241" s="179">
        <f t="shared" si="1576"/>
        <v>0</v>
      </c>
      <c r="CL1241" s="179">
        <f t="shared" si="1576"/>
        <v>0</v>
      </c>
      <c r="CN1241" s="60"/>
      <c r="CO1241" s="179">
        <f t="shared" ref="CO1241:DL1241" si="1577">CO1228</f>
        <v>0</v>
      </c>
      <c r="CP1241" s="179">
        <f t="shared" si="1577"/>
        <v>0</v>
      </c>
      <c r="CQ1241" s="179">
        <f t="shared" si="1577"/>
        <v>0</v>
      </c>
      <c r="CR1241" s="179">
        <f t="shared" si="1577"/>
        <v>0</v>
      </c>
      <c r="CS1241" s="179">
        <f t="shared" si="1577"/>
        <v>0</v>
      </c>
      <c r="CT1241" s="179">
        <f t="shared" si="1577"/>
        <v>0</v>
      </c>
      <c r="CU1241" s="179">
        <f t="shared" si="1577"/>
        <v>0</v>
      </c>
      <c r="CV1241" s="179">
        <f t="shared" si="1577"/>
        <v>0</v>
      </c>
      <c r="CW1241" s="179">
        <f t="shared" si="1577"/>
        <v>0</v>
      </c>
      <c r="CX1241" s="179">
        <f t="shared" si="1577"/>
        <v>0</v>
      </c>
      <c r="CY1241" s="179">
        <f t="shared" si="1577"/>
        <v>0</v>
      </c>
      <c r="CZ1241" s="179">
        <f t="shared" si="1577"/>
        <v>0</v>
      </c>
      <c r="DA1241" s="179">
        <f t="shared" si="1577"/>
        <v>0</v>
      </c>
      <c r="DB1241" s="179">
        <f t="shared" si="1577"/>
        <v>0</v>
      </c>
      <c r="DC1241" s="179">
        <f t="shared" si="1577"/>
        <v>0</v>
      </c>
      <c r="DD1241" s="179">
        <f t="shared" si="1577"/>
        <v>0</v>
      </c>
      <c r="DE1241" s="179">
        <f t="shared" si="1577"/>
        <v>0</v>
      </c>
      <c r="DF1241" s="179">
        <f t="shared" si="1577"/>
        <v>0</v>
      </c>
      <c r="DG1241" s="179">
        <f t="shared" si="1577"/>
        <v>0</v>
      </c>
      <c r="DH1241" s="179">
        <f t="shared" si="1577"/>
        <v>0</v>
      </c>
      <c r="DI1241" s="179">
        <f t="shared" si="1577"/>
        <v>0</v>
      </c>
      <c r="DJ1241" s="179">
        <f t="shared" si="1577"/>
        <v>0</v>
      </c>
      <c r="DK1241" s="179">
        <f t="shared" si="1577"/>
        <v>0</v>
      </c>
      <c r="DL1241" s="179">
        <f t="shared" si="1577"/>
        <v>0</v>
      </c>
    </row>
    <row r="1242" spans="1:116" x14ac:dyDescent="0.4">
      <c r="B1242" t="s">
        <v>332</v>
      </c>
      <c r="D1242" t="s">
        <v>765</v>
      </c>
      <c r="E1242" s="8" t="str">
        <f t="shared" ref="E1242" si="1578">ROW()&amp;" "&amp;D1242</f>
        <v>1242 DC-S</v>
      </c>
      <c r="G1242" s="241" t="str">
        <f>IFERROR(SUBSTITUTE(TRIM(MID(G1232, SEARCH("-", G1232) + 1, LEN(G1232))),":",""),"no unit")</f>
        <v>no unit</v>
      </c>
      <c r="H1242" s="12"/>
      <c r="I1242" s="60"/>
      <c r="J1242" s="60"/>
      <c r="K1242" s="15"/>
      <c r="L1242" s="15"/>
      <c r="M1242" s="15"/>
      <c r="N1242" s="15"/>
      <c r="O1242" s="15"/>
      <c r="P1242" s="15"/>
      <c r="R1242" s="15"/>
      <c r="S1242" s="179"/>
      <c r="T1242" s="179"/>
      <c r="U1242" s="179"/>
      <c r="V1242" s="179"/>
      <c r="W1242" s="179"/>
      <c r="X1242" s="179"/>
      <c r="Y1242" s="179"/>
      <c r="Z1242" s="179"/>
      <c r="AA1242" s="179"/>
      <c r="AB1242" s="179"/>
      <c r="AC1242" s="179"/>
      <c r="AD1242" s="179"/>
      <c r="AE1242" s="179"/>
      <c r="AF1242" s="179"/>
      <c r="AG1242" s="179"/>
      <c r="AH1242" s="179"/>
      <c r="AI1242" s="179"/>
      <c r="AJ1242" s="179"/>
      <c r="AK1242" s="179"/>
      <c r="AL1242" s="179"/>
      <c r="AM1242" s="179"/>
      <c r="AN1242" s="179"/>
      <c r="AO1242" s="179"/>
      <c r="AP1242" s="179"/>
      <c r="AQ1242" s="179"/>
      <c r="AR1242" s="179"/>
      <c r="AS1242" s="179"/>
      <c r="AT1242" s="179"/>
      <c r="AU1242" s="179"/>
      <c r="AV1242" s="179"/>
      <c r="AW1242" s="179"/>
      <c r="AX1242" s="179"/>
      <c r="AY1242" s="179"/>
      <c r="AZ1242" s="179"/>
      <c r="BA1242" s="179"/>
      <c r="BB1242" s="179"/>
      <c r="BC1242" s="179"/>
      <c r="BD1242" s="179"/>
      <c r="BE1242" s="179"/>
      <c r="BF1242" s="179"/>
      <c r="BG1242" s="179"/>
      <c r="BH1242" s="179"/>
      <c r="BI1242" s="179"/>
      <c r="BJ1242" s="179"/>
      <c r="BK1242" s="179"/>
      <c r="BL1242" s="179"/>
      <c r="BM1242" s="179"/>
      <c r="BN1242" s="179"/>
      <c r="BO1242" s="179"/>
      <c r="BP1242" s="179"/>
      <c r="BQ1242" s="179"/>
      <c r="BR1242" s="179"/>
      <c r="BS1242" s="179"/>
      <c r="BT1242" s="179"/>
      <c r="BU1242" s="179"/>
      <c r="BV1242" s="179"/>
      <c r="BW1242" s="179"/>
      <c r="BX1242" s="179"/>
      <c r="BY1242" s="179"/>
      <c r="BZ1242" s="179"/>
      <c r="CA1242" s="179"/>
      <c r="CB1242" s="179"/>
      <c r="CC1242" s="179"/>
      <c r="CD1242" s="179"/>
      <c r="CE1242" s="179"/>
      <c r="CF1242" s="179"/>
      <c r="CG1242" s="179"/>
      <c r="CH1242" s="179"/>
      <c r="CI1242" s="179"/>
      <c r="CJ1242" s="179"/>
      <c r="CK1242" s="179"/>
      <c r="CL1242" s="179"/>
      <c r="CN1242" s="60"/>
      <c r="CO1242" s="179"/>
      <c r="CP1242" s="179"/>
      <c r="CQ1242" s="179"/>
      <c r="CR1242" s="179"/>
      <c r="CS1242" s="179"/>
      <c r="CT1242" s="179"/>
      <c r="CU1242" s="179"/>
      <c r="CV1242" s="179"/>
      <c r="CW1242" s="179"/>
      <c r="CX1242" s="179"/>
      <c r="CY1242" s="179"/>
      <c r="CZ1242" s="179"/>
      <c r="DA1242" s="179"/>
      <c r="DB1242" s="179"/>
      <c r="DC1242" s="179"/>
      <c r="DD1242" s="179"/>
      <c r="DE1242" s="179"/>
      <c r="DF1242" s="179"/>
      <c r="DG1242" s="179"/>
      <c r="DH1242" s="179"/>
      <c r="DI1242" s="179"/>
      <c r="DJ1242" s="179"/>
      <c r="DK1242" s="179"/>
      <c r="DL1242" s="179"/>
    </row>
    <row r="1243" spans="1:116" x14ac:dyDescent="0.4">
      <c r="A1243" s="3"/>
      <c r="B1243" t="s">
        <v>332</v>
      </c>
      <c r="D1243" t="s">
        <v>765</v>
      </c>
      <c r="E1243" s="8" t="str">
        <f t="shared" si="1564"/>
        <v>1243 DC-S</v>
      </c>
      <c r="G1243" s="191" t="str">
        <f>G1230</f>
        <v>Secondary revenue driver</v>
      </c>
      <c r="H1243" s="90"/>
      <c r="I1243" s="213"/>
      <c r="J1243" s="213"/>
      <c r="K1243" s="214"/>
      <c r="L1243" s="214"/>
      <c r="M1243" s="214"/>
      <c r="N1243" s="214"/>
      <c r="O1243" s="214"/>
      <c r="P1243" s="214"/>
      <c r="R1243" s="214"/>
      <c r="S1243" s="4" t="str">
        <f>ADDRESS(ROW(S1235),COLUMN(S1235),2)</f>
        <v>S$1235</v>
      </c>
      <c r="T1243" s="4" t="str">
        <f t="shared" ref="T1243:CE1243" si="1579">ADDRESS(ROW(T1235),COLUMN(T1235),2)</f>
        <v>T$1235</v>
      </c>
      <c r="U1243" s="4" t="str">
        <f t="shared" si="1579"/>
        <v>U$1235</v>
      </c>
      <c r="V1243" s="4" t="str">
        <f t="shared" si="1579"/>
        <v>V$1235</v>
      </c>
      <c r="W1243" s="4" t="str">
        <f t="shared" si="1579"/>
        <v>W$1235</v>
      </c>
      <c r="X1243" s="4" t="str">
        <f t="shared" si="1579"/>
        <v>X$1235</v>
      </c>
      <c r="Y1243" s="4" t="str">
        <f t="shared" si="1579"/>
        <v>Y$1235</v>
      </c>
      <c r="Z1243" s="4" t="str">
        <f t="shared" si="1579"/>
        <v>Z$1235</v>
      </c>
      <c r="AA1243" s="4" t="str">
        <f t="shared" si="1579"/>
        <v>AA$1235</v>
      </c>
      <c r="AB1243" s="4" t="str">
        <f t="shared" si="1579"/>
        <v>AB$1235</v>
      </c>
      <c r="AC1243" s="4" t="str">
        <f t="shared" si="1579"/>
        <v>AC$1235</v>
      </c>
      <c r="AD1243" s="4" t="str">
        <f t="shared" si="1579"/>
        <v>AD$1235</v>
      </c>
      <c r="AE1243" s="4" t="str">
        <f t="shared" si="1579"/>
        <v>AE$1235</v>
      </c>
      <c r="AF1243" s="4" t="str">
        <f t="shared" si="1579"/>
        <v>AF$1235</v>
      </c>
      <c r="AG1243" s="4" t="str">
        <f t="shared" si="1579"/>
        <v>AG$1235</v>
      </c>
      <c r="AH1243" s="4" t="str">
        <f t="shared" si="1579"/>
        <v>AH$1235</v>
      </c>
      <c r="AI1243" s="4" t="str">
        <f t="shared" si="1579"/>
        <v>AI$1235</v>
      </c>
      <c r="AJ1243" s="4" t="str">
        <f t="shared" si="1579"/>
        <v>AJ$1235</v>
      </c>
      <c r="AK1243" s="4" t="str">
        <f t="shared" si="1579"/>
        <v>AK$1235</v>
      </c>
      <c r="AL1243" s="4" t="str">
        <f t="shared" si="1579"/>
        <v>AL$1235</v>
      </c>
      <c r="AM1243" s="4" t="str">
        <f t="shared" si="1579"/>
        <v>AM$1235</v>
      </c>
      <c r="AN1243" s="4" t="str">
        <f t="shared" si="1579"/>
        <v>AN$1235</v>
      </c>
      <c r="AO1243" s="4" t="str">
        <f t="shared" si="1579"/>
        <v>AO$1235</v>
      </c>
      <c r="AP1243" s="4" t="str">
        <f t="shared" si="1579"/>
        <v>AP$1235</v>
      </c>
      <c r="AQ1243" s="4" t="str">
        <f t="shared" si="1579"/>
        <v>AQ$1235</v>
      </c>
      <c r="AR1243" s="4" t="str">
        <f t="shared" si="1579"/>
        <v>AR$1235</v>
      </c>
      <c r="AS1243" s="4" t="str">
        <f t="shared" si="1579"/>
        <v>AS$1235</v>
      </c>
      <c r="AT1243" s="4" t="str">
        <f t="shared" si="1579"/>
        <v>AT$1235</v>
      </c>
      <c r="AU1243" s="4" t="str">
        <f t="shared" si="1579"/>
        <v>AU$1235</v>
      </c>
      <c r="AV1243" s="4" t="str">
        <f t="shared" si="1579"/>
        <v>AV$1235</v>
      </c>
      <c r="AW1243" s="4" t="str">
        <f t="shared" si="1579"/>
        <v>AW$1235</v>
      </c>
      <c r="AX1243" s="4" t="str">
        <f t="shared" si="1579"/>
        <v>AX$1235</v>
      </c>
      <c r="AY1243" s="4" t="str">
        <f t="shared" si="1579"/>
        <v>AY$1235</v>
      </c>
      <c r="AZ1243" s="4" t="str">
        <f t="shared" si="1579"/>
        <v>AZ$1235</v>
      </c>
      <c r="BA1243" s="4" t="str">
        <f t="shared" si="1579"/>
        <v>BA$1235</v>
      </c>
      <c r="BB1243" s="4" t="str">
        <f t="shared" si="1579"/>
        <v>BB$1235</v>
      </c>
      <c r="BC1243" s="4" t="str">
        <f t="shared" si="1579"/>
        <v>BC$1235</v>
      </c>
      <c r="BD1243" s="4" t="str">
        <f t="shared" si="1579"/>
        <v>BD$1235</v>
      </c>
      <c r="BE1243" s="4" t="str">
        <f t="shared" si="1579"/>
        <v>BE$1235</v>
      </c>
      <c r="BF1243" s="4" t="str">
        <f t="shared" si="1579"/>
        <v>BF$1235</v>
      </c>
      <c r="BG1243" s="4" t="str">
        <f t="shared" si="1579"/>
        <v>BG$1235</v>
      </c>
      <c r="BH1243" s="4" t="str">
        <f t="shared" si="1579"/>
        <v>BH$1235</v>
      </c>
      <c r="BI1243" s="4" t="str">
        <f t="shared" si="1579"/>
        <v>BI$1235</v>
      </c>
      <c r="BJ1243" s="4" t="str">
        <f t="shared" si="1579"/>
        <v>BJ$1235</v>
      </c>
      <c r="BK1243" s="4" t="str">
        <f t="shared" si="1579"/>
        <v>BK$1235</v>
      </c>
      <c r="BL1243" s="4" t="str">
        <f t="shared" si="1579"/>
        <v>BL$1235</v>
      </c>
      <c r="BM1243" s="4" t="str">
        <f t="shared" si="1579"/>
        <v>BM$1235</v>
      </c>
      <c r="BN1243" s="4" t="str">
        <f t="shared" si="1579"/>
        <v>BN$1235</v>
      </c>
      <c r="BO1243" s="4" t="str">
        <f t="shared" si="1579"/>
        <v>BO$1235</v>
      </c>
      <c r="BP1243" s="4" t="str">
        <f t="shared" si="1579"/>
        <v>BP$1235</v>
      </c>
      <c r="BQ1243" s="4" t="str">
        <f t="shared" si="1579"/>
        <v>BQ$1235</v>
      </c>
      <c r="BR1243" s="4" t="str">
        <f t="shared" si="1579"/>
        <v>BR$1235</v>
      </c>
      <c r="BS1243" s="4" t="str">
        <f t="shared" si="1579"/>
        <v>BS$1235</v>
      </c>
      <c r="BT1243" s="4" t="str">
        <f t="shared" si="1579"/>
        <v>BT$1235</v>
      </c>
      <c r="BU1243" s="4" t="str">
        <f t="shared" si="1579"/>
        <v>BU$1235</v>
      </c>
      <c r="BV1243" s="4" t="str">
        <f t="shared" si="1579"/>
        <v>BV$1235</v>
      </c>
      <c r="BW1243" s="4" t="str">
        <f t="shared" si="1579"/>
        <v>BW$1235</v>
      </c>
      <c r="BX1243" s="4" t="str">
        <f t="shared" si="1579"/>
        <v>BX$1235</v>
      </c>
      <c r="BY1243" s="4" t="str">
        <f t="shared" si="1579"/>
        <v>BY$1235</v>
      </c>
      <c r="BZ1243" s="4" t="str">
        <f t="shared" si="1579"/>
        <v>BZ$1235</v>
      </c>
      <c r="CA1243" s="4" t="str">
        <f t="shared" si="1579"/>
        <v>CA$1235</v>
      </c>
      <c r="CB1243" s="4" t="str">
        <f t="shared" si="1579"/>
        <v>CB$1235</v>
      </c>
      <c r="CC1243" s="4" t="str">
        <f t="shared" si="1579"/>
        <v>CC$1235</v>
      </c>
      <c r="CD1243" s="4" t="str">
        <f t="shared" si="1579"/>
        <v>CD$1235</v>
      </c>
      <c r="CE1243" s="4" t="str">
        <f t="shared" si="1579"/>
        <v>CE$1235</v>
      </c>
      <c r="CF1243" s="4" t="str">
        <f t="shared" ref="CF1243:CL1243" si="1580">ADDRESS(ROW(CF1235),COLUMN(CF1235),2)</f>
        <v>CF$1235</v>
      </c>
      <c r="CG1243" s="4" t="str">
        <f t="shared" si="1580"/>
        <v>CG$1235</v>
      </c>
      <c r="CH1243" s="4" t="str">
        <f t="shared" si="1580"/>
        <v>CH$1235</v>
      </c>
      <c r="CI1243" s="4" t="str">
        <f t="shared" si="1580"/>
        <v>CI$1235</v>
      </c>
      <c r="CJ1243" s="4" t="str">
        <f t="shared" si="1580"/>
        <v>CJ$1235</v>
      </c>
      <c r="CK1243" s="4" t="str">
        <f t="shared" si="1580"/>
        <v>CK$1235</v>
      </c>
      <c r="CL1243" s="4" t="str">
        <f t="shared" si="1580"/>
        <v>CL$1235</v>
      </c>
      <c r="CN1243" s="213"/>
      <c r="CO1243" s="4" t="str">
        <f t="shared" ref="CO1243:DK1243" si="1581">ADDRESS(ROW(CO1235),COLUMN(CO1235),2)</f>
        <v>CO$1235</v>
      </c>
      <c r="CP1243" s="4" t="str">
        <f t="shared" si="1581"/>
        <v>CP$1235</v>
      </c>
      <c r="CQ1243" s="4" t="str">
        <f t="shared" si="1581"/>
        <v>CQ$1235</v>
      </c>
      <c r="CR1243" s="4" t="str">
        <f t="shared" si="1581"/>
        <v>CR$1235</v>
      </c>
      <c r="CS1243" s="4" t="str">
        <f t="shared" si="1581"/>
        <v>CS$1235</v>
      </c>
      <c r="CT1243" s="4" t="str">
        <f t="shared" si="1581"/>
        <v>CT$1235</v>
      </c>
      <c r="CU1243" s="4" t="str">
        <f t="shared" si="1581"/>
        <v>CU$1235</v>
      </c>
      <c r="CV1243" s="4" t="str">
        <f t="shared" si="1581"/>
        <v>CV$1235</v>
      </c>
      <c r="CW1243" s="4" t="str">
        <f t="shared" si="1581"/>
        <v>CW$1235</v>
      </c>
      <c r="CX1243" s="4" t="str">
        <f t="shared" si="1581"/>
        <v>CX$1235</v>
      </c>
      <c r="CY1243" s="4" t="str">
        <f t="shared" si="1581"/>
        <v>CY$1235</v>
      </c>
      <c r="CZ1243" s="4" t="str">
        <f t="shared" si="1581"/>
        <v>CZ$1235</v>
      </c>
      <c r="DA1243" s="4" t="str">
        <f t="shared" si="1581"/>
        <v>DA$1235</v>
      </c>
      <c r="DB1243" s="4" t="str">
        <f t="shared" si="1581"/>
        <v>DB$1235</v>
      </c>
      <c r="DC1243" s="4" t="str">
        <f t="shared" si="1581"/>
        <v>DC$1235</v>
      </c>
      <c r="DD1243" s="4" t="str">
        <f t="shared" si="1581"/>
        <v>DD$1235</v>
      </c>
      <c r="DE1243" s="4" t="str">
        <f t="shared" si="1581"/>
        <v>DE$1235</v>
      </c>
      <c r="DF1243" s="4" t="str">
        <f t="shared" si="1581"/>
        <v>DF$1235</v>
      </c>
      <c r="DG1243" s="4" t="str">
        <f t="shared" si="1581"/>
        <v>DG$1235</v>
      </c>
      <c r="DH1243" s="4" t="str">
        <f t="shared" si="1581"/>
        <v>DH$1235</v>
      </c>
      <c r="DI1243" s="4" t="str">
        <f t="shared" si="1581"/>
        <v>DI$1235</v>
      </c>
      <c r="DJ1243" s="4" t="str">
        <f t="shared" si="1581"/>
        <v>DJ$1235</v>
      </c>
      <c r="DK1243" s="4" t="str">
        <f t="shared" si="1581"/>
        <v>DK$1235</v>
      </c>
      <c r="DL1243" s="4" t="str">
        <f t="shared" ref="DL1243" si="1582">ADDRESS(ROW(DL1235),COLUMN(DL1235),2)</f>
        <v>DL$1235</v>
      </c>
    </row>
    <row r="1244" spans="1:116" x14ac:dyDescent="0.4">
      <c r="B1244" t="s">
        <v>332</v>
      </c>
      <c r="D1244" t="s">
        <v>765</v>
      </c>
      <c r="E1244" s="8" t="str">
        <f t="shared" ref="E1244:E1246" si="1583">ROW()&amp;" "&amp;D1244</f>
        <v>1244 DC-S</v>
      </c>
      <c r="G1244" s="136" t="str">
        <f>G1231</f>
        <v>Secondary volume driver</v>
      </c>
      <c r="H1244" s="12"/>
      <c r="I1244" s="60"/>
      <c r="J1244" s="60"/>
      <c r="K1244" s="15"/>
      <c r="L1244" s="15"/>
      <c r="M1244" s="15"/>
      <c r="N1244" s="15"/>
      <c r="O1244" s="15"/>
      <c r="P1244" s="15"/>
      <c r="R1244" s="15"/>
      <c r="S1244" s="179" t="str">
        <f t="shared" ref="S1244:AX1244" si="1584">S1231</f>
        <v>S$19</v>
      </c>
      <c r="T1244" s="179" t="str">
        <f t="shared" si="1584"/>
        <v>T$19</v>
      </c>
      <c r="U1244" s="179" t="str">
        <f t="shared" si="1584"/>
        <v>U$19</v>
      </c>
      <c r="V1244" s="179" t="str">
        <f t="shared" si="1584"/>
        <v>V$19</v>
      </c>
      <c r="W1244" s="179" t="str">
        <f t="shared" si="1584"/>
        <v>W$19</v>
      </c>
      <c r="X1244" s="179" t="str">
        <f t="shared" si="1584"/>
        <v>X$19</v>
      </c>
      <c r="Y1244" s="179" t="str">
        <f t="shared" si="1584"/>
        <v>Y$19</v>
      </c>
      <c r="Z1244" s="179" t="str">
        <f t="shared" si="1584"/>
        <v>Z$19</v>
      </c>
      <c r="AA1244" s="179" t="str">
        <f t="shared" si="1584"/>
        <v>AA$19</v>
      </c>
      <c r="AB1244" s="179" t="str">
        <f t="shared" si="1584"/>
        <v>AB$19</v>
      </c>
      <c r="AC1244" s="179" t="str">
        <f t="shared" si="1584"/>
        <v>AC$19</v>
      </c>
      <c r="AD1244" s="179" t="str">
        <f t="shared" si="1584"/>
        <v>AD$19</v>
      </c>
      <c r="AE1244" s="179" t="str">
        <f t="shared" si="1584"/>
        <v>AE$19</v>
      </c>
      <c r="AF1244" s="179" t="str">
        <f t="shared" si="1584"/>
        <v>AF$19</v>
      </c>
      <c r="AG1244" s="179" t="str">
        <f t="shared" si="1584"/>
        <v>AG$19</v>
      </c>
      <c r="AH1244" s="179" t="str">
        <f t="shared" si="1584"/>
        <v>AH$19</v>
      </c>
      <c r="AI1244" s="179" t="str">
        <f t="shared" si="1584"/>
        <v>AI$19</v>
      </c>
      <c r="AJ1244" s="179" t="str">
        <f t="shared" si="1584"/>
        <v>AJ$19</v>
      </c>
      <c r="AK1244" s="179" t="str">
        <f t="shared" si="1584"/>
        <v>AK$19</v>
      </c>
      <c r="AL1244" s="179" t="str">
        <f t="shared" si="1584"/>
        <v>AL$19</v>
      </c>
      <c r="AM1244" s="179" t="str">
        <f t="shared" si="1584"/>
        <v>AM$19</v>
      </c>
      <c r="AN1244" s="179" t="str">
        <f t="shared" si="1584"/>
        <v>AN$19</v>
      </c>
      <c r="AO1244" s="179" t="str">
        <f t="shared" si="1584"/>
        <v>AO$19</v>
      </c>
      <c r="AP1244" s="179" t="str">
        <f t="shared" si="1584"/>
        <v>AP$19</v>
      </c>
      <c r="AQ1244" s="179" t="str">
        <f t="shared" si="1584"/>
        <v>AQ$19</v>
      </c>
      <c r="AR1244" s="179" t="str">
        <f t="shared" si="1584"/>
        <v>AR$19</v>
      </c>
      <c r="AS1244" s="179" t="str">
        <f t="shared" si="1584"/>
        <v>AS$19</v>
      </c>
      <c r="AT1244" s="179" t="str">
        <f t="shared" si="1584"/>
        <v>AT$19</v>
      </c>
      <c r="AU1244" s="179" t="str">
        <f t="shared" si="1584"/>
        <v>AU$19</v>
      </c>
      <c r="AV1244" s="179" t="str">
        <f t="shared" si="1584"/>
        <v>AV$19</v>
      </c>
      <c r="AW1244" s="179" t="str">
        <f t="shared" si="1584"/>
        <v>AW$19</v>
      </c>
      <c r="AX1244" s="179" t="str">
        <f t="shared" si="1584"/>
        <v>AX$19</v>
      </c>
      <c r="AY1244" s="179" t="str">
        <f t="shared" ref="AY1244:CD1244" si="1585">AY1231</f>
        <v>AY$19</v>
      </c>
      <c r="AZ1244" s="179" t="str">
        <f t="shared" si="1585"/>
        <v>AZ$19</v>
      </c>
      <c r="BA1244" s="179" t="str">
        <f t="shared" si="1585"/>
        <v>BA$19</v>
      </c>
      <c r="BB1244" s="179" t="str">
        <f t="shared" si="1585"/>
        <v>BB$19</v>
      </c>
      <c r="BC1244" s="179" t="str">
        <f t="shared" si="1585"/>
        <v>BC$19</v>
      </c>
      <c r="BD1244" s="179" t="str">
        <f t="shared" si="1585"/>
        <v>BD$19</v>
      </c>
      <c r="BE1244" s="179" t="str">
        <f t="shared" si="1585"/>
        <v>BE$19</v>
      </c>
      <c r="BF1244" s="179" t="str">
        <f t="shared" si="1585"/>
        <v>BF$19</v>
      </c>
      <c r="BG1244" s="179" t="str">
        <f t="shared" si="1585"/>
        <v>BG$19</v>
      </c>
      <c r="BH1244" s="179" t="str">
        <f t="shared" si="1585"/>
        <v>BH$19</v>
      </c>
      <c r="BI1244" s="179" t="str">
        <f t="shared" si="1585"/>
        <v>BI$19</v>
      </c>
      <c r="BJ1244" s="179" t="str">
        <f t="shared" si="1585"/>
        <v>BJ$19</v>
      </c>
      <c r="BK1244" s="179" t="str">
        <f t="shared" si="1585"/>
        <v>BK$19</v>
      </c>
      <c r="BL1244" s="179" t="str">
        <f t="shared" si="1585"/>
        <v>BL$19</v>
      </c>
      <c r="BM1244" s="179" t="str">
        <f t="shared" si="1585"/>
        <v>BM$19</v>
      </c>
      <c r="BN1244" s="179" t="str">
        <f t="shared" si="1585"/>
        <v>BN$19</v>
      </c>
      <c r="BO1244" s="179" t="str">
        <f t="shared" si="1585"/>
        <v>BO$19</v>
      </c>
      <c r="BP1244" s="179" t="str">
        <f t="shared" si="1585"/>
        <v>BP$19</v>
      </c>
      <c r="BQ1244" s="179" t="str">
        <f t="shared" si="1585"/>
        <v>BQ$19</v>
      </c>
      <c r="BR1244" s="179" t="str">
        <f t="shared" si="1585"/>
        <v>BR$19</v>
      </c>
      <c r="BS1244" s="179" t="str">
        <f t="shared" si="1585"/>
        <v>BS$19</v>
      </c>
      <c r="BT1244" s="179" t="str">
        <f t="shared" si="1585"/>
        <v>BT$19</v>
      </c>
      <c r="BU1244" s="179" t="str">
        <f t="shared" si="1585"/>
        <v>BU$19</v>
      </c>
      <c r="BV1244" s="179" t="str">
        <f t="shared" si="1585"/>
        <v>BV$19</v>
      </c>
      <c r="BW1244" s="179" t="str">
        <f t="shared" si="1585"/>
        <v>BW$19</v>
      </c>
      <c r="BX1244" s="179" t="str">
        <f t="shared" si="1585"/>
        <v>BX$19</v>
      </c>
      <c r="BY1244" s="179" t="str">
        <f t="shared" si="1585"/>
        <v>BY$19</v>
      </c>
      <c r="BZ1244" s="179" t="str">
        <f t="shared" si="1585"/>
        <v>BZ$19</v>
      </c>
      <c r="CA1244" s="179" t="str">
        <f t="shared" si="1585"/>
        <v>CA$19</v>
      </c>
      <c r="CB1244" s="179" t="str">
        <f t="shared" si="1585"/>
        <v>CB$19</v>
      </c>
      <c r="CC1244" s="179" t="str">
        <f t="shared" si="1585"/>
        <v>CC$19</v>
      </c>
      <c r="CD1244" s="179" t="str">
        <f t="shared" si="1585"/>
        <v>CD$19</v>
      </c>
      <c r="CE1244" s="179" t="str">
        <f t="shared" ref="CE1244:CL1244" si="1586">CE1231</f>
        <v>CE$19</v>
      </c>
      <c r="CF1244" s="179" t="str">
        <f t="shared" si="1586"/>
        <v>CF$19</v>
      </c>
      <c r="CG1244" s="179" t="str">
        <f t="shared" si="1586"/>
        <v>CG$19</v>
      </c>
      <c r="CH1244" s="179" t="str">
        <f t="shared" si="1586"/>
        <v>CH$19</v>
      </c>
      <c r="CI1244" s="179" t="str">
        <f t="shared" si="1586"/>
        <v>CI$19</v>
      </c>
      <c r="CJ1244" s="179" t="str">
        <f t="shared" si="1586"/>
        <v>CJ$19</v>
      </c>
      <c r="CK1244" s="179" t="str">
        <f t="shared" si="1586"/>
        <v>CK$19</v>
      </c>
      <c r="CL1244" s="179" t="str">
        <f t="shared" si="1586"/>
        <v>CL$19</v>
      </c>
      <c r="CN1244" s="60"/>
      <c r="CO1244" s="179" t="str">
        <f t="shared" ref="CO1244:DL1244" si="1587">CO1231</f>
        <v>CO$19</v>
      </c>
      <c r="CP1244" s="179" t="str">
        <f t="shared" si="1587"/>
        <v>CP$19</v>
      </c>
      <c r="CQ1244" s="179" t="str">
        <f t="shared" si="1587"/>
        <v>CQ$19</v>
      </c>
      <c r="CR1244" s="179" t="str">
        <f t="shared" si="1587"/>
        <v>CR$19</v>
      </c>
      <c r="CS1244" s="179" t="str">
        <f t="shared" si="1587"/>
        <v>CS$19</v>
      </c>
      <c r="CT1244" s="179" t="str">
        <f t="shared" si="1587"/>
        <v>CT$19</v>
      </c>
      <c r="CU1244" s="179" t="str">
        <f t="shared" si="1587"/>
        <v>CU$19</v>
      </c>
      <c r="CV1244" s="179" t="str">
        <f t="shared" si="1587"/>
        <v>CV$19</v>
      </c>
      <c r="CW1244" s="179" t="str">
        <f t="shared" si="1587"/>
        <v>CW$19</v>
      </c>
      <c r="CX1244" s="179" t="str">
        <f t="shared" si="1587"/>
        <v>CX$19</v>
      </c>
      <c r="CY1244" s="179" t="str">
        <f t="shared" si="1587"/>
        <v>CY$19</v>
      </c>
      <c r="CZ1244" s="179" t="str">
        <f t="shared" si="1587"/>
        <v>CZ$19</v>
      </c>
      <c r="DA1244" s="179" t="str">
        <f t="shared" si="1587"/>
        <v>DA$19</v>
      </c>
      <c r="DB1244" s="179" t="str">
        <f t="shared" si="1587"/>
        <v>DB$19</v>
      </c>
      <c r="DC1244" s="179" t="str">
        <f t="shared" si="1587"/>
        <v>DC$19</v>
      </c>
      <c r="DD1244" s="179" t="str">
        <f t="shared" si="1587"/>
        <v>DD$19</v>
      </c>
      <c r="DE1244" s="179" t="str">
        <f t="shared" si="1587"/>
        <v>DE$19</v>
      </c>
      <c r="DF1244" s="179" t="str">
        <f t="shared" si="1587"/>
        <v>DF$19</v>
      </c>
      <c r="DG1244" s="179" t="str">
        <f t="shared" si="1587"/>
        <v>DG$19</v>
      </c>
      <c r="DH1244" s="179" t="str">
        <f t="shared" si="1587"/>
        <v>DH$19</v>
      </c>
      <c r="DI1244" s="179" t="str">
        <f t="shared" si="1587"/>
        <v>DI$19</v>
      </c>
      <c r="DJ1244" s="179" t="str">
        <f t="shared" si="1587"/>
        <v>DJ$19</v>
      </c>
      <c r="DK1244" s="179" t="str">
        <f t="shared" si="1587"/>
        <v>DK$19</v>
      </c>
      <c r="DL1244" s="179" t="str">
        <f t="shared" si="1587"/>
        <v>DL$19</v>
      </c>
    </row>
    <row r="1245" spans="1:116" x14ac:dyDescent="0.4">
      <c r="B1245" t="s">
        <v>332</v>
      </c>
      <c r="D1245" t="s">
        <v>765</v>
      </c>
      <c r="E1245" s="8" t="str">
        <f t="shared" si="1583"/>
        <v>1245 DC-S</v>
      </c>
      <c r="CO1245" s="8"/>
      <c r="CP1245" s="8"/>
      <c r="CQ1245" s="8"/>
      <c r="CR1245" s="8"/>
      <c r="CS1245" s="8"/>
      <c r="CT1245" s="8"/>
      <c r="CU1245" s="8"/>
      <c r="CV1245" s="8"/>
      <c r="CW1245" s="8"/>
      <c r="CX1245" s="8"/>
      <c r="CY1245" s="8"/>
      <c r="CZ1245" s="8"/>
      <c r="DA1245" s="8"/>
      <c r="DB1245" s="8"/>
      <c r="DC1245" s="8"/>
      <c r="DD1245" s="8"/>
      <c r="DE1245" s="8"/>
      <c r="DF1245" s="8"/>
      <c r="DG1245" s="8"/>
      <c r="DH1245" s="8"/>
      <c r="DI1245" s="8"/>
      <c r="DJ1245" s="8"/>
      <c r="DK1245" s="8"/>
      <c r="DL1245" s="8"/>
    </row>
    <row r="1246" spans="1:116" x14ac:dyDescent="0.4">
      <c r="A1246" s="174"/>
      <c r="B1246" t="s">
        <v>332</v>
      </c>
      <c r="D1246" t="s">
        <v>765</v>
      </c>
      <c r="E1246" s="8" t="str">
        <f t="shared" si="1583"/>
        <v>1246 DC-S</v>
      </c>
      <c r="H1246" s="174"/>
      <c r="I1246" s="176"/>
      <c r="J1246" s="176"/>
      <c r="K1246" s="197"/>
      <c r="L1246" s="197"/>
      <c r="M1246" s="197"/>
      <c r="N1246" s="197"/>
      <c r="O1246" s="197"/>
      <c r="P1246" s="197"/>
      <c r="R1246" s="198"/>
      <c r="S1246" s="174"/>
      <c r="T1246" s="174"/>
      <c r="U1246" s="174"/>
      <c r="V1246" s="174"/>
      <c r="W1246" s="174"/>
      <c r="X1246" s="174"/>
      <c r="Y1246" s="174"/>
      <c r="Z1246" s="174"/>
      <c r="AA1246" s="174"/>
      <c r="AB1246" s="174"/>
      <c r="AC1246" s="174"/>
      <c r="AD1246" s="174"/>
      <c r="AE1246" s="174"/>
      <c r="AF1246" s="174"/>
      <c r="AG1246" s="174"/>
      <c r="AH1246" s="174"/>
      <c r="AI1246" s="174"/>
      <c r="AJ1246" s="174"/>
      <c r="AK1246" s="174"/>
      <c r="AL1246" s="174"/>
      <c r="AM1246" s="174"/>
      <c r="AN1246" s="174"/>
      <c r="AO1246" s="174"/>
      <c r="AP1246" s="174"/>
      <c r="AQ1246" s="174"/>
      <c r="AR1246" s="174"/>
      <c r="AS1246" s="174"/>
      <c r="AT1246" s="174"/>
      <c r="AU1246" s="174"/>
      <c r="AV1246" s="174"/>
      <c r="AW1246" s="174"/>
      <c r="AX1246" s="174"/>
      <c r="AY1246" s="174"/>
      <c r="AZ1246" s="174"/>
      <c r="BA1246" s="174"/>
      <c r="BB1246" s="174"/>
      <c r="BC1246" s="174"/>
      <c r="BD1246" s="174"/>
      <c r="BE1246" s="174"/>
      <c r="BF1246" s="174"/>
      <c r="BG1246" s="174"/>
      <c r="BH1246" s="174"/>
      <c r="BI1246" s="174"/>
      <c r="BJ1246" s="174"/>
      <c r="BK1246" s="174"/>
      <c r="BL1246" s="174"/>
      <c r="BM1246" s="174"/>
      <c r="BN1246" s="174"/>
      <c r="BO1246" s="174"/>
      <c r="BP1246" s="174"/>
      <c r="BQ1246" s="174"/>
      <c r="BR1246" s="174"/>
      <c r="BS1246" s="174"/>
      <c r="BT1246" s="174"/>
      <c r="BU1246" s="174"/>
      <c r="BV1246" s="174"/>
      <c r="BW1246" s="174"/>
      <c r="BX1246" s="174"/>
      <c r="BY1246" s="174"/>
      <c r="BZ1246" s="174"/>
      <c r="CA1246" s="174"/>
      <c r="CB1246" s="174"/>
      <c r="CC1246" s="174"/>
      <c r="CD1246" s="174"/>
      <c r="CE1246" s="174"/>
      <c r="CF1246" s="174"/>
      <c r="CG1246" s="174"/>
      <c r="CH1246" s="174"/>
      <c r="CI1246" s="174"/>
      <c r="CJ1246" s="174"/>
      <c r="CK1246" s="174"/>
      <c r="CL1246" s="174"/>
      <c r="CN1246" s="176"/>
      <c r="CO1246" s="174"/>
      <c r="CP1246" s="174"/>
      <c r="CQ1246" s="174"/>
      <c r="CR1246" s="174"/>
      <c r="CS1246" s="174"/>
      <c r="CT1246" s="174"/>
      <c r="CU1246" s="174"/>
      <c r="CV1246" s="174"/>
      <c r="CW1246" s="174"/>
      <c r="CX1246" s="174"/>
      <c r="CY1246" s="174"/>
      <c r="CZ1246" s="174"/>
      <c r="DA1246" s="174"/>
      <c r="DB1246" s="174"/>
      <c r="DC1246" s="174"/>
      <c r="DD1246" s="174"/>
      <c r="DE1246" s="174"/>
      <c r="DF1246" s="174"/>
      <c r="DG1246" s="174"/>
      <c r="DH1246" s="174"/>
      <c r="DI1246" s="174"/>
      <c r="DJ1246" s="174"/>
      <c r="DK1246" s="174"/>
      <c r="DL1246" s="174"/>
    </row>
    <row r="1247" spans="1:116" x14ac:dyDescent="0.4">
      <c r="E1247" s="8"/>
      <c r="K1247" s="53"/>
      <c r="L1247" s="53"/>
      <c r="M1247" s="53"/>
      <c r="N1247" s="53"/>
      <c r="O1247" s="53"/>
      <c r="P1247" s="53"/>
      <c r="R1247" s="24"/>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row>
    <row r="1248" spans="1:116" x14ac:dyDescent="0.4">
      <c r="E1248" s="8"/>
      <c r="K1248" s="53"/>
      <c r="L1248" s="53"/>
      <c r="M1248" s="53"/>
      <c r="N1248" s="53"/>
      <c r="O1248" s="53"/>
      <c r="P1248" s="53"/>
      <c r="R1248" s="24"/>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row>
    <row r="1249" spans="5:90" x14ac:dyDescent="0.4">
      <c r="E1249" s="8"/>
      <c r="K1249" s="53"/>
      <c r="L1249" s="53"/>
      <c r="M1249" s="53"/>
      <c r="N1249" s="53"/>
      <c r="O1249" s="53"/>
      <c r="P1249" s="53"/>
      <c r="R1249" s="24"/>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row>
    <row r="1250" spans="5:90" x14ac:dyDescent="0.4">
      <c r="E1250" s="8"/>
      <c r="K1250" s="53"/>
      <c r="L1250" s="53"/>
      <c r="M1250" s="53"/>
      <c r="N1250" s="53"/>
      <c r="O1250" s="53"/>
      <c r="P1250" s="53"/>
      <c r="R1250" s="24"/>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row>
    <row r="1251" spans="5:90" x14ac:dyDescent="0.4">
      <c r="E1251" s="8"/>
      <c r="K1251" s="53"/>
      <c r="L1251" s="53"/>
      <c r="M1251" s="53"/>
      <c r="N1251" s="53"/>
      <c r="O1251" s="53"/>
      <c r="P1251" s="53"/>
      <c r="R1251" s="24"/>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row>
    <row r="1252" spans="5:90" x14ac:dyDescent="0.4">
      <c r="E1252" s="8"/>
      <c r="K1252" s="53"/>
      <c r="L1252" s="53"/>
      <c r="M1252" s="53"/>
      <c r="N1252" s="53"/>
      <c r="O1252" s="53"/>
      <c r="P1252" s="53"/>
      <c r="R1252" s="24"/>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row>
    <row r="1253" spans="5:90" x14ac:dyDescent="0.4">
      <c r="E1253" s="8"/>
      <c r="K1253" s="53"/>
      <c r="L1253" s="53"/>
      <c r="M1253" s="53"/>
      <c r="N1253" s="53"/>
      <c r="O1253" s="53"/>
      <c r="P1253" s="53"/>
      <c r="R1253" s="24"/>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row>
    <row r="1254" spans="5:90" x14ac:dyDescent="0.4">
      <c r="E1254" s="8"/>
      <c r="K1254" s="53"/>
      <c r="L1254" s="53"/>
      <c r="M1254" s="53"/>
      <c r="N1254" s="53"/>
      <c r="O1254" s="53"/>
      <c r="P1254" s="53"/>
      <c r="R1254" s="2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row>
    <row r="1255" spans="5:90" x14ac:dyDescent="0.4">
      <c r="E1255" s="8"/>
      <c r="K1255" s="53"/>
      <c r="L1255" s="53"/>
      <c r="M1255" s="53"/>
      <c r="N1255" s="53"/>
      <c r="O1255" s="53"/>
      <c r="P1255" s="53"/>
      <c r="R1255" s="24"/>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row>
    <row r="1256" spans="5:90" x14ac:dyDescent="0.4">
      <c r="E1256" s="8"/>
      <c r="K1256" s="53"/>
      <c r="L1256" s="53"/>
      <c r="M1256" s="53"/>
      <c r="N1256" s="53"/>
      <c r="O1256" s="53"/>
      <c r="P1256" s="53"/>
      <c r="R1256" s="24"/>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row>
    <row r="1257" spans="5:90" x14ac:dyDescent="0.4">
      <c r="E1257" s="8"/>
      <c r="K1257" s="53"/>
      <c r="L1257" s="53"/>
      <c r="M1257" s="53"/>
      <c r="N1257" s="53"/>
      <c r="O1257" s="53"/>
      <c r="P1257" s="53"/>
      <c r="R1257" s="24"/>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row>
    <row r="1258" spans="5:90" x14ac:dyDescent="0.4">
      <c r="E1258" s="8"/>
      <c r="K1258" s="53"/>
      <c r="L1258" s="53"/>
      <c r="M1258" s="53"/>
      <c r="N1258" s="53"/>
      <c r="O1258" s="53"/>
      <c r="P1258" s="53"/>
      <c r="R1258" s="24"/>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row>
    <row r="1259" spans="5:90" x14ac:dyDescent="0.4">
      <c r="E1259" s="8"/>
      <c r="K1259" s="53"/>
      <c r="L1259" s="53"/>
      <c r="M1259" s="53"/>
      <c r="N1259" s="53"/>
      <c r="O1259" s="53"/>
      <c r="P1259" s="53"/>
      <c r="R1259" s="24"/>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row>
    <row r="1260" spans="5:90" x14ac:dyDescent="0.4">
      <c r="E1260" s="8"/>
      <c r="K1260" s="53"/>
      <c r="L1260" s="53"/>
      <c r="M1260" s="53"/>
      <c r="N1260" s="53"/>
      <c r="O1260" s="53"/>
      <c r="P1260" s="53"/>
      <c r="R1260" s="24"/>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row>
    <row r="1261" spans="5:90" x14ac:dyDescent="0.4">
      <c r="E1261" s="8"/>
      <c r="K1261" s="53"/>
      <c r="L1261" s="53"/>
      <c r="M1261" s="53"/>
      <c r="N1261" s="53"/>
      <c r="O1261" s="53"/>
      <c r="P1261" s="53"/>
      <c r="R1261" s="24"/>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row>
    <row r="1262" spans="5:90" x14ac:dyDescent="0.4">
      <c r="E1262" s="8"/>
      <c r="K1262" s="53"/>
      <c r="L1262" s="53"/>
      <c r="M1262" s="53"/>
      <c r="N1262" s="53"/>
      <c r="O1262" s="53"/>
      <c r="P1262" s="53"/>
      <c r="R1262" s="24"/>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row>
    <row r="1263" spans="5:90" x14ac:dyDescent="0.4">
      <c r="E1263" s="8"/>
      <c r="K1263" s="53"/>
      <c r="L1263" s="53"/>
      <c r="M1263" s="53"/>
      <c r="N1263" s="53"/>
      <c r="O1263" s="53"/>
      <c r="P1263" s="53"/>
      <c r="R1263" s="24"/>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row>
    <row r="1264" spans="5:90" x14ac:dyDescent="0.4">
      <c r="E1264" s="8"/>
      <c r="K1264" s="53"/>
      <c r="L1264" s="53"/>
      <c r="M1264" s="53"/>
      <c r="N1264" s="53"/>
      <c r="O1264" s="53"/>
      <c r="P1264" s="53"/>
      <c r="R1264" s="2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row>
    <row r="1265" spans="5:90" x14ac:dyDescent="0.4">
      <c r="E1265" s="8"/>
      <c r="K1265" s="53"/>
      <c r="L1265" s="53"/>
      <c r="M1265" s="53"/>
      <c r="N1265" s="53"/>
      <c r="O1265" s="53"/>
      <c r="P1265" s="53"/>
      <c r="R1265" s="24"/>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row>
    <row r="1266" spans="5:90" x14ac:dyDescent="0.4">
      <c r="E1266" s="8"/>
      <c r="K1266" s="53"/>
      <c r="L1266" s="53"/>
      <c r="M1266" s="53"/>
      <c r="N1266" s="53"/>
      <c r="O1266" s="53"/>
      <c r="P1266" s="53"/>
      <c r="R1266" s="24"/>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row>
    <row r="1267" spans="5:90" x14ac:dyDescent="0.4">
      <c r="E1267" s="8"/>
      <c r="K1267" s="53"/>
      <c r="L1267" s="53"/>
      <c r="M1267" s="53"/>
      <c r="N1267" s="53"/>
      <c r="O1267" s="53"/>
      <c r="P1267" s="53"/>
      <c r="R1267" s="24"/>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row>
    <row r="1268" spans="5:90" x14ac:dyDescent="0.4">
      <c r="E1268" s="8"/>
      <c r="K1268" s="53"/>
      <c r="L1268" s="53"/>
      <c r="M1268" s="53"/>
      <c r="N1268" s="53"/>
      <c r="O1268" s="53"/>
      <c r="P1268" s="53"/>
      <c r="R1268" s="24"/>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row>
    <row r="1269" spans="5:90" x14ac:dyDescent="0.4">
      <c r="E1269" s="8"/>
      <c r="K1269" s="53"/>
      <c r="L1269" s="53"/>
      <c r="M1269" s="53"/>
      <c r="N1269" s="53"/>
      <c r="O1269" s="53"/>
      <c r="P1269" s="53"/>
      <c r="R1269" s="24"/>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row>
    <row r="1270" spans="5:90" x14ac:dyDescent="0.4">
      <c r="E1270" s="8"/>
      <c r="K1270" s="53"/>
      <c r="L1270" s="53"/>
      <c r="M1270" s="53"/>
      <c r="N1270" s="53"/>
      <c r="O1270" s="53"/>
      <c r="P1270" s="53"/>
      <c r="R1270" s="24"/>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row>
    <row r="1271" spans="5:90" x14ac:dyDescent="0.4">
      <c r="E1271" s="8"/>
      <c r="K1271" s="53"/>
      <c r="L1271" s="53"/>
      <c r="M1271" s="53"/>
      <c r="N1271" s="53"/>
      <c r="O1271" s="53"/>
      <c r="P1271" s="53"/>
      <c r="R1271" s="24"/>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row>
    <row r="1272" spans="5:90" x14ac:dyDescent="0.4">
      <c r="E1272" s="8"/>
      <c r="K1272" s="53"/>
      <c r="L1272" s="53"/>
      <c r="M1272" s="53"/>
      <c r="N1272" s="53"/>
      <c r="O1272" s="53"/>
      <c r="P1272" s="53"/>
      <c r="R1272" s="24"/>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row>
    <row r="1273" spans="5:90" x14ac:dyDescent="0.4">
      <c r="E1273" s="8"/>
      <c r="K1273" s="53"/>
      <c r="L1273" s="53"/>
      <c r="M1273" s="53"/>
      <c r="N1273" s="53"/>
      <c r="O1273" s="53"/>
      <c r="P1273" s="53"/>
      <c r="R1273" s="24"/>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row>
    <row r="1274" spans="5:90" x14ac:dyDescent="0.4">
      <c r="E1274" s="8"/>
      <c r="K1274" s="53"/>
      <c r="L1274" s="53"/>
      <c r="M1274" s="53"/>
      <c r="N1274" s="53"/>
      <c r="O1274" s="53"/>
      <c r="P1274" s="53"/>
      <c r="R1274" s="2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row>
    <row r="1275" spans="5:90"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5:90"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5:90"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5:90"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5:90"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5:90"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1:116"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1:116"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1:116"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1:116"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1:116"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1:116"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1:116"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1:116"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1:116"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1:116"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1:116"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1:116"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1:116"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1:116" x14ac:dyDescent="0.4">
      <c r="E1294" s="8"/>
      <c r="G1294" s="175" t="s">
        <v>490</v>
      </c>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1:116" x14ac:dyDescent="0.4">
      <c r="E1295" s="8"/>
      <c r="G1295" s="175" t="s">
        <v>492</v>
      </c>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1:116" x14ac:dyDescent="0.4">
      <c r="A1296" s="174"/>
      <c r="E1296" s="8"/>
      <c r="G1296" s="175" t="s">
        <v>461</v>
      </c>
      <c r="H1296" s="174"/>
      <c r="I1296" s="176"/>
      <c r="J1296" s="176"/>
      <c r="K1296" s="197"/>
      <c r="L1296" s="197"/>
      <c r="M1296" s="197"/>
      <c r="N1296" s="197"/>
      <c r="O1296" s="197"/>
      <c r="P1296" s="197"/>
      <c r="R1296" s="198"/>
      <c r="S1296" s="199" t="str">
        <f t="shared" ref="S1296:AX1296" si="1588">S$20</f>
        <v>S$16</v>
      </c>
      <c r="T1296" s="199" t="str">
        <f t="shared" si="1588"/>
        <v>T$16</v>
      </c>
      <c r="U1296" s="199" t="str">
        <f t="shared" si="1588"/>
        <v>U$16</v>
      </c>
      <c r="V1296" s="199" t="str">
        <f t="shared" si="1588"/>
        <v>V$16</v>
      </c>
      <c r="W1296" s="199" t="str">
        <f t="shared" si="1588"/>
        <v>W$16</v>
      </c>
      <c r="X1296" s="199" t="str">
        <f t="shared" si="1588"/>
        <v>X$16</v>
      </c>
      <c r="Y1296" s="199" t="str">
        <f t="shared" si="1588"/>
        <v>Y$16</v>
      </c>
      <c r="Z1296" s="199" t="str">
        <f t="shared" si="1588"/>
        <v>Z$16</v>
      </c>
      <c r="AA1296" s="199" t="str">
        <f t="shared" si="1588"/>
        <v>AA$16</v>
      </c>
      <c r="AB1296" s="199" t="str">
        <f t="shared" si="1588"/>
        <v>AB$16</v>
      </c>
      <c r="AC1296" s="199" t="str">
        <f t="shared" si="1588"/>
        <v>AC$16</v>
      </c>
      <c r="AD1296" s="199" t="str">
        <f t="shared" si="1588"/>
        <v>AD$16</v>
      </c>
      <c r="AE1296" s="199" t="str">
        <f t="shared" si="1588"/>
        <v>AE$16</v>
      </c>
      <c r="AF1296" s="199" t="str">
        <f t="shared" si="1588"/>
        <v>AF$16</v>
      </c>
      <c r="AG1296" s="199" t="str">
        <f t="shared" si="1588"/>
        <v>AG$16</v>
      </c>
      <c r="AH1296" s="199" t="str">
        <f t="shared" si="1588"/>
        <v>AH$16</v>
      </c>
      <c r="AI1296" s="199" t="str">
        <f t="shared" si="1588"/>
        <v>AI$16</v>
      </c>
      <c r="AJ1296" s="199" t="str">
        <f t="shared" si="1588"/>
        <v>AJ$16</v>
      </c>
      <c r="AK1296" s="199" t="str">
        <f t="shared" si="1588"/>
        <v>AK$16</v>
      </c>
      <c r="AL1296" s="199" t="str">
        <f t="shared" si="1588"/>
        <v>AL$16</v>
      </c>
      <c r="AM1296" s="199" t="str">
        <f t="shared" si="1588"/>
        <v>AM$16</v>
      </c>
      <c r="AN1296" s="199" t="str">
        <f t="shared" si="1588"/>
        <v>AN$16</v>
      </c>
      <c r="AO1296" s="199" t="str">
        <f t="shared" si="1588"/>
        <v>AO$16</v>
      </c>
      <c r="AP1296" s="199" t="str">
        <f t="shared" si="1588"/>
        <v>AP$16</v>
      </c>
      <c r="AQ1296" s="199" t="str">
        <f t="shared" si="1588"/>
        <v>AQ$16</v>
      </c>
      <c r="AR1296" s="199" t="str">
        <f t="shared" si="1588"/>
        <v>AR$16</v>
      </c>
      <c r="AS1296" s="199" t="str">
        <f t="shared" si="1588"/>
        <v>AS$16</v>
      </c>
      <c r="AT1296" s="199" t="str">
        <f t="shared" si="1588"/>
        <v>AT$16</v>
      </c>
      <c r="AU1296" s="199" t="str">
        <f t="shared" si="1588"/>
        <v>AU$16</v>
      </c>
      <c r="AV1296" s="199" t="str">
        <f t="shared" si="1588"/>
        <v>AV$16</v>
      </c>
      <c r="AW1296" s="199" t="str">
        <f t="shared" si="1588"/>
        <v>AW$16</v>
      </c>
      <c r="AX1296" s="199" t="str">
        <f t="shared" si="1588"/>
        <v>AX$16</v>
      </c>
      <c r="AY1296" s="199" t="str">
        <f t="shared" ref="AY1296:CD1296" si="1589">AY$20</f>
        <v>AY$16</v>
      </c>
      <c r="AZ1296" s="199" t="str">
        <f t="shared" si="1589"/>
        <v>AZ$16</v>
      </c>
      <c r="BA1296" s="199" t="str">
        <f t="shared" si="1589"/>
        <v>BA$16</v>
      </c>
      <c r="BB1296" s="199" t="str">
        <f t="shared" si="1589"/>
        <v>BB$16</v>
      </c>
      <c r="BC1296" s="199" t="str">
        <f t="shared" si="1589"/>
        <v>BC$16</v>
      </c>
      <c r="BD1296" s="199" t="str">
        <f t="shared" si="1589"/>
        <v>BD$16</v>
      </c>
      <c r="BE1296" s="199" t="str">
        <f t="shared" si="1589"/>
        <v>BE$16</v>
      </c>
      <c r="BF1296" s="199" t="str">
        <f t="shared" si="1589"/>
        <v>BF$16</v>
      </c>
      <c r="BG1296" s="199" t="str">
        <f t="shared" si="1589"/>
        <v>BG$16</v>
      </c>
      <c r="BH1296" s="199" t="str">
        <f t="shared" si="1589"/>
        <v>BH$16</v>
      </c>
      <c r="BI1296" s="199" t="str">
        <f t="shared" si="1589"/>
        <v>BI$16</v>
      </c>
      <c r="BJ1296" s="199" t="str">
        <f t="shared" si="1589"/>
        <v>BJ$16</v>
      </c>
      <c r="BK1296" s="199" t="str">
        <f t="shared" si="1589"/>
        <v>BK$16</v>
      </c>
      <c r="BL1296" s="199" t="str">
        <f t="shared" si="1589"/>
        <v>BL$16</v>
      </c>
      <c r="BM1296" s="199" t="str">
        <f t="shared" si="1589"/>
        <v>BM$16</v>
      </c>
      <c r="BN1296" s="199" t="str">
        <f t="shared" si="1589"/>
        <v>BN$16</v>
      </c>
      <c r="BO1296" s="199" t="str">
        <f t="shared" si="1589"/>
        <v>BO$16</v>
      </c>
      <c r="BP1296" s="199" t="str">
        <f t="shared" si="1589"/>
        <v>BP$16</v>
      </c>
      <c r="BQ1296" s="199" t="str">
        <f t="shared" si="1589"/>
        <v>BQ$16</v>
      </c>
      <c r="BR1296" s="199" t="str">
        <f t="shared" si="1589"/>
        <v>BR$16</v>
      </c>
      <c r="BS1296" s="199" t="str">
        <f t="shared" si="1589"/>
        <v>BS$16</v>
      </c>
      <c r="BT1296" s="199" t="str">
        <f t="shared" si="1589"/>
        <v>BT$16</v>
      </c>
      <c r="BU1296" s="199" t="str">
        <f t="shared" si="1589"/>
        <v>BU$16</v>
      </c>
      <c r="BV1296" s="199" t="str">
        <f t="shared" si="1589"/>
        <v>BV$16</v>
      </c>
      <c r="BW1296" s="199" t="str">
        <f t="shared" si="1589"/>
        <v>BW$16</v>
      </c>
      <c r="BX1296" s="199" t="str">
        <f t="shared" si="1589"/>
        <v>BX$16</v>
      </c>
      <c r="BY1296" s="199" t="str">
        <f t="shared" si="1589"/>
        <v>BY$16</v>
      </c>
      <c r="BZ1296" s="199" t="str">
        <f t="shared" si="1589"/>
        <v>BZ$16</v>
      </c>
      <c r="CA1296" s="199" t="str">
        <f t="shared" si="1589"/>
        <v>CA$16</v>
      </c>
      <c r="CB1296" s="199" t="str">
        <f t="shared" si="1589"/>
        <v>CB$16</v>
      </c>
      <c r="CC1296" s="199" t="str">
        <f t="shared" si="1589"/>
        <v>CC$16</v>
      </c>
      <c r="CD1296" s="199" t="str">
        <f t="shared" si="1589"/>
        <v>CD$16</v>
      </c>
      <c r="CE1296" s="199" t="str">
        <f t="shared" ref="CE1296:CL1296" si="1590">CE$20</f>
        <v>CE$16</v>
      </c>
      <c r="CF1296" s="199" t="str">
        <f t="shared" si="1590"/>
        <v>CF$16</v>
      </c>
      <c r="CG1296" s="199" t="str">
        <f t="shared" si="1590"/>
        <v>CG$16</v>
      </c>
      <c r="CH1296" s="199" t="str">
        <f t="shared" si="1590"/>
        <v>CH$16</v>
      </c>
      <c r="CI1296" s="199" t="str">
        <f t="shared" si="1590"/>
        <v>CI$16</v>
      </c>
      <c r="CJ1296" s="199" t="str">
        <f t="shared" si="1590"/>
        <v>CJ$16</v>
      </c>
      <c r="CK1296" s="199" t="str">
        <f t="shared" si="1590"/>
        <v>CK$16</v>
      </c>
      <c r="CL1296" s="199" t="str">
        <f t="shared" si="1590"/>
        <v>CL$16</v>
      </c>
      <c r="CN1296" s="176"/>
      <c r="CO1296" s="199" t="str">
        <f t="shared" ref="CO1296:DL1296" si="1591">CO$20</f>
        <v>CO$16</v>
      </c>
      <c r="CP1296" s="199" t="str">
        <f t="shared" si="1591"/>
        <v>CP$16</v>
      </c>
      <c r="CQ1296" s="199" t="str">
        <f t="shared" si="1591"/>
        <v>CQ$16</v>
      </c>
      <c r="CR1296" s="199" t="str">
        <f t="shared" si="1591"/>
        <v>CR$16</v>
      </c>
      <c r="CS1296" s="199" t="str">
        <f t="shared" si="1591"/>
        <v>CS$16</v>
      </c>
      <c r="CT1296" s="199" t="str">
        <f t="shared" si="1591"/>
        <v>CT$16</v>
      </c>
      <c r="CU1296" s="199" t="str">
        <f t="shared" si="1591"/>
        <v>CU$16</v>
      </c>
      <c r="CV1296" s="199" t="str">
        <f t="shared" si="1591"/>
        <v>CV$16</v>
      </c>
      <c r="CW1296" s="199" t="str">
        <f t="shared" si="1591"/>
        <v>CW$16</v>
      </c>
      <c r="CX1296" s="199" t="str">
        <f t="shared" si="1591"/>
        <v>CX$16</v>
      </c>
      <c r="CY1296" s="199" t="str">
        <f t="shared" si="1591"/>
        <v>CY$16</v>
      </c>
      <c r="CZ1296" s="199" t="str">
        <f t="shared" si="1591"/>
        <v>CZ$16</v>
      </c>
      <c r="DA1296" s="199" t="str">
        <f t="shared" si="1591"/>
        <v>DA$16</v>
      </c>
      <c r="DB1296" s="199" t="str">
        <f t="shared" si="1591"/>
        <v>DB$16</v>
      </c>
      <c r="DC1296" s="199" t="str">
        <f t="shared" si="1591"/>
        <v>DC$16</v>
      </c>
      <c r="DD1296" s="199" t="str">
        <f t="shared" si="1591"/>
        <v>DD$16</v>
      </c>
      <c r="DE1296" s="199" t="str">
        <f t="shared" si="1591"/>
        <v>DE$16</v>
      </c>
      <c r="DF1296" s="199" t="str">
        <f t="shared" si="1591"/>
        <v>DF$16</v>
      </c>
      <c r="DG1296" s="199" t="str">
        <f t="shared" si="1591"/>
        <v>DG$16</v>
      </c>
      <c r="DH1296" s="199" t="str">
        <f t="shared" si="1591"/>
        <v>DH$16</v>
      </c>
      <c r="DI1296" s="199" t="str">
        <f t="shared" si="1591"/>
        <v>DI$16</v>
      </c>
      <c r="DJ1296" s="199" t="str">
        <f t="shared" si="1591"/>
        <v>DJ$16</v>
      </c>
      <c r="DK1296" s="199" t="str">
        <f t="shared" si="1591"/>
        <v>DK$16</v>
      </c>
      <c r="DL1296" s="199" t="str">
        <f t="shared" si="1591"/>
        <v>DL$16</v>
      </c>
    </row>
    <row r="1297" spans="1:116" x14ac:dyDescent="0.4">
      <c r="A1297" s="174"/>
      <c r="E1297" s="8"/>
      <c r="G1297" s="175" t="s">
        <v>462</v>
      </c>
      <c r="H1297" s="200"/>
      <c r="I1297" s="201"/>
      <c r="J1297" s="201"/>
      <c r="K1297" s="202"/>
      <c r="L1297" s="202"/>
      <c r="M1297" s="202"/>
      <c r="N1297" s="202"/>
      <c r="O1297" s="202"/>
      <c r="P1297" s="202"/>
      <c r="R1297" s="202"/>
      <c r="S1297" s="199" t="str">
        <f t="shared" ref="S1297:AX1297" si="1592">S$21</f>
        <v>S$17</v>
      </c>
      <c r="T1297" s="199" t="str">
        <f t="shared" si="1592"/>
        <v>T$17</v>
      </c>
      <c r="U1297" s="199" t="str">
        <f t="shared" si="1592"/>
        <v>U$17</v>
      </c>
      <c r="V1297" s="199" t="str">
        <f t="shared" si="1592"/>
        <v>V$17</v>
      </c>
      <c r="W1297" s="199" t="str">
        <f t="shared" si="1592"/>
        <v>W$17</v>
      </c>
      <c r="X1297" s="199" t="str">
        <f t="shared" si="1592"/>
        <v>X$17</v>
      </c>
      <c r="Y1297" s="199" t="str">
        <f t="shared" si="1592"/>
        <v>Y$17</v>
      </c>
      <c r="Z1297" s="199" t="str">
        <f t="shared" si="1592"/>
        <v>Z$17</v>
      </c>
      <c r="AA1297" s="199" t="str">
        <f t="shared" si="1592"/>
        <v>AA$17</v>
      </c>
      <c r="AB1297" s="199" t="str">
        <f t="shared" si="1592"/>
        <v>AB$17</v>
      </c>
      <c r="AC1297" s="199" t="str">
        <f t="shared" si="1592"/>
        <v>AC$17</v>
      </c>
      <c r="AD1297" s="199" t="str">
        <f t="shared" si="1592"/>
        <v>AD$17</v>
      </c>
      <c r="AE1297" s="199" t="str">
        <f t="shared" si="1592"/>
        <v>AE$17</v>
      </c>
      <c r="AF1297" s="199" t="str">
        <f t="shared" si="1592"/>
        <v>AF$17</v>
      </c>
      <c r="AG1297" s="199" t="str">
        <f t="shared" si="1592"/>
        <v>AG$17</v>
      </c>
      <c r="AH1297" s="199" t="str">
        <f t="shared" si="1592"/>
        <v>AH$17</v>
      </c>
      <c r="AI1297" s="199" t="str">
        <f t="shared" si="1592"/>
        <v>AI$17</v>
      </c>
      <c r="AJ1297" s="199" t="str">
        <f t="shared" si="1592"/>
        <v>AJ$17</v>
      </c>
      <c r="AK1297" s="199" t="str">
        <f t="shared" si="1592"/>
        <v>AK$17</v>
      </c>
      <c r="AL1297" s="199" t="str">
        <f t="shared" si="1592"/>
        <v>AL$17</v>
      </c>
      <c r="AM1297" s="199" t="str">
        <f t="shared" si="1592"/>
        <v>AM$17</v>
      </c>
      <c r="AN1297" s="199" t="str">
        <f t="shared" si="1592"/>
        <v>AN$17</v>
      </c>
      <c r="AO1297" s="199" t="str">
        <f t="shared" si="1592"/>
        <v>AO$17</v>
      </c>
      <c r="AP1297" s="199" t="str">
        <f t="shared" si="1592"/>
        <v>AP$17</v>
      </c>
      <c r="AQ1297" s="199" t="str">
        <f t="shared" si="1592"/>
        <v>AQ$17</v>
      </c>
      <c r="AR1297" s="199" t="str">
        <f t="shared" si="1592"/>
        <v>AR$17</v>
      </c>
      <c r="AS1297" s="199" t="str">
        <f t="shared" si="1592"/>
        <v>AS$17</v>
      </c>
      <c r="AT1297" s="199" t="str">
        <f t="shared" si="1592"/>
        <v>AT$17</v>
      </c>
      <c r="AU1297" s="199" t="str">
        <f t="shared" si="1592"/>
        <v>AU$17</v>
      </c>
      <c r="AV1297" s="199" t="str">
        <f t="shared" si="1592"/>
        <v>AV$17</v>
      </c>
      <c r="AW1297" s="199" t="str">
        <f t="shared" si="1592"/>
        <v>AW$17</v>
      </c>
      <c r="AX1297" s="199" t="str">
        <f t="shared" si="1592"/>
        <v>AX$17</v>
      </c>
      <c r="AY1297" s="199" t="str">
        <f t="shared" ref="AY1297:CD1297" si="1593">AY$21</f>
        <v>AY$17</v>
      </c>
      <c r="AZ1297" s="199" t="str">
        <f t="shared" si="1593"/>
        <v>AZ$17</v>
      </c>
      <c r="BA1297" s="199" t="str">
        <f t="shared" si="1593"/>
        <v>BA$17</v>
      </c>
      <c r="BB1297" s="199" t="str">
        <f t="shared" si="1593"/>
        <v>BB$17</v>
      </c>
      <c r="BC1297" s="199" t="str">
        <f t="shared" si="1593"/>
        <v>BC$17</v>
      </c>
      <c r="BD1297" s="199" t="str">
        <f t="shared" si="1593"/>
        <v>BD$17</v>
      </c>
      <c r="BE1297" s="199" t="str">
        <f t="shared" si="1593"/>
        <v>BE$17</v>
      </c>
      <c r="BF1297" s="199" t="str">
        <f t="shared" si="1593"/>
        <v>BF$17</v>
      </c>
      <c r="BG1297" s="199" t="str">
        <f t="shared" si="1593"/>
        <v>BG$17</v>
      </c>
      <c r="BH1297" s="199" t="str">
        <f t="shared" si="1593"/>
        <v>BH$17</v>
      </c>
      <c r="BI1297" s="199" t="str">
        <f t="shared" si="1593"/>
        <v>BI$17</v>
      </c>
      <c r="BJ1297" s="199" t="str">
        <f t="shared" si="1593"/>
        <v>BJ$17</v>
      </c>
      <c r="BK1297" s="199" t="str">
        <f t="shared" si="1593"/>
        <v>BK$17</v>
      </c>
      <c r="BL1297" s="199" t="str">
        <f t="shared" si="1593"/>
        <v>BL$17</v>
      </c>
      <c r="BM1297" s="199" t="str">
        <f t="shared" si="1593"/>
        <v>BM$17</v>
      </c>
      <c r="BN1297" s="199" t="str">
        <f t="shared" si="1593"/>
        <v>BN$17</v>
      </c>
      <c r="BO1297" s="199" t="str">
        <f t="shared" si="1593"/>
        <v>BO$17</v>
      </c>
      <c r="BP1297" s="199" t="str">
        <f t="shared" si="1593"/>
        <v>BP$17</v>
      </c>
      <c r="BQ1297" s="199" t="str">
        <f t="shared" si="1593"/>
        <v>BQ$17</v>
      </c>
      <c r="BR1297" s="199" t="str">
        <f t="shared" si="1593"/>
        <v>BR$17</v>
      </c>
      <c r="BS1297" s="199" t="str">
        <f t="shared" si="1593"/>
        <v>BS$17</v>
      </c>
      <c r="BT1297" s="199" t="str">
        <f t="shared" si="1593"/>
        <v>BT$17</v>
      </c>
      <c r="BU1297" s="199" t="str">
        <f t="shared" si="1593"/>
        <v>BU$17</v>
      </c>
      <c r="BV1297" s="199" t="str">
        <f t="shared" si="1593"/>
        <v>BV$17</v>
      </c>
      <c r="BW1297" s="199" t="str">
        <f t="shared" si="1593"/>
        <v>BW$17</v>
      </c>
      <c r="BX1297" s="199" t="str">
        <f t="shared" si="1593"/>
        <v>BX$17</v>
      </c>
      <c r="BY1297" s="199" t="str">
        <f t="shared" si="1593"/>
        <v>BY$17</v>
      </c>
      <c r="BZ1297" s="199" t="str">
        <f t="shared" si="1593"/>
        <v>BZ$17</v>
      </c>
      <c r="CA1297" s="199" t="str">
        <f t="shared" si="1593"/>
        <v>CA$17</v>
      </c>
      <c r="CB1297" s="199" t="str">
        <f t="shared" si="1593"/>
        <v>CB$17</v>
      </c>
      <c r="CC1297" s="199" t="str">
        <f t="shared" si="1593"/>
        <v>CC$17</v>
      </c>
      <c r="CD1297" s="199" t="str">
        <f t="shared" si="1593"/>
        <v>CD$17</v>
      </c>
      <c r="CE1297" s="199" t="str">
        <f t="shared" ref="CE1297:CL1297" si="1594">CE$21</f>
        <v>CE$17</v>
      </c>
      <c r="CF1297" s="199" t="str">
        <f t="shared" si="1594"/>
        <v>CF$17</v>
      </c>
      <c r="CG1297" s="199" t="str">
        <f t="shared" si="1594"/>
        <v>CG$17</v>
      </c>
      <c r="CH1297" s="199" t="str">
        <f t="shared" si="1594"/>
        <v>CH$17</v>
      </c>
      <c r="CI1297" s="199" t="str">
        <f t="shared" si="1594"/>
        <v>CI$17</v>
      </c>
      <c r="CJ1297" s="199" t="str">
        <f t="shared" si="1594"/>
        <v>CJ$17</v>
      </c>
      <c r="CK1297" s="199" t="str">
        <f t="shared" si="1594"/>
        <v>CK$17</v>
      </c>
      <c r="CL1297" s="199" t="str">
        <f t="shared" si="1594"/>
        <v>CL$17</v>
      </c>
      <c r="CN1297" s="201"/>
      <c r="CO1297" s="199" t="str">
        <f t="shared" ref="CO1297:DL1297" si="1595">CO$21</f>
        <v>CO$17</v>
      </c>
      <c r="CP1297" s="199" t="str">
        <f t="shared" si="1595"/>
        <v>CP$17</v>
      </c>
      <c r="CQ1297" s="199" t="str">
        <f t="shared" si="1595"/>
        <v>CQ$17</v>
      </c>
      <c r="CR1297" s="199" t="str">
        <f t="shared" si="1595"/>
        <v>CR$17</v>
      </c>
      <c r="CS1297" s="199" t="str">
        <f t="shared" si="1595"/>
        <v>CS$17</v>
      </c>
      <c r="CT1297" s="199" t="str">
        <f t="shared" si="1595"/>
        <v>CT$17</v>
      </c>
      <c r="CU1297" s="199" t="str">
        <f t="shared" si="1595"/>
        <v>CU$17</v>
      </c>
      <c r="CV1297" s="199" t="str">
        <f t="shared" si="1595"/>
        <v>CV$17</v>
      </c>
      <c r="CW1297" s="199" t="str">
        <f t="shared" si="1595"/>
        <v>CW$17</v>
      </c>
      <c r="CX1297" s="199" t="str">
        <f t="shared" si="1595"/>
        <v>CX$17</v>
      </c>
      <c r="CY1297" s="199" t="str">
        <f t="shared" si="1595"/>
        <v>CY$17</v>
      </c>
      <c r="CZ1297" s="199" t="str">
        <f t="shared" si="1595"/>
        <v>CZ$17</v>
      </c>
      <c r="DA1297" s="199" t="str">
        <f t="shared" si="1595"/>
        <v>DA$17</v>
      </c>
      <c r="DB1297" s="199" t="str">
        <f t="shared" si="1595"/>
        <v>DB$17</v>
      </c>
      <c r="DC1297" s="199" t="str">
        <f t="shared" si="1595"/>
        <v>DC$17</v>
      </c>
      <c r="DD1297" s="199" t="str">
        <f t="shared" si="1595"/>
        <v>DD$17</v>
      </c>
      <c r="DE1297" s="199" t="str">
        <f t="shared" si="1595"/>
        <v>DE$17</v>
      </c>
      <c r="DF1297" s="199" t="str">
        <f t="shared" si="1595"/>
        <v>DF$17</v>
      </c>
      <c r="DG1297" s="199" t="str">
        <f t="shared" si="1595"/>
        <v>DG$17</v>
      </c>
      <c r="DH1297" s="199" t="str">
        <f t="shared" si="1595"/>
        <v>DH$17</v>
      </c>
      <c r="DI1297" s="199" t="str">
        <f t="shared" si="1595"/>
        <v>DI$17</v>
      </c>
      <c r="DJ1297" s="199" t="str">
        <f t="shared" si="1595"/>
        <v>DJ$17</v>
      </c>
      <c r="DK1297" s="199" t="str">
        <f t="shared" si="1595"/>
        <v>DK$17</v>
      </c>
      <c r="DL1297" s="199" t="str">
        <f t="shared" si="1595"/>
        <v>DL$17</v>
      </c>
    </row>
    <row r="1298" spans="1:116" x14ac:dyDescent="0.4">
      <c r="A1298" s="174"/>
      <c r="E1298" s="8"/>
      <c r="G1298" s="175" t="s">
        <v>491</v>
      </c>
      <c r="H1298" s="200"/>
      <c r="I1298" s="201"/>
      <c r="J1298" s="201"/>
      <c r="K1298" s="202"/>
      <c r="L1298" s="202"/>
      <c r="M1298" s="202"/>
      <c r="N1298" s="202"/>
      <c r="O1298" s="202"/>
      <c r="P1298" s="202"/>
      <c r="R1298" s="202"/>
      <c r="S1298" s="190"/>
      <c r="T1298" s="190"/>
      <c r="U1298" s="190"/>
      <c r="V1298" s="190"/>
      <c r="W1298" s="190"/>
      <c r="X1298" s="190"/>
      <c r="Y1298" s="190"/>
      <c r="Z1298" s="190"/>
      <c r="AA1298" s="190"/>
      <c r="AB1298" s="190"/>
      <c r="AC1298" s="190"/>
      <c r="AD1298" s="190"/>
      <c r="AE1298" s="190"/>
      <c r="AF1298" s="190"/>
      <c r="AG1298" s="190"/>
      <c r="AH1298" s="190"/>
      <c r="AI1298" s="190"/>
      <c r="AJ1298" s="190"/>
      <c r="AK1298" s="190"/>
      <c r="AL1298" s="190"/>
      <c r="AM1298" s="190"/>
      <c r="AN1298" s="190"/>
      <c r="AO1298" s="190"/>
      <c r="AP1298" s="190"/>
      <c r="AQ1298" s="190"/>
      <c r="AR1298" s="190"/>
      <c r="AS1298" s="190"/>
      <c r="AT1298" s="190"/>
      <c r="AU1298" s="190"/>
      <c r="AV1298" s="190"/>
      <c r="AW1298" s="190"/>
      <c r="AX1298" s="190"/>
      <c r="AY1298" s="190"/>
      <c r="AZ1298" s="190"/>
      <c r="BA1298" s="190"/>
      <c r="BB1298" s="190"/>
      <c r="BC1298" s="190"/>
      <c r="BD1298" s="190"/>
      <c r="BE1298" s="190"/>
      <c r="BF1298" s="190"/>
      <c r="BG1298" s="190"/>
      <c r="BH1298" s="190"/>
      <c r="BI1298" s="190"/>
      <c r="BJ1298" s="190"/>
      <c r="BK1298" s="190"/>
      <c r="BL1298" s="190"/>
      <c r="BM1298" s="190"/>
      <c r="BN1298" s="190"/>
      <c r="BO1298" s="190"/>
      <c r="BP1298" s="190"/>
      <c r="BQ1298" s="190"/>
      <c r="BR1298" s="190"/>
      <c r="BS1298" s="190"/>
      <c r="BT1298" s="190"/>
      <c r="BU1298" s="190"/>
      <c r="BV1298" s="190"/>
      <c r="BW1298" s="190"/>
      <c r="BX1298" s="190"/>
      <c r="BY1298" s="190"/>
      <c r="BZ1298" s="190"/>
      <c r="CA1298" s="190"/>
      <c r="CB1298" s="190"/>
      <c r="CC1298" s="190"/>
      <c r="CD1298" s="190"/>
      <c r="CE1298" s="190"/>
      <c r="CF1298" s="190"/>
      <c r="CG1298" s="190"/>
      <c r="CH1298" s="190"/>
      <c r="CI1298" s="190"/>
      <c r="CJ1298" s="190"/>
      <c r="CK1298" s="190"/>
      <c r="CL1298" s="190"/>
      <c r="CN1298" s="201"/>
      <c r="CO1298" s="190"/>
      <c r="CP1298" s="190"/>
      <c r="CQ1298" s="190"/>
      <c r="CR1298" s="190"/>
      <c r="CS1298" s="190"/>
      <c r="CT1298" s="190"/>
      <c r="CU1298" s="190"/>
      <c r="CV1298" s="190"/>
      <c r="CW1298" s="190"/>
      <c r="CX1298" s="190"/>
      <c r="CY1298" s="190"/>
      <c r="CZ1298" s="190"/>
      <c r="DA1298" s="190"/>
      <c r="DB1298" s="190"/>
      <c r="DC1298" s="190"/>
      <c r="DD1298" s="190"/>
      <c r="DE1298" s="190"/>
      <c r="DF1298" s="190"/>
      <c r="DG1298" s="190"/>
      <c r="DH1298" s="190"/>
      <c r="DI1298" s="190"/>
      <c r="DJ1298" s="190"/>
      <c r="DK1298" s="190"/>
      <c r="DL1298" s="190"/>
    </row>
    <row r="1299" spans="1:116" x14ac:dyDescent="0.4">
      <c r="A1299" s="174"/>
      <c r="E1299" s="8"/>
      <c r="G1299" s="175" t="s">
        <v>505</v>
      </c>
      <c r="H1299" s="200"/>
      <c r="I1299" s="201"/>
      <c r="J1299" s="201"/>
      <c r="K1299" s="202"/>
      <c r="L1299" s="202"/>
      <c r="M1299" s="202"/>
      <c r="N1299" s="202"/>
      <c r="O1299" s="202"/>
      <c r="P1299" s="202"/>
      <c r="R1299" s="202"/>
      <c r="S1299" s="190"/>
      <c r="T1299" s="190"/>
      <c r="U1299" s="190"/>
      <c r="V1299" s="190"/>
      <c r="W1299" s="190"/>
      <c r="X1299" s="190"/>
      <c r="Y1299" s="190"/>
      <c r="Z1299" s="190"/>
      <c r="AA1299" s="190"/>
      <c r="AB1299" s="190"/>
      <c r="AC1299" s="190"/>
      <c r="AD1299" s="190"/>
      <c r="AE1299" s="190"/>
      <c r="AF1299" s="190"/>
      <c r="AG1299" s="190"/>
      <c r="AH1299" s="190"/>
      <c r="AI1299" s="190"/>
      <c r="AJ1299" s="190"/>
      <c r="AK1299" s="190"/>
      <c r="AL1299" s="190"/>
      <c r="AM1299" s="190"/>
      <c r="AN1299" s="190"/>
      <c r="AO1299" s="190"/>
      <c r="AP1299" s="190"/>
      <c r="AQ1299" s="190"/>
      <c r="AR1299" s="190"/>
      <c r="AS1299" s="190"/>
      <c r="AT1299" s="190"/>
      <c r="AU1299" s="190"/>
      <c r="AV1299" s="190"/>
      <c r="AW1299" s="190"/>
      <c r="AX1299" s="190"/>
      <c r="AY1299" s="190"/>
      <c r="AZ1299" s="190"/>
      <c r="BA1299" s="190"/>
      <c r="BB1299" s="190"/>
      <c r="BC1299" s="190"/>
      <c r="BD1299" s="190"/>
      <c r="BE1299" s="190"/>
      <c r="BF1299" s="190"/>
      <c r="BG1299" s="190"/>
      <c r="BH1299" s="190"/>
      <c r="BI1299" s="190"/>
      <c r="BJ1299" s="190"/>
      <c r="BK1299" s="190"/>
      <c r="BL1299" s="190"/>
      <c r="BM1299" s="190"/>
      <c r="BN1299" s="190"/>
      <c r="BO1299" s="190"/>
      <c r="BP1299" s="190"/>
      <c r="BQ1299" s="190"/>
      <c r="BR1299" s="190"/>
      <c r="BS1299" s="190"/>
      <c r="BT1299" s="190"/>
      <c r="BU1299" s="190"/>
      <c r="BV1299" s="190"/>
      <c r="BW1299" s="190"/>
      <c r="BX1299" s="190"/>
      <c r="BY1299" s="190"/>
      <c r="BZ1299" s="190"/>
      <c r="CA1299" s="190"/>
      <c r="CB1299" s="190"/>
      <c r="CC1299" s="190"/>
      <c r="CD1299" s="190"/>
      <c r="CE1299" s="190"/>
      <c r="CF1299" s="190"/>
      <c r="CG1299" s="190"/>
      <c r="CH1299" s="190"/>
      <c r="CI1299" s="190"/>
      <c r="CJ1299" s="190"/>
      <c r="CK1299" s="190"/>
      <c r="CL1299" s="190"/>
      <c r="CN1299" s="201"/>
      <c r="CO1299" s="190"/>
      <c r="CP1299" s="190"/>
      <c r="CQ1299" s="190"/>
      <c r="CR1299" s="190"/>
      <c r="CS1299" s="190"/>
      <c r="CT1299" s="190"/>
      <c r="CU1299" s="190"/>
      <c r="CV1299" s="190"/>
      <c r="CW1299" s="190"/>
      <c r="CX1299" s="190"/>
      <c r="CY1299" s="190"/>
      <c r="CZ1299" s="190"/>
      <c r="DA1299" s="190"/>
      <c r="DB1299" s="190"/>
      <c r="DC1299" s="190"/>
      <c r="DD1299" s="190"/>
      <c r="DE1299" s="190"/>
      <c r="DF1299" s="190"/>
      <c r="DG1299" s="190"/>
      <c r="DH1299" s="190"/>
      <c r="DI1299" s="190"/>
      <c r="DJ1299" s="190"/>
      <c r="DK1299" s="190"/>
      <c r="DL1299" s="190"/>
    </row>
    <row r="1300" spans="1:116" x14ac:dyDescent="0.4">
      <c r="A1300" s="174"/>
      <c r="E1300" s="8"/>
      <c r="G1300" s="175" t="s">
        <v>463</v>
      </c>
      <c r="H1300" s="200"/>
      <c r="I1300" s="201"/>
      <c r="J1300" s="201"/>
      <c r="K1300" s="202"/>
      <c r="L1300" s="202"/>
      <c r="M1300" s="202"/>
      <c r="N1300" s="202"/>
      <c r="O1300" s="202"/>
      <c r="P1300" s="202"/>
      <c r="R1300" s="202"/>
      <c r="S1300" s="190" t="str">
        <f t="shared" ref="S1300:AX1300" si="1596">S$22</f>
        <v>S$18</v>
      </c>
      <c r="T1300" s="190" t="str">
        <f t="shared" si="1596"/>
        <v>T$18</v>
      </c>
      <c r="U1300" s="190" t="str">
        <f t="shared" si="1596"/>
        <v>U$18</v>
      </c>
      <c r="V1300" s="190" t="str">
        <f t="shared" si="1596"/>
        <v>V$18</v>
      </c>
      <c r="W1300" s="190" t="str">
        <f t="shared" si="1596"/>
        <v>W$18</v>
      </c>
      <c r="X1300" s="190" t="str">
        <f t="shared" si="1596"/>
        <v>X$18</v>
      </c>
      <c r="Y1300" s="190" t="str">
        <f t="shared" si="1596"/>
        <v>Y$18</v>
      </c>
      <c r="Z1300" s="190" t="str">
        <f t="shared" si="1596"/>
        <v>Z$18</v>
      </c>
      <c r="AA1300" s="190" t="str">
        <f t="shared" si="1596"/>
        <v>AA$18</v>
      </c>
      <c r="AB1300" s="190" t="str">
        <f t="shared" si="1596"/>
        <v>AB$18</v>
      </c>
      <c r="AC1300" s="190" t="str">
        <f t="shared" si="1596"/>
        <v>AC$18</v>
      </c>
      <c r="AD1300" s="190" t="str">
        <f t="shared" si="1596"/>
        <v>AD$18</v>
      </c>
      <c r="AE1300" s="190" t="str">
        <f t="shared" si="1596"/>
        <v>AE$18</v>
      </c>
      <c r="AF1300" s="190" t="str">
        <f t="shared" si="1596"/>
        <v>AF$18</v>
      </c>
      <c r="AG1300" s="190" t="str">
        <f t="shared" si="1596"/>
        <v>AG$18</v>
      </c>
      <c r="AH1300" s="190" t="str">
        <f t="shared" si="1596"/>
        <v>AH$18</v>
      </c>
      <c r="AI1300" s="190" t="str">
        <f t="shared" si="1596"/>
        <v>AI$18</v>
      </c>
      <c r="AJ1300" s="190" t="str">
        <f t="shared" si="1596"/>
        <v>AJ$18</v>
      </c>
      <c r="AK1300" s="190" t="str">
        <f t="shared" si="1596"/>
        <v>AK$18</v>
      </c>
      <c r="AL1300" s="190" t="str">
        <f t="shared" si="1596"/>
        <v>AL$18</v>
      </c>
      <c r="AM1300" s="190" t="str">
        <f t="shared" si="1596"/>
        <v>AM$18</v>
      </c>
      <c r="AN1300" s="190" t="str">
        <f t="shared" si="1596"/>
        <v>AN$18</v>
      </c>
      <c r="AO1300" s="190" t="str">
        <f t="shared" si="1596"/>
        <v>AO$18</v>
      </c>
      <c r="AP1300" s="190" t="str">
        <f t="shared" si="1596"/>
        <v>AP$18</v>
      </c>
      <c r="AQ1300" s="190" t="str">
        <f t="shared" si="1596"/>
        <v>AQ$18</v>
      </c>
      <c r="AR1300" s="190" t="str">
        <f t="shared" si="1596"/>
        <v>AR$18</v>
      </c>
      <c r="AS1300" s="190" t="str">
        <f t="shared" si="1596"/>
        <v>AS$18</v>
      </c>
      <c r="AT1300" s="190" t="str">
        <f t="shared" si="1596"/>
        <v>AT$18</v>
      </c>
      <c r="AU1300" s="190" t="str">
        <f t="shared" si="1596"/>
        <v>AU$18</v>
      </c>
      <c r="AV1300" s="190" t="str">
        <f t="shared" si="1596"/>
        <v>AV$18</v>
      </c>
      <c r="AW1300" s="190" t="str">
        <f t="shared" si="1596"/>
        <v>AW$18</v>
      </c>
      <c r="AX1300" s="190" t="str">
        <f t="shared" si="1596"/>
        <v>AX$18</v>
      </c>
      <c r="AY1300" s="190" t="str">
        <f t="shared" ref="AY1300:CD1300" si="1597">AY$22</f>
        <v>AY$18</v>
      </c>
      <c r="AZ1300" s="190" t="str">
        <f t="shared" si="1597"/>
        <v>AZ$18</v>
      </c>
      <c r="BA1300" s="190" t="str">
        <f t="shared" si="1597"/>
        <v>BA$18</v>
      </c>
      <c r="BB1300" s="190" t="str">
        <f t="shared" si="1597"/>
        <v>BB$18</v>
      </c>
      <c r="BC1300" s="190" t="str">
        <f t="shared" si="1597"/>
        <v>BC$18</v>
      </c>
      <c r="BD1300" s="190" t="str">
        <f t="shared" si="1597"/>
        <v>BD$18</v>
      </c>
      <c r="BE1300" s="190" t="str">
        <f t="shared" si="1597"/>
        <v>BE$18</v>
      </c>
      <c r="BF1300" s="190" t="str">
        <f t="shared" si="1597"/>
        <v>BF$18</v>
      </c>
      <c r="BG1300" s="190" t="str">
        <f t="shared" si="1597"/>
        <v>BG$18</v>
      </c>
      <c r="BH1300" s="190" t="str">
        <f t="shared" si="1597"/>
        <v>BH$18</v>
      </c>
      <c r="BI1300" s="190" t="str">
        <f t="shared" si="1597"/>
        <v>BI$18</v>
      </c>
      <c r="BJ1300" s="190" t="str">
        <f t="shared" si="1597"/>
        <v>BJ$18</v>
      </c>
      <c r="BK1300" s="190" t="str">
        <f t="shared" si="1597"/>
        <v>BK$18</v>
      </c>
      <c r="BL1300" s="190" t="str">
        <f t="shared" si="1597"/>
        <v>BL$18</v>
      </c>
      <c r="BM1300" s="190" t="str">
        <f t="shared" si="1597"/>
        <v>BM$18</v>
      </c>
      <c r="BN1300" s="190" t="str">
        <f t="shared" si="1597"/>
        <v>BN$18</v>
      </c>
      <c r="BO1300" s="190" t="str">
        <f t="shared" si="1597"/>
        <v>BO$18</v>
      </c>
      <c r="BP1300" s="190" t="str">
        <f t="shared" si="1597"/>
        <v>BP$18</v>
      </c>
      <c r="BQ1300" s="190" t="str">
        <f t="shared" si="1597"/>
        <v>BQ$18</v>
      </c>
      <c r="BR1300" s="190" t="str">
        <f t="shared" si="1597"/>
        <v>BR$18</v>
      </c>
      <c r="BS1300" s="190" t="str">
        <f t="shared" si="1597"/>
        <v>BS$18</v>
      </c>
      <c r="BT1300" s="190" t="str">
        <f t="shared" si="1597"/>
        <v>BT$18</v>
      </c>
      <c r="BU1300" s="190" t="str">
        <f t="shared" si="1597"/>
        <v>BU$18</v>
      </c>
      <c r="BV1300" s="190" t="str">
        <f t="shared" si="1597"/>
        <v>BV$18</v>
      </c>
      <c r="BW1300" s="190" t="str">
        <f t="shared" si="1597"/>
        <v>BW$18</v>
      </c>
      <c r="BX1300" s="190" t="str">
        <f t="shared" si="1597"/>
        <v>BX$18</v>
      </c>
      <c r="BY1300" s="190" t="str">
        <f t="shared" si="1597"/>
        <v>BY$18</v>
      </c>
      <c r="BZ1300" s="190" t="str">
        <f t="shared" si="1597"/>
        <v>BZ$18</v>
      </c>
      <c r="CA1300" s="190" t="str">
        <f t="shared" si="1597"/>
        <v>CA$18</v>
      </c>
      <c r="CB1300" s="190" t="str">
        <f t="shared" si="1597"/>
        <v>CB$18</v>
      </c>
      <c r="CC1300" s="190" t="str">
        <f t="shared" si="1597"/>
        <v>CC$18</v>
      </c>
      <c r="CD1300" s="190" t="str">
        <f t="shared" si="1597"/>
        <v>CD$18</v>
      </c>
      <c r="CE1300" s="190" t="str">
        <f t="shared" ref="CE1300:CL1300" si="1598">CE$22</f>
        <v>CE$18</v>
      </c>
      <c r="CF1300" s="190" t="str">
        <f t="shared" si="1598"/>
        <v>CF$18</v>
      </c>
      <c r="CG1300" s="190" t="str">
        <f t="shared" si="1598"/>
        <v>CG$18</v>
      </c>
      <c r="CH1300" s="190" t="str">
        <f t="shared" si="1598"/>
        <v>CH$18</v>
      </c>
      <c r="CI1300" s="190" t="str">
        <f t="shared" si="1598"/>
        <v>CI$18</v>
      </c>
      <c r="CJ1300" s="190" t="str">
        <f t="shared" si="1598"/>
        <v>CJ$18</v>
      </c>
      <c r="CK1300" s="190" t="str">
        <f t="shared" si="1598"/>
        <v>CK$18</v>
      </c>
      <c r="CL1300" s="190" t="str">
        <f t="shared" si="1598"/>
        <v>CL$18</v>
      </c>
      <c r="CN1300" s="201"/>
      <c r="CO1300" s="190" t="str">
        <f t="shared" ref="CO1300:DL1300" si="1599">CO$22</f>
        <v>CO$18</v>
      </c>
      <c r="CP1300" s="190" t="str">
        <f t="shared" si="1599"/>
        <v>CP$18</v>
      </c>
      <c r="CQ1300" s="190" t="str">
        <f t="shared" si="1599"/>
        <v>CQ$18</v>
      </c>
      <c r="CR1300" s="190" t="str">
        <f t="shared" si="1599"/>
        <v>CR$18</v>
      </c>
      <c r="CS1300" s="190" t="str">
        <f t="shared" si="1599"/>
        <v>CS$18</v>
      </c>
      <c r="CT1300" s="190" t="str">
        <f t="shared" si="1599"/>
        <v>CT$18</v>
      </c>
      <c r="CU1300" s="190" t="str">
        <f t="shared" si="1599"/>
        <v>CU$18</v>
      </c>
      <c r="CV1300" s="190" t="str">
        <f t="shared" si="1599"/>
        <v>CV$18</v>
      </c>
      <c r="CW1300" s="190" t="str">
        <f t="shared" si="1599"/>
        <v>CW$18</v>
      </c>
      <c r="CX1300" s="190" t="str">
        <f t="shared" si="1599"/>
        <v>CX$18</v>
      </c>
      <c r="CY1300" s="190" t="str">
        <f t="shared" si="1599"/>
        <v>CY$18</v>
      </c>
      <c r="CZ1300" s="190" t="str">
        <f t="shared" si="1599"/>
        <v>CZ$18</v>
      </c>
      <c r="DA1300" s="190" t="str">
        <f t="shared" si="1599"/>
        <v>DA$18</v>
      </c>
      <c r="DB1300" s="190" t="str">
        <f t="shared" si="1599"/>
        <v>DB$18</v>
      </c>
      <c r="DC1300" s="190" t="str">
        <f t="shared" si="1599"/>
        <v>DC$18</v>
      </c>
      <c r="DD1300" s="190" t="str">
        <f t="shared" si="1599"/>
        <v>DD$18</v>
      </c>
      <c r="DE1300" s="190" t="str">
        <f t="shared" si="1599"/>
        <v>DE$18</v>
      </c>
      <c r="DF1300" s="190" t="str">
        <f t="shared" si="1599"/>
        <v>DF$18</v>
      </c>
      <c r="DG1300" s="190" t="str">
        <f t="shared" si="1599"/>
        <v>DG$18</v>
      </c>
      <c r="DH1300" s="190" t="str">
        <f t="shared" si="1599"/>
        <v>DH$18</v>
      </c>
      <c r="DI1300" s="190" t="str">
        <f t="shared" si="1599"/>
        <v>DI$18</v>
      </c>
      <c r="DJ1300" s="190" t="str">
        <f t="shared" si="1599"/>
        <v>DJ$18</v>
      </c>
      <c r="DK1300" s="190" t="str">
        <f t="shared" si="1599"/>
        <v>DK$18</v>
      </c>
      <c r="DL1300" s="190" t="str">
        <f t="shared" si="1599"/>
        <v>DL$18</v>
      </c>
    </row>
    <row r="1301" spans="1:116" x14ac:dyDescent="0.4">
      <c r="A1301" s="174"/>
      <c r="E1301" s="8"/>
      <c r="G1301" s="175" t="s">
        <v>464</v>
      </c>
      <c r="H1301" s="200"/>
      <c r="I1301" s="201"/>
      <c r="J1301" s="201"/>
      <c r="K1301" s="202"/>
      <c r="L1301" s="202"/>
      <c r="M1301" s="202"/>
      <c r="N1301" s="202"/>
      <c r="O1301" s="202"/>
      <c r="P1301" s="202"/>
      <c r="R1301" s="202"/>
      <c r="S1301" s="190" t="str">
        <f t="shared" ref="S1301:AX1301" si="1600">S$23</f>
        <v>S$19</v>
      </c>
      <c r="T1301" s="190" t="str">
        <f t="shared" si="1600"/>
        <v>T$19</v>
      </c>
      <c r="U1301" s="190" t="str">
        <f t="shared" si="1600"/>
        <v>U$19</v>
      </c>
      <c r="V1301" s="190" t="str">
        <f t="shared" si="1600"/>
        <v>V$19</v>
      </c>
      <c r="W1301" s="190" t="str">
        <f t="shared" si="1600"/>
        <v>W$19</v>
      </c>
      <c r="X1301" s="190" t="str">
        <f t="shared" si="1600"/>
        <v>X$19</v>
      </c>
      <c r="Y1301" s="190" t="str">
        <f t="shared" si="1600"/>
        <v>Y$19</v>
      </c>
      <c r="Z1301" s="190" t="str">
        <f t="shared" si="1600"/>
        <v>Z$19</v>
      </c>
      <c r="AA1301" s="190" t="str">
        <f t="shared" si="1600"/>
        <v>AA$19</v>
      </c>
      <c r="AB1301" s="190" t="str">
        <f t="shared" si="1600"/>
        <v>AB$19</v>
      </c>
      <c r="AC1301" s="190" t="str">
        <f t="shared" si="1600"/>
        <v>AC$19</v>
      </c>
      <c r="AD1301" s="190" t="str">
        <f t="shared" si="1600"/>
        <v>AD$19</v>
      </c>
      <c r="AE1301" s="190" t="str">
        <f t="shared" si="1600"/>
        <v>AE$19</v>
      </c>
      <c r="AF1301" s="190" t="str">
        <f t="shared" si="1600"/>
        <v>AF$19</v>
      </c>
      <c r="AG1301" s="190" t="str">
        <f t="shared" si="1600"/>
        <v>AG$19</v>
      </c>
      <c r="AH1301" s="190" t="str">
        <f t="shared" si="1600"/>
        <v>AH$19</v>
      </c>
      <c r="AI1301" s="190" t="str">
        <f t="shared" si="1600"/>
        <v>AI$19</v>
      </c>
      <c r="AJ1301" s="190" t="str">
        <f t="shared" si="1600"/>
        <v>AJ$19</v>
      </c>
      <c r="AK1301" s="190" t="str">
        <f t="shared" si="1600"/>
        <v>AK$19</v>
      </c>
      <c r="AL1301" s="190" t="str">
        <f t="shared" si="1600"/>
        <v>AL$19</v>
      </c>
      <c r="AM1301" s="190" t="str">
        <f t="shared" si="1600"/>
        <v>AM$19</v>
      </c>
      <c r="AN1301" s="190" t="str">
        <f t="shared" si="1600"/>
        <v>AN$19</v>
      </c>
      <c r="AO1301" s="190" t="str">
        <f t="shared" si="1600"/>
        <v>AO$19</v>
      </c>
      <c r="AP1301" s="190" t="str">
        <f t="shared" si="1600"/>
        <v>AP$19</v>
      </c>
      <c r="AQ1301" s="190" t="str">
        <f t="shared" si="1600"/>
        <v>AQ$19</v>
      </c>
      <c r="AR1301" s="190" t="str">
        <f t="shared" si="1600"/>
        <v>AR$19</v>
      </c>
      <c r="AS1301" s="190" t="str">
        <f t="shared" si="1600"/>
        <v>AS$19</v>
      </c>
      <c r="AT1301" s="190" t="str">
        <f t="shared" si="1600"/>
        <v>AT$19</v>
      </c>
      <c r="AU1301" s="190" t="str">
        <f t="shared" si="1600"/>
        <v>AU$19</v>
      </c>
      <c r="AV1301" s="190" t="str">
        <f t="shared" si="1600"/>
        <v>AV$19</v>
      </c>
      <c r="AW1301" s="190" t="str">
        <f t="shared" si="1600"/>
        <v>AW$19</v>
      </c>
      <c r="AX1301" s="190" t="str">
        <f t="shared" si="1600"/>
        <v>AX$19</v>
      </c>
      <c r="AY1301" s="190" t="str">
        <f t="shared" ref="AY1301:CD1301" si="1601">AY$23</f>
        <v>AY$19</v>
      </c>
      <c r="AZ1301" s="190" t="str">
        <f t="shared" si="1601"/>
        <v>AZ$19</v>
      </c>
      <c r="BA1301" s="190" t="str">
        <f t="shared" si="1601"/>
        <v>BA$19</v>
      </c>
      <c r="BB1301" s="190" t="str">
        <f t="shared" si="1601"/>
        <v>BB$19</v>
      </c>
      <c r="BC1301" s="190" t="str">
        <f t="shared" si="1601"/>
        <v>BC$19</v>
      </c>
      <c r="BD1301" s="190" t="str">
        <f t="shared" si="1601"/>
        <v>BD$19</v>
      </c>
      <c r="BE1301" s="190" t="str">
        <f t="shared" si="1601"/>
        <v>BE$19</v>
      </c>
      <c r="BF1301" s="190" t="str">
        <f t="shared" si="1601"/>
        <v>BF$19</v>
      </c>
      <c r="BG1301" s="190" t="str">
        <f t="shared" si="1601"/>
        <v>BG$19</v>
      </c>
      <c r="BH1301" s="190" t="str">
        <f t="shared" si="1601"/>
        <v>BH$19</v>
      </c>
      <c r="BI1301" s="190" t="str">
        <f t="shared" si="1601"/>
        <v>BI$19</v>
      </c>
      <c r="BJ1301" s="190" t="str">
        <f t="shared" si="1601"/>
        <v>BJ$19</v>
      </c>
      <c r="BK1301" s="190" t="str">
        <f t="shared" si="1601"/>
        <v>BK$19</v>
      </c>
      <c r="BL1301" s="190" t="str">
        <f t="shared" si="1601"/>
        <v>BL$19</v>
      </c>
      <c r="BM1301" s="190" t="str">
        <f t="shared" si="1601"/>
        <v>BM$19</v>
      </c>
      <c r="BN1301" s="190" t="str">
        <f t="shared" si="1601"/>
        <v>BN$19</v>
      </c>
      <c r="BO1301" s="190" t="str">
        <f t="shared" si="1601"/>
        <v>BO$19</v>
      </c>
      <c r="BP1301" s="190" t="str">
        <f t="shared" si="1601"/>
        <v>BP$19</v>
      </c>
      <c r="BQ1301" s="190" t="str">
        <f t="shared" si="1601"/>
        <v>BQ$19</v>
      </c>
      <c r="BR1301" s="190" t="str">
        <f t="shared" si="1601"/>
        <v>BR$19</v>
      </c>
      <c r="BS1301" s="190" t="str">
        <f t="shared" si="1601"/>
        <v>BS$19</v>
      </c>
      <c r="BT1301" s="190" t="str">
        <f t="shared" si="1601"/>
        <v>BT$19</v>
      </c>
      <c r="BU1301" s="190" t="str">
        <f t="shared" si="1601"/>
        <v>BU$19</v>
      </c>
      <c r="BV1301" s="190" t="str">
        <f t="shared" si="1601"/>
        <v>BV$19</v>
      </c>
      <c r="BW1301" s="190" t="str">
        <f t="shared" si="1601"/>
        <v>BW$19</v>
      </c>
      <c r="BX1301" s="190" t="str">
        <f t="shared" si="1601"/>
        <v>BX$19</v>
      </c>
      <c r="BY1301" s="190" t="str">
        <f t="shared" si="1601"/>
        <v>BY$19</v>
      </c>
      <c r="BZ1301" s="190" t="str">
        <f t="shared" si="1601"/>
        <v>BZ$19</v>
      </c>
      <c r="CA1301" s="190" t="str">
        <f t="shared" si="1601"/>
        <v>CA$19</v>
      </c>
      <c r="CB1301" s="190" t="str">
        <f t="shared" si="1601"/>
        <v>CB$19</v>
      </c>
      <c r="CC1301" s="190" t="str">
        <f t="shared" si="1601"/>
        <v>CC$19</v>
      </c>
      <c r="CD1301" s="190" t="str">
        <f t="shared" si="1601"/>
        <v>CD$19</v>
      </c>
      <c r="CE1301" s="190" t="str">
        <f t="shared" ref="CE1301:CL1301" si="1602">CE$23</f>
        <v>CE$19</v>
      </c>
      <c r="CF1301" s="190" t="str">
        <f t="shared" si="1602"/>
        <v>CF$19</v>
      </c>
      <c r="CG1301" s="190" t="str">
        <f t="shared" si="1602"/>
        <v>CG$19</v>
      </c>
      <c r="CH1301" s="190" t="str">
        <f t="shared" si="1602"/>
        <v>CH$19</v>
      </c>
      <c r="CI1301" s="190" t="str">
        <f t="shared" si="1602"/>
        <v>CI$19</v>
      </c>
      <c r="CJ1301" s="190" t="str">
        <f t="shared" si="1602"/>
        <v>CJ$19</v>
      </c>
      <c r="CK1301" s="190" t="str">
        <f t="shared" si="1602"/>
        <v>CK$19</v>
      </c>
      <c r="CL1301" s="190" t="str">
        <f t="shared" si="1602"/>
        <v>CL$19</v>
      </c>
      <c r="CN1301" s="201"/>
      <c r="CO1301" s="190" t="str">
        <f t="shared" ref="CO1301:DL1301" si="1603">CO$23</f>
        <v>CO$19</v>
      </c>
      <c r="CP1301" s="190" t="str">
        <f t="shared" si="1603"/>
        <v>CP$19</v>
      </c>
      <c r="CQ1301" s="190" t="str">
        <f t="shared" si="1603"/>
        <v>CQ$19</v>
      </c>
      <c r="CR1301" s="190" t="str">
        <f t="shared" si="1603"/>
        <v>CR$19</v>
      </c>
      <c r="CS1301" s="190" t="str">
        <f t="shared" si="1603"/>
        <v>CS$19</v>
      </c>
      <c r="CT1301" s="190" t="str">
        <f t="shared" si="1603"/>
        <v>CT$19</v>
      </c>
      <c r="CU1301" s="190" t="str">
        <f t="shared" si="1603"/>
        <v>CU$19</v>
      </c>
      <c r="CV1301" s="190" t="str">
        <f t="shared" si="1603"/>
        <v>CV$19</v>
      </c>
      <c r="CW1301" s="190" t="str">
        <f t="shared" si="1603"/>
        <v>CW$19</v>
      </c>
      <c r="CX1301" s="190" t="str">
        <f t="shared" si="1603"/>
        <v>CX$19</v>
      </c>
      <c r="CY1301" s="190" t="str">
        <f t="shared" si="1603"/>
        <v>CY$19</v>
      </c>
      <c r="CZ1301" s="190" t="str">
        <f t="shared" si="1603"/>
        <v>CZ$19</v>
      </c>
      <c r="DA1301" s="190" t="str">
        <f t="shared" si="1603"/>
        <v>DA$19</v>
      </c>
      <c r="DB1301" s="190" t="str">
        <f t="shared" si="1603"/>
        <v>DB$19</v>
      </c>
      <c r="DC1301" s="190" t="str">
        <f t="shared" si="1603"/>
        <v>DC$19</v>
      </c>
      <c r="DD1301" s="190" t="str">
        <f t="shared" si="1603"/>
        <v>DD$19</v>
      </c>
      <c r="DE1301" s="190" t="str">
        <f t="shared" si="1603"/>
        <v>DE$19</v>
      </c>
      <c r="DF1301" s="190" t="str">
        <f t="shared" si="1603"/>
        <v>DF$19</v>
      </c>
      <c r="DG1301" s="190" t="str">
        <f t="shared" si="1603"/>
        <v>DG$19</v>
      </c>
      <c r="DH1301" s="190" t="str">
        <f t="shared" si="1603"/>
        <v>DH$19</v>
      </c>
      <c r="DI1301" s="190" t="str">
        <f t="shared" si="1603"/>
        <v>DI$19</v>
      </c>
      <c r="DJ1301" s="190" t="str">
        <f t="shared" si="1603"/>
        <v>DJ$19</v>
      </c>
      <c r="DK1301" s="190" t="str">
        <f t="shared" si="1603"/>
        <v>DK$19</v>
      </c>
      <c r="DL1301" s="190" t="str">
        <f t="shared" si="1603"/>
        <v>DL$19</v>
      </c>
    </row>
    <row r="1302" spans="1:116" x14ac:dyDescent="0.4">
      <c r="A1302" s="31" t="s">
        <v>218</v>
      </c>
      <c r="B1302" s="31" t="s">
        <v>81</v>
      </c>
      <c r="C1302" s="31"/>
      <c r="D1302" t="s">
        <v>158</v>
      </c>
      <c r="E1302" s="8" t="str">
        <f t="shared" ref="E1302:E1316" si="1604">ROW()&amp;" "&amp;D1302</f>
        <v>1302 DCSCAC-S</v>
      </c>
      <c r="F1302" t="s">
        <v>431</v>
      </c>
      <c r="G1302" s="66" t="s">
        <v>194</v>
      </c>
      <c r="H1302" s="22"/>
      <c r="I1302" s="299"/>
      <c r="J1302" s="299"/>
      <c r="K1302" s="22"/>
      <c r="L1302" s="22"/>
      <c r="M1302" s="22"/>
      <c r="N1302" s="22"/>
      <c r="O1302" s="22"/>
      <c r="P1302" s="22"/>
      <c r="R1302" s="66"/>
      <c r="S1302" s="300"/>
      <c r="T1302" s="300"/>
      <c r="U1302" s="300"/>
      <c r="V1302" s="300"/>
      <c r="W1302" s="300"/>
      <c r="X1302" s="300"/>
      <c r="Y1302" s="300"/>
      <c r="Z1302" s="300"/>
      <c r="AA1302" s="300"/>
      <c r="AB1302" s="300"/>
      <c r="AC1302" s="300"/>
      <c r="AD1302" s="300"/>
      <c r="AE1302" s="300"/>
      <c r="AF1302" s="300"/>
      <c r="AG1302" s="300"/>
      <c r="AH1302" s="300"/>
      <c r="AI1302" s="300"/>
      <c r="AJ1302" s="300"/>
      <c r="AK1302" s="300"/>
      <c r="AL1302" s="300"/>
      <c r="AM1302" s="300"/>
      <c r="AN1302" s="300"/>
      <c r="AO1302" s="300"/>
      <c r="AP1302" s="300"/>
      <c r="AQ1302" s="300"/>
      <c r="AR1302" s="300"/>
      <c r="AS1302" s="300"/>
      <c r="AT1302" s="300"/>
      <c r="AU1302" s="300"/>
      <c r="AV1302" s="300"/>
      <c r="AW1302" s="300"/>
      <c r="AX1302" s="300"/>
      <c r="AY1302" s="300"/>
      <c r="AZ1302" s="300"/>
      <c r="BA1302" s="300"/>
      <c r="BB1302" s="300"/>
      <c r="BC1302" s="300"/>
      <c r="BD1302" s="300"/>
      <c r="BE1302" s="300"/>
      <c r="BF1302" s="300"/>
      <c r="BG1302" s="300"/>
      <c r="BH1302" s="300"/>
      <c r="BI1302" s="300"/>
      <c r="BJ1302" s="300"/>
      <c r="BK1302" s="300"/>
      <c r="BL1302" s="300"/>
      <c r="BM1302" s="300"/>
      <c r="BN1302" s="300"/>
      <c r="BO1302" s="300"/>
      <c r="BP1302" s="300"/>
      <c r="BQ1302" s="300"/>
      <c r="BR1302" s="300"/>
      <c r="BS1302" s="300"/>
      <c r="BT1302" s="300"/>
      <c r="BU1302" s="300"/>
      <c r="BV1302" s="300"/>
      <c r="BW1302" s="300"/>
      <c r="BX1302" s="300"/>
      <c r="BY1302" s="300"/>
      <c r="BZ1302" s="300"/>
      <c r="CA1302" s="300"/>
      <c r="CB1302" s="300"/>
      <c r="CC1302" s="300"/>
      <c r="CD1302" s="300"/>
      <c r="CE1302" s="300"/>
      <c r="CF1302" s="300"/>
      <c r="CG1302" s="300"/>
      <c r="CH1302" s="300"/>
      <c r="CI1302" s="300"/>
      <c r="CJ1302" s="300"/>
      <c r="CK1302" s="300"/>
      <c r="CL1302" s="300"/>
      <c r="CN1302" s="299"/>
      <c r="CO1302" s="300"/>
      <c r="CP1302" s="300"/>
      <c r="CQ1302" s="300"/>
      <c r="CR1302" s="300"/>
      <c r="CS1302" s="300"/>
      <c r="CT1302" s="300"/>
      <c r="CU1302" s="300"/>
      <c r="CV1302" s="300"/>
      <c r="CW1302" s="300"/>
      <c r="CX1302" s="300"/>
      <c r="CY1302" s="300"/>
      <c r="CZ1302" s="300"/>
      <c r="DA1302" s="300"/>
      <c r="DB1302" s="300"/>
      <c r="DC1302" s="300"/>
      <c r="DD1302" s="300"/>
      <c r="DE1302" s="300"/>
      <c r="DF1302" s="300"/>
      <c r="DG1302" s="300"/>
      <c r="DH1302" s="300"/>
      <c r="DI1302" s="300"/>
      <c r="DJ1302" s="300"/>
      <c r="DK1302" s="300"/>
      <c r="DL1302" s="300"/>
    </row>
    <row r="1303" spans="1:116" x14ac:dyDescent="0.4">
      <c r="B1303" t="str">
        <f>E1303</f>
        <v>1303 DCSCAC-S</v>
      </c>
      <c r="D1303" t="s">
        <v>158</v>
      </c>
      <c r="E1303" s="8" t="str">
        <f>ROW()&amp;" "&amp;D1303</f>
        <v>1303 DCSCAC-S</v>
      </c>
      <c r="G1303" s="95" t="str">
        <f>G1307&amp;":"</f>
        <v>Expense - Seller acquisition cost:</v>
      </c>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1:116" x14ac:dyDescent="0.4">
      <c r="B1304" t="str">
        <f>E1304</f>
        <v>1304 DCSCAC-S</v>
      </c>
      <c r="D1304" t="s">
        <v>158</v>
      </c>
      <c r="E1304" s="8" t="str">
        <f t="shared" si="1604"/>
        <v>1304 DCSCAC-S</v>
      </c>
      <c r="G1304" s="145" t="str">
        <f>"# of "&amp;G1310&amp;"s"&amp;"/seller/month"</f>
        <v># of primary units/seller/month</v>
      </c>
      <c r="H1304" s="12"/>
      <c r="I1304" s="60"/>
      <c r="J1304" s="60"/>
      <c r="K1304" s="14">
        <v>10</v>
      </c>
      <c r="L1304" s="14">
        <v>10</v>
      </c>
      <c r="M1304" s="14">
        <v>10</v>
      </c>
      <c r="N1304" s="14">
        <v>10</v>
      </c>
      <c r="O1304" s="14">
        <v>10</v>
      </c>
      <c r="P1304" s="14">
        <v>10</v>
      </c>
      <c r="R1304" s="15"/>
      <c r="S1304" s="76" cm="1">
        <f t="array" ref="S1304">INDEX($K:$P,ROW(),MATCH(S$3,$K$2:$P$2,0))</f>
        <v>10</v>
      </c>
      <c r="T1304" s="76" cm="1">
        <f t="array" ref="T1304">INDEX($K:$P,ROW(),MATCH(T$3,$K$2:$P$2,0))</f>
        <v>10</v>
      </c>
      <c r="U1304" s="76" cm="1">
        <f t="array" ref="U1304">INDEX($K:$P,ROW(),MATCH(U$3,$K$2:$P$2,0))</f>
        <v>10</v>
      </c>
      <c r="V1304" s="76" cm="1">
        <f t="array" ref="V1304">INDEX($K:$P,ROW(),MATCH(V$3,$K$2:$P$2,0))</f>
        <v>10</v>
      </c>
      <c r="W1304" s="76" cm="1">
        <f t="array" ref="W1304">INDEX($K:$P,ROW(),MATCH(W$3,$K$2:$P$2,0))</f>
        <v>10</v>
      </c>
      <c r="X1304" s="76" cm="1">
        <f t="array" ref="X1304">INDEX($K:$P,ROW(),MATCH(X$3,$K$2:$P$2,0))</f>
        <v>10</v>
      </c>
      <c r="Y1304" s="76" cm="1">
        <f t="array" ref="Y1304">INDEX($K:$P,ROW(),MATCH(Y$3,$K$2:$P$2,0))</f>
        <v>10</v>
      </c>
      <c r="Z1304" s="76" cm="1">
        <f t="array" ref="Z1304">INDEX($K:$P,ROW(),MATCH(Z$3,$K$2:$P$2,0))</f>
        <v>10</v>
      </c>
      <c r="AA1304" s="76" cm="1">
        <f t="array" ref="AA1304">INDEX($K:$P,ROW(),MATCH(AA$3,$K$2:$P$2,0))</f>
        <v>10</v>
      </c>
      <c r="AB1304" s="76" cm="1">
        <f t="array" ref="AB1304">INDEX($K:$P,ROW(),MATCH(AB$3,$K$2:$P$2,0))</f>
        <v>10</v>
      </c>
      <c r="AC1304" s="76" cm="1">
        <f t="array" ref="AC1304">INDEX($K:$P,ROW(),MATCH(AC$3,$K$2:$P$2,0))</f>
        <v>10</v>
      </c>
      <c r="AD1304" s="76" cm="1">
        <f t="array" ref="AD1304">INDEX($K:$P,ROW(),MATCH(AD$3,$K$2:$P$2,0))</f>
        <v>10</v>
      </c>
      <c r="AE1304" s="76" cm="1">
        <f t="array" ref="AE1304">INDEX($K:$P,ROW(),MATCH(AE$3,$K$2:$P$2,0))</f>
        <v>10</v>
      </c>
      <c r="AF1304" s="76" cm="1">
        <f t="array" ref="AF1304">INDEX($K:$P,ROW(),MATCH(AF$3,$K$2:$P$2,0))</f>
        <v>10</v>
      </c>
      <c r="AG1304" s="76" cm="1">
        <f t="array" ref="AG1304">INDEX($K:$P,ROW(),MATCH(AG$3,$K$2:$P$2,0))</f>
        <v>10</v>
      </c>
      <c r="AH1304" s="76" cm="1">
        <f t="array" ref="AH1304">INDEX($K:$P,ROW(),MATCH(AH$3,$K$2:$P$2,0))</f>
        <v>10</v>
      </c>
      <c r="AI1304" s="76" cm="1">
        <f t="array" ref="AI1304">INDEX($K:$P,ROW(),MATCH(AI$3,$K$2:$P$2,0))</f>
        <v>10</v>
      </c>
      <c r="AJ1304" s="76" cm="1">
        <f t="array" ref="AJ1304">INDEX($K:$P,ROW(),MATCH(AJ$3,$K$2:$P$2,0))</f>
        <v>10</v>
      </c>
      <c r="AK1304" s="76" cm="1">
        <f t="array" ref="AK1304">INDEX($K:$P,ROW(),MATCH(AK$3,$K$2:$P$2,0))</f>
        <v>10</v>
      </c>
      <c r="AL1304" s="76" cm="1">
        <f t="array" ref="AL1304">INDEX($K:$P,ROW(),MATCH(AL$3,$K$2:$P$2,0))</f>
        <v>10</v>
      </c>
      <c r="AM1304" s="76" cm="1">
        <f t="array" ref="AM1304">INDEX($K:$P,ROW(),MATCH(AM$3,$K$2:$P$2,0))</f>
        <v>10</v>
      </c>
      <c r="AN1304" s="76" cm="1">
        <f t="array" ref="AN1304">INDEX($K:$P,ROW(),MATCH(AN$3,$K$2:$P$2,0))</f>
        <v>10</v>
      </c>
      <c r="AO1304" s="76" cm="1">
        <f t="array" ref="AO1304">INDEX($K:$P,ROW(),MATCH(AO$3,$K$2:$P$2,0))</f>
        <v>10</v>
      </c>
      <c r="AP1304" s="76" cm="1">
        <f t="array" ref="AP1304">INDEX($K:$P,ROW(),MATCH(AP$3,$K$2:$P$2,0))</f>
        <v>10</v>
      </c>
      <c r="AQ1304" s="76" cm="1">
        <f t="array" ref="AQ1304">INDEX($K:$P,ROW(),MATCH(AQ$3,$K$2:$P$2,0))</f>
        <v>10</v>
      </c>
      <c r="AR1304" s="76" cm="1">
        <f t="array" ref="AR1304">INDEX($K:$P,ROW(),MATCH(AR$3,$K$2:$P$2,0))</f>
        <v>10</v>
      </c>
      <c r="AS1304" s="76" cm="1">
        <f t="array" ref="AS1304">INDEX($K:$P,ROW(),MATCH(AS$3,$K$2:$P$2,0))</f>
        <v>10</v>
      </c>
      <c r="AT1304" s="76" cm="1">
        <f t="array" ref="AT1304">INDEX($K:$P,ROW(),MATCH(AT$3,$K$2:$P$2,0))</f>
        <v>10</v>
      </c>
      <c r="AU1304" s="76" cm="1">
        <f t="array" ref="AU1304">INDEX($K:$P,ROW(),MATCH(AU$3,$K$2:$P$2,0))</f>
        <v>10</v>
      </c>
      <c r="AV1304" s="76" cm="1">
        <f t="array" ref="AV1304">INDEX($K:$P,ROW(),MATCH(AV$3,$K$2:$P$2,0))</f>
        <v>10</v>
      </c>
      <c r="AW1304" s="76" cm="1">
        <f t="array" ref="AW1304">INDEX($K:$P,ROW(),MATCH(AW$3,$K$2:$P$2,0))</f>
        <v>10</v>
      </c>
      <c r="AX1304" s="76" cm="1">
        <f t="array" ref="AX1304">INDEX($K:$P,ROW(),MATCH(AX$3,$K$2:$P$2,0))</f>
        <v>10</v>
      </c>
      <c r="AY1304" s="76" cm="1">
        <f t="array" ref="AY1304">INDEX($K:$P,ROW(),MATCH(AY$3,$K$2:$P$2,0))</f>
        <v>10</v>
      </c>
      <c r="AZ1304" s="76" cm="1">
        <f t="array" ref="AZ1304">INDEX($K:$P,ROW(),MATCH(AZ$3,$K$2:$P$2,0))</f>
        <v>10</v>
      </c>
      <c r="BA1304" s="76" cm="1">
        <f t="array" ref="BA1304">INDEX($K:$P,ROW(),MATCH(BA$3,$K$2:$P$2,0))</f>
        <v>10</v>
      </c>
      <c r="BB1304" s="76" cm="1">
        <f t="array" ref="BB1304">INDEX($K:$P,ROW(),MATCH(BB$3,$K$2:$P$2,0))</f>
        <v>10</v>
      </c>
      <c r="BC1304" s="76" cm="1">
        <f t="array" ref="BC1304">INDEX($K:$P,ROW(),MATCH(BC$3,$K$2:$P$2,0))</f>
        <v>10</v>
      </c>
      <c r="BD1304" s="76" cm="1">
        <f t="array" ref="BD1304">INDEX($K:$P,ROW(),MATCH(BD$3,$K$2:$P$2,0))</f>
        <v>10</v>
      </c>
      <c r="BE1304" s="76" cm="1">
        <f t="array" ref="BE1304">INDEX($K:$P,ROW(),MATCH(BE$3,$K$2:$P$2,0))</f>
        <v>10</v>
      </c>
      <c r="BF1304" s="76" cm="1">
        <f t="array" ref="BF1304">INDEX($K:$P,ROW(),MATCH(BF$3,$K$2:$P$2,0))</f>
        <v>10</v>
      </c>
      <c r="BG1304" s="76" cm="1">
        <f t="array" ref="BG1304">INDEX($K:$P,ROW(),MATCH(BG$3,$K$2:$P$2,0))</f>
        <v>10</v>
      </c>
      <c r="BH1304" s="76" cm="1">
        <f t="array" ref="BH1304">INDEX($K:$P,ROW(),MATCH(BH$3,$K$2:$P$2,0))</f>
        <v>10</v>
      </c>
      <c r="BI1304" s="76" cm="1">
        <f t="array" ref="BI1304">INDEX($K:$P,ROW(),MATCH(BI$3,$K$2:$P$2,0))</f>
        <v>10</v>
      </c>
      <c r="BJ1304" s="76" cm="1">
        <f t="array" ref="BJ1304">INDEX($K:$P,ROW(),MATCH(BJ$3,$K$2:$P$2,0))</f>
        <v>10</v>
      </c>
      <c r="BK1304" s="76" cm="1">
        <f t="array" ref="BK1304">INDEX($K:$P,ROW(),MATCH(BK$3,$K$2:$P$2,0))</f>
        <v>10</v>
      </c>
      <c r="BL1304" s="76" cm="1">
        <f t="array" ref="BL1304">INDEX($K:$P,ROW(),MATCH(BL$3,$K$2:$P$2,0))</f>
        <v>10</v>
      </c>
      <c r="BM1304" s="76" cm="1">
        <f t="array" ref="BM1304">INDEX($K:$P,ROW(),MATCH(BM$3,$K$2:$P$2,0))</f>
        <v>10</v>
      </c>
      <c r="BN1304" s="76" cm="1">
        <f t="array" ref="BN1304">INDEX($K:$P,ROW(),MATCH(BN$3,$K$2:$P$2,0))</f>
        <v>10</v>
      </c>
      <c r="BO1304" s="76" cm="1">
        <f t="array" ref="BO1304">INDEX($K:$P,ROW(),MATCH(BO$3,$K$2:$P$2,0))</f>
        <v>10</v>
      </c>
      <c r="BP1304" s="76" cm="1">
        <f t="array" ref="BP1304">INDEX($K:$P,ROW(),MATCH(BP$3,$K$2:$P$2,0))</f>
        <v>10</v>
      </c>
      <c r="BQ1304" s="76" cm="1">
        <f t="array" ref="BQ1304">INDEX($K:$P,ROW(),MATCH(BQ$3,$K$2:$P$2,0))</f>
        <v>10</v>
      </c>
      <c r="BR1304" s="76" cm="1">
        <f t="array" ref="BR1304">INDEX($K:$P,ROW(),MATCH(BR$3,$K$2:$P$2,0))</f>
        <v>10</v>
      </c>
      <c r="BS1304" s="76" cm="1">
        <f t="array" ref="BS1304">INDEX($K:$P,ROW(),MATCH(BS$3,$K$2:$P$2,0))</f>
        <v>10</v>
      </c>
      <c r="BT1304" s="76" cm="1">
        <f t="array" ref="BT1304">INDEX($K:$P,ROW(),MATCH(BT$3,$K$2:$P$2,0))</f>
        <v>10</v>
      </c>
      <c r="BU1304" s="76" cm="1">
        <f t="array" ref="BU1304">INDEX($K:$P,ROW(),MATCH(BU$3,$K$2:$P$2,0))</f>
        <v>10</v>
      </c>
      <c r="BV1304" s="76" cm="1">
        <f t="array" ref="BV1304">INDEX($K:$P,ROW(),MATCH(BV$3,$K$2:$P$2,0))</f>
        <v>10</v>
      </c>
      <c r="BW1304" s="76" cm="1">
        <f t="array" ref="BW1304">INDEX($K:$P,ROW(),MATCH(BW$3,$K$2:$P$2,0))</f>
        <v>10</v>
      </c>
      <c r="BX1304" s="76" cm="1">
        <f t="array" ref="BX1304">INDEX($K:$P,ROW(),MATCH(BX$3,$K$2:$P$2,0))</f>
        <v>10</v>
      </c>
      <c r="BY1304" s="76" cm="1">
        <f t="array" ref="BY1304">INDEX($K:$P,ROW(),MATCH(BY$3,$K$2:$P$2,0))</f>
        <v>10</v>
      </c>
      <c r="BZ1304" s="76" cm="1">
        <f t="array" ref="BZ1304">INDEX($K:$P,ROW(),MATCH(BZ$3,$K$2:$P$2,0))</f>
        <v>10</v>
      </c>
      <c r="CA1304" s="76" cm="1">
        <f t="array" ref="CA1304">INDEX($K:$P,ROW(),MATCH(CA$3,$K$2:$P$2,0))</f>
        <v>10</v>
      </c>
      <c r="CB1304" s="76" cm="1">
        <f t="array" ref="CB1304">INDEX($K:$P,ROW(),MATCH(CB$3,$K$2:$P$2,0))</f>
        <v>10</v>
      </c>
      <c r="CC1304" s="76" cm="1">
        <f t="array" ref="CC1304">INDEX($K:$P,ROW(),MATCH(CC$3,$K$2:$P$2,0))</f>
        <v>10</v>
      </c>
      <c r="CD1304" s="76" cm="1">
        <f t="array" ref="CD1304">INDEX($K:$P,ROW(),MATCH(CD$3,$K$2:$P$2,0))</f>
        <v>10</v>
      </c>
      <c r="CE1304" s="76" cm="1">
        <f t="array" ref="CE1304">INDEX($K:$P,ROW(),MATCH(CE$3,$K$2:$P$2,0))</f>
        <v>10</v>
      </c>
      <c r="CF1304" s="76" cm="1">
        <f t="array" ref="CF1304">INDEX($K:$P,ROW(),MATCH(CF$3,$K$2:$P$2,0))</f>
        <v>10</v>
      </c>
      <c r="CG1304" s="76" cm="1">
        <f t="array" ref="CG1304">INDEX($K:$P,ROW(),MATCH(CG$3,$K$2:$P$2,0))</f>
        <v>10</v>
      </c>
      <c r="CH1304" s="76" cm="1">
        <f t="array" ref="CH1304">INDEX($K:$P,ROW(),MATCH(CH$3,$K$2:$P$2,0))</f>
        <v>10</v>
      </c>
      <c r="CI1304" s="76" cm="1">
        <f t="array" ref="CI1304">INDEX($K:$P,ROW(),MATCH(CI$3,$K$2:$P$2,0))</f>
        <v>10</v>
      </c>
      <c r="CJ1304" s="76" cm="1">
        <f t="array" ref="CJ1304">INDEX($K:$P,ROW(),MATCH(CJ$3,$K$2:$P$2,0))</f>
        <v>10</v>
      </c>
      <c r="CK1304" s="76" cm="1">
        <f t="array" ref="CK1304">INDEX($K:$P,ROW(),MATCH(CK$3,$K$2:$P$2,0))</f>
        <v>10</v>
      </c>
      <c r="CL1304" s="76" cm="1">
        <f t="array" ref="CL1304">INDEX($K:$P,ROW(),MATCH(CL$3,$K$2:$P$2,0))</f>
        <v>10</v>
      </c>
      <c r="CN1304" s="60"/>
      <c r="CO1304" s="76" t="e" cm="1">
        <f t="array" ref="CO1304">INDEX($K:$P,ROW(),MATCH(CO$3,$K$2:$P$2,0))</f>
        <v>#N/A</v>
      </c>
      <c r="CP1304" s="76" t="e" cm="1">
        <f t="array" ref="CP1304">INDEX($K:$P,ROW(),MATCH(CP$3,$K$2:$P$2,0))</f>
        <v>#N/A</v>
      </c>
      <c r="CQ1304" s="76" t="e" cm="1">
        <f t="array" ref="CQ1304">INDEX($K:$P,ROW(),MATCH(CQ$3,$K$2:$P$2,0))</f>
        <v>#N/A</v>
      </c>
      <c r="CR1304" s="76" t="e" cm="1">
        <f t="array" ref="CR1304">INDEX($K:$P,ROW(),MATCH(CR$3,$K$2:$P$2,0))</f>
        <v>#N/A</v>
      </c>
      <c r="CS1304" s="76" t="e" cm="1">
        <f t="array" ref="CS1304">INDEX($K:$P,ROW(),MATCH(CS$3,$K$2:$P$2,0))</f>
        <v>#N/A</v>
      </c>
      <c r="CT1304" s="76" t="e" cm="1">
        <f t="array" ref="CT1304">INDEX($K:$P,ROW(),MATCH(CT$3,$K$2:$P$2,0))</f>
        <v>#N/A</v>
      </c>
      <c r="CU1304" s="76" t="e" cm="1">
        <f t="array" ref="CU1304">INDEX($K:$P,ROW(),MATCH(CU$3,$K$2:$P$2,0))</f>
        <v>#N/A</v>
      </c>
      <c r="CV1304" s="76" t="e" cm="1">
        <f t="array" ref="CV1304">INDEX($K:$P,ROW(),MATCH(CV$3,$K$2:$P$2,0))</f>
        <v>#N/A</v>
      </c>
      <c r="CW1304" s="76" t="e" cm="1">
        <f t="array" ref="CW1304">INDEX($K:$P,ROW(),MATCH(CW$3,$K$2:$P$2,0))</f>
        <v>#N/A</v>
      </c>
      <c r="CX1304" s="76" t="e" cm="1">
        <f t="array" ref="CX1304">INDEX($K:$P,ROW(),MATCH(CX$3,$K$2:$P$2,0))</f>
        <v>#N/A</v>
      </c>
      <c r="CY1304" s="76" t="e" cm="1">
        <f t="array" ref="CY1304">INDEX($K:$P,ROW(),MATCH(CY$3,$K$2:$P$2,0))</f>
        <v>#N/A</v>
      </c>
      <c r="CZ1304" s="76" t="e" cm="1">
        <f t="array" ref="CZ1304">INDEX($K:$P,ROW(),MATCH(CZ$3,$K$2:$P$2,0))</f>
        <v>#N/A</v>
      </c>
      <c r="DA1304" s="76" t="e" cm="1">
        <f t="array" ref="DA1304">INDEX($K:$P,ROW(),MATCH(DA$3,$K$2:$P$2,0))</f>
        <v>#N/A</v>
      </c>
      <c r="DB1304" s="76" t="e" cm="1">
        <f t="array" ref="DB1304">INDEX($K:$P,ROW(),MATCH(DB$3,$K$2:$P$2,0))</f>
        <v>#N/A</v>
      </c>
      <c r="DC1304" s="76" t="e" cm="1">
        <f t="array" ref="DC1304">INDEX($K:$P,ROW(),MATCH(DC$3,$K$2:$P$2,0))</f>
        <v>#N/A</v>
      </c>
      <c r="DD1304" s="76" t="e" cm="1">
        <f t="array" ref="DD1304">INDEX($K:$P,ROW(),MATCH(DD$3,$K$2:$P$2,0))</f>
        <v>#N/A</v>
      </c>
      <c r="DE1304" s="76" t="e" cm="1">
        <f t="array" ref="DE1304">INDEX($K:$P,ROW(),MATCH(DE$3,$K$2:$P$2,0))</f>
        <v>#N/A</v>
      </c>
      <c r="DF1304" s="76" t="e" cm="1">
        <f t="array" ref="DF1304">INDEX($K:$P,ROW(),MATCH(DF$3,$K$2:$P$2,0))</f>
        <v>#N/A</v>
      </c>
      <c r="DG1304" s="76" t="e" cm="1">
        <f t="array" ref="DG1304">INDEX($K:$P,ROW(),MATCH(DG$3,$K$2:$P$2,0))</f>
        <v>#N/A</v>
      </c>
      <c r="DH1304" s="76" t="e" cm="1">
        <f t="array" ref="DH1304">INDEX($K:$P,ROW(),MATCH(DH$3,$K$2:$P$2,0))</f>
        <v>#N/A</v>
      </c>
      <c r="DI1304" s="76" t="e" cm="1">
        <f t="array" ref="DI1304">INDEX($K:$P,ROW(),MATCH(DI$3,$K$2:$P$2,0))</f>
        <v>#N/A</v>
      </c>
      <c r="DJ1304" s="76" t="e" cm="1">
        <f t="array" ref="DJ1304">INDEX($K:$P,ROW(),MATCH(DJ$3,$K$2:$P$2,0))</f>
        <v>#N/A</v>
      </c>
      <c r="DK1304" s="76" t="e" cm="1">
        <f t="array" ref="DK1304">INDEX($K:$P,ROW(),MATCH(DK$3,$K$2:$P$2,0))</f>
        <v>#N/A</v>
      </c>
      <c r="DL1304" s="76" t="e" cm="1">
        <f t="array" ref="DL1304">INDEX($K:$P,ROW(),MATCH(DL$3,$K$2:$P$2,0))</f>
        <v>#N/A</v>
      </c>
    </row>
    <row r="1305" spans="1:116" x14ac:dyDescent="0.4">
      <c r="C1305" t="s">
        <v>80</v>
      </c>
      <c r="D1305" t="s">
        <v>158</v>
      </c>
      <c r="E1305" s="8" t="str">
        <f t="shared" si="1604"/>
        <v>1305 DCSCAC-S</v>
      </c>
      <c r="G1305" s="145" t="s">
        <v>495</v>
      </c>
      <c r="H1305" s="12"/>
      <c r="I1305" s="60"/>
      <c r="J1305" s="60"/>
      <c r="K1305" s="15">
        <f t="shared" ref="K1305:P1305" si="1605">SUMIF($3:$3,K$2,1303:1303)</f>
        <v>0</v>
      </c>
      <c r="L1305" s="15">
        <f t="shared" si="1605"/>
        <v>0</v>
      </c>
      <c r="M1305" s="15">
        <f t="shared" si="1605"/>
        <v>0</v>
      </c>
      <c r="N1305" s="15">
        <f t="shared" si="1605"/>
        <v>0</v>
      </c>
      <c r="O1305" s="15">
        <f t="shared" si="1605"/>
        <v>0</v>
      </c>
      <c r="P1305" s="15">
        <f t="shared" si="1605"/>
        <v>0</v>
      </c>
      <c r="R1305" s="15"/>
      <c r="S1305" s="76" cm="1">
        <f t="array" aca="1" ref="S1305" ca="1">INDIRECT(S1297)/S1304</f>
        <v>500</v>
      </c>
      <c r="T1305" s="76" cm="1">
        <f t="array" aca="1" ref="T1305" ca="1">INDIRECT(T1297)/T1304</f>
        <v>500</v>
      </c>
      <c r="U1305" s="76" cm="1">
        <f t="array" aca="1" ref="U1305" ca="1">INDIRECT(U1297)/U1304</f>
        <v>500</v>
      </c>
      <c r="V1305" s="76" cm="1">
        <f t="array" aca="1" ref="V1305" ca="1">INDIRECT(V1297)/V1304</f>
        <v>500</v>
      </c>
      <c r="W1305" s="76" cm="1">
        <f t="array" aca="1" ref="W1305" ca="1">INDIRECT(W1297)/W1304</f>
        <v>500</v>
      </c>
      <c r="X1305" s="76" cm="1">
        <f t="array" aca="1" ref="X1305" ca="1">INDIRECT(X1297)/X1304</f>
        <v>500</v>
      </c>
      <c r="Y1305" s="76" cm="1">
        <f t="array" aca="1" ref="Y1305" ca="1">INDIRECT(Y1297)/Y1304</f>
        <v>500</v>
      </c>
      <c r="Z1305" s="76" cm="1">
        <f t="array" aca="1" ref="Z1305" ca="1">INDIRECT(Z1297)/Z1304</f>
        <v>500</v>
      </c>
      <c r="AA1305" s="76" cm="1">
        <f t="array" aca="1" ref="AA1305" ca="1">INDIRECT(AA1297)/AA1304</f>
        <v>500</v>
      </c>
      <c r="AB1305" s="76" cm="1">
        <f t="array" aca="1" ref="AB1305" ca="1">INDIRECT(AB1297)/AB1304</f>
        <v>500</v>
      </c>
      <c r="AC1305" s="76" cm="1">
        <f t="array" aca="1" ref="AC1305" ca="1">INDIRECT(AC1297)/AC1304</f>
        <v>500</v>
      </c>
      <c r="AD1305" s="76" cm="1">
        <f t="array" aca="1" ref="AD1305" ca="1">INDIRECT(AD1297)/AD1304</f>
        <v>500</v>
      </c>
      <c r="AE1305" s="76" cm="1">
        <f t="array" aca="1" ref="AE1305" ca="1">INDIRECT(AE1297)/AE1304</f>
        <v>500</v>
      </c>
      <c r="AF1305" s="76" cm="1">
        <f t="array" aca="1" ref="AF1305" ca="1">INDIRECT(AF1297)/AF1304</f>
        <v>500</v>
      </c>
      <c r="AG1305" s="76" cm="1">
        <f t="array" aca="1" ref="AG1305" ca="1">INDIRECT(AG1297)/AG1304</f>
        <v>500</v>
      </c>
      <c r="AH1305" s="76" cm="1">
        <f t="array" aca="1" ref="AH1305" ca="1">INDIRECT(AH1297)/AH1304</f>
        <v>500</v>
      </c>
      <c r="AI1305" s="76" cm="1">
        <f t="array" aca="1" ref="AI1305" ca="1">INDIRECT(AI1297)/AI1304</f>
        <v>500</v>
      </c>
      <c r="AJ1305" s="76" cm="1">
        <f t="array" aca="1" ref="AJ1305" ca="1">INDIRECT(AJ1297)/AJ1304</f>
        <v>500</v>
      </c>
      <c r="AK1305" s="76" cm="1">
        <f t="array" aca="1" ref="AK1305" ca="1">INDIRECT(AK1297)/AK1304</f>
        <v>500</v>
      </c>
      <c r="AL1305" s="76" cm="1">
        <f t="array" aca="1" ref="AL1305" ca="1">INDIRECT(AL1297)/AL1304</f>
        <v>500</v>
      </c>
      <c r="AM1305" s="76" cm="1">
        <f t="array" aca="1" ref="AM1305" ca="1">INDIRECT(AM1297)/AM1304</f>
        <v>500</v>
      </c>
      <c r="AN1305" s="76" cm="1">
        <f t="array" aca="1" ref="AN1305" ca="1">INDIRECT(AN1297)/AN1304</f>
        <v>500</v>
      </c>
      <c r="AO1305" s="76" cm="1">
        <f t="array" aca="1" ref="AO1305" ca="1">INDIRECT(AO1297)/AO1304</f>
        <v>500</v>
      </c>
      <c r="AP1305" s="76" cm="1">
        <f t="array" aca="1" ref="AP1305" ca="1">INDIRECT(AP1297)/AP1304</f>
        <v>500</v>
      </c>
      <c r="AQ1305" s="76" cm="1">
        <f t="array" aca="1" ref="AQ1305" ca="1">INDIRECT(AQ1297)/AQ1304</f>
        <v>500</v>
      </c>
      <c r="AR1305" s="76" cm="1">
        <f t="array" aca="1" ref="AR1305" ca="1">INDIRECT(AR1297)/AR1304</f>
        <v>500</v>
      </c>
      <c r="AS1305" s="76" cm="1">
        <f t="array" aca="1" ref="AS1305" ca="1">INDIRECT(AS1297)/AS1304</f>
        <v>500</v>
      </c>
      <c r="AT1305" s="76" cm="1">
        <f t="array" aca="1" ref="AT1305" ca="1">INDIRECT(AT1297)/AT1304</f>
        <v>500</v>
      </c>
      <c r="AU1305" s="76" cm="1">
        <f t="array" aca="1" ref="AU1305" ca="1">INDIRECT(AU1297)/AU1304</f>
        <v>500</v>
      </c>
      <c r="AV1305" s="76" cm="1">
        <f t="array" aca="1" ref="AV1305" ca="1">INDIRECT(AV1297)/AV1304</f>
        <v>500</v>
      </c>
      <c r="AW1305" s="76" cm="1">
        <f t="array" aca="1" ref="AW1305" ca="1">INDIRECT(AW1297)/AW1304</f>
        <v>500</v>
      </c>
      <c r="AX1305" s="76" cm="1">
        <f t="array" aca="1" ref="AX1305" ca="1">INDIRECT(AX1297)/AX1304</f>
        <v>500</v>
      </c>
      <c r="AY1305" s="76" cm="1">
        <f t="array" aca="1" ref="AY1305" ca="1">INDIRECT(AY1297)/AY1304</f>
        <v>500</v>
      </c>
      <c r="AZ1305" s="76" cm="1">
        <f t="array" aca="1" ref="AZ1305" ca="1">INDIRECT(AZ1297)/AZ1304</f>
        <v>500</v>
      </c>
      <c r="BA1305" s="76" cm="1">
        <f t="array" aca="1" ref="BA1305" ca="1">INDIRECT(BA1297)/BA1304</f>
        <v>500</v>
      </c>
      <c r="BB1305" s="76" cm="1">
        <f t="array" aca="1" ref="BB1305" ca="1">INDIRECT(BB1297)/BB1304</f>
        <v>500</v>
      </c>
      <c r="BC1305" s="76" cm="1">
        <f t="array" aca="1" ref="BC1305" ca="1">INDIRECT(BC1297)/BC1304</f>
        <v>500</v>
      </c>
      <c r="BD1305" s="76" cm="1">
        <f t="array" aca="1" ref="BD1305" ca="1">INDIRECT(BD1297)/BD1304</f>
        <v>500</v>
      </c>
      <c r="BE1305" s="76" cm="1">
        <f t="array" aca="1" ref="BE1305" ca="1">INDIRECT(BE1297)/BE1304</f>
        <v>500</v>
      </c>
      <c r="BF1305" s="76" cm="1">
        <f t="array" aca="1" ref="BF1305" ca="1">INDIRECT(BF1297)/BF1304</f>
        <v>500</v>
      </c>
      <c r="BG1305" s="76" cm="1">
        <f t="array" aca="1" ref="BG1305" ca="1">INDIRECT(BG1297)/BG1304</f>
        <v>500</v>
      </c>
      <c r="BH1305" s="76" cm="1">
        <f t="array" aca="1" ref="BH1305" ca="1">INDIRECT(BH1297)/BH1304</f>
        <v>500</v>
      </c>
      <c r="BI1305" s="76" cm="1">
        <f t="array" aca="1" ref="BI1305" ca="1">INDIRECT(BI1297)/BI1304</f>
        <v>500</v>
      </c>
      <c r="BJ1305" s="76" cm="1">
        <f t="array" aca="1" ref="BJ1305" ca="1">INDIRECT(BJ1297)/BJ1304</f>
        <v>500</v>
      </c>
      <c r="BK1305" s="76" cm="1">
        <f t="array" aca="1" ref="BK1305" ca="1">INDIRECT(BK1297)/BK1304</f>
        <v>500</v>
      </c>
      <c r="BL1305" s="76" cm="1">
        <f t="array" aca="1" ref="BL1305" ca="1">INDIRECT(BL1297)/BL1304</f>
        <v>500</v>
      </c>
      <c r="BM1305" s="76" cm="1">
        <f t="array" aca="1" ref="BM1305" ca="1">INDIRECT(BM1297)/BM1304</f>
        <v>500</v>
      </c>
      <c r="BN1305" s="76" cm="1">
        <f t="array" aca="1" ref="BN1305" ca="1">INDIRECT(BN1297)/BN1304</f>
        <v>500</v>
      </c>
      <c r="BO1305" s="76" cm="1">
        <f t="array" aca="1" ref="BO1305" ca="1">INDIRECT(BO1297)/BO1304</f>
        <v>500</v>
      </c>
      <c r="BP1305" s="76" cm="1">
        <f t="array" aca="1" ref="BP1305" ca="1">INDIRECT(BP1297)/BP1304</f>
        <v>500</v>
      </c>
      <c r="BQ1305" s="76" cm="1">
        <f t="array" aca="1" ref="BQ1305" ca="1">INDIRECT(BQ1297)/BQ1304</f>
        <v>500</v>
      </c>
      <c r="BR1305" s="76" cm="1">
        <f t="array" aca="1" ref="BR1305" ca="1">INDIRECT(BR1297)/BR1304</f>
        <v>500</v>
      </c>
      <c r="BS1305" s="76" cm="1">
        <f t="array" aca="1" ref="BS1305" ca="1">INDIRECT(BS1297)/BS1304</f>
        <v>500</v>
      </c>
      <c r="BT1305" s="76" cm="1">
        <f t="array" aca="1" ref="BT1305" ca="1">INDIRECT(BT1297)/BT1304</f>
        <v>500</v>
      </c>
      <c r="BU1305" s="76" cm="1">
        <f t="array" aca="1" ref="BU1305" ca="1">INDIRECT(BU1297)/BU1304</f>
        <v>500</v>
      </c>
      <c r="BV1305" s="76" cm="1">
        <f t="array" aca="1" ref="BV1305" ca="1">INDIRECT(BV1297)/BV1304</f>
        <v>500</v>
      </c>
      <c r="BW1305" s="76" cm="1">
        <f t="array" aca="1" ref="BW1305" ca="1">INDIRECT(BW1297)/BW1304</f>
        <v>500</v>
      </c>
      <c r="BX1305" s="76" cm="1">
        <f t="array" aca="1" ref="BX1305" ca="1">INDIRECT(BX1297)/BX1304</f>
        <v>500</v>
      </c>
      <c r="BY1305" s="76" cm="1">
        <f t="array" aca="1" ref="BY1305" ca="1">INDIRECT(BY1297)/BY1304</f>
        <v>500</v>
      </c>
      <c r="BZ1305" s="76" cm="1">
        <f t="array" aca="1" ref="BZ1305" ca="1">INDIRECT(BZ1297)/BZ1304</f>
        <v>500</v>
      </c>
      <c r="CA1305" s="76" cm="1">
        <f t="array" aca="1" ref="CA1305" ca="1">INDIRECT(CA1297)/CA1304</f>
        <v>500</v>
      </c>
      <c r="CB1305" s="76" cm="1">
        <f t="array" aca="1" ref="CB1305" ca="1">INDIRECT(CB1297)/CB1304</f>
        <v>500</v>
      </c>
      <c r="CC1305" s="76" cm="1">
        <f t="array" aca="1" ref="CC1305" ca="1">INDIRECT(CC1297)/CC1304</f>
        <v>500</v>
      </c>
      <c r="CD1305" s="76" cm="1">
        <f t="array" aca="1" ref="CD1305" ca="1">INDIRECT(CD1297)/CD1304</f>
        <v>500</v>
      </c>
      <c r="CE1305" s="76" cm="1">
        <f t="array" aca="1" ref="CE1305" ca="1">INDIRECT(CE1297)/CE1304</f>
        <v>500</v>
      </c>
      <c r="CF1305" s="76" cm="1">
        <f t="array" aca="1" ref="CF1305" ca="1">INDIRECT(CF1297)/CF1304</f>
        <v>500</v>
      </c>
      <c r="CG1305" s="76" cm="1">
        <f t="array" aca="1" ref="CG1305" ca="1">INDIRECT(CG1297)/CG1304</f>
        <v>500</v>
      </c>
      <c r="CH1305" s="76" cm="1">
        <f t="array" aca="1" ref="CH1305" ca="1">INDIRECT(CH1297)/CH1304</f>
        <v>500</v>
      </c>
      <c r="CI1305" s="76" cm="1">
        <f t="array" aca="1" ref="CI1305" ca="1">INDIRECT(CI1297)/CI1304</f>
        <v>500</v>
      </c>
      <c r="CJ1305" s="76" cm="1">
        <f t="array" aca="1" ref="CJ1305" ca="1">INDIRECT(CJ1297)/CJ1304</f>
        <v>500</v>
      </c>
      <c r="CK1305" s="76" cm="1">
        <f t="array" aca="1" ref="CK1305" ca="1">INDIRECT(CK1297)/CK1304</f>
        <v>500</v>
      </c>
      <c r="CL1305" s="76" cm="1">
        <f t="array" aca="1" ref="CL1305" ca="1">INDIRECT(CL1297)/CL1304</f>
        <v>500</v>
      </c>
      <c r="CN1305" s="60"/>
      <c r="CO1305" s="76" t="e" cm="1">
        <f t="array" aca="1" ref="CO1305" ca="1">INDIRECT(CO1297)/CO1304</f>
        <v>#N/A</v>
      </c>
      <c r="CP1305" s="76" t="e" cm="1">
        <f t="array" aca="1" ref="CP1305" ca="1">INDIRECT(CP1297)/CP1304</f>
        <v>#N/A</v>
      </c>
      <c r="CQ1305" s="76" t="e" cm="1">
        <f t="array" aca="1" ref="CQ1305" ca="1">INDIRECT(CQ1297)/CQ1304</f>
        <v>#N/A</v>
      </c>
      <c r="CR1305" s="76" t="e" cm="1">
        <f t="array" aca="1" ref="CR1305" ca="1">INDIRECT(CR1297)/CR1304</f>
        <v>#N/A</v>
      </c>
      <c r="CS1305" s="76" t="e" cm="1">
        <f t="array" aca="1" ref="CS1305" ca="1">INDIRECT(CS1297)/CS1304</f>
        <v>#N/A</v>
      </c>
      <c r="CT1305" s="76" t="e" cm="1">
        <f t="array" aca="1" ref="CT1305" ca="1">INDIRECT(CT1297)/CT1304</f>
        <v>#N/A</v>
      </c>
      <c r="CU1305" s="76" t="e" cm="1">
        <f t="array" aca="1" ref="CU1305" ca="1">INDIRECT(CU1297)/CU1304</f>
        <v>#N/A</v>
      </c>
      <c r="CV1305" s="76" t="e" cm="1">
        <f t="array" aca="1" ref="CV1305" ca="1">INDIRECT(CV1297)/CV1304</f>
        <v>#N/A</v>
      </c>
      <c r="CW1305" s="76" t="e" cm="1">
        <f t="array" aca="1" ref="CW1305" ca="1">INDIRECT(CW1297)/CW1304</f>
        <v>#N/A</v>
      </c>
      <c r="CX1305" s="76" t="e" cm="1">
        <f t="array" aca="1" ref="CX1305" ca="1">INDIRECT(CX1297)/CX1304</f>
        <v>#N/A</v>
      </c>
      <c r="CY1305" s="76" t="e" cm="1">
        <f t="array" aca="1" ref="CY1305" ca="1">INDIRECT(CY1297)/CY1304</f>
        <v>#N/A</v>
      </c>
      <c r="CZ1305" s="76" t="e" cm="1">
        <f t="array" aca="1" ref="CZ1305" ca="1">INDIRECT(CZ1297)/CZ1304</f>
        <v>#N/A</v>
      </c>
      <c r="DA1305" s="76" t="e" cm="1">
        <f t="array" aca="1" ref="DA1305" ca="1">INDIRECT(DA1297)/DA1304</f>
        <v>#N/A</v>
      </c>
      <c r="DB1305" s="76" t="e" cm="1">
        <f t="array" aca="1" ref="DB1305" ca="1">INDIRECT(DB1297)/DB1304</f>
        <v>#N/A</v>
      </c>
      <c r="DC1305" s="76" t="e" cm="1">
        <f t="array" aca="1" ref="DC1305" ca="1">INDIRECT(DC1297)/DC1304</f>
        <v>#N/A</v>
      </c>
      <c r="DD1305" s="76" t="e" cm="1">
        <f t="array" aca="1" ref="DD1305" ca="1">INDIRECT(DD1297)/DD1304</f>
        <v>#N/A</v>
      </c>
      <c r="DE1305" s="76" t="e" cm="1">
        <f t="array" aca="1" ref="DE1305" ca="1">INDIRECT(DE1297)/DE1304</f>
        <v>#N/A</v>
      </c>
      <c r="DF1305" s="76" t="e" cm="1">
        <f t="array" aca="1" ref="DF1305" ca="1">INDIRECT(DF1297)/DF1304</f>
        <v>#N/A</v>
      </c>
      <c r="DG1305" s="76" t="e" cm="1">
        <f t="array" aca="1" ref="DG1305" ca="1">INDIRECT(DG1297)/DG1304</f>
        <v>#N/A</v>
      </c>
      <c r="DH1305" s="76" t="e" cm="1">
        <f t="array" aca="1" ref="DH1305" ca="1">INDIRECT(DH1297)/DH1304</f>
        <v>#N/A</v>
      </c>
      <c r="DI1305" s="76" t="e" cm="1">
        <f t="array" aca="1" ref="DI1305" ca="1">INDIRECT(DI1297)/DI1304</f>
        <v>#N/A</v>
      </c>
      <c r="DJ1305" s="76" t="e" cm="1">
        <f t="array" aca="1" ref="DJ1305" ca="1">INDIRECT(DJ1297)/DJ1304</f>
        <v>#N/A</v>
      </c>
      <c r="DK1305" s="76" t="e" cm="1">
        <f t="array" aca="1" ref="DK1305" ca="1">INDIRECT(DK1297)/DK1304</f>
        <v>#N/A</v>
      </c>
      <c r="DL1305" s="76" t="e" cm="1">
        <f t="array" aca="1" ref="DL1305" ca="1">INDIRECT(DL1297)/DL1304</f>
        <v>#N/A</v>
      </c>
    </row>
    <row r="1306" spans="1:116" x14ac:dyDescent="0.4">
      <c r="B1306" t="str">
        <f>E1306</f>
        <v>1306 DCSCAC-S</v>
      </c>
      <c r="D1306" t="s">
        <v>158</v>
      </c>
      <c r="E1306" s="8" t="str">
        <f t="shared" si="1604"/>
        <v>1306 DCSCAC-S</v>
      </c>
      <c r="G1306" s="145" t="s">
        <v>197</v>
      </c>
      <c r="H1306" s="12"/>
      <c r="I1306" s="60"/>
      <c r="J1306" s="60"/>
      <c r="K1306" s="18">
        <v>20</v>
      </c>
      <c r="L1306" s="18">
        <v>20</v>
      </c>
      <c r="M1306" s="18">
        <v>20</v>
      </c>
      <c r="N1306" s="18">
        <v>20</v>
      </c>
      <c r="O1306" s="18">
        <v>20</v>
      </c>
      <c r="P1306" s="18">
        <v>20</v>
      </c>
      <c r="R1306" s="19"/>
      <c r="S1306" s="147" cm="1">
        <f t="array" ref="S1306">INDEX($K:$P,ROW(),MATCH(S$3,$K$2:$P$2,0))</f>
        <v>20</v>
      </c>
      <c r="T1306" s="147" cm="1">
        <f t="array" ref="T1306">INDEX($K:$P,ROW(),MATCH(T$3,$K$2:$P$2,0))</f>
        <v>20</v>
      </c>
      <c r="U1306" s="147" cm="1">
        <f t="array" ref="U1306">INDEX($K:$P,ROW(),MATCH(U$3,$K$2:$P$2,0))</f>
        <v>20</v>
      </c>
      <c r="V1306" s="147" cm="1">
        <f t="array" ref="V1306">INDEX($K:$P,ROW(),MATCH(V$3,$K$2:$P$2,0))</f>
        <v>20</v>
      </c>
      <c r="W1306" s="147" cm="1">
        <f t="array" ref="W1306">INDEX($K:$P,ROW(),MATCH(W$3,$K$2:$P$2,0))</f>
        <v>20</v>
      </c>
      <c r="X1306" s="147" cm="1">
        <f t="array" ref="X1306">INDEX($K:$P,ROW(),MATCH(X$3,$K$2:$P$2,0))</f>
        <v>20</v>
      </c>
      <c r="Y1306" s="147" cm="1">
        <f t="array" ref="Y1306">INDEX($K:$P,ROW(),MATCH(Y$3,$K$2:$P$2,0))</f>
        <v>20</v>
      </c>
      <c r="Z1306" s="147" cm="1">
        <f t="array" ref="Z1306">INDEX($K:$P,ROW(),MATCH(Z$3,$K$2:$P$2,0))</f>
        <v>20</v>
      </c>
      <c r="AA1306" s="147" cm="1">
        <f t="array" ref="AA1306">INDEX($K:$P,ROW(),MATCH(AA$3,$K$2:$P$2,0))</f>
        <v>20</v>
      </c>
      <c r="AB1306" s="147" cm="1">
        <f t="array" ref="AB1306">INDEX($K:$P,ROW(),MATCH(AB$3,$K$2:$P$2,0))</f>
        <v>20</v>
      </c>
      <c r="AC1306" s="147" cm="1">
        <f t="array" ref="AC1306">INDEX($K:$P,ROW(),MATCH(AC$3,$K$2:$P$2,0))</f>
        <v>20</v>
      </c>
      <c r="AD1306" s="147" cm="1">
        <f t="array" ref="AD1306">INDEX($K:$P,ROW(),MATCH(AD$3,$K$2:$P$2,0))</f>
        <v>20</v>
      </c>
      <c r="AE1306" s="147" cm="1">
        <f t="array" ref="AE1306">INDEX($K:$P,ROW(),MATCH(AE$3,$K$2:$P$2,0))</f>
        <v>20</v>
      </c>
      <c r="AF1306" s="147" cm="1">
        <f t="array" ref="AF1306">INDEX($K:$P,ROW(),MATCH(AF$3,$K$2:$P$2,0))</f>
        <v>20</v>
      </c>
      <c r="AG1306" s="147" cm="1">
        <f t="array" ref="AG1306">INDEX($K:$P,ROW(),MATCH(AG$3,$K$2:$P$2,0))</f>
        <v>20</v>
      </c>
      <c r="AH1306" s="147" cm="1">
        <f t="array" ref="AH1306">INDEX($K:$P,ROW(),MATCH(AH$3,$K$2:$P$2,0))</f>
        <v>20</v>
      </c>
      <c r="AI1306" s="147" cm="1">
        <f t="array" ref="AI1306">INDEX($K:$P,ROW(),MATCH(AI$3,$K$2:$P$2,0))</f>
        <v>20</v>
      </c>
      <c r="AJ1306" s="147" cm="1">
        <f t="array" ref="AJ1306">INDEX($K:$P,ROW(),MATCH(AJ$3,$K$2:$P$2,0))</f>
        <v>20</v>
      </c>
      <c r="AK1306" s="147" cm="1">
        <f t="array" ref="AK1306">INDEX($K:$P,ROW(),MATCH(AK$3,$K$2:$P$2,0))</f>
        <v>20</v>
      </c>
      <c r="AL1306" s="147" cm="1">
        <f t="array" ref="AL1306">INDEX($K:$P,ROW(),MATCH(AL$3,$K$2:$P$2,0))</f>
        <v>20</v>
      </c>
      <c r="AM1306" s="147" cm="1">
        <f t="array" ref="AM1306">INDEX($K:$P,ROW(),MATCH(AM$3,$K$2:$P$2,0))</f>
        <v>20</v>
      </c>
      <c r="AN1306" s="147" cm="1">
        <f t="array" ref="AN1306">INDEX($K:$P,ROW(),MATCH(AN$3,$K$2:$P$2,0))</f>
        <v>20</v>
      </c>
      <c r="AO1306" s="147" cm="1">
        <f t="array" ref="AO1306">INDEX($K:$P,ROW(),MATCH(AO$3,$K$2:$P$2,0))</f>
        <v>20</v>
      </c>
      <c r="AP1306" s="147" cm="1">
        <f t="array" ref="AP1306">INDEX($K:$P,ROW(),MATCH(AP$3,$K$2:$P$2,0))</f>
        <v>20</v>
      </c>
      <c r="AQ1306" s="147" cm="1">
        <f t="array" ref="AQ1306">INDEX($K:$P,ROW(),MATCH(AQ$3,$K$2:$P$2,0))</f>
        <v>20</v>
      </c>
      <c r="AR1306" s="147" cm="1">
        <f t="array" ref="AR1306">INDEX($K:$P,ROW(),MATCH(AR$3,$K$2:$P$2,0))</f>
        <v>20</v>
      </c>
      <c r="AS1306" s="147" cm="1">
        <f t="array" ref="AS1306">INDEX($K:$P,ROW(),MATCH(AS$3,$K$2:$P$2,0))</f>
        <v>20</v>
      </c>
      <c r="AT1306" s="147" cm="1">
        <f t="array" ref="AT1306">INDEX($K:$P,ROW(),MATCH(AT$3,$K$2:$P$2,0))</f>
        <v>20</v>
      </c>
      <c r="AU1306" s="147" cm="1">
        <f t="array" ref="AU1306">INDEX($K:$P,ROW(),MATCH(AU$3,$K$2:$P$2,0))</f>
        <v>20</v>
      </c>
      <c r="AV1306" s="147" cm="1">
        <f t="array" ref="AV1306">INDEX($K:$P,ROW(),MATCH(AV$3,$K$2:$P$2,0))</f>
        <v>20</v>
      </c>
      <c r="AW1306" s="147" cm="1">
        <f t="array" ref="AW1306">INDEX($K:$P,ROW(),MATCH(AW$3,$K$2:$P$2,0))</f>
        <v>20</v>
      </c>
      <c r="AX1306" s="147" cm="1">
        <f t="array" ref="AX1306">INDEX($K:$P,ROW(),MATCH(AX$3,$K$2:$P$2,0))</f>
        <v>20</v>
      </c>
      <c r="AY1306" s="147" cm="1">
        <f t="array" ref="AY1306">INDEX($K:$P,ROW(),MATCH(AY$3,$K$2:$P$2,0))</f>
        <v>20</v>
      </c>
      <c r="AZ1306" s="147" cm="1">
        <f t="array" ref="AZ1306">INDEX($K:$P,ROW(),MATCH(AZ$3,$K$2:$P$2,0))</f>
        <v>20</v>
      </c>
      <c r="BA1306" s="147" cm="1">
        <f t="array" ref="BA1306">INDEX($K:$P,ROW(),MATCH(BA$3,$K$2:$P$2,0))</f>
        <v>20</v>
      </c>
      <c r="BB1306" s="147" cm="1">
        <f t="array" ref="BB1306">INDEX($K:$P,ROW(),MATCH(BB$3,$K$2:$P$2,0))</f>
        <v>20</v>
      </c>
      <c r="BC1306" s="147" cm="1">
        <f t="array" ref="BC1306">INDEX($K:$P,ROW(),MATCH(BC$3,$K$2:$P$2,0))</f>
        <v>20</v>
      </c>
      <c r="BD1306" s="147" cm="1">
        <f t="array" ref="BD1306">INDEX($K:$P,ROW(),MATCH(BD$3,$K$2:$P$2,0))</f>
        <v>20</v>
      </c>
      <c r="BE1306" s="147" cm="1">
        <f t="array" ref="BE1306">INDEX($K:$P,ROW(),MATCH(BE$3,$K$2:$P$2,0))</f>
        <v>20</v>
      </c>
      <c r="BF1306" s="147" cm="1">
        <f t="array" ref="BF1306">INDEX($K:$P,ROW(),MATCH(BF$3,$K$2:$P$2,0))</f>
        <v>20</v>
      </c>
      <c r="BG1306" s="147" cm="1">
        <f t="array" ref="BG1306">INDEX($K:$P,ROW(),MATCH(BG$3,$K$2:$P$2,0))</f>
        <v>20</v>
      </c>
      <c r="BH1306" s="147" cm="1">
        <f t="array" ref="BH1306">INDEX($K:$P,ROW(),MATCH(BH$3,$K$2:$P$2,0))</f>
        <v>20</v>
      </c>
      <c r="BI1306" s="147" cm="1">
        <f t="array" ref="BI1306">INDEX($K:$P,ROW(),MATCH(BI$3,$K$2:$P$2,0))</f>
        <v>20</v>
      </c>
      <c r="BJ1306" s="147" cm="1">
        <f t="array" ref="BJ1306">INDEX($K:$P,ROW(),MATCH(BJ$3,$K$2:$P$2,0))</f>
        <v>20</v>
      </c>
      <c r="BK1306" s="147" cm="1">
        <f t="array" ref="BK1306">INDEX($K:$P,ROW(),MATCH(BK$3,$K$2:$P$2,0))</f>
        <v>20</v>
      </c>
      <c r="BL1306" s="147" cm="1">
        <f t="array" ref="BL1306">INDEX($K:$P,ROW(),MATCH(BL$3,$K$2:$P$2,0))</f>
        <v>20</v>
      </c>
      <c r="BM1306" s="147" cm="1">
        <f t="array" ref="BM1306">INDEX($K:$P,ROW(),MATCH(BM$3,$K$2:$P$2,0))</f>
        <v>20</v>
      </c>
      <c r="BN1306" s="147" cm="1">
        <f t="array" ref="BN1306">INDEX($K:$P,ROW(),MATCH(BN$3,$K$2:$P$2,0))</f>
        <v>20</v>
      </c>
      <c r="BO1306" s="147" cm="1">
        <f t="array" ref="BO1306">INDEX($K:$P,ROW(),MATCH(BO$3,$K$2:$P$2,0))</f>
        <v>20</v>
      </c>
      <c r="BP1306" s="147" cm="1">
        <f t="array" ref="BP1306">INDEX($K:$P,ROW(),MATCH(BP$3,$K$2:$P$2,0))</f>
        <v>20</v>
      </c>
      <c r="BQ1306" s="147" cm="1">
        <f t="array" ref="BQ1306">INDEX($K:$P,ROW(),MATCH(BQ$3,$K$2:$P$2,0))</f>
        <v>20</v>
      </c>
      <c r="BR1306" s="147" cm="1">
        <f t="array" ref="BR1306">INDEX($K:$P,ROW(),MATCH(BR$3,$K$2:$P$2,0))</f>
        <v>20</v>
      </c>
      <c r="BS1306" s="147" cm="1">
        <f t="array" ref="BS1306">INDEX($K:$P,ROW(),MATCH(BS$3,$K$2:$P$2,0))</f>
        <v>20</v>
      </c>
      <c r="BT1306" s="147" cm="1">
        <f t="array" ref="BT1306">INDEX($K:$P,ROW(),MATCH(BT$3,$K$2:$P$2,0))</f>
        <v>20</v>
      </c>
      <c r="BU1306" s="147" cm="1">
        <f t="array" ref="BU1306">INDEX($K:$P,ROW(),MATCH(BU$3,$K$2:$P$2,0))</f>
        <v>20</v>
      </c>
      <c r="BV1306" s="147" cm="1">
        <f t="array" ref="BV1306">INDEX($K:$P,ROW(),MATCH(BV$3,$K$2:$P$2,0))</f>
        <v>20</v>
      </c>
      <c r="BW1306" s="147" cm="1">
        <f t="array" ref="BW1306">INDEX($K:$P,ROW(),MATCH(BW$3,$K$2:$P$2,0))</f>
        <v>20</v>
      </c>
      <c r="BX1306" s="147" cm="1">
        <f t="array" ref="BX1306">INDEX($K:$P,ROW(),MATCH(BX$3,$K$2:$P$2,0))</f>
        <v>20</v>
      </c>
      <c r="BY1306" s="147" cm="1">
        <f t="array" ref="BY1306">INDEX($K:$P,ROW(),MATCH(BY$3,$K$2:$P$2,0))</f>
        <v>20</v>
      </c>
      <c r="BZ1306" s="147" cm="1">
        <f t="array" ref="BZ1306">INDEX($K:$P,ROW(),MATCH(BZ$3,$K$2:$P$2,0))</f>
        <v>20</v>
      </c>
      <c r="CA1306" s="147" cm="1">
        <f t="array" ref="CA1306">INDEX($K:$P,ROW(),MATCH(CA$3,$K$2:$P$2,0))</f>
        <v>20</v>
      </c>
      <c r="CB1306" s="147" cm="1">
        <f t="array" ref="CB1306">INDEX($K:$P,ROW(),MATCH(CB$3,$K$2:$P$2,0))</f>
        <v>20</v>
      </c>
      <c r="CC1306" s="147" cm="1">
        <f t="array" ref="CC1306">INDEX($K:$P,ROW(),MATCH(CC$3,$K$2:$P$2,0))</f>
        <v>20</v>
      </c>
      <c r="CD1306" s="147" cm="1">
        <f t="array" ref="CD1306">INDEX($K:$P,ROW(),MATCH(CD$3,$K$2:$P$2,0))</f>
        <v>20</v>
      </c>
      <c r="CE1306" s="147" cm="1">
        <f t="array" ref="CE1306">INDEX($K:$P,ROW(),MATCH(CE$3,$K$2:$P$2,0))</f>
        <v>20</v>
      </c>
      <c r="CF1306" s="147" cm="1">
        <f t="array" ref="CF1306">INDEX($K:$P,ROW(),MATCH(CF$3,$K$2:$P$2,0))</f>
        <v>20</v>
      </c>
      <c r="CG1306" s="147" cm="1">
        <f t="array" ref="CG1306">INDEX($K:$P,ROW(),MATCH(CG$3,$K$2:$P$2,0))</f>
        <v>20</v>
      </c>
      <c r="CH1306" s="147" cm="1">
        <f t="array" ref="CH1306">INDEX($K:$P,ROW(),MATCH(CH$3,$K$2:$P$2,0))</f>
        <v>20</v>
      </c>
      <c r="CI1306" s="147" cm="1">
        <f t="array" ref="CI1306">INDEX($K:$P,ROW(),MATCH(CI$3,$K$2:$P$2,0))</f>
        <v>20</v>
      </c>
      <c r="CJ1306" s="147" cm="1">
        <f t="array" ref="CJ1306">INDEX($K:$P,ROW(),MATCH(CJ$3,$K$2:$P$2,0))</f>
        <v>20</v>
      </c>
      <c r="CK1306" s="147" cm="1">
        <f t="array" ref="CK1306">INDEX($K:$P,ROW(),MATCH(CK$3,$K$2:$P$2,0))</f>
        <v>20</v>
      </c>
      <c r="CL1306" s="147" cm="1">
        <f t="array" ref="CL1306">INDEX($K:$P,ROW(),MATCH(CL$3,$K$2:$P$2,0))</f>
        <v>20</v>
      </c>
      <c r="CN1306" s="60"/>
      <c r="CO1306" s="147" t="e" cm="1">
        <f t="array" ref="CO1306">INDEX($K:$P,ROW(),MATCH(CO$3,$K$2:$P$2,0))</f>
        <v>#N/A</v>
      </c>
      <c r="CP1306" s="147" t="e" cm="1">
        <f t="array" ref="CP1306">INDEX($K:$P,ROW(),MATCH(CP$3,$K$2:$P$2,0))</f>
        <v>#N/A</v>
      </c>
      <c r="CQ1306" s="147" t="e" cm="1">
        <f t="array" ref="CQ1306">INDEX($K:$P,ROW(),MATCH(CQ$3,$K$2:$P$2,0))</f>
        <v>#N/A</v>
      </c>
      <c r="CR1306" s="147" t="e" cm="1">
        <f t="array" ref="CR1306">INDEX($K:$P,ROW(),MATCH(CR$3,$K$2:$P$2,0))</f>
        <v>#N/A</v>
      </c>
      <c r="CS1306" s="147" t="e" cm="1">
        <f t="array" ref="CS1306">INDEX($K:$P,ROW(),MATCH(CS$3,$K$2:$P$2,0))</f>
        <v>#N/A</v>
      </c>
      <c r="CT1306" s="147" t="e" cm="1">
        <f t="array" ref="CT1306">INDEX($K:$P,ROW(),MATCH(CT$3,$K$2:$P$2,0))</f>
        <v>#N/A</v>
      </c>
      <c r="CU1306" s="147" t="e" cm="1">
        <f t="array" ref="CU1306">INDEX($K:$P,ROW(),MATCH(CU$3,$K$2:$P$2,0))</f>
        <v>#N/A</v>
      </c>
      <c r="CV1306" s="147" t="e" cm="1">
        <f t="array" ref="CV1306">INDEX($K:$P,ROW(),MATCH(CV$3,$K$2:$P$2,0))</f>
        <v>#N/A</v>
      </c>
      <c r="CW1306" s="147" t="e" cm="1">
        <f t="array" ref="CW1306">INDEX($K:$P,ROW(),MATCH(CW$3,$K$2:$P$2,0))</f>
        <v>#N/A</v>
      </c>
      <c r="CX1306" s="147" t="e" cm="1">
        <f t="array" ref="CX1306">INDEX($K:$P,ROW(),MATCH(CX$3,$K$2:$P$2,0))</f>
        <v>#N/A</v>
      </c>
      <c r="CY1306" s="147" t="e" cm="1">
        <f t="array" ref="CY1306">INDEX($K:$P,ROW(),MATCH(CY$3,$K$2:$P$2,0))</f>
        <v>#N/A</v>
      </c>
      <c r="CZ1306" s="147" t="e" cm="1">
        <f t="array" ref="CZ1306">INDEX($K:$P,ROW(),MATCH(CZ$3,$K$2:$P$2,0))</f>
        <v>#N/A</v>
      </c>
      <c r="DA1306" s="147" t="e" cm="1">
        <f t="array" ref="DA1306">INDEX($K:$P,ROW(),MATCH(DA$3,$K$2:$P$2,0))</f>
        <v>#N/A</v>
      </c>
      <c r="DB1306" s="147" t="e" cm="1">
        <f t="array" ref="DB1306">INDEX($K:$P,ROW(),MATCH(DB$3,$K$2:$P$2,0))</f>
        <v>#N/A</v>
      </c>
      <c r="DC1306" s="147" t="e" cm="1">
        <f t="array" ref="DC1306">INDEX($K:$P,ROW(),MATCH(DC$3,$K$2:$P$2,0))</f>
        <v>#N/A</v>
      </c>
      <c r="DD1306" s="147" t="e" cm="1">
        <f t="array" ref="DD1306">INDEX($K:$P,ROW(),MATCH(DD$3,$K$2:$P$2,0))</f>
        <v>#N/A</v>
      </c>
      <c r="DE1306" s="147" t="e" cm="1">
        <f t="array" ref="DE1306">INDEX($K:$P,ROW(),MATCH(DE$3,$K$2:$P$2,0))</f>
        <v>#N/A</v>
      </c>
      <c r="DF1306" s="147" t="e" cm="1">
        <f t="array" ref="DF1306">INDEX($K:$P,ROW(),MATCH(DF$3,$K$2:$P$2,0))</f>
        <v>#N/A</v>
      </c>
      <c r="DG1306" s="147" t="e" cm="1">
        <f t="array" ref="DG1306">INDEX($K:$P,ROW(),MATCH(DG$3,$K$2:$P$2,0))</f>
        <v>#N/A</v>
      </c>
      <c r="DH1306" s="147" t="e" cm="1">
        <f t="array" ref="DH1306">INDEX($K:$P,ROW(),MATCH(DH$3,$K$2:$P$2,0))</f>
        <v>#N/A</v>
      </c>
      <c r="DI1306" s="147" t="e" cm="1">
        <f t="array" ref="DI1306">INDEX($K:$P,ROW(),MATCH(DI$3,$K$2:$P$2,0))</f>
        <v>#N/A</v>
      </c>
      <c r="DJ1306" s="147" t="e" cm="1">
        <f t="array" ref="DJ1306">INDEX($K:$P,ROW(),MATCH(DJ$3,$K$2:$P$2,0))</f>
        <v>#N/A</v>
      </c>
      <c r="DK1306" s="147" t="e" cm="1">
        <f t="array" ref="DK1306">INDEX($K:$P,ROW(),MATCH(DK$3,$K$2:$P$2,0))</f>
        <v>#N/A</v>
      </c>
      <c r="DL1306" s="147" t="e" cm="1">
        <f t="array" ref="DL1306">INDEX($K:$P,ROW(),MATCH(DL$3,$K$2:$P$2,0))</f>
        <v>#N/A</v>
      </c>
    </row>
    <row r="1307" spans="1:116" x14ac:dyDescent="0.4">
      <c r="C1307" t="s">
        <v>203</v>
      </c>
      <c r="D1307" t="s">
        <v>158</v>
      </c>
      <c r="E1307" s="8" t="str">
        <f t="shared" si="1604"/>
        <v>1307 DCSCAC-S</v>
      </c>
      <c r="G1307" s="126" t="str">
        <f>"Expense - "&amp;SUBSTITUTE(G1302,":","")</f>
        <v>Expense - Seller acquisition cost</v>
      </c>
      <c r="H1307" s="27"/>
      <c r="I1307" s="78"/>
      <c r="J1307" s="78"/>
      <c r="K1307" s="63">
        <f t="shared" ref="K1307:P1307" ca="1" si="1606">SUMIF($3:$3,K$2,1307:1307)</f>
        <v>-120000</v>
      </c>
      <c r="L1307" s="63">
        <f t="shared" ca="1" si="1606"/>
        <v>-120000</v>
      </c>
      <c r="M1307" s="63">
        <f t="shared" ca="1" si="1606"/>
        <v>-120000</v>
      </c>
      <c r="N1307" s="63">
        <f t="shared" ca="1" si="1606"/>
        <v>-120000</v>
      </c>
      <c r="O1307" s="63">
        <f t="shared" ca="1" si="1606"/>
        <v>-120000</v>
      </c>
      <c r="P1307" s="63">
        <f t="shared" ca="1" si="1606"/>
        <v>-120000</v>
      </c>
      <c r="R1307" s="33"/>
      <c r="S1307" s="148">
        <f t="shared" ref="S1307:AX1307" ca="1" si="1607">-S1306*S1305</f>
        <v>-10000</v>
      </c>
      <c r="T1307" s="148">
        <f t="shared" ca="1" si="1607"/>
        <v>-10000</v>
      </c>
      <c r="U1307" s="148">
        <f t="shared" ca="1" si="1607"/>
        <v>-10000</v>
      </c>
      <c r="V1307" s="148">
        <f t="shared" ca="1" si="1607"/>
        <v>-10000</v>
      </c>
      <c r="W1307" s="148">
        <f t="shared" ca="1" si="1607"/>
        <v>-10000</v>
      </c>
      <c r="X1307" s="148">
        <f t="shared" ca="1" si="1607"/>
        <v>-10000</v>
      </c>
      <c r="Y1307" s="148">
        <f t="shared" ca="1" si="1607"/>
        <v>-10000</v>
      </c>
      <c r="Z1307" s="148">
        <f t="shared" ca="1" si="1607"/>
        <v>-10000</v>
      </c>
      <c r="AA1307" s="148">
        <f t="shared" ca="1" si="1607"/>
        <v>-10000</v>
      </c>
      <c r="AB1307" s="148">
        <f t="shared" ca="1" si="1607"/>
        <v>-10000</v>
      </c>
      <c r="AC1307" s="148">
        <f t="shared" ca="1" si="1607"/>
        <v>-10000</v>
      </c>
      <c r="AD1307" s="148">
        <f t="shared" ca="1" si="1607"/>
        <v>-10000</v>
      </c>
      <c r="AE1307" s="148">
        <f t="shared" ca="1" si="1607"/>
        <v>-10000</v>
      </c>
      <c r="AF1307" s="148">
        <f t="shared" ca="1" si="1607"/>
        <v>-10000</v>
      </c>
      <c r="AG1307" s="148">
        <f t="shared" ca="1" si="1607"/>
        <v>-10000</v>
      </c>
      <c r="AH1307" s="148">
        <f t="shared" ca="1" si="1607"/>
        <v>-10000</v>
      </c>
      <c r="AI1307" s="148">
        <f t="shared" ca="1" si="1607"/>
        <v>-10000</v>
      </c>
      <c r="AJ1307" s="148">
        <f t="shared" ca="1" si="1607"/>
        <v>-10000</v>
      </c>
      <c r="AK1307" s="148">
        <f t="shared" ca="1" si="1607"/>
        <v>-10000</v>
      </c>
      <c r="AL1307" s="148">
        <f t="shared" ca="1" si="1607"/>
        <v>-10000</v>
      </c>
      <c r="AM1307" s="148">
        <f t="shared" ca="1" si="1607"/>
        <v>-10000</v>
      </c>
      <c r="AN1307" s="148">
        <f t="shared" ca="1" si="1607"/>
        <v>-10000</v>
      </c>
      <c r="AO1307" s="148">
        <f t="shared" ca="1" si="1607"/>
        <v>-10000</v>
      </c>
      <c r="AP1307" s="148">
        <f t="shared" ca="1" si="1607"/>
        <v>-10000</v>
      </c>
      <c r="AQ1307" s="148">
        <f t="shared" ca="1" si="1607"/>
        <v>-10000</v>
      </c>
      <c r="AR1307" s="148">
        <f t="shared" ca="1" si="1607"/>
        <v>-10000</v>
      </c>
      <c r="AS1307" s="148">
        <f t="shared" ca="1" si="1607"/>
        <v>-10000</v>
      </c>
      <c r="AT1307" s="148">
        <f t="shared" ca="1" si="1607"/>
        <v>-10000</v>
      </c>
      <c r="AU1307" s="148">
        <f t="shared" ca="1" si="1607"/>
        <v>-10000</v>
      </c>
      <c r="AV1307" s="148">
        <f t="shared" ca="1" si="1607"/>
        <v>-10000</v>
      </c>
      <c r="AW1307" s="148">
        <f t="shared" ca="1" si="1607"/>
        <v>-10000</v>
      </c>
      <c r="AX1307" s="148">
        <f t="shared" ca="1" si="1607"/>
        <v>-10000</v>
      </c>
      <c r="AY1307" s="148">
        <f t="shared" ref="AY1307:CD1307" ca="1" si="1608">-AY1306*AY1305</f>
        <v>-10000</v>
      </c>
      <c r="AZ1307" s="148">
        <f t="shared" ca="1" si="1608"/>
        <v>-10000</v>
      </c>
      <c r="BA1307" s="148">
        <f t="shared" ca="1" si="1608"/>
        <v>-10000</v>
      </c>
      <c r="BB1307" s="148">
        <f t="shared" ca="1" si="1608"/>
        <v>-10000</v>
      </c>
      <c r="BC1307" s="148">
        <f t="shared" ca="1" si="1608"/>
        <v>-10000</v>
      </c>
      <c r="BD1307" s="148">
        <f t="shared" ca="1" si="1608"/>
        <v>-10000</v>
      </c>
      <c r="BE1307" s="148">
        <f t="shared" ca="1" si="1608"/>
        <v>-10000</v>
      </c>
      <c r="BF1307" s="148">
        <f t="shared" ca="1" si="1608"/>
        <v>-10000</v>
      </c>
      <c r="BG1307" s="148">
        <f t="shared" ca="1" si="1608"/>
        <v>-10000</v>
      </c>
      <c r="BH1307" s="148">
        <f t="shared" ca="1" si="1608"/>
        <v>-10000</v>
      </c>
      <c r="BI1307" s="148">
        <f t="shared" ca="1" si="1608"/>
        <v>-10000</v>
      </c>
      <c r="BJ1307" s="148">
        <f t="shared" ca="1" si="1608"/>
        <v>-10000</v>
      </c>
      <c r="BK1307" s="148">
        <f t="shared" ca="1" si="1608"/>
        <v>-10000</v>
      </c>
      <c r="BL1307" s="148">
        <f t="shared" ca="1" si="1608"/>
        <v>-10000</v>
      </c>
      <c r="BM1307" s="148">
        <f t="shared" ca="1" si="1608"/>
        <v>-10000</v>
      </c>
      <c r="BN1307" s="148">
        <f t="shared" ca="1" si="1608"/>
        <v>-10000</v>
      </c>
      <c r="BO1307" s="148">
        <f t="shared" ca="1" si="1608"/>
        <v>-10000</v>
      </c>
      <c r="BP1307" s="148">
        <f t="shared" ca="1" si="1608"/>
        <v>-10000</v>
      </c>
      <c r="BQ1307" s="148">
        <f t="shared" ca="1" si="1608"/>
        <v>-10000</v>
      </c>
      <c r="BR1307" s="148">
        <f t="shared" ca="1" si="1608"/>
        <v>-10000</v>
      </c>
      <c r="BS1307" s="148">
        <f t="shared" ca="1" si="1608"/>
        <v>-10000</v>
      </c>
      <c r="BT1307" s="148">
        <f t="shared" ca="1" si="1608"/>
        <v>-10000</v>
      </c>
      <c r="BU1307" s="148">
        <f t="shared" ca="1" si="1608"/>
        <v>-10000</v>
      </c>
      <c r="BV1307" s="148">
        <f t="shared" ca="1" si="1608"/>
        <v>-10000</v>
      </c>
      <c r="BW1307" s="148">
        <f t="shared" ca="1" si="1608"/>
        <v>-10000</v>
      </c>
      <c r="BX1307" s="148">
        <f t="shared" ca="1" si="1608"/>
        <v>-10000</v>
      </c>
      <c r="BY1307" s="148">
        <f t="shared" ca="1" si="1608"/>
        <v>-10000</v>
      </c>
      <c r="BZ1307" s="148">
        <f t="shared" ca="1" si="1608"/>
        <v>-10000</v>
      </c>
      <c r="CA1307" s="148">
        <f t="shared" ca="1" si="1608"/>
        <v>-10000</v>
      </c>
      <c r="CB1307" s="148">
        <f t="shared" ca="1" si="1608"/>
        <v>-10000</v>
      </c>
      <c r="CC1307" s="148">
        <f t="shared" ca="1" si="1608"/>
        <v>-10000</v>
      </c>
      <c r="CD1307" s="148">
        <f t="shared" ca="1" si="1608"/>
        <v>-10000</v>
      </c>
      <c r="CE1307" s="148">
        <f t="shared" ref="CE1307:CL1307" ca="1" si="1609">-CE1306*CE1305</f>
        <v>-10000</v>
      </c>
      <c r="CF1307" s="148">
        <f t="shared" ca="1" si="1609"/>
        <v>-10000</v>
      </c>
      <c r="CG1307" s="148">
        <f t="shared" ca="1" si="1609"/>
        <v>-10000</v>
      </c>
      <c r="CH1307" s="148">
        <f t="shared" ca="1" si="1609"/>
        <v>-10000</v>
      </c>
      <c r="CI1307" s="148">
        <f t="shared" ca="1" si="1609"/>
        <v>-10000</v>
      </c>
      <c r="CJ1307" s="148">
        <f t="shared" ca="1" si="1609"/>
        <v>-10000</v>
      </c>
      <c r="CK1307" s="148">
        <f t="shared" ca="1" si="1609"/>
        <v>-10000</v>
      </c>
      <c r="CL1307" s="148">
        <f t="shared" ca="1" si="1609"/>
        <v>-10000</v>
      </c>
      <c r="CN1307" s="78"/>
      <c r="CO1307" s="148" t="e">
        <f t="shared" ref="CO1307:DK1307" ca="1" si="1610">-CO1306*CO1305</f>
        <v>#N/A</v>
      </c>
      <c r="CP1307" s="148" t="e">
        <f t="shared" ca="1" si="1610"/>
        <v>#N/A</v>
      </c>
      <c r="CQ1307" s="148" t="e">
        <f t="shared" ca="1" si="1610"/>
        <v>#N/A</v>
      </c>
      <c r="CR1307" s="148" t="e">
        <f t="shared" ca="1" si="1610"/>
        <v>#N/A</v>
      </c>
      <c r="CS1307" s="148" t="e">
        <f t="shared" ca="1" si="1610"/>
        <v>#N/A</v>
      </c>
      <c r="CT1307" s="148" t="e">
        <f t="shared" ca="1" si="1610"/>
        <v>#N/A</v>
      </c>
      <c r="CU1307" s="148" t="e">
        <f t="shared" ca="1" si="1610"/>
        <v>#N/A</v>
      </c>
      <c r="CV1307" s="148" t="e">
        <f t="shared" ca="1" si="1610"/>
        <v>#N/A</v>
      </c>
      <c r="CW1307" s="148" t="e">
        <f t="shared" ca="1" si="1610"/>
        <v>#N/A</v>
      </c>
      <c r="CX1307" s="148" t="e">
        <f t="shared" ca="1" si="1610"/>
        <v>#N/A</v>
      </c>
      <c r="CY1307" s="148" t="e">
        <f t="shared" ca="1" si="1610"/>
        <v>#N/A</v>
      </c>
      <c r="CZ1307" s="148" t="e">
        <f t="shared" ca="1" si="1610"/>
        <v>#N/A</v>
      </c>
      <c r="DA1307" s="148" t="e">
        <f t="shared" ca="1" si="1610"/>
        <v>#N/A</v>
      </c>
      <c r="DB1307" s="148" t="e">
        <f t="shared" ca="1" si="1610"/>
        <v>#N/A</v>
      </c>
      <c r="DC1307" s="148" t="e">
        <f t="shared" ca="1" si="1610"/>
        <v>#N/A</v>
      </c>
      <c r="DD1307" s="148" t="e">
        <f t="shared" ca="1" si="1610"/>
        <v>#N/A</v>
      </c>
      <c r="DE1307" s="148" t="e">
        <f t="shared" ca="1" si="1610"/>
        <v>#N/A</v>
      </c>
      <c r="DF1307" s="148" t="e">
        <f t="shared" ca="1" si="1610"/>
        <v>#N/A</v>
      </c>
      <c r="DG1307" s="148" t="e">
        <f t="shared" ca="1" si="1610"/>
        <v>#N/A</v>
      </c>
      <c r="DH1307" s="148" t="e">
        <f t="shared" ca="1" si="1610"/>
        <v>#N/A</v>
      </c>
      <c r="DI1307" s="148" t="e">
        <f t="shared" ca="1" si="1610"/>
        <v>#N/A</v>
      </c>
      <c r="DJ1307" s="148" t="e">
        <f t="shared" ca="1" si="1610"/>
        <v>#N/A</v>
      </c>
      <c r="DK1307" s="148" t="e">
        <f t="shared" ca="1" si="1610"/>
        <v>#N/A</v>
      </c>
      <c r="DL1307" s="148" t="e">
        <f t="shared" ref="DL1307" ca="1" si="1611">-DL1306*DL1305</f>
        <v>#N/A</v>
      </c>
    </row>
    <row r="1308" spans="1:116" x14ac:dyDescent="0.4">
      <c r="B1308" t="s">
        <v>244</v>
      </c>
      <c r="D1308" t="s">
        <v>158</v>
      </c>
      <c r="E1308" s="8" t="str">
        <f t="shared" si="1604"/>
        <v>1308 DCSCAC-S</v>
      </c>
      <c r="S1308" s="72"/>
      <c r="T1308" s="72"/>
      <c r="U1308" s="72"/>
      <c r="V1308" s="72"/>
      <c r="W1308" s="72"/>
      <c r="X1308" s="72"/>
      <c r="Y1308" s="72"/>
      <c r="Z1308" s="72"/>
      <c r="AA1308" s="72"/>
      <c r="AB1308" s="72"/>
      <c r="AC1308" s="72"/>
      <c r="AD1308" s="72"/>
      <c r="AE1308" s="72"/>
      <c r="AF1308" s="72"/>
      <c r="AG1308" s="72"/>
      <c r="AH1308" s="72"/>
      <c r="AI1308" s="72"/>
      <c r="AJ1308" s="72"/>
      <c r="AK1308" s="72"/>
      <c r="AL1308" s="72"/>
      <c r="AM1308" s="72"/>
      <c r="AN1308" s="72"/>
      <c r="AO1308" s="72"/>
      <c r="AP1308" s="72"/>
      <c r="AQ1308" s="72"/>
      <c r="AR1308" s="72"/>
      <c r="AS1308" s="72"/>
      <c r="AT1308" s="72"/>
      <c r="AU1308" s="72"/>
      <c r="AV1308" s="72"/>
      <c r="AW1308" s="72"/>
      <c r="AX1308" s="72"/>
      <c r="AY1308" s="72"/>
      <c r="AZ1308" s="72"/>
      <c r="BA1308" s="72"/>
      <c r="BB1308" s="72"/>
      <c r="BC1308" s="72"/>
      <c r="BD1308" s="72"/>
      <c r="BE1308" s="72"/>
      <c r="BF1308" s="72"/>
      <c r="BG1308" s="72"/>
      <c r="BH1308" s="72"/>
      <c r="BI1308" s="72"/>
      <c r="BJ1308" s="72"/>
      <c r="BK1308" s="72"/>
      <c r="BL1308" s="72"/>
      <c r="BM1308" s="72"/>
      <c r="BN1308" s="72"/>
      <c r="BO1308" s="72"/>
      <c r="BP1308" s="72"/>
      <c r="BQ1308" s="72"/>
      <c r="BR1308" s="72"/>
      <c r="BS1308" s="72"/>
      <c r="BT1308" s="72"/>
      <c r="BU1308" s="72"/>
      <c r="BV1308" s="72"/>
      <c r="BW1308" s="72"/>
      <c r="BX1308" s="72"/>
      <c r="BY1308" s="72"/>
      <c r="BZ1308" s="72"/>
      <c r="CA1308" s="72"/>
      <c r="CB1308" s="72"/>
      <c r="CC1308" s="72"/>
      <c r="CD1308" s="72"/>
      <c r="CE1308" s="72"/>
      <c r="CF1308" s="72"/>
      <c r="CG1308" s="72"/>
      <c r="CH1308" s="72"/>
      <c r="CI1308" s="72"/>
      <c r="CJ1308" s="72"/>
      <c r="CK1308" s="72"/>
      <c r="CL1308" s="72"/>
      <c r="CO1308" s="72"/>
      <c r="CP1308" s="72"/>
      <c r="CQ1308" s="72"/>
      <c r="CR1308" s="72"/>
      <c r="CS1308" s="72"/>
      <c r="CT1308" s="72"/>
      <c r="CU1308" s="72"/>
      <c r="CV1308" s="72"/>
      <c r="CW1308" s="72"/>
      <c r="CX1308" s="72"/>
      <c r="CY1308" s="72"/>
      <c r="CZ1308" s="72"/>
      <c r="DA1308" s="72"/>
      <c r="DB1308" s="72"/>
      <c r="DC1308" s="72"/>
      <c r="DD1308" s="72"/>
      <c r="DE1308" s="72"/>
      <c r="DF1308" s="72"/>
      <c r="DG1308" s="72"/>
      <c r="DH1308" s="72"/>
      <c r="DI1308" s="72"/>
      <c r="DJ1308" s="72"/>
      <c r="DK1308" s="72"/>
      <c r="DL1308" s="72"/>
    </row>
    <row r="1309" spans="1:116" x14ac:dyDescent="0.4">
      <c r="B1309" t="s">
        <v>332</v>
      </c>
      <c r="D1309" t="s">
        <v>158</v>
      </c>
      <c r="E1309" s="8" t="str">
        <f t="shared" si="1604"/>
        <v>1309 DCSCAC-S</v>
      </c>
      <c r="G1309" s="136" t="str">
        <f>G1294</f>
        <v>(Primary label)</v>
      </c>
      <c r="H1309" s="27"/>
      <c r="I1309" s="78"/>
      <c r="J1309" s="78"/>
      <c r="K1309" s="33"/>
      <c r="L1309" s="33"/>
      <c r="M1309" s="33"/>
      <c r="N1309" s="33"/>
      <c r="O1309" s="33"/>
      <c r="P1309" s="33"/>
      <c r="R1309" s="33"/>
      <c r="S1309" s="77"/>
      <c r="T1309" s="77"/>
      <c r="U1309" s="77"/>
      <c r="V1309" s="77"/>
      <c r="W1309" s="77"/>
      <c r="X1309" s="77"/>
      <c r="Y1309" s="77"/>
      <c r="Z1309" s="77"/>
      <c r="AA1309" s="77"/>
      <c r="AB1309" s="77"/>
      <c r="AC1309" s="77"/>
      <c r="AD1309" s="77"/>
      <c r="AE1309" s="77"/>
      <c r="AF1309" s="77"/>
      <c r="AG1309" s="77"/>
      <c r="AH1309" s="77"/>
      <c r="AI1309" s="77"/>
      <c r="AJ1309" s="77"/>
      <c r="AK1309" s="77"/>
      <c r="AL1309" s="77"/>
      <c r="AM1309" s="77"/>
      <c r="AN1309" s="77"/>
      <c r="AO1309" s="77"/>
      <c r="AP1309" s="77"/>
      <c r="AQ1309" s="77"/>
      <c r="AR1309" s="77"/>
      <c r="AS1309" s="77"/>
      <c r="AT1309" s="77"/>
      <c r="AU1309" s="77"/>
      <c r="AV1309" s="77"/>
      <c r="AW1309" s="77"/>
      <c r="AX1309" s="77"/>
      <c r="AY1309" s="77"/>
      <c r="AZ1309" s="77"/>
      <c r="BA1309" s="77"/>
      <c r="BB1309" s="77"/>
      <c r="BC1309" s="77"/>
      <c r="BD1309" s="77"/>
      <c r="BE1309" s="77"/>
      <c r="BF1309" s="77"/>
      <c r="BG1309" s="77"/>
      <c r="BH1309" s="77"/>
      <c r="BI1309" s="77"/>
      <c r="BJ1309" s="77"/>
      <c r="BK1309" s="77"/>
      <c r="BL1309" s="77"/>
      <c r="BM1309" s="77"/>
      <c r="BN1309" s="77"/>
      <c r="BO1309" s="77"/>
      <c r="BP1309" s="77"/>
      <c r="BQ1309" s="77"/>
      <c r="BR1309" s="77"/>
      <c r="BS1309" s="77"/>
      <c r="BT1309" s="77"/>
      <c r="BU1309" s="77"/>
      <c r="BV1309" s="77"/>
      <c r="BW1309" s="77"/>
      <c r="BX1309" s="77"/>
      <c r="BY1309" s="77"/>
      <c r="BZ1309" s="77"/>
      <c r="CA1309" s="77"/>
      <c r="CB1309" s="77"/>
      <c r="CC1309" s="77"/>
      <c r="CD1309" s="77"/>
      <c r="CE1309" s="77"/>
      <c r="CF1309" s="77"/>
      <c r="CG1309" s="77"/>
      <c r="CH1309" s="77"/>
      <c r="CI1309" s="77"/>
      <c r="CJ1309" s="77"/>
      <c r="CK1309" s="77"/>
      <c r="CL1309" s="77"/>
      <c r="CN1309" s="78"/>
      <c r="CO1309" s="77"/>
      <c r="CP1309" s="77"/>
      <c r="CQ1309" s="77"/>
      <c r="CR1309" s="77"/>
      <c r="CS1309" s="77"/>
      <c r="CT1309" s="77"/>
      <c r="CU1309" s="77"/>
      <c r="CV1309" s="77"/>
      <c r="CW1309" s="77"/>
      <c r="CX1309" s="77"/>
      <c r="CY1309" s="77"/>
      <c r="CZ1309" s="77"/>
      <c r="DA1309" s="77"/>
      <c r="DB1309" s="77"/>
      <c r="DC1309" s="77"/>
      <c r="DD1309" s="77"/>
      <c r="DE1309" s="77"/>
      <c r="DF1309" s="77"/>
      <c r="DG1309" s="77"/>
      <c r="DH1309" s="77"/>
      <c r="DI1309" s="77"/>
      <c r="DJ1309" s="77"/>
      <c r="DK1309" s="77"/>
      <c r="DL1309" s="77"/>
    </row>
    <row r="1310" spans="1:116" x14ac:dyDescent="0.4">
      <c r="B1310" t="s">
        <v>332</v>
      </c>
      <c r="D1310" t="s">
        <v>158</v>
      </c>
      <c r="E1310" s="8" t="str">
        <f>ROW()&amp;" "&amp;D1310</f>
        <v>1310 DCSCAC-S</v>
      </c>
      <c r="G1310" s="136" t="str">
        <f>G1295</f>
        <v>primary unit</v>
      </c>
      <c r="S1310" s="72"/>
      <c r="T1310" s="72"/>
      <c r="U1310" s="72"/>
      <c r="V1310" s="72"/>
      <c r="W1310" s="72"/>
      <c r="X1310" s="72"/>
      <c r="Y1310" s="72"/>
      <c r="Z1310" s="72"/>
      <c r="AA1310" s="72"/>
      <c r="AB1310" s="72"/>
      <c r="AC1310" s="72"/>
      <c r="AD1310" s="72"/>
      <c r="AE1310" s="72"/>
      <c r="AF1310" s="72"/>
      <c r="AG1310" s="72"/>
      <c r="AH1310" s="72"/>
      <c r="AI1310" s="72"/>
      <c r="AJ1310" s="72"/>
      <c r="AK1310" s="72"/>
      <c r="AL1310" s="72"/>
      <c r="AM1310" s="72"/>
      <c r="AN1310" s="72"/>
      <c r="AO1310" s="72"/>
      <c r="AP1310" s="72"/>
      <c r="AQ1310" s="72"/>
      <c r="AR1310" s="72"/>
      <c r="AS1310" s="72"/>
      <c r="AT1310" s="72"/>
      <c r="AU1310" s="72"/>
      <c r="AV1310" s="72"/>
      <c r="AW1310" s="72"/>
      <c r="AX1310" s="72"/>
      <c r="AY1310" s="72"/>
      <c r="AZ1310" s="72"/>
      <c r="BA1310" s="72"/>
      <c r="BB1310" s="72"/>
      <c r="BC1310" s="72"/>
      <c r="BD1310" s="72"/>
      <c r="BE1310" s="72"/>
      <c r="BF1310" s="72"/>
      <c r="BG1310" s="72"/>
      <c r="BH1310" s="72"/>
      <c r="BI1310" s="72"/>
      <c r="BJ1310" s="72"/>
      <c r="BK1310" s="72"/>
      <c r="BL1310" s="72"/>
      <c r="BM1310" s="72"/>
      <c r="BN1310" s="72"/>
      <c r="BO1310" s="72"/>
      <c r="BP1310" s="72"/>
      <c r="BQ1310" s="72"/>
      <c r="BR1310" s="72"/>
      <c r="BS1310" s="72"/>
      <c r="BT1310" s="72"/>
      <c r="BU1310" s="72"/>
      <c r="BV1310" s="72"/>
      <c r="BW1310" s="72"/>
      <c r="BX1310" s="72"/>
      <c r="BY1310" s="72"/>
      <c r="BZ1310" s="72"/>
      <c r="CA1310" s="72"/>
      <c r="CB1310" s="72"/>
      <c r="CC1310" s="72"/>
      <c r="CD1310" s="72"/>
      <c r="CE1310" s="72"/>
      <c r="CF1310" s="72"/>
      <c r="CG1310" s="72"/>
      <c r="CH1310" s="72"/>
      <c r="CI1310" s="72"/>
      <c r="CJ1310" s="72"/>
      <c r="CK1310" s="72"/>
      <c r="CL1310" s="72"/>
      <c r="CO1310" s="72"/>
      <c r="CP1310" s="72"/>
      <c r="CQ1310" s="72"/>
      <c r="CR1310" s="72"/>
      <c r="CS1310" s="72"/>
      <c r="CT1310" s="72"/>
      <c r="CU1310" s="72"/>
      <c r="CV1310" s="72"/>
      <c r="CW1310" s="72"/>
      <c r="CX1310" s="72"/>
      <c r="CY1310" s="72"/>
      <c r="CZ1310" s="72"/>
      <c r="DA1310" s="72"/>
      <c r="DB1310" s="72"/>
      <c r="DC1310" s="72"/>
      <c r="DD1310" s="72"/>
      <c r="DE1310" s="72"/>
      <c r="DF1310" s="72"/>
      <c r="DG1310" s="72"/>
      <c r="DH1310" s="72"/>
      <c r="DI1310" s="72"/>
      <c r="DJ1310" s="72"/>
      <c r="DK1310" s="72"/>
      <c r="DL1310" s="72"/>
    </row>
    <row r="1311" spans="1:116" x14ac:dyDescent="0.4">
      <c r="B1311" t="s">
        <v>332</v>
      </c>
      <c r="D1311" t="s">
        <v>158</v>
      </c>
      <c r="E1311" s="8" t="str">
        <f t="shared" si="1604"/>
        <v>1311 DCSCAC-S</v>
      </c>
      <c r="G1311" s="136" t="str">
        <f>G1296</f>
        <v>Primary revenue driver</v>
      </c>
      <c r="K1311" s="53"/>
      <c r="L1311" s="53"/>
      <c r="M1311" s="53"/>
      <c r="N1311" s="53"/>
      <c r="O1311" s="53"/>
      <c r="P1311" s="53"/>
      <c r="R1311" s="24"/>
      <c r="S1311" s="179" t="str">
        <f t="shared" ref="S1311:AX1311" si="1612">S1296</f>
        <v>S$16</v>
      </c>
      <c r="T1311" s="179" t="str">
        <f t="shared" si="1612"/>
        <v>T$16</v>
      </c>
      <c r="U1311" s="179" t="str">
        <f t="shared" si="1612"/>
        <v>U$16</v>
      </c>
      <c r="V1311" s="179" t="str">
        <f t="shared" si="1612"/>
        <v>V$16</v>
      </c>
      <c r="W1311" s="179" t="str">
        <f t="shared" si="1612"/>
        <v>W$16</v>
      </c>
      <c r="X1311" s="179" t="str">
        <f t="shared" si="1612"/>
        <v>X$16</v>
      </c>
      <c r="Y1311" s="179" t="str">
        <f t="shared" si="1612"/>
        <v>Y$16</v>
      </c>
      <c r="Z1311" s="179" t="str">
        <f t="shared" si="1612"/>
        <v>Z$16</v>
      </c>
      <c r="AA1311" s="179" t="str">
        <f t="shared" si="1612"/>
        <v>AA$16</v>
      </c>
      <c r="AB1311" s="179" t="str">
        <f t="shared" si="1612"/>
        <v>AB$16</v>
      </c>
      <c r="AC1311" s="179" t="str">
        <f t="shared" si="1612"/>
        <v>AC$16</v>
      </c>
      <c r="AD1311" s="179" t="str">
        <f t="shared" si="1612"/>
        <v>AD$16</v>
      </c>
      <c r="AE1311" s="179" t="str">
        <f t="shared" si="1612"/>
        <v>AE$16</v>
      </c>
      <c r="AF1311" s="179" t="str">
        <f t="shared" si="1612"/>
        <v>AF$16</v>
      </c>
      <c r="AG1311" s="179" t="str">
        <f t="shared" si="1612"/>
        <v>AG$16</v>
      </c>
      <c r="AH1311" s="179" t="str">
        <f t="shared" si="1612"/>
        <v>AH$16</v>
      </c>
      <c r="AI1311" s="179" t="str">
        <f t="shared" si="1612"/>
        <v>AI$16</v>
      </c>
      <c r="AJ1311" s="179" t="str">
        <f t="shared" si="1612"/>
        <v>AJ$16</v>
      </c>
      <c r="AK1311" s="179" t="str">
        <f t="shared" si="1612"/>
        <v>AK$16</v>
      </c>
      <c r="AL1311" s="179" t="str">
        <f t="shared" si="1612"/>
        <v>AL$16</v>
      </c>
      <c r="AM1311" s="179" t="str">
        <f t="shared" si="1612"/>
        <v>AM$16</v>
      </c>
      <c r="AN1311" s="179" t="str">
        <f t="shared" si="1612"/>
        <v>AN$16</v>
      </c>
      <c r="AO1311" s="179" t="str">
        <f t="shared" si="1612"/>
        <v>AO$16</v>
      </c>
      <c r="AP1311" s="179" t="str">
        <f t="shared" si="1612"/>
        <v>AP$16</v>
      </c>
      <c r="AQ1311" s="179" t="str">
        <f t="shared" si="1612"/>
        <v>AQ$16</v>
      </c>
      <c r="AR1311" s="179" t="str">
        <f t="shared" si="1612"/>
        <v>AR$16</v>
      </c>
      <c r="AS1311" s="179" t="str">
        <f t="shared" si="1612"/>
        <v>AS$16</v>
      </c>
      <c r="AT1311" s="179" t="str">
        <f t="shared" si="1612"/>
        <v>AT$16</v>
      </c>
      <c r="AU1311" s="179" t="str">
        <f t="shared" si="1612"/>
        <v>AU$16</v>
      </c>
      <c r="AV1311" s="179" t="str">
        <f t="shared" si="1612"/>
        <v>AV$16</v>
      </c>
      <c r="AW1311" s="179" t="str">
        <f t="shared" si="1612"/>
        <v>AW$16</v>
      </c>
      <c r="AX1311" s="179" t="str">
        <f t="shared" si="1612"/>
        <v>AX$16</v>
      </c>
      <c r="AY1311" s="179" t="str">
        <f t="shared" ref="AY1311:CD1311" si="1613">AY1296</f>
        <v>AY$16</v>
      </c>
      <c r="AZ1311" s="179" t="str">
        <f t="shared" si="1613"/>
        <v>AZ$16</v>
      </c>
      <c r="BA1311" s="179" t="str">
        <f t="shared" si="1613"/>
        <v>BA$16</v>
      </c>
      <c r="BB1311" s="179" t="str">
        <f t="shared" si="1613"/>
        <v>BB$16</v>
      </c>
      <c r="BC1311" s="179" t="str">
        <f t="shared" si="1613"/>
        <v>BC$16</v>
      </c>
      <c r="BD1311" s="179" t="str">
        <f t="shared" si="1613"/>
        <v>BD$16</v>
      </c>
      <c r="BE1311" s="179" t="str">
        <f t="shared" si="1613"/>
        <v>BE$16</v>
      </c>
      <c r="BF1311" s="179" t="str">
        <f t="shared" si="1613"/>
        <v>BF$16</v>
      </c>
      <c r="BG1311" s="179" t="str">
        <f t="shared" si="1613"/>
        <v>BG$16</v>
      </c>
      <c r="BH1311" s="179" t="str">
        <f t="shared" si="1613"/>
        <v>BH$16</v>
      </c>
      <c r="BI1311" s="179" t="str">
        <f t="shared" si="1613"/>
        <v>BI$16</v>
      </c>
      <c r="BJ1311" s="179" t="str">
        <f t="shared" si="1613"/>
        <v>BJ$16</v>
      </c>
      <c r="BK1311" s="179" t="str">
        <f t="shared" si="1613"/>
        <v>BK$16</v>
      </c>
      <c r="BL1311" s="179" t="str">
        <f t="shared" si="1613"/>
        <v>BL$16</v>
      </c>
      <c r="BM1311" s="179" t="str">
        <f t="shared" si="1613"/>
        <v>BM$16</v>
      </c>
      <c r="BN1311" s="179" t="str">
        <f t="shared" si="1613"/>
        <v>BN$16</v>
      </c>
      <c r="BO1311" s="179" t="str">
        <f t="shared" si="1613"/>
        <v>BO$16</v>
      </c>
      <c r="BP1311" s="179" t="str">
        <f t="shared" si="1613"/>
        <v>BP$16</v>
      </c>
      <c r="BQ1311" s="179" t="str">
        <f t="shared" si="1613"/>
        <v>BQ$16</v>
      </c>
      <c r="BR1311" s="179" t="str">
        <f t="shared" si="1613"/>
        <v>BR$16</v>
      </c>
      <c r="BS1311" s="179" t="str">
        <f t="shared" si="1613"/>
        <v>BS$16</v>
      </c>
      <c r="BT1311" s="179" t="str">
        <f t="shared" si="1613"/>
        <v>BT$16</v>
      </c>
      <c r="BU1311" s="179" t="str">
        <f t="shared" si="1613"/>
        <v>BU$16</v>
      </c>
      <c r="BV1311" s="179" t="str">
        <f t="shared" si="1613"/>
        <v>BV$16</v>
      </c>
      <c r="BW1311" s="179" t="str">
        <f t="shared" si="1613"/>
        <v>BW$16</v>
      </c>
      <c r="BX1311" s="179" t="str">
        <f t="shared" si="1613"/>
        <v>BX$16</v>
      </c>
      <c r="BY1311" s="179" t="str">
        <f t="shared" si="1613"/>
        <v>BY$16</v>
      </c>
      <c r="BZ1311" s="179" t="str">
        <f t="shared" si="1613"/>
        <v>BZ$16</v>
      </c>
      <c r="CA1311" s="179" t="str">
        <f t="shared" si="1613"/>
        <v>CA$16</v>
      </c>
      <c r="CB1311" s="179" t="str">
        <f t="shared" si="1613"/>
        <v>CB$16</v>
      </c>
      <c r="CC1311" s="179" t="str">
        <f t="shared" si="1613"/>
        <v>CC$16</v>
      </c>
      <c r="CD1311" s="179" t="str">
        <f t="shared" si="1613"/>
        <v>CD$16</v>
      </c>
      <c r="CE1311" s="179" t="str">
        <f t="shared" ref="CE1311:CL1311" si="1614">CE1296</f>
        <v>CE$16</v>
      </c>
      <c r="CF1311" s="179" t="str">
        <f t="shared" si="1614"/>
        <v>CF$16</v>
      </c>
      <c r="CG1311" s="179" t="str">
        <f t="shared" si="1614"/>
        <v>CG$16</v>
      </c>
      <c r="CH1311" s="179" t="str">
        <f t="shared" si="1614"/>
        <v>CH$16</v>
      </c>
      <c r="CI1311" s="179" t="str">
        <f t="shared" si="1614"/>
        <v>CI$16</v>
      </c>
      <c r="CJ1311" s="179" t="str">
        <f t="shared" si="1614"/>
        <v>CJ$16</v>
      </c>
      <c r="CK1311" s="179" t="str">
        <f t="shared" si="1614"/>
        <v>CK$16</v>
      </c>
      <c r="CL1311" s="179" t="str">
        <f t="shared" si="1614"/>
        <v>CL$16</v>
      </c>
      <c r="CO1311" s="179" t="str">
        <f t="shared" ref="CO1311:DL1311" si="1615">CO1296</f>
        <v>CO$16</v>
      </c>
      <c r="CP1311" s="179" t="str">
        <f t="shared" si="1615"/>
        <v>CP$16</v>
      </c>
      <c r="CQ1311" s="179" t="str">
        <f t="shared" si="1615"/>
        <v>CQ$16</v>
      </c>
      <c r="CR1311" s="179" t="str">
        <f t="shared" si="1615"/>
        <v>CR$16</v>
      </c>
      <c r="CS1311" s="179" t="str">
        <f t="shared" si="1615"/>
        <v>CS$16</v>
      </c>
      <c r="CT1311" s="179" t="str">
        <f t="shared" si="1615"/>
        <v>CT$16</v>
      </c>
      <c r="CU1311" s="179" t="str">
        <f t="shared" si="1615"/>
        <v>CU$16</v>
      </c>
      <c r="CV1311" s="179" t="str">
        <f t="shared" si="1615"/>
        <v>CV$16</v>
      </c>
      <c r="CW1311" s="179" t="str">
        <f t="shared" si="1615"/>
        <v>CW$16</v>
      </c>
      <c r="CX1311" s="179" t="str">
        <f t="shared" si="1615"/>
        <v>CX$16</v>
      </c>
      <c r="CY1311" s="179" t="str">
        <f t="shared" si="1615"/>
        <v>CY$16</v>
      </c>
      <c r="CZ1311" s="179" t="str">
        <f t="shared" si="1615"/>
        <v>CZ$16</v>
      </c>
      <c r="DA1311" s="179" t="str">
        <f t="shared" si="1615"/>
        <v>DA$16</v>
      </c>
      <c r="DB1311" s="179" t="str">
        <f t="shared" si="1615"/>
        <v>DB$16</v>
      </c>
      <c r="DC1311" s="179" t="str">
        <f t="shared" si="1615"/>
        <v>DC$16</v>
      </c>
      <c r="DD1311" s="179" t="str">
        <f t="shared" si="1615"/>
        <v>DD$16</v>
      </c>
      <c r="DE1311" s="179" t="str">
        <f t="shared" si="1615"/>
        <v>DE$16</v>
      </c>
      <c r="DF1311" s="179" t="str">
        <f t="shared" si="1615"/>
        <v>DF$16</v>
      </c>
      <c r="DG1311" s="179" t="str">
        <f t="shared" si="1615"/>
        <v>DG$16</v>
      </c>
      <c r="DH1311" s="179" t="str">
        <f t="shared" si="1615"/>
        <v>DH$16</v>
      </c>
      <c r="DI1311" s="179" t="str">
        <f t="shared" si="1615"/>
        <v>DI$16</v>
      </c>
      <c r="DJ1311" s="179" t="str">
        <f t="shared" si="1615"/>
        <v>DJ$16</v>
      </c>
      <c r="DK1311" s="179" t="str">
        <f t="shared" si="1615"/>
        <v>DK$16</v>
      </c>
      <c r="DL1311" s="179" t="str">
        <f t="shared" si="1615"/>
        <v>DL$16</v>
      </c>
    </row>
    <row r="1312" spans="1:116" x14ac:dyDescent="0.4">
      <c r="B1312" t="s">
        <v>332</v>
      </c>
      <c r="D1312" t="s">
        <v>158</v>
      </c>
      <c r="E1312" s="8" t="str">
        <f t="shared" si="1604"/>
        <v>1312 DCSCAC-S</v>
      </c>
      <c r="G1312" s="136" t="str">
        <f>G1297</f>
        <v>Primary volume driver</v>
      </c>
      <c r="H1312" s="12"/>
      <c r="I1312" s="60"/>
      <c r="J1312" s="60"/>
      <c r="K1312" s="15"/>
      <c r="L1312" s="15"/>
      <c r="M1312" s="15"/>
      <c r="N1312" s="15"/>
      <c r="O1312" s="15"/>
      <c r="P1312" s="15"/>
      <c r="R1312" s="15"/>
      <c r="S1312" s="179" t="str">
        <f t="shared" ref="S1312:AX1312" si="1616">S1297</f>
        <v>S$17</v>
      </c>
      <c r="T1312" s="179" t="str">
        <f t="shared" si="1616"/>
        <v>T$17</v>
      </c>
      <c r="U1312" s="179" t="str">
        <f t="shared" si="1616"/>
        <v>U$17</v>
      </c>
      <c r="V1312" s="179" t="str">
        <f t="shared" si="1616"/>
        <v>V$17</v>
      </c>
      <c r="W1312" s="179" t="str">
        <f t="shared" si="1616"/>
        <v>W$17</v>
      </c>
      <c r="X1312" s="179" t="str">
        <f t="shared" si="1616"/>
        <v>X$17</v>
      </c>
      <c r="Y1312" s="179" t="str">
        <f t="shared" si="1616"/>
        <v>Y$17</v>
      </c>
      <c r="Z1312" s="179" t="str">
        <f t="shared" si="1616"/>
        <v>Z$17</v>
      </c>
      <c r="AA1312" s="179" t="str">
        <f t="shared" si="1616"/>
        <v>AA$17</v>
      </c>
      <c r="AB1312" s="179" t="str">
        <f t="shared" si="1616"/>
        <v>AB$17</v>
      </c>
      <c r="AC1312" s="179" t="str">
        <f t="shared" si="1616"/>
        <v>AC$17</v>
      </c>
      <c r="AD1312" s="179" t="str">
        <f t="shared" si="1616"/>
        <v>AD$17</v>
      </c>
      <c r="AE1312" s="179" t="str">
        <f t="shared" si="1616"/>
        <v>AE$17</v>
      </c>
      <c r="AF1312" s="179" t="str">
        <f t="shared" si="1616"/>
        <v>AF$17</v>
      </c>
      <c r="AG1312" s="179" t="str">
        <f t="shared" si="1616"/>
        <v>AG$17</v>
      </c>
      <c r="AH1312" s="179" t="str">
        <f t="shared" si="1616"/>
        <v>AH$17</v>
      </c>
      <c r="AI1312" s="179" t="str">
        <f t="shared" si="1616"/>
        <v>AI$17</v>
      </c>
      <c r="AJ1312" s="179" t="str">
        <f t="shared" si="1616"/>
        <v>AJ$17</v>
      </c>
      <c r="AK1312" s="179" t="str">
        <f t="shared" si="1616"/>
        <v>AK$17</v>
      </c>
      <c r="AL1312" s="179" t="str">
        <f t="shared" si="1616"/>
        <v>AL$17</v>
      </c>
      <c r="AM1312" s="179" t="str">
        <f t="shared" si="1616"/>
        <v>AM$17</v>
      </c>
      <c r="AN1312" s="179" t="str">
        <f t="shared" si="1616"/>
        <v>AN$17</v>
      </c>
      <c r="AO1312" s="179" t="str">
        <f t="shared" si="1616"/>
        <v>AO$17</v>
      </c>
      <c r="AP1312" s="179" t="str">
        <f t="shared" si="1616"/>
        <v>AP$17</v>
      </c>
      <c r="AQ1312" s="179" t="str">
        <f t="shared" si="1616"/>
        <v>AQ$17</v>
      </c>
      <c r="AR1312" s="179" t="str">
        <f t="shared" si="1616"/>
        <v>AR$17</v>
      </c>
      <c r="AS1312" s="179" t="str">
        <f t="shared" si="1616"/>
        <v>AS$17</v>
      </c>
      <c r="AT1312" s="179" t="str">
        <f t="shared" si="1616"/>
        <v>AT$17</v>
      </c>
      <c r="AU1312" s="179" t="str">
        <f t="shared" si="1616"/>
        <v>AU$17</v>
      </c>
      <c r="AV1312" s="179" t="str">
        <f t="shared" si="1616"/>
        <v>AV$17</v>
      </c>
      <c r="AW1312" s="179" t="str">
        <f t="shared" si="1616"/>
        <v>AW$17</v>
      </c>
      <c r="AX1312" s="179" t="str">
        <f t="shared" si="1616"/>
        <v>AX$17</v>
      </c>
      <c r="AY1312" s="179" t="str">
        <f t="shared" ref="AY1312:CD1312" si="1617">AY1297</f>
        <v>AY$17</v>
      </c>
      <c r="AZ1312" s="179" t="str">
        <f t="shared" si="1617"/>
        <v>AZ$17</v>
      </c>
      <c r="BA1312" s="179" t="str">
        <f t="shared" si="1617"/>
        <v>BA$17</v>
      </c>
      <c r="BB1312" s="179" t="str">
        <f t="shared" si="1617"/>
        <v>BB$17</v>
      </c>
      <c r="BC1312" s="179" t="str">
        <f t="shared" si="1617"/>
        <v>BC$17</v>
      </c>
      <c r="BD1312" s="179" t="str">
        <f t="shared" si="1617"/>
        <v>BD$17</v>
      </c>
      <c r="BE1312" s="179" t="str">
        <f t="shared" si="1617"/>
        <v>BE$17</v>
      </c>
      <c r="BF1312" s="179" t="str">
        <f t="shared" si="1617"/>
        <v>BF$17</v>
      </c>
      <c r="BG1312" s="179" t="str">
        <f t="shared" si="1617"/>
        <v>BG$17</v>
      </c>
      <c r="BH1312" s="179" t="str">
        <f t="shared" si="1617"/>
        <v>BH$17</v>
      </c>
      <c r="BI1312" s="179" t="str">
        <f t="shared" si="1617"/>
        <v>BI$17</v>
      </c>
      <c r="BJ1312" s="179" t="str">
        <f t="shared" si="1617"/>
        <v>BJ$17</v>
      </c>
      <c r="BK1312" s="179" t="str">
        <f t="shared" si="1617"/>
        <v>BK$17</v>
      </c>
      <c r="BL1312" s="179" t="str">
        <f t="shared" si="1617"/>
        <v>BL$17</v>
      </c>
      <c r="BM1312" s="179" t="str">
        <f t="shared" si="1617"/>
        <v>BM$17</v>
      </c>
      <c r="BN1312" s="179" t="str">
        <f t="shared" si="1617"/>
        <v>BN$17</v>
      </c>
      <c r="BO1312" s="179" t="str">
        <f t="shared" si="1617"/>
        <v>BO$17</v>
      </c>
      <c r="BP1312" s="179" t="str">
        <f t="shared" si="1617"/>
        <v>BP$17</v>
      </c>
      <c r="BQ1312" s="179" t="str">
        <f t="shared" si="1617"/>
        <v>BQ$17</v>
      </c>
      <c r="BR1312" s="179" t="str">
        <f t="shared" si="1617"/>
        <v>BR$17</v>
      </c>
      <c r="BS1312" s="179" t="str">
        <f t="shared" si="1617"/>
        <v>BS$17</v>
      </c>
      <c r="BT1312" s="179" t="str">
        <f t="shared" si="1617"/>
        <v>BT$17</v>
      </c>
      <c r="BU1312" s="179" t="str">
        <f t="shared" si="1617"/>
        <v>BU$17</v>
      </c>
      <c r="BV1312" s="179" t="str">
        <f t="shared" si="1617"/>
        <v>BV$17</v>
      </c>
      <c r="BW1312" s="179" t="str">
        <f t="shared" si="1617"/>
        <v>BW$17</v>
      </c>
      <c r="BX1312" s="179" t="str">
        <f t="shared" si="1617"/>
        <v>BX$17</v>
      </c>
      <c r="BY1312" s="179" t="str">
        <f t="shared" si="1617"/>
        <v>BY$17</v>
      </c>
      <c r="BZ1312" s="179" t="str">
        <f t="shared" si="1617"/>
        <v>BZ$17</v>
      </c>
      <c r="CA1312" s="179" t="str">
        <f t="shared" si="1617"/>
        <v>CA$17</v>
      </c>
      <c r="CB1312" s="179" t="str">
        <f t="shared" si="1617"/>
        <v>CB$17</v>
      </c>
      <c r="CC1312" s="179" t="str">
        <f t="shared" si="1617"/>
        <v>CC$17</v>
      </c>
      <c r="CD1312" s="179" t="str">
        <f t="shared" si="1617"/>
        <v>CD$17</v>
      </c>
      <c r="CE1312" s="179" t="str">
        <f t="shared" ref="CE1312:CL1312" si="1618">CE1297</f>
        <v>CE$17</v>
      </c>
      <c r="CF1312" s="179" t="str">
        <f t="shared" si="1618"/>
        <v>CF$17</v>
      </c>
      <c r="CG1312" s="179" t="str">
        <f t="shared" si="1618"/>
        <v>CG$17</v>
      </c>
      <c r="CH1312" s="179" t="str">
        <f t="shared" si="1618"/>
        <v>CH$17</v>
      </c>
      <c r="CI1312" s="179" t="str">
        <f t="shared" si="1618"/>
        <v>CI$17</v>
      </c>
      <c r="CJ1312" s="179" t="str">
        <f t="shared" si="1618"/>
        <v>CJ$17</v>
      </c>
      <c r="CK1312" s="179" t="str">
        <f t="shared" si="1618"/>
        <v>CK$17</v>
      </c>
      <c r="CL1312" s="179" t="str">
        <f t="shared" si="1618"/>
        <v>CL$17</v>
      </c>
      <c r="CN1312" s="60"/>
      <c r="CO1312" s="179" t="str">
        <f t="shared" ref="CO1312:DL1312" si="1619">CO1297</f>
        <v>CO$17</v>
      </c>
      <c r="CP1312" s="179" t="str">
        <f t="shared" si="1619"/>
        <v>CP$17</v>
      </c>
      <c r="CQ1312" s="179" t="str">
        <f t="shared" si="1619"/>
        <v>CQ$17</v>
      </c>
      <c r="CR1312" s="179" t="str">
        <f t="shared" si="1619"/>
        <v>CR$17</v>
      </c>
      <c r="CS1312" s="179" t="str">
        <f t="shared" si="1619"/>
        <v>CS$17</v>
      </c>
      <c r="CT1312" s="179" t="str">
        <f t="shared" si="1619"/>
        <v>CT$17</v>
      </c>
      <c r="CU1312" s="179" t="str">
        <f t="shared" si="1619"/>
        <v>CU$17</v>
      </c>
      <c r="CV1312" s="179" t="str">
        <f t="shared" si="1619"/>
        <v>CV$17</v>
      </c>
      <c r="CW1312" s="179" t="str">
        <f t="shared" si="1619"/>
        <v>CW$17</v>
      </c>
      <c r="CX1312" s="179" t="str">
        <f t="shared" si="1619"/>
        <v>CX$17</v>
      </c>
      <c r="CY1312" s="179" t="str">
        <f t="shared" si="1619"/>
        <v>CY$17</v>
      </c>
      <c r="CZ1312" s="179" t="str">
        <f t="shared" si="1619"/>
        <v>CZ$17</v>
      </c>
      <c r="DA1312" s="179" t="str">
        <f t="shared" si="1619"/>
        <v>DA$17</v>
      </c>
      <c r="DB1312" s="179" t="str">
        <f t="shared" si="1619"/>
        <v>DB$17</v>
      </c>
      <c r="DC1312" s="179" t="str">
        <f t="shared" si="1619"/>
        <v>DC$17</v>
      </c>
      <c r="DD1312" s="179" t="str">
        <f t="shared" si="1619"/>
        <v>DD$17</v>
      </c>
      <c r="DE1312" s="179" t="str">
        <f t="shared" si="1619"/>
        <v>DE$17</v>
      </c>
      <c r="DF1312" s="179" t="str">
        <f t="shared" si="1619"/>
        <v>DF$17</v>
      </c>
      <c r="DG1312" s="179" t="str">
        <f t="shared" si="1619"/>
        <v>DG$17</v>
      </c>
      <c r="DH1312" s="179" t="str">
        <f t="shared" si="1619"/>
        <v>DH$17</v>
      </c>
      <c r="DI1312" s="179" t="str">
        <f t="shared" si="1619"/>
        <v>DI$17</v>
      </c>
      <c r="DJ1312" s="179" t="str">
        <f t="shared" si="1619"/>
        <v>DJ$17</v>
      </c>
      <c r="DK1312" s="179" t="str">
        <f t="shared" si="1619"/>
        <v>DK$17</v>
      </c>
      <c r="DL1312" s="179" t="str">
        <f t="shared" si="1619"/>
        <v>DL$17</v>
      </c>
    </row>
    <row r="1313" spans="1:116" x14ac:dyDescent="0.4">
      <c r="B1313" t="s">
        <v>332</v>
      </c>
      <c r="D1313" t="s">
        <v>158</v>
      </c>
      <c r="E1313" s="8" t="str">
        <f t="shared" si="1604"/>
        <v>1313 DCSCAC-S</v>
      </c>
      <c r="G1313" s="136" t="str">
        <f>G1302</f>
        <v>Seller acquisition cost:</v>
      </c>
      <c r="H1313" s="12"/>
      <c r="I1313" s="60"/>
      <c r="J1313" s="60"/>
      <c r="K1313" s="15"/>
      <c r="L1313" s="15"/>
      <c r="M1313" s="15"/>
      <c r="N1313" s="15"/>
      <c r="O1313" s="15"/>
      <c r="P1313" s="15"/>
      <c r="R1313" s="15"/>
      <c r="S1313" s="179">
        <f t="shared" ref="S1313:AX1313" si="1620">S1298</f>
        <v>0</v>
      </c>
      <c r="T1313" s="179">
        <f t="shared" si="1620"/>
        <v>0</v>
      </c>
      <c r="U1313" s="179">
        <f t="shared" si="1620"/>
        <v>0</v>
      </c>
      <c r="V1313" s="179">
        <f t="shared" si="1620"/>
        <v>0</v>
      </c>
      <c r="W1313" s="179">
        <f t="shared" si="1620"/>
        <v>0</v>
      </c>
      <c r="X1313" s="179">
        <f t="shared" si="1620"/>
        <v>0</v>
      </c>
      <c r="Y1313" s="179">
        <f t="shared" si="1620"/>
        <v>0</v>
      </c>
      <c r="Z1313" s="179">
        <f t="shared" si="1620"/>
        <v>0</v>
      </c>
      <c r="AA1313" s="179">
        <f t="shared" si="1620"/>
        <v>0</v>
      </c>
      <c r="AB1313" s="179">
        <f t="shared" si="1620"/>
        <v>0</v>
      </c>
      <c r="AC1313" s="179">
        <f t="shared" si="1620"/>
        <v>0</v>
      </c>
      <c r="AD1313" s="179">
        <f t="shared" si="1620"/>
        <v>0</v>
      </c>
      <c r="AE1313" s="179">
        <f t="shared" si="1620"/>
        <v>0</v>
      </c>
      <c r="AF1313" s="179">
        <f t="shared" si="1620"/>
        <v>0</v>
      </c>
      <c r="AG1313" s="179">
        <f t="shared" si="1620"/>
        <v>0</v>
      </c>
      <c r="AH1313" s="179">
        <f t="shared" si="1620"/>
        <v>0</v>
      </c>
      <c r="AI1313" s="179">
        <f t="shared" si="1620"/>
        <v>0</v>
      </c>
      <c r="AJ1313" s="179">
        <f t="shared" si="1620"/>
        <v>0</v>
      </c>
      <c r="AK1313" s="179">
        <f t="shared" si="1620"/>
        <v>0</v>
      </c>
      <c r="AL1313" s="179">
        <f t="shared" si="1620"/>
        <v>0</v>
      </c>
      <c r="AM1313" s="179">
        <f t="shared" si="1620"/>
        <v>0</v>
      </c>
      <c r="AN1313" s="179">
        <f t="shared" si="1620"/>
        <v>0</v>
      </c>
      <c r="AO1313" s="179">
        <f t="shared" si="1620"/>
        <v>0</v>
      </c>
      <c r="AP1313" s="179">
        <f t="shared" si="1620"/>
        <v>0</v>
      </c>
      <c r="AQ1313" s="179">
        <f t="shared" si="1620"/>
        <v>0</v>
      </c>
      <c r="AR1313" s="179">
        <f t="shared" si="1620"/>
        <v>0</v>
      </c>
      <c r="AS1313" s="179">
        <f t="shared" si="1620"/>
        <v>0</v>
      </c>
      <c r="AT1313" s="179">
        <f t="shared" si="1620"/>
        <v>0</v>
      </c>
      <c r="AU1313" s="179">
        <f t="shared" si="1620"/>
        <v>0</v>
      </c>
      <c r="AV1313" s="179">
        <f t="shared" si="1620"/>
        <v>0</v>
      </c>
      <c r="AW1313" s="179">
        <f t="shared" si="1620"/>
        <v>0</v>
      </c>
      <c r="AX1313" s="179">
        <f t="shared" si="1620"/>
        <v>0</v>
      </c>
      <c r="AY1313" s="179">
        <f t="shared" ref="AY1313:CD1313" si="1621">AY1298</f>
        <v>0</v>
      </c>
      <c r="AZ1313" s="179">
        <f t="shared" si="1621"/>
        <v>0</v>
      </c>
      <c r="BA1313" s="179">
        <f t="shared" si="1621"/>
        <v>0</v>
      </c>
      <c r="BB1313" s="179">
        <f t="shared" si="1621"/>
        <v>0</v>
      </c>
      <c r="BC1313" s="179">
        <f t="shared" si="1621"/>
        <v>0</v>
      </c>
      <c r="BD1313" s="179">
        <f t="shared" si="1621"/>
        <v>0</v>
      </c>
      <c r="BE1313" s="179">
        <f t="shared" si="1621"/>
        <v>0</v>
      </c>
      <c r="BF1313" s="179">
        <f t="shared" si="1621"/>
        <v>0</v>
      </c>
      <c r="BG1313" s="179">
        <f t="shared" si="1621"/>
        <v>0</v>
      </c>
      <c r="BH1313" s="179">
        <f t="shared" si="1621"/>
        <v>0</v>
      </c>
      <c r="BI1313" s="179">
        <f t="shared" si="1621"/>
        <v>0</v>
      </c>
      <c r="BJ1313" s="179">
        <f t="shared" si="1621"/>
        <v>0</v>
      </c>
      <c r="BK1313" s="179">
        <f t="shared" si="1621"/>
        <v>0</v>
      </c>
      <c r="BL1313" s="179">
        <f t="shared" si="1621"/>
        <v>0</v>
      </c>
      <c r="BM1313" s="179">
        <f t="shared" si="1621"/>
        <v>0</v>
      </c>
      <c r="BN1313" s="179">
        <f t="shared" si="1621"/>
        <v>0</v>
      </c>
      <c r="BO1313" s="179">
        <f t="shared" si="1621"/>
        <v>0</v>
      </c>
      <c r="BP1313" s="179">
        <f t="shared" si="1621"/>
        <v>0</v>
      </c>
      <c r="BQ1313" s="179">
        <f t="shared" si="1621"/>
        <v>0</v>
      </c>
      <c r="BR1313" s="179">
        <f t="shared" si="1621"/>
        <v>0</v>
      </c>
      <c r="BS1313" s="179">
        <f t="shared" si="1621"/>
        <v>0</v>
      </c>
      <c r="BT1313" s="179">
        <f t="shared" si="1621"/>
        <v>0</v>
      </c>
      <c r="BU1313" s="179">
        <f t="shared" si="1621"/>
        <v>0</v>
      </c>
      <c r="BV1313" s="179">
        <f t="shared" si="1621"/>
        <v>0</v>
      </c>
      <c r="BW1313" s="179">
        <f t="shared" si="1621"/>
        <v>0</v>
      </c>
      <c r="BX1313" s="179">
        <f t="shared" si="1621"/>
        <v>0</v>
      </c>
      <c r="BY1313" s="179">
        <f t="shared" si="1621"/>
        <v>0</v>
      </c>
      <c r="BZ1313" s="179">
        <f t="shared" si="1621"/>
        <v>0</v>
      </c>
      <c r="CA1313" s="179">
        <f t="shared" si="1621"/>
        <v>0</v>
      </c>
      <c r="CB1313" s="179">
        <f t="shared" si="1621"/>
        <v>0</v>
      </c>
      <c r="CC1313" s="179">
        <f t="shared" si="1621"/>
        <v>0</v>
      </c>
      <c r="CD1313" s="179">
        <f t="shared" si="1621"/>
        <v>0</v>
      </c>
      <c r="CE1313" s="179">
        <f t="shared" ref="CE1313:CL1313" si="1622">CE1298</f>
        <v>0</v>
      </c>
      <c r="CF1313" s="179">
        <f t="shared" si="1622"/>
        <v>0</v>
      </c>
      <c r="CG1313" s="179">
        <f t="shared" si="1622"/>
        <v>0</v>
      </c>
      <c r="CH1313" s="179">
        <f t="shared" si="1622"/>
        <v>0</v>
      </c>
      <c r="CI1313" s="179">
        <f t="shared" si="1622"/>
        <v>0</v>
      </c>
      <c r="CJ1313" s="179">
        <f t="shared" si="1622"/>
        <v>0</v>
      </c>
      <c r="CK1313" s="179">
        <f t="shared" si="1622"/>
        <v>0</v>
      </c>
      <c r="CL1313" s="179">
        <f t="shared" si="1622"/>
        <v>0</v>
      </c>
      <c r="CN1313" s="60"/>
      <c r="CO1313" s="179">
        <f t="shared" ref="CO1313:DL1313" si="1623">CO1298</f>
        <v>0</v>
      </c>
      <c r="CP1313" s="179">
        <f t="shared" si="1623"/>
        <v>0</v>
      </c>
      <c r="CQ1313" s="179">
        <f t="shared" si="1623"/>
        <v>0</v>
      </c>
      <c r="CR1313" s="179">
        <f t="shared" si="1623"/>
        <v>0</v>
      </c>
      <c r="CS1313" s="179">
        <f t="shared" si="1623"/>
        <v>0</v>
      </c>
      <c r="CT1313" s="179">
        <f t="shared" si="1623"/>
        <v>0</v>
      </c>
      <c r="CU1313" s="179">
        <f t="shared" si="1623"/>
        <v>0</v>
      </c>
      <c r="CV1313" s="179">
        <f t="shared" si="1623"/>
        <v>0</v>
      </c>
      <c r="CW1313" s="179">
        <f t="shared" si="1623"/>
        <v>0</v>
      </c>
      <c r="CX1313" s="179">
        <f t="shared" si="1623"/>
        <v>0</v>
      </c>
      <c r="CY1313" s="179">
        <f t="shared" si="1623"/>
        <v>0</v>
      </c>
      <c r="CZ1313" s="179">
        <f t="shared" si="1623"/>
        <v>0</v>
      </c>
      <c r="DA1313" s="179">
        <f t="shared" si="1623"/>
        <v>0</v>
      </c>
      <c r="DB1313" s="179">
        <f t="shared" si="1623"/>
        <v>0</v>
      </c>
      <c r="DC1313" s="179">
        <f t="shared" si="1623"/>
        <v>0</v>
      </c>
      <c r="DD1313" s="179">
        <f t="shared" si="1623"/>
        <v>0</v>
      </c>
      <c r="DE1313" s="179">
        <f t="shared" si="1623"/>
        <v>0</v>
      </c>
      <c r="DF1313" s="179">
        <f t="shared" si="1623"/>
        <v>0</v>
      </c>
      <c r="DG1313" s="179">
        <f t="shared" si="1623"/>
        <v>0</v>
      </c>
      <c r="DH1313" s="179">
        <f t="shared" si="1623"/>
        <v>0</v>
      </c>
      <c r="DI1313" s="179">
        <f t="shared" si="1623"/>
        <v>0</v>
      </c>
      <c r="DJ1313" s="179">
        <f t="shared" si="1623"/>
        <v>0</v>
      </c>
      <c r="DK1313" s="179">
        <f t="shared" si="1623"/>
        <v>0</v>
      </c>
      <c r="DL1313" s="179">
        <f t="shared" si="1623"/>
        <v>0</v>
      </c>
    </row>
    <row r="1314" spans="1:116" x14ac:dyDescent="0.4">
      <c r="B1314" t="s">
        <v>332</v>
      </c>
      <c r="D1314" t="s">
        <v>158</v>
      </c>
      <c r="E1314" s="8" t="str">
        <f t="shared" ref="E1314" si="1624">ROW()&amp;" "&amp;D1314</f>
        <v>1314 DCSCAC-S</v>
      </c>
      <c r="G1314" s="241" t="str">
        <f>IFERROR(SUBSTITUTE(TRIM(MID(G1302, SEARCH("-", G1302) + 1, LEN(G1302))),":",""),"no unit")</f>
        <v>no unit</v>
      </c>
      <c r="H1314" s="12"/>
      <c r="I1314" s="60"/>
      <c r="J1314" s="60"/>
      <c r="K1314" s="15"/>
      <c r="L1314" s="15"/>
      <c r="M1314" s="15"/>
      <c r="N1314" s="15"/>
      <c r="O1314" s="15"/>
      <c r="P1314" s="15"/>
      <c r="R1314" s="15"/>
      <c r="S1314" s="179"/>
      <c r="T1314" s="179"/>
      <c r="U1314" s="179"/>
      <c r="V1314" s="179"/>
      <c r="W1314" s="179"/>
      <c r="X1314" s="179"/>
      <c r="Y1314" s="179"/>
      <c r="Z1314" s="179"/>
      <c r="AA1314" s="179"/>
      <c r="AB1314" s="179"/>
      <c r="AC1314" s="179"/>
      <c r="AD1314" s="179"/>
      <c r="AE1314" s="179"/>
      <c r="AF1314" s="179"/>
      <c r="AG1314" s="179"/>
      <c r="AH1314" s="179"/>
      <c r="AI1314" s="179"/>
      <c r="AJ1314" s="179"/>
      <c r="AK1314" s="179"/>
      <c r="AL1314" s="179"/>
      <c r="AM1314" s="179"/>
      <c r="AN1314" s="179"/>
      <c r="AO1314" s="179"/>
      <c r="AP1314" s="179"/>
      <c r="AQ1314" s="179"/>
      <c r="AR1314" s="179"/>
      <c r="AS1314" s="179"/>
      <c r="AT1314" s="179"/>
      <c r="AU1314" s="179"/>
      <c r="AV1314" s="179"/>
      <c r="AW1314" s="179"/>
      <c r="AX1314" s="179"/>
      <c r="AY1314" s="179"/>
      <c r="AZ1314" s="179"/>
      <c r="BA1314" s="179"/>
      <c r="BB1314" s="179"/>
      <c r="BC1314" s="179"/>
      <c r="BD1314" s="179"/>
      <c r="BE1314" s="179"/>
      <c r="BF1314" s="179"/>
      <c r="BG1314" s="179"/>
      <c r="BH1314" s="179"/>
      <c r="BI1314" s="179"/>
      <c r="BJ1314" s="179"/>
      <c r="BK1314" s="179"/>
      <c r="BL1314" s="179"/>
      <c r="BM1314" s="179"/>
      <c r="BN1314" s="179"/>
      <c r="BO1314" s="179"/>
      <c r="BP1314" s="179"/>
      <c r="BQ1314" s="179"/>
      <c r="BR1314" s="179"/>
      <c r="BS1314" s="179"/>
      <c r="BT1314" s="179"/>
      <c r="BU1314" s="179"/>
      <c r="BV1314" s="179"/>
      <c r="BW1314" s="179"/>
      <c r="BX1314" s="179"/>
      <c r="BY1314" s="179"/>
      <c r="BZ1314" s="179"/>
      <c r="CA1314" s="179"/>
      <c r="CB1314" s="179"/>
      <c r="CC1314" s="179"/>
      <c r="CD1314" s="179"/>
      <c r="CE1314" s="179"/>
      <c r="CF1314" s="179"/>
      <c r="CG1314" s="179"/>
      <c r="CH1314" s="179"/>
      <c r="CI1314" s="179"/>
      <c r="CJ1314" s="179"/>
      <c r="CK1314" s="179"/>
      <c r="CL1314" s="179"/>
      <c r="CN1314" s="60"/>
      <c r="CO1314" s="179"/>
      <c r="CP1314" s="179"/>
      <c r="CQ1314" s="179"/>
      <c r="CR1314" s="179"/>
      <c r="CS1314" s="179"/>
      <c r="CT1314" s="179"/>
      <c r="CU1314" s="179"/>
      <c r="CV1314" s="179"/>
      <c r="CW1314" s="179"/>
      <c r="CX1314" s="179"/>
      <c r="CY1314" s="179"/>
      <c r="CZ1314" s="179"/>
      <c r="DA1314" s="179"/>
      <c r="DB1314" s="179"/>
      <c r="DC1314" s="179"/>
      <c r="DD1314" s="179"/>
      <c r="DE1314" s="179"/>
      <c r="DF1314" s="179"/>
      <c r="DG1314" s="179"/>
      <c r="DH1314" s="179"/>
      <c r="DI1314" s="179"/>
      <c r="DJ1314" s="179"/>
      <c r="DK1314" s="179"/>
      <c r="DL1314" s="179"/>
    </row>
    <row r="1315" spans="1:116" x14ac:dyDescent="0.4">
      <c r="A1315" s="3"/>
      <c r="B1315" t="s">
        <v>332</v>
      </c>
      <c r="D1315" t="s">
        <v>158</v>
      </c>
      <c r="E1315" s="8" t="str">
        <f t="shared" si="1604"/>
        <v>1315 DCSCAC-S</v>
      </c>
      <c r="G1315" s="191" t="str">
        <f>G1300</f>
        <v>Secondary revenue driver</v>
      </c>
      <c r="H1315" s="90"/>
      <c r="I1315" s="213"/>
      <c r="J1315" s="213"/>
      <c r="K1315" s="214"/>
      <c r="L1315" s="214"/>
      <c r="M1315" s="214"/>
      <c r="N1315" s="214"/>
      <c r="O1315" s="214"/>
      <c r="P1315" s="214"/>
      <c r="R1315" s="214"/>
      <c r="S1315" s="4" t="str">
        <f>ADDRESS(ROW(S1307),COLUMN(S1307),2)</f>
        <v>S$1307</v>
      </c>
      <c r="T1315" s="4" t="str">
        <f t="shared" ref="T1315:CE1315" si="1625">ADDRESS(ROW(T1307),COLUMN(T1307),2)</f>
        <v>T$1307</v>
      </c>
      <c r="U1315" s="4" t="str">
        <f t="shared" si="1625"/>
        <v>U$1307</v>
      </c>
      <c r="V1315" s="4" t="str">
        <f t="shared" si="1625"/>
        <v>V$1307</v>
      </c>
      <c r="W1315" s="4" t="str">
        <f t="shared" si="1625"/>
        <v>W$1307</v>
      </c>
      <c r="X1315" s="4" t="str">
        <f t="shared" si="1625"/>
        <v>X$1307</v>
      </c>
      <c r="Y1315" s="4" t="str">
        <f t="shared" si="1625"/>
        <v>Y$1307</v>
      </c>
      <c r="Z1315" s="4" t="str">
        <f t="shared" si="1625"/>
        <v>Z$1307</v>
      </c>
      <c r="AA1315" s="4" t="str">
        <f t="shared" si="1625"/>
        <v>AA$1307</v>
      </c>
      <c r="AB1315" s="4" t="str">
        <f t="shared" si="1625"/>
        <v>AB$1307</v>
      </c>
      <c r="AC1315" s="4" t="str">
        <f t="shared" si="1625"/>
        <v>AC$1307</v>
      </c>
      <c r="AD1315" s="4" t="str">
        <f t="shared" si="1625"/>
        <v>AD$1307</v>
      </c>
      <c r="AE1315" s="4" t="str">
        <f t="shared" si="1625"/>
        <v>AE$1307</v>
      </c>
      <c r="AF1315" s="4" t="str">
        <f t="shared" si="1625"/>
        <v>AF$1307</v>
      </c>
      <c r="AG1315" s="4" t="str">
        <f t="shared" si="1625"/>
        <v>AG$1307</v>
      </c>
      <c r="AH1315" s="4" t="str">
        <f t="shared" si="1625"/>
        <v>AH$1307</v>
      </c>
      <c r="AI1315" s="4" t="str">
        <f t="shared" si="1625"/>
        <v>AI$1307</v>
      </c>
      <c r="AJ1315" s="4" t="str">
        <f t="shared" si="1625"/>
        <v>AJ$1307</v>
      </c>
      <c r="AK1315" s="4" t="str">
        <f t="shared" si="1625"/>
        <v>AK$1307</v>
      </c>
      <c r="AL1315" s="4" t="str">
        <f t="shared" si="1625"/>
        <v>AL$1307</v>
      </c>
      <c r="AM1315" s="4" t="str">
        <f t="shared" si="1625"/>
        <v>AM$1307</v>
      </c>
      <c r="AN1315" s="4" t="str">
        <f t="shared" si="1625"/>
        <v>AN$1307</v>
      </c>
      <c r="AO1315" s="4" t="str">
        <f t="shared" si="1625"/>
        <v>AO$1307</v>
      </c>
      <c r="AP1315" s="4" t="str">
        <f t="shared" si="1625"/>
        <v>AP$1307</v>
      </c>
      <c r="AQ1315" s="4" t="str">
        <f t="shared" si="1625"/>
        <v>AQ$1307</v>
      </c>
      <c r="AR1315" s="4" t="str">
        <f t="shared" si="1625"/>
        <v>AR$1307</v>
      </c>
      <c r="AS1315" s="4" t="str">
        <f t="shared" si="1625"/>
        <v>AS$1307</v>
      </c>
      <c r="AT1315" s="4" t="str">
        <f t="shared" si="1625"/>
        <v>AT$1307</v>
      </c>
      <c r="AU1315" s="4" t="str">
        <f t="shared" si="1625"/>
        <v>AU$1307</v>
      </c>
      <c r="AV1315" s="4" t="str">
        <f t="shared" si="1625"/>
        <v>AV$1307</v>
      </c>
      <c r="AW1315" s="4" t="str">
        <f t="shared" si="1625"/>
        <v>AW$1307</v>
      </c>
      <c r="AX1315" s="4" t="str">
        <f t="shared" si="1625"/>
        <v>AX$1307</v>
      </c>
      <c r="AY1315" s="4" t="str">
        <f t="shared" si="1625"/>
        <v>AY$1307</v>
      </c>
      <c r="AZ1315" s="4" t="str">
        <f t="shared" si="1625"/>
        <v>AZ$1307</v>
      </c>
      <c r="BA1315" s="4" t="str">
        <f t="shared" si="1625"/>
        <v>BA$1307</v>
      </c>
      <c r="BB1315" s="4" t="str">
        <f t="shared" si="1625"/>
        <v>BB$1307</v>
      </c>
      <c r="BC1315" s="4" t="str">
        <f t="shared" si="1625"/>
        <v>BC$1307</v>
      </c>
      <c r="BD1315" s="4" t="str">
        <f t="shared" si="1625"/>
        <v>BD$1307</v>
      </c>
      <c r="BE1315" s="4" t="str">
        <f t="shared" si="1625"/>
        <v>BE$1307</v>
      </c>
      <c r="BF1315" s="4" t="str">
        <f t="shared" si="1625"/>
        <v>BF$1307</v>
      </c>
      <c r="BG1315" s="4" t="str">
        <f t="shared" si="1625"/>
        <v>BG$1307</v>
      </c>
      <c r="BH1315" s="4" t="str">
        <f t="shared" si="1625"/>
        <v>BH$1307</v>
      </c>
      <c r="BI1315" s="4" t="str">
        <f t="shared" si="1625"/>
        <v>BI$1307</v>
      </c>
      <c r="BJ1315" s="4" t="str">
        <f t="shared" si="1625"/>
        <v>BJ$1307</v>
      </c>
      <c r="BK1315" s="4" t="str">
        <f t="shared" si="1625"/>
        <v>BK$1307</v>
      </c>
      <c r="BL1315" s="4" t="str">
        <f t="shared" si="1625"/>
        <v>BL$1307</v>
      </c>
      <c r="BM1315" s="4" t="str">
        <f t="shared" si="1625"/>
        <v>BM$1307</v>
      </c>
      <c r="BN1315" s="4" t="str">
        <f t="shared" si="1625"/>
        <v>BN$1307</v>
      </c>
      <c r="BO1315" s="4" t="str">
        <f t="shared" si="1625"/>
        <v>BO$1307</v>
      </c>
      <c r="BP1315" s="4" t="str">
        <f t="shared" si="1625"/>
        <v>BP$1307</v>
      </c>
      <c r="BQ1315" s="4" t="str">
        <f t="shared" si="1625"/>
        <v>BQ$1307</v>
      </c>
      <c r="BR1315" s="4" t="str">
        <f t="shared" si="1625"/>
        <v>BR$1307</v>
      </c>
      <c r="BS1315" s="4" t="str">
        <f t="shared" si="1625"/>
        <v>BS$1307</v>
      </c>
      <c r="BT1315" s="4" t="str">
        <f t="shared" si="1625"/>
        <v>BT$1307</v>
      </c>
      <c r="BU1315" s="4" t="str">
        <f t="shared" si="1625"/>
        <v>BU$1307</v>
      </c>
      <c r="BV1315" s="4" t="str">
        <f t="shared" si="1625"/>
        <v>BV$1307</v>
      </c>
      <c r="BW1315" s="4" t="str">
        <f t="shared" si="1625"/>
        <v>BW$1307</v>
      </c>
      <c r="BX1315" s="4" t="str">
        <f t="shared" si="1625"/>
        <v>BX$1307</v>
      </c>
      <c r="BY1315" s="4" t="str">
        <f t="shared" si="1625"/>
        <v>BY$1307</v>
      </c>
      <c r="BZ1315" s="4" t="str">
        <f t="shared" si="1625"/>
        <v>BZ$1307</v>
      </c>
      <c r="CA1315" s="4" t="str">
        <f t="shared" si="1625"/>
        <v>CA$1307</v>
      </c>
      <c r="CB1315" s="4" t="str">
        <f t="shared" si="1625"/>
        <v>CB$1307</v>
      </c>
      <c r="CC1315" s="4" t="str">
        <f t="shared" si="1625"/>
        <v>CC$1307</v>
      </c>
      <c r="CD1315" s="4" t="str">
        <f t="shared" si="1625"/>
        <v>CD$1307</v>
      </c>
      <c r="CE1315" s="4" t="str">
        <f t="shared" si="1625"/>
        <v>CE$1307</v>
      </c>
      <c r="CF1315" s="4" t="str">
        <f t="shared" ref="CF1315:CL1315" si="1626">ADDRESS(ROW(CF1307),COLUMN(CF1307),2)</f>
        <v>CF$1307</v>
      </c>
      <c r="CG1315" s="4" t="str">
        <f t="shared" si="1626"/>
        <v>CG$1307</v>
      </c>
      <c r="CH1315" s="4" t="str">
        <f t="shared" si="1626"/>
        <v>CH$1307</v>
      </c>
      <c r="CI1315" s="4" t="str">
        <f t="shared" si="1626"/>
        <v>CI$1307</v>
      </c>
      <c r="CJ1315" s="4" t="str">
        <f t="shared" si="1626"/>
        <v>CJ$1307</v>
      </c>
      <c r="CK1315" s="4" t="str">
        <f t="shared" si="1626"/>
        <v>CK$1307</v>
      </c>
      <c r="CL1315" s="4" t="str">
        <f t="shared" si="1626"/>
        <v>CL$1307</v>
      </c>
      <c r="CN1315" s="213"/>
      <c r="CO1315" s="4" t="str">
        <f t="shared" ref="CO1315:DK1315" si="1627">ADDRESS(ROW(CO1307),COLUMN(CO1307),2)</f>
        <v>CO$1307</v>
      </c>
      <c r="CP1315" s="4" t="str">
        <f t="shared" si="1627"/>
        <v>CP$1307</v>
      </c>
      <c r="CQ1315" s="4" t="str">
        <f t="shared" si="1627"/>
        <v>CQ$1307</v>
      </c>
      <c r="CR1315" s="4" t="str">
        <f t="shared" si="1627"/>
        <v>CR$1307</v>
      </c>
      <c r="CS1315" s="4" t="str">
        <f t="shared" si="1627"/>
        <v>CS$1307</v>
      </c>
      <c r="CT1315" s="4" t="str">
        <f t="shared" si="1627"/>
        <v>CT$1307</v>
      </c>
      <c r="CU1315" s="4" t="str">
        <f t="shared" si="1627"/>
        <v>CU$1307</v>
      </c>
      <c r="CV1315" s="4" t="str">
        <f t="shared" si="1627"/>
        <v>CV$1307</v>
      </c>
      <c r="CW1315" s="4" t="str">
        <f t="shared" si="1627"/>
        <v>CW$1307</v>
      </c>
      <c r="CX1315" s="4" t="str">
        <f t="shared" si="1627"/>
        <v>CX$1307</v>
      </c>
      <c r="CY1315" s="4" t="str">
        <f t="shared" si="1627"/>
        <v>CY$1307</v>
      </c>
      <c r="CZ1315" s="4" t="str">
        <f t="shared" si="1627"/>
        <v>CZ$1307</v>
      </c>
      <c r="DA1315" s="4" t="str">
        <f t="shared" si="1627"/>
        <v>DA$1307</v>
      </c>
      <c r="DB1315" s="4" t="str">
        <f t="shared" si="1627"/>
        <v>DB$1307</v>
      </c>
      <c r="DC1315" s="4" t="str">
        <f t="shared" si="1627"/>
        <v>DC$1307</v>
      </c>
      <c r="DD1315" s="4" t="str">
        <f t="shared" si="1627"/>
        <v>DD$1307</v>
      </c>
      <c r="DE1315" s="4" t="str">
        <f t="shared" si="1627"/>
        <v>DE$1307</v>
      </c>
      <c r="DF1315" s="4" t="str">
        <f t="shared" si="1627"/>
        <v>DF$1307</v>
      </c>
      <c r="DG1315" s="4" t="str">
        <f t="shared" si="1627"/>
        <v>DG$1307</v>
      </c>
      <c r="DH1315" s="4" t="str">
        <f t="shared" si="1627"/>
        <v>DH$1307</v>
      </c>
      <c r="DI1315" s="4" t="str">
        <f t="shared" si="1627"/>
        <v>DI$1307</v>
      </c>
      <c r="DJ1315" s="4" t="str">
        <f t="shared" si="1627"/>
        <v>DJ$1307</v>
      </c>
      <c r="DK1315" s="4" t="str">
        <f t="shared" si="1627"/>
        <v>DK$1307</v>
      </c>
      <c r="DL1315" s="4" t="str">
        <f t="shared" ref="DL1315" si="1628">ADDRESS(ROW(DL1307),COLUMN(DL1307),2)</f>
        <v>DL$1307</v>
      </c>
    </row>
    <row r="1316" spans="1:116" x14ac:dyDescent="0.4">
      <c r="A1316" s="3"/>
      <c r="B1316" t="s">
        <v>332</v>
      </c>
      <c r="D1316" t="s">
        <v>158</v>
      </c>
      <c r="E1316" s="8" t="str">
        <f t="shared" si="1604"/>
        <v>1316 DCSCAC-S</v>
      </c>
      <c r="G1316" s="191" t="str">
        <f>G1301</f>
        <v>Secondary volume driver</v>
      </c>
      <c r="H1316" s="90"/>
      <c r="I1316" s="213"/>
      <c r="J1316" s="213"/>
      <c r="K1316" s="214"/>
      <c r="L1316" s="214"/>
      <c r="M1316" s="214"/>
      <c r="N1316" s="214"/>
      <c r="O1316" s="214"/>
      <c r="P1316" s="214"/>
      <c r="R1316" s="214"/>
      <c r="S1316" s="4" t="str">
        <f>ADDRESS(ROW(S1305),COLUMN(S1305),2)</f>
        <v>S$1305</v>
      </c>
      <c r="T1316" s="4" t="str">
        <f t="shared" ref="T1316:CE1316" si="1629">ADDRESS(ROW(T1305),COLUMN(T1305),2)</f>
        <v>T$1305</v>
      </c>
      <c r="U1316" s="4" t="str">
        <f t="shared" si="1629"/>
        <v>U$1305</v>
      </c>
      <c r="V1316" s="4" t="str">
        <f t="shared" si="1629"/>
        <v>V$1305</v>
      </c>
      <c r="W1316" s="4" t="str">
        <f t="shared" si="1629"/>
        <v>W$1305</v>
      </c>
      <c r="X1316" s="4" t="str">
        <f t="shared" si="1629"/>
        <v>X$1305</v>
      </c>
      <c r="Y1316" s="4" t="str">
        <f t="shared" si="1629"/>
        <v>Y$1305</v>
      </c>
      <c r="Z1316" s="4" t="str">
        <f t="shared" si="1629"/>
        <v>Z$1305</v>
      </c>
      <c r="AA1316" s="4" t="str">
        <f t="shared" si="1629"/>
        <v>AA$1305</v>
      </c>
      <c r="AB1316" s="4" t="str">
        <f t="shared" si="1629"/>
        <v>AB$1305</v>
      </c>
      <c r="AC1316" s="4" t="str">
        <f t="shared" si="1629"/>
        <v>AC$1305</v>
      </c>
      <c r="AD1316" s="4" t="str">
        <f t="shared" si="1629"/>
        <v>AD$1305</v>
      </c>
      <c r="AE1316" s="4" t="str">
        <f t="shared" si="1629"/>
        <v>AE$1305</v>
      </c>
      <c r="AF1316" s="4" t="str">
        <f t="shared" si="1629"/>
        <v>AF$1305</v>
      </c>
      <c r="AG1316" s="4" t="str">
        <f t="shared" si="1629"/>
        <v>AG$1305</v>
      </c>
      <c r="AH1316" s="4" t="str">
        <f t="shared" si="1629"/>
        <v>AH$1305</v>
      </c>
      <c r="AI1316" s="4" t="str">
        <f t="shared" si="1629"/>
        <v>AI$1305</v>
      </c>
      <c r="AJ1316" s="4" t="str">
        <f t="shared" si="1629"/>
        <v>AJ$1305</v>
      </c>
      <c r="AK1316" s="4" t="str">
        <f t="shared" si="1629"/>
        <v>AK$1305</v>
      </c>
      <c r="AL1316" s="4" t="str">
        <f t="shared" si="1629"/>
        <v>AL$1305</v>
      </c>
      <c r="AM1316" s="4" t="str">
        <f t="shared" si="1629"/>
        <v>AM$1305</v>
      </c>
      <c r="AN1316" s="4" t="str">
        <f t="shared" si="1629"/>
        <v>AN$1305</v>
      </c>
      <c r="AO1316" s="4" t="str">
        <f t="shared" si="1629"/>
        <v>AO$1305</v>
      </c>
      <c r="AP1316" s="4" t="str">
        <f t="shared" si="1629"/>
        <v>AP$1305</v>
      </c>
      <c r="AQ1316" s="4" t="str">
        <f t="shared" si="1629"/>
        <v>AQ$1305</v>
      </c>
      <c r="AR1316" s="4" t="str">
        <f t="shared" si="1629"/>
        <v>AR$1305</v>
      </c>
      <c r="AS1316" s="4" t="str">
        <f t="shared" si="1629"/>
        <v>AS$1305</v>
      </c>
      <c r="AT1316" s="4" t="str">
        <f t="shared" si="1629"/>
        <v>AT$1305</v>
      </c>
      <c r="AU1316" s="4" t="str">
        <f t="shared" si="1629"/>
        <v>AU$1305</v>
      </c>
      <c r="AV1316" s="4" t="str">
        <f t="shared" si="1629"/>
        <v>AV$1305</v>
      </c>
      <c r="AW1316" s="4" t="str">
        <f t="shared" si="1629"/>
        <v>AW$1305</v>
      </c>
      <c r="AX1316" s="4" t="str">
        <f t="shared" si="1629"/>
        <v>AX$1305</v>
      </c>
      <c r="AY1316" s="4" t="str">
        <f t="shared" si="1629"/>
        <v>AY$1305</v>
      </c>
      <c r="AZ1316" s="4" t="str">
        <f t="shared" si="1629"/>
        <v>AZ$1305</v>
      </c>
      <c r="BA1316" s="4" t="str">
        <f t="shared" si="1629"/>
        <v>BA$1305</v>
      </c>
      <c r="BB1316" s="4" t="str">
        <f t="shared" si="1629"/>
        <v>BB$1305</v>
      </c>
      <c r="BC1316" s="4" t="str">
        <f t="shared" si="1629"/>
        <v>BC$1305</v>
      </c>
      <c r="BD1316" s="4" t="str">
        <f t="shared" si="1629"/>
        <v>BD$1305</v>
      </c>
      <c r="BE1316" s="4" t="str">
        <f t="shared" si="1629"/>
        <v>BE$1305</v>
      </c>
      <c r="BF1316" s="4" t="str">
        <f t="shared" si="1629"/>
        <v>BF$1305</v>
      </c>
      <c r="BG1316" s="4" t="str">
        <f t="shared" si="1629"/>
        <v>BG$1305</v>
      </c>
      <c r="BH1316" s="4" t="str">
        <f t="shared" si="1629"/>
        <v>BH$1305</v>
      </c>
      <c r="BI1316" s="4" t="str">
        <f t="shared" si="1629"/>
        <v>BI$1305</v>
      </c>
      <c r="BJ1316" s="4" t="str">
        <f t="shared" si="1629"/>
        <v>BJ$1305</v>
      </c>
      <c r="BK1316" s="4" t="str">
        <f t="shared" si="1629"/>
        <v>BK$1305</v>
      </c>
      <c r="BL1316" s="4" t="str">
        <f t="shared" si="1629"/>
        <v>BL$1305</v>
      </c>
      <c r="BM1316" s="4" t="str">
        <f t="shared" si="1629"/>
        <v>BM$1305</v>
      </c>
      <c r="BN1316" s="4" t="str">
        <f t="shared" si="1629"/>
        <v>BN$1305</v>
      </c>
      <c r="BO1316" s="4" t="str">
        <f t="shared" si="1629"/>
        <v>BO$1305</v>
      </c>
      <c r="BP1316" s="4" t="str">
        <f t="shared" si="1629"/>
        <v>BP$1305</v>
      </c>
      <c r="BQ1316" s="4" t="str">
        <f t="shared" si="1629"/>
        <v>BQ$1305</v>
      </c>
      <c r="BR1316" s="4" t="str">
        <f t="shared" si="1629"/>
        <v>BR$1305</v>
      </c>
      <c r="BS1316" s="4" t="str">
        <f t="shared" si="1629"/>
        <v>BS$1305</v>
      </c>
      <c r="BT1316" s="4" t="str">
        <f t="shared" si="1629"/>
        <v>BT$1305</v>
      </c>
      <c r="BU1316" s="4" t="str">
        <f t="shared" si="1629"/>
        <v>BU$1305</v>
      </c>
      <c r="BV1316" s="4" t="str">
        <f t="shared" si="1629"/>
        <v>BV$1305</v>
      </c>
      <c r="BW1316" s="4" t="str">
        <f t="shared" si="1629"/>
        <v>BW$1305</v>
      </c>
      <c r="BX1316" s="4" t="str">
        <f t="shared" si="1629"/>
        <v>BX$1305</v>
      </c>
      <c r="BY1316" s="4" t="str">
        <f t="shared" si="1629"/>
        <v>BY$1305</v>
      </c>
      <c r="BZ1316" s="4" t="str">
        <f t="shared" si="1629"/>
        <v>BZ$1305</v>
      </c>
      <c r="CA1316" s="4" t="str">
        <f t="shared" si="1629"/>
        <v>CA$1305</v>
      </c>
      <c r="CB1316" s="4" t="str">
        <f t="shared" si="1629"/>
        <v>CB$1305</v>
      </c>
      <c r="CC1316" s="4" t="str">
        <f t="shared" si="1629"/>
        <v>CC$1305</v>
      </c>
      <c r="CD1316" s="4" t="str">
        <f t="shared" si="1629"/>
        <v>CD$1305</v>
      </c>
      <c r="CE1316" s="4" t="str">
        <f t="shared" si="1629"/>
        <v>CE$1305</v>
      </c>
      <c r="CF1316" s="4" t="str">
        <f t="shared" ref="CF1316:CL1316" si="1630">ADDRESS(ROW(CF1305),COLUMN(CF1305),2)</f>
        <v>CF$1305</v>
      </c>
      <c r="CG1316" s="4" t="str">
        <f t="shared" si="1630"/>
        <v>CG$1305</v>
      </c>
      <c r="CH1316" s="4" t="str">
        <f t="shared" si="1630"/>
        <v>CH$1305</v>
      </c>
      <c r="CI1316" s="4" t="str">
        <f t="shared" si="1630"/>
        <v>CI$1305</v>
      </c>
      <c r="CJ1316" s="4" t="str">
        <f t="shared" si="1630"/>
        <v>CJ$1305</v>
      </c>
      <c r="CK1316" s="4" t="str">
        <f t="shared" si="1630"/>
        <v>CK$1305</v>
      </c>
      <c r="CL1316" s="4" t="str">
        <f t="shared" si="1630"/>
        <v>CL$1305</v>
      </c>
      <c r="CN1316" s="213"/>
      <c r="CO1316" s="4" t="str">
        <f t="shared" ref="CO1316:DK1316" si="1631">ADDRESS(ROW(CO1305),COLUMN(CO1305),2)</f>
        <v>CO$1305</v>
      </c>
      <c r="CP1316" s="4" t="str">
        <f t="shared" si="1631"/>
        <v>CP$1305</v>
      </c>
      <c r="CQ1316" s="4" t="str">
        <f t="shared" si="1631"/>
        <v>CQ$1305</v>
      </c>
      <c r="CR1316" s="4" t="str">
        <f t="shared" si="1631"/>
        <v>CR$1305</v>
      </c>
      <c r="CS1316" s="4" t="str">
        <f t="shared" si="1631"/>
        <v>CS$1305</v>
      </c>
      <c r="CT1316" s="4" t="str">
        <f t="shared" si="1631"/>
        <v>CT$1305</v>
      </c>
      <c r="CU1316" s="4" t="str">
        <f t="shared" si="1631"/>
        <v>CU$1305</v>
      </c>
      <c r="CV1316" s="4" t="str">
        <f t="shared" si="1631"/>
        <v>CV$1305</v>
      </c>
      <c r="CW1316" s="4" t="str">
        <f t="shared" si="1631"/>
        <v>CW$1305</v>
      </c>
      <c r="CX1316" s="4" t="str">
        <f t="shared" si="1631"/>
        <v>CX$1305</v>
      </c>
      <c r="CY1316" s="4" t="str">
        <f t="shared" si="1631"/>
        <v>CY$1305</v>
      </c>
      <c r="CZ1316" s="4" t="str">
        <f t="shared" si="1631"/>
        <v>CZ$1305</v>
      </c>
      <c r="DA1316" s="4" t="str">
        <f t="shared" si="1631"/>
        <v>DA$1305</v>
      </c>
      <c r="DB1316" s="4" t="str">
        <f t="shared" si="1631"/>
        <v>DB$1305</v>
      </c>
      <c r="DC1316" s="4" t="str">
        <f t="shared" si="1631"/>
        <v>DC$1305</v>
      </c>
      <c r="DD1316" s="4" t="str">
        <f t="shared" si="1631"/>
        <v>DD$1305</v>
      </c>
      <c r="DE1316" s="4" t="str">
        <f t="shared" si="1631"/>
        <v>DE$1305</v>
      </c>
      <c r="DF1316" s="4" t="str">
        <f t="shared" si="1631"/>
        <v>DF$1305</v>
      </c>
      <c r="DG1316" s="4" t="str">
        <f t="shared" si="1631"/>
        <v>DG$1305</v>
      </c>
      <c r="DH1316" s="4" t="str">
        <f t="shared" si="1631"/>
        <v>DH$1305</v>
      </c>
      <c r="DI1316" s="4" t="str">
        <f t="shared" si="1631"/>
        <v>DI$1305</v>
      </c>
      <c r="DJ1316" s="4" t="str">
        <f t="shared" si="1631"/>
        <v>DJ$1305</v>
      </c>
      <c r="DK1316" s="4" t="str">
        <f t="shared" si="1631"/>
        <v>DK$1305</v>
      </c>
      <c r="DL1316" s="4" t="str">
        <f t="shared" ref="DL1316" si="1632">ADDRESS(ROW(DL1305),COLUMN(DL1305),2)</f>
        <v>DL$1305</v>
      </c>
    </row>
    <row r="1317" spans="1:116" x14ac:dyDescent="0.4">
      <c r="E1317" s="8"/>
      <c r="H1317" s="12"/>
      <c r="I1317" s="60"/>
      <c r="J1317" s="60"/>
      <c r="K1317" s="15"/>
      <c r="L1317" s="15"/>
      <c r="M1317" s="15"/>
      <c r="N1317" s="15"/>
      <c r="O1317" s="15"/>
      <c r="P1317" s="15"/>
      <c r="R1317" s="15"/>
      <c r="S1317" s="76"/>
      <c r="T1317" s="76"/>
      <c r="U1317" s="76"/>
      <c r="V1317" s="76"/>
      <c r="W1317" s="76"/>
      <c r="X1317" s="76"/>
      <c r="Y1317" s="76"/>
      <c r="Z1317" s="76"/>
      <c r="AA1317" s="76"/>
      <c r="AB1317" s="76"/>
      <c r="AC1317" s="76"/>
      <c r="AD1317" s="76"/>
      <c r="AE1317" s="76"/>
      <c r="AF1317" s="76"/>
      <c r="AG1317" s="76"/>
      <c r="AH1317" s="76"/>
      <c r="AI1317" s="76"/>
      <c r="AJ1317" s="76"/>
      <c r="AK1317" s="76"/>
      <c r="AL1317" s="76"/>
      <c r="AM1317" s="76"/>
      <c r="AN1317" s="76"/>
      <c r="AO1317" s="76"/>
      <c r="AP1317" s="76"/>
      <c r="AQ1317" s="76"/>
      <c r="AR1317" s="76"/>
      <c r="AS1317" s="76"/>
      <c r="AT1317" s="76"/>
      <c r="AU1317" s="76"/>
      <c r="AV1317" s="76"/>
      <c r="AW1317" s="76"/>
      <c r="AX1317" s="76"/>
      <c r="AY1317" s="76"/>
      <c r="AZ1317" s="76"/>
      <c r="BA1317" s="76"/>
      <c r="BB1317" s="76"/>
      <c r="BC1317" s="76"/>
      <c r="BD1317" s="76"/>
      <c r="BE1317" s="76"/>
      <c r="BF1317" s="76"/>
      <c r="BG1317" s="76"/>
      <c r="BH1317" s="76"/>
      <c r="BI1317" s="76"/>
      <c r="BJ1317" s="76"/>
      <c r="BK1317" s="76"/>
      <c r="BL1317" s="76"/>
      <c r="BM1317" s="76"/>
      <c r="BN1317" s="76"/>
      <c r="BO1317" s="76"/>
      <c r="BP1317" s="76"/>
      <c r="BQ1317" s="76"/>
      <c r="BR1317" s="76"/>
      <c r="BS1317" s="76"/>
      <c r="BT1317" s="76"/>
      <c r="BU1317" s="76"/>
      <c r="BV1317" s="76"/>
      <c r="BW1317" s="76"/>
      <c r="BX1317" s="76"/>
      <c r="BY1317" s="76"/>
      <c r="BZ1317" s="76"/>
      <c r="CA1317" s="76"/>
      <c r="CB1317" s="76"/>
      <c r="CC1317" s="76"/>
      <c r="CD1317" s="76"/>
      <c r="CE1317" s="76"/>
      <c r="CF1317" s="76"/>
      <c r="CG1317" s="76"/>
      <c r="CH1317" s="76"/>
      <c r="CI1317" s="76"/>
      <c r="CJ1317" s="76"/>
      <c r="CK1317" s="76"/>
      <c r="CL1317" s="76"/>
      <c r="CN1317" s="60"/>
      <c r="CO1317" s="76"/>
      <c r="CP1317" s="76"/>
      <c r="CQ1317" s="76"/>
      <c r="CR1317" s="76"/>
      <c r="CS1317" s="76"/>
      <c r="CT1317" s="76"/>
      <c r="CU1317" s="76"/>
      <c r="CV1317" s="76"/>
      <c r="CW1317" s="76"/>
      <c r="CX1317" s="76"/>
      <c r="CY1317" s="76"/>
      <c r="CZ1317" s="76"/>
      <c r="DA1317" s="76"/>
      <c r="DB1317" s="76"/>
      <c r="DC1317" s="76"/>
      <c r="DD1317" s="76"/>
      <c r="DE1317" s="76"/>
      <c r="DF1317" s="76"/>
      <c r="DG1317" s="76"/>
      <c r="DH1317" s="76"/>
      <c r="DI1317" s="76"/>
      <c r="DJ1317" s="76"/>
      <c r="DK1317" s="76"/>
      <c r="DL1317" s="76"/>
    </row>
    <row r="1318" spans="1:116" x14ac:dyDescent="0.4">
      <c r="A1318" s="174"/>
      <c r="E1318" s="8"/>
      <c r="G1318" s="175" t="s">
        <v>490</v>
      </c>
      <c r="H1318" s="174"/>
      <c r="I1318" s="176"/>
      <c r="J1318" s="176"/>
      <c r="K1318" s="197"/>
      <c r="L1318" s="197"/>
      <c r="M1318" s="197"/>
      <c r="N1318" s="197"/>
      <c r="O1318" s="197"/>
      <c r="P1318" s="197"/>
      <c r="R1318" s="198"/>
      <c r="S1318" s="174"/>
      <c r="T1318" s="174"/>
      <c r="U1318" s="174"/>
      <c r="V1318" s="174"/>
      <c r="W1318" s="174"/>
      <c r="X1318" s="174"/>
      <c r="Y1318" s="174"/>
      <c r="Z1318" s="174"/>
      <c r="AA1318" s="174"/>
      <c r="AB1318" s="174"/>
      <c r="AC1318" s="174"/>
      <c r="AD1318" s="174"/>
      <c r="AE1318" s="174"/>
      <c r="AF1318" s="174"/>
      <c r="AG1318" s="174"/>
      <c r="AH1318" s="174"/>
      <c r="AI1318" s="174"/>
      <c r="AJ1318" s="174"/>
      <c r="AK1318" s="174"/>
      <c r="AL1318" s="174"/>
      <c r="AM1318" s="174"/>
      <c r="AN1318" s="174"/>
      <c r="AO1318" s="174"/>
      <c r="AP1318" s="174"/>
      <c r="AQ1318" s="174"/>
      <c r="AR1318" s="174"/>
      <c r="AS1318" s="174"/>
      <c r="AT1318" s="174"/>
      <c r="AU1318" s="174"/>
      <c r="AV1318" s="174"/>
      <c r="AW1318" s="174"/>
      <c r="AX1318" s="174"/>
      <c r="AY1318" s="174"/>
      <c r="AZ1318" s="174"/>
      <c r="BA1318" s="174"/>
      <c r="BB1318" s="174"/>
      <c r="BC1318" s="174"/>
      <c r="BD1318" s="174"/>
      <c r="BE1318" s="174"/>
      <c r="BF1318" s="174"/>
      <c r="BG1318" s="174"/>
      <c r="BH1318" s="174"/>
      <c r="BI1318" s="174"/>
      <c r="BJ1318" s="174"/>
      <c r="BK1318" s="174"/>
      <c r="BL1318" s="174"/>
      <c r="BM1318" s="174"/>
      <c r="BN1318" s="174"/>
      <c r="BO1318" s="174"/>
      <c r="BP1318" s="174"/>
      <c r="BQ1318" s="174"/>
      <c r="BR1318" s="174"/>
      <c r="BS1318" s="174"/>
      <c r="BT1318" s="174"/>
      <c r="BU1318" s="174"/>
      <c r="BV1318" s="174"/>
      <c r="BW1318" s="174"/>
      <c r="BX1318" s="174"/>
      <c r="BY1318" s="174"/>
      <c r="BZ1318" s="174"/>
      <c r="CA1318" s="174"/>
      <c r="CB1318" s="174"/>
      <c r="CC1318" s="174"/>
      <c r="CD1318" s="174"/>
      <c r="CE1318" s="174"/>
      <c r="CF1318" s="174"/>
      <c r="CG1318" s="174"/>
      <c r="CH1318" s="174"/>
      <c r="CI1318" s="174"/>
      <c r="CJ1318" s="174"/>
      <c r="CK1318" s="174"/>
      <c r="CL1318" s="174"/>
      <c r="CN1318" s="176"/>
      <c r="CO1318" s="174"/>
      <c r="CP1318" s="174"/>
      <c r="CQ1318" s="174"/>
      <c r="CR1318" s="174"/>
      <c r="CS1318" s="174"/>
      <c r="CT1318" s="174"/>
      <c r="CU1318" s="174"/>
      <c r="CV1318" s="174"/>
      <c r="CW1318" s="174"/>
      <c r="CX1318" s="174"/>
      <c r="CY1318" s="174"/>
      <c r="CZ1318" s="174"/>
      <c r="DA1318" s="174"/>
      <c r="DB1318" s="174"/>
      <c r="DC1318" s="174"/>
      <c r="DD1318" s="174"/>
      <c r="DE1318" s="174"/>
      <c r="DF1318" s="174"/>
      <c r="DG1318" s="174"/>
      <c r="DH1318" s="174"/>
      <c r="DI1318" s="174"/>
      <c r="DJ1318" s="174"/>
      <c r="DK1318" s="174"/>
      <c r="DL1318" s="174"/>
    </row>
    <row r="1319" spans="1:116" x14ac:dyDescent="0.4">
      <c r="A1319" s="174"/>
      <c r="E1319" s="8"/>
      <c r="G1319" s="175" t="s">
        <v>492</v>
      </c>
      <c r="H1319" s="174"/>
      <c r="I1319" s="176"/>
      <c r="J1319" s="176"/>
      <c r="K1319" s="197"/>
      <c r="L1319" s="197"/>
      <c r="M1319" s="197"/>
      <c r="N1319" s="197"/>
      <c r="O1319" s="197"/>
      <c r="P1319" s="197"/>
      <c r="R1319" s="198"/>
      <c r="S1319" s="174"/>
      <c r="T1319" s="174"/>
      <c r="U1319" s="174"/>
      <c r="V1319" s="174"/>
      <c r="W1319" s="174"/>
      <c r="X1319" s="174"/>
      <c r="Y1319" s="174"/>
      <c r="Z1319" s="174"/>
      <c r="AA1319" s="174"/>
      <c r="AB1319" s="174"/>
      <c r="AC1319" s="174"/>
      <c r="AD1319" s="174"/>
      <c r="AE1319" s="174"/>
      <c r="AF1319" s="174"/>
      <c r="AG1319" s="174"/>
      <c r="AH1319" s="174"/>
      <c r="AI1319" s="174"/>
      <c r="AJ1319" s="174"/>
      <c r="AK1319" s="174"/>
      <c r="AL1319" s="174"/>
      <c r="AM1319" s="174"/>
      <c r="AN1319" s="174"/>
      <c r="AO1319" s="174"/>
      <c r="AP1319" s="174"/>
      <c r="AQ1319" s="174"/>
      <c r="AR1319" s="174"/>
      <c r="AS1319" s="174"/>
      <c r="AT1319" s="174"/>
      <c r="AU1319" s="174"/>
      <c r="AV1319" s="174"/>
      <c r="AW1319" s="174"/>
      <c r="AX1319" s="174"/>
      <c r="AY1319" s="174"/>
      <c r="AZ1319" s="174"/>
      <c r="BA1319" s="174"/>
      <c r="BB1319" s="174"/>
      <c r="BC1319" s="174"/>
      <c r="BD1319" s="174"/>
      <c r="BE1319" s="174"/>
      <c r="BF1319" s="174"/>
      <c r="BG1319" s="174"/>
      <c r="BH1319" s="174"/>
      <c r="BI1319" s="174"/>
      <c r="BJ1319" s="174"/>
      <c r="BK1319" s="174"/>
      <c r="BL1319" s="174"/>
      <c r="BM1319" s="174"/>
      <c r="BN1319" s="174"/>
      <c r="BO1319" s="174"/>
      <c r="BP1319" s="174"/>
      <c r="BQ1319" s="174"/>
      <c r="BR1319" s="174"/>
      <c r="BS1319" s="174"/>
      <c r="BT1319" s="174"/>
      <c r="BU1319" s="174"/>
      <c r="BV1319" s="174"/>
      <c r="BW1319" s="174"/>
      <c r="BX1319" s="174"/>
      <c r="BY1319" s="174"/>
      <c r="BZ1319" s="174"/>
      <c r="CA1319" s="174"/>
      <c r="CB1319" s="174"/>
      <c r="CC1319" s="174"/>
      <c r="CD1319" s="174"/>
      <c r="CE1319" s="174"/>
      <c r="CF1319" s="174"/>
      <c r="CG1319" s="174"/>
      <c r="CH1319" s="174"/>
      <c r="CI1319" s="174"/>
      <c r="CJ1319" s="174"/>
      <c r="CK1319" s="174"/>
      <c r="CL1319" s="174"/>
      <c r="CN1319" s="176"/>
      <c r="CO1319" s="174"/>
      <c r="CP1319" s="174"/>
      <c r="CQ1319" s="174"/>
      <c r="CR1319" s="174"/>
      <c r="CS1319" s="174"/>
      <c r="CT1319" s="174"/>
      <c r="CU1319" s="174"/>
      <c r="CV1319" s="174"/>
      <c r="CW1319" s="174"/>
      <c r="CX1319" s="174"/>
      <c r="CY1319" s="174"/>
      <c r="CZ1319" s="174"/>
      <c r="DA1319" s="174"/>
      <c r="DB1319" s="174"/>
      <c r="DC1319" s="174"/>
      <c r="DD1319" s="174"/>
      <c r="DE1319" s="174"/>
      <c r="DF1319" s="174"/>
      <c r="DG1319" s="174"/>
      <c r="DH1319" s="174"/>
      <c r="DI1319" s="174"/>
      <c r="DJ1319" s="174"/>
      <c r="DK1319" s="174"/>
      <c r="DL1319" s="174"/>
    </row>
    <row r="1320" spans="1:116" x14ac:dyDescent="0.4">
      <c r="A1320" s="174"/>
      <c r="E1320" s="8"/>
      <c r="G1320" s="175" t="s">
        <v>461</v>
      </c>
      <c r="H1320" s="174"/>
      <c r="I1320" s="176"/>
      <c r="J1320" s="176"/>
      <c r="K1320" s="197"/>
      <c r="L1320" s="197"/>
      <c r="M1320" s="197"/>
      <c r="N1320" s="197"/>
      <c r="O1320" s="197"/>
      <c r="P1320" s="197"/>
      <c r="R1320" s="198"/>
      <c r="S1320" s="199" t="str">
        <f t="shared" ref="S1320:AX1320" si="1633">S$20</f>
        <v>S$16</v>
      </c>
      <c r="T1320" s="199" t="str">
        <f t="shared" si="1633"/>
        <v>T$16</v>
      </c>
      <c r="U1320" s="199" t="str">
        <f t="shared" si="1633"/>
        <v>U$16</v>
      </c>
      <c r="V1320" s="199" t="str">
        <f t="shared" si="1633"/>
        <v>V$16</v>
      </c>
      <c r="W1320" s="199" t="str">
        <f t="shared" si="1633"/>
        <v>W$16</v>
      </c>
      <c r="X1320" s="199" t="str">
        <f t="shared" si="1633"/>
        <v>X$16</v>
      </c>
      <c r="Y1320" s="199" t="str">
        <f t="shared" si="1633"/>
        <v>Y$16</v>
      </c>
      <c r="Z1320" s="199" t="str">
        <f t="shared" si="1633"/>
        <v>Z$16</v>
      </c>
      <c r="AA1320" s="199" t="str">
        <f t="shared" si="1633"/>
        <v>AA$16</v>
      </c>
      <c r="AB1320" s="199" t="str">
        <f t="shared" si="1633"/>
        <v>AB$16</v>
      </c>
      <c r="AC1320" s="199" t="str">
        <f t="shared" si="1633"/>
        <v>AC$16</v>
      </c>
      <c r="AD1320" s="199" t="str">
        <f t="shared" si="1633"/>
        <v>AD$16</v>
      </c>
      <c r="AE1320" s="199" t="str">
        <f t="shared" si="1633"/>
        <v>AE$16</v>
      </c>
      <c r="AF1320" s="199" t="str">
        <f t="shared" si="1633"/>
        <v>AF$16</v>
      </c>
      <c r="AG1320" s="199" t="str">
        <f t="shared" si="1633"/>
        <v>AG$16</v>
      </c>
      <c r="AH1320" s="199" t="str">
        <f t="shared" si="1633"/>
        <v>AH$16</v>
      </c>
      <c r="AI1320" s="199" t="str">
        <f t="shared" si="1633"/>
        <v>AI$16</v>
      </c>
      <c r="AJ1320" s="199" t="str">
        <f t="shared" si="1633"/>
        <v>AJ$16</v>
      </c>
      <c r="AK1320" s="199" t="str">
        <f t="shared" si="1633"/>
        <v>AK$16</v>
      </c>
      <c r="AL1320" s="199" t="str">
        <f t="shared" si="1633"/>
        <v>AL$16</v>
      </c>
      <c r="AM1320" s="199" t="str">
        <f t="shared" si="1633"/>
        <v>AM$16</v>
      </c>
      <c r="AN1320" s="199" t="str">
        <f t="shared" si="1633"/>
        <v>AN$16</v>
      </c>
      <c r="AO1320" s="199" t="str">
        <f t="shared" si="1633"/>
        <v>AO$16</v>
      </c>
      <c r="AP1320" s="199" t="str">
        <f t="shared" si="1633"/>
        <v>AP$16</v>
      </c>
      <c r="AQ1320" s="199" t="str">
        <f t="shared" si="1633"/>
        <v>AQ$16</v>
      </c>
      <c r="AR1320" s="199" t="str">
        <f t="shared" si="1633"/>
        <v>AR$16</v>
      </c>
      <c r="AS1320" s="199" t="str">
        <f t="shared" si="1633"/>
        <v>AS$16</v>
      </c>
      <c r="AT1320" s="199" t="str">
        <f t="shared" si="1633"/>
        <v>AT$16</v>
      </c>
      <c r="AU1320" s="199" t="str">
        <f t="shared" si="1633"/>
        <v>AU$16</v>
      </c>
      <c r="AV1320" s="199" t="str">
        <f t="shared" si="1633"/>
        <v>AV$16</v>
      </c>
      <c r="AW1320" s="199" t="str">
        <f t="shared" si="1633"/>
        <v>AW$16</v>
      </c>
      <c r="AX1320" s="199" t="str">
        <f t="shared" si="1633"/>
        <v>AX$16</v>
      </c>
      <c r="AY1320" s="199" t="str">
        <f t="shared" ref="AY1320:CD1320" si="1634">AY$20</f>
        <v>AY$16</v>
      </c>
      <c r="AZ1320" s="199" t="str">
        <f t="shared" si="1634"/>
        <v>AZ$16</v>
      </c>
      <c r="BA1320" s="199" t="str">
        <f t="shared" si="1634"/>
        <v>BA$16</v>
      </c>
      <c r="BB1320" s="199" t="str">
        <f t="shared" si="1634"/>
        <v>BB$16</v>
      </c>
      <c r="BC1320" s="199" t="str">
        <f t="shared" si="1634"/>
        <v>BC$16</v>
      </c>
      <c r="BD1320" s="199" t="str">
        <f t="shared" si="1634"/>
        <v>BD$16</v>
      </c>
      <c r="BE1320" s="199" t="str">
        <f t="shared" si="1634"/>
        <v>BE$16</v>
      </c>
      <c r="BF1320" s="199" t="str">
        <f t="shared" si="1634"/>
        <v>BF$16</v>
      </c>
      <c r="BG1320" s="199" t="str">
        <f t="shared" si="1634"/>
        <v>BG$16</v>
      </c>
      <c r="BH1320" s="199" t="str">
        <f t="shared" si="1634"/>
        <v>BH$16</v>
      </c>
      <c r="BI1320" s="199" t="str">
        <f t="shared" si="1634"/>
        <v>BI$16</v>
      </c>
      <c r="BJ1320" s="199" t="str">
        <f t="shared" si="1634"/>
        <v>BJ$16</v>
      </c>
      <c r="BK1320" s="199" t="str">
        <f t="shared" si="1634"/>
        <v>BK$16</v>
      </c>
      <c r="BL1320" s="199" t="str">
        <f t="shared" si="1634"/>
        <v>BL$16</v>
      </c>
      <c r="BM1320" s="199" t="str">
        <f t="shared" si="1634"/>
        <v>BM$16</v>
      </c>
      <c r="BN1320" s="199" t="str">
        <f t="shared" si="1634"/>
        <v>BN$16</v>
      </c>
      <c r="BO1320" s="199" t="str">
        <f t="shared" si="1634"/>
        <v>BO$16</v>
      </c>
      <c r="BP1320" s="199" t="str">
        <f t="shared" si="1634"/>
        <v>BP$16</v>
      </c>
      <c r="BQ1320" s="199" t="str">
        <f t="shared" si="1634"/>
        <v>BQ$16</v>
      </c>
      <c r="BR1320" s="199" t="str">
        <f t="shared" si="1634"/>
        <v>BR$16</v>
      </c>
      <c r="BS1320" s="199" t="str">
        <f t="shared" si="1634"/>
        <v>BS$16</v>
      </c>
      <c r="BT1320" s="199" t="str">
        <f t="shared" si="1634"/>
        <v>BT$16</v>
      </c>
      <c r="BU1320" s="199" t="str">
        <f t="shared" si="1634"/>
        <v>BU$16</v>
      </c>
      <c r="BV1320" s="199" t="str">
        <f t="shared" si="1634"/>
        <v>BV$16</v>
      </c>
      <c r="BW1320" s="199" t="str">
        <f t="shared" si="1634"/>
        <v>BW$16</v>
      </c>
      <c r="BX1320" s="199" t="str">
        <f t="shared" si="1634"/>
        <v>BX$16</v>
      </c>
      <c r="BY1320" s="199" t="str">
        <f t="shared" si="1634"/>
        <v>BY$16</v>
      </c>
      <c r="BZ1320" s="199" t="str">
        <f t="shared" si="1634"/>
        <v>BZ$16</v>
      </c>
      <c r="CA1320" s="199" t="str">
        <f t="shared" si="1634"/>
        <v>CA$16</v>
      </c>
      <c r="CB1320" s="199" t="str">
        <f t="shared" si="1634"/>
        <v>CB$16</v>
      </c>
      <c r="CC1320" s="199" t="str">
        <f t="shared" si="1634"/>
        <v>CC$16</v>
      </c>
      <c r="CD1320" s="199" t="str">
        <f t="shared" si="1634"/>
        <v>CD$16</v>
      </c>
      <c r="CE1320" s="199" t="str">
        <f t="shared" ref="CE1320:CL1320" si="1635">CE$20</f>
        <v>CE$16</v>
      </c>
      <c r="CF1320" s="199" t="str">
        <f t="shared" si="1635"/>
        <v>CF$16</v>
      </c>
      <c r="CG1320" s="199" t="str">
        <f t="shared" si="1635"/>
        <v>CG$16</v>
      </c>
      <c r="CH1320" s="199" t="str">
        <f t="shared" si="1635"/>
        <v>CH$16</v>
      </c>
      <c r="CI1320" s="199" t="str">
        <f t="shared" si="1635"/>
        <v>CI$16</v>
      </c>
      <c r="CJ1320" s="199" t="str">
        <f t="shared" si="1635"/>
        <v>CJ$16</v>
      </c>
      <c r="CK1320" s="199" t="str">
        <f t="shared" si="1635"/>
        <v>CK$16</v>
      </c>
      <c r="CL1320" s="199" t="str">
        <f t="shared" si="1635"/>
        <v>CL$16</v>
      </c>
      <c r="CN1320" s="176"/>
      <c r="CO1320" s="199" t="str">
        <f t="shared" ref="CO1320:DL1320" si="1636">CO$20</f>
        <v>CO$16</v>
      </c>
      <c r="CP1320" s="199" t="str">
        <f t="shared" si="1636"/>
        <v>CP$16</v>
      </c>
      <c r="CQ1320" s="199" t="str">
        <f t="shared" si="1636"/>
        <v>CQ$16</v>
      </c>
      <c r="CR1320" s="199" t="str">
        <f t="shared" si="1636"/>
        <v>CR$16</v>
      </c>
      <c r="CS1320" s="199" t="str">
        <f t="shared" si="1636"/>
        <v>CS$16</v>
      </c>
      <c r="CT1320" s="199" t="str">
        <f t="shared" si="1636"/>
        <v>CT$16</v>
      </c>
      <c r="CU1320" s="199" t="str">
        <f t="shared" si="1636"/>
        <v>CU$16</v>
      </c>
      <c r="CV1320" s="199" t="str">
        <f t="shared" si="1636"/>
        <v>CV$16</v>
      </c>
      <c r="CW1320" s="199" t="str">
        <f t="shared" si="1636"/>
        <v>CW$16</v>
      </c>
      <c r="CX1320" s="199" t="str">
        <f t="shared" si="1636"/>
        <v>CX$16</v>
      </c>
      <c r="CY1320" s="199" t="str">
        <f t="shared" si="1636"/>
        <v>CY$16</v>
      </c>
      <c r="CZ1320" s="199" t="str">
        <f t="shared" si="1636"/>
        <v>CZ$16</v>
      </c>
      <c r="DA1320" s="199" t="str">
        <f t="shared" si="1636"/>
        <v>DA$16</v>
      </c>
      <c r="DB1320" s="199" t="str">
        <f t="shared" si="1636"/>
        <v>DB$16</v>
      </c>
      <c r="DC1320" s="199" t="str">
        <f t="shared" si="1636"/>
        <v>DC$16</v>
      </c>
      <c r="DD1320" s="199" t="str">
        <f t="shared" si="1636"/>
        <v>DD$16</v>
      </c>
      <c r="DE1320" s="199" t="str">
        <f t="shared" si="1636"/>
        <v>DE$16</v>
      </c>
      <c r="DF1320" s="199" t="str">
        <f t="shared" si="1636"/>
        <v>DF$16</v>
      </c>
      <c r="DG1320" s="199" t="str">
        <f t="shared" si="1636"/>
        <v>DG$16</v>
      </c>
      <c r="DH1320" s="199" t="str">
        <f t="shared" si="1636"/>
        <v>DH$16</v>
      </c>
      <c r="DI1320" s="199" t="str">
        <f t="shared" si="1636"/>
        <v>DI$16</v>
      </c>
      <c r="DJ1320" s="199" t="str">
        <f t="shared" si="1636"/>
        <v>DJ$16</v>
      </c>
      <c r="DK1320" s="199" t="str">
        <f t="shared" si="1636"/>
        <v>DK$16</v>
      </c>
      <c r="DL1320" s="199" t="str">
        <f t="shared" si="1636"/>
        <v>DL$16</v>
      </c>
    </row>
    <row r="1321" spans="1:116" x14ac:dyDescent="0.4">
      <c r="A1321" s="174"/>
      <c r="E1321" s="8"/>
      <c r="G1321" s="175" t="s">
        <v>462</v>
      </c>
      <c r="H1321" s="200"/>
      <c r="I1321" s="201"/>
      <c r="J1321" s="201"/>
      <c r="K1321" s="202"/>
      <c r="L1321" s="202"/>
      <c r="M1321" s="202"/>
      <c r="N1321" s="202"/>
      <c r="O1321" s="202"/>
      <c r="P1321" s="202"/>
      <c r="R1321" s="202"/>
      <c r="S1321" s="199" t="str">
        <f t="shared" ref="S1321:AX1321" si="1637">S$21</f>
        <v>S$17</v>
      </c>
      <c r="T1321" s="199" t="str">
        <f t="shared" si="1637"/>
        <v>T$17</v>
      </c>
      <c r="U1321" s="199" t="str">
        <f t="shared" si="1637"/>
        <v>U$17</v>
      </c>
      <c r="V1321" s="199" t="str">
        <f t="shared" si="1637"/>
        <v>V$17</v>
      </c>
      <c r="W1321" s="199" t="str">
        <f t="shared" si="1637"/>
        <v>W$17</v>
      </c>
      <c r="X1321" s="199" t="str">
        <f t="shared" si="1637"/>
        <v>X$17</v>
      </c>
      <c r="Y1321" s="199" t="str">
        <f t="shared" si="1637"/>
        <v>Y$17</v>
      </c>
      <c r="Z1321" s="199" t="str">
        <f t="shared" si="1637"/>
        <v>Z$17</v>
      </c>
      <c r="AA1321" s="199" t="str">
        <f t="shared" si="1637"/>
        <v>AA$17</v>
      </c>
      <c r="AB1321" s="199" t="str">
        <f t="shared" si="1637"/>
        <v>AB$17</v>
      </c>
      <c r="AC1321" s="199" t="str">
        <f t="shared" si="1637"/>
        <v>AC$17</v>
      </c>
      <c r="AD1321" s="199" t="str">
        <f t="shared" si="1637"/>
        <v>AD$17</v>
      </c>
      <c r="AE1321" s="199" t="str">
        <f t="shared" si="1637"/>
        <v>AE$17</v>
      </c>
      <c r="AF1321" s="199" t="str">
        <f t="shared" si="1637"/>
        <v>AF$17</v>
      </c>
      <c r="AG1321" s="199" t="str">
        <f t="shared" si="1637"/>
        <v>AG$17</v>
      </c>
      <c r="AH1321" s="199" t="str">
        <f t="shared" si="1637"/>
        <v>AH$17</v>
      </c>
      <c r="AI1321" s="199" t="str">
        <f t="shared" si="1637"/>
        <v>AI$17</v>
      </c>
      <c r="AJ1321" s="199" t="str">
        <f t="shared" si="1637"/>
        <v>AJ$17</v>
      </c>
      <c r="AK1321" s="199" t="str">
        <f t="shared" si="1637"/>
        <v>AK$17</v>
      </c>
      <c r="AL1321" s="199" t="str">
        <f t="shared" si="1637"/>
        <v>AL$17</v>
      </c>
      <c r="AM1321" s="199" t="str">
        <f t="shared" si="1637"/>
        <v>AM$17</v>
      </c>
      <c r="AN1321" s="199" t="str">
        <f t="shared" si="1637"/>
        <v>AN$17</v>
      </c>
      <c r="AO1321" s="199" t="str">
        <f t="shared" si="1637"/>
        <v>AO$17</v>
      </c>
      <c r="AP1321" s="199" t="str">
        <f t="shared" si="1637"/>
        <v>AP$17</v>
      </c>
      <c r="AQ1321" s="199" t="str">
        <f t="shared" si="1637"/>
        <v>AQ$17</v>
      </c>
      <c r="AR1321" s="199" t="str">
        <f t="shared" si="1637"/>
        <v>AR$17</v>
      </c>
      <c r="AS1321" s="199" t="str">
        <f t="shared" si="1637"/>
        <v>AS$17</v>
      </c>
      <c r="AT1321" s="199" t="str">
        <f t="shared" si="1637"/>
        <v>AT$17</v>
      </c>
      <c r="AU1321" s="199" t="str">
        <f t="shared" si="1637"/>
        <v>AU$17</v>
      </c>
      <c r="AV1321" s="199" t="str">
        <f t="shared" si="1637"/>
        <v>AV$17</v>
      </c>
      <c r="AW1321" s="199" t="str">
        <f t="shared" si="1637"/>
        <v>AW$17</v>
      </c>
      <c r="AX1321" s="199" t="str">
        <f t="shared" si="1637"/>
        <v>AX$17</v>
      </c>
      <c r="AY1321" s="199" t="str">
        <f t="shared" ref="AY1321:CD1321" si="1638">AY$21</f>
        <v>AY$17</v>
      </c>
      <c r="AZ1321" s="199" t="str">
        <f t="shared" si="1638"/>
        <v>AZ$17</v>
      </c>
      <c r="BA1321" s="199" t="str">
        <f t="shared" si="1638"/>
        <v>BA$17</v>
      </c>
      <c r="BB1321" s="199" t="str">
        <f t="shared" si="1638"/>
        <v>BB$17</v>
      </c>
      <c r="BC1321" s="199" t="str">
        <f t="shared" si="1638"/>
        <v>BC$17</v>
      </c>
      <c r="BD1321" s="199" t="str">
        <f t="shared" si="1638"/>
        <v>BD$17</v>
      </c>
      <c r="BE1321" s="199" t="str">
        <f t="shared" si="1638"/>
        <v>BE$17</v>
      </c>
      <c r="BF1321" s="199" t="str">
        <f t="shared" si="1638"/>
        <v>BF$17</v>
      </c>
      <c r="BG1321" s="199" t="str">
        <f t="shared" si="1638"/>
        <v>BG$17</v>
      </c>
      <c r="BH1321" s="199" t="str">
        <f t="shared" si="1638"/>
        <v>BH$17</v>
      </c>
      <c r="BI1321" s="199" t="str">
        <f t="shared" si="1638"/>
        <v>BI$17</v>
      </c>
      <c r="BJ1321" s="199" t="str">
        <f t="shared" si="1638"/>
        <v>BJ$17</v>
      </c>
      <c r="BK1321" s="199" t="str">
        <f t="shared" si="1638"/>
        <v>BK$17</v>
      </c>
      <c r="BL1321" s="199" t="str">
        <f t="shared" si="1638"/>
        <v>BL$17</v>
      </c>
      <c r="BM1321" s="199" t="str">
        <f t="shared" si="1638"/>
        <v>BM$17</v>
      </c>
      <c r="BN1321" s="199" t="str">
        <f t="shared" si="1638"/>
        <v>BN$17</v>
      </c>
      <c r="BO1321" s="199" t="str">
        <f t="shared" si="1638"/>
        <v>BO$17</v>
      </c>
      <c r="BP1321" s="199" t="str">
        <f t="shared" si="1638"/>
        <v>BP$17</v>
      </c>
      <c r="BQ1321" s="199" t="str">
        <f t="shared" si="1638"/>
        <v>BQ$17</v>
      </c>
      <c r="BR1321" s="199" t="str">
        <f t="shared" si="1638"/>
        <v>BR$17</v>
      </c>
      <c r="BS1321" s="199" t="str">
        <f t="shared" si="1638"/>
        <v>BS$17</v>
      </c>
      <c r="BT1321" s="199" t="str">
        <f t="shared" si="1638"/>
        <v>BT$17</v>
      </c>
      <c r="BU1321" s="199" t="str">
        <f t="shared" si="1638"/>
        <v>BU$17</v>
      </c>
      <c r="BV1321" s="199" t="str">
        <f t="shared" si="1638"/>
        <v>BV$17</v>
      </c>
      <c r="BW1321" s="199" t="str">
        <f t="shared" si="1638"/>
        <v>BW$17</v>
      </c>
      <c r="BX1321" s="199" t="str">
        <f t="shared" si="1638"/>
        <v>BX$17</v>
      </c>
      <c r="BY1321" s="199" t="str">
        <f t="shared" si="1638"/>
        <v>BY$17</v>
      </c>
      <c r="BZ1321" s="199" t="str">
        <f t="shared" si="1638"/>
        <v>BZ$17</v>
      </c>
      <c r="CA1321" s="199" t="str">
        <f t="shared" si="1638"/>
        <v>CA$17</v>
      </c>
      <c r="CB1321" s="199" t="str">
        <f t="shared" si="1638"/>
        <v>CB$17</v>
      </c>
      <c r="CC1321" s="199" t="str">
        <f t="shared" si="1638"/>
        <v>CC$17</v>
      </c>
      <c r="CD1321" s="199" t="str">
        <f t="shared" si="1638"/>
        <v>CD$17</v>
      </c>
      <c r="CE1321" s="199" t="str">
        <f t="shared" ref="CE1321:CL1321" si="1639">CE$21</f>
        <v>CE$17</v>
      </c>
      <c r="CF1321" s="199" t="str">
        <f t="shared" si="1639"/>
        <v>CF$17</v>
      </c>
      <c r="CG1321" s="199" t="str">
        <f t="shared" si="1639"/>
        <v>CG$17</v>
      </c>
      <c r="CH1321" s="199" t="str">
        <f t="shared" si="1639"/>
        <v>CH$17</v>
      </c>
      <c r="CI1321" s="199" t="str">
        <f t="shared" si="1639"/>
        <v>CI$17</v>
      </c>
      <c r="CJ1321" s="199" t="str">
        <f t="shared" si="1639"/>
        <v>CJ$17</v>
      </c>
      <c r="CK1321" s="199" t="str">
        <f t="shared" si="1639"/>
        <v>CK$17</v>
      </c>
      <c r="CL1321" s="199" t="str">
        <f t="shared" si="1639"/>
        <v>CL$17</v>
      </c>
      <c r="CN1321" s="201"/>
      <c r="CO1321" s="199" t="str">
        <f t="shared" ref="CO1321:DL1321" si="1640">CO$21</f>
        <v>CO$17</v>
      </c>
      <c r="CP1321" s="199" t="str">
        <f t="shared" si="1640"/>
        <v>CP$17</v>
      </c>
      <c r="CQ1321" s="199" t="str">
        <f t="shared" si="1640"/>
        <v>CQ$17</v>
      </c>
      <c r="CR1321" s="199" t="str">
        <f t="shared" si="1640"/>
        <v>CR$17</v>
      </c>
      <c r="CS1321" s="199" t="str">
        <f t="shared" si="1640"/>
        <v>CS$17</v>
      </c>
      <c r="CT1321" s="199" t="str">
        <f t="shared" si="1640"/>
        <v>CT$17</v>
      </c>
      <c r="CU1321" s="199" t="str">
        <f t="shared" si="1640"/>
        <v>CU$17</v>
      </c>
      <c r="CV1321" s="199" t="str">
        <f t="shared" si="1640"/>
        <v>CV$17</v>
      </c>
      <c r="CW1321" s="199" t="str">
        <f t="shared" si="1640"/>
        <v>CW$17</v>
      </c>
      <c r="CX1321" s="199" t="str">
        <f t="shared" si="1640"/>
        <v>CX$17</v>
      </c>
      <c r="CY1321" s="199" t="str">
        <f t="shared" si="1640"/>
        <v>CY$17</v>
      </c>
      <c r="CZ1321" s="199" t="str">
        <f t="shared" si="1640"/>
        <v>CZ$17</v>
      </c>
      <c r="DA1321" s="199" t="str">
        <f t="shared" si="1640"/>
        <v>DA$17</v>
      </c>
      <c r="DB1321" s="199" t="str">
        <f t="shared" si="1640"/>
        <v>DB$17</v>
      </c>
      <c r="DC1321" s="199" t="str">
        <f t="shared" si="1640"/>
        <v>DC$17</v>
      </c>
      <c r="DD1321" s="199" t="str">
        <f t="shared" si="1640"/>
        <v>DD$17</v>
      </c>
      <c r="DE1321" s="199" t="str">
        <f t="shared" si="1640"/>
        <v>DE$17</v>
      </c>
      <c r="DF1321" s="199" t="str">
        <f t="shared" si="1640"/>
        <v>DF$17</v>
      </c>
      <c r="DG1321" s="199" t="str">
        <f t="shared" si="1640"/>
        <v>DG$17</v>
      </c>
      <c r="DH1321" s="199" t="str">
        <f t="shared" si="1640"/>
        <v>DH$17</v>
      </c>
      <c r="DI1321" s="199" t="str">
        <f t="shared" si="1640"/>
        <v>DI$17</v>
      </c>
      <c r="DJ1321" s="199" t="str">
        <f t="shared" si="1640"/>
        <v>DJ$17</v>
      </c>
      <c r="DK1321" s="199" t="str">
        <f t="shared" si="1640"/>
        <v>DK$17</v>
      </c>
      <c r="DL1321" s="199" t="str">
        <f t="shared" si="1640"/>
        <v>DL$17</v>
      </c>
    </row>
    <row r="1322" spans="1:116" x14ac:dyDescent="0.4">
      <c r="A1322" s="174"/>
      <c r="E1322" s="8"/>
      <c r="G1322" s="175" t="s">
        <v>491</v>
      </c>
      <c r="H1322" s="200"/>
      <c r="I1322" s="201"/>
      <c r="J1322" s="201"/>
      <c r="K1322" s="202"/>
      <c r="L1322" s="202"/>
      <c r="M1322" s="202"/>
      <c r="N1322" s="202"/>
      <c r="O1322" s="202"/>
      <c r="P1322" s="202"/>
      <c r="R1322" s="202"/>
      <c r="S1322" s="190"/>
      <c r="T1322" s="190"/>
      <c r="U1322" s="190"/>
      <c r="V1322" s="190"/>
      <c r="W1322" s="190"/>
      <c r="X1322" s="190"/>
      <c r="Y1322" s="190"/>
      <c r="Z1322" s="190"/>
      <c r="AA1322" s="190"/>
      <c r="AB1322" s="190"/>
      <c r="AC1322" s="190"/>
      <c r="AD1322" s="190"/>
      <c r="AE1322" s="190"/>
      <c r="AF1322" s="190"/>
      <c r="AG1322" s="190"/>
      <c r="AH1322" s="190"/>
      <c r="AI1322" s="190"/>
      <c r="AJ1322" s="190"/>
      <c r="AK1322" s="190"/>
      <c r="AL1322" s="190"/>
      <c r="AM1322" s="190"/>
      <c r="AN1322" s="190"/>
      <c r="AO1322" s="190"/>
      <c r="AP1322" s="190"/>
      <c r="AQ1322" s="190"/>
      <c r="AR1322" s="190"/>
      <c r="AS1322" s="190"/>
      <c r="AT1322" s="190"/>
      <c r="AU1322" s="190"/>
      <c r="AV1322" s="190"/>
      <c r="AW1322" s="190"/>
      <c r="AX1322" s="190"/>
      <c r="AY1322" s="190"/>
      <c r="AZ1322" s="190"/>
      <c r="BA1322" s="190"/>
      <c r="BB1322" s="190"/>
      <c r="BC1322" s="190"/>
      <c r="BD1322" s="190"/>
      <c r="BE1322" s="190"/>
      <c r="BF1322" s="190"/>
      <c r="BG1322" s="190"/>
      <c r="BH1322" s="190"/>
      <c r="BI1322" s="190"/>
      <c r="BJ1322" s="190"/>
      <c r="BK1322" s="190"/>
      <c r="BL1322" s="190"/>
      <c r="BM1322" s="190"/>
      <c r="BN1322" s="190"/>
      <c r="BO1322" s="190"/>
      <c r="BP1322" s="190"/>
      <c r="BQ1322" s="190"/>
      <c r="BR1322" s="190"/>
      <c r="BS1322" s="190"/>
      <c r="BT1322" s="190"/>
      <c r="BU1322" s="190"/>
      <c r="BV1322" s="190"/>
      <c r="BW1322" s="190"/>
      <c r="BX1322" s="190"/>
      <c r="BY1322" s="190"/>
      <c r="BZ1322" s="190"/>
      <c r="CA1322" s="190"/>
      <c r="CB1322" s="190"/>
      <c r="CC1322" s="190"/>
      <c r="CD1322" s="190"/>
      <c r="CE1322" s="190"/>
      <c r="CF1322" s="190"/>
      <c r="CG1322" s="190"/>
      <c r="CH1322" s="190"/>
      <c r="CI1322" s="190"/>
      <c r="CJ1322" s="190"/>
      <c r="CK1322" s="190"/>
      <c r="CL1322" s="190"/>
      <c r="CN1322" s="201"/>
      <c r="CO1322" s="190"/>
      <c r="CP1322" s="190"/>
      <c r="CQ1322" s="190"/>
      <c r="CR1322" s="190"/>
      <c r="CS1322" s="190"/>
      <c r="CT1322" s="190"/>
      <c r="CU1322" s="190"/>
      <c r="CV1322" s="190"/>
      <c r="CW1322" s="190"/>
      <c r="CX1322" s="190"/>
      <c r="CY1322" s="190"/>
      <c r="CZ1322" s="190"/>
      <c r="DA1322" s="190"/>
      <c r="DB1322" s="190"/>
      <c r="DC1322" s="190"/>
      <c r="DD1322" s="190"/>
      <c r="DE1322" s="190"/>
      <c r="DF1322" s="190"/>
      <c r="DG1322" s="190"/>
      <c r="DH1322" s="190"/>
      <c r="DI1322" s="190"/>
      <c r="DJ1322" s="190"/>
      <c r="DK1322" s="190"/>
      <c r="DL1322" s="190"/>
    </row>
    <row r="1323" spans="1:116" x14ac:dyDescent="0.4">
      <c r="A1323" s="174"/>
      <c r="E1323" s="8"/>
      <c r="G1323" s="175" t="s">
        <v>505</v>
      </c>
      <c r="H1323" s="200"/>
      <c r="I1323" s="201"/>
      <c r="J1323" s="201"/>
      <c r="K1323" s="202"/>
      <c r="L1323" s="202"/>
      <c r="M1323" s="202"/>
      <c r="N1323" s="202"/>
      <c r="O1323" s="202"/>
      <c r="P1323" s="202"/>
      <c r="R1323" s="202"/>
      <c r="S1323" s="190"/>
      <c r="T1323" s="190"/>
      <c r="U1323" s="190"/>
      <c r="V1323" s="190"/>
      <c r="W1323" s="190"/>
      <c r="X1323" s="190"/>
      <c r="Y1323" s="190"/>
      <c r="Z1323" s="190"/>
      <c r="AA1323" s="190"/>
      <c r="AB1323" s="190"/>
      <c r="AC1323" s="190"/>
      <c r="AD1323" s="190"/>
      <c r="AE1323" s="190"/>
      <c r="AF1323" s="190"/>
      <c r="AG1323" s="190"/>
      <c r="AH1323" s="190"/>
      <c r="AI1323" s="190"/>
      <c r="AJ1323" s="190"/>
      <c r="AK1323" s="190"/>
      <c r="AL1323" s="190"/>
      <c r="AM1323" s="190"/>
      <c r="AN1323" s="190"/>
      <c r="AO1323" s="190"/>
      <c r="AP1323" s="190"/>
      <c r="AQ1323" s="190"/>
      <c r="AR1323" s="190"/>
      <c r="AS1323" s="190"/>
      <c r="AT1323" s="190"/>
      <c r="AU1323" s="190"/>
      <c r="AV1323" s="190"/>
      <c r="AW1323" s="190"/>
      <c r="AX1323" s="190"/>
      <c r="AY1323" s="190"/>
      <c r="AZ1323" s="190"/>
      <c r="BA1323" s="190"/>
      <c r="BB1323" s="190"/>
      <c r="BC1323" s="190"/>
      <c r="BD1323" s="190"/>
      <c r="BE1323" s="190"/>
      <c r="BF1323" s="190"/>
      <c r="BG1323" s="190"/>
      <c r="BH1323" s="190"/>
      <c r="BI1323" s="190"/>
      <c r="BJ1323" s="190"/>
      <c r="BK1323" s="190"/>
      <c r="BL1323" s="190"/>
      <c r="BM1323" s="190"/>
      <c r="BN1323" s="190"/>
      <c r="BO1323" s="190"/>
      <c r="BP1323" s="190"/>
      <c r="BQ1323" s="190"/>
      <c r="BR1323" s="190"/>
      <c r="BS1323" s="190"/>
      <c r="BT1323" s="190"/>
      <c r="BU1323" s="190"/>
      <c r="BV1323" s="190"/>
      <c r="BW1323" s="190"/>
      <c r="BX1323" s="190"/>
      <c r="BY1323" s="190"/>
      <c r="BZ1323" s="190"/>
      <c r="CA1323" s="190"/>
      <c r="CB1323" s="190"/>
      <c r="CC1323" s="190"/>
      <c r="CD1323" s="190"/>
      <c r="CE1323" s="190"/>
      <c r="CF1323" s="190"/>
      <c r="CG1323" s="190"/>
      <c r="CH1323" s="190"/>
      <c r="CI1323" s="190"/>
      <c r="CJ1323" s="190"/>
      <c r="CK1323" s="190"/>
      <c r="CL1323" s="190"/>
      <c r="CN1323" s="201"/>
      <c r="CO1323" s="190"/>
      <c r="CP1323" s="190"/>
      <c r="CQ1323" s="190"/>
      <c r="CR1323" s="190"/>
      <c r="CS1323" s="190"/>
      <c r="CT1323" s="190"/>
      <c r="CU1323" s="190"/>
      <c r="CV1323" s="190"/>
      <c r="CW1323" s="190"/>
      <c r="CX1323" s="190"/>
      <c r="CY1323" s="190"/>
      <c r="CZ1323" s="190"/>
      <c r="DA1323" s="190"/>
      <c r="DB1323" s="190"/>
      <c r="DC1323" s="190"/>
      <c r="DD1323" s="190"/>
      <c r="DE1323" s="190"/>
      <c r="DF1323" s="190"/>
      <c r="DG1323" s="190"/>
      <c r="DH1323" s="190"/>
      <c r="DI1323" s="190"/>
      <c r="DJ1323" s="190"/>
      <c r="DK1323" s="190"/>
      <c r="DL1323" s="190"/>
    </row>
    <row r="1324" spans="1:116" x14ac:dyDescent="0.4">
      <c r="A1324" s="174"/>
      <c r="E1324" s="8"/>
      <c r="G1324" s="175" t="s">
        <v>463</v>
      </c>
      <c r="H1324" s="200"/>
      <c r="I1324" s="201"/>
      <c r="J1324" s="201"/>
      <c r="K1324" s="202"/>
      <c r="L1324" s="202"/>
      <c r="M1324" s="202"/>
      <c r="N1324" s="202"/>
      <c r="O1324" s="202"/>
      <c r="P1324" s="202"/>
      <c r="R1324" s="202"/>
      <c r="S1324" s="190" t="str">
        <f t="shared" ref="S1324:AX1324" si="1641">S$22</f>
        <v>S$18</v>
      </c>
      <c r="T1324" s="190" t="str">
        <f t="shared" si="1641"/>
        <v>T$18</v>
      </c>
      <c r="U1324" s="190" t="str">
        <f t="shared" si="1641"/>
        <v>U$18</v>
      </c>
      <c r="V1324" s="190" t="str">
        <f t="shared" si="1641"/>
        <v>V$18</v>
      </c>
      <c r="W1324" s="190" t="str">
        <f t="shared" si="1641"/>
        <v>W$18</v>
      </c>
      <c r="X1324" s="190" t="str">
        <f t="shared" si="1641"/>
        <v>X$18</v>
      </c>
      <c r="Y1324" s="190" t="str">
        <f t="shared" si="1641"/>
        <v>Y$18</v>
      </c>
      <c r="Z1324" s="190" t="str">
        <f t="shared" si="1641"/>
        <v>Z$18</v>
      </c>
      <c r="AA1324" s="190" t="str">
        <f t="shared" si="1641"/>
        <v>AA$18</v>
      </c>
      <c r="AB1324" s="190" t="str">
        <f t="shared" si="1641"/>
        <v>AB$18</v>
      </c>
      <c r="AC1324" s="190" t="str">
        <f t="shared" si="1641"/>
        <v>AC$18</v>
      </c>
      <c r="AD1324" s="190" t="str">
        <f t="shared" si="1641"/>
        <v>AD$18</v>
      </c>
      <c r="AE1324" s="190" t="str">
        <f t="shared" si="1641"/>
        <v>AE$18</v>
      </c>
      <c r="AF1324" s="190" t="str">
        <f t="shared" si="1641"/>
        <v>AF$18</v>
      </c>
      <c r="AG1324" s="190" t="str">
        <f t="shared" si="1641"/>
        <v>AG$18</v>
      </c>
      <c r="AH1324" s="190" t="str">
        <f t="shared" si="1641"/>
        <v>AH$18</v>
      </c>
      <c r="AI1324" s="190" t="str">
        <f t="shared" si="1641"/>
        <v>AI$18</v>
      </c>
      <c r="AJ1324" s="190" t="str">
        <f t="shared" si="1641"/>
        <v>AJ$18</v>
      </c>
      <c r="AK1324" s="190" t="str">
        <f t="shared" si="1641"/>
        <v>AK$18</v>
      </c>
      <c r="AL1324" s="190" t="str">
        <f t="shared" si="1641"/>
        <v>AL$18</v>
      </c>
      <c r="AM1324" s="190" t="str">
        <f t="shared" si="1641"/>
        <v>AM$18</v>
      </c>
      <c r="AN1324" s="190" t="str">
        <f t="shared" si="1641"/>
        <v>AN$18</v>
      </c>
      <c r="AO1324" s="190" t="str">
        <f t="shared" si="1641"/>
        <v>AO$18</v>
      </c>
      <c r="AP1324" s="190" t="str">
        <f t="shared" si="1641"/>
        <v>AP$18</v>
      </c>
      <c r="AQ1324" s="190" t="str">
        <f t="shared" si="1641"/>
        <v>AQ$18</v>
      </c>
      <c r="AR1324" s="190" t="str">
        <f t="shared" si="1641"/>
        <v>AR$18</v>
      </c>
      <c r="AS1324" s="190" t="str">
        <f t="shared" si="1641"/>
        <v>AS$18</v>
      </c>
      <c r="AT1324" s="190" t="str">
        <f t="shared" si="1641"/>
        <v>AT$18</v>
      </c>
      <c r="AU1324" s="190" t="str">
        <f t="shared" si="1641"/>
        <v>AU$18</v>
      </c>
      <c r="AV1324" s="190" t="str">
        <f t="shared" si="1641"/>
        <v>AV$18</v>
      </c>
      <c r="AW1324" s="190" t="str">
        <f t="shared" si="1641"/>
        <v>AW$18</v>
      </c>
      <c r="AX1324" s="190" t="str">
        <f t="shared" si="1641"/>
        <v>AX$18</v>
      </c>
      <c r="AY1324" s="190" t="str">
        <f t="shared" ref="AY1324:CD1324" si="1642">AY$22</f>
        <v>AY$18</v>
      </c>
      <c r="AZ1324" s="190" t="str">
        <f t="shared" si="1642"/>
        <v>AZ$18</v>
      </c>
      <c r="BA1324" s="190" t="str">
        <f t="shared" si="1642"/>
        <v>BA$18</v>
      </c>
      <c r="BB1324" s="190" t="str">
        <f t="shared" si="1642"/>
        <v>BB$18</v>
      </c>
      <c r="BC1324" s="190" t="str">
        <f t="shared" si="1642"/>
        <v>BC$18</v>
      </c>
      <c r="BD1324" s="190" t="str">
        <f t="shared" si="1642"/>
        <v>BD$18</v>
      </c>
      <c r="BE1324" s="190" t="str">
        <f t="shared" si="1642"/>
        <v>BE$18</v>
      </c>
      <c r="BF1324" s="190" t="str">
        <f t="shared" si="1642"/>
        <v>BF$18</v>
      </c>
      <c r="BG1324" s="190" t="str">
        <f t="shared" si="1642"/>
        <v>BG$18</v>
      </c>
      <c r="BH1324" s="190" t="str">
        <f t="shared" si="1642"/>
        <v>BH$18</v>
      </c>
      <c r="BI1324" s="190" t="str">
        <f t="shared" si="1642"/>
        <v>BI$18</v>
      </c>
      <c r="BJ1324" s="190" t="str">
        <f t="shared" si="1642"/>
        <v>BJ$18</v>
      </c>
      <c r="BK1324" s="190" t="str">
        <f t="shared" si="1642"/>
        <v>BK$18</v>
      </c>
      <c r="BL1324" s="190" t="str">
        <f t="shared" si="1642"/>
        <v>BL$18</v>
      </c>
      <c r="BM1324" s="190" t="str">
        <f t="shared" si="1642"/>
        <v>BM$18</v>
      </c>
      <c r="BN1324" s="190" t="str">
        <f t="shared" si="1642"/>
        <v>BN$18</v>
      </c>
      <c r="BO1324" s="190" t="str">
        <f t="shared" si="1642"/>
        <v>BO$18</v>
      </c>
      <c r="BP1324" s="190" t="str">
        <f t="shared" si="1642"/>
        <v>BP$18</v>
      </c>
      <c r="BQ1324" s="190" t="str">
        <f t="shared" si="1642"/>
        <v>BQ$18</v>
      </c>
      <c r="BR1324" s="190" t="str">
        <f t="shared" si="1642"/>
        <v>BR$18</v>
      </c>
      <c r="BS1324" s="190" t="str">
        <f t="shared" si="1642"/>
        <v>BS$18</v>
      </c>
      <c r="BT1324" s="190" t="str">
        <f t="shared" si="1642"/>
        <v>BT$18</v>
      </c>
      <c r="BU1324" s="190" t="str">
        <f t="shared" si="1642"/>
        <v>BU$18</v>
      </c>
      <c r="BV1324" s="190" t="str">
        <f t="shared" si="1642"/>
        <v>BV$18</v>
      </c>
      <c r="BW1324" s="190" t="str">
        <f t="shared" si="1642"/>
        <v>BW$18</v>
      </c>
      <c r="BX1324" s="190" t="str">
        <f t="shared" si="1642"/>
        <v>BX$18</v>
      </c>
      <c r="BY1324" s="190" t="str">
        <f t="shared" si="1642"/>
        <v>BY$18</v>
      </c>
      <c r="BZ1324" s="190" t="str">
        <f t="shared" si="1642"/>
        <v>BZ$18</v>
      </c>
      <c r="CA1324" s="190" t="str">
        <f t="shared" si="1642"/>
        <v>CA$18</v>
      </c>
      <c r="CB1324" s="190" t="str">
        <f t="shared" si="1642"/>
        <v>CB$18</v>
      </c>
      <c r="CC1324" s="190" t="str">
        <f t="shared" si="1642"/>
        <v>CC$18</v>
      </c>
      <c r="CD1324" s="190" t="str">
        <f t="shared" si="1642"/>
        <v>CD$18</v>
      </c>
      <c r="CE1324" s="190" t="str">
        <f t="shared" ref="CE1324:CL1324" si="1643">CE$22</f>
        <v>CE$18</v>
      </c>
      <c r="CF1324" s="190" t="str">
        <f t="shared" si="1643"/>
        <v>CF$18</v>
      </c>
      <c r="CG1324" s="190" t="str">
        <f t="shared" si="1643"/>
        <v>CG$18</v>
      </c>
      <c r="CH1324" s="190" t="str">
        <f t="shared" si="1643"/>
        <v>CH$18</v>
      </c>
      <c r="CI1324" s="190" t="str">
        <f t="shared" si="1643"/>
        <v>CI$18</v>
      </c>
      <c r="CJ1324" s="190" t="str">
        <f t="shared" si="1643"/>
        <v>CJ$18</v>
      </c>
      <c r="CK1324" s="190" t="str">
        <f t="shared" si="1643"/>
        <v>CK$18</v>
      </c>
      <c r="CL1324" s="190" t="str">
        <f t="shared" si="1643"/>
        <v>CL$18</v>
      </c>
      <c r="CN1324" s="201"/>
      <c r="CO1324" s="190" t="str">
        <f t="shared" ref="CO1324:DL1324" si="1644">CO$22</f>
        <v>CO$18</v>
      </c>
      <c r="CP1324" s="190" t="str">
        <f t="shared" si="1644"/>
        <v>CP$18</v>
      </c>
      <c r="CQ1324" s="190" t="str">
        <f t="shared" si="1644"/>
        <v>CQ$18</v>
      </c>
      <c r="CR1324" s="190" t="str">
        <f t="shared" si="1644"/>
        <v>CR$18</v>
      </c>
      <c r="CS1324" s="190" t="str">
        <f t="shared" si="1644"/>
        <v>CS$18</v>
      </c>
      <c r="CT1324" s="190" t="str">
        <f t="shared" si="1644"/>
        <v>CT$18</v>
      </c>
      <c r="CU1324" s="190" t="str">
        <f t="shared" si="1644"/>
        <v>CU$18</v>
      </c>
      <c r="CV1324" s="190" t="str">
        <f t="shared" si="1644"/>
        <v>CV$18</v>
      </c>
      <c r="CW1324" s="190" t="str">
        <f t="shared" si="1644"/>
        <v>CW$18</v>
      </c>
      <c r="CX1324" s="190" t="str">
        <f t="shared" si="1644"/>
        <v>CX$18</v>
      </c>
      <c r="CY1324" s="190" t="str">
        <f t="shared" si="1644"/>
        <v>CY$18</v>
      </c>
      <c r="CZ1324" s="190" t="str">
        <f t="shared" si="1644"/>
        <v>CZ$18</v>
      </c>
      <c r="DA1324" s="190" t="str">
        <f t="shared" si="1644"/>
        <v>DA$18</v>
      </c>
      <c r="DB1324" s="190" t="str">
        <f t="shared" si="1644"/>
        <v>DB$18</v>
      </c>
      <c r="DC1324" s="190" t="str">
        <f t="shared" si="1644"/>
        <v>DC$18</v>
      </c>
      <c r="DD1324" s="190" t="str">
        <f t="shared" si="1644"/>
        <v>DD$18</v>
      </c>
      <c r="DE1324" s="190" t="str">
        <f t="shared" si="1644"/>
        <v>DE$18</v>
      </c>
      <c r="DF1324" s="190" t="str">
        <f t="shared" si="1644"/>
        <v>DF$18</v>
      </c>
      <c r="DG1324" s="190" t="str">
        <f t="shared" si="1644"/>
        <v>DG$18</v>
      </c>
      <c r="DH1324" s="190" t="str">
        <f t="shared" si="1644"/>
        <v>DH$18</v>
      </c>
      <c r="DI1324" s="190" t="str">
        <f t="shared" si="1644"/>
        <v>DI$18</v>
      </c>
      <c r="DJ1324" s="190" t="str">
        <f t="shared" si="1644"/>
        <v>DJ$18</v>
      </c>
      <c r="DK1324" s="190" t="str">
        <f t="shared" si="1644"/>
        <v>DK$18</v>
      </c>
      <c r="DL1324" s="190" t="str">
        <f t="shared" si="1644"/>
        <v>DL$18</v>
      </c>
    </row>
    <row r="1325" spans="1:116" x14ac:dyDescent="0.4">
      <c r="A1325" s="174"/>
      <c r="E1325" s="8"/>
      <c r="G1325" s="175" t="s">
        <v>464</v>
      </c>
      <c r="H1325" s="200"/>
      <c r="I1325" s="201"/>
      <c r="J1325" s="201"/>
      <c r="K1325" s="202"/>
      <c r="L1325" s="202"/>
      <c r="M1325" s="202"/>
      <c r="N1325" s="202"/>
      <c r="O1325" s="202"/>
      <c r="P1325" s="202"/>
      <c r="R1325" s="202"/>
      <c r="S1325" s="190" t="str">
        <f t="shared" ref="S1325:AX1325" si="1645">S$23</f>
        <v>S$19</v>
      </c>
      <c r="T1325" s="190" t="str">
        <f t="shared" si="1645"/>
        <v>T$19</v>
      </c>
      <c r="U1325" s="190" t="str">
        <f t="shared" si="1645"/>
        <v>U$19</v>
      </c>
      <c r="V1325" s="190" t="str">
        <f t="shared" si="1645"/>
        <v>V$19</v>
      </c>
      <c r="W1325" s="190" t="str">
        <f t="shared" si="1645"/>
        <v>W$19</v>
      </c>
      <c r="X1325" s="190" t="str">
        <f t="shared" si="1645"/>
        <v>X$19</v>
      </c>
      <c r="Y1325" s="190" t="str">
        <f t="shared" si="1645"/>
        <v>Y$19</v>
      </c>
      <c r="Z1325" s="190" t="str">
        <f t="shared" si="1645"/>
        <v>Z$19</v>
      </c>
      <c r="AA1325" s="190" t="str">
        <f t="shared" si="1645"/>
        <v>AA$19</v>
      </c>
      <c r="AB1325" s="190" t="str">
        <f t="shared" si="1645"/>
        <v>AB$19</v>
      </c>
      <c r="AC1325" s="190" t="str">
        <f t="shared" si="1645"/>
        <v>AC$19</v>
      </c>
      <c r="AD1325" s="190" t="str">
        <f t="shared" si="1645"/>
        <v>AD$19</v>
      </c>
      <c r="AE1325" s="190" t="str">
        <f t="shared" si="1645"/>
        <v>AE$19</v>
      </c>
      <c r="AF1325" s="190" t="str">
        <f t="shared" si="1645"/>
        <v>AF$19</v>
      </c>
      <c r="AG1325" s="190" t="str">
        <f t="shared" si="1645"/>
        <v>AG$19</v>
      </c>
      <c r="AH1325" s="190" t="str">
        <f t="shared" si="1645"/>
        <v>AH$19</v>
      </c>
      <c r="AI1325" s="190" t="str">
        <f t="shared" si="1645"/>
        <v>AI$19</v>
      </c>
      <c r="AJ1325" s="190" t="str">
        <f t="shared" si="1645"/>
        <v>AJ$19</v>
      </c>
      <c r="AK1325" s="190" t="str">
        <f t="shared" si="1645"/>
        <v>AK$19</v>
      </c>
      <c r="AL1325" s="190" t="str">
        <f t="shared" si="1645"/>
        <v>AL$19</v>
      </c>
      <c r="AM1325" s="190" t="str">
        <f t="shared" si="1645"/>
        <v>AM$19</v>
      </c>
      <c r="AN1325" s="190" t="str">
        <f t="shared" si="1645"/>
        <v>AN$19</v>
      </c>
      <c r="AO1325" s="190" t="str">
        <f t="shared" si="1645"/>
        <v>AO$19</v>
      </c>
      <c r="AP1325" s="190" t="str">
        <f t="shared" si="1645"/>
        <v>AP$19</v>
      </c>
      <c r="AQ1325" s="190" t="str">
        <f t="shared" si="1645"/>
        <v>AQ$19</v>
      </c>
      <c r="AR1325" s="190" t="str">
        <f t="shared" si="1645"/>
        <v>AR$19</v>
      </c>
      <c r="AS1325" s="190" t="str">
        <f t="shared" si="1645"/>
        <v>AS$19</v>
      </c>
      <c r="AT1325" s="190" t="str">
        <f t="shared" si="1645"/>
        <v>AT$19</v>
      </c>
      <c r="AU1325" s="190" t="str">
        <f t="shared" si="1645"/>
        <v>AU$19</v>
      </c>
      <c r="AV1325" s="190" t="str">
        <f t="shared" si="1645"/>
        <v>AV$19</v>
      </c>
      <c r="AW1325" s="190" t="str">
        <f t="shared" si="1645"/>
        <v>AW$19</v>
      </c>
      <c r="AX1325" s="190" t="str">
        <f t="shared" si="1645"/>
        <v>AX$19</v>
      </c>
      <c r="AY1325" s="190" t="str">
        <f t="shared" ref="AY1325:CD1325" si="1646">AY$23</f>
        <v>AY$19</v>
      </c>
      <c r="AZ1325" s="190" t="str">
        <f t="shared" si="1646"/>
        <v>AZ$19</v>
      </c>
      <c r="BA1325" s="190" t="str">
        <f t="shared" si="1646"/>
        <v>BA$19</v>
      </c>
      <c r="BB1325" s="190" t="str">
        <f t="shared" si="1646"/>
        <v>BB$19</v>
      </c>
      <c r="BC1325" s="190" t="str">
        <f t="shared" si="1646"/>
        <v>BC$19</v>
      </c>
      <c r="BD1325" s="190" t="str">
        <f t="shared" si="1646"/>
        <v>BD$19</v>
      </c>
      <c r="BE1325" s="190" t="str">
        <f t="shared" si="1646"/>
        <v>BE$19</v>
      </c>
      <c r="BF1325" s="190" t="str">
        <f t="shared" si="1646"/>
        <v>BF$19</v>
      </c>
      <c r="BG1325" s="190" t="str">
        <f t="shared" si="1646"/>
        <v>BG$19</v>
      </c>
      <c r="BH1325" s="190" t="str">
        <f t="shared" si="1646"/>
        <v>BH$19</v>
      </c>
      <c r="BI1325" s="190" t="str">
        <f t="shared" si="1646"/>
        <v>BI$19</v>
      </c>
      <c r="BJ1325" s="190" t="str">
        <f t="shared" si="1646"/>
        <v>BJ$19</v>
      </c>
      <c r="BK1325" s="190" t="str">
        <f t="shared" si="1646"/>
        <v>BK$19</v>
      </c>
      <c r="BL1325" s="190" t="str">
        <f t="shared" si="1646"/>
        <v>BL$19</v>
      </c>
      <c r="BM1325" s="190" t="str">
        <f t="shared" si="1646"/>
        <v>BM$19</v>
      </c>
      <c r="BN1325" s="190" t="str">
        <f t="shared" si="1646"/>
        <v>BN$19</v>
      </c>
      <c r="BO1325" s="190" t="str">
        <f t="shared" si="1646"/>
        <v>BO$19</v>
      </c>
      <c r="BP1325" s="190" t="str">
        <f t="shared" si="1646"/>
        <v>BP$19</v>
      </c>
      <c r="BQ1325" s="190" t="str">
        <f t="shared" si="1646"/>
        <v>BQ$19</v>
      </c>
      <c r="BR1325" s="190" t="str">
        <f t="shared" si="1646"/>
        <v>BR$19</v>
      </c>
      <c r="BS1325" s="190" t="str">
        <f t="shared" si="1646"/>
        <v>BS$19</v>
      </c>
      <c r="BT1325" s="190" t="str">
        <f t="shared" si="1646"/>
        <v>BT$19</v>
      </c>
      <c r="BU1325" s="190" t="str">
        <f t="shared" si="1646"/>
        <v>BU$19</v>
      </c>
      <c r="BV1325" s="190" t="str">
        <f t="shared" si="1646"/>
        <v>BV$19</v>
      </c>
      <c r="BW1325" s="190" t="str">
        <f t="shared" si="1646"/>
        <v>BW$19</v>
      </c>
      <c r="BX1325" s="190" t="str">
        <f t="shared" si="1646"/>
        <v>BX$19</v>
      </c>
      <c r="BY1325" s="190" t="str">
        <f t="shared" si="1646"/>
        <v>BY$19</v>
      </c>
      <c r="BZ1325" s="190" t="str">
        <f t="shared" si="1646"/>
        <v>BZ$19</v>
      </c>
      <c r="CA1325" s="190" t="str">
        <f t="shared" si="1646"/>
        <v>CA$19</v>
      </c>
      <c r="CB1325" s="190" t="str">
        <f t="shared" si="1646"/>
        <v>CB$19</v>
      </c>
      <c r="CC1325" s="190" t="str">
        <f t="shared" si="1646"/>
        <v>CC$19</v>
      </c>
      <c r="CD1325" s="190" t="str">
        <f t="shared" si="1646"/>
        <v>CD$19</v>
      </c>
      <c r="CE1325" s="190" t="str">
        <f t="shared" ref="CE1325:CL1325" si="1647">CE$23</f>
        <v>CE$19</v>
      </c>
      <c r="CF1325" s="190" t="str">
        <f t="shared" si="1647"/>
        <v>CF$19</v>
      </c>
      <c r="CG1325" s="190" t="str">
        <f t="shared" si="1647"/>
        <v>CG$19</v>
      </c>
      <c r="CH1325" s="190" t="str">
        <f t="shared" si="1647"/>
        <v>CH$19</v>
      </c>
      <c r="CI1325" s="190" t="str">
        <f t="shared" si="1647"/>
        <v>CI$19</v>
      </c>
      <c r="CJ1325" s="190" t="str">
        <f t="shared" si="1647"/>
        <v>CJ$19</v>
      </c>
      <c r="CK1325" s="190" t="str">
        <f t="shared" si="1647"/>
        <v>CK$19</v>
      </c>
      <c r="CL1325" s="190" t="str">
        <f t="shared" si="1647"/>
        <v>CL$19</v>
      </c>
      <c r="CN1325" s="201"/>
      <c r="CO1325" s="190" t="str">
        <f t="shared" ref="CO1325:DL1325" si="1648">CO$23</f>
        <v>CO$19</v>
      </c>
      <c r="CP1325" s="190" t="str">
        <f t="shared" si="1648"/>
        <v>CP$19</v>
      </c>
      <c r="CQ1325" s="190" t="str">
        <f t="shared" si="1648"/>
        <v>CQ$19</v>
      </c>
      <c r="CR1325" s="190" t="str">
        <f t="shared" si="1648"/>
        <v>CR$19</v>
      </c>
      <c r="CS1325" s="190" t="str">
        <f t="shared" si="1648"/>
        <v>CS$19</v>
      </c>
      <c r="CT1325" s="190" t="str">
        <f t="shared" si="1648"/>
        <v>CT$19</v>
      </c>
      <c r="CU1325" s="190" t="str">
        <f t="shared" si="1648"/>
        <v>CU$19</v>
      </c>
      <c r="CV1325" s="190" t="str">
        <f t="shared" si="1648"/>
        <v>CV$19</v>
      </c>
      <c r="CW1325" s="190" t="str">
        <f t="shared" si="1648"/>
        <v>CW$19</v>
      </c>
      <c r="CX1325" s="190" t="str">
        <f t="shared" si="1648"/>
        <v>CX$19</v>
      </c>
      <c r="CY1325" s="190" t="str">
        <f t="shared" si="1648"/>
        <v>CY$19</v>
      </c>
      <c r="CZ1325" s="190" t="str">
        <f t="shared" si="1648"/>
        <v>CZ$19</v>
      </c>
      <c r="DA1325" s="190" t="str">
        <f t="shared" si="1648"/>
        <v>DA$19</v>
      </c>
      <c r="DB1325" s="190" t="str">
        <f t="shared" si="1648"/>
        <v>DB$19</v>
      </c>
      <c r="DC1325" s="190" t="str">
        <f t="shared" si="1648"/>
        <v>DC$19</v>
      </c>
      <c r="DD1325" s="190" t="str">
        <f t="shared" si="1648"/>
        <v>DD$19</v>
      </c>
      <c r="DE1325" s="190" t="str">
        <f t="shared" si="1648"/>
        <v>DE$19</v>
      </c>
      <c r="DF1325" s="190" t="str">
        <f t="shared" si="1648"/>
        <v>DF$19</v>
      </c>
      <c r="DG1325" s="190" t="str">
        <f t="shared" si="1648"/>
        <v>DG$19</v>
      </c>
      <c r="DH1325" s="190" t="str">
        <f t="shared" si="1648"/>
        <v>DH$19</v>
      </c>
      <c r="DI1325" s="190" t="str">
        <f t="shared" si="1648"/>
        <v>DI$19</v>
      </c>
      <c r="DJ1325" s="190" t="str">
        <f t="shared" si="1648"/>
        <v>DJ$19</v>
      </c>
      <c r="DK1325" s="190" t="str">
        <f t="shared" si="1648"/>
        <v>DK$19</v>
      </c>
      <c r="DL1325" s="190" t="str">
        <f t="shared" si="1648"/>
        <v>DL$19</v>
      </c>
    </row>
    <row r="1326" spans="1:116" x14ac:dyDescent="0.4">
      <c r="A1326" s="31" t="s">
        <v>218</v>
      </c>
      <c r="B1326" s="31" t="s">
        <v>81</v>
      </c>
      <c r="C1326" s="31"/>
      <c r="D1326" t="s">
        <v>766</v>
      </c>
      <c r="E1326" s="8" t="str">
        <f t="shared" ref="E1326:E1383" si="1649">ROW()&amp;" "&amp;D1326</f>
        <v>1326 FAINT-S</v>
      </c>
      <c r="F1326" t="s">
        <v>446</v>
      </c>
      <c r="G1326" s="66" t="s">
        <v>284</v>
      </c>
      <c r="H1326" s="22"/>
      <c r="I1326" s="299"/>
      <c r="J1326" s="299"/>
      <c r="K1326" s="22"/>
      <c r="L1326" s="22"/>
      <c r="M1326" s="22"/>
      <c r="N1326" s="22"/>
      <c r="O1326" s="22"/>
      <c r="P1326" s="22"/>
      <c r="R1326" s="66"/>
      <c r="S1326" s="300"/>
      <c r="T1326" s="300"/>
      <c r="U1326" s="300"/>
      <c r="V1326" s="300"/>
      <c r="W1326" s="300"/>
      <c r="X1326" s="300"/>
      <c r="Y1326" s="300"/>
      <c r="Z1326" s="300"/>
      <c r="AA1326" s="300"/>
      <c r="AB1326" s="300"/>
      <c r="AC1326" s="300"/>
      <c r="AD1326" s="300"/>
      <c r="AE1326" s="300"/>
      <c r="AF1326" s="300"/>
      <c r="AG1326" s="300"/>
      <c r="AH1326" s="300"/>
      <c r="AI1326" s="300"/>
      <c r="AJ1326" s="300"/>
      <c r="AK1326" s="300"/>
      <c r="AL1326" s="300"/>
      <c r="AM1326" s="300"/>
      <c r="AN1326" s="300"/>
      <c r="AO1326" s="300"/>
      <c r="AP1326" s="300"/>
      <c r="AQ1326" s="300"/>
      <c r="AR1326" s="300"/>
      <c r="AS1326" s="300"/>
      <c r="AT1326" s="300"/>
      <c r="AU1326" s="300"/>
      <c r="AV1326" s="300"/>
      <c r="AW1326" s="300"/>
      <c r="AX1326" s="300"/>
      <c r="AY1326" s="300"/>
      <c r="AZ1326" s="300"/>
      <c r="BA1326" s="300"/>
      <c r="BB1326" s="300"/>
      <c r="BC1326" s="300"/>
      <c r="BD1326" s="300"/>
      <c r="BE1326" s="300"/>
      <c r="BF1326" s="300"/>
      <c r="BG1326" s="300"/>
      <c r="BH1326" s="300"/>
      <c r="BI1326" s="300"/>
      <c r="BJ1326" s="300"/>
      <c r="BK1326" s="300"/>
      <c r="BL1326" s="300"/>
      <c r="BM1326" s="300"/>
      <c r="BN1326" s="300"/>
      <c r="BO1326" s="300"/>
      <c r="BP1326" s="300"/>
      <c r="BQ1326" s="300"/>
      <c r="BR1326" s="300"/>
      <c r="BS1326" s="300"/>
      <c r="BT1326" s="300"/>
      <c r="BU1326" s="300"/>
      <c r="BV1326" s="300"/>
      <c r="BW1326" s="300"/>
      <c r="BX1326" s="300"/>
      <c r="BY1326" s="300"/>
      <c r="BZ1326" s="300"/>
      <c r="CA1326" s="300"/>
      <c r="CB1326" s="300"/>
      <c r="CC1326" s="300"/>
      <c r="CD1326" s="300"/>
      <c r="CE1326" s="300"/>
      <c r="CF1326" s="300"/>
      <c r="CG1326" s="300"/>
      <c r="CH1326" s="300"/>
      <c r="CI1326" s="300"/>
      <c r="CJ1326" s="300"/>
      <c r="CK1326" s="300"/>
      <c r="CL1326" s="300"/>
      <c r="CN1326" s="299"/>
      <c r="CO1326" s="300"/>
      <c r="CP1326" s="300"/>
      <c r="CQ1326" s="300"/>
      <c r="CR1326" s="300"/>
      <c r="CS1326" s="300"/>
      <c r="CT1326" s="300"/>
      <c r="CU1326" s="300"/>
      <c r="CV1326" s="300"/>
      <c r="CW1326" s="300"/>
      <c r="CX1326" s="300"/>
      <c r="CY1326" s="300"/>
      <c r="CZ1326" s="300"/>
      <c r="DA1326" s="300"/>
      <c r="DB1326" s="300"/>
      <c r="DC1326" s="300"/>
      <c r="DD1326" s="300"/>
      <c r="DE1326" s="300"/>
      <c r="DF1326" s="300"/>
      <c r="DG1326" s="300"/>
      <c r="DH1326" s="300"/>
      <c r="DI1326" s="300"/>
      <c r="DJ1326" s="300"/>
      <c r="DK1326" s="300"/>
      <c r="DL1326" s="300"/>
    </row>
    <row r="1327" spans="1:116" x14ac:dyDescent="0.4">
      <c r="B1327" s="8" t="str">
        <f t="shared" ref="B1327" si="1650">E1327</f>
        <v>1327 FAINT-S</v>
      </c>
      <c r="C1327" s="8"/>
      <c r="D1327" t="s">
        <v>766</v>
      </c>
      <c r="E1327" s="8" t="str">
        <f t="shared" ref="E1327" si="1651">ROW()&amp;" "&amp;D1327</f>
        <v>1327 FAINT-S</v>
      </c>
      <c r="G1327" s="95" t="str">
        <f>"Assumptions - "&amp;G1326</f>
        <v>Assumptions - Volume driven secondary intangible assets:</v>
      </c>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1:116" x14ac:dyDescent="0.4">
      <c r="B1328" s="8" t="str">
        <f>E1328</f>
        <v>1328 FAINT-S</v>
      </c>
      <c r="C1328" s="8"/>
      <c r="D1328" t="s">
        <v>766</v>
      </c>
      <c r="E1328" s="8" t="str">
        <f t="shared" si="1649"/>
        <v>1328 FAINT-S</v>
      </c>
      <c r="G1328" s="145" t="s">
        <v>206</v>
      </c>
      <c r="H1328" s="57">
        <v>5</v>
      </c>
      <c r="S1328" s="72"/>
      <c r="T1328" s="72"/>
      <c r="U1328" s="72"/>
      <c r="V1328" s="72"/>
      <c r="W1328" s="72"/>
      <c r="X1328" s="72"/>
      <c r="Y1328" s="72"/>
      <c r="Z1328" s="72"/>
      <c r="AA1328" s="72"/>
      <c r="AB1328" s="72"/>
      <c r="AC1328" s="72"/>
      <c r="AD1328" s="72"/>
      <c r="AE1328" s="72"/>
      <c r="AF1328" s="72"/>
      <c r="AG1328" s="72"/>
      <c r="AH1328" s="72"/>
      <c r="AI1328" s="72"/>
      <c r="AJ1328" s="72"/>
      <c r="AK1328" s="72"/>
      <c r="AL1328" s="72"/>
      <c r="AM1328" s="72"/>
      <c r="AN1328" s="72"/>
      <c r="AO1328" s="72"/>
      <c r="AP1328" s="72"/>
      <c r="AQ1328" s="72"/>
      <c r="AR1328" s="72"/>
      <c r="AS1328" s="72"/>
      <c r="AT1328" s="72"/>
      <c r="AU1328" s="72"/>
      <c r="AV1328" s="72"/>
      <c r="AW1328" s="72"/>
      <c r="AX1328" s="72"/>
      <c r="AY1328" s="72"/>
      <c r="AZ1328" s="72"/>
      <c r="BA1328" s="72"/>
      <c r="BB1328" s="72"/>
      <c r="BC1328" s="72"/>
      <c r="BD1328" s="72"/>
      <c r="BE1328" s="72"/>
      <c r="BF1328" s="72"/>
      <c r="BG1328" s="72"/>
      <c r="BH1328" s="72"/>
      <c r="BI1328" s="72"/>
      <c r="BJ1328" s="72"/>
      <c r="BK1328" s="72"/>
      <c r="BL1328" s="72"/>
      <c r="BM1328" s="72"/>
      <c r="BN1328" s="72"/>
      <c r="BO1328" s="72"/>
      <c r="BP1328" s="72"/>
      <c r="BQ1328" s="72"/>
      <c r="BR1328" s="72"/>
      <c r="BS1328" s="72"/>
      <c r="BT1328" s="72"/>
      <c r="BU1328" s="72"/>
      <c r="BV1328" s="72"/>
      <c r="BW1328" s="72"/>
      <c r="BX1328" s="72"/>
      <c r="BY1328" s="72"/>
      <c r="BZ1328" s="72"/>
      <c r="CA1328" s="72"/>
      <c r="CB1328" s="72"/>
      <c r="CC1328" s="72"/>
      <c r="CD1328" s="72"/>
      <c r="CE1328" s="72"/>
      <c r="CF1328" s="72"/>
      <c r="CG1328" s="72"/>
      <c r="CH1328" s="72"/>
      <c r="CI1328" s="72"/>
      <c r="CJ1328" s="72"/>
      <c r="CK1328" s="72"/>
      <c r="CL1328" s="72"/>
      <c r="CO1328" s="72"/>
      <c r="CP1328" s="72"/>
      <c r="CQ1328" s="72"/>
      <c r="CR1328" s="72"/>
      <c r="CS1328" s="72"/>
      <c r="CT1328" s="72"/>
      <c r="CU1328" s="72"/>
      <c r="CV1328" s="72"/>
      <c r="CW1328" s="72"/>
      <c r="CX1328" s="72"/>
      <c r="CY1328" s="72"/>
      <c r="CZ1328" s="72"/>
      <c r="DA1328" s="72"/>
      <c r="DB1328" s="72"/>
      <c r="DC1328" s="72"/>
      <c r="DD1328" s="72"/>
      <c r="DE1328" s="72"/>
      <c r="DF1328" s="72"/>
      <c r="DG1328" s="72"/>
      <c r="DH1328" s="72"/>
      <c r="DI1328" s="72"/>
      <c r="DJ1328" s="72"/>
      <c r="DK1328" s="72"/>
      <c r="DL1328" s="72"/>
    </row>
    <row r="1329" spans="2:116" x14ac:dyDescent="0.4">
      <c r="B1329" s="8" t="str">
        <f>E1329</f>
        <v>1329 FAINT-S</v>
      </c>
      <c r="C1329" s="8"/>
      <c r="D1329" t="s">
        <v>766</v>
      </c>
      <c r="E1329" s="8" t="str">
        <f t="shared" si="1649"/>
        <v>1329 FAINT-S</v>
      </c>
      <c r="G1329" s="145" t="s">
        <v>207</v>
      </c>
      <c r="H1329" s="57">
        <v>0</v>
      </c>
      <c r="S1329" s="72"/>
      <c r="T1329" s="72"/>
      <c r="U1329" s="72"/>
      <c r="V1329" s="72"/>
      <c r="W1329" s="72"/>
      <c r="X1329" s="72"/>
      <c r="Y1329" s="72"/>
      <c r="Z1329" s="72"/>
      <c r="AA1329" s="72"/>
      <c r="AB1329" s="72"/>
      <c r="AC1329" s="72"/>
      <c r="AD1329" s="72"/>
      <c r="AE1329" s="72"/>
      <c r="AF1329" s="72"/>
      <c r="AG1329" s="72"/>
      <c r="AH1329" s="72"/>
      <c r="AI1329" s="72"/>
      <c r="AJ1329" s="72"/>
      <c r="AK1329" s="72"/>
      <c r="AL1329" s="72"/>
      <c r="AM1329" s="72"/>
      <c r="AN1329" s="72"/>
      <c r="AO1329" s="72"/>
      <c r="AP1329" s="72"/>
      <c r="AQ1329" s="72"/>
      <c r="AR1329" s="72"/>
      <c r="AS1329" s="72"/>
      <c r="AT1329" s="72"/>
      <c r="AU1329" s="72"/>
      <c r="AV1329" s="72"/>
      <c r="AW1329" s="72"/>
      <c r="AX1329" s="72"/>
      <c r="AY1329" s="72"/>
      <c r="AZ1329" s="72"/>
      <c r="BA1329" s="72"/>
      <c r="BB1329" s="72"/>
      <c r="BC1329" s="72"/>
      <c r="BD1329" s="72"/>
      <c r="BE1329" s="72"/>
      <c r="BF1329" s="72"/>
      <c r="BG1329" s="72"/>
      <c r="BH1329" s="72"/>
      <c r="BI1329" s="72"/>
      <c r="BJ1329" s="72"/>
      <c r="BK1329" s="72"/>
      <c r="BL1329" s="72"/>
      <c r="BM1329" s="72"/>
      <c r="BN1329" s="72"/>
      <c r="BO1329" s="72"/>
      <c r="BP1329" s="72"/>
      <c r="BQ1329" s="72"/>
      <c r="BR1329" s="72"/>
      <c r="BS1329" s="72"/>
      <c r="BT1329" s="72"/>
      <c r="BU1329" s="72"/>
      <c r="BV1329" s="72"/>
      <c r="BW1329" s="72"/>
      <c r="BX1329" s="72"/>
      <c r="BY1329" s="72"/>
      <c r="BZ1329" s="72"/>
      <c r="CA1329" s="72"/>
      <c r="CB1329" s="72"/>
      <c r="CC1329" s="72"/>
      <c r="CD1329" s="72"/>
      <c r="CE1329" s="72"/>
      <c r="CF1329" s="72"/>
      <c r="CG1329" s="72"/>
      <c r="CH1329" s="72"/>
      <c r="CI1329" s="72"/>
      <c r="CJ1329" s="72"/>
      <c r="CK1329" s="72"/>
      <c r="CL1329" s="72"/>
      <c r="CO1329" s="72"/>
      <c r="CP1329" s="72"/>
      <c r="CQ1329" s="72"/>
      <c r="CR1329" s="72"/>
      <c r="CS1329" s="72"/>
      <c r="CT1329" s="72"/>
      <c r="CU1329" s="72"/>
      <c r="CV1329" s="72"/>
      <c r="CW1329" s="72"/>
      <c r="CX1329" s="72"/>
      <c r="CY1329" s="72"/>
      <c r="CZ1329" s="72"/>
      <c r="DA1329" s="72"/>
      <c r="DB1329" s="72"/>
      <c r="DC1329" s="72"/>
      <c r="DD1329" s="72"/>
      <c r="DE1329" s="72"/>
      <c r="DF1329" s="72"/>
      <c r="DG1329" s="72"/>
      <c r="DH1329" s="72"/>
      <c r="DI1329" s="72"/>
      <c r="DJ1329" s="72"/>
      <c r="DK1329" s="72"/>
      <c r="DL1329" s="72"/>
    </row>
    <row r="1330" spans="2:116" x14ac:dyDescent="0.4">
      <c r="B1330" s="8" t="str">
        <f t="shared" ref="B1330:B1331" si="1652">E1330</f>
        <v>1330 FAINT-S</v>
      </c>
      <c r="C1330" s="8"/>
      <c r="D1330" t="s">
        <v>766</v>
      </c>
      <c r="E1330" s="8" t="str">
        <f t="shared" si="1649"/>
        <v>1330 FAINT-S</v>
      </c>
      <c r="S1330" s="72"/>
      <c r="T1330" s="72"/>
      <c r="U1330" s="72"/>
      <c r="V1330" s="72"/>
      <c r="W1330" s="72"/>
      <c r="X1330" s="72"/>
      <c r="Y1330" s="72"/>
      <c r="Z1330" s="72"/>
      <c r="AA1330" s="72"/>
      <c r="AB1330" s="72"/>
      <c r="AC1330" s="72"/>
      <c r="AD1330" s="72"/>
      <c r="AE1330" s="72"/>
      <c r="AF1330" s="72"/>
      <c r="AG1330" s="72"/>
      <c r="AH1330" s="72"/>
      <c r="AI1330" s="72"/>
      <c r="AJ1330" s="72"/>
      <c r="AK1330" s="72"/>
      <c r="AL1330" s="72"/>
      <c r="AM1330" s="72"/>
      <c r="AN1330" s="72"/>
      <c r="AO1330" s="72"/>
      <c r="AP1330" s="72"/>
      <c r="AQ1330" s="72"/>
      <c r="AR1330" s="72"/>
      <c r="AS1330" s="72"/>
      <c r="AT1330" s="72"/>
      <c r="AU1330" s="72"/>
      <c r="AV1330" s="72"/>
      <c r="AW1330" s="72"/>
      <c r="AX1330" s="72"/>
      <c r="AY1330" s="72"/>
      <c r="AZ1330" s="72"/>
      <c r="BA1330" s="72"/>
      <c r="BB1330" s="72"/>
      <c r="BC1330" s="72"/>
      <c r="BD1330" s="72"/>
      <c r="BE1330" s="72"/>
      <c r="BF1330" s="72"/>
      <c r="BG1330" s="72"/>
      <c r="BH1330" s="72"/>
      <c r="BI1330" s="72"/>
      <c r="BJ1330" s="72"/>
      <c r="BK1330" s="72"/>
      <c r="BL1330" s="72"/>
      <c r="BM1330" s="72"/>
      <c r="BN1330" s="72"/>
      <c r="BO1330" s="72"/>
      <c r="BP1330" s="72"/>
      <c r="BQ1330" s="72"/>
      <c r="BR1330" s="72"/>
      <c r="BS1330" s="72"/>
      <c r="BT1330" s="72"/>
      <c r="BU1330" s="72"/>
      <c r="BV1330" s="72"/>
      <c r="BW1330" s="72"/>
      <c r="BX1330" s="72"/>
      <c r="BY1330" s="72"/>
      <c r="BZ1330" s="72"/>
      <c r="CA1330" s="72"/>
      <c r="CB1330" s="72"/>
      <c r="CC1330" s="72"/>
      <c r="CD1330" s="72"/>
      <c r="CE1330" s="72"/>
      <c r="CF1330" s="72"/>
      <c r="CG1330" s="72"/>
      <c r="CH1330" s="72"/>
      <c r="CI1330" s="72"/>
      <c r="CJ1330" s="72"/>
      <c r="CK1330" s="72"/>
      <c r="CL1330" s="72"/>
      <c r="CO1330" s="72"/>
      <c r="CP1330" s="72"/>
      <c r="CQ1330" s="72"/>
      <c r="CR1330" s="72"/>
      <c r="CS1330" s="72"/>
      <c r="CT1330" s="72"/>
      <c r="CU1330" s="72"/>
      <c r="CV1330" s="72"/>
      <c r="CW1330" s="72"/>
      <c r="CX1330" s="72"/>
      <c r="CY1330" s="72"/>
      <c r="CZ1330" s="72"/>
      <c r="DA1330" s="72"/>
      <c r="DB1330" s="72"/>
      <c r="DC1330" s="72"/>
      <c r="DD1330" s="72"/>
      <c r="DE1330" s="72"/>
      <c r="DF1330" s="72"/>
      <c r="DG1330" s="72"/>
      <c r="DH1330" s="72"/>
      <c r="DI1330" s="72"/>
      <c r="DJ1330" s="72"/>
      <c r="DK1330" s="72"/>
      <c r="DL1330" s="72"/>
    </row>
    <row r="1331" spans="2:116" x14ac:dyDescent="0.4">
      <c r="B1331" s="8" t="str">
        <f t="shared" si="1652"/>
        <v>1331 FAINT-S</v>
      </c>
      <c r="C1331" s="8"/>
      <c r="D1331" t="s">
        <v>766</v>
      </c>
      <c r="E1331" s="8" t="str">
        <f t="shared" ref="E1331" si="1653">ROW()&amp;" "&amp;D1331</f>
        <v>1331 FAINT-S</v>
      </c>
      <c r="G1331" s="95" t="str">
        <f>G1333&amp;":"</f>
        <v>Investment in intangibles - Volume driven secondary intangible assets:</v>
      </c>
      <c r="S1331" s="72"/>
      <c r="T1331" s="72"/>
      <c r="U1331" s="72"/>
      <c r="V1331" s="72"/>
      <c r="W1331" s="72"/>
      <c r="X1331" s="72"/>
      <c r="Y1331" s="72"/>
      <c r="Z1331" s="72"/>
      <c r="AA1331" s="72"/>
      <c r="AB1331" s="72"/>
      <c r="AC1331" s="72"/>
      <c r="AD1331" s="72"/>
      <c r="AE1331" s="72"/>
      <c r="AF1331" s="72"/>
      <c r="AG1331" s="72"/>
      <c r="AH1331" s="72"/>
      <c r="AI1331" s="72"/>
      <c r="AJ1331" s="72"/>
      <c r="AK1331" s="72"/>
      <c r="AL1331" s="72"/>
      <c r="AM1331" s="72"/>
      <c r="AN1331" s="72"/>
      <c r="AO1331" s="72"/>
      <c r="AP1331" s="72"/>
      <c r="AQ1331" s="72"/>
      <c r="AR1331" s="72"/>
      <c r="AS1331" s="72"/>
      <c r="AT1331" s="72"/>
      <c r="AU1331" s="72"/>
      <c r="AV1331" s="72"/>
      <c r="AW1331" s="72"/>
      <c r="AX1331" s="72"/>
      <c r="AY1331" s="72"/>
      <c r="AZ1331" s="72"/>
      <c r="BA1331" s="72"/>
      <c r="BB1331" s="72"/>
      <c r="BC1331" s="72"/>
      <c r="BD1331" s="72"/>
      <c r="BE1331" s="72"/>
      <c r="BF1331" s="72"/>
      <c r="BG1331" s="72"/>
      <c r="BH1331" s="72"/>
      <c r="BI1331" s="72"/>
      <c r="BJ1331" s="72"/>
      <c r="BK1331" s="72"/>
      <c r="BL1331" s="72"/>
      <c r="BM1331" s="72"/>
      <c r="BN1331" s="72"/>
      <c r="BO1331" s="72"/>
      <c r="BP1331" s="72"/>
      <c r="BQ1331" s="72"/>
      <c r="BR1331" s="72"/>
      <c r="BS1331" s="72"/>
      <c r="BT1331" s="72"/>
      <c r="BU1331" s="72"/>
      <c r="BV1331" s="72"/>
      <c r="BW1331" s="72"/>
      <c r="BX1331" s="72"/>
      <c r="BY1331" s="72"/>
      <c r="BZ1331" s="72"/>
      <c r="CA1331" s="72"/>
      <c r="CB1331" s="72"/>
      <c r="CC1331" s="72"/>
      <c r="CD1331" s="72"/>
      <c r="CE1331" s="72"/>
      <c r="CF1331" s="72"/>
      <c r="CG1331" s="72"/>
      <c r="CH1331" s="72"/>
      <c r="CI1331" s="72"/>
      <c r="CJ1331" s="72"/>
      <c r="CK1331" s="72"/>
      <c r="CL1331" s="72"/>
      <c r="CO1331" s="72"/>
      <c r="CP1331" s="72"/>
      <c r="CQ1331" s="72"/>
      <c r="CR1331" s="72"/>
      <c r="CS1331" s="72"/>
      <c r="CT1331" s="72"/>
      <c r="CU1331" s="72"/>
      <c r="CV1331" s="72"/>
      <c r="CW1331" s="72"/>
      <c r="CX1331" s="72"/>
      <c r="CY1331" s="72"/>
      <c r="CZ1331" s="72"/>
      <c r="DA1331" s="72"/>
      <c r="DB1331" s="72"/>
      <c r="DC1331" s="72"/>
      <c r="DD1331" s="72"/>
      <c r="DE1331" s="72"/>
      <c r="DF1331" s="72"/>
      <c r="DG1331" s="72"/>
      <c r="DH1331" s="72"/>
      <c r="DI1331" s="72"/>
      <c r="DJ1331" s="72"/>
      <c r="DK1331" s="72"/>
      <c r="DL1331" s="72"/>
    </row>
    <row r="1332" spans="2:116" x14ac:dyDescent="0.4">
      <c r="B1332" s="8" t="str">
        <f>E1332</f>
        <v>1332 FAINT-S</v>
      </c>
      <c r="C1332" s="8"/>
      <c r="D1332" t="s">
        <v>766</v>
      </c>
      <c r="E1332" s="8" t="str">
        <f t="shared" si="1649"/>
        <v>1332 FAINT-S</v>
      </c>
      <c r="G1332" s="145" t="str">
        <f>"$ investment per "&amp;G1350</f>
        <v>$ investment per no unit</v>
      </c>
      <c r="K1332" s="139">
        <v>10</v>
      </c>
      <c r="L1332" s="139">
        <v>10</v>
      </c>
      <c r="M1332" s="139">
        <v>10</v>
      </c>
      <c r="N1332" s="139">
        <v>10</v>
      </c>
      <c r="O1332" s="139">
        <v>10</v>
      </c>
      <c r="P1332" s="139">
        <v>10</v>
      </c>
      <c r="R1332" s="350"/>
      <c r="S1332" s="157" cm="1">
        <f t="array" ref="S1332">INDEX($K:$Q,ROW(),MATCH(S$3,$K$2:$Q$2,0))</f>
        <v>10</v>
      </c>
      <c r="T1332" s="157" cm="1">
        <f t="array" ref="T1332">INDEX($K:$Q,ROW(),MATCH(T$3,$K$2:$Q$2,0))</f>
        <v>10</v>
      </c>
      <c r="U1332" s="157" cm="1">
        <f t="array" ref="U1332">INDEX($K:$Q,ROW(),MATCH(U$3,$K$2:$Q$2,0))</f>
        <v>10</v>
      </c>
      <c r="V1332" s="157" cm="1">
        <f t="array" ref="V1332">INDEX($K:$Q,ROW(),MATCH(V$3,$K$2:$Q$2,0))</f>
        <v>10</v>
      </c>
      <c r="W1332" s="157" cm="1">
        <f t="array" ref="W1332">INDEX($K:$Q,ROW(),MATCH(W$3,$K$2:$Q$2,0))</f>
        <v>10</v>
      </c>
      <c r="X1332" s="157" cm="1">
        <f t="array" ref="X1332">INDEX($K:$Q,ROW(),MATCH(X$3,$K$2:$Q$2,0))</f>
        <v>10</v>
      </c>
      <c r="Y1332" s="157" cm="1">
        <f t="array" ref="Y1332">INDEX($K:$Q,ROW(),MATCH(Y$3,$K$2:$Q$2,0))</f>
        <v>10</v>
      </c>
      <c r="Z1332" s="157" cm="1">
        <f t="array" ref="Z1332">INDEX($K:$Q,ROW(),MATCH(Z$3,$K$2:$Q$2,0))</f>
        <v>10</v>
      </c>
      <c r="AA1332" s="157" cm="1">
        <f t="array" ref="AA1332">INDEX($K:$Q,ROW(),MATCH(AA$3,$K$2:$Q$2,0))</f>
        <v>10</v>
      </c>
      <c r="AB1332" s="157" cm="1">
        <f t="array" ref="AB1332">INDEX($K:$Q,ROW(),MATCH(AB$3,$K$2:$Q$2,0))</f>
        <v>10</v>
      </c>
      <c r="AC1332" s="157" cm="1">
        <f t="array" ref="AC1332">INDEX($K:$Q,ROW(),MATCH(AC$3,$K$2:$Q$2,0))</f>
        <v>10</v>
      </c>
      <c r="AD1332" s="157" cm="1">
        <f t="array" ref="AD1332">INDEX($K:$Q,ROW(),MATCH(AD$3,$K$2:$Q$2,0))</f>
        <v>10</v>
      </c>
      <c r="AE1332" s="157" cm="1">
        <f t="array" ref="AE1332">INDEX($K:$Q,ROW(),MATCH(AE$3,$K$2:$Q$2,0))</f>
        <v>10</v>
      </c>
      <c r="AF1332" s="157" cm="1">
        <f t="array" ref="AF1332">INDEX($K:$Q,ROW(),MATCH(AF$3,$K$2:$Q$2,0))</f>
        <v>10</v>
      </c>
      <c r="AG1332" s="157" cm="1">
        <f t="array" ref="AG1332">INDEX($K:$Q,ROW(),MATCH(AG$3,$K$2:$Q$2,0))</f>
        <v>10</v>
      </c>
      <c r="AH1332" s="157" cm="1">
        <f t="array" ref="AH1332">INDEX($K:$Q,ROW(),MATCH(AH$3,$K$2:$Q$2,0))</f>
        <v>10</v>
      </c>
      <c r="AI1332" s="157" cm="1">
        <f t="array" ref="AI1332">INDEX($K:$Q,ROW(),MATCH(AI$3,$K$2:$Q$2,0))</f>
        <v>10</v>
      </c>
      <c r="AJ1332" s="157" cm="1">
        <f t="array" ref="AJ1332">INDEX($K:$Q,ROW(),MATCH(AJ$3,$K$2:$Q$2,0))</f>
        <v>10</v>
      </c>
      <c r="AK1332" s="157" cm="1">
        <f t="array" ref="AK1332">INDEX($K:$Q,ROW(),MATCH(AK$3,$K$2:$Q$2,0))</f>
        <v>10</v>
      </c>
      <c r="AL1332" s="157" cm="1">
        <f t="array" ref="AL1332">INDEX($K:$Q,ROW(),MATCH(AL$3,$K$2:$Q$2,0))</f>
        <v>10</v>
      </c>
      <c r="AM1332" s="157" cm="1">
        <f t="array" ref="AM1332">INDEX($K:$Q,ROW(),MATCH(AM$3,$K$2:$Q$2,0))</f>
        <v>10</v>
      </c>
      <c r="AN1332" s="157" cm="1">
        <f t="array" ref="AN1332">INDEX($K:$Q,ROW(),MATCH(AN$3,$K$2:$Q$2,0))</f>
        <v>10</v>
      </c>
      <c r="AO1332" s="157" cm="1">
        <f t="array" ref="AO1332">INDEX($K:$Q,ROW(),MATCH(AO$3,$K$2:$Q$2,0))</f>
        <v>10</v>
      </c>
      <c r="AP1332" s="157" cm="1">
        <f t="array" ref="AP1332">INDEX($K:$Q,ROW(),MATCH(AP$3,$K$2:$Q$2,0))</f>
        <v>10</v>
      </c>
      <c r="AQ1332" s="157" cm="1">
        <f t="array" ref="AQ1332">INDEX($K:$Q,ROW(),MATCH(AQ$3,$K$2:$Q$2,0))</f>
        <v>10</v>
      </c>
      <c r="AR1332" s="157" cm="1">
        <f t="array" ref="AR1332">INDEX($K:$Q,ROW(),MATCH(AR$3,$K$2:$Q$2,0))</f>
        <v>10</v>
      </c>
      <c r="AS1332" s="157" cm="1">
        <f t="array" ref="AS1332">INDEX($K:$Q,ROW(),MATCH(AS$3,$K$2:$Q$2,0))</f>
        <v>10</v>
      </c>
      <c r="AT1332" s="157" cm="1">
        <f t="array" ref="AT1332">INDEX($K:$Q,ROW(),MATCH(AT$3,$K$2:$Q$2,0))</f>
        <v>10</v>
      </c>
      <c r="AU1332" s="157" cm="1">
        <f t="array" ref="AU1332">INDEX($K:$Q,ROW(),MATCH(AU$3,$K$2:$Q$2,0))</f>
        <v>10</v>
      </c>
      <c r="AV1332" s="157" cm="1">
        <f t="array" ref="AV1332">INDEX($K:$Q,ROW(),MATCH(AV$3,$K$2:$Q$2,0))</f>
        <v>10</v>
      </c>
      <c r="AW1332" s="157" cm="1">
        <f t="array" ref="AW1332">INDEX($K:$Q,ROW(),MATCH(AW$3,$K$2:$Q$2,0))</f>
        <v>10</v>
      </c>
      <c r="AX1332" s="157" cm="1">
        <f t="array" ref="AX1332">INDEX($K:$Q,ROW(),MATCH(AX$3,$K$2:$Q$2,0))</f>
        <v>10</v>
      </c>
      <c r="AY1332" s="157" cm="1">
        <f t="array" ref="AY1332">INDEX($K:$Q,ROW(),MATCH(AY$3,$K$2:$Q$2,0))</f>
        <v>10</v>
      </c>
      <c r="AZ1332" s="157" cm="1">
        <f t="array" ref="AZ1332">INDEX($K:$Q,ROW(),MATCH(AZ$3,$K$2:$Q$2,0))</f>
        <v>10</v>
      </c>
      <c r="BA1332" s="157" cm="1">
        <f t="array" ref="BA1332">INDEX($K:$Q,ROW(),MATCH(BA$3,$K$2:$Q$2,0))</f>
        <v>10</v>
      </c>
      <c r="BB1332" s="157" cm="1">
        <f t="array" ref="BB1332">INDEX($K:$Q,ROW(),MATCH(BB$3,$K$2:$Q$2,0))</f>
        <v>10</v>
      </c>
      <c r="BC1332" s="157" cm="1">
        <f t="array" ref="BC1332">INDEX($K:$Q,ROW(),MATCH(BC$3,$K$2:$Q$2,0))</f>
        <v>10</v>
      </c>
      <c r="BD1332" s="157" cm="1">
        <f t="array" ref="BD1332">INDEX($K:$Q,ROW(),MATCH(BD$3,$K$2:$Q$2,0))</f>
        <v>10</v>
      </c>
      <c r="BE1332" s="157" cm="1">
        <f t="array" ref="BE1332">INDEX($K:$Q,ROW(),MATCH(BE$3,$K$2:$Q$2,0))</f>
        <v>10</v>
      </c>
      <c r="BF1332" s="157" cm="1">
        <f t="array" ref="BF1332">INDEX($K:$Q,ROW(),MATCH(BF$3,$K$2:$Q$2,0))</f>
        <v>10</v>
      </c>
      <c r="BG1332" s="157" cm="1">
        <f t="array" ref="BG1332">INDEX($K:$Q,ROW(),MATCH(BG$3,$K$2:$Q$2,0))</f>
        <v>10</v>
      </c>
      <c r="BH1332" s="157" cm="1">
        <f t="array" ref="BH1332">INDEX($K:$Q,ROW(),MATCH(BH$3,$K$2:$Q$2,0))</f>
        <v>10</v>
      </c>
      <c r="BI1332" s="157" cm="1">
        <f t="array" ref="BI1332">INDEX($K:$Q,ROW(),MATCH(BI$3,$K$2:$Q$2,0))</f>
        <v>10</v>
      </c>
      <c r="BJ1332" s="157" cm="1">
        <f t="array" ref="BJ1332">INDEX($K:$Q,ROW(),MATCH(BJ$3,$K$2:$Q$2,0))</f>
        <v>10</v>
      </c>
      <c r="BK1332" s="157" cm="1">
        <f t="array" ref="BK1332">INDEX($K:$Q,ROW(),MATCH(BK$3,$K$2:$Q$2,0))</f>
        <v>10</v>
      </c>
      <c r="BL1332" s="157" cm="1">
        <f t="array" ref="BL1332">INDEX($K:$Q,ROW(),MATCH(BL$3,$K$2:$Q$2,0))</f>
        <v>10</v>
      </c>
      <c r="BM1332" s="157" cm="1">
        <f t="array" ref="BM1332">INDEX($K:$Q,ROW(),MATCH(BM$3,$K$2:$Q$2,0))</f>
        <v>10</v>
      </c>
      <c r="BN1332" s="157" cm="1">
        <f t="array" ref="BN1332">INDEX($K:$Q,ROW(),MATCH(BN$3,$K$2:$Q$2,0))</f>
        <v>10</v>
      </c>
      <c r="BO1332" s="157" cm="1">
        <f t="array" ref="BO1332">INDEX($K:$Q,ROW(),MATCH(BO$3,$K$2:$Q$2,0))</f>
        <v>10</v>
      </c>
      <c r="BP1332" s="157" cm="1">
        <f t="array" ref="BP1332">INDEX($K:$Q,ROW(),MATCH(BP$3,$K$2:$Q$2,0))</f>
        <v>10</v>
      </c>
      <c r="BQ1332" s="157" cm="1">
        <f t="array" ref="BQ1332">INDEX($K:$Q,ROW(),MATCH(BQ$3,$K$2:$Q$2,0))</f>
        <v>10</v>
      </c>
      <c r="BR1332" s="157" cm="1">
        <f t="array" ref="BR1332">INDEX($K:$Q,ROW(),MATCH(BR$3,$K$2:$Q$2,0))</f>
        <v>10</v>
      </c>
      <c r="BS1332" s="157" cm="1">
        <f t="array" ref="BS1332">INDEX($K:$Q,ROW(),MATCH(BS$3,$K$2:$Q$2,0))</f>
        <v>10</v>
      </c>
      <c r="BT1332" s="157" cm="1">
        <f t="array" ref="BT1332">INDEX($K:$Q,ROW(),MATCH(BT$3,$K$2:$Q$2,0))</f>
        <v>10</v>
      </c>
      <c r="BU1332" s="157" cm="1">
        <f t="array" ref="BU1332">INDEX($K:$Q,ROW(),MATCH(BU$3,$K$2:$Q$2,0))</f>
        <v>10</v>
      </c>
      <c r="BV1332" s="157" cm="1">
        <f t="array" ref="BV1332">INDEX($K:$Q,ROW(),MATCH(BV$3,$K$2:$Q$2,0))</f>
        <v>10</v>
      </c>
      <c r="BW1332" s="157" cm="1">
        <f t="array" ref="BW1332">INDEX($K:$Q,ROW(),MATCH(BW$3,$K$2:$Q$2,0))</f>
        <v>10</v>
      </c>
      <c r="BX1332" s="157" cm="1">
        <f t="array" ref="BX1332">INDEX($K:$Q,ROW(),MATCH(BX$3,$K$2:$Q$2,0))</f>
        <v>10</v>
      </c>
      <c r="BY1332" s="157" cm="1">
        <f t="array" ref="BY1332">INDEX($K:$Q,ROW(),MATCH(BY$3,$K$2:$Q$2,0))</f>
        <v>10</v>
      </c>
      <c r="BZ1332" s="157" cm="1">
        <f t="array" ref="BZ1332">INDEX($K:$Q,ROW(),MATCH(BZ$3,$K$2:$Q$2,0))</f>
        <v>10</v>
      </c>
      <c r="CA1332" s="157" cm="1">
        <f t="array" ref="CA1332">INDEX($K:$Q,ROW(),MATCH(CA$3,$K$2:$Q$2,0))</f>
        <v>10</v>
      </c>
      <c r="CB1332" s="157" cm="1">
        <f t="array" ref="CB1332">INDEX($K:$Q,ROW(),MATCH(CB$3,$K$2:$Q$2,0))</f>
        <v>10</v>
      </c>
      <c r="CC1332" s="157" cm="1">
        <f t="array" ref="CC1332">INDEX($K:$Q,ROW(),MATCH(CC$3,$K$2:$Q$2,0))</f>
        <v>10</v>
      </c>
      <c r="CD1332" s="157" cm="1">
        <f t="array" ref="CD1332">INDEX($K:$Q,ROW(),MATCH(CD$3,$K$2:$Q$2,0))</f>
        <v>10</v>
      </c>
      <c r="CE1332" s="157" cm="1">
        <f t="array" ref="CE1332">INDEX($K:$Q,ROW(),MATCH(CE$3,$K$2:$Q$2,0))</f>
        <v>10</v>
      </c>
      <c r="CF1332" s="157" cm="1">
        <f t="array" ref="CF1332">INDEX($K:$Q,ROW(),MATCH(CF$3,$K$2:$Q$2,0))</f>
        <v>10</v>
      </c>
      <c r="CG1332" s="157" cm="1">
        <f t="array" ref="CG1332">INDEX($K:$Q,ROW(),MATCH(CG$3,$K$2:$Q$2,0))</f>
        <v>10</v>
      </c>
      <c r="CH1332" s="157" cm="1">
        <f t="array" ref="CH1332">INDEX($K:$Q,ROW(),MATCH(CH$3,$K$2:$Q$2,0))</f>
        <v>10</v>
      </c>
      <c r="CI1332" s="157" cm="1">
        <f t="array" ref="CI1332">INDEX($K:$Q,ROW(),MATCH(CI$3,$K$2:$Q$2,0))</f>
        <v>10</v>
      </c>
      <c r="CJ1332" s="157" cm="1">
        <f t="array" ref="CJ1332">INDEX($K:$Q,ROW(),MATCH(CJ$3,$K$2:$Q$2,0))</f>
        <v>10</v>
      </c>
      <c r="CK1332" s="157" cm="1">
        <f t="array" ref="CK1332">INDEX($K:$Q,ROW(),MATCH(CK$3,$K$2:$Q$2,0))</f>
        <v>10</v>
      </c>
      <c r="CL1332" s="157" cm="1">
        <f t="array" ref="CL1332">INDEX($K:$Q,ROW(),MATCH(CL$3,$K$2:$Q$2,0))</f>
        <v>10</v>
      </c>
      <c r="CM1332" s="225"/>
      <c r="CN1332" s="321"/>
      <c r="CO1332" s="157" t="e" cm="1">
        <f t="array" ref="CO1332">INDEX($K:$Q,ROW(),MATCH(CO$3,$K$2:$Q$2,0))</f>
        <v>#N/A</v>
      </c>
      <c r="CP1332" s="157" t="e" cm="1">
        <f t="array" ref="CP1332">INDEX($K:$Q,ROW(),MATCH(CP$3,$K$2:$Q$2,0))</f>
        <v>#N/A</v>
      </c>
      <c r="CQ1332" s="157" t="e" cm="1">
        <f t="array" ref="CQ1332">INDEX($K:$Q,ROW(),MATCH(CQ$3,$K$2:$Q$2,0))</f>
        <v>#N/A</v>
      </c>
      <c r="CR1332" s="157" t="e" cm="1">
        <f t="array" ref="CR1332">INDEX($K:$Q,ROW(),MATCH(CR$3,$K$2:$Q$2,0))</f>
        <v>#N/A</v>
      </c>
      <c r="CS1332" s="157" t="e" cm="1">
        <f t="array" ref="CS1332">INDEX($K:$Q,ROW(),MATCH(CS$3,$K$2:$Q$2,0))</f>
        <v>#N/A</v>
      </c>
      <c r="CT1332" s="157" t="e" cm="1">
        <f t="array" ref="CT1332">INDEX($K:$Q,ROW(),MATCH(CT$3,$K$2:$Q$2,0))</f>
        <v>#N/A</v>
      </c>
      <c r="CU1332" s="157" t="e" cm="1">
        <f t="array" ref="CU1332">INDEX($K:$Q,ROW(),MATCH(CU$3,$K$2:$Q$2,0))</f>
        <v>#N/A</v>
      </c>
      <c r="CV1332" s="157" t="e" cm="1">
        <f t="array" ref="CV1332">INDEX($K:$Q,ROW(),MATCH(CV$3,$K$2:$Q$2,0))</f>
        <v>#N/A</v>
      </c>
      <c r="CW1332" s="157" t="e" cm="1">
        <f t="array" ref="CW1332">INDEX($K:$Q,ROW(),MATCH(CW$3,$K$2:$Q$2,0))</f>
        <v>#N/A</v>
      </c>
      <c r="CX1332" s="157" t="e" cm="1">
        <f t="array" ref="CX1332">INDEX($K:$Q,ROW(),MATCH(CX$3,$K$2:$Q$2,0))</f>
        <v>#N/A</v>
      </c>
      <c r="CY1332" s="157" t="e" cm="1">
        <f t="array" ref="CY1332">INDEX($K:$Q,ROW(),MATCH(CY$3,$K$2:$Q$2,0))</f>
        <v>#N/A</v>
      </c>
      <c r="CZ1332" s="157" t="e" cm="1">
        <f t="array" ref="CZ1332">INDEX($K:$Q,ROW(),MATCH(CZ$3,$K$2:$Q$2,0))</f>
        <v>#N/A</v>
      </c>
      <c r="DA1332" s="157" t="e" cm="1">
        <f t="array" ref="DA1332">INDEX($K:$Q,ROW(),MATCH(DA$3,$K$2:$Q$2,0))</f>
        <v>#N/A</v>
      </c>
      <c r="DB1332" s="157" t="e" cm="1">
        <f t="array" ref="DB1332">INDEX($K:$Q,ROW(),MATCH(DB$3,$K$2:$Q$2,0))</f>
        <v>#N/A</v>
      </c>
      <c r="DC1332" s="157" t="e" cm="1">
        <f t="array" ref="DC1332">INDEX($K:$Q,ROW(),MATCH(DC$3,$K$2:$Q$2,0))</f>
        <v>#N/A</v>
      </c>
      <c r="DD1332" s="157" t="e" cm="1">
        <f t="array" ref="DD1332">INDEX($K:$Q,ROW(),MATCH(DD$3,$K$2:$Q$2,0))</f>
        <v>#N/A</v>
      </c>
      <c r="DE1332" s="157" t="e" cm="1">
        <f t="array" ref="DE1332">INDEX($K:$Q,ROW(),MATCH(DE$3,$K$2:$Q$2,0))</f>
        <v>#N/A</v>
      </c>
      <c r="DF1332" s="157" t="e" cm="1">
        <f t="array" ref="DF1332">INDEX($K:$Q,ROW(),MATCH(DF$3,$K$2:$Q$2,0))</f>
        <v>#N/A</v>
      </c>
      <c r="DG1332" s="157" t="e" cm="1">
        <f t="array" ref="DG1332">INDEX($K:$Q,ROW(),MATCH(DG$3,$K$2:$Q$2,0))</f>
        <v>#N/A</v>
      </c>
      <c r="DH1332" s="157" t="e" cm="1">
        <f t="array" ref="DH1332">INDEX($K:$Q,ROW(),MATCH(DH$3,$K$2:$Q$2,0))</f>
        <v>#N/A</v>
      </c>
      <c r="DI1332" s="157" t="e" cm="1">
        <f t="array" ref="DI1332">INDEX($K:$Q,ROW(),MATCH(DI$3,$K$2:$Q$2,0))</f>
        <v>#N/A</v>
      </c>
      <c r="DJ1332" s="157" t="e" cm="1">
        <f t="array" ref="DJ1332">INDEX($K:$Q,ROW(),MATCH(DJ$3,$K$2:$Q$2,0))</f>
        <v>#N/A</v>
      </c>
      <c r="DK1332" s="157" t="e" cm="1">
        <f t="array" ref="DK1332">INDEX($K:$Q,ROW(),MATCH(DK$3,$K$2:$Q$2,0))</f>
        <v>#N/A</v>
      </c>
      <c r="DL1332" s="157" t="e" cm="1">
        <f t="array" ref="DL1332">INDEX($K:$Q,ROW(),MATCH(DL$3,$K$2:$Q$2,0))</f>
        <v>#N/A</v>
      </c>
    </row>
    <row r="1333" spans="2:116" x14ac:dyDescent="0.4">
      <c r="B1333" s="8" t="str">
        <f t="shared" ref="B1333:B1337" si="1654">E1333</f>
        <v>1333 FAINT-S</v>
      </c>
      <c r="C1333" s="8" t="s">
        <v>235</v>
      </c>
      <c r="D1333" t="s">
        <v>766</v>
      </c>
      <c r="E1333" s="8" t="str">
        <f t="shared" si="1649"/>
        <v>1333 FAINT-S</v>
      </c>
      <c r="G1333" s="126" t="str">
        <f>"Investment in intangibles - "&amp;SUBSTITUTE(G1326,":","")</f>
        <v>Investment in intangibles - Volume driven secondary intangible assets</v>
      </c>
      <c r="I1333" s="74"/>
      <c r="J1333" s="74"/>
      <c r="K1333" s="33">
        <f t="shared" ref="K1333:P1333" ca="1" si="1655">SUMIF($4:$4,K$2,1333:1333)</f>
        <v>-50000</v>
      </c>
      <c r="L1333" s="33">
        <f t="shared" ca="1" si="1655"/>
        <v>-50000</v>
      </c>
      <c r="M1333" s="33">
        <f t="shared" ca="1" si="1655"/>
        <v>-50000</v>
      </c>
      <c r="N1333" s="33">
        <f t="shared" ca="1" si="1655"/>
        <v>-50000</v>
      </c>
      <c r="O1333" s="33">
        <f t="shared" ca="1" si="1655"/>
        <v>-50000</v>
      </c>
      <c r="P1333" s="33">
        <f t="shared" ca="1" si="1655"/>
        <v>-50000</v>
      </c>
      <c r="Q1333" s="27"/>
      <c r="R1333" s="33"/>
      <c r="S1333" s="77" cm="1">
        <f t="array" aca="1" ref="S1333" ca="1">-S1332*INDIRECT(S1321)</f>
        <v>-50000</v>
      </c>
      <c r="T1333" s="77" cm="1">
        <f t="array" aca="1" ref="T1333" ca="1">-T1332*INDIRECT(T1321)</f>
        <v>-50000</v>
      </c>
      <c r="U1333" s="77" cm="1">
        <f t="array" aca="1" ref="U1333" ca="1">-U1332*INDIRECT(U1321)</f>
        <v>-50000</v>
      </c>
      <c r="V1333" s="77" cm="1">
        <f t="array" aca="1" ref="V1333" ca="1">-V1332*INDIRECT(V1321)</f>
        <v>-50000</v>
      </c>
      <c r="W1333" s="77" cm="1">
        <f t="array" aca="1" ref="W1333" ca="1">-W1332*INDIRECT(W1321)</f>
        <v>-50000</v>
      </c>
      <c r="X1333" s="77" cm="1">
        <f t="array" aca="1" ref="X1333" ca="1">-X1332*INDIRECT(X1321)</f>
        <v>-50000</v>
      </c>
      <c r="Y1333" s="77" cm="1">
        <f t="array" aca="1" ref="Y1333" ca="1">-Y1332*INDIRECT(Y1321)</f>
        <v>-50000</v>
      </c>
      <c r="Z1333" s="77" cm="1">
        <f t="array" aca="1" ref="Z1333" ca="1">-Z1332*INDIRECT(Z1321)</f>
        <v>-50000</v>
      </c>
      <c r="AA1333" s="77" cm="1">
        <f t="array" aca="1" ref="AA1333" ca="1">-AA1332*INDIRECT(AA1321)</f>
        <v>-50000</v>
      </c>
      <c r="AB1333" s="77" cm="1">
        <f t="array" aca="1" ref="AB1333" ca="1">-AB1332*INDIRECT(AB1321)</f>
        <v>-50000</v>
      </c>
      <c r="AC1333" s="77" cm="1">
        <f t="array" aca="1" ref="AC1333" ca="1">-AC1332*INDIRECT(AC1321)</f>
        <v>-50000</v>
      </c>
      <c r="AD1333" s="77" cm="1">
        <f t="array" aca="1" ref="AD1333" ca="1">-AD1332*INDIRECT(AD1321)</f>
        <v>-50000</v>
      </c>
      <c r="AE1333" s="77" cm="1">
        <f t="array" aca="1" ref="AE1333" ca="1">-AE1332*INDIRECT(AE1321)</f>
        <v>-50000</v>
      </c>
      <c r="AF1333" s="77" cm="1">
        <f t="array" aca="1" ref="AF1333" ca="1">-AF1332*INDIRECT(AF1321)</f>
        <v>-50000</v>
      </c>
      <c r="AG1333" s="77" cm="1">
        <f t="array" aca="1" ref="AG1333" ca="1">-AG1332*INDIRECT(AG1321)</f>
        <v>-50000</v>
      </c>
      <c r="AH1333" s="77" cm="1">
        <f t="array" aca="1" ref="AH1333" ca="1">-AH1332*INDIRECT(AH1321)</f>
        <v>-50000</v>
      </c>
      <c r="AI1333" s="77" cm="1">
        <f t="array" aca="1" ref="AI1333" ca="1">-AI1332*INDIRECT(AI1321)</f>
        <v>-50000</v>
      </c>
      <c r="AJ1333" s="77" cm="1">
        <f t="array" aca="1" ref="AJ1333" ca="1">-AJ1332*INDIRECT(AJ1321)</f>
        <v>-50000</v>
      </c>
      <c r="AK1333" s="77" cm="1">
        <f t="array" aca="1" ref="AK1333" ca="1">-AK1332*INDIRECT(AK1321)</f>
        <v>-50000</v>
      </c>
      <c r="AL1333" s="77" cm="1">
        <f t="array" aca="1" ref="AL1333" ca="1">-AL1332*INDIRECT(AL1321)</f>
        <v>-50000</v>
      </c>
      <c r="AM1333" s="77" cm="1">
        <f t="array" aca="1" ref="AM1333" ca="1">-AM1332*INDIRECT(AM1321)</f>
        <v>-50000</v>
      </c>
      <c r="AN1333" s="77" cm="1">
        <f t="array" aca="1" ref="AN1333" ca="1">-AN1332*INDIRECT(AN1321)</f>
        <v>-50000</v>
      </c>
      <c r="AO1333" s="77" cm="1">
        <f t="array" aca="1" ref="AO1333" ca="1">-AO1332*INDIRECT(AO1321)</f>
        <v>-50000</v>
      </c>
      <c r="AP1333" s="77" cm="1">
        <f t="array" aca="1" ref="AP1333" ca="1">-AP1332*INDIRECT(AP1321)</f>
        <v>-50000</v>
      </c>
      <c r="AQ1333" s="77" cm="1">
        <f t="array" aca="1" ref="AQ1333" ca="1">-AQ1332*INDIRECT(AQ1321)</f>
        <v>-50000</v>
      </c>
      <c r="AR1333" s="77" cm="1">
        <f t="array" aca="1" ref="AR1333" ca="1">-AR1332*INDIRECT(AR1321)</f>
        <v>-50000</v>
      </c>
      <c r="AS1333" s="77" cm="1">
        <f t="array" aca="1" ref="AS1333" ca="1">-AS1332*INDIRECT(AS1321)</f>
        <v>-50000</v>
      </c>
      <c r="AT1333" s="77" cm="1">
        <f t="array" aca="1" ref="AT1333" ca="1">-AT1332*INDIRECT(AT1321)</f>
        <v>-50000</v>
      </c>
      <c r="AU1333" s="77" cm="1">
        <f t="array" aca="1" ref="AU1333" ca="1">-AU1332*INDIRECT(AU1321)</f>
        <v>-50000</v>
      </c>
      <c r="AV1333" s="77" cm="1">
        <f t="array" aca="1" ref="AV1333" ca="1">-AV1332*INDIRECT(AV1321)</f>
        <v>-50000</v>
      </c>
      <c r="AW1333" s="77" cm="1">
        <f t="array" aca="1" ref="AW1333" ca="1">-AW1332*INDIRECT(AW1321)</f>
        <v>-50000</v>
      </c>
      <c r="AX1333" s="77" cm="1">
        <f t="array" aca="1" ref="AX1333" ca="1">-AX1332*INDIRECT(AX1321)</f>
        <v>-50000</v>
      </c>
      <c r="AY1333" s="77" cm="1">
        <f t="array" aca="1" ref="AY1333" ca="1">-AY1332*INDIRECT(AY1321)</f>
        <v>-50000</v>
      </c>
      <c r="AZ1333" s="77" cm="1">
        <f t="array" aca="1" ref="AZ1333" ca="1">-AZ1332*INDIRECT(AZ1321)</f>
        <v>-50000</v>
      </c>
      <c r="BA1333" s="77" cm="1">
        <f t="array" aca="1" ref="BA1333" ca="1">-BA1332*INDIRECT(BA1321)</f>
        <v>-50000</v>
      </c>
      <c r="BB1333" s="77" cm="1">
        <f t="array" aca="1" ref="BB1333" ca="1">-BB1332*INDIRECT(BB1321)</f>
        <v>-50000</v>
      </c>
      <c r="BC1333" s="77" cm="1">
        <f t="array" aca="1" ref="BC1333" ca="1">-BC1332*INDIRECT(BC1321)</f>
        <v>-50000</v>
      </c>
      <c r="BD1333" s="77" cm="1">
        <f t="array" aca="1" ref="BD1333" ca="1">-BD1332*INDIRECT(BD1321)</f>
        <v>-50000</v>
      </c>
      <c r="BE1333" s="77" cm="1">
        <f t="array" aca="1" ref="BE1333" ca="1">-BE1332*INDIRECT(BE1321)</f>
        <v>-50000</v>
      </c>
      <c r="BF1333" s="77" cm="1">
        <f t="array" aca="1" ref="BF1333" ca="1">-BF1332*INDIRECT(BF1321)</f>
        <v>-50000</v>
      </c>
      <c r="BG1333" s="77" cm="1">
        <f t="array" aca="1" ref="BG1333" ca="1">-BG1332*INDIRECT(BG1321)</f>
        <v>-50000</v>
      </c>
      <c r="BH1333" s="77" cm="1">
        <f t="array" aca="1" ref="BH1333" ca="1">-BH1332*INDIRECT(BH1321)</f>
        <v>-50000</v>
      </c>
      <c r="BI1333" s="77" cm="1">
        <f t="array" aca="1" ref="BI1333" ca="1">-BI1332*INDIRECT(BI1321)</f>
        <v>-50000</v>
      </c>
      <c r="BJ1333" s="77" cm="1">
        <f t="array" aca="1" ref="BJ1333" ca="1">-BJ1332*INDIRECT(BJ1321)</f>
        <v>-50000</v>
      </c>
      <c r="BK1333" s="77" cm="1">
        <f t="array" aca="1" ref="BK1333" ca="1">-BK1332*INDIRECT(BK1321)</f>
        <v>-50000</v>
      </c>
      <c r="BL1333" s="77" cm="1">
        <f t="array" aca="1" ref="BL1333" ca="1">-BL1332*INDIRECT(BL1321)</f>
        <v>-50000</v>
      </c>
      <c r="BM1333" s="77" cm="1">
        <f t="array" aca="1" ref="BM1333" ca="1">-BM1332*INDIRECT(BM1321)</f>
        <v>-50000</v>
      </c>
      <c r="BN1333" s="77" cm="1">
        <f t="array" aca="1" ref="BN1333" ca="1">-BN1332*INDIRECT(BN1321)</f>
        <v>-50000</v>
      </c>
      <c r="BO1333" s="77" cm="1">
        <f t="array" aca="1" ref="BO1333" ca="1">-BO1332*INDIRECT(BO1321)</f>
        <v>-50000</v>
      </c>
      <c r="BP1333" s="77" cm="1">
        <f t="array" aca="1" ref="BP1333" ca="1">-BP1332*INDIRECT(BP1321)</f>
        <v>-50000</v>
      </c>
      <c r="BQ1333" s="77" cm="1">
        <f t="array" aca="1" ref="BQ1333" ca="1">-BQ1332*INDIRECT(BQ1321)</f>
        <v>-50000</v>
      </c>
      <c r="BR1333" s="77" cm="1">
        <f t="array" aca="1" ref="BR1333" ca="1">-BR1332*INDIRECT(BR1321)</f>
        <v>-50000</v>
      </c>
      <c r="BS1333" s="77" cm="1">
        <f t="array" aca="1" ref="BS1333" ca="1">-BS1332*INDIRECT(BS1321)</f>
        <v>-50000</v>
      </c>
      <c r="BT1333" s="77" cm="1">
        <f t="array" aca="1" ref="BT1333" ca="1">-BT1332*INDIRECT(BT1321)</f>
        <v>-50000</v>
      </c>
      <c r="BU1333" s="77" cm="1">
        <f t="array" aca="1" ref="BU1333" ca="1">-BU1332*INDIRECT(BU1321)</f>
        <v>-50000</v>
      </c>
      <c r="BV1333" s="77" cm="1">
        <f t="array" aca="1" ref="BV1333" ca="1">-BV1332*INDIRECT(BV1321)</f>
        <v>-50000</v>
      </c>
      <c r="BW1333" s="77" cm="1">
        <f t="array" aca="1" ref="BW1333" ca="1">-BW1332*INDIRECT(BW1321)</f>
        <v>-50000</v>
      </c>
      <c r="BX1333" s="77" cm="1">
        <f t="array" aca="1" ref="BX1333" ca="1">-BX1332*INDIRECT(BX1321)</f>
        <v>-50000</v>
      </c>
      <c r="BY1333" s="77" cm="1">
        <f t="array" aca="1" ref="BY1333" ca="1">-BY1332*INDIRECT(BY1321)</f>
        <v>-50000</v>
      </c>
      <c r="BZ1333" s="77" cm="1">
        <f t="array" aca="1" ref="BZ1333" ca="1">-BZ1332*INDIRECT(BZ1321)</f>
        <v>-50000</v>
      </c>
      <c r="CA1333" s="77" cm="1">
        <f t="array" aca="1" ref="CA1333" ca="1">-CA1332*INDIRECT(CA1321)</f>
        <v>-50000</v>
      </c>
      <c r="CB1333" s="77" cm="1">
        <f t="array" aca="1" ref="CB1333" ca="1">-CB1332*INDIRECT(CB1321)</f>
        <v>-50000</v>
      </c>
      <c r="CC1333" s="77" cm="1">
        <f t="array" aca="1" ref="CC1333" ca="1">-CC1332*INDIRECT(CC1321)</f>
        <v>-50000</v>
      </c>
      <c r="CD1333" s="77" cm="1">
        <f t="array" aca="1" ref="CD1333" ca="1">-CD1332*INDIRECT(CD1321)</f>
        <v>-50000</v>
      </c>
      <c r="CE1333" s="77" cm="1">
        <f t="array" aca="1" ref="CE1333" ca="1">-CE1332*INDIRECT(CE1321)</f>
        <v>-50000</v>
      </c>
      <c r="CF1333" s="77" cm="1">
        <f t="array" aca="1" ref="CF1333" ca="1">-CF1332*INDIRECT(CF1321)</f>
        <v>-50000</v>
      </c>
      <c r="CG1333" s="77" cm="1">
        <f t="array" aca="1" ref="CG1333" ca="1">-CG1332*INDIRECT(CG1321)</f>
        <v>-50000</v>
      </c>
      <c r="CH1333" s="77" cm="1">
        <f t="array" aca="1" ref="CH1333" ca="1">-CH1332*INDIRECT(CH1321)</f>
        <v>-50000</v>
      </c>
      <c r="CI1333" s="77" cm="1">
        <f t="array" aca="1" ref="CI1333" ca="1">-CI1332*INDIRECT(CI1321)</f>
        <v>-50000</v>
      </c>
      <c r="CJ1333" s="77" cm="1">
        <f t="array" aca="1" ref="CJ1333" ca="1">-CJ1332*INDIRECT(CJ1321)</f>
        <v>-50000</v>
      </c>
      <c r="CK1333" s="77" cm="1">
        <f t="array" aca="1" ref="CK1333" ca="1">-CK1332*INDIRECT(CK1321)</f>
        <v>-50000</v>
      </c>
      <c r="CL1333" s="77" cm="1">
        <f t="array" aca="1" ref="CL1333" ca="1">-CL1332*INDIRECT(CL1321)</f>
        <v>-50000</v>
      </c>
      <c r="CM1333" s="27"/>
      <c r="CN1333" s="180"/>
      <c r="CO1333" s="77" t="e" cm="1">
        <f t="array" aca="1" ref="CO1333" ca="1">-CO1332*INDIRECT(CO1321)</f>
        <v>#N/A</v>
      </c>
      <c r="CP1333" s="77" t="e" cm="1">
        <f t="array" aca="1" ref="CP1333" ca="1">-CP1332*INDIRECT(CP1321)</f>
        <v>#N/A</v>
      </c>
      <c r="CQ1333" s="77" t="e" cm="1">
        <f t="array" aca="1" ref="CQ1333" ca="1">-CQ1332*INDIRECT(CQ1321)</f>
        <v>#N/A</v>
      </c>
      <c r="CR1333" s="77" t="e" cm="1">
        <f t="array" aca="1" ref="CR1333" ca="1">-CR1332*INDIRECT(CR1321)</f>
        <v>#N/A</v>
      </c>
      <c r="CS1333" s="77" t="e" cm="1">
        <f t="array" aca="1" ref="CS1333" ca="1">-CS1332*INDIRECT(CS1321)</f>
        <v>#N/A</v>
      </c>
      <c r="CT1333" s="77" t="e" cm="1">
        <f t="array" aca="1" ref="CT1333" ca="1">-CT1332*INDIRECT(CT1321)</f>
        <v>#N/A</v>
      </c>
      <c r="CU1333" s="77" t="e" cm="1">
        <f t="array" aca="1" ref="CU1333" ca="1">-CU1332*INDIRECT(CU1321)</f>
        <v>#N/A</v>
      </c>
      <c r="CV1333" s="77" t="e" cm="1">
        <f t="array" aca="1" ref="CV1333" ca="1">-CV1332*INDIRECT(CV1321)</f>
        <v>#N/A</v>
      </c>
      <c r="CW1333" s="77" t="e" cm="1">
        <f t="array" aca="1" ref="CW1333" ca="1">-CW1332*INDIRECT(CW1321)</f>
        <v>#N/A</v>
      </c>
      <c r="CX1333" s="77" t="e" cm="1">
        <f t="array" aca="1" ref="CX1333" ca="1">-CX1332*INDIRECT(CX1321)</f>
        <v>#N/A</v>
      </c>
      <c r="CY1333" s="77" t="e" cm="1">
        <f t="array" aca="1" ref="CY1333" ca="1">-CY1332*INDIRECT(CY1321)</f>
        <v>#N/A</v>
      </c>
      <c r="CZ1333" s="77" t="e" cm="1">
        <f t="array" aca="1" ref="CZ1333" ca="1">-CZ1332*INDIRECT(CZ1321)</f>
        <v>#N/A</v>
      </c>
      <c r="DA1333" s="77" t="e" cm="1">
        <f t="array" aca="1" ref="DA1333" ca="1">-DA1332*INDIRECT(DA1321)</f>
        <v>#N/A</v>
      </c>
      <c r="DB1333" s="77" t="e" cm="1">
        <f t="array" aca="1" ref="DB1333" ca="1">-DB1332*INDIRECT(DB1321)</f>
        <v>#N/A</v>
      </c>
      <c r="DC1333" s="77" t="e" cm="1">
        <f t="array" aca="1" ref="DC1333" ca="1">-DC1332*INDIRECT(DC1321)</f>
        <v>#N/A</v>
      </c>
      <c r="DD1333" s="77" t="e" cm="1">
        <f t="array" aca="1" ref="DD1333" ca="1">-DD1332*INDIRECT(DD1321)</f>
        <v>#N/A</v>
      </c>
      <c r="DE1333" s="77" t="e" cm="1">
        <f t="array" aca="1" ref="DE1333" ca="1">-DE1332*INDIRECT(DE1321)</f>
        <v>#N/A</v>
      </c>
      <c r="DF1333" s="77" t="e" cm="1">
        <f t="array" aca="1" ref="DF1333" ca="1">-DF1332*INDIRECT(DF1321)</f>
        <v>#N/A</v>
      </c>
      <c r="DG1333" s="77" t="e" cm="1">
        <f t="array" aca="1" ref="DG1333" ca="1">-DG1332*INDIRECT(DG1321)</f>
        <v>#N/A</v>
      </c>
      <c r="DH1333" s="77" t="e" cm="1">
        <f t="array" aca="1" ref="DH1333" ca="1">-DH1332*INDIRECT(DH1321)</f>
        <v>#N/A</v>
      </c>
      <c r="DI1333" s="77" t="e" cm="1">
        <f t="array" aca="1" ref="DI1333" ca="1">-DI1332*INDIRECT(DI1321)</f>
        <v>#N/A</v>
      </c>
      <c r="DJ1333" s="77" t="e" cm="1">
        <f t="array" aca="1" ref="DJ1333" ca="1">-DJ1332*INDIRECT(DJ1321)</f>
        <v>#N/A</v>
      </c>
      <c r="DK1333" s="77" t="e" cm="1">
        <f t="array" aca="1" ref="DK1333" ca="1">-DK1332*INDIRECT(DK1321)</f>
        <v>#N/A</v>
      </c>
      <c r="DL1333" s="77" t="e" cm="1">
        <f t="array" aca="1" ref="DL1333" ca="1">-DL1332*INDIRECT(DL1321)</f>
        <v>#N/A</v>
      </c>
    </row>
    <row r="1334" spans="2:116" x14ac:dyDescent="0.4">
      <c r="B1334" s="8" t="str">
        <f t="shared" si="1654"/>
        <v>1334 FAINT-S</v>
      </c>
      <c r="C1334" s="8"/>
      <c r="D1334" t="s">
        <v>766</v>
      </c>
      <c r="E1334" s="8" t="str">
        <f t="shared" si="1649"/>
        <v>1334 FAINT-S</v>
      </c>
      <c r="G1334" s="125"/>
      <c r="S1334" s="80"/>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c r="DK1334" s="72"/>
      <c r="DL1334" s="72"/>
    </row>
    <row r="1335" spans="2:116" x14ac:dyDescent="0.4">
      <c r="B1335" s="8" t="str">
        <f t="shared" si="1654"/>
        <v>1335 FAINT-S</v>
      </c>
      <c r="C1335" s="8"/>
      <c r="D1335" t="s">
        <v>766</v>
      </c>
      <c r="E1335" s="8" t="str">
        <f t="shared" si="1649"/>
        <v>1335 FAINT-S</v>
      </c>
      <c r="G1335" s="95" t="s">
        <v>204</v>
      </c>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c r="DK1335" s="72"/>
      <c r="DL1335" s="72"/>
    </row>
    <row r="1336" spans="2:116" x14ac:dyDescent="0.4">
      <c r="B1336" s="8" t="str">
        <f t="shared" si="1654"/>
        <v>1336 FAINT-S</v>
      </c>
      <c r="C1336" s="8" t="s">
        <v>233</v>
      </c>
      <c r="D1336" t="s">
        <v>766</v>
      </c>
      <c r="E1336" s="8" t="str">
        <f t="shared" si="1649"/>
        <v>1336 FAINT-S</v>
      </c>
      <c r="G1336" s="158" t="str">
        <f>"Amortization - "&amp;SUBSTITUTE(G1326,":","")</f>
        <v>Amortization - Volume driven secondary intangible assets</v>
      </c>
      <c r="J1336" s="80">
        <f>SUMIF($5:$5,I$2,1334:1334)</f>
        <v>0</v>
      </c>
      <c r="K1336" s="24">
        <f t="shared" ref="K1336:P1336" ca="1" si="1656">SUMIF($3:$3,K$2,1336:1336)</f>
        <v>-70397.479383104757</v>
      </c>
      <c r="L1336" s="24">
        <f t="shared" ca="1" si="1656"/>
        <v>-220179.74288307759</v>
      </c>
      <c r="M1336" s="24">
        <f t="shared" ca="1" si="1656"/>
        <v>-403432.81086214958</v>
      </c>
      <c r="N1336" s="24">
        <f t="shared" ca="1" si="1656"/>
        <v>-627636.17205483466</v>
      </c>
      <c r="O1336" s="24">
        <f t="shared" ca="1" si="1656"/>
        <v>-901940.7047125817</v>
      </c>
      <c r="P1336" s="24">
        <f t="shared" ca="1" si="1656"/>
        <v>-1162670.8887517571</v>
      </c>
      <c r="R1336" s="24"/>
      <c r="S1336" s="80" cm="1">
        <f t="array" aca="1" ref="S1336" ca="1">(SUM(INDEX(1331:1331,1,MAX(COLUMN($R:$R),COLUMN()-($H1328*12-1))):S1333)/($H1328*12)+IF($R1338=0,0,SUM(INDEX(1336:1336,1,MAX(COLUMN($R:$R),COLUMN()-(($H1328-$H1329)*12))):S1338)/(($H1328)*12)))</f>
        <v>-848.98305084745755</v>
      </c>
      <c r="T1336" s="80" cm="1">
        <f t="array" aca="1" ref="T1336" ca="1">(SUM(INDEX(1331:1331,1,MAX(COLUMN($R:$R),COLUMN()-($H1328*12-1))):T1333)/($H1328*12)+IF($R1338=0,0,SUM(INDEX(1336:1336,1,MAX(COLUMN($R:$R),COLUMN()-(($H1328-$H1329)*12))):T1338)/(($H1328)*12)))</f>
        <v>-1710.6607296753805</v>
      </c>
      <c r="U1336" s="80" cm="1">
        <f t="array" aca="1" ref="U1336" ca="1">(SUM(INDEX(1331:1331,1,MAX(COLUMN($R:$R),COLUMN()-($H1328*12-1))):U1333)/($H1328*12)+IF($R1338=0,0,SUM(INDEX(1336:1336,1,MAX(COLUMN($R:$R),COLUMN()-(($H1328-$H1329)*12))):U1338)/(($H1328)*12)))</f>
        <v>-2586.9431149241159</v>
      </c>
      <c r="V1336" s="80" cm="1">
        <f t="array" aca="1" ref="V1336" ca="1">(SUM(INDEX(1331:1331,1,MAX(COLUMN($R:$R),COLUMN()-($H1328*12-1))):V1333)/($H1328*12)+IF($R1338=0,0,SUM(INDEX(1336:1336,1,MAX(COLUMN($R:$R),COLUMN()-(($H1328-$H1329)*12))):V1338)/(($H1328)*12)))</f>
        <v>-3478.077743990626</v>
      </c>
      <c r="W1336" s="80" cm="1">
        <f t="array" aca="1" ref="W1336" ca="1">(SUM(INDEX(1331:1331,1,MAX(COLUMN($R:$R),COLUMN()-($H1328*12-1))):W1333)/($H1328*12)+IF($R1338=0,0,SUM(INDEX(1336:1336,1,MAX(COLUMN($R:$R),COLUMN()-(($H1328-$H1329)*12))):W1338)/(($H1328)*12)))</f>
        <v>-4384.316349820976</v>
      </c>
      <c r="X1336" s="80" cm="1">
        <f t="array" aca="1" ref="X1336" ca="1">(SUM(INDEX(1331:1331,1,MAX(COLUMN($R:$R),COLUMN()-($H1328*12-1))):X1333)/($H1328*12)+IF($R1338=0,0,SUM(INDEX(1336:1336,1,MAX(COLUMN($R:$R),COLUMN()-(($H1328-$H1329)*12))):X1338)/(($H1328)*12)))</f>
        <v>-5305.9149320213319</v>
      </c>
      <c r="Y1336" s="80" cm="1">
        <f t="array" aca="1" ref="Y1336" ca="1">(SUM(INDEX(1331:1331,1,MAX(COLUMN($R:$R),COLUMN()-($H1328*12-1))):Y1333)/($H1328*12)+IF($R1338=0,0,SUM(INDEX(1336:1336,1,MAX(COLUMN($R:$R),COLUMN()-(($H1328-$H1329)*12))):Y1338)/(($H1328)*12)))</f>
        <v>-6243.1338291742359</v>
      </c>
      <c r="Z1336" s="80" cm="1">
        <f t="array" aca="1" ref="Z1336" ca="1">(SUM(INDEX(1331:1331,1,MAX(COLUMN($R:$R),COLUMN()-($H1328*12-1))):Z1333)/($H1328*12)+IF($R1338=0,0,SUM(INDEX(1336:1336,1,MAX(COLUMN($R:$R),COLUMN()-(($H1328-$H1329)*12))):Z1338)/(($H1328)*12)))</f>
        <v>-7196.237792380578</v>
      </c>
      <c r="AA1336" s="80" cm="1">
        <f t="array" aca="1" ref="AA1336" ca="1">(SUM(INDEX(1331:1331,1,MAX(COLUMN($R:$R),COLUMN()-($H1328*12-1))):AA1333)/($H1328*12)+IF($R1338=0,0,SUM(INDEX(1336:1336,1,MAX(COLUMN($R:$R),COLUMN()-(($H1328-$H1329)*12))):AA1338)/(($H1328)*12)))</f>
        <v>-8165.4960600480463</v>
      </c>
      <c r="AB1336" s="80" cm="1">
        <f t="array" aca="1" ref="AB1336" ca="1">(SUM(INDEX(1331:1331,1,MAX(COLUMN($R:$R),COLUMN()-($H1328*12-1))):AB1333)/($H1328*12)+IF($R1338=0,0,SUM(INDEX(1336:1336,1,MAX(COLUMN($R:$R),COLUMN()-(($H1328-$H1329)*12))):AB1338)/(($H1328)*12)))</f>
        <v>-9151.1824339471641</v>
      </c>
      <c r="AC1336" s="80" cm="1">
        <f t="array" aca="1" ref="AC1336" ca="1">(SUM(INDEX(1331:1331,1,MAX(COLUMN($R:$R),COLUMN()-($H1328*12-1))):AC1333)/($H1328*12)+IF($R1338=0,0,SUM(INDEX(1336:1336,1,MAX(COLUMN($R:$R),COLUMN()-(($H1328-$H1329)*12))):AC1338)/(($H1328)*12)))</f>
        <v>-10153.575356556439</v>
      </c>
      <c r="AD1336" s="80" cm="1">
        <f t="array" aca="1" ref="AD1336" ca="1">(SUM(INDEX(1331:1331,1,MAX(COLUMN($R:$R),COLUMN()-($H1328*12-1))):AD1333)/($H1328*12)+IF($R1338=0,0,SUM(INDEX(1336:1336,1,MAX(COLUMN($R:$R),COLUMN()-(($H1328-$H1329)*12))):AD1338)/(($H1328)*12)))</f>
        <v>-11172.957989718412</v>
      </c>
      <c r="AE1336" s="80" cm="1">
        <f t="array" aca="1" ref="AE1336" ca="1">(SUM(INDEX(1331:1331,1,MAX(COLUMN($R:$R),COLUMN()-($H1328*12-1))):AE1333)/($H1328*12)+IF($R1338=0,0,SUM(INDEX(1336:1336,1,MAX(COLUMN($R:$R),COLUMN()-(($H1328-$H1329)*12))):AE1338)/(($H1328)*12)))</f>
        <v>-12209.618294628894</v>
      </c>
      <c r="AF1336" s="80" cm="1">
        <f t="array" aca="1" ref="AF1336" ca="1">(SUM(INDEX(1331:1331,1,MAX(COLUMN($R:$R),COLUMN()-($H1328*12-1))):AF1333)/($H1328*12)+IF($R1338=0,0,SUM(INDEX(1336:1336,1,MAX(COLUMN($R:$R),COLUMN()-(($H1328-$H1329)*12))):AF1338)/(($H1328)*12)))</f>
        <v>-13263.849113181926</v>
      </c>
      <c r="AG1336" s="80" cm="1">
        <f t="array" aca="1" ref="AG1336" ca="1">(SUM(INDEX(1331:1331,1,MAX(COLUMN($R:$R),COLUMN()-($H1328*12-1))):AG1333)/($H1328*12)+IF($R1338=0,0,SUM(INDEX(1336:1336,1,MAX(COLUMN($R:$R),COLUMN()-(($H1328-$H1329)*12))):AG1338)/(($H1328)*12)))</f>
        <v>-14335.948250693484</v>
      </c>
      <c r="AH1336" s="80" cm="1">
        <f t="array" aca="1" ref="AH1336" ca="1">(SUM(INDEX(1331:1331,1,MAX(COLUMN($R:$R),COLUMN()-($H1328*12-1))):AH1333)/($H1328*12)+IF($R1338=0,0,SUM(INDEX(1336:1336,1,MAX(COLUMN($R:$R),COLUMN()-(($H1328-$H1329)*12))):AH1338)/(($H1328)*12)))</f>
        <v>-15426.218560027271</v>
      </c>
      <c r="AI1336" s="80" cm="1">
        <f t="array" aca="1" ref="AI1336" ca="1">(SUM(INDEX(1331:1331,1,MAX(COLUMN($R:$R),COLUMN()-($H1328*12-1))):AI1333)/($H1328*12)+IF($R1338=0,0,SUM(INDEX(1336:1336,1,MAX(COLUMN($R:$R),COLUMN()-(($H1328-$H1329)*12))):AI1338)/(($H1328)*12)))</f>
        <v>-16534.96802714638</v>
      </c>
      <c r="AJ1336" s="80" cm="1">
        <f t="array" aca="1" ref="AJ1336" ca="1">(SUM(INDEX(1331:1331,1,MAX(COLUMN($R:$R),COLUMN()-($H1328*12-1))):AJ1333)/($H1328*12)+IF($R1338=0,0,SUM(INDEX(1336:1336,1,MAX(COLUMN($R:$R),COLUMN()-(($H1328-$H1329)*12))):AJ1338)/(($H1328)*12)))</f>
        <v>-17662.509858114961</v>
      </c>
      <c r="AK1336" s="80" cm="1">
        <f t="array" aca="1" ref="AK1336" ca="1">(SUM(INDEX(1331:1331,1,MAX(COLUMN($R:$R),COLUMN()-($H1328*12-1))):AK1333)/($H1328*12)+IF($R1338=0,0,SUM(INDEX(1336:1336,1,MAX(COLUMN($R:$R),COLUMN()-(($H1328-$H1329)*12))):AK1338)/(($H1328)*12)))</f>
        <v>-18809.162567574538</v>
      </c>
      <c r="AL1336" s="80" cm="1">
        <f t="array" aca="1" ref="AL1336" ca="1">(SUM(INDEX(1331:1331,1,MAX(COLUMN($R:$R),COLUMN()-($H1328*12-1))):AL1333)/($H1328*12)+IF($R1338=0,0,SUM(INDEX(1336:1336,1,MAX(COLUMN($R:$R),COLUMN()-(($H1328-$H1329)*12))):AL1338)/(($H1328)*12)))</f>
        <v>-19975.250068719866</v>
      </c>
      <c r="AM1336" s="80" cm="1">
        <f t="array" aca="1" ref="AM1336" ca="1">(SUM(INDEX(1331:1331,1,MAX(COLUMN($R:$R),COLUMN()-($H1328*12-1))):AM1333)/($H1328*12)+IF($R1338=0,0,SUM(INDEX(1336:1336,1,MAX(COLUMN($R:$R),COLUMN()-(($H1328-$H1329)*12))):AM1338)/(($H1328)*12)))</f>
        <v>-21161.101764799867</v>
      </c>
      <c r="AN1336" s="80" cm="1">
        <f t="array" aca="1" ref="AN1336" ca="1">(SUM(INDEX(1331:1331,1,MAX(COLUMN($R:$R),COLUMN()-($H1328*12-1))):AN1333)/($H1328*12)+IF($R1338=0,0,SUM(INDEX(1336:1336,1,MAX(COLUMN($R:$R),COLUMN()-(($H1328-$H1329)*12))):AN1338)/(($H1328)*12)))</f>
        <v>-22367.052642169358</v>
      </c>
      <c r="AO1336" s="80" cm="1">
        <f t="array" aca="1" ref="AO1336" ca="1">(SUM(INDEX(1331:1331,1,MAX(COLUMN($R:$R),COLUMN()-($H1328*12-1))):AO1333)/($H1328*12)+IF($R1338=0,0,SUM(INDEX(1336:1336,1,MAX(COLUMN($R:$R),COLUMN()-(($H1328-$H1329)*12))):AO1338)/(($H1328)*12)))</f>
        <v>-23593.443364917988</v>
      </c>
      <c r="AP1336" s="80" cm="1">
        <f t="array" aca="1" ref="AP1336" ca="1">(SUM(INDEX(1331:1331,1,MAX(COLUMN($R:$R),COLUMN()-($H1328*12-1))):AP1333)/($H1328*12)+IF($R1338=0,0,SUM(INDEX(1336:1336,1,MAX(COLUMN($R:$R),COLUMN()-(($H1328-$H1329)*12))):AP1338)/(($H1328)*12)))</f>
        <v>-24840.620371103039</v>
      </c>
      <c r="AQ1336" s="80" cm="1">
        <f t="array" aca="1" ref="AQ1336" ca="1">(SUM(INDEX(1331:1331,1,MAX(COLUMN($R:$R),COLUMN()-($H1328*12-1))):AQ1333)/($H1328*12)+IF($R1338=0,0,SUM(INDEX(1336:1336,1,MAX(COLUMN($R:$R),COLUMN()-(($H1328-$H1329)*12))):AQ1338)/(($H1328)*12)))</f>
        <v>-26108.93597061326</v>
      </c>
      <c r="AR1336" s="80" cm="1">
        <f t="array" aca="1" ref="AR1336" ca="1">(SUM(INDEX(1331:1331,1,MAX(COLUMN($R:$R),COLUMN()-($H1328*12-1))):AR1333)/($H1328*12)+IF($R1338=0,0,SUM(INDEX(1336:1336,1,MAX(COLUMN($R:$R),COLUMN()-(($H1328-$H1329)*12))):AR1338)/(($H1328)*12)))</f>
        <v>-27398.74844469145</v>
      </c>
      <c r="AS1336" s="80" cm="1">
        <f t="array" aca="1" ref="AS1336" ca="1">(SUM(INDEX(1331:1331,1,MAX(COLUMN($R:$R),COLUMN()-($H1328*12-1))):AS1333)/($H1328*12)+IF($R1338=0,0,SUM(INDEX(1336:1336,1,MAX(COLUMN($R:$R),COLUMN()-(($H1328-$H1329)*12))):AS1338)/(($H1328)*12)))</f>
        <v>-28710.42214714385</v>
      </c>
      <c r="AT1336" s="80" cm="1">
        <f t="array" aca="1" ref="AT1336" ca="1">(SUM(INDEX(1331:1331,1,MAX(COLUMN($R:$R),COLUMN()-($H1328*12-1))):AT1333)/($H1328*12)+IF($R1338=0,0,SUM(INDEX(1336:1336,1,MAX(COLUMN($R:$R),COLUMN()-(($H1328-$H1329)*12))):AT1338)/(($H1328)*12)))</f>
        <v>-30044.327607264931</v>
      </c>
      <c r="AU1336" s="80" cm="1">
        <f t="array" aca="1" ref="AU1336" ca="1">(SUM(INDEX(1331:1331,1,MAX(COLUMN($R:$R),COLUMN()-($H1328*12-1))):AU1333)/($H1328*12)+IF($R1338=0,0,SUM(INDEX(1336:1336,1,MAX(COLUMN($R:$R),COLUMN()-(($H1328-$H1329)*12))):AU1338)/(($H1328)*12)))</f>
        <v>-31400.841634506709</v>
      </c>
      <c r="AV1336" s="80" cm="1">
        <f t="array" aca="1" ref="AV1336" ca="1">(SUM(INDEX(1331:1331,1,MAX(COLUMN($R:$R),COLUMN()-($H1328*12-1))):AV1333)/($H1328*12)+IF($R1338=0,0,SUM(INDEX(1336:1336,1,MAX(COLUMN($R:$R),COLUMN()-(($H1328-$H1329)*12))):AV1338)/(($H1328)*12)))</f>
        <v>-32780.347424922074</v>
      </c>
      <c r="AW1336" s="80" cm="1">
        <f t="array" aca="1" ref="AW1336" ca="1">(SUM(INDEX(1331:1331,1,MAX(COLUMN($R:$R),COLUMN()-($H1328*12-1))):AW1333)/($H1328*12)+IF($R1338=0,0,SUM(INDEX(1336:1336,1,MAX(COLUMN($R:$R),COLUMN()-(($H1328-$H1329)*12))):AW1338)/(($H1328)*12)))</f>
        <v>-34183.234669412283</v>
      </c>
      <c r="AX1336" s="80" cm="1">
        <f t="array" aca="1" ref="AX1336" ca="1">(SUM(INDEX(1331:1331,1,MAX(COLUMN($R:$R),COLUMN()-($H1328*12-1))):AX1333)/($H1328*12)+IF($R1338=0,0,SUM(INDEX(1336:1336,1,MAX(COLUMN($R:$R),COLUMN()-(($H1328-$H1329)*12))):AX1338)/(($H1328)*12)))</f>
        <v>-35609.899663809098</v>
      </c>
      <c r="AY1336" s="80" cm="1">
        <f t="array" aca="1" ref="AY1336" ca="1">(SUM(INDEX(1331:1331,1,MAX(COLUMN($R:$R),COLUMN()-($H1328*12-1))):AY1333)/($H1328*12)+IF($R1338=0,0,SUM(INDEX(1336:1336,1,MAX(COLUMN($R:$R),COLUMN()-(($H1328-$H1329)*12))):AY1338)/(($H1328)*12)))</f>
        <v>-37060.745420822816</v>
      </c>
      <c r="AZ1336" s="80" cm="1">
        <f t="array" aca="1" ref="AZ1336" ca="1">(SUM(INDEX(1331:1331,1,MAX(COLUMN($R:$R),COLUMN()-($H1328*12-1))):AZ1333)/($H1328*12)+IF($R1338=0,0,SUM(INDEX(1336:1336,1,MAX(COLUMN($R:$R),COLUMN()-(($H1328-$H1329)*12))):AZ1338)/(($H1328)*12)))</f>
        <v>-38536.181783887609</v>
      </c>
      <c r="BA1336" s="80" cm="1">
        <f t="array" aca="1" ref="BA1336" ca="1">(SUM(INDEX(1331:1331,1,MAX(COLUMN($R:$R),COLUMN()-($H1328*12-1))):BA1333)/($H1328*12)+IF($R1338=0,0,SUM(INDEX(1336:1336,1,MAX(COLUMN($R:$R),COLUMN()-(($H1328-$H1329)*12))):BA1338)/(($H1328)*12)))</f>
        <v>-40036.625542936548</v>
      </c>
      <c r="BB1336" s="80" cm="1">
        <f t="array" aca="1" ref="BB1336" ca="1">(SUM(INDEX(1331:1331,1,MAX(COLUMN($R:$R),COLUMN()-($H1328*12-1))):BB1333)/($H1328*12)+IF($R1338=0,0,SUM(INDEX(1336:1336,1,MAX(COLUMN($R:$R),COLUMN()-(($H1328-$H1329)*12))):BB1338)/(($H1328)*12)))</f>
        <v>-41562.500552138867</v>
      </c>
      <c r="BC1336" s="80" cm="1">
        <f t="array" aca="1" ref="BC1336" ca="1">(SUM(INDEX(1331:1331,1,MAX(COLUMN($R:$R),COLUMN()-($H1328*12-1))):BC1333)/($H1328*12)+IF($R1338=0,0,SUM(INDEX(1336:1336,1,MAX(COLUMN($R:$R),COLUMN()-(($H1328-$H1329)*12))):BC1338)/(($H1328)*12)))</f>
        <v>-43114.237849632744</v>
      </c>
      <c r="BD1336" s="80" cm="1">
        <f t="array" aca="1" ref="BD1336" ca="1">(SUM(INDEX(1331:1331,1,MAX(COLUMN($R:$R),COLUMN()-($H1328*12-1))):BD1333)/($H1328*12)+IF($R1338=0,0,SUM(INDEX(1336:1336,1,MAX(COLUMN($R:$R),COLUMN()-(($H1328-$H1329)*12))):BD1338)/(($H1328)*12)))</f>
        <v>-44692.275779287535</v>
      </c>
      <c r="BE1336" s="80" cm="1">
        <f t="array" aca="1" ref="BE1336" ca="1">(SUM(INDEX(1331:1331,1,MAX(COLUMN($R:$R),COLUMN()-($H1328*12-1))):BE1333)/($H1328*12)+IF($R1338=0,0,SUM(INDEX(1336:1336,1,MAX(COLUMN($R:$R),COLUMN()-(($H1328-$H1329)*12))):BE1338)/(($H1328)*12)))</f>
        <v>-46297.060114529697</v>
      </c>
      <c r="BF1336" s="80" cm="1">
        <f t="array" aca="1" ref="BF1336" ca="1">(SUM(INDEX(1331:1331,1,MAX(COLUMN($R:$R),COLUMN()-($H1328*12-1))):BF1333)/($H1328*12)+IF($R1338=0,0,SUM(INDEX(1336:1336,1,MAX(COLUMN($R:$R),COLUMN()-(($H1328-$H1329)*12))):BF1338)/(($H1328)*12)))</f>
        <v>-47929.044184267492</v>
      </c>
      <c r="BG1336" s="80" cm="1">
        <f t="array" aca="1" ref="BG1336" ca="1">(SUM(INDEX(1331:1331,1,MAX(COLUMN($R:$R),COLUMN()-($H1328*12-1))):BG1333)/($H1328*12)+IF($R1338=0,0,SUM(INDEX(1336:1336,1,MAX(COLUMN($R:$R),COLUMN()-(($H1328-$H1329)*12))):BG1338)/(($H1328)*12)))</f>
        <v>-49588.689000949991</v>
      </c>
      <c r="BH1336" s="80" cm="1">
        <f t="array" aca="1" ref="BH1336" ca="1">(SUM(INDEX(1331:1331,1,MAX(COLUMN($R:$R),COLUMN()-($H1328*12-1))):BH1333)/($H1328*12)+IF($R1338=0,0,SUM(INDEX(1336:1336,1,MAX(COLUMN($R:$R),COLUMN()-(($H1328-$H1329)*12))):BH1338)/(($H1328)*12)))</f>
        <v>-51276.463390796598</v>
      </c>
      <c r="BI1336" s="80" cm="1">
        <f t="array" aca="1" ref="BI1336" ca="1">(SUM(INDEX(1331:1331,1,MAX(COLUMN($R:$R),COLUMN()-($H1328*12-1))):BI1333)/($H1328*12)+IF($R1338=0,0,SUM(INDEX(1336:1336,1,MAX(COLUMN($R:$R),COLUMN()-(($H1328-$H1329)*12))):BI1338)/(($H1328)*12)))</f>
        <v>-52992.844126233831</v>
      </c>
      <c r="BJ1336" s="80" cm="1">
        <f t="array" aca="1" ref="BJ1336" ca="1">(SUM(INDEX(1331:1331,1,MAX(COLUMN($R:$R),COLUMN()-($H1328*12-1))):BJ1333)/($H1328*12)+IF($R1338=0,0,SUM(INDEX(1336:1336,1,MAX(COLUMN($R:$R),COLUMN()-(($H1328-$H1329)*12))):BJ1338)/(($H1328)*12)))</f>
        <v>-54738.316060576777</v>
      </c>
      <c r="BK1336" s="80" cm="1">
        <f t="array" aca="1" ref="BK1336" ca="1">(SUM(INDEX(1331:1331,1,MAX(COLUMN($R:$R),COLUMN()-($H1328*12-1))):BK1333)/($H1328*12)+IF($R1338=0,0,SUM(INDEX(1336:1336,1,MAX(COLUMN($R:$R),COLUMN()-(($H1328-$H1329)*12))):BK1338)/(($H1328)*12)))</f>
        <v>-56513.372264993333</v>
      </c>
      <c r="BL1336" s="80" cm="1">
        <f t="array" aca="1" ref="BL1336" ca="1">(SUM(INDEX(1331:1331,1,MAX(COLUMN($R:$R),COLUMN()-($H1328*12-1))):BL1333)/($H1328*12)+IF($R1338=0,0,SUM(INDEX(1336:1336,1,MAX(COLUMN($R:$R),COLUMN()-(($H1328-$H1329)*12))):BL1338)/(($H1328)*12)))</f>
        <v>-58318.514167789821</v>
      </c>
      <c r="BM1336" s="80" cm="1">
        <f t="array" aca="1" ref="BM1336" ca="1">(SUM(INDEX(1331:1331,1,MAX(COLUMN($R:$R),COLUMN()-($H1328*12-1))):BM1333)/($H1328*12)+IF($R1338=0,0,SUM(INDEX(1336:1336,1,MAX(COLUMN($R:$R),COLUMN()-(($H1328-$H1329)*12))):BM1338)/(($H1328)*12)))</f>
        <v>-60154.251696057458</v>
      </c>
      <c r="BN1336" s="80" cm="1">
        <f t="array" aca="1" ref="BN1336" ca="1">(SUM(INDEX(1331:1331,1,MAX(COLUMN($R:$R),COLUMN()-($H1328*12-1))):BN1333)/($H1328*12)+IF($R1338=0,0,SUM(INDEX(1336:1336,1,MAX(COLUMN($R:$R),COLUMN()-(($H1328-$H1329)*12))):BN1338)/(($H1328)*12)))</f>
        <v>-62021.103419719439</v>
      </c>
      <c r="BO1336" s="80" cm="1">
        <f t="array" aca="1" ref="BO1336" ca="1">(SUM(INDEX(1331:1331,1,MAX(COLUMN($R:$R),COLUMN()-($H1328*12-1))):BO1333)/($H1328*12)+IF($R1338=0,0,SUM(INDEX(1336:1336,1,MAX(COLUMN($R:$R),COLUMN()-(($H1328-$H1329)*12))):BO1338)/(($H1328)*12)))</f>
        <v>-63919.59669801977</v>
      </c>
      <c r="BP1336" s="80" cm="1">
        <f t="array" aca="1" ref="BP1336" ca="1">(SUM(INDEX(1331:1331,1,MAX(COLUMN($R:$R),COLUMN()-($H1328*12-1))):BP1333)/($H1328*12)+IF($R1338=0,0,SUM(INDEX(1336:1336,1,MAX(COLUMN($R:$R),COLUMN()-(($H1328-$H1329)*12))):BP1338)/(($H1328)*12)))</f>
        <v>-65850.267828494689</v>
      </c>
      <c r="BQ1336" s="80" cm="1">
        <f t="array" aca="1" ref="BQ1336" ca="1">(SUM(INDEX(1331:1331,1,MAX(COLUMN($R:$R),COLUMN()-($H1328*12-1))):BQ1333)/($H1328*12)+IF($R1338=0,0,SUM(INDEX(1336:1336,1,MAX(COLUMN($R:$R),COLUMN()-(($H1328-$H1329)*12))):BQ1338)/(($H1328)*12)))</f>
        <v>-67813.662198469159</v>
      </c>
      <c r="BR1336" s="80" cm="1">
        <f t="array" aca="1" ref="BR1336" ca="1">(SUM(INDEX(1331:1331,1,MAX(COLUMN($R:$R),COLUMN()-($H1328*12-1))):BR1333)/($H1328*12)+IF($R1338=0,0,SUM(INDEX(1336:1336,1,MAX(COLUMN($R:$R),COLUMN()-(($H1328-$H1329)*12))):BR1338)/(($H1328)*12)))</f>
        <v>-69810.334439121187</v>
      </c>
      <c r="BS1336" s="80" cm="1">
        <f t="array" aca="1" ref="BS1336" ca="1">(SUM(INDEX(1331:1331,1,MAX(COLUMN($R:$R),COLUMN()-($H1328*12-1))):BS1333)/($H1328*12)+IF($R1338=0,0,SUM(INDEX(1336:1336,1,MAX(COLUMN($R:$R),COLUMN()-(($H1328-$H1329)*12))):BS1338)/(($H1328)*12)))</f>
        <v>-71840.848582157138</v>
      </c>
      <c r="BT1336" s="80" cm="1">
        <f t="array" aca="1" ref="BT1336" ca="1">(SUM(INDEX(1331:1331,1,MAX(COLUMN($R:$R),COLUMN()-($H1328*12-1))):BT1333)/($H1328*12)+IF($R1338=0,0,SUM(INDEX(1336:1336,1,MAX(COLUMN($R:$R),COLUMN()-(($H1328-$H1329)*12))):BT1338)/(($H1328)*12)))</f>
        <v>-73905.778219142856</v>
      </c>
      <c r="BU1336" s="80" cm="1">
        <f t="array" aca="1" ref="BU1336" ca="1">(SUM(INDEX(1331:1331,1,MAX(COLUMN($R:$R),COLUMN()-($H1328*12-1))):BU1333)/($H1328*12)+IF($R1338=0,0,SUM(INDEX(1336:1336,1,MAX(COLUMN($R:$R),COLUMN()-(($H1328-$H1329)*12))):BU1338)/(($H1328)*12)))</f>
        <v>-76005.706663535108</v>
      </c>
      <c r="BV1336" s="80" cm="1">
        <f t="array" aca="1" ref="BV1336" ca="1">(SUM(INDEX(1331:1331,1,MAX(COLUMN($R:$R),COLUMN()-($H1328*12-1))):BV1333)/($H1328*12)+IF($R1338=0,0,SUM(INDEX(1336:1336,1,MAX(COLUMN($R:$R),COLUMN()-(($H1328-$H1329)*12))):BV1338)/(($H1328)*12)))</f>
        <v>-78141.227115459435</v>
      </c>
      <c r="BW1336" s="80" cm="1">
        <f t="array" aca="1" ref="BW1336" ca="1">(SUM(INDEX(1331:1331,1,MAX(COLUMN($R:$R),COLUMN()-($H1328*12-1))):BW1333)/($H1328*12)+IF($R1338=0,0,SUM(INDEX(1336:1336,1,MAX(COLUMN($R:$R),COLUMN()-(($H1328-$H1329)*12))):BW1338)/(($H1328)*12)))</f>
        <v>-80312.942829280772</v>
      </c>
      <c r="BX1336" s="80" cm="1">
        <f t="array" aca="1" ref="BX1336" ca="1">(SUM(INDEX(1331:1331,1,MAX(COLUMN($R:$R),COLUMN()-($H1328*12-1))):BX1333)/($H1328*12)+IF($R1338=0,0,SUM(INDEX(1336:1336,1,MAX(COLUMN($R:$R),COLUMN()-(($H1328-$H1329)*12))):BX1338)/(($H1328)*12)))</f>
        <v>-82521.467284014361</v>
      </c>
      <c r="BY1336" s="80" cm="1">
        <f t="array" aca="1" ref="BY1336" ca="1">(SUM(INDEX(1331:1331,1,MAX(COLUMN($R:$R),COLUMN()-($H1328*12-1))):BY1333)/($H1328*12)+IF($R1338=0,0,SUM(INDEX(1336:1336,1,MAX(COLUMN($R:$R),COLUMN()-(($H1328-$H1329)*12))):BY1338)/(($H1328)*12)))</f>
        <v>-84767.424356624775</v>
      </c>
      <c r="BZ1336" s="80" cm="1">
        <f t="array" aca="1" ref="BZ1336" ca="1">(SUM(INDEX(1331:1331,1,MAX(COLUMN($R:$R),COLUMN()-($H1328*12-1))):BZ1333)/($H1328*12)+IF($R1338=0,0,SUM(INDEX(1336:1336,1,MAX(COLUMN($R:$R),COLUMN()-(($H1328-$H1329)*12))):BZ1338)/(($H1328)*12)))</f>
        <v>-87051.448498262471</v>
      </c>
      <c r="CA1336" s="80" cm="1">
        <f t="array" aca="1" ref="CA1336" ca="1">(SUM(INDEX(1331:1331,1,MAX(COLUMN($R:$R),COLUMN()-($H1328*12-1))):CA1333)/($H1328*12)+IF($R1338=0,0,SUM(INDEX(1336:1336,1,MAX(COLUMN($R:$R),COLUMN()-(($H1328-$H1329)*12))):CA1338)/(($H1328)*12)))</f>
        <v>-88525.201862639806</v>
      </c>
      <c r="CB1336" s="80" cm="1">
        <f t="array" aca="1" ref="CB1336" ca="1">(SUM(INDEX(1331:1331,1,MAX(COLUMN($R:$R),COLUMN()-($H1328*12-1))):CB1333)/($H1328*12)+IF($R1338=0,0,SUM(INDEX(1336:1336,1,MAX(COLUMN($R:$R),COLUMN()-(($H1328-$H1329)*12))):CB1338)/(($H1328)*12)))</f>
        <v>-90011.239469619351</v>
      </c>
      <c r="CC1336" s="80" cm="1">
        <f t="array" aca="1" ref="CC1336" ca="1">(SUM(INDEX(1331:1331,1,MAX(COLUMN($R:$R),COLUMN()-($H1328*12-1))):CC1333)/($H1328*12)+IF($R1338=0,0,SUM(INDEX(1336:1336,1,MAX(COLUMN($R:$R),COLUMN()-(($H1328-$H1329)*12))):CC1338)/(($H1328)*12)))</f>
        <v>-91507.859448262461</v>
      </c>
      <c r="CD1336" s="80" cm="1">
        <f t="array" aca="1" ref="CD1336" ca="1">(SUM(INDEX(1331:1331,1,MAX(COLUMN($R:$R),COLUMN()-($H1328*12-1))):CD1333)/($H1328*12)+IF($R1338=0,0,SUM(INDEX(1336:1336,1,MAX(COLUMN($R:$R),COLUMN()-(($H1328-$H1329)*12))):CD1338)/(($H1328)*12)))</f>
        <v>-93014.993623403803</v>
      </c>
      <c r="CE1336" s="80" cm="1">
        <f t="array" aca="1" ref="CE1336" ca="1">(SUM(INDEX(1331:1331,1,MAX(COLUMN($R:$R),COLUMN()-($H1328*12-1))):CE1333)/($H1328*12)+IF($R1338=0,0,SUM(INDEX(1336:1336,1,MAX(COLUMN($R:$R),COLUMN()-(($H1328-$H1329)*12))):CE1338)/(($H1328)*12)))</f>
        <v>-94532.568468817568</v>
      </c>
      <c r="CF1336" s="80" cm="1">
        <f t="array" aca="1" ref="CF1336" ca="1">(SUM(INDEX(1331:1331,1,MAX(COLUMN($R:$R),COLUMN()-($H1328*12-1))):CF1333)/($H1328*12)+IF($R1338=0,0,SUM(INDEX(1336:1336,1,MAX(COLUMN($R:$R),COLUMN()-(($H1328-$H1329)*12))):CF1338)/(($H1328)*12)))</f>
        <v>-96060.504945410736</v>
      </c>
      <c r="CG1336" s="80" cm="1">
        <f t="array" aca="1" ref="CG1336" ca="1">(SUM(INDEX(1331:1331,1,MAX(COLUMN($R:$R),COLUMN()-($H1328*12-1))):CG1333)/($H1328*12)+IF($R1338=0,0,SUM(INDEX(1336:1336,1,MAX(COLUMN($R:$R),COLUMN()-(($H1328-$H1329)*12))):CG1338)/(($H1328)*12)))</f>
        <v>-97598.718335468191</v>
      </c>
      <c r="CH1336" s="80" cm="1">
        <f t="array" aca="1" ref="CH1336" ca="1">(SUM(INDEX(1331:1331,1,MAX(COLUMN($R:$R),COLUMN()-($H1328*12-1))):CH1333)/($H1328*12)+IF($R1338=0,0,SUM(INDEX(1336:1336,1,MAX(COLUMN($R:$R),COLUMN()-(($H1328-$H1329)*12))):CH1338)/(($H1328)*12)))</f>
        <v>-99147.118072862999</v>
      </c>
      <c r="CI1336" s="80" cm="1">
        <f t="array" aca="1" ref="CI1336" ca="1">(SUM(INDEX(1331:1331,1,MAX(COLUMN($R:$R),COLUMN()-($H1328*12-1))):CI1333)/($H1328*12)+IF($R1338=0,0,SUM(INDEX(1336:1336,1,MAX(COLUMN($R:$R),COLUMN()-(($H1328-$H1329)*12))):CI1338)/(($H1328)*12)))</f>
        <v>-100705.60756914236</v>
      </c>
      <c r="CJ1336" s="80" cm="1">
        <f t="array" aca="1" ref="CJ1336" ca="1">(SUM(INDEX(1331:1331,1,MAX(COLUMN($R:$R),COLUMN()-($H1328*12-1))):CJ1333)/($H1328*12)+IF($R1338=0,0,SUM(INDEX(1336:1336,1,MAX(COLUMN($R:$R),COLUMN()-(($H1328-$H1329)*12))):CJ1338)/(($H1328)*12)))</f>
        <v>-102274.08403539819</v>
      </c>
      <c r="CK1336" s="80" cm="1">
        <f t="array" aca="1" ref="CK1336" ca="1">(SUM(INDEX(1331:1331,1,MAX(COLUMN($R:$R),COLUMN()-($H1328*12-1))):CK1333)/($H1328*12)+IF($R1338=0,0,SUM(INDEX(1336:1336,1,MAX(COLUMN($R:$R),COLUMN()-(($H1328-$H1329)*12))):CK1338)/(($H1328)*12)))</f>
        <v>-103852.43829982956</v>
      </c>
      <c r="CL1336" s="80" cm="1">
        <f t="array" aca="1" ref="CL1336" ca="1">(SUM(INDEX(1331:1331,1,MAX(COLUMN($R:$R),COLUMN()-($H1328*12-1))):CL1333)/($H1328*12)+IF($R1338=0,0,SUM(INDEX(1336:1336,1,MAX(COLUMN($R:$R),COLUMN()-(($H1328-$H1329)*12))):CL1338)/(($H1328)*12)))</f>
        <v>-105440.554620902</v>
      </c>
      <c r="CN1336" s="80">
        <f>SUMIF($5:$5,CN$2,1334:1334)</f>
        <v>0</v>
      </c>
      <c r="CO1336" s="80" t="e" cm="1">
        <f t="array" aca="1" ref="CO1336" ca="1">(SUM(INDEX(1331:1331,1,MAX(COLUMN($CN:$CN),COLUMN()-($H1328*4-1))):CO1333)/($H1328*4)-IF($CN1338=0,0,SUM(INDEX(1336:1336,1,MAX(COLUMN($CN:$CN),COLUMN()-(($H1328-$H1329)*4))):CO1338)/(($H1328)*4)))</f>
        <v>#N/A</v>
      </c>
      <c r="CP1336" s="80" t="e" cm="1">
        <f t="array" aca="1" ref="CP1336" ca="1">(SUM(INDEX(1331:1331,1,MAX(COLUMN($CN:$CN),COLUMN()-($H1328*4-1))):CP1333)/($H1328*4)-IF($CN1338=0,0,SUM(INDEX(1336:1336,1,MAX(COLUMN($CN:$CN),COLUMN()-(($H1328-$H1329)*4))):CP1338)/(($H1328)*4)))</f>
        <v>#N/A</v>
      </c>
      <c r="CQ1336" s="80" t="e" cm="1">
        <f t="array" aca="1" ref="CQ1336" ca="1">(SUM(INDEX(1331:1331,1,MAX(COLUMN($CN:$CN),COLUMN()-($H1328*4-1))):CQ1333)/($H1328*4)-IF($CN1338=0,0,SUM(INDEX(1336:1336,1,MAX(COLUMN($CN:$CN),COLUMN()-(($H1328-$H1329)*4))):CQ1338)/(($H1328)*4)))</f>
        <v>#N/A</v>
      </c>
      <c r="CR1336" s="80" t="e" cm="1">
        <f t="array" aca="1" ref="CR1336" ca="1">(SUM(INDEX(1331:1331,1,MAX(COLUMN($CN:$CN),COLUMN()-($H1328*4-1))):CR1333)/($H1328*4)-IF($CN1338=0,0,SUM(INDEX(1336:1336,1,MAX(COLUMN($CN:$CN),COLUMN()-(($H1328-$H1329)*4))):CR1338)/(($H1328)*4)))</f>
        <v>#N/A</v>
      </c>
      <c r="CS1336" s="80" t="e" cm="1">
        <f t="array" aca="1" ref="CS1336" ca="1">(SUM(INDEX(1331:1331,1,MAX(COLUMN($CN:$CN),COLUMN()-($H1328*4-1))):CS1333)/($H1328*4)-IF($CN1338=0,0,SUM(INDEX(1336:1336,1,MAX(COLUMN($CN:$CN),COLUMN()-(($H1328-$H1329)*4))):CS1338)/(($H1328)*4)))</f>
        <v>#N/A</v>
      </c>
      <c r="CT1336" s="80" t="e" cm="1">
        <f t="array" aca="1" ref="CT1336" ca="1">(SUM(INDEX(1331:1331,1,MAX(COLUMN($CN:$CN),COLUMN()-($H1328*4-1))):CT1333)/($H1328*4)-IF($CN1338=0,0,SUM(INDEX(1336:1336,1,MAX(COLUMN($CN:$CN),COLUMN()-(($H1328-$H1329)*4))):CT1338)/(($H1328)*4)))</f>
        <v>#N/A</v>
      </c>
      <c r="CU1336" s="80" t="e" cm="1">
        <f t="array" aca="1" ref="CU1336" ca="1">(SUM(INDEX(1331:1331,1,MAX(COLUMN($CN:$CN),COLUMN()-($H1328*4-1))):CU1333)/($H1328*4)-IF($CN1338=0,0,SUM(INDEX(1336:1336,1,MAX(COLUMN($CN:$CN),COLUMN()-(($H1328-$H1329)*4))):CU1338)/(($H1328)*4)))</f>
        <v>#N/A</v>
      </c>
      <c r="CV1336" s="80" t="e" cm="1">
        <f t="array" aca="1" ref="CV1336" ca="1">(SUM(INDEX(1331:1331,1,MAX(COLUMN($CN:$CN),COLUMN()-($H1328*4-1))):CV1333)/($H1328*4)-IF($CN1338=0,0,SUM(INDEX(1336:1336,1,MAX(COLUMN($CN:$CN),COLUMN()-(($H1328-$H1329)*4))):CV1338)/(($H1328)*4)))</f>
        <v>#N/A</v>
      </c>
      <c r="CW1336" s="80" t="e" cm="1">
        <f t="array" aca="1" ref="CW1336" ca="1">(SUM(INDEX(1331:1331,1,MAX(COLUMN($CN:$CN),COLUMN()-($H1328*4-1))):CW1333)/($H1328*4)-IF($CN1338=0,0,SUM(INDEX(1336:1336,1,MAX(COLUMN($CN:$CN),COLUMN()-(($H1328-$H1329)*4))):CW1338)/(($H1328)*4)))</f>
        <v>#N/A</v>
      </c>
      <c r="CX1336" s="80" t="e" cm="1">
        <f t="array" aca="1" ref="CX1336" ca="1">(SUM(INDEX(1331:1331,1,MAX(COLUMN($CN:$CN),COLUMN()-($H1328*4-1))):CX1333)/($H1328*4)-IF($CN1338=0,0,SUM(INDEX(1336:1336,1,MAX(COLUMN($CN:$CN),COLUMN()-(($H1328-$H1329)*4))):CX1338)/(($H1328)*4)))</f>
        <v>#N/A</v>
      </c>
      <c r="CY1336" s="80" t="e" cm="1">
        <f t="array" aca="1" ref="CY1336" ca="1">(SUM(INDEX(1331:1331,1,MAX(COLUMN($CN:$CN),COLUMN()-($H1328*4-1))):CY1333)/($H1328*4)-IF($CN1338=0,0,SUM(INDEX(1336:1336,1,MAX(COLUMN($CN:$CN),COLUMN()-(($H1328-$H1329)*4))):CY1338)/(($H1328)*4)))</f>
        <v>#N/A</v>
      </c>
      <c r="CZ1336" s="80" t="e" cm="1">
        <f t="array" aca="1" ref="CZ1336" ca="1">(SUM(INDEX(1331:1331,1,MAX(COLUMN($CN:$CN),COLUMN()-($H1328*4-1))):CZ1333)/($H1328*4)-IF($CN1338=0,0,SUM(INDEX(1336:1336,1,MAX(COLUMN($CN:$CN),COLUMN()-(($H1328-$H1329)*4))):CZ1338)/(($H1328)*4)))</f>
        <v>#N/A</v>
      </c>
      <c r="DA1336" s="80" t="e" cm="1">
        <f t="array" aca="1" ref="DA1336" ca="1">(SUM(INDEX(1331:1331,1,MAX(COLUMN($CN:$CN),COLUMN()-($H1328*4-1))):DA1333)/($H1328*4)-IF($CN1338=0,0,SUM(INDEX(1336:1336,1,MAX(COLUMN($CN:$CN),COLUMN()-(($H1328-$H1329)*4))):DA1338)/(($H1328)*4)))</f>
        <v>#N/A</v>
      </c>
      <c r="DB1336" s="80" t="e" cm="1">
        <f t="array" aca="1" ref="DB1336" ca="1">(SUM(INDEX(1331:1331,1,MAX(COLUMN($CN:$CN),COLUMN()-($H1328*4-1))):DB1333)/($H1328*4)-IF($CN1338=0,0,SUM(INDEX(1336:1336,1,MAX(COLUMN($CN:$CN),COLUMN()-(($H1328-$H1329)*4))):DB1338)/(($H1328)*4)))</f>
        <v>#N/A</v>
      </c>
      <c r="DC1336" s="80" t="e" cm="1">
        <f t="array" aca="1" ref="DC1336" ca="1">(SUM(INDEX(1331:1331,1,MAX(COLUMN($CN:$CN),COLUMN()-($H1328*4-1))):DC1333)/($H1328*4)-IF($CN1338=0,0,SUM(INDEX(1336:1336,1,MAX(COLUMN($CN:$CN),COLUMN()-(($H1328-$H1329)*4))):DC1338)/(($H1328)*4)))</f>
        <v>#N/A</v>
      </c>
      <c r="DD1336" s="80" t="e" cm="1">
        <f t="array" aca="1" ref="DD1336" ca="1">(SUM(INDEX(1331:1331,1,MAX(COLUMN($CN:$CN),COLUMN()-($H1328*4-1))):DD1333)/($H1328*4)-IF($CN1338=0,0,SUM(INDEX(1336:1336,1,MAX(COLUMN($CN:$CN),COLUMN()-(($H1328-$H1329)*4))):DD1338)/(($H1328)*4)))</f>
        <v>#N/A</v>
      </c>
      <c r="DE1336" s="80" t="e" cm="1">
        <f t="array" aca="1" ref="DE1336" ca="1">(SUM(INDEX(1331:1331,1,MAX(COLUMN($CN:$CN),COLUMN()-($H1328*4-1))):DE1333)/($H1328*4)-IF($CN1338=0,0,SUM(INDEX(1336:1336,1,MAX(COLUMN($CN:$CN),COLUMN()-(($H1328-$H1329)*4))):DE1338)/(($H1328)*4)))</f>
        <v>#N/A</v>
      </c>
      <c r="DF1336" s="80" t="e" cm="1">
        <f t="array" aca="1" ref="DF1336" ca="1">(SUM(INDEX(1331:1331,1,MAX(COLUMN($CN:$CN),COLUMN()-($H1328*4-1))):DF1333)/($H1328*4)-IF($CN1338=0,0,SUM(INDEX(1336:1336,1,MAX(COLUMN($CN:$CN),COLUMN()-(($H1328-$H1329)*4))):DF1338)/(($H1328)*4)))</f>
        <v>#N/A</v>
      </c>
      <c r="DG1336" s="80" t="e" cm="1">
        <f t="array" aca="1" ref="DG1336" ca="1">(SUM(INDEX(1331:1331,1,MAX(COLUMN($CN:$CN),COLUMN()-($H1328*4-1))):DG1333)/($H1328*4)-IF($CN1338=0,0,SUM(INDEX(1336:1336,1,MAX(COLUMN($CN:$CN),COLUMN()-(($H1328-$H1329)*4))):DG1338)/(($H1328)*4)))</f>
        <v>#N/A</v>
      </c>
      <c r="DH1336" s="80" t="e" cm="1">
        <f t="array" aca="1" ref="DH1336" ca="1">(SUM(INDEX(1331:1331,1,MAX(COLUMN($CN:$CN),COLUMN()-($H1328*4-1))):DH1333)/($H1328*4)-IF($CN1338=0,0,SUM(INDEX(1336:1336,1,MAX(COLUMN($CN:$CN),COLUMN()-(($H1328-$H1329)*4))):DH1338)/(($H1328)*4)))</f>
        <v>#N/A</v>
      </c>
      <c r="DI1336" s="80" t="e" cm="1">
        <f t="array" aca="1" ref="DI1336" ca="1">(SUM(INDEX(1331:1331,1,MAX(COLUMN($CN:$CN),COLUMN()-($H1328*4-1))):DI1333)/($H1328*4)-IF($CN1338=0,0,SUM(INDEX(1336:1336,1,MAX(COLUMN($CN:$CN),COLUMN()-(($H1328-$H1329)*4))):DI1338)/(($H1328)*4)))</f>
        <v>#N/A</v>
      </c>
      <c r="DJ1336" s="80" t="e" cm="1">
        <f t="array" aca="1" ref="DJ1336" ca="1">(SUM(INDEX(1331:1331,1,MAX(COLUMN($CN:$CN),COLUMN()-($H1328*4-1))):DJ1333)/($H1328*4)-IF($CN1338=0,0,SUM(INDEX(1336:1336,1,MAX(COLUMN($CN:$CN),COLUMN()-(($H1328-$H1329)*4))):DJ1338)/(($H1328)*4)))</f>
        <v>#N/A</v>
      </c>
      <c r="DK1336" s="80" t="e" cm="1">
        <f t="array" aca="1" ref="DK1336" ca="1">(SUM(INDEX(1331:1331,1,MAX(COLUMN($CN:$CN),COLUMN()-($H1328*4-1))):DK1333)/($H1328*4)-IF($CN1338=0,0,SUM(INDEX(1336:1336,1,MAX(COLUMN($CN:$CN),COLUMN()-(($H1328-$H1329)*4))):DK1338)/(($H1328)*4)))</f>
        <v>#N/A</v>
      </c>
      <c r="DL1336" s="80" t="e" cm="1">
        <f t="array" aca="1" ref="DL1336" ca="1">(SUM(INDEX(1331:1331,1,MAX(COLUMN($CN:$CN),COLUMN()-($H1328*4-1))):DL1333)/($H1328*4)-IF($CN1338=0,0,SUM(INDEX(1336:1336,1,MAX(COLUMN($CN:$CN),COLUMN()-(($H1328-$H1329)*4))):DL1338)/(($H1328)*4)))</f>
        <v>#N/A</v>
      </c>
    </row>
    <row r="1337" spans="2:116" x14ac:dyDescent="0.4">
      <c r="B1337" s="8" t="str">
        <f t="shared" si="1654"/>
        <v>1337 FAINT-S</v>
      </c>
      <c r="C1337" s="8"/>
      <c r="D1337" t="s">
        <v>766</v>
      </c>
      <c r="E1337" s="8" t="str">
        <f t="shared" si="1649"/>
        <v>1337 FAINT-S</v>
      </c>
      <c r="G1337" s="158"/>
      <c r="J1337" s="62"/>
      <c r="K1337" s="53"/>
      <c r="L1337" s="53"/>
      <c r="M1337" s="53"/>
      <c r="N1337" s="53"/>
      <c r="O1337" s="53"/>
      <c r="P1337" s="53"/>
      <c r="R1337" s="82"/>
      <c r="S1337" s="153"/>
      <c r="T1337" s="153"/>
      <c r="U1337" s="153"/>
      <c r="V1337" s="153"/>
      <c r="W1337" s="153"/>
      <c r="X1337" s="153"/>
      <c r="Y1337" s="153"/>
      <c r="Z1337" s="153"/>
      <c r="AA1337" s="153"/>
      <c r="AB1337" s="153"/>
      <c r="AC1337" s="153"/>
      <c r="AD1337" s="153"/>
      <c r="AE1337" s="153"/>
      <c r="AF1337" s="153"/>
      <c r="AG1337" s="153"/>
      <c r="AH1337" s="153"/>
      <c r="AI1337" s="153"/>
      <c r="AJ1337" s="153"/>
      <c r="AK1337" s="153"/>
      <c r="AL1337" s="153"/>
      <c r="AM1337" s="153"/>
      <c r="AN1337" s="153"/>
      <c r="AO1337" s="153"/>
      <c r="AP1337" s="153"/>
      <c r="AQ1337" s="153"/>
      <c r="AR1337" s="153"/>
      <c r="AS1337" s="153"/>
      <c r="AT1337" s="153"/>
      <c r="AU1337" s="153"/>
      <c r="AV1337" s="153"/>
      <c r="AW1337" s="153"/>
      <c r="AX1337" s="153"/>
      <c r="AY1337" s="153"/>
      <c r="AZ1337" s="153"/>
      <c r="BA1337" s="153"/>
      <c r="BB1337" s="153"/>
      <c r="BC1337" s="153"/>
      <c r="BD1337" s="153"/>
      <c r="BE1337" s="153"/>
      <c r="BF1337" s="153"/>
      <c r="BG1337" s="153"/>
      <c r="BH1337" s="153"/>
      <c r="BI1337" s="153"/>
      <c r="BJ1337" s="153"/>
      <c r="BK1337" s="153"/>
      <c r="BL1337" s="153"/>
      <c r="BM1337" s="153"/>
      <c r="BN1337" s="153"/>
      <c r="BO1337" s="153"/>
      <c r="BP1337" s="153"/>
      <c r="BQ1337" s="153"/>
      <c r="BR1337" s="153"/>
      <c r="BS1337" s="153"/>
      <c r="BT1337" s="153"/>
      <c r="BU1337" s="153"/>
      <c r="BV1337" s="153"/>
      <c r="BW1337" s="153"/>
      <c r="BX1337" s="153"/>
      <c r="BY1337" s="153"/>
      <c r="BZ1337" s="153"/>
      <c r="CA1337" s="153"/>
      <c r="CB1337" s="153"/>
      <c r="CC1337" s="153"/>
      <c r="CD1337" s="153"/>
      <c r="CE1337" s="153"/>
      <c r="CF1337" s="153"/>
      <c r="CG1337" s="153"/>
      <c r="CH1337" s="153"/>
      <c r="CI1337" s="153"/>
      <c r="CJ1337" s="153"/>
      <c r="CK1337" s="153"/>
      <c r="CL1337" s="153"/>
      <c r="CN1337" s="62"/>
      <c r="CO1337" s="153"/>
      <c r="CP1337" s="153"/>
      <c r="CQ1337" s="153"/>
      <c r="CR1337" s="153"/>
      <c r="CS1337" s="153"/>
      <c r="CT1337" s="153"/>
      <c r="CU1337" s="153"/>
      <c r="CV1337" s="153"/>
      <c r="CW1337" s="153"/>
      <c r="CX1337" s="153"/>
      <c r="CY1337" s="153"/>
      <c r="CZ1337" s="153"/>
      <c r="DA1337" s="153"/>
      <c r="DB1337" s="153"/>
      <c r="DC1337" s="153"/>
      <c r="DD1337" s="153"/>
      <c r="DE1337" s="153"/>
      <c r="DF1337" s="153"/>
      <c r="DG1337" s="153"/>
      <c r="DH1337" s="153"/>
      <c r="DI1337" s="153"/>
      <c r="DJ1337" s="153"/>
      <c r="DK1337" s="153"/>
      <c r="DL1337" s="153"/>
    </row>
    <row r="1338" spans="2:116" x14ac:dyDescent="0.4">
      <c r="B1338" s="8" t="str">
        <f>E1338</f>
        <v>1338 FAINT-S</v>
      </c>
      <c r="C1338" s="8"/>
      <c r="D1338" t="s">
        <v>766</v>
      </c>
      <c r="E1338" s="8" t="str">
        <f t="shared" si="1649"/>
        <v>1338 FAINT-S</v>
      </c>
      <c r="G1338" s="158" t="s">
        <v>280</v>
      </c>
      <c r="J1338" s="74">
        <v>100</v>
      </c>
      <c r="K1338" s="53"/>
      <c r="L1338" s="53"/>
      <c r="M1338" s="53"/>
      <c r="N1338" s="53"/>
      <c r="O1338" s="53"/>
      <c r="P1338" s="53"/>
      <c r="R1338" s="24">
        <f>-$J1338</f>
        <v>-100</v>
      </c>
      <c r="S1338" s="153"/>
      <c r="T1338" s="153"/>
      <c r="U1338" s="153"/>
      <c r="V1338" s="153"/>
      <c r="W1338" s="153"/>
      <c r="X1338" s="153"/>
      <c r="Y1338" s="153"/>
      <c r="Z1338" s="153"/>
      <c r="AA1338" s="153"/>
      <c r="AB1338" s="153"/>
      <c r="AC1338" s="153"/>
      <c r="AD1338" s="153"/>
      <c r="AE1338" s="153"/>
      <c r="AF1338" s="153"/>
      <c r="AG1338" s="153"/>
      <c r="AH1338" s="153"/>
      <c r="AI1338" s="153"/>
      <c r="AJ1338" s="153"/>
      <c r="AK1338" s="153"/>
      <c r="AL1338" s="153"/>
      <c r="AM1338" s="153"/>
      <c r="AN1338" s="153"/>
      <c r="AO1338" s="153"/>
      <c r="AP1338" s="153"/>
      <c r="AQ1338" s="153"/>
      <c r="AR1338" s="153"/>
      <c r="AS1338" s="153"/>
      <c r="AT1338" s="153"/>
      <c r="AU1338" s="153"/>
      <c r="AV1338" s="153"/>
      <c r="AW1338" s="153"/>
      <c r="AX1338" s="153"/>
      <c r="AY1338" s="153"/>
      <c r="AZ1338" s="153"/>
      <c r="BA1338" s="153"/>
      <c r="BB1338" s="153"/>
      <c r="BC1338" s="153"/>
      <c r="BD1338" s="153"/>
      <c r="BE1338" s="153"/>
      <c r="BF1338" s="153"/>
      <c r="BG1338" s="153"/>
      <c r="BH1338" s="153"/>
      <c r="BI1338" s="153"/>
      <c r="BJ1338" s="153"/>
      <c r="BK1338" s="153"/>
      <c r="BL1338" s="153"/>
      <c r="BM1338" s="153"/>
      <c r="BN1338" s="153"/>
      <c r="BO1338" s="153"/>
      <c r="BP1338" s="153"/>
      <c r="BQ1338" s="153"/>
      <c r="BR1338" s="153"/>
      <c r="BS1338" s="153"/>
      <c r="BT1338" s="153"/>
      <c r="BU1338" s="153"/>
      <c r="BV1338" s="153"/>
      <c r="BW1338" s="153"/>
      <c r="BX1338" s="153"/>
      <c r="BY1338" s="153"/>
      <c r="BZ1338" s="153"/>
      <c r="CA1338" s="153"/>
      <c r="CB1338" s="153"/>
      <c r="CC1338" s="153"/>
      <c r="CD1338" s="153"/>
      <c r="CE1338" s="153"/>
      <c r="CF1338" s="153"/>
      <c r="CG1338" s="153"/>
      <c r="CH1338" s="153"/>
      <c r="CI1338" s="153"/>
      <c r="CJ1338" s="153"/>
      <c r="CK1338" s="153"/>
      <c r="CL1338" s="153"/>
      <c r="CN1338" s="74">
        <f>J1338</f>
        <v>100</v>
      </c>
      <c r="CO1338" s="153"/>
      <c r="CP1338" s="153"/>
      <c r="CQ1338" s="153"/>
      <c r="CR1338" s="153"/>
      <c r="CS1338" s="153"/>
      <c r="CT1338" s="153"/>
      <c r="CU1338" s="153"/>
      <c r="CV1338" s="153"/>
      <c r="CW1338" s="153"/>
      <c r="CX1338" s="153"/>
      <c r="CY1338" s="153"/>
      <c r="CZ1338" s="153"/>
      <c r="DA1338" s="153"/>
      <c r="DB1338" s="153"/>
      <c r="DC1338" s="153"/>
      <c r="DD1338" s="153"/>
      <c r="DE1338" s="153"/>
      <c r="DF1338" s="153"/>
      <c r="DG1338" s="153"/>
      <c r="DH1338" s="153"/>
      <c r="DI1338" s="153"/>
      <c r="DJ1338" s="153"/>
      <c r="DK1338" s="153"/>
      <c r="DL1338" s="153"/>
    </row>
    <row r="1339" spans="2:116" x14ac:dyDescent="0.4">
      <c r="B1339" s="8" t="str">
        <f t="shared" ref="B1339:B1343" si="1657">E1339</f>
        <v>1339 FAINT-S</v>
      </c>
      <c r="D1339" t="s">
        <v>766</v>
      </c>
      <c r="E1339" s="8" t="str">
        <f t="shared" si="1649"/>
        <v>1339 FAINT-S</v>
      </c>
      <c r="G1339" s="125"/>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c r="CO1339" s="72"/>
      <c r="CP1339" s="72"/>
      <c r="CQ1339" s="72"/>
      <c r="CR1339" s="72"/>
      <c r="CS1339" s="72"/>
      <c r="CT1339" s="72"/>
      <c r="CU1339" s="72"/>
      <c r="CV1339" s="72"/>
      <c r="CW1339" s="72"/>
      <c r="CX1339" s="72"/>
      <c r="CY1339" s="72"/>
      <c r="CZ1339" s="72"/>
      <c r="DA1339" s="72"/>
      <c r="DB1339" s="72"/>
      <c r="DC1339" s="72"/>
      <c r="DD1339" s="72"/>
      <c r="DE1339" s="72"/>
      <c r="DF1339" s="72"/>
      <c r="DG1339" s="72"/>
      <c r="DH1339" s="72"/>
      <c r="DI1339" s="72"/>
      <c r="DJ1339" s="72"/>
      <c r="DK1339" s="72"/>
      <c r="DL1339" s="72"/>
    </row>
    <row r="1340" spans="2:116" x14ac:dyDescent="0.4">
      <c r="B1340" s="8" t="str">
        <f t="shared" si="1657"/>
        <v>1340 FAINT-S</v>
      </c>
      <c r="D1340" t="s">
        <v>766</v>
      </c>
      <c r="E1340" s="8" t="str">
        <f t="shared" si="1649"/>
        <v>1340 FAINT-S</v>
      </c>
      <c r="G1340" s="95" t="s">
        <v>205</v>
      </c>
      <c r="H1340" s="12"/>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c r="CO1340" s="72"/>
      <c r="CP1340" s="72"/>
      <c r="CQ1340" s="72"/>
      <c r="CR1340" s="72"/>
      <c r="CS1340" s="72"/>
      <c r="CT1340" s="72"/>
      <c r="CU1340" s="72"/>
      <c r="CV1340" s="72"/>
      <c r="CW1340" s="72"/>
      <c r="CX1340" s="72"/>
      <c r="CY1340" s="72"/>
      <c r="CZ1340" s="72"/>
      <c r="DA1340" s="72"/>
      <c r="DB1340" s="72"/>
      <c r="DC1340" s="72"/>
      <c r="DD1340" s="72"/>
      <c r="DE1340" s="72"/>
      <c r="DF1340" s="72"/>
      <c r="DG1340" s="72"/>
      <c r="DH1340" s="72"/>
      <c r="DI1340" s="72"/>
      <c r="DJ1340" s="72"/>
      <c r="DK1340" s="72"/>
      <c r="DL1340" s="72"/>
    </row>
    <row r="1341" spans="2:116" x14ac:dyDescent="0.4">
      <c r="B1341" s="8" t="str">
        <f t="shared" si="1657"/>
        <v>1341 FAINT-S</v>
      </c>
      <c r="D1341" t="s">
        <v>766</v>
      </c>
      <c r="E1341" s="8" t="str">
        <f t="shared" si="1649"/>
        <v>1341 FAINT-S</v>
      </c>
      <c r="G1341" s="158" t="str">
        <f>"Gross intangibles - "&amp;SUBSTITUTE(G1326,":","")</f>
        <v>Gross intangibles - Volume driven secondary intangible assets</v>
      </c>
      <c r="J1341" s="80">
        <f>J1338</f>
        <v>100</v>
      </c>
      <c r="K1341" s="24">
        <f t="shared" ref="K1341:P1343" ca="1" si="1658">SUMIF($4:$4,K$2,1341:1341)</f>
        <v>600100</v>
      </c>
      <c r="L1341" s="24">
        <f t="shared" ca="1" si="1658"/>
        <v>1200100</v>
      </c>
      <c r="M1341" s="24">
        <f t="shared" ca="1" si="1658"/>
        <v>1800100</v>
      </c>
      <c r="N1341" s="24">
        <f t="shared" ca="1" si="1658"/>
        <v>2400100</v>
      </c>
      <c r="O1341" s="24">
        <f t="shared" ca="1" si="1658"/>
        <v>3000100</v>
      </c>
      <c r="P1341" s="24">
        <f t="shared" ca="1" si="1658"/>
        <v>3600100</v>
      </c>
      <c r="R1341" s="24">
        <f>$J1341</f>
        <v>100</v>
      </c>
      <c r="S1341" s="80">
        <f t="shared" ref="S1341:AX1341" ca="1" si="1659">-S1333+R1341</f>
        <v>50100</v>
      </c>
      <c r="T1341" s="80">
        <f t="shared" ca="1" si="1659"/>
        <v>100100</v>
      </c>
      <c r="U1341" s="80">
        <f t="shared" ca="1" si="1659"/>
        <v>150100</v>
      </c>
      <c r="V1341" s="80">
        <f t="shared" ca="1" si="1659"/>
        <v>200100</v>
      </c>
      <c r="W1341" s="80">
        <f t="shared" ca="1" si="1659"/>
        <v>250100</v>
      </c>
      <c r="X1341" s="80">
        <f t="shared" ca="1" si="1659"/>
        <v>300100</v>
      </c>
      <c r="Y1341" s="80">
        <f t="shared" ca="1" si="1659"/>
        <v>350100</v>
      </c>
      <c r="Z1341" s="80">
        <f t="shared" ca="1" si="1659"/>
        <v>400100</v>
      </c>
      <c r="AA1341" s="80">
        <f t="shared" ca="1" si="1659"/>
        <v>450100</v>
      </c>
      <c r="AB1341" s="80">
        <f t="shared" ca="1" si="1659"/>
        <v>500100</v>
      </c>
      <c r="AC1341" s="80">
        <f t="shared" ca="1" si="1659"/>
        <v>550100</v>
      </c>
      <c r="AD1341" s="80">
        <f t="shared" ca="1" si="1659"/>
        <v>600100</v>
      </c>
      <c r="AE1341" s="80">
        <f t="shared" ca="1" si="1659"/>
        <v>650100</v>
      </c>
      <c r="AF1341" s="80">
        <f t="shared" ca="1" si="1659"/>
        <v>700100</v>
      </c>
      <c r="AG1341" s="80">
        <f t="shared" ca="1" si="1659"/>
        <v>750100</v>
      </c>
      <c r="AH1341" s="80">
        <f t="shared" ca="1" si="1659"/>
        <v>800100</v>
      </c>
      <c r="AI1341" s="80">
        <f t="shared" ca="1" si="1659"/>
        <v>850100</v>
      </c>
      <c r="AJ1341" s="80">
        <f t="shared" ca="1" si="1659"/>
        <v>900100</v>
      </c>
      <c r="AK1341" s="80">
        <f t="shared" ca="1" si="1659"/>
        <v>950100</v>
      </c>
      <c r="AL1341" s="80">
        <f t="shared" ca="1" si="1659"/>
        <v>1000100</v>
      </c>
      <c r="AM1341" s="80">
        <f t="shared" ca="1" si="1659"/>
        <v>1050100</v>
      </c>
      <c r="AN1341" s="80">
        <f t="shared" ca="1" si="1659"/>
        <v>1100100</v>
      </c>
      <c r="AO1341" s="80">
        <f t="shared" ca="1" si="1659"/>
        <v>1150100</v>
      </c>
      <c r="AP1341" s="80">
        <f t="shared" ca="1" si="1659"/>
        <v>1200100</v>
      </c>
      <c r="AQ1341" s="80">
        <f t="shared" ca="1" si="1659"/>
        <v>1250100</v>
      </c>
      <c r="AR1341" s="80">
        <f t="shared" ca="1" si="1659"/>
        <v>1300100</v>
      </c>
      <c r="AS1341" s="80">
        <f t="shared" ca="1" si="1659"/>
        <v>1350100</v>
      </c>
      <c r="AT1341" s="80">
        <f t="shared" ca="1" si="1659"/>
        <v>1400100</v>
      </c>
      <c r="AU1341" s="80">
        <f t="shared" ca="1" si="1659"/>
        <v>1450100</v>
      </c>
      <c r="AV1341" s="80">
        <f t="shared" ca="1" si="1659"/>
        <v>1500100</v>
      </c>
      <c r="AW1341" s="80">
        <f t="shared" ca="1" si="1659"/>
        <v>1550100</v>
      </c>
      <c r="AX1341" s="80">
        <f t="shared" ca="1" si="1659"/>
        <v>1600100</v>
      </c>
      <c r="AY1341" s="80">
        <f t="shared" ref="AY1341:CD1341" ca="1" si="1660">-AY1333+AX1341</f>
        <v>1650100</v>
      </c>
      <c r="AZ1341" s="80">
        <f t="shared" ca="1" si="1660"/>
        <v>1700100</v>
      </c>
      <c r="BA1341" s="80">
        <f t="shared" ca="1" si="1660"/>
        <v>1750100</v>
      </c>
      <c r="BB1341" s="80">
        <f t="shared" ca="1" si="1660"/>
        <v>1800100</v>
      </c>
      <c r="BC1341" s="80">
        <f t="shared" ca="1" si="1660"/>
        <v>1850100</v>
      </c>
      <c r="BD1341" s="80">
        <f t="shared" ca="1" si="1660"/>
        <v>1900100</v>
      </c>
      <c r="BE1341" s="80">
        <f t="shared" ca="1" si="1660"/>
        <v>1950100</v>
      </c>
      <c r="BF1341" s="80">
        <f t="shared" ca="1" si="1660"/>
        <v>2000100</v>
      </c>
      <c r="BG1341" s="80">
        <f t="shared" ca="1" si="1660"/>
        <v>2050100</v>
      </c>
      <c r="BH1341" s="80">
        <f t="shared" ca="1" si="1660"/>
        <v>2100100</v>
      </c>
      <c r="BI1341" s="80">
        <f t="shared" ca="1" si="1660"/>
        <v>2150100</v>
      </c>
      <c r="BJ1341" s="80">
        <f t="shared" ca="1" si="1660"/>
        <v>2200100</v>
      </c>
      <c r="BK1341" s="80">
        <f t="shared" ca="1" si="1660"/>
        <v>2250100</v>
      </c>
      <c r="BL1341" s="80">
        <f t="shared" ca="1" si="1660"/>
        <v>2300100</v>
      </c>
      <c r="BM1341" s="80">
        <f t="shared" ca="1" si="1660"/>
        <v>2350100</v>
      </c>
      <c r="BN1341" s="80">
        <f t="shared" ca="1" si="1660"/>
        <v>2400100</v>
      </c>
      <c r="BO1341" s="80">
        <f t="shared" ca="1" si="1660"/>
        <v>2450100</v>
      </c>
      <c r="BP1341" s="80">
        <f t="shared" ca="1" si="1660"/>
        <v>2500100</v>
      </c>
      <c r="BQ1341" s="80">
        <f t="shared" ca="1" si="1660"/>
        <v>2550100</v>
      </c>
      <c r="BR1341" s="80">
        <f t="shared" ca="1" si="1660"/>
        <v>2600100</v>
      </c>
      <c r="BS1341" s="80">
        <f t="shared" ca="1" si="1660"/>
        <v>2650100</v>
      </c>
      <c r="BT1341" s="80">
        <f t="shared" ca="1" si="1660"/>
        <v>2700100</v>
      </c>
      <c r="BU1341" s="80">
        <f t="shared" ca="1" si="1660"/>
        <v>2750100</v>
      </c>
      <c r="BV1341" s="80">
        <f t="shared" ca="1" si="1660"/>
        <v>2800100</v>
      </c>
      <c r="BW1341" s="80">
        <f t="shared" ca="1" si="1660"/>
        <v>2850100</v>
      </c>
      <c r="BX1341" s="80">
        <f t="shared" ca="1" si="1660"/>
        <v>2900100</v>
      </c>
      <c r="BY1341" s="80">
        <f t="shared" ca="1" si="1660"/>
        <v>2950100</v>
      </c>
      <c r="BZ1341" s="80">
        <f t="shared" ca="1" si="1660"/>
        <v>3000100</v>
      </c>
      <c r="CA1341" s="80">
        <f t="shared" ca="1" si="1660"/>
        <v>3050100</v>
      </c>
      <c r="CB1341" s="80">
        <f t="shared" ca="1" si="1660"/>
        <v>3100100</v>
      </c>
      <c r="CC1341" s="80">
        <f t="shared" ca="1" si="1660"/>
        <v>3150100</v>
      </c>
      <c r="CD1341" s="80">
        <f t="shared" ca="1" si="1660"/>
        <v>3200100</v>
      </c>
      <c r="CE1341" s="80">
        <f t="shared" ref="CE1341:CL1341" ca="1" si="1661">-CE1333+CD1341</f>
        <v>3250100</v>
      </c>
      <c r="CF1341" s="80">
        <f t="shared" ca="1" si="1661"/>
        <v>3300100</v>
      </c>
      <c r="CG1341" s="80">
        <f t="shared" ca="1" si="1661"/>
        <v>3350100</v>
      </c>
      <c r="CH1341" s="80">
        <f t="shared" ca="1" si="1661"/>
        <v>3400100</v>
      </c>
      <c r="CI1341" s="80">
        <f t="shared" ca="1" si="1661"/>
        <v>3450100</v>
      </c>
      <c r="CJ1341" s="80">
        <f t="shared" ca="1" si="1661"/>
        <v>3500100</v>
      </c>
      <c r="CK1341" s="80">
        <f t="shared" ca="1" si="1661"/>
        <v>3550100</v>
      </c>
      <c r="CL1341" s="80">
        <f t="shared" ca="1" si="1661"/>
        <v>3600100</v>
      </c>
      <c r="CN1341" s="80">
        <f>CN1338</f>
        <v>100</v>
      </c>
      <c r="CO1341" s="80" t="e">
        <f t="shared" ref="CO1341" ca="1" si="1662">-CO1333+CN1341</f>
        <v>#N/A</v>
      </c>
      <c r="CP1341" s="80" t="e">
        <f t="shared" ref="CP1341:DL1341" ca="1" si="1663">-CP1333+CO1341</f>
        <v>#N/A</v>
      </c>
      <c r="CQ1341" s="80" t="e">
        <f t="shared" ca="1" si="1663"/>
        <v>#N/A</v>
      </c>
      <c r="CR1341" s="80" t="e">
        <f t="shared" ca="1" si="1663"/>
        <v>#N/A</v>
      </c>
      <c r="CS1341" s="80" t="e">
        <f t="shared" ca="1" si="1663"/>
        <v>#N/A</v>
      </c>
      <c r="CT1341" s="80" t="e">
        <f t="shared" ca="1" si="1663"/>
        <v>#N/A</v>
      </c>
      <c r="CU1341" s="80" t="e">
        <f t="shared" ca="1" si="1663"/>
        <v>#N/A</v>
      </c>
      <c r="CV1341" s="80" t="e">
        <f t="shared" ca="1" si="1663"/>
        <v>#N/A</v>
      </c>
      <c r="CW1341" s="80" t="e">
        <f t="shared" ca="1" si="1663"/>
        <v>#N/A</v>
      </c>
      <c r="CX1341" s="80" t="e">
        <f t="shared" ca="1" si="1663"/>
        <v>#N/A</v>
      </c>
      <c r="CY1341" s="80" t="e">
        <f t="shared" ca="1" si="1663"/>
        <v>#N/A</v>
      </c>
      <c r="CZ1341" s="80" t="e">
        <f t="shared" ca="1" si="1663"/>
        <v>#N/A</v>
      </c>
      <c r="DA1341" s="80" t="e">
        <f t="shared" ca="1" si="1663"/>
        <v>#N/A</v>
      </c>
      <c r="DB1341" s="80" t="e">
        <f t="shared" ca="1" si="1663"/>
        <v>#N/A</v>
      </c>
      <c r="DC1341" s="80" t="e">
        <f t="shared" ca="1" si="1663"/>
        <v>#N/A</v>
      </c>
      <c r="DD1341" s="80" t="e">
        <f t="shared" ca="1" si="1663"/>
        <v>#N/A</v>
      </c>
      <c r="DE1341" s="80" t="e">
        <f t="shared" ca="1" si="1663"/>
        <v>#N/A</v>
      </c>
      <c r="DF1341" s="80" t="e">
        <f t="shared" ca="1" si="1663"/>
        <v>#N/A</v>
      </c>
      <c r="DG1341" s="80" t="e">
        <f t="shared" ca="1" si="1663"/>
        <v>#N/A</v>
      </c>
      <c r="DH1341" s="80" t="e">
        <f t="shared" ca="1" si="1663"/>
        <v>#N/A</v>
      </c>
      <c r="DI1341" s="80" t="e">
        <f t="shared" ca="1" si="1663"/>
        <v>#N/A</v>
      </c>
      <c r="DJ1341" s="80" t="e">
        <f t="shared" ca="1" si="1663"/>
        <v>#N/A</v>
      </c>
      <c r="DK1341" s="80" t="e">
        <f t="shared" ca="1" si="1663"/>
        <v>#N/A</v>
      </c>
      <c r="DL1341" s="80" t="e">
        <f t="shared" ca="1" si="1663"/>
        <v>#N/A</v>
      </c>
    </row>
    <row r="1342" spans="2:116" x14ac:dyDescent="0.4">
      <c r="B1342" s="8" t="str">
        <f t="shared" si="1657"/>
        <v>1342 FAINT-S</v>
      </c>
      <c r="D1342" t="s">
        <v>766</v>
      </c>
      <c r="E1342" s="8" t="str">
        <f t="shared" si="1649"/>
        <v>1342 FAINT-S</v>
      </c>
      <c r="G1342" s="158" t="str">
        <f>"Accumulated amortization - "&amp;SUBSTITUTE(G1326,":","")</f>
        <v>Accumulated amortization - Volume driven secondary intangible assets</v>
      </c>
      <c r="J1342" s="81">
        <f>-H1329/H1328*J1341</f>
        <v>0</v>
      </c>
      <c r="K1342" s="37">
        <f t="shared" ca="1" si="1658"/>
        <v>-70397.479383104757</v>
      </c>
      <c r="L1342" s="37">
        <f t="shared" ca="1" si="1658"/>
        <v>-290577.22226618236</v>
      </c>
      <c r="M1342" s="37">
        <f t="shared" ca="1" si="1658"/>
        <v>-694010.03312833188</v>
      </c>
      <c r="N1342" s="37">
        <f t="shared" ca="1" si="1658"/>
        <v>-1321646.2051831665</v>
      </c>
      <c r="O1342" s="37">
        <f t="shared" ca="1" si="1658"/>
        <v>-2223586.9098957488</v>
      </c>
      <c r="P1342" s="37">
        <f t="shared" ca="1" si="1658"/>
        <v>-3386257.7986475062</v>
      </c>
      <c r="R1342" s="37">
        <f>$J1342</f>
        <v>0</v>
      </c>
      <c r="S1342" s="81">
        <f t="shared" ref="S1342:AX1342" ca="1" si="1664">R1342+S1336</f>
        <v>-848.98305084745755</v>
      </c>
      <c r="T1342" s="81">
        <f t="shared" ca="1" si="1664"/>
        <v>-2559.6437805228379</v>
      </c>
      <c r="U1342" s="81">
        <f t="shared" ca="1" si="1664"/>
        <v>-5146.5868954469533</v>
      </c>
      <c r="V1342" s="81">
        <f t="shared" ca="1" si="1664"/>
        <v>-8624.6646394375784</v>
      </c>
      <c r="W1342" s="81">
        <f t="shared" ca="1" si="1664"/>
        <v>-13008.980989258554</v>
      </c>
      <c r="X1342" s="81">
        <f t="shared" ca="1" si="1664"/>
        <v>-18314.895921279887</v>
      </c>
      <c r="Y1342" s="81">
        <f t="shared" ca="1" si="1664"/>
        <v>-24558.029750454123</v>
      </c>
      <c r="Z1342" s="81">
        <f t="shared" ca="1" si="1664"/>
        <v>-31754.267542834699</v>
      </c>
      <c r="AA1342" s="81">
        <f t="shared" ca="1" si="1664"/>
        <v>-39919.763602882747</v>
      </c>
      <c r="AB1342" s="81">
        <f t="shared" ca="1" si="1664"/>
        <v>-49070.946036829911</v>
      </c>
      <c r="AC1342" s="81">
        <f t="shared" ca="1" si="1664"/>
        <v>-59224.521393386349</v>
      </c>
      <c r="AD1342" s="81">
        <f t="shared" ca="1" si="1664"/>
        <v>-70397.479383104757</v>
      </c>
      <c r="AE1342" s="81">
        <f t="shared" ca="1" si="1664"/>
        <v>-82607.097677733647</v>
      </c>
      <c r="AF1342" s="81">
        <f t="shared" ca="1" si="1664"/>
        <v>-95870.946790915579</v>
      </c>
      <c r="AG1342" s="81">
        <f t="shared" ca="1" si="1664"/>
        <v>-110206.89504160907</v>
      </c>
      <c r="AH1342" s="81">
        <f t="shared" ca="1" si="1664"/>
        <v>-125633.11360163635</v>
      </c>
      <c r="AI1342" s="81">
        <f t="shared" ca="1" si="1664"/>
        <v>-142168.08162878273</v>
      </c>
      <c r="AJ1342" s="81">
        <f t="shared" ca="1" si="1664"/>
        <v>-159830.5914868977</v>
      </c>
      <c r="AK1342" s="81">
        <f t="shared" ca="1" si="1664"/>
        <v>-178639.75405447223</v>
      </c>
      <c r="AL1342" s="81">
        <f t="shared" ca="1" si="1664"/>
        <v>-198615.00412319211</v>
      </c>
      <c r="AM1342" s="81">
        <f t="shared" ca="1" si="1664"/>
        <v>-219776.10588799196</v>
      </c>
      <c r="AN1342" s="81">
        <f t="shared" ca="1" si="1664"/>
        <v>-242143.15853016131</v>
      </c>
      <c r="AO1342" s="81">
        <f t="shared" ca="1" si="1664"/>
        <v>-265736.60189507931</v>
      </c>
      <c r="AP1342" s="81">
        <f t="shared" ca="1" si="1664"/>
        <v>-290577.22226618236</v>
      </c>
      <c r="AQ1342" s="81">
        <f t="shared" ca="1" si="1664"/>
        <v>-316686.15823679563</v>
      </c>
      <c r="AR1342" s="81">
        <f t="shared" ca="1" si="1664"/>
        <v>-344084.9066814871</v>
      </c>
      <c r="AS1342" s="81">
        <f t="shared" ca="1" si="1664"/>
        <v>-372795.32882863097</v>
      </c>
      <c r="AT1342" s="81">
        <f t="shared" ca="1" si="1664"/>
        <v>-402839.65643589589</v>
      </c>
      <c r="AU1342" s="81">
        <f t="shared" ca="1" si="1664"/>
        <v>-434240.49807040259</v>
      </c>
      <c r="AV1342" s="81">
        <f t="shared" ca="1" si="1664"/>
        <v>-467020.8454953247</v>
      </c>
      <c r="AW1342" s="81">
        <f t="shared" ca="1" si="1664"/>
        <v>-501204.08016473695</v>
      </c>
      <c r="AX1342" s="81">
        <f t="shared" ca="1" si="1664"/>
        <v>-536813.97982854606</v>
      </c>
      <c r="AY1342" s="81">
        <f t="shared" ref="AY1342:CD1342" ca="1" si="1665">AX1342+AY1336</f>
        <v>-573874.72524936893</v>
      </c>
      <c r="AZ1342" s="81">
        <f t="shared" ca="1" si="1665"/>
        <v>-612410.90703325649</v>
      </c>
      <c r="BA1342" s="81">
        <f t="shared" ca="1" si="1665"/>
        <v>-652447.53257619299</v>
      </c>
      <c r="BB1342" s="81">
        <f t="shared" ca="1" si="1665"/>
        <v>-694010.03312833188</v>
      </c>
      <c r="BC1342" s="81">
        <f t="shared" ca="1" si="1665"/>
        <v>-737124.27097796462</v>
      </c>
      <c r="BD1342" s="81">
        <f t="shared" ca="1" si="1665"/>
        <v>-781816.54675725219</v>
      </c>
      <c r="BE1342" s="81">
        <f t="shared" ca="1" si="1665"/>
        <v>-828113.60687178187</v>
      </c>
      <c r="BF1342" s="81">
        <f t="shared" ca="1" si="1665"/>
        <v>-876042.65105604939</v>
      </c>
      <c r="BG1342" s="81">
        <f t="shared" ca="1" si="1665"/>
        <v>-925631.34005699935</v>
      </c>
      <c r="BH1342" s="81">
        <f t="shared" ca="1" si="1665"/>
        <v>-976907.80344779592</v>
      </c>
      <c r="BI1342" s="81">
        <f t="shared" ca="1" si="1665"/>
        <v>-1029900.6475740297</v>
      </c>
      <c r="BJ1342" s="81">
        <f t="shared" ca="1" si="1665"/>
        <v>-1084638.9636346065</v>
      </c>
      <c r="BK1342" s="81">
        <f t="shared" ca="1" si="1665"/>
        <v>-1141152.3358995998</v>
      </c>
      <c r="BL1342" s="81">
        <f t="shared" ca="1" si="1665"/>
        <v>-1199470.8500673897</v>
      </c>
      <c r="BM1342" s="81">
        <f t="shared" ca="1" si="1665"/>
        <v>-1259625.101763447</v>
      </c>
      <c r="BN1342" s="81">
        <f t="shared" ca="1" si="1665"/>
        <v>-1321646.2051831665</v>
      </c>
      <c r="BO1342" s="81">
        <f t="shared" ca="1" si="1665"/>
        <v>-1385565.8018811862</v>
      </c>
      <c r="BP1342" s="81">
        <f t="shared" ca="1" si="1665"/>
        <v>-1451416.069709681</v>
      </c>
      <c r="BQ1342" s="81">
        <f t="shared" ca="1" si="1665"/>
        <v>-1519229.73190815</v>
      </c>
      <c r="BR1342" s="81">
        <f t="shared" ca="1" si="1665"/>
        <v>-1589040.0663472712</v>
      </c>
      <c r="BS1342" s="81">
        <f t="shared" ca="1" si="1665"/>
        <v>-1660880.9149294284</v>
      </c>
      <c r="BT1342" s="81">
        <f t="shared" ca="1" si="1665"/>
        <v>-1734786.6931485713</v>
      </c>
      <c r="BU1342" s="81">
        <f t="shared" ca="1" si="1665"/>
        <v>-1810792.3998121065</v>
      </c>
      <c r="BV1342" s="81">
        <f t="shared" ca="1" si="1665"/>
        <v>-1888933.626927566</v>
      </c>
      <c r="BW1342" s="81">
        <f t="shared" ca="1" si="1665"/>
        <v>-1969246.5697568469</v>
      </c>
      <c r="BX1342" s="81">
        <f t="shared" ca="1" si="1665"/>
        <v>-2051768.0370408613</v>
      </c>
      <c r="BY1342" s="81">
        <f t="shared" ca="1" si="1665"/>
        <v>-2136535.4613974863</v>
      </c>
      <c r="BZ1342" s="81">
        <f t="shared" ca="1" si="1665"/>
        <v>-2223586.9098957488</v>
      </c>
      <c r="CA1342" s="81">
        <f t="shared" ca="1" si="1665"/>
        <v>-2312112.1117583886</v>
      </c>
      <c r="CB1342" s="81">
        <f t="shared" ca="1" si="1665"/>
        <v>-2402123.351228008</v>
      </c>
      <c r="CC1342" s="81">
        <f t="shared" ca="1" si="1665"/>
        <v>-2493631.2106762705</v>
      </c>
      <c r="CD1342" s="81">
        <f t="shared" ca="1" si="1665"/>
        <v>-2586646.2042996744</v>
      </c>
      <c r="CE1342" s="81">
        <f t="shared" ref="CE1342:CL1342" ca="1" si="1666">CD1342+CE1336</f>
        <v>-2681178.7727684919</v>
      </c>
      <c r="CF1342" s="81">
        <f t="shared" ca="1" si="1666"/>
        <v>-2777239.2777139028</v>
      </c>
      <c r="CG1342" s="81">
        <f t="shared" ca="1" si="1666"/>
        <v>-2874837.9960493711</v>
      </c>
      <c r="CH1342" s="81">
        <f t="shared" ca="1" si="1666"/>
        <v>-2973985.1141222343</v>
      </c>
      <c r="CI1342" s="81">
        <f t="shared" ca="1" si="1666"/>
        <v>-3074690.7216913765</v>
      </c>
      <c r="CJ1342" s="81">
        <f t="shared" ca="1" si="1666"/>
        <v>-3176964.8057267745</v>
      </c>
      <c r="CK1342" s="81">
        <f t="shared" ca="1" si="1666"/>
        <v>-3280817.2440266041</v>
      </c>
      <c r="CL1342" s="81">
        <f t="shared" ca="1" si="1666"/>
        <v>-3386257.7986475062</v>
      </c>
      <c r="CN1342" s="81">
        <f>-H1329/H1328*CN1341</f>
        <v>0</v>
      </c>
      <c r="CO1342" s="81" t="e">
        <f t="shared" ref="CO1342" ca="1" si="1667">CN1342+CO1336</f>
        <v>#N/A</v>
      </c>
      <c r="CP1342" s="81" t="e">
        <f t="shared" ref="CP1342:DL1342" ca="1" si="1668">CO1342+CP1336</f>
        <v>#N/A</v>
      </c>
      <c r="CQ1342" s="81" t="e">
        <f t="shared" ca="1" si="1668"/>
        <v>#N/A</v>
      </c>
      <c r="CR1342" s="81" t="e">
        <f t="shared" ca="1" si="1668"/>
        <v>#N/A</v>
      </c>
      <c r="CS1342" s="81" t="e">
        <f t="shared" ca="1" si="1668"/>
        <v>#N/A</v>
      </c>
      <c r="CT1342" s="81" t="e">
        <f t="shared" ca="1" si="1668"/>
        <v>#N/A</v>
      </c>
      <c r="CU1342" s="81" t="e">
        <f t="shared" ca="1" si="1668"/>
        <v>#N/A</v>
      </c>
      <c r="CV1342" s="81" t="e">
        <f t="shared" ca="1" si="1668"/>
        <v>#N/A</v>
      </c>
      <c r="CW1342" s="81" t="e">
        <f t="shared" ca="1" si="1668"/>
        <v>#N/A</v>
      </c>
      <c r="CX1342" s="81" t="e">
        <f t="shared" ca="1" si="1668"/>
        <v>#N/A</v>
      </c>
      <c r="CY1342" s="81" t="e">
        <f t="shared" ca="1" si="1668"/>
        <v>#N/A</v>
      </c>
      <c r="CZ1342" s="81" t="e">
        <f t="shared" ca="1" si="1668"/>
        <v>#N/A</v>
      </c>
      <c r="DA1342" s="81" t="e">
        <f t="shared" ca="1" si="1668"/>
        <v>#N/A</v>
      </c>
      <c r="DB1342" s="81" t="e">
        <f t="shared" ca="1" si="1668"/>
        <v>#N/A</v>
      </c>
      <c r="DC1342" s="81" t="e">
        <f t="shared" ca="1" si="1668"/>
        <v>#N/A</v>
      </c>
      <c r="DD1342" s="81" t="e">
        <f t="shared" ca="1" si="1668"/>
        <v>#N/A</v>
      </c>
      <c r="DE1342" s="81" t="e">
        <f t="shared" ca="1" si="1668"/>
        <v>#N/A</v>
      </c>
      <c r="DF1342" s="81" t="e">
        <f t="shared" ca="1" si="1668"/>
        <v>#N/A</v>
      </c>
      <c r="DG1342" s="81" t="e">
        <f t="shared" ca="1" si="1668"/>
        <v>#N/A</v>
      </c>
      <c r="DH1342" s="81" t="e">
        <f t="shared" ca="1" si="1668"/>
        <v>#N/A</v>
      </c>
      <c r="DI1342" s="81" t="e">
        <f t="shared" ca="1" si="1668"/>
        <v>#N/A</v>
      </c>
      <c r="DJ1342" s="81" t="e">
        <f t="shared" ca="1" si="1668"/>
        <v>#N/A</v>
      </c>
      <c r="DK1342" s="81" t="e">
        <f t="shared" ca="1" si="1668"/>
        <v>#N/A</v>
      </c>
      <c r="DL1342" s="81" t="e">
        <f t="shared" ca="1" si="1668"/>
        <v>#N/A</v>
      </c>
    </row>
    <row r="1343" spans="2:116" x14ac:dyDescent="0.4">
      <c r="B1343" s="8" t="str">
        <f t="shared" si="1657"/>
        <v>1343 FAINT-S</v>
      </c>
      <c r="C1343" t="s">
        <v>240</v>
      </c>
      <c r="D1343" t="s">
        <v>766</v>
      </c>
      <c r="E1343" s="8" t="str">
        <f t="shared" si="1649"/>
        <v>1343 FAINT-S</v>
      </c>
      <c r="G1343" s="126" t="str">
        <f>"Net Intangibles - "&amp;SUBSTITUTE(G1326,":","")</f>
        <v>Net Intangibles - Volume driven secondary intangible assets</v>
      </c>
      <c r="H1343" s="27"/>
      <c r="J1343" s="33">
        <f ca="1">SUMIF($4:$4,J$2,1343:1343)</f>
        <v>100</v>
      </c>
      <c r="K1343" s="33">
        <f t="shared" ca="1" si="1658"/>
        <v>529702.52061689529</v>
      </c>
      <c r="L1343" s="33">
        <f t="shared" ca="1" si="1658"/>
        <v>909522.7777338177</v>
      </c>
      <c r="M1343" s="33">
        <f t="shared" ca="1" si="1658"/>
        <v>1106089.9668716681</v>
      </c>
      <c r="N1343" s="33">
        <f t="shared" ca="1" si="1658"/>
        <v>1078453.7948168335</v>
      </c>
      <c r="O1343" s="33">
        <f t="shared" ca="1" si="1658"/>
        <v>776513.09010425117</v>
      </c>
      <c r="P1343" s="33">
        <f t="shared" ca="1" si="1658"/>
        <v>213842.20135249384</v>
      </c>
      <c r="R1343" s="33">
        <f ca="1">$J1343</f>
        <v>100</v>
      </c>
      <c r="S1343" s="77">
        <f t="shared" ref="S1343:AX1343" ca="1" si="1669">SUM(S1341:S1342)</f>
        <v>49251.016949152545</v>
      </c>
      <c r="T1343" s="77">
        <f t="shared" ca="1" si="1669"/>
        <v>97540.356219477166</v>
      </c>
      <c r="U1343" s="77">
        <f t="shared" ca="1" si="1669"/>
        <v>144953.41310455304</v>
      </c>
      <c r="V1343" s="77">
        <f t="shared" ca="1" si="1669"/>
        <v>191475.33536056243</v>
      </c>
      <c r="W1343" s="77">
        <f t="shared" ca="1" si="1669"/>
        <v>237091.01901074144</v>
      </c>
      <c r="X1343" s="77">
        <f t="shared" ca="1" si="1669"/>
        <v>281785.10407872009</v>
      </c>
      <c r="Y1343" s="77">
        <f t="shared" ca="1" si="1669"/>
        <v>325541.97024954588</v>
      </c>
      <c r="Z1343" s="77">
        <f t="shared" ca="1" si="1669"/>
        <v>368345.73245716532</v>
      </c>
      <c r="AA1343" s="77">
        <f t="shared" ca="1" si="1669"/>
        <v>410180.23639711726</v>
      </c>
      <c r="AB1343" s="77">
        <f t="shared" ca="1" si="1669"/>
        <v>451029.0539631701</v>
      </c>
      <c r="AC1343" s="77">
        <f t="shared" ca="1" si="1669"/>
        <v>490875.47860661364</v>
      </c>
      <c r="AD1343" s="77">
        <f t="shared" ca="1" si="1669"/>
        <v>529702.52061689529</v>
      </c>
      <c r="AE1343" s="77">
        <f t="shared" ca="1" si="1669"/>
        <v>567492.90232226637</v>
      </c>
      <c r="AF1343" s="77">
        <f t="shared" ca="1" si="1669"/>
        <v>604229.05320908444</v>
      </c>
      <c r="AG1343" s="77">
        <f t="shared" ca="1" si="1669"/>
        <v>639893.10495839093</v>
      </c>
      <c r="AH1343" s="77">
        <f t="shared" ca="1" si="1669"/>
        <v>674466.88639836363</v>
      </c>
      <c r="AI1343" s="77">
        <f t="shared" ca="1" si="1669"/>
        <v>707931.91837121733</v>
      </c>
      <c r="AJ1343" s="77">
        <f t="shared" ca="1" si="1669"/>
        <v>740269.40851310233</v>
      </c>
      <c r="AK1343" s="77">
        <f t="shared" ca="1" si="1669"/>
        <v>771460.2459455278</v>
      </c>
      <c r="AL1343" s="77">
        <f t="shared" ca="1" si="1669"/>
        <v>801484.99587680795</v>
      </c>
      <c r="AM1343" s="77">
        <f t="shared" ca="1" si="1669"/>
        <v>830323.89411200804</v>
      </c>
      <c r="AN1343" s="77">
        <f t="shared" ca="1" si="1669"/>
        <v>857956.84146983875</v>
      </c>
      <c r="AO1343" s="77">
        <f t="shared" ca="1" si="1669"/>
        <v>884363.39810492075</v>
      </c>
      <c r="AP1343" s="77">
        <f t="shared" ca="1" si="1669"/>
        <v>909522.7777338177</v>
      </c>
      <c r="AQ1343" s="77">
        <f t="shared" ca="1" si="1669"/>
        <v>933413.84176320443</v>
      </c>
      <c r="AR1343" s="77">
        <f t="shared" ca="1" si="1669"/>
        <v>956015.0933185129</v>
      </c>
      <c r="AS1343" s="77">
        <f t="shared" ca="1" si="1669"/>
        <v>977304.67117136903</v>
      </c>
      <c r="AT1343" s="77">
        <f t="shared" ca="1" si="1669"/>
        <v>997260.34356410406</v>
      </c>
      <c r="AU1343" s="77">
        <f t="shared" ca="1" si="1669"/>
        <v>1015859.5019295975</v>
      </c>
      <c r="AV1343" s="77">
        <f t="shared" ca="1" si="1669"/>
        <v>1033079.1545046753</v>
      </c>
      <c r="AW1343" s="77">
        <f t="shared" ca="1" si="1669"/>
        <v>1048895.9198352629</v>
      </c>
      <c r="AX1343" s="77">
        <f t="shared" ca="1" si="1669"/>
        <v>1063286.0201714539</v>
      </c>
      <c r="AY1343" s="77">
        <f t="shared" ref="AY1343:CD1343" ca="1" si="1670">SUM(AY1341:AY1342)</f>
        <v>1076225.2747506311</v>
      </c>
      <c r="AZ1343" s="77">
        <f t="shared" ca="1" si="1670"/>
        <v>1087689.0929667435</v>
      </c>
      <c r="BA1343" s="77">
        <f t="shared" ca="1" si="1670"/>
        <v>1097652.4674238069</v>
      </c>
      <c r="BB1343" s="77">
        <f t="shared" ca="1" si="1670"/>
        <v>1106089.9668716681</v>
      </c>
      <c r="BC1343" s="77">
        <f t="shared" ca="1" si="1670"/>
        <v>1112975.7290220354</v>
      </c>
      <c r="BD1343" s="77">
        <f t="shared" ca="1" si="1670"/>
        <v>1118283.4532427478</v>
      </c>
      <c r="BE1343" s="77">
        <f t="shared" ca="1" si="1670"/>
        <v>1121986.3931282181</v>
      </c>
      <c r="BF1343" s="77">
        <f t="shared" ca="1" si="1670"/>
        <v>1124057.3489439506</v>
      </c>
      <c r="BG1343" s="77">
        <f t="shared" ca="1" si="1670"/>
        <v>1124468.6599430006</v>
      </c>
      <c r="BH1343" s="77">
        <f t="shared" ca="1" si="1670"/>
        <v>1123192.196552204</v>
      </c>
      <c r="BI1343" s="77">
        <f t="shared" ca="1" si="1670"/>
        <v>1120199.3524259701</v>
      </c>
      <c r="BJ1343" s="77">
        <f t="shared" ca="1" si="1670"/>
        <v>1115461.0363653935</v>
      </c>
      <c r="BK1343" s="77">
        <f t="shared" ca="1" si="1670"/>
        <v>1108947.6641004002</v>
      </c>
      <c r="BL1343" s="77">
        <f t="shared" ca="1" si="1670"/>
        <v>1100629.1499326103</v>
      </c>
      <c r="BM1343" s="77">
        <f t="shared" ca="1" si="1670"/>
        <v>1090474.898236553</v>
      </c>
      <c r="BN1343" s="77">
        <f t="shared" ca="1" si="1670"/>
        <v>1078453.7948168335</v>
      </c>
      <c r="BO1343" s="77">
        <f t="shared" ca="1" si="1670"/>
        <v>1064534.1981188138</v>
      </c>
      <c r="BP1343" s="77">
        <f t="shared" ca="1" si="1670"/>
        <v>1048683.930290319</v>
      </c>
      <c r="BQ1343" s="77">
        <f t="shared" ca="1" si="1670"/>
        <v>1030870.26809185</v>
      </c>
      <c r="BR1343" s="77">
        <f t="shared" ca="1" si="1670"/>
        <v>1011059.9336527288</v>
      </c>
      <c r="BS1343" s="77">
        <f t="shared" ca="1" si="1670"/>
        <v>989219.08507057163</v>
      </c>
      <c r="BT1343" s="77">
        <f t="shared" ca="1" si="1670"/>
        <v>965313.3068514287</v>
      </c>
      <c r="BU1343" s="77">
        <f t="shared" ca="1" si="1670"/>
        <v>939307.60018789349</v>
      </c>
      <c r="BV1343" s="77">
        <f t="shared" ca="1" si="1670"/>
        <v>911166.37307243398</v>
      </c>
      <c r="BW1343" s="77">
        <f t="shared" ca="1" si="1670"/>
        <v>880853.43024315313</v>
      </c>
      <c r="BX1343" s="77">
        <f t="shared" ca="1" si="1670"/>
        <v>848331.96295913868</v>
      </c>
      <c r="BY1343" s="77">
        <f t="shared" ca="1" si="1670"/>
        <v>813564.53860251373</v>
      </c>
      <c r="BZ1343" s="77">
        <f t="shared" ca="1" si="1670"/>
        <v>776513.09010425117</v>
      </c>
      <c r="CA1343" s="77">
        <f t="shared" ca="1" si="1670"/>
        <v>737987.88824161142</v>
      </c>
      <c r="CB1343" s="77">
        <f t="shared" ca="1" si="1670"/>
        <v>697976.64877199195</v>
      </c>
      <c r="CC1343" s="77">
        <f t="shared" ca="1" si="1670"/>
        <v>656468.78932372946</v>
      </c>
      <c r="CD1343" s="77">
        <f t="shared" ca="1" si="1670"/>
        <v>613453.79570032563</v>
      </c>
      <c r="CE1343" s="77">
        <f t="shared" ref="CE1343:CL1343" ca="1" si="1671">SUM(CE1341:CE1342)</f>
        <v>568921.22723150812</v>
      </c>
      <c r="CF1343" s="77">
        <f t="shared" ca="1" si="1671"/>
        <v>522860.72228609724</v>
      </c>
      <c r="CG1343" s="77">
        <f t="shared" ca="1" si="1671"/>
        <v>475262.00395062892</v>
      </c>
      <c r="CH1343" s="77">
        <f t="shared" ca="1" si="1671"/>
        <v>426114.88587776572</v>
      </c>
      <c r="CI1343" s="77">
        <f t="shared" ca="1" si="1671"/>
        <v>375409.27830862347</v>
      </c>
      <c r="CJ1343" s="77">
        <f t="shared" ca="1" si="1671"/>
        <v>323135.1942732255</v>
      </c>
      <c r="CK1343" s="77">
        <f t="shared" ca="1" si="1671"/>
        <v>269282.75597339589</v>
      </c>
      <c r="CL1343" s="77">
        <f t="shared" ca="1" si="1671"/>
        <v>213842.20135249384</v>
      </c>
      <c r="CN1343" s="77">
        <f>SUM(CN1341:CN1342)</f>
        <v>100</v>
      </c>
      <c r="CO1343" s="77" t="e">
        <f t="shared" ref="CO1343" ca="1" si="1672">SUM(CO1341:CO1342)</f>
        <v>#N/A</v>
      </c>
      <c r="CP1343" s="77" t="e">
        <f t="shared" ref="CP1343:DK1343" ca="1" si="1673">SUM(CP1341:CP1342)</f>
        <v>#N/A</v>
      </c>
      <c r="CQ1343" s="77" t="e">
        <f t="shared" ca="1" si="1673"/>
        <v>#N/A</v>
      </c>
      <c r="CR1343" s="77" t="e">
        <f t="shared" ca="1" si="1673"/>
        <v>#N/A</v>
      </c>
      <c r="CS1343" s="77" t="e">
        <f t="shared" ca="1" si="1673"/>
        <v>#N/A</v>
      </c>
      <c r="CT1343" s="77" t="e">
        <f t="shared" ca="1" si="1673"/>
        <v>#N/A</v>
      </c>
      <c r="CU1343" s="77" t="e">
        <f t="shared" ca="1" si="1673"/>
        <v>#N/A</v>
      </c>
      <c r="CV1343" s="77" t="e">
        <f t="shared" ca="1" si="1673"/>
        <v>#N/A</v>
      </c>
      <c r="CW1343" s="77" t="e">
        <f t="shared" ca="1" si="1673"/>
        <v>#N/A</v>
      </c>
      <c r="CX1343" s="77" t="e">
        <f t="shared" ca="1" si="1673"/>
        <v>#N/A</v>
      </c>
      <c r="CY1343" s="77" t="e">
        <f t="shared" ca="1" si="1673"/>
        <v>#N/A</v>
      </c>
      <c r="CZ1343" s="77" t="e">
        <f t="shared" ca="1" si="1673"/>
        <v>#N/A</v>
      </c>
      <c r="DA1343" s="77" t="e">
        <f t="shared" ca="1" si="1673"/>
        <v>#N/A</v>
      </c>
      <c r="DB1343" s="77" t="e">
        <f t="shared" ca="1" si="1673"/>
        <v>#N/A</v>
      </c>
      <c r="DC1343" s="77" t="e">
        <f t="shared" ca="1" si="1673"/>
        <v>#N/A</v>
      </c>
      <c r="DD1343" s="77" t="e">
        <f t="shared" ca="1" si="1673"/>
        <v>#N/A</v>
      </c>
      <c r="DE1343" s="77" t="e">
        <f t="shared" ca="1" si="1673"/>
        <v>#N/A</v>
      </c>
      <c r="DF1343" s="77" t="e">
        <f t="shared" ca="1" si="1673"/>
        <v>#N/A</v>
      </c>
      <c r="DG1343" s="77" t="e">
        <f t="shared" ca="1" si="1673"/>
        <v>#N/A</v>
      </c>
      <c r="DH1343" s="77" t="e">
        <f t="shared" ca="1" si="1673"/>
        <v>#N/A</v>
      </c>
      <c r="DI1343" s="77" t="e">
        <f t="shared" ca="1" si="1673"/>
        <v>#N/A</v>
      </c>
      <c r="DJ1343" s="77" t="e">
        <f t="shared" ca="1" si="1673"/>
        <v>#N/A</v>
      </c>
      <c r="DK1343" s="77" t="e">
        <f t="shared" ca="1" si="1673"/>
        <v>#N/A</v>
      </c>
      <c r="DL1343" s="77" t="e">
        <f t="shared" ref="DL1343" ca="1" si="1674">SUM(DL1341:DL1342)</f>
        <v>#N/A</v>
      </c>
    </row>
    <row r="1344" spans="2:116" x14ac:dyDescent="0.4">
      <c r="B1344" s="8" t="s">
        <v>244</v>
      </c>
      <c r="D1344" t="s">
        <v>766</v>
      </c>
      <c r="E1344" s="8" t="str">
        <f>ROW()&amp;" "&amp;D1344</f>
        <v>1344 FAINT-S</v>
      </c>
      <c r="G1344" s="126"/>
      <c r="H1344" s="27"/>
      <c r="J1344" s="77"/>
      <c r="K1344" s="33"/>
      <c r="L1344" s="33"/>
      <c r="M1344" s="33"/>
      <c r="N1344" s="33"/>
      <c r="O1344" s="33"/>
      <c r="P1344" s="33"/>
      <c r="R1344" s="33"/>
      <c r="S1344" s="77"/>
      <c r="T1344" s="77"/>
      <c r="U1344" s="77"/>
      <c r="V1344" s="77"/>
      <c r="W1344" s="77"/>
      <c r="X1344" s="77"/>
      <c r="Y1344" s="77"/>
      <c r="Z1344" s="77"/>
      <c r="AA1344" s="77"/>
      <c r="AB1344" s="77"/>
      <c r="AC1344" s="77"/>
      <c r="AD1344" s="77"/>
      <c r="AE1344" s="77"/>
      <c r="AF1344" s="77"/>
      <c r="AG1344" s="77"/>
      <c r="AH1344" s="77"/>
      <c r="AI1344" s="77"/>
      <c r="AJ1344" s="77"/>
      <c r="AK1344" s="77"/>
      <c r="AL1344" s="77"/>
      <c r="AM1344" s="77"/>
      <c r="AN1344" s="77"/>
      <c r="AO1344" s="77"/>
      <c r="AP1344" s="77"/>
      <c r="AQ1344" s="77"/>
      <c r="AR1344" s="77"/>
      <c r="AS1344" s="77"/>
      <c r="AT1344" s="77"/>
      <c r="AU1344" s="77"/>
      <c r="AV1344" s="77"/>
      <c r="AW1344" s="77"/>
      <c r="AX1344" s="77"/>
      <c r="AY1344" s="77"/>
      <c r="AZ1344" s="77"/>
      <c r="BA1344" s="77"/>
      <c r="BB1344" s="77"/>
      <c r="BC1344" s="77"/>
      <c r="BD1344" s="77"/>
      <c r="BE1344" s="77"/>
      <c r="BF1344" s="77"/>
      <c r="BG1344" s="77"/>
      <c r="BH1344" s="77"/>
      <c r="BI1344" s="77"/>
      <c r="BJ1344" s="77"/>
      <c r="BK1344" s="77"/>
      <c r="BL1344" s="77"/>
      <c r="BM1344" s="77"/>
      <c r="BN1344" s="77"/>
      <c r="BO1344" s="77"/>
      <c r="BP1344" s="77"/>
      <c r="BQ1344" s="77"/>
      <c r="BR1344" s="77"/>
      <c r="BS1344" s="77"/>
      <c r="BT1344" s="77"/>
      <c r="BU1344" s="77"/>
      <c r="BV1344" s="77"/>
      <c r="BW1344" s="77"/>
      <c r="BX1344" s="77"/>
      <c r="BY1344" s="77"/>
      <c r="BZ1344" s="77"/>
      <c r="CA1344" s="77"/>
      <c r="CB1344" s="77"/>
      <c r="CC1344" s="77"/>
      <c r="CD1344" s="77"/>
      <c r="CE1344" s="77"/>
      <c r="CF1344" s="77"/>
      <c r="CG1344" s="77"/>
      <c r="CH1344" s="77"/>
      <c r="CI1344" s="77"/>
      <c r="CJ1344" s="77"/>
      <c r="CK1344" s="77"/>
      <c r="CL1344" s="77"/>
      <c r="CN1344" s="77"/>
      <c r="CO1344" s="77"/>
      <c r="CP1344" s="77"/>
      <c r="CQ1344" s="77"/>
      <c r="CR1344" s="77"/>
      <c r="CS1344" s="77"/>
      <c r="CT1344" s="77"/>
      <c r="CU1344" s="77"/>
      <c r="CV1344" s="77"/>
      <c r="CW1344" s="77"/>
      <c r="CX1344" s="77"/>
      <c r="CY1344" s="77"/>
      <c r="CZ1344" s="77"/>
      <c r="DA1344" s="77"/>
      <c r="DB1344" s="77"/>
      <c r="DC1344" s="77"/>
      <c r="DD1344" s="77"/>
      <c r="DE1344" s="77"/>
      <c r="DF1344" s="77"/>
      <c r="DG1344" s="77"/>
      <c r="DH1344" s="77"/>
      <c r="DI1344" s="77"/>
      <c r="DJ1344" s="77"/>
      <c r="DK1344" s="77"/>
      <c r="DL1344" s="77"/>
    </row>
    <row r="1345" spans="1:116" x14ac:dyDescent="0.4">
      <c r="B1345" t="s">
        <v>332</v>
      </c>
      <c r="D1345" t="s">
        <v>766</v>
      </c>
      <c r="E1345" s="8" t="str">
        <f>ROW()&amp;" "&amp;D1345</f>
        <v>1345 FAINT-S</v>
      </c>
      <c r="G1345" s="136" t="str">
        <f>G1318</f>
        <v>(Primary label)</v>
      </c>
      <c r="H1345" s="27"/>
      <c r="I1345" s="78"/>
      <c r="J1345" s="78"/>
      <c r="K1345" s="33"/>
      <c r="L1345" s="33"/>
      <c r="M1345" s="33"/>
      <c r="N1345" s="33"/>
      <c r="O1345" s="33"/>
      <c r="P1345" s="33"/>
      <c r="R1345" s="33"/>
      <c r="S1345" s="77"/>
      <c r="T1345" s="77"/>
      <c r="U1345" s="77"/>
      <c r="V1345" s="77"/>
      <c r="W1345" s="77"/>
      <c r="X1345" s="77"/>
      <c r="Y1345" s="77"/>
      <c r="Z1345" s="77"/>
      <c r="AA1345" s="77"/>
      <c r="AB1345" s="77"/>
      <c r="AC1345" s="77"/>
      <c r="AD1345" s="77"/>
      <c r="AE1345" s="77"/>
      <c r="AF1345" s="77"/>
      <c r="AG1345" s="77"/>
      <c r="AH1345" s="77"/>
      <c r="AI1345" s="77"/>
      <c r="AJ1345" s="77"/>
      <c r="AK1345" s="77"/>
      <c r="AL1345" s="77"/>
      <c r="AM1345" s="77"/>
      <c r="AN1345" s="77"/>
      <c r="AO1345" s="77"/>
      <c r="AP1345" s="77"/>
      <c r="AQ1345" s="77"/>
      <c r="AR1345" s="77"/>
      <c r="AS1345" s="77"/>
      <c r="AT1345" s="77"/>
      <c r="AU1345" s="77"/>
      <c r="AV1345" s="77"/>
      <c r="AW1345" s="77"/>
      <c r="AX1345" s="77"/>
      <c r="AY1345" s="77"/>
      <c r="AZ1345" s="77"/>
      <c r="BA1345" s="77"/>
      <c r="BB1345" s="77"/>
      <c r="BC1345" s="77"/>
      <c r="BD1345" s="77"/>
      <c r="BE1345" s="77"/>
      <c r="BF1345" s="77"/>
      <c r="BG1345" s="77"/>
      <c r="BH1345" s="77"/>
      <c r="BI1345" s="77"/>
      <c r="BJ1345" s="77"/>
      <c r="BK1345" s="77"/>
      <c r="BL1345" s="77"/>
      <c r="BM1345" s="77"/>
      <c r="BN1345" s="77"/>
      <c r="BO1345" s="77"/>
      <c r="BP1345" s="77"/>
      <c r="BQ1345" s="77"/>
      <c r="BR1345" s="77"/>
      <c r="BS1345" s="77"/>
      <c r="BT1345" s="77"/>
      <c r="BU1345" s="77"/>
      <c r="BV1345" s="77"/>
      <c r="BW1345" s="77"/>
      <c r="BX1345" s="77"/>
      <c r="BY1345" s="77"/>
      <c r="BZ1345" s="77"/>
      <c r="CA1345" s="77"/>
      <c r="CB1345" s="77"/>
      <c r="CC1345" s="77"/>
      <c r="CD1345" s="77"/>
      <c r="CE1345" s="77"/>
      <c r="CF1345" s="77"/>
      <c r="CG1345" s="77"/>
      <c r="CH1345" s="77"/>
      <c r="CI1345" s="77"/>
      <c r="CJ1345" s="77"/>
      <c r="CK1345" s="77"/>
      <c r="CL1345" s="77"/>
      <c r="CN1345" s="78"/>
      <c r="CO1345" s="77"/>
      <c r="CP1345" s="77"/>
      <c r="CQ1345" s="77"/>
      <c r="CR1345" s="77"/>
      <c r="CS1345" s="77"/>
      <c r="CT1345" s="77"/>
      <c r="CU1345" s="77"/>
      <c r="CV1345" s="77"/>
      <c r="CW1345" s="77"/>
      <c r="CX1345" s="77"/>
      <c r="CY1345" s="77"/>
      <c r="CZ1345" s="77"/>
      <c r="DA1345" s="77"/>
      <c r="DB1345" s="77"/>
      <c r="DC1345" s="77"/>
      <c r="DD1345" s="77"/>
      <c r="DE1345" s="77"/>
      <c r="DF1345" s="77"/>
      <c r="DG1345" s="77"/>
      <c r="DH1345" s="77"/>
      <c r="DI1345" s="77"/>
      <c r="DJ1345" s="77"/>
      <c r="DK1345" s="77"/>
      <c r="DL1345" s="77"/>
    </row>
    <row r="1346" spans="1:116" x14ac:dyDescent="0.4">
      <c r="B1346" t="s">
        <v>332</v>
      </c>
      <c r="D1346" t="s">
        <v>766</v>
      </c>
      <c r="E1346" s="8" t="str">
        <f>ROW()&amp;" "&amp;D1346</f>
        <v>1346 FAINT-S</v>
      </c>
      <c r="G1346" s="136" t="str">
        <f>G1319</f>
        <v>primary unit</v>
      </c>
      <c r="H1346" s="27"/>
      <c r="I1346" s="78"/>
      <c r="J1346" s="78"/>
      <c r="K1346" s="33"/>
      <c r="L1346" s="33"/>
      <c r="M1346" s="33"/>
      <c r="N1346" s="33"/>
      <c r="O1346" s="33"/>
      <c r="P1346" s="33"/>
      <c r="R1346" s="33"/>
      <c r="S1346" s="77"/>
      <c r="T1346" s="77"/>
      <c r="U1346" s="77"/>
      <c r="V1346" s="77"/>
      <c r="W1346" s="77"/>
      <c r="X1346" s="77"/>
      <c r="Y1346" s="77"/>
      <c r="Z1346" s="77"/>
      <c r="AA1346" s="77"/>
      <c r="AB1346" s="77"/>
      <c r="AC1346" s="77"/>
      <c r="AD1346" s="77"/>
      <c r="AE1346" s="77"/>
      <c r="AF1346" s="77"/>
      <c r="AG1346" s="77"/>
      <c r="AH1346" s="77"/>
      <c r="AI1346" s="77"/>
      <c r="AJ1346" s="77"/>
      <c r="AK1346" s="77"/>
      <c r="AL1346" s="77"/>
      <c r="AM1346" s="77"/>
      <c r="AN1346" s="77"/>
      <c r="AO1346" s="77"/>
      <c r="AP1346" s="77"/>
      <c r="AQ1346" s="77"/>
      <c r="AR1346" s="77"/>
      <c r="AS1346" s="77"/>
      <c r="AT1346" s="77"/>
      <c r="AU1346" s="77"/>
      <c r="AV1346" s="77"/>
      <c r="AW1346" s="77"/>
      <c r="AX1346" s="77"/>
      <c r="AY1346" s="77"/>
      <c r="AZ1346" s="77"/>
      <c r="BA1346" s="77"/>
      <c r="BB1346" s="77"/>
      <c r="BC1346" s="77"/>
      <c r="BD1346" s="77"/>
      <c r="BE1346" s="77"/>
      <c r="BF1346" s="77"/>
      <c r="BG1346" s="77"/>
      <c r="BH1346" s="77"/>
      <c r="BI1346" s="77"/>
      <c r="BJ1346" s="77"/>
      <c r="BK1346" s="77"/>
      <c r="BL1346" s="77"/>
      <c r="BM1346" s="77"/>
      <c r="BN1346" s="77"/>
      <c r="BO1346" s="77"/>
      <c r="BP1346" s="77"/>
      <c r="BQ1346" s="77"/>
      <c r="BR1346" s="77"/>
      <c r="BS1346" s="77"/>
      <c r="BT1346" s="77"/>
      <c r="BU1346" s="77"/>
      <c r="BV1346" s="77"/>
      <c r="BW1346" s="77"/>
      <c r="BX1346" s="77"/>
      <c r="BY1346" s="77"/>
      <c r="BZ1346" s="77"/>
      <c r="CA1346" s="77"/>
      <c r="CB1346" s="77"/>
      <c r="CC1346" s="77"/>
      <c r="CD1346" s="77"/>
      <c r="CE1346" s="77"/>
      <c r="CF1346" s="77"/>
      <c r="CG1346" s="77"/>
      <c r="CH1346" s="77"/>
      <c r="CI1346" s="77"/>
      <c r="CJ1346" s="77"/>
      <c r="CK1346" s="77"/>
      <c r="CL1346" s="77"/>
      <c r="CN1346" s="78"/>
      <c r="CO1346" s="77"/>
      <c r="CP1346" s="77"/>
      <c r="CQ1346" s="77"/>
      <c r="CR1346" s="77"/>
      <c r="CS1346" s="77"/>
      <c r="CT1346" s="77"/>
      <c r="CU1346" s="77"/>
      <c r="CV1346" s="77"/>
      <c r="CW1346" s="77"/>
      <c r="CX1346" s="77"/>
      <c r="CY1346" s="77"/>
      <c r="CZ1346" s="77"/>
      <c r="DA1346" s="77"/>
      <c r="DB1346" s="77"/>
      <c r="DC1346" s="77"/>
      <c r="DD1346" s="77"/>
      <c r="DE1346" s="77"/>
      <c r="DF1346" s="77"/>
      <c r="DG1346" s="77"/>
      <c r="DH1346" s="77"/>
      <c r="DI1346" s="77"/>
      <c r="DJ1346" s="77"/>
      <c r="DK1346" s="77"/>
      <c r="DL1346" s="77"/>
    </row>
    <row r="1347" spans="1:116" x14ac:dyDescent="0.4">
      <c r="B1347" t="s">
        <v>332</v>
      </c>
      <c r="D1347" t="s">
        <v>766</v>
      </c>
      <c r="E1347" s="8" t="str">
        <f>ROW()&amp;" "&amp;D1347</f>
        <v>1347 FAINT-S</v>
      </c>
      <c r="G1347" s="136" t="str">
        <f>G1320</f>
        <v>Primary revenue driver</v>
      </c>
      <c r="K1347" s="53"/>
      <c r="L1347" s="53"/>
      <c r="M1347" s="53"/>
      <c r="N1347" s="53"/>
      <c r="O1347" s="53"/>
      <c r="P1347" s="53"/>
      <c r="R1347" s="24"/>
      <c r="S1347" s="179" t="str">
        <f t="shared" ref="S1347:AX1347" si="1675">S1320</f>
        <v>S$16</v>
      </c>
      <c r="T1347" s="179" t="str">
        <f t="shared" si="1675"/>
        <v>T$16</v>
      </c>
      <c r="U1347" s="179" t="str">
        <f t="shared" si="1675"/>
        <v>U$16</v>
      </c>
      <c r="V1347" s="179" t="str">
        <f t="shared" si="1675"/>
        <v>V$16</v>
      </c>
      <c r="W1347" s="179" t="str">
        <f t="shared" si="1675"/>
        <v>W$16</v>
      </c>
      <c r="X1347" s="179" t="str">
        <f t="shared" si="1675"/>
        <v>X$16</v>
      </c>
      <c r="Y1347" s="179" t="str">
        <f t="shared" si="1675"/>
        <v>Y$16</v>
      </c>
      <c r="Z1347" s="179" t="str">
        <f t="shared" si="1675"/>
        <v>Z$16</v>
      </c>
      <c r="AA1347" s="179" t="str">
        <f t="shared" si="1675"/>
        <v>AA$16</v>
      </c>
      <c r="AB1347" s="179" t="str">
        <f t="shared" si="1675"/>
        <v>AB$16</v>
      </c>
      <c r="AC1347" s="179" t="str">
        <f t="shared" si="1675"/>
        <v>AC$16</v>
      </c>
      <c r="AD1347" s="179" t="str">
        <f t="shared" si="1675"/>
        <v>AD$16</v>
      </c>
      <c r="AE1347" s="179" t="str">
        <f t="shared" si="1675"/>
        <v>AE$16</v>
      </c>
      <c r="AF1347" s="179" t="str">
        <f t="shared" si="1675"/>
        <v>AF$16</v>
      </c>
      <c r="AG1347" s="179" t="str">
        <f t="shared" si="1675"/>
        <v>AG$16</v>
      </c>
      <c r="AH1347" s="179" t="str">
        <f t="shared" si="1675"/>
        <v>AH$16</v>
      </c>
      <c r="AI1347" s="179" t="str">
        <f t="shared" si="1675"/>
        <v>AI$16</v>
      </c>
      <c r="AJ1347" s="179" t="str">
        <f t="shared" si="1675"/>
        <v>AJ$16</v>
      </c>
      <c r="AK1347" s="179" t="str">
        <f t="shared" si="1675"/>
        <v>AK$16</v>
      </c>
      <c r="AL1347" s="179" t="str">
        <f t="shared" si="1675"/>
        <v>AL$16</v>
      </c>
      <c r="AM1347" s="179" t="str">
        <f t="shared" si="1675"/>
        <v>AM$16</v>
      </c>
      <c r="AN1347" s="179" t="str">
        <f t="shared" si="1675"/>
        <v>AN$16</v>
      </c>
      <c r="AO1347" s="179" t="str">
        <f t="shared" si="1675"/>
        <v>AO$16</v>
      </c>
      <c r="AP1347" s="179" t="str">
        <f t="shared" si="1675"/>
        <v>AP$16</v>
      </c>
      <c r="AQ1347" s="179" t="str">
        <f t="shared" si="1675"/>
        <v>AQ$16</v>
      </c>
      <c r="AR1347" s="179" t="str">
        <f t="shared" si="1675"/>
        <v>AR$16</v>
      </c>
      <c r="AS1347" s="179" t="str">
        <f t="shared" si="1675"/>
        <v>AS$16</v>
      </c>
      <c r="AT1347" s="179" t="str">
        <f t="shared" si="1675"/>
        <v>AT$16</v>
      </c>
      <c r="AU1347" s="179" t="str">
        <f t="shared" si="1675"/>
        <v>AU$16</v>
      </c>
      <c r="AV1347" s="179" t="str">
        <f t="shared" si="1675"/>
        <v>AV$16</v>
      </c>
      <c r="AW1347" s="179" t="str">
        <f t="shared" si="1675"/>
        <v>AW$16</v>
      </c>
      <c r="AX1347" s="179" t="str">
        <f t="shared" si="1675"/>
        <v>AX$16</v>
      </c>
      <c r="AY1347" s="179" t="str">
        <f t="shared" ref="AY1347:CD1347" si="1676">AY1320</f>
        <v>AY$16</v>
      </c>
      <c r="AZ1347" s="179" t="str">
        <f t="shared" si="1676"/>
        <v>AZ$16</v>
      </c>
      <c r="BA1347" s="179" t="str">
        <f t="shared" si="1676"/>
        <v>BA$16</v>
      </c>
      <c r="BB1347" s="179" t="str">
        <f t="shared" si="1676"/>
        <v>BB$16</v>
      </c>
      <c r="BC1347" s="179" t="str">
        <f t="shared" si="1676"/>
        <v>BC$16</v>
      </c>
      <c r="BD1347" s="179" t="str">
        <f t="shared" si="1676"/>
        <v>BD$16</v>
      </c>
      <c r="BE1347" s="179" t="str">
        <f t="shared" si="1676"/>
        <v>BE$16</v>
      </c>
      <c r="BF1347" s="179" t="str">
        <f t="shared" si="1676"/>
        <v>BF$16</v>
      </c>
      <c r="BG1347" s="179" t="str">
        <f t="shared" si="1676"/>
        <v>BG$16</v>
      </c>
      <c r="BH1347" s="179" t="str">
        <f t="shared" si="1676"/>
        <v>BH$16</v>
      </c>
      <c r="BI1347" s="179" t="str">
        <f t="shared" si="1676"/>
        <v>BI$16</v>
      </c>
      <c r="BJ1347" s="179" t="str">
        <f t="shared" si="1676"/>
        <v>BJ$16</v>
      </c>
      <c r="BK1347" s="179" t="str">
        <f t="shared" si="1676"/>
        <v>BK$16</v>
      </c>
      <c r="BL1347" s="179" t="str">
        <f t="shared" si="1676"/>
        <v>BL$16</v>
      </c>
      <c r="BM1347" s="179" t="str">
        <f t="shared" si="1676"/>
        <v>BM$16</v>
      </c>
      <c r="BN1347" s="179" t="str">
        <f t="shared" si="1676"/>
        <v>BN$16</v>
      </c>
      <c r="BO1347" s="179" t="str">
        <f t="shared" si="1676"/>
        <v>BO$16</v>
      </c>
      <c r="BP1347" s="179" t="str">
        <f t="shared" si="1676"/>
        <v>BP$16</v>
      </c>
      <c r="BQ1347" s="179" t="str">
        <f t="shared" si="1676"/>
        <v>BQ$16</v>
      </c>
      <c r="BR1347" s="179" t="str">
        <f t="shared" si="1676"/>
        <v>BR$16</v>
      </c>
      <c r="BS1347" s="179" t="str">
        <f t="shared" si="1676"/>
        <v>BS$16</v>
      </c>
      <c r="BT1347" s="179" t="str">
        <f t="shared" si="1676"/>
        <v>BT$16</v>
      </c>
      <c r="BU1347" s="179" t="str">
        <f t="shared" si="1676"/>
        <v>BU$16</v>
      </c>
      <c r="BV1347" s="179" t="str">
        <f t="shared" si="1676"/>
        <v>BV$16</v>
      </c>
      <c r="BW1347" s="179" t="str">
        <f t="shared" si="1676"/>
        <v>BW$16</v>
      </c>
      <c r="BX1347" s="179" t="str">
        <f t="shared" si="1676"/>
        <v>BX$16</v>
      </c>
      <c r="BY1347" s="179" t="str">
        <f t="shared" si="1676"/>
        <v>BY$16</v>
      </c>
      <c r="BZ1347" s="179" t="str">
        <f t="shared" si="1676"/>
        <v>BZ$16</v>
      </c>
      <c r="CA1347" s="179" t="str">
        <f t="shared" si="1676"/>
        <v>CA$16</v>
      </c>
      <c r="CB1347" s="179" t="str">
        <f t="shared" si="1676"/>
        <v>CB$16</v>
      </c>
      <c r="CC1347" s="179" t="str">
        <f t="shared" si="1676"/>
        <v>CC$16</v>
      </c>
      <c r="CD1347" s="179" t="str">
        <f t="shared" si="1676"/>
        <v>CD$16</v>
      </c>
      <c r="CE1347" s="179" t="str">
        <f t="shared" ref="CE1347:CL1347" si="1677">CE1320</f>
        <v>CE$16</v>
      </c>
      <c r="CF1347" s="179" t="str">
        <f t="shared" si="1677"/>
        <v>CF$16</v>
      </c>
      <c r="CG1347" s="179" t="str">
        <f t="shared" si="1677"/>
        <v>CG$16</v>
      </c>
      <c r="CH1347" s="179" t="str">
        <f t="shared" si="1677"/>
        <v>CH$16</v>
      </c>
      <c r="CI1347" s="179" t="str">
        <f t="shared" si="1677"/>
        <v>CI$16</v>
      </c>
      <c r="CJ1347" s="179" t="str">
        <f t="shared" si="1677"/>
        <v>CJ$16</v>
      </c>
      <c r="CK1347" s="179" t="str">
        <f t="shared" si="1677"/>
        <v>CK$16</v>
      </c>
      <c r="CL1347" s="179" t="str">
        <f t="shared" si="1677"/>
        <v>CL$16</v>
      </c>
      <c r="CO1347" s="179" t="str">
        <f t="shared" ref="CO1347:DL1347" si="1678">CO1320</f>
        <v>CO$16</v>
      </c>
      <c r="CP1347" s="179" t="str">
        <f t="shared" si="1678"/>
        <v>CP$16</v>
      </c>
      <c r="CQ1347" s="179" t="str">
        <f t="shared" si="1678"/>
        <v>CQ$16</v>
      </c>
      <c r="CR1347" s="179" t="str">
        <f t="shared" si="1678"/>
        <v>CR$16</v>
      </c>
      <c r="CS1347" s="179" t="str">
        <f t="shared" si="1678"/>
        <v>CS$16</v>
      </c>
      <c r="CT1347" s="179" t="str">
        <f t="shared" si="1678"/>
        <v>CT$16</v>
      </c>
      <c r="CU1347" s="179" t="str">
        <f t="shared" si="1678"/>
        <v>CU$16</v>
      </c>
      <c r="CV1347" s="179" t="str">
        <f t="shared" si="1678"/>
        <v>CV$16</v>
      </c>
      <c r="CW1347" s="179" t="str">
        <f t="shared" si="1678"/>
        <v>CW$16</v>
      </c>
      <c r="CX1347" s="179" t="str">
        <f t="shared" si="1678"/>
        <v>CX$16</v>
      </c>
      <c r="CY1347" s="179" t="str">
        <f t="shared" si="1678"/>
        <v>CY$16</v>
      </c>
      <c r="CZ1347" s="179" t="str">
        <f t="shared" si="1678"/>
        <v>CZ$16</v>
      </c>
      <c r="DA1347" s="179" t="str">
        <f t="shared" si="1678"/>
        <v>DA$16</v>
      </c>
      <c r="DB1347" s="179" t="str">
        <f t="shared" si="1678"/>
        <v>DB$16</v>
      </c>
      <c r="DC1347" s="179" t="str">
        <f t="shared" si="1678"/>
        <v>DC$16</v>
      </c>
      <c r="DD1347" s="179" t="str">
        <f t="shared" si="1678"/>
        <v>DD$16</v>
      </c>
      <c r="DE1347" s="179" t="str">
        <f t="shared" si="1678"/>
        <v>DE$16</v>
      </c>
      <c r="DF1347" s="179" t="str">
        <f t="shared" si="1678"/>
        <v>DF$16</v>
      </c>
      <c r="DG1347" s="179" t="str">
        <f t="shared" si="1678"/>
        <v>DG$16</v>
      </c>
      <c r="DH1347" s="179" t="str">
        <f t="shared" si="1678"/>
        <v>DH$16</v>
      </c>
      <c r="DI1347" s="179" t="str">
        <f t="shared" si="1678"/>
        <v>DI$16</v>
      </c>
      <c r="DJ1347" s="179" t="str">
        <f t="shared" si="1678"/>
        <v>DJ$16</v>
      </c>
      <c r="DK1347" s="179" t="str">
        <f t="shared" si="1678"/>
        <v>DK$16</v>
      </c>
      <c r="DL1347" s="179" t="str">
        <f t="shared" si="1678"/>
        <v>DL$16</v>
      </c>
    </row>
    <row r="1348" spans="1:116" x14ac:dyDescent="0.4">
      <c r="B1348" t="s">
        <v>332</v>
      </c>
      <c r="D1348" t="s">
        <v>766</v>
      </c>
      <c r="E1348" s="8" t="str">
        <f>ROW()&amp;" "&amp;D1348</f>
        <v>1348 FAINT-S</v>
      </c>
      <c r="G1348" s="136" t="str">
        <f>G1321</f>
        <v>Primary volume driver</v>
      </c>
      <c r="H1348" s="12"/>
      <c r="I1348" s="60"/>
      <c r="J1348" s="60"/>
      <c r="K1348" s="15"/>
      <c r="L1348" s="15"/>
      <c r="M1348" s="15"/>
      <c r="N1348" s="15"/>
      <c r="O1348" s="15"/>
      <c r="P1348" s="15"/>
      <c r="R1348" s="15"/>
      <c r="S1348" s="179" t="str">
        <f t="shared" ref="S1348:AX1348" si="1679">S1321</f>
        <v>S$17</v>
      </c>
      <c r="T1348" s="179" t="str">
        <f t="shared" si="1679"/>
        <v>T$17</v>
      </c>
      <c r="U1348" s="179" t="str">
        <f t="shared" si="1679"/>
        <v>U$17</v>
      </c>
      <c r="V1348" s="179" t="str">
        <f t="shared" si="1679"/>
        <v>V$17</v>
      </c>
      <c r="W1348" s="179" t="str">
        <f t="shared" si="1679"/>
        <v>W$17</v>
      </c>
      <c r="X1348" s="179" t="str">
        <f t="shared" si="1679"/>
        <v>X$17</v>
      </c>
      <c r="Y1348" s="179" t="str">
        <f t="shared" si="1679"/>
        <v>Y$17</v>
      </c>
      <c r="Z1348" s="179" t="str">
        <f t="shared" si="1679"/>
        <v>Z$17</v>
      </c>
      <c r="AA1348" s="179" t="str">
        <f t="shared" si="1679"/>
        <v>AA$17</v>
      </c>
      <c r="AB1348" s="179" t="str">
        <f t="shared" si="1679"/>
        <v>AB$17</v>
      </c>
      <c r="AC1348" s="179" t="str">
        <f t="shared" si="1679"/>
        <v>AC$17</v>
      </c>
      <c r="AD1348" s="179" t="str">
        <f t="shared" si="1679"/>
        <v>AD$17</v>
      </c>
      <c r="AE1348" s="179" t="str">
        <f t="shared" si="1679"/>
        <v>AE$17</v>
      </c>
      <c r="AF1348" s="179" t="str">
        <f t="shared" si="1679"/>
        <v>AF$17</v>
      </c>
      <c r="AG1348" s="179" t="str">
        <f t="shared" si="1679"/>
        <v>AG$17</v>
      </c>
      <c r="AH1348" s="179" t="str">
        <f t="shared" si="1679"/>
        <v>AH$17</v>
      </c>
      <c r="AI1348" s="179" t="str">
        <f t="shared" si="1679"/>
        <v>AI$17</v>
      </c>
      <c r="AJ1348" s="179" t="str">
        <f t="shared" si="1679"/>
        <v>AJ$17</v>
      </c>
      <c r="AK1348" s="179" t="str">
        <f t="shared" si="1679"/>
        <v>AK$17</v>
      </c>
      <c r="AL1348" s="179" t="str">
        <f t="shared" si="1679"/>
        <v>AL$17</v>
      </c>
      <c r="AM1348" s="179" t="str">
        <f t="shared" si="1679"/>
        <v>AM$17</v>
      </c>
      <c r="AN1348" s="179" t="str">
        <f t="shared" si="1679"/>
        <v>AN$17</v>
      </c>
      <c r="AO1348" s="179" t="str">
        <f t="shared" si="1679"/>
        <v>AO$17</v>
      </c>
      <c r="AP1348" s="179" t="str">
        <f t="shared" si="1679"/>
        <v>AP$17</v>
      </c>
      <c r="AQ1348" s="179" t="str">
        <f t="shared" si="1679"/>
        <v>AQ$17</v>
      </c>
      <c r="AR1348" s="179" t="str">
        <f t="shared" si="1679"/>
        <v>AR$17</v>
      </c>
      <c r="AS1348" s="179" t="str">
        <f t="shared" si="1679"/>
        <v>AS$17</v>
      </c>
      <c r="AT1348" s="179" t="str">
        <f t="shared" si="1679"/>
        <v>AT$17</v>
      </c>
      <c r="AU1348" s="179" t="str">
        <f t="shared" si="1679"/>
        <v>AU$17</v>
      </c>
      <c r="AV1348" s="179" t="str">
        <f t="shared" si="1679"/>
        <v>AV$17</v>
      </c>
      <c r="AW1348" s="179" t="str">
        <f t="shared" si="1679"/>
        <v>AW$17</v>
      </c>
      <c r="AX1348" s="179" t="str">
        <f t="shared" si="1679"/>
        <v>AX$17</v>
      </c>
      <c r="AY1348" s="179" t="str">
        <f t="shared" ref="AY1348:CD1348" si="1680">AY1321</f>
        <v>AY$17</v>
      </c>
      <c r="AZ1348" s="179" t="str">
        <f t="shared" si="1680"/>
        <v>AZ$17</v>
      </c>
      <c r="BA1348" s="179" t="str">
        <f t="shared" si="1680"/>
        <v>BA$17</v>
      </c>
      <c r="BB1348" s="179" t="str">
        <f t="shared" si="1680"/>
        <v>BB$17</v>
      </c>
      <c r="BC1348" s="179" t="str">
        <f t="shared" si="1680"/>
        <v>BC$17</v>
      </c>
      <c r="BD1348" s="179" t="str">
        <f t="shared" si="1680"/>
        <v>BD$17</v>
      </c>
      <c r="BE1348" s="179" t="str">
        <f t="shared" si="1680"/>
        <v>BE$17</v>
      </c>
      <c r="BF1348" s="179" t="str">
        <f t="shared" si="1680"/>
        <v>BF$17</v>
      </c>
      <c r="BG1348" s="179" t="str">
        <f t="shared" si="1680"/>
        <v>BG$17</v>
      </c>
      <c r="BH1348" s="179" t="str">
        <f t="shared" si="1680"/>
        <v>BH$17</v>
      </c>
      <c r="BI1348" s="179" t="str">
        <f t="shared" si="1680"/>
        <v>BI$17</v>
      </c>
      <c r="BJ1348" s="179" t="str">
        <f t="shared" si="1680"/>
        <v>BJ$17</v>
      </c>
      <c r="BK1348" s="179" t="str">
        <f t="shared" si="1680"/>
        <v>BK$17</v>
      </c>
      <c r="BL1348" s="179" t="str">
        <f t="shared" si="1680"/>
        <v>BL$17</v>
      </c>
      <c r="BM1348" s="179" t="str">
        <f t="shared" si="1680"/>
        <v>BM$17</v>
      </c>
      <c r="BN1348" s="179" t="str">
        <f t="shared" si="1680"/>
        <v>BN$17</v>
      </c>
      <c r="BO1348" s="179" t="str">
        <f t="shared" si="1680"/>
        <v>BO$17</v>
      </c>
      <c r="BP1348" s="179" t="str">
        <f t="shared" si="1680"/>
        <v>BP$17</v>
      </c>
      <c r="BQ1348" s="179" t="str">
        <f t="shared" si="1680"/>
        <v>BQ$17</v>
      </c>
      <c r="BR1348" s="179" t="str">
        <f t="shared" si="1680"/>
        <v>BR$17</v>
      </c>
      <c r="BS1348" s="179" t="str">
        <f t="shared" si="1680"/>
        <v>BS$17</v>
      </c>
      <c r="BT1348" s="179" t="str">
        <f t="shared" si="1680"/>
        <v>BT$17</v>
      </c>
      <c r="BU1348" s="179" t="str">
        <f t="shared" si="1680"/>
        <v>BU$17</v>
      </c>
      <c r="BV1348" s="179" t="str">
        <f t="shared" si="1680"/>
        <v>BV$17</v>
      </c>
      <c r="BW1348" s="179" t="str">
        <f t="shared" si="1680"/>
        <v>BW$17</v>
      </c>
      <c r="BX1348" s="179" t="str">
        <f t="shared" si="1680"/>
        <v>BX$17</v>
      </c>
      <c r="BY1348" s="179" t="str">
        <f t="shared" si="1680"/>
        <v>BY$17</v>
      </c>
      <c r="BZ1348" s="179" t="str">
        <f t="shared" si="1680"/>
        <v>BZ$17</v>
      </c>
      <c r="CA1348" s="179" t="str">
        <f t="shared" si="1680"/>
        <v>CA$17</v>
      </c>
      <c r="CB1348" s="179" t="str">
        <f t="shared" si="1680"/>
        <v>CB$17</v>
      </c>
      <c r="CC1348" s="179" t="str">
        <f t="shared" si="1680"/>
        <v>CC$17</v>
      </c>
      <c r="CD1348" s="179" t="str">
        <f t="shared" si="1680"/>
        <v>CD$17</v>
      </c>
      <c r="CE1348" s="179" t="str">
        <f t="shared" ref="CE1348:CL1348" si="1681">CE1321</f>
        <v>CE$17</v>
      </c>
      <c r="CF1348" s="179" t="str">
        <f t="shared" si="1681"/>
        <v>CF$17</v>
      </c>
      <c r="CG1348" s="179" t="str">
        <f t="shared" si="1681"/>
        <v>CG$17</v>
      </c>
      <c r="CH1348" s="179" t="str">
        <f t="shared" si="1681"/>
        <v>CH$17</v>
      </c>
      <c r="CI1348" s="179" t="str">
        <f t="shared" si="1681"/>
        <v>CI$17</v>
      </c>
      <c r="CJ1348" s="179" t="str">
        <f t="shared" si="1681"/>
        <v>CJ$17</v>
      </c>
      <c r="CK1348" s="179" t="str">
        <f t="shared" si="1681"/>
        <v>CK$17</v>
      </c>
      <c r="CL1348" s="179" t="str">
        <f t="shared" si="1681"/>
        <v>CL$17</v>
      </c>
      <c r="CN1348" s="60"/>
      <c r="CO1348" s="179" t="str">
        <f t="shared" ref="CO1348:DL1348" si="1682">CO1321</f>
        <v>CO$17</v>
      </c>
      <c r="CP1348" s="179" t="str">
        <f t="shared" si="1682"/>
        <v>CP$17</v>
      </c>
      <c r="CQ1348" s="179" t="str">
        <f t="shared" si="1682"/>
        <v>CQ$17</v>
      </c>
      <c r="CR1348" s="179" t="str">
        <f t="shared" si="1682"/>
        <v>CR$17</v>
      </c>
      <c r="CS1348" s="179" t="str">
        <f t="shared" si="1682"/>
        <v>CS$17</v>
      </c>
      <c r="CT1348" s="179" t="str">
        <f t="shared" si="1682"/>
        <v>CT$17</v>
      </c>
      <c r="CU1348" s="179" t="str">
        <f t="shared" si="1682"/>
        <v>CU$17</v>
      </c>
      <c r="CV1348" s="179" t="str">
        <f t="shared" si="1682"/>
        <v>CV$17</v>
      </c>
      <c r="CW1348" s="179" t="str">
        <f t="shared" si="1682"/>
        <v>CW$17</v>
      </c>
      <c r="CX1348" s="179" t="str">
        <f t="shared" si="1682"/>
        <v>CX$17</v>
      </c>
      <c r="CY1348" s="179" t="str">
        <f t="shared" si="1682"/>
        <v>CY$17</v>
      </c>
      <c r="CZ1348" s="179" t="str">
        <f t="shared" si="1682"/>
        <v>CZ$17</v>
      </c>
      <c r="DA1348" s="179" t="str">
        <f t="shared" si="1682"/>
        <v>DA$17</v>
      </c>
      <c r="DB1348" s="179" t="str">
        <f t="shared" si="1682"/>
        <v>DB$17</v>
      </c>
      <c r="DC1348" s="179" t="str">
        <f t="shared" si="1682"/>
        <v>DC$17</v>
      </c>
      <c r="DD1348" s="179" t="str">
        <f t="shared" si="1682"/>
        <v>DD$17</v>
      </c>
      <c r="DE1348" s="179" t="str">
        <f t="shared" si="1682"/>
        <v>DE$17</v>
      </c>
      <c r="DF1348" s="179" t="str">
        <f t="shared" si="1682"/>
        <v>DF$17</v>
      </c>
      <c r="DG1348" s="179" t="str">
        <f t="shared" si="1682"/>
        <v>DG$17</v>
      </c>
      <c r="DH1348" s="179" t="str">
        <f t="shared" si="1682"/>
        <v>DH$17</v>
      </c>
      <c r="DI1348" s="179" t="str">
        <f t="shared" si="1682"/>
        <v>DI$17</v>
      </c>
      <c r="DJ1348" s="179" t="str">
        <f t="shared" si="1682"/>
        <v>DJ$17</v>
      </c>
      <c r="DK1348" s="179" t="str">
        <f t="shared" si="1682"/>
        <v>DK$17</v>
      </c>
      <c r="DL1348" s="179" t="str">
        <f t="shared" si="1682"/>
        <v>DL$17</v>
      </c>
    </row>
    <row r="1349" spans="1:116" x14ac:dyDescent="0.4">
      <c r="B1349" t="s">
        <v>332</v>
      </c>
      <c r="D1349" t="s">
        <v>766</v>
      </c>
      <c r="E1349" s="8" t="str">
        <f t="shared" ref="E1349:E1352" si="1683">ROW()&amp;" "&amp;D1349</f>
        <v>1349 FAINT-S</v>
      </c>
      <c r="G1349" s="136" t="str">
        <f>G1326</f>
        <v>Volume driven secondary intangible assets:</v>
      </c>
      <c r="H1349" s="12"/>
      <c r="I1349" s="60"/>
      <c r="J1349" s="60"/>
      <c r="K1349" s="15"/>
      <c r="L1349" s="15"/>
      <c r="M1349" s="15"/>
      <c r="N1349" s="15"/>
      <c r="O1349" s="15"/>
      <c r="P1349" s="15"/>
      <c r="R1349" s="15"/>
      <c r="S1349" s="179">
        <f t="shared" ref="S1349:AX1349" si="1684">S1322</f>
        <v>0</v>
      </c>
      <c r="T1349" s="179">
        <f t="shared" si="1684"/>
        <v>0</v>
      </c>
      <c r="U1349" s="179">
        <f t="shared" si="1684"/>
        <v>0</v>
      </c>
      <c r="V1349" s="179">
        <f t="shared" si="1684"/>
        <v>0</v>
      </c>
      <c r="W1349" s="179">
        <f t="shared" si="1684"/>
        <v>0</v>
      </c>
      <c r="X1349" s="179">
        <f t="shared" si="1684"/>
        <v>0</v>
      </c>
      <c r="Y1349" s="179">
        <f t="shared" si="1684"/>
        <v>0</v>
      </c>
      <c r="Z1349" s="179">
        <f t="shared" si="1684"/>
        <v>0</v>
      </c>
      <c r="AA1349" s="179">
        <f t="shared" si="1684"/>
        <v>0</v>
      </c>
      <c r="AB1349" s="179">
        <f t="shared" si="1684"/>
        <v>0</v>
      </c>
      <c r="AC1349" s="179">
        <f t="shared" si="1684"/>
        <v>0</v>
      </c>
      <c r="AD1349" s="179">
        <f t="shared" si="1684"/>
        <v>0</v>
      </c>
      <c r="AE1349" s="179">
        <f t="shared" si="1684"/>
        <v>0</v>
      </c>
      <c r="AF1349" s="179">
        <f t="shared" si="1684"/>
        <v>0</v>
      </c>
      <c r="AG1349" s="179">
        <f t="shared" si="1684"/>
        <v>0</v>
      </c>
      <c r="AH1349" s="179">
        <f t="shared" si="1684"/>
        <v>0</v>
      </c>
      <c r="AI1349" s="179">
        <f t="shared" si="1684"/>
        <v>0</v>
      </c>
      <c r="AJ1349" s="179">
        <f t="shared" si="1684"/>
        <v>0</v>
      </c>
      <c r="AK1349" s="179">
        <f t="shared" si="1684"/>
        <v>0</v>
      </c>
      <c r="AL1349" s="179">
        <f t="shared" si="1684"/>
        <v>0</v>
      </c>
      <c r="AM1349" s="179">
        <f t="shared" si="1684"/>
        <v>0</v>
      </c>
      <c r="AN1349" s="179">
        <f t="shared" si="1684"/>
        <v>0</v>
      </c>
      <c r="AO1349" s="179">
        <f t="shared" si="1684"/>
        <v>0</v>
      </c>
      <c r="AP1349" s="179">
        <f t="shared" si="1684"/>
        <v>0</v>
      </c>
      <c r="AQ1349" s="179">
        <f t="shared" si="1684"/>
        <v>0</v>
      </c>
      <c r="AR1349" s="179">
        <f t="shared" si="1684"/>
        <v>0</v>
      </c>
      <c r="AS1349" s="179">
        <f t="shared" si="1684"/>
        <v>0</v>
      </c>
      <c r="AT1349" s="179">
        <f t="shared" si="1684"/>
        <v>0</v>
      </c>
      <c r="AU1349" s="179">
        <f t="shared" si="1684"/>
        <v>0</v>
      </c>
      <c r="AV1349" s="179">
        <f t="shared" si="1684"/>
        <v>0</v>
      </c>
      <c r="AW1349" s="179">
        <f t="shared" si="1684"/>
        <v>0</v>
      </c>
      <c r="AX1349" s="179">
        <f t="shared" si="1684"/>
        <v>0</v>
      </c>
      <c r="AY1349" s="179">
        <f t="shared" ref="AY1349:CD1349" si="1685">AY1322</f>
        <v>0</v>
      </c>
      <c r="AZ1349" s="179">
        <f t="shared" si="1685"/>
        <v>0</v>
      </c>
      <c r="BA1349" s="179">
        <f t="shared" si="1685"/>
        <v>0</v>
      </c>
      <c r="BB1349" s="179">
        <f t="shared" si="1685"/>
        <v>0</v>
      </c>
      <c r="BC1349" s="179">
        <f t="shared" si="1685"/>
        <v>0</v>
      </c>
      <c r="BD1349" s="179">
        <f t="shared" si="1685"/>
        <v>0</v>
      </c>
      <c r="BE1349" s="179">
        <f t="shared" si="1685"/>
        <v>0</v>
      </c>
      <c r="BF1349" s="179">
        <f t="shared" si="1685"/>
        <v>0</v>
      </c>
      <c r="BG1349" s="179">
        <f t="shared" si="1685"/>
        <v>0</v>
      </c>
      <c r="BH1349" s="179">
        <f t="shared" si="1685"/>
        <v>0</v>
      </c>
      <c r="BI1349" s="179">
        <f t="shared" si="1685"/>
        <v>0</v>
      </c>
      <c r="BJ1349" s="179">
        <f t="shared" si="1685"/>
        <v>0</v>
      </c>
      <c r="BK1349" s="179">
        <f t="shared" si="1685"/>
        <v>0</v>
      </c>
      <c r="BL1349" s="179">
        <f t="shared" si="1685"/>
        <v>0</v>
      </c>
      <c r="BM1349" s="179">
        <f t="shared" si="1685"/>
        <v>0</v>
      </c>
      <c r="BN1349" s="179">
        <f t="shared" si="1685"/>
        <v>0</v>
      </c>
      <c r="BO1349" s="179">
        <f t="shared" si="1685"/>
        <v>0</v>
      </c>
      <c r="BP1349" s="179">
        <f t="shared" si="1685"/>
        <v>0</v>
      </c>
      <c r="BQ1349" s="179">
        <f t="shared" si="1685"/>
        <v>0</v>
      </c>
      <c r="BR1349" s="179">
        <f t="shared" si="1685"/>
        <v>0</v>
      </c>
      <c r="BS1349" s="179">
        <f t="shared" si="1685"/>
        <v>0</v>
      </c>
      <c r="BT1349" s="179">
        <f t="shared" si="1685"/>
        <v>0</v>
      </c>
      <c r="BU1349" s="179">
        <f t="shared" si="1685"/>
        <v>0</v>
      </c>
      <c r="BV1349" s="179">
        <f t="shared" si="1685"/>
        <v>0</v>
      </c>
      <c r="BW1349" s="179">
        <f t="shared" si="1685"/>
        <v>0</v>
      </c>
      <c r="BX1349" s="179">
        <f t="shared" si="1685"/>
        <v>0</v>
      </c>
      <c r="BY1349" s="179">
        <f t="shared" si="1685"/>
        <v>0</v>
      </c>
      <c r="BZ1349" s="179">
        <f t="shared" si="1685"/>
        <v>0</v>
      </c>
      <c r="CA1349" s="179">
        <f t="shared" si="1685"/>
        <v>0</v>
      </c>
      <c r="CB1349" s="179">
        <f t="shared" si="1685"/>
        <v>0</v>
      </c>
      <c r="CC1349" s="179">
        <f t="shared" si="1685"/>
        <v>0</v>
      </c>
      <c r="CD1349" s="179">
        <f t="shared" si="1685"/>
        <v>0</v>
      </c>
      <c r="CE1349" s="179">
        <f t="shared" ref="CE1349:CL1349" si="1686">CE1322</f>
        <v>0</v>
      </c>
      <c r="CF1349" s="179">
        <f t="shared" si="1686"/>
        <v>0</v>
      </c>
      <c r="CG1349" s="179">
        <f t="shared" si="1686"/>
        <v>0</v>
      </c>
      <c r="CH1349" s="179">
        <f t="shared" si="1686"/>
        <v>0</v>
      </c>
      <c r="CI1349" s="179">
        <f t="shared" si="1686"/>
        <v>0</v>
      </c>
      <c r="CJ1349" s="179">
        <f t="shared" si="1686"/>
        <v>0</v>
      </c>
      <c r="CK1349" s="179">
        <f t="shared" si="1686"/>
        <v>0</v>
      </c>
      <c r="CL1349" s="179">
        <f t="shared" si="1686"/>
        <v>0</v>
      </c>
      <c r="CN1349" s="60"/>
      <c r="CO1349" s="179">
        <f t="shared" ref="CO1349:DL1349" si="1687">CO1322</f>
        <v>0</v>
      </c>
      <c r="CP1349" s="179">
        <f t="shared" si="1687"/>
        <v>0</v>
      </c>
      <c r="CQ1349" s="179">
        <f t="shared" si="1687"/>
        <v>0</v>
      </c>
      <c r="CR1349" s="179">
        <f t="shared" si="1687"/>
        <v>0</v>
      </c>
      <c r="CS1349" s="179">
        <f t="shared" si="1687"/>
        <v>0</v>
      </c>
      <c r="CT1349" s="179">
        <f t="shared" si="1687"/>
        <v>0</v>
      </c>
      <c r="CU1349" s="179">
        <f t="shared" si="1687"/>
        <v>0</v>
      </c>
      <c r="CV1349" s="179">
        <f t="shared" si="1687"/>
        <v>0</v>
      </c>
      <c r="CW1349" s="179">
        <f t="shared" si="1687"/>
        <v>0</v>
      </c>
      <c r="CX1349" s="179">
        <f t="shared" si="1687"/>
        <v>0</v>
      </c>
      <c r="CY1349" s="179">
        <f t="shared" si="1687"/>
        <v>0</v>
      </c>
      <c r="CZ1349" s="179">
        <f t="shared" si="1687"/>
        <v>0</v>
      </c>
      <c r="DA1349" s="179">
        <f t="shared" si="1687"/>
        <v>0</v>
      </c>
      <c r="DB1349" s="179">
        <f t="shared" si="1687"/>
        <v>0</v>
      </c>
      <c r="DC1349" s="179">
        <f t="shared" si="1687"/>
        <v>0</v>
      </c>
      <c r="DD1349" s="179">
        <f t="shared" si="1687"/>
        <v>0</v>
      </c>
      <c r="DE1349" s="179">
        <f t="shared" si="1687"/>
        <v>0</v>
      </c>
      <c r="DF1349" s="179">
        <f t="shared" si="1687"/>
        <v>0</v>
      </c>
      <c r="DG1349" s="179">
        <f t="shared" si="1687"/>
        <v>0</v>
      </c>
      <c r="DH1349" s="179">
        <f t="shared" si="1687"/>
        <v>0</v>
      </c>
      <c r="DI1349" s="179">
        <f t="shared" si="1687"/>
        <v>0</v>
      </c>
      <c r="DJ1349" s="179">
        <f t="shared" si="1687"/>
        <v>0</v>
      </c>
      <c r="DK1349" s="179">
        <f t="shared" si="1687"/>
        <v>0</v>
      </c>
      <c r="DL1349" s="179">
        <f t="shared" si="1687"/>
        <v>0</v>
      </c>
    </row>
    <row r="1350" spans="1:116" x14ac:dyDescent="0.4">
      <c r="B1350" t="s">
        <v>332</v>
      </c>
      <c r="D1350" t="s">
        <v>766</v>
      </c>
      <c r="E1350" s="8" t="str">
        <f t="shared" ref="E1350" si="1688">ROW()&amp;" "&amp;D1350</f>
        <v>1350 FAINT-S</v>
      </c>
      <c r="G1350" s="241" t="str">
        <f>IFERROR(SUBSTITUTE(TRIM(MID(G1326, SEARCH("-", G1326) + 1, LEN(G1326))),":",""),"no unit")</f>
        <v>no unit</v>
      </c>
      <c r="H1350" s="12"/>
      <c r="I1350" s="60"/>
      <c r="J1350" s="60"/>
      <c r="K1350" s="15"/>
      <c r="L1350" s="15"/>
      <c r="M1350" s="15"/>
      <c r="N1350" s="15"/>
      <c r="O1350" s="15"/>
      <c r="P1350" s="15"/>
      <c r="R1350" s="15"/>
      <c r="S1350" s="179"/>
      <c r="T1350" s="179"/>
      <c r="U1350" s="179"/>
      <c r="V1350" s="179"/>
      <c r="W1350" s="179"/>
      <c r="X1350" s="179"/>
      <c r="Y1350" s="179"/>
      <c r="Z1350" s="179"/>
      <c r="AA1350" s="179"/>
      <c r="AB1350" s="179"/>
      <c r="AC1350" s="179"/>
      <c r="AD1350" s="179"/>
      <c r="AE1350" s="179"/>
      <c r="AF1350" s="179"/>
      <c r="AG1350" s="179"/>
      <c r="AH1350" s="179"/>
      <c r="AI1350" s="179"/>
      <c r="AJ1350" s="179"/>
      <c r="AK1350" s="179"/>
      <c r="AL1350" s="179"/>
      <c r="AM1350" s="179"/>
      <c r="AN1350" s="179"/>
      <c r="AO1350" s="179"/>
      <c r="AP1350" s="179"/>
      <c r="AQ1350" s="179"/>
      <c r="AR1350" s="179"/>
      <c r="AS1350" s="179"/>
      <c r="AT1350" s="179"/>
      <c r="AU1350" s="179"/>
      <c r="AV1350" s="179"/>
      <c r="AW1350" s="179"/>
      <c r="AX1350" s="179"/>
      <c r="AY1350" s="179"/>
      <c r="AZ1350" s="179"/>
      <c r="BA1350" s="179"/>
      <c r="BB1350" s="179"/>
      <c r="BC1350" s="179"/>
      <c r="BD1350" s="179"/>
      <c r="BE1350" s="179"/>
      <c r="BF1350" s="179"/>
      <c r="BG1350" s="179"/>
      <c r="BH1350" s="179"/>
      <c r="BI1350" s="179"/>
      <c r="BJ1350" s="179"/>
      <c r="BK1350" s="179"/>
      <c r="BL1350" s="179"/>
      <c r="BM1350" s="179"/>
      <c r="BN1350" s="179"/>
      <c r="BO1350" s="179"/>
      <c r="BP1350" s="179"/>
      <c r="BQ1350" s="179"/>
      <c r="BR1350" s="179"/>
      <c r="BS1350" s="179"/>
      <c r="BT1350" s="179"/>
      <c r="BU1350" s="179"/>
      <c r="BV1350" s="179"/>
      <c r="BW1350" s="179"/>
      <c r="BX1350" s="179"/>
      <c r="BY1350" s="179"/>
      <c r="BZ1350" s="179"/>
      <c r="CA1350" s="179"/>
      <c r="CB1350" s="179"/>
      <c r="CC1350" s="179"/>
      <c r="CD1350" s="179"/>
      <c r="CE1350" s="179"/>
      <c r="CF1350" s="179"/>
      <c r="CG1350" s="179"/>
      <c r="CH1350" s="179"/>
      <c r="CI1350" s="179"/>
      <c r="CJ1350" s="179"/>
      <c r="CK1350" s="179"/>
      <c r="CL1350" s="179"/>
      <c r="CN1350" s="60"/>
      <c r="CO1350" s="179"/>
      <c r="CP1350" s="179"/>
      <c r="CQ1350" s="179"/>
      <c r="CR1350" s="179"/>
      <c r="CS1350" s="179"/>
      <c r="CT1350" s="179"/>
      <c r="CU1350" s="179"/>
      <c r="CV1350" s="179"/>
      <c r="CW1350" s="179"/>
      <c r="CX1350" s="179"/>
      <c r="CY1350" s="179"/>
      <c r="CZ1350" s="179"/>
      <c r="DA1350" s="179"/>
      <c r="DB1350" s="179"/>
      <c r="DC1350" s="179"/>
      <c r="DD1350" s="179"/>
      <c r="DE1350" s="179"/>
      <c r="DF1350" s="179"/>
      <c r="DG1350" s="179"/>
      <c r="DH1350" s="179"/>
      <c r="DI1350" s="179"/>
      <c r="DJ1350" s="179"/>
      <c r="DK1350" s="179"/>
      <c r="DL1350" s="179"/>
    </row>
    <row r="1351" spans="1:116" x14ac:dyDescent="0.4">
      <c r="A1351" s="3"/>
      <c r="B1351" t="s">
        <v>332</v>
      </c>
      <c r="D1351" t="s">
        <v>766</v>
      </c>
      <c r="E1351" s="8" t="str">
        <f t="shared" si="1683"/>
        <v>1351 FAINT-S</v>
      </c>
      <c r="G1351" s="191" t="str">
        <f>G1324</f>
        <v>Secondary revenue driver</v>
      </c>
      <c r="H1351" s="90"/>
      <c r="I1351" s="213"/>
      <c r="J1351" s="213"/>
      <c r="K1351" s="214"/>
      <c r="L1351" s="214"/>
      <c r="M1351" s="214"/>
      <c r="N1351" s="214"/>
      <c r="O1351" s="214"/>
      <c r="P1351" s="214"/>
      <c r="R1351" s="214"/>
      <c r="S1351" s="4" t="str">
        <f t="shared" ref="S1351:AX1351" si="1689">ADDRESS(ROW(S1343),COLUMN(S1343),2)</f>
        <v>S$1343</v>
      </c>
      <c r="T1351" s="4" t="str">
        <f t="shared" si="1689"/>
        <v>T$1343</v>
      </c>
      <c r="U1351" s="4" t="str">
        <f t="shared" si="1689"/>
        <v>U$1343</v>
      </c>
      <c r="V1351" s="4" t="str">
        <f t="shared" si="1689"/>
        <v>V$1343</v>
      </c>
      <c r="W1351" s="4" t="str">
        <f t="shared" si="1689"/>
        <v>W$1343</v>
      </c>
      <c r="X1351" s="4" t="str">
        <f t="shared" si="1689"/>
        <v>X$1343</v>
      </c>
      <c r="Y1351" s="4" t="str">
        <f t="shared" si="1689"/>
        <v>Y$1343</v>
      </c>
      <c r="Z1351" s="4" t="str">
        <f t="shared" si="1689"/>
        <v>Z$1343</v>
      </c>
      <c r="AA1351" s="4" t="str">
        <f t="shared" si="1689"/>
        <v>AA$1343</v>
      </c>
      <c r="AB1351" s="4" t="str">
        <f t="shared" si="1689"/>
        <v>AB$1343</v>
      </c>
      <c r="AC1351" s="4" t="str">
        <f t="shared" si="1689"/>
        <v>AC$1343</v>
      </c>
      <c r="AD1351" s="4" t="str">
        <f t="shared" si="1689"/>
        <v>AD$1343</v>
      </c>
      <c r="AE1351" s="4" t="str">
        <f t="shared" si="1689"/>
        <v>AE$1343</v>
      </c>
      <c r="AF1351" s="4" t="str">
        <f t="shared" si="1689"/>
        <v>AF$1343</v>
      </c>
      <c r="AG1351" s="4" t="str">
        <f t="shared" si="1689"/>
        <v>AG$1343</v>
      </c>
      <c r="AH1351" s="4" t="str">
        <f t="shared" si="1689"/>
        <v>AH$1343</v>
      </c>
      <c r="AI1351" s="4" t="str">
        <f t="shared" si="1689"/>
        <v>AI$1343</v>
      </c>
      <c r="AJ1351" s="4" t="str">
        <f t="shared" si="1689"/>
        <v>AJ$1343</v>
      </c>
      <c r="AK1351" s="4" t="str">
        <f t="shared" si="1689"/>
        <v>AK$1343</v>
      </c>
      <c r="AL1351" s="4" t="str">
        <f t="shared" si="1689"/>
        <v>AL$1343</v>
      </c>
      <c r="AM1351" s="4" t="str">
        <f t="shared" si="1689"/>
        <v>AM$1343</v>
      </c>
      <c r="AN1351" s="4" t="str">
        <f t="shared" si="1689"/>
        <v>AN$1343</v>
      </c>
      <c r="AO1351" s="4" t="str">
        <f t="shared" si="1689"/>
        <v>AO$1343</v>
      </c>
      <c r="AP1351" s="4" t="str">
        <f t="shared" si="1689"/>
        <v>AP$1343</v>
      </c>
      <c r="AQ1351" s="4" t="str">
        <f t="shared" si="1689"/>
        <v>AQ$1343</v>
      </c>
      <c r="AR1351" s="4" t="str">
        <f t="shared" si="1689"/>
        <v>AR$1343</v>
      </c>
      <c r="AS1351" s="4" t="str">
        <f t="shared" si="1689"/>
        <v>AS$1343</v>
      </c>
      <c r="AT1351" s="4" t="str">
        <f t="shared" si="1689"/>
        <v>AT$1343</v>
      </c>
      <c r="AU1351" s="4" t="str">
        <f t="shared" si="1689"/>
        <v>AU$1343</v>
      </c>
      <c r="AV1351" s="4" t="str">
        <f t="shared" si="1689"/>
        <v>AV$1343</v>
      </c>
      <c r="AW1351" s="4" t="str">
        <f t="shared" si="1689"/>
        <v>AW$1343</v>
      </c>
      <c r="AX1351" s="4" t="str">
        <f t="shared" si="1689"/>
        <v>AX$1343</v>
      </c>
      <c r="AY1351" s="4" t="str">
        <f t="shared" ref="AY1351:CD1351" si="1690">ADDRESS(ROW(AY1343),COLUMN(AY1343),2)</f>
        <v>AY$1343</v>
      </c>
      <c r="AZ1351" s="4" t="str">
        <f t="shared" si="1690"/>
        <v>AZ$1343</v>
      </c>
      <c r="BA1351" s="4" t="str">
        <f t="shared" si="1690"/>
        <v>BA$1343</v>
      </c>
      <c r="BB1351" s="4" t="str">
        <f t="shared" si="1690"/>
        <v>BB$1343</v>
      </c>
      <c r="BC1351" s="4" t="str">
        <f t="shared" si="1690"/>
        <v>BC$1343</v>
      </c>
      <c r="BD1351" s="4" t="str">
        <f t="shared" si="1690"/>
        <v>BD$1343</v>
      </c>
      <c r="BE1351" s="4" t="str">
        <f t="shared" si="1690"/>
        <v>BE$1343</v>
      </c>
      <c r="BF1351" s="4" t="str">
        <f t="shared" si="1690"/>
        <v>BF$1343</v>
      </c>
      <c r="BG1351" s="4" t="str">
        <f t="shared" si="1690"/>
        <v>BG$1343</v>
      </c>
      <c r="BH1351" s="4" t="str">
        <f t="shared" si="1690"/>
        <v>BH$1343</v>
      </c>
      <c r="BI1351" s="4" t="str">
        <f t="shared" si="1690"/>
        <v>BI$1343</v>
      </c>
      <c r="BJ1351" s="4" t="str">
        <f t="shared" si="1690"/>
        <v>BJ$1343</v>
      </c>
      <c r="BK1351" s="4" t="str">
        <f t="shared" si="1690"/>
        <v>BK$1343</v>
      </c>
      <c r="BL1351" s="4" t="str">
        <f t="shared" si="1690"/>
        <v>BL$1343</v>
      </c>
      <c r="BM1351" s="4" t="str">
        <f t="shared" si="1690"/>
        <v>BM$1343</v>
      </c>
      <c r="BN1351" s="4" t="str">
        <f t="shared" si="1690"/>
        <v>BN$1343</v>
      </c>
      <c r="BO1351" s="4" t="str">
        <f t="shared" si="1690"/>
        <v>BO$1343</v>
      </c>
      <c r="BP1351" s="4" t="str">
        <f t="shared" si="1690"/>
        <v>BP$1343</v>
      </c>
      <c r="BQ1351" s="4" t="str">
        <f t="shared" si="1690"/>
        <v>BQ$1343</v>
      </c>
      <c r="BR1351" s="4" t="str">
        <f t="shared" si="1690"/>
        <v>BR$1343</v>
      </c>
      <c r="BS1351" s="4" t="str">
        <f t="shared" si="1690"/>
        <v>BS$1343</v>
      </c>
      <c r="BT1351" s="4" t="str">
        <f t="shared" si="1690"/>
        <v>BT$1343</v>
      </c>
      <c r="BU1351" s="4" t="str">
        <f t="shared" si="1690"/>
        <v>BU$1343</v>
      </c>
      <c r="BV1351" s="4" t="str">
        <f t="shared" si="1690"/>
        <v>BV$1343</v>
      </c>
      <c r="BW1351" s="4" t="str">
        <f t="shared" si="1690"/>
        <v>BW$1343</v>
      </c>
      <c r="BX1351" s="4" t="str">
        <f t="shared" si="1690"/>
        <v>BX$1343</v>
      </c>
      <c r="BY1351" s="4" t="str">
        <f t="shared" si="1690"/>
        <v>BY$1343</v>
      </c>
      <c r="BZ1351" s="4" t="str">
        <f t="shared" si="1690"/>
        <v>BZ$1343</v>
      </c>
      <c r="CA1351" s="4" t="str">
        <f t="shared" si="1690"/>
        <v>CA$1343</v>
      </c>
      <c r="CB1351" s="4" t="str">
        <f t="shared" si="1690"/>
        <v>CB$1343</v>
      </c>
      <c r="CC1351" s="4" t="str">
        <f t="shared" si="1690"/>
        <v>CC$1343</v>
      </c>
      <c r="CD1351" s="4" t="str">
        <f t="shared" si="1690"/>
        <v>CD$1343</v>
      </c>
      <c r="CE1351" s="4" t="str">
        <f t="shared" ref="CE1351:CL1351" si="1691">ADDRESS(ROW(CE1343),COLUMN(CE1343),2)</f>
        <v>CE$1343</v>
      </c>
      <c r="CF1351" s="4" t="str">
        <f t="shared" si="1691"/>
        <v>CF$1343</v>
      </c>
      <c r="CG1351" s="4" t="str">
        <f t="shared" si="1691"/>
        <v>CG$1343</v>
      </c>
      <c r="CH1351" s="4" t="str">
        <f t="shared" si="1691"/>
        <v>CH$1343</v>
      </c>
      <c r="CI1351" s="4" t="str">
        <f t="shared" si="1691"/>
        <v>CI$1343</v>
      </c>
      <c r="CJ1351" s="4" t="str">
        <f t="shared" si="1691"/>
        <v>CJ$1343</v>
      </c>
      <c r="CK1351" s="4" t="str">
        <f t="shared" si="1691"/>
        <v>CK$1343</v>
      </c>
      <c r="CL1351" s="4" t="str">
        <f t="shared" si="1691"/>
        <v>CL$1343</v>
      </c>
      <c r="CN1351" s="213"/>
      <c r="CO1351" s="4" t="str">
        <f t="shared" ref="CO1351:DL1351" si="1692">ADDRESS(ROW(CO1343),COLUMN(CO1343),2)</f>
        <v>CO$1343</v>
      </c>
      <c r="CP1351" s="4" t="str">
        <f t="shared" si="1692"/>
        <v>CP$1343</v>
      </c>
      <c r="CQ1351" s="4" t="str">
        <f t="shared" si="1692"/>
        <v>CQ$1343</v>
      </c>
      <c r="CR1351" s="4" t="str">
        <f t="shared" si="1692"/>
        <v>CR$1343</v>
      </c>
      <c r="CS1351" s="4" t="str">
        <f t="shared" si="1692"/>
        <v>CS$1343</v>
      </c>
      <c r="CT1351" s="4" t="str">
        <f t="shared" si="1692"/>
        <v>CT$1343</v>
      </c>
      <c r="CU1351" s="4" t="str">
        <f t="shared" si="1692"/>
        <v>CU$1343</v>
      </c>
      <c r="CV1351" s="4" t="str">
        <f t="shared" si="1692"/>
        <v>CV$1343</v>
      </c>
      <c r="CW1351" s="4" t="str">
        <f t="shared" si="1692"/>
        <v>CW$1343</v>
      </c>
      <c r="CX1351" s="4" t="str">
        <f t="shared" si="1692"/>
        <v>CX$1343</v>
      </c>
      <c r="CY1351" s="4" t="str">
        <f t="shared" si="1692"/>
        <v>CY$1343</v>
      </c>
      <c r="CZ1351" s="4" t="str">
        <f t="shared" si="1692"/>
        <v>CZ$1343</v>
      </c>
      <c r="DA1351" s="4" t="str">
        <f t="shared" si="1692"/>
        <v>DA$1343</v>
      </c>
      <c r="DB1351" s="4" t="str">
        <f t="shared" si="1692"/>
        <v>DB$1343</v>
      </c>
      <c r="DC1351" s="4" t="str">
        <f t="shared" si="1692"/>
        <v>DC$1343</v>
      </c>
      <c r="DD1351" s="4" t="str">
        <f t="shared" si="1692"/>
        <v>DD$1343</v>
      </c>
      <c r="DE1351" s="4" t="str">
        <f t="shared" si="1692"/>
        <v>DE$1343</v>
      </c>
      <c r="DF1351" s="4" t="str">
        <f t="shared" si="1692"/>
        <v>DF$1343</v>
      </c>
      <c r="DG1351" s="4" t="str">
        <f t="shared" si="1692"/>
        <v>DG$1343</v>
      </c>
      <c r="DH1351" s="4" t="str">
        <f t="shared" si="1692"/>
        <v>DH$1343</v>
      </c>
      <c r="DI1351" s="4" t="str">
        <f t="shared" si="1692"/>
        <v>DI$1343</v>
      </c>
      <c r="DJ1351" s="4" t="str">
        <f t="shared" si="1692"/>
        <v>DJ$1343</v>
      </c>
      <c r="DK1351" s="4" t="str">
        <f t="shared" si="1692"/>
        <v>DK$1343</v>
      </c>
      <c r="DL1351" s="4" t="str">
        <f t="shared" si="1692"/>
        <v>DL$1343</v>
      </c>
    </row>
    <row r="1352" spans="1:116" x14ac:dyDescent="0.4">
      <c r="B1352" t="s">
        <v>332</v>
      </c>
      <c r="D1352" t="s">
        <v>766</v>
      </c>
      <c r="E1352" s="8" t="str">
        <f t="shared" si="1683"/>
        <v>1352 FAINT-S</v>
      </c>
      <c r="G1352" s="136" t="str">
        <f>G1325</f>
        <v>Secondary volume driver</v>
      </c>
      <c r="H1352" s="12"/>
      <c r="I1352" s="60"/>
      <c r="J1352" s="60"/>
      <c r="K1352" s="15"/>
      <c r="L1352" s="15"/>
      <c r="M1352" s="15"/>
      <c r="N1352" s="15"/>
      <c r="O1352" s="15"/>
      <c r="P1352" s="15"/>
      <c r="R1352" s="15"/>
      <c r="S1352" s="179" t="str">
        <f t="shared" ref="S1352:AX1352" si="1693">S1325</f>
        <v>S$19</v>
      </c>
      <c r="T1352" s="179" t="str">
        <f t="shared" si="1693"/>
        <v>T$19</v>
      </c>
      <c r="U1352" s="179" t="str">
        <f t="shared" si="1693"/>
        <v>U$19</v>
      </c>
      <c r="V1352" s="179" t="str">
        <f t="shared" si="1693"/>
        <v>V$19</v>
      </c>
      <c r="W1352" s="179" t="str">
        <f t="shared" si="1693"/>
        <v>W$19</v>
      </c>
      <c r="X1352" s="179" t="str">
        <f t="shared" si="1693"/>
        <v>X$19</v>
      </c>
      <c r="Y1352" s="179" t="str">
        <f t="shared" si="1693"/>
        <v>Y$19</v>
      </c>
      <c r="Z1352" s="179" t="str">
        <f t="shared" si="1693"/>
        <v>Z$19</v>
      </c>
      <c r="AA1352" s="179" t="str">
        <f t="shared" si="1693"/>
        <v>AA$19</v>
      </c>
      <c r="AB1352" s="179" t="str">
        <f t="shared" si="1693"/>
        <v>AB$19</v>
      </c>
      <c r="AC1352" s="179" t="str">
        <f t="shared" si="1693"/>
        <v>AC$19</v>
      </c>
      <c r="AD1352" s="179" t="str">
        <f t="shared" si="1693"/>
        <v>AD$19</v>
      </c>
      <c r="AE1352" s="179" t="str">
        <f t="shared" si="1693"/>
        <v>AE$19</v>
      </c>
      <c r="AF1352" s="179" t="str">
        <f t="shared" si="1693"/>
        <v>AF$19</v>
      </c>
      <c r="AG1352" s="179" t="str">
        <f t="shared" si="1693"/>
        <v>AG$19</v>
      </c>
      <c r="AH1352" s="179" t="str">
        <f t="shared" si="1693"/>
        <v>AH$19</v>
      </c>
      <c r="AI1352" s="179" t="str">
        <f t="shared" si="1693"/>
        <v>AI$19</v>
      </c>
      <c r="AJ1352" s="179" t="str">
        <f t="shared" si="1693"/>
        <v>AJ$19</v>
      </c>
      <c r="AK1352" s="179" t="str">
        <f t="shared" si="1693"/>
        <v>AK$19</v>
      </c>
      <c r="AL1352" s="179" t="str">
        <f t="shared" si="1693"/>
        <v>AL$19</v>
      </c>
      <c r="AM1352" s="179" t="str">
        <f t="shared" si="1693"/>
        <v>AM$19</v>
      </c>
      <c r="AN1352" s="179" t="str">
        <f t="shared" si="1693"/>
        <v>AN$19</v>
      </c>
      <c r="AO1352" s="179" t="str">
        <f t="shared" si="1693"/>
        <v>AO$19</v>
      </c>
      <c r="AP1352" s="179" t="str">
        <f t="shared" si="1693"/>
        <v>AP$19</v>
      </c>
      <c r="AQ1352" s="179" t="str">
        <f t="shared" si="1693"/>
        <v>AQ$19</v>
      </c>
      <c r="AR1352" s="179" t="str">
        <f t="shared" si="1693"/>
        <v>AR$19</v>
      </c>
      <c r="AS1352" s="179" t="str">
        <f t="shared" si="1693"/>
        <v>AS$19</v>
      </c>
      <c r="AT1352" s="179" t="str">
        <f t="shared" si="1693"/>
        <v>AT$19</v>
      </c>
      <c r="AU1352" s="179" t="str">
        <f t="shared" si="1693"/>
        <v>AU$19</v>
      </c>
      <c r="AV1352" s="179" t="str">
        <f t="shared" si="1693"/>
        <v>AV$19</v>
      </c>
      <c r="AW1352" s="179" t="str">
        <f t="shared" si="1693"/>
        <v>AW$19</v>
      </c>
      <c r="AX1352" s="179" t="str">
        <f t="shared" si="1693"/>
        <v>AX$19</v>
      </c>
      <c r="AY1352" s="179" t="str">
        <f t="shared" ref="AY1352:CD1352" si="1694">AY1325</f>
        <v>AY$19</v>
      </c>
      <c r="AZ1352" s="179" t="str">
        <f t="shared" si="1694"/>
        <v>AZ$19</v>
      </c>
      <c r="BA1352" s="179" t="str">
        <f t="shared" si="1694"/>
        <v>BA$19</v>
      </c>
      <c r="BB1352" s="179" t="str">
        <f t="shared" si="1694"/>
        <v>BB$19</v>
      </c>
      <c r="BC1352" s="179" t="str">
        <f t="shared" si="1694"/>
        <v>BC$19</v>
      </c>
      <c r="BD1352" s="179" t="str">
        <f t="shared" si="1694"/>
        <v>BD$19</v>
      </c>
      <c r="BE1352" s="179" t="str">
        <f t="shared" si="1694"/>
        <v>BE$19</v>
      </c>
      <c r="BF1352" s="179" t="str">
        <f t="shared" si="1694"/>
        <v>BF$19</v>
      </c>
      <c r="BG1352" s="179" t="str">
        <f t="shared" si="1694"/>
        <v>BG$19</v>
      </c>
      <c r="BH1352" s="179" t="str">
        <f t="shared" si="1694"/>
        <v>BH$19</v>
      </c>
      <c r="BI1352" s="179" t="str">
        <f t="shared" si="1694"/>
        <v>BI$19</v>
      </c>
      <c r="BJ1352" s="179" t="str">
        <f t="shared" si="1694"/>
        <v>BJ$19</v>
      </c>
      <c r="BK1352" s="179" t="str">
        <f t="shared" si="1694"/>
        <v>BK$19</v>
      </c>
      <c r="BL1352" s="179" t="str">
        <f t="shared" si="1694"/>
        <v>BL$19</v>
      </c>
      <c r="BM1352" s="179" t="str">
        <f t="shared" si="1694"/>
        <v>BM$19</v>
      </c>
      <c r="BN1352" s="179" t="str">
        <f t="shared" si="1694"/>
        <v>BN$19</v>
      </c>
      <c r="BO1352" s="179" t="str">
        <f t="shared" si="1694"/>
        <v>BO$19</v>
      </c>
      <c r="BP1352" s="179" t="str">
        <f t="shared" si="1694"/>
        <v>BP$19</v>
      </c>
      <c r="BQ1352" s="179" t="str">
        <f t="shared" si="1694"/>
        <v>BQ$19</v>
      </c>
      <c r="BR1352" s="179" t="str">
        <f t="shared" si="1694"/>
        <v>BR$19</v>
      </c>
      <c r="BS1352" s="179" t="str">
        <f t="shared" si="1694"/>
        <v>BS$19</v>
      </c>
      <c r="BT1352" s="179" t="str">
        <f t="shared" si="1694"/>
        <v>BT$19</v>
      </c>
      <c r="BU1352" s="179" t="str">
        <f t="shared" si="1694"/>
        <v>BU$19</v>
      </c>
      <c r="BV1352" s="179" t="str">
        <f t="shared" si="1694"/>
        <v>BV$19</v>
      </c>
      <c r="BW1352" s="179" t="str">
        <f t="shared" si="1694"/>
        <v>BW$19</v>
      </c>
      <c r="BX1352" s="179" t="str">
        <f t="shared" si="1694"/>
        <v>BX$19</v>
      </c>
      <c r="BY1352" s="179" t="str">
        <f t="shared" si="1694"/>
        <v>BY$19</v>
      </c>
      <c r="BZ1352" s="179" t="str">
        <f t="shared" si="1694"/>
        <v>BZ$19</v>
      </c>
      <c r="CA1352" s="179" t="str">
        <f t="shared" si="1694"/>
        <v>CA$19</v>
      </c>
      <c r="CB1352" s="179" t="str">
        <f t="shared" si="1694"/>
        <v>CB$19</v>
      </c>
      <c r="CC1352" s="179" t="str">
        <f t="shared" si="1694"/>
        <v>CC$19</v>
      </c>
      <c r="CD1352" s="179" t="str">
        <f t="shared" si="1694"/>
        <v>CD$19</v>
      </c>
      <c r="CE1352" s="179" t="str">
        <f t="shared" ref="CE1352:CL1352" si="1695">CE1325</f>
        <v>CE$19</v>
      </c>
      <c r="CF1352" s="179" t="str">
        <f t="shared" si="1695"/>
        <v>CF$19</v>
      </c>
      <c r="CG1352" s="179" t="str">
        <f t="shared" si="1695"/>
        <v>CG$19</v>
      </c>
      <c r="CH1352" s="179" t="str">
        <f t="shared" si="1695"/>
        <v>CH$19</v>
      </c>
      <c r="CI1352" s="179" t="str">
        <f t="shared" si="1695"/>
        <v>CI$19</v>
      </c>
      <c r="CJ1352" s="179" t="str">
        <f t="shared" si="1695"/>
        <v>CJ$19</v>
      </c>
      <c r="CK1352" s="179" t="str">
        <f t="shared" si="1695"/>
        <v>CK$19</v>
      </c>
      <c r="CL1352" s="179" t="str">
        <f t="shared" si="1695"/>
        <v>CL$19</v>
      </c>
      <c r="CN1352" s="60"/>
      <c r="CO1352" s="179" t="str">
        <f t="shared" ref="CO1352:DL1352" si="1696">CO1325</f>
        <v>CO$19</v>
      </c>
      <c r="CP1352" s="179" t="str">
        <f t="shared" si="1696"/>
        <v>CP$19</v>
      </c>
      <c r="CQ1352" s="179" t="str">
        <f t="shared" si="1696"/>
        <v>CQ$19</v>
      </c>
      <c r="CR1352" s="179" t="str">
        <f t="shared" si="1696"/>
        <v>CR$19</v>
      </c>
      <c r="CS1352" s="179" t="str">
        <f t="shared" si="1696"/>
        <v>CS$19</v>
      </c>
      <c r="CT1352" s="179" t="str">
        <f t="shared" si="1696"/>
        <v>CT$19</v>
      </c>
      <c r="CU1352" s="179" t="str">
        <f t="shared" si="1696"/>
        <v>CU$19</v>
      </c>
      <c r="CV1352" s="179" t="str">
        <f t="shared" si="1696"/>
        <v>CV$19</v>
      </c>
      <c r="CW1352" s="179" t="str">
        <f t="shared" si="1696"/>
        <v>CW$19</v>
      </c>
      <c r="CX1352" s="179" t="str">
        <f t="shared" si="1696"/>
        <v>CX$19</v>
      </c>
      <c r="CY1352" s="179" t="str">
        <f t="shared" si="1696"/>
        <v>CY$19</v>
      </c>
      <c r="CZ1352" s="179" t="str">
        <f t="shared" si="1696"/>
        <v>CZ$19</v>
      </c>
      <c r="DA1352" s="179" t="str">
        <f t="shared" si="1696"/>
        <v>DA$19</v>
      </c>
      <c r="DB1352" s="179" t="str">
        <f t="shared" si="1696"/>
        <v>DB$19</v>
      </c>
      <c r="DC1352" s="179" t="str">
        <f t="shared" si="1696"/>
        <v>DC$19</v>
      </c>
      <c r="DD1352" s="179" t="str">
        <f t="shared" si="1696"/>
        <v>DD$19</v>
      </c>
      <c r="DE1352" s="179" t="str">
        <f t="shared" si="1696"/>
        <v>DE$19</v>
      </c>
      <c r="DF1352" s="179" t="str">
        <f t="shared" si="1696"/>
        <v>DF$19</v>
      </c>
      <c r="DG1352" s="179" t="str">
        <f t="shared" si="1696"/>
        <v>DG$19</v>
      </c>
      <c r="DH1352" s="179" t="str">
        <f t="shared" si="1696"/>
        <v>DH$19</v>
      </c>
      <c r="DI1352" s="179" t="str">
        <f t="shared" si="1696"/>
        <v>DI$19</v>
      </c>
      <c r="DJ1352" s="179" t="str">
        <f t="shared" si="1696"/>
        <v>DJ$19</v>
      </c>
      <c r="DK1352" s="179" t="str">
        <f t="shared" si="1696"/>
        <v>DK$19</v>
      </c>
      <c r="DL1352" s="179" t="str">
        <f t="shared" si="1696"/>
        <v>DL$19</v>
      </c>
    </row>
    <row r="1353" spans="1:116" x14ac:dyDescent="0.4">
      <c r="A1353" s="174"/>
      <c r="E1353" s="8"/>
      <c r="G1353" s="175" t="s">
        <v>490</v>
      </c>
      <c r="H1353" s="174"/>
      <c r="I1353" s="176"/>
      <c r="J1353" s="176"/>
      <c r="K1353" s="197"/>
      <c r="L1353" s="197"/>
      <c r="M1353" s="197"/>
      <c r="N1353" s="197"/>
      <c r="O1353" s="197"/>
      <c r="P1353" s="197"/>
      <c r="R1353" s="198"/>
      <c r="S1353" s="174"/>
      <c r="T1353" s="174"/>
      <c r="U1353" s="174"/>
      <c r="V1353" s="174"/>
      <c r="W1353" s="174"/>
      <c r="X1353" s="174"/>
      <c r="Y1353" s="174"/>
      <c r="Z1353" s="174"/>
      <c r="AA1353" s="174"/>
      <c r="AB1353" s="174"/>
      <c r="AC1353" s="174"/>
      <c r="AD1353" s="174"/>
      <c r="AE1353" s="174"/>
      <c r="AF1353" s="174"/>
      <c r="AG1353" s="174"/>
      <c r="AH1353" s="174"/>
      <c r="AI1353" s="174"/>
      <c r="AJ1353" s="174"/>
      <c r="AK1353" s="174"/>
      <c r="AL1353" s="174"/>
      <c r="AM1353" s="174"/>
      <c r="AN1353" s="174"/>
      <c r="AO1353" s="174"/>
      <c r="AP1353" s="174"/>
      <c r="AQ1353" s="174"/>
      <c r="AR1353" s="174"/>
      <c r="AS1353" s="174"/>
      <c r="AT1353" s="174"/>
      <c r="AU1353" s="174"/>
      <c r="AV1353" s="174"/>
      <c r="AW1353" s="174"/>
      <c r="AX1353" s="174"/>
      <c r="AY1353" s="174"/>
      <c r="AZ1353" s="174"/>
      <c r="BA1353" s="174"/>
      <c r="BB1353" s="174"/>
      <c r="BC1353" s="174"/>
      <c r="BD1353" s="174"/>
      <c r="BE1353" s="174"/>
      <c r="BF1353" s="174"/>
      <c r="BG1353" s="174"/>
      <c r="BH1353" s="174"/>
      <c r="BI1353" s="174"/>
      <c r="BJ1353" s="174"/>
      <c r="BK1353" s="174"/>
      <c r="BL1353" s="174"/>
      <c r="BM1353" s="174"/>
      <c r="BN1353" s="174"/>
      <c r="BO1353" s="174"/>
      <c r="BP1353" s="174"/>
      <c r="BQ1353" s="174"/>
      <c r="BR1353" s="174"/>
      <c r="BS1353" s="174"/>
      <c r="BT1353" s="174"/>
      <c r="BU1353" s="174"/>
      <c r="BV1353" s="174"/>
      <c r="BW1353" s="174"/>
      <c r="BX1353" s="174"/>
      <c r="BY1353" s="174"/>
      <c r="BZ1353" s="174"/>
      <c r="CA1353" s="174"/>
      <c r="CB1353" s="174"/>
      <c r="CC1353" s="174"/>
      <c r="CD1353" s="174"/>
      <c r="CE1353" s="174"/>
      <c r="CF1353" s="174"/>
      <c r="CG1353" s="174"/>
      <c r="CH1353" s="174"/>
      <c r="CI1353" s="174"/>
      <c r="CJ1353" s="174"/>
      <c r="CK1353" s="174"/>
      <c r="CL1353" s="174"/>
      <c r="CN1353" s="176"/>
      <c r="CO1353" s="174"/>
      <c r="CP1353" s="174"/>
      <c r="CQ1353" s="174"/>
      <c r="CR1353" s="174"/>
      <c r="CS1353" s="174"/>
      <c r="CT1353" s="174"/>
      <c r="CU1353" s="174"/>
      <c r="CV1353" s="174"/>
      <c r="CW1353" s="174"/>
      <c r="CX1353" s="174"/>
      <c r="CY1353" s="174"/>
      <c r="CZ1353" s="174"/>
      <c r="DA1353" s="174"/>
      <c r="DB1353" s="174"/>
      <c r="DC1353" s="174"/>
      <c r="DD1353" s="174"/>
      <c r="DE1353" s="174"/>
      <c r="DF1353" s="174"/>
      <c r="DG1353" s="174"/>
      <c r="DH1353" s="174"/>
      <c r="DI1353" s="174"/>
      <c r="DJ1353" s="174"/>
      <c r="DK1353" s="174"/>
      <c r="DL1353" s="174"/>
    </row>
    <row r="1354" spans="1:116" x14ac:dyDescent="0.4">
      <c r="A1354" s="174"/>
      <c r="E1354" s="8"/>
      <c r="G1354" s="175" t="s">
        <v>492</v>
      </c>
      <c r="H1354" s="174"/>
      <c r="I1354" s="176"/>
      <c r="J1354" s="176"/>
      <c r="K1354" s="197"/>
      <c r="L1354" s="197"/>
      <c r="M1354" s="197"/>
      <c r="N1354" s="197"/>
      <c r="O1354" s="197"/>
      <c r="P1354" s="197"/>
      <c r="R1354" s="198"/>
      <c r="S1354" s="174"/>
      <c r="T1354" s="174"/>
      <c r="U1354" s="174"/>
      <c r="V1354" s="174"/>
      <c r="W1354" s="174"/>
      <c r="X1354" s="174"/>
      <c r="Y1354" s="174"/>
      <c r="Z1354" s="174"/>
      <c r="AA1354" s="174"/>
      <c r="AB1354" s="174"/>
      <c r="AC1354" s="174"/>
      <c r="AD1354" s="174"/>
      <c r="AE1354" s="174"/>
      <c r="AF1354" s="174"/>
      <c r="AG1354" s="174"/>
      <c r="AH1354" s="174"/>
      <c r="AI1354" s="174"/>
      <c r="AJ1354" s="174"/>
      <c r="AK1354" s="174"/>
      <c r="AL1354" s="174"/>
      <c r="AM1354" s="174"/>
      <c r="AN1354" s="174"/>
      <c r="AO1354" s="174"/>
      <c r="AP1354" s="174"/>
      <c r="AQ1354" s="174"/>
      <c r="AR1354" s="174"/>
      <c r="AS1354" s="174"/>
      <c r="AT1354" s="174"/>
      <c r="AU1354" s="174"/>
      <c r="AV1354" s="174"/>
      <c r="AW1354" s="174"/>
      <c r="AX1354" s="174"/>
      <c r="AY1354" s="174"/>
      <c r="AZ1354" s="174"/>
      <c r="BA1354" s="174"/>
      <c r="BB1354" s="174"/>
      <c r="BC1354" s="174"/>
      <c r="BD1354" s="174"/>
      <c r="BE1354" s="174"/>
      <c r="BF1354" s="174"/>
      <c r="BG1354" s="174"/>
      <c r="BH1354" s="174"/>
      <c r="BI1354" s="174"/>
      <c r="BJ1354" s="174"/>
      <c r="BK1354" s="174"/>
      <c r="BL1354" s="174"/>
      <c r="BM1354" s="174"/>
      <c r="BN1354" s="174"/>
      <c r="BO1354" s="174"/>
      <c r="BP1354" s="174"/>
      <c r="BQ1354" s="174"/>
      <c r="BR1354" s="174"/>
      <c r="BS1354" s="174"/>
      <c r="BT1354" s="174"/>
      <c r="BU1354" s="174"/>
      <c r="BV1354" s="174"/>
      <c r="BW1354" s="174"/>
      <c r="BX1354" s="174"/>
      <c r="BY1354" s="174"/>
      <c r="BZ1354" s="174"/>
      <c r="CA1354" s="174"/>
      <c r="CB1354" s="174"/>
      <c r="CC1354" s="174"/>
      <c r="CD1354" s="174"/>
      <c r="CE1354" s="174"/>
      <c r="CF1354" s="174"/>
      <c r="CG1354" s="174"/>
      <c r="CH1354" s="174"/>
      <c r="CI1354" s="174"/>
      <c r="CJ1354" s="174"/>
      <c r="CK1354" s="174"/>
      <c r="CL1354" s="174"/>
      <c r="CN1354" s="176"/>
      <c r="CO1354" s="174"/>
      <c r="CP1354" s="174"/>
      <c r="CQ1354" s="174"/>
      <c r="CR1354" s="174"/>
      <c r="CS1354" s="174"/>
      <c r="CT1354" s="174"/>
      <c r="CU1354" s="174"/>
      <c r="CV1354" s="174"/>
      <c r="CW1354" s="174"/>
      <c r="CX1354" s="174"/>
      <c r="CY1354" s="174"/>
      <c r="CZ1354" s="174"/>
      <c r="DA1354" s="174"/>
      <c r="DB1354" s="174"/>
      <c r="DC1354" s="174"/>
      <c r="DD1354" s="174"/>
      <c r="DE1354" s="174"/>
      <c r="DF1354" s="174"/>
      <c r="DG1354" s="174"/>
      <c r="DH1354" s="174"/>
      <c r="DI1354" s="174"/>
      <c r="DJ1354" s="174"/>
      <c r="DK1354" s="174"/>
      <c r="DL1354" s="174"/>
    </row>
    <row r="1355" spans="1:116" x14ac:dyDescent="0.4">
      <c r="A1355" s="174"/>
      <c r="E1355" s="8"/>
      <c r="G1355" s="175" t="s">
        <v>461</v>
      </c>
      <c r="H1355" s="174"/>
      <c r="I1355" s="176"/>
      <c r="J1355" s="176"/>
      <c r="K1355" s="197"/>
      <c r="L1355" s="197"/>
      <c r="M1355" s="197"/>
      <c r="N1355" s="197"/>
      <c r="O1355" s="197"/>
      <c r="P1355" s="197"/>
      <c r="R1355" s="198"/>
      <c r="S1355" s="199" t="str">
        <f t="shared" ref="S1355:AX1355" si="1697">S$20</f>
        <v>S$16</v>
      </c>
      <c r="T1355" s="199" t="str">
        <f t="shared" si="1697"/>
        <v>T$16</v>
      </c>
      <c r="U1355" s="199" t="str">
        <f t="shared" si="1697"/>
        <v>U$16</v>
      </c>
      <c r="V1355" s="199" t="str">
        <f t="shared" si="1697"/>
        <v>V$16</v>
      </c>
      <c r="W1355" s="199" t="str">
        <f t="shared" si="1697"/>
        <v>W$16</v>
      </c>
      <c r="X1355" s="199" t="str">
        <f t="shared" si="1697"/>
        <v>X$16</v>
      </c>
      <c r="Y1355" s="199" t="str">
        <f t="shared" si="1697"/>
        <v>Y$16</v>
      </c>
      <c r="Z1355" s="199" t="str">
        <f t="shared" si="1697"/>
        <v>Z$16</v>
      </c>
      <c r="AA1355" s="199" t="str">
        <f t="shared" si="1697"/>
        <v>AA$16</v>
      </c>
      <c r="AB1355" s="199" t="str">
        <f t="shared" si="1697"/>
        <v>AB$16</v>
      </c>
      <c r="AC1355" s="199" t="str">
        <f t="shared" si="1697"/>
        <v>AC$16</v>
      </c>
      <c r="AD1355" s="199" t="str">
        <f t="shared" si="1697"/>
        <v>AD$16</v>
      </c>
      <c r="AE1355" s="199" t="str">
        <f t="shared" si="1697"/>
        <v>AE$16</v>
      </c>
      <c r="AF1355" s="199" t="str">
        <f t="shared" si="1697"/>
        <v>AF$16</v>
      </c>
      <c r="AG1355" s="199" t="str">
        <f t="shared" si="1697"/>
        <v>AG$16</v>
      </c>
      <c r="AH1355" s="199" t="str">
        <f t="shared" si="1697"/>
        <v>AH$16</v>
      </c>
      <c r="AI1355" s="199" t="str">
        <f t="shared" si="1697"/>
        <v>AI$16</v>
      </c>
      <c r="AJ1355" s="199" t="str">
        <f t="shared" si="1697"/>
        <v>AJ$16</v>
      </c>
      <c r="AK1355" s="199" t="str">
        <f t="shared" si="1697"/>
        <v>AK$16</v>
      </c>
      <c r="AL1355" s="199" t="str">
        <f t="shared" si="1697"/>
        <v>AL$16</v>
      </c>
      <c r="AM1355" s="199" t="str">
        <f t="shared" si="1697"/>
        <v>AM$16</v>
      </c>
      <c r="AN1355" s="199" t="str">
        <f t="shared" si="1697"/>
        <v>AN$16</v>
      </c>
      <c r="AO1355" s="199" t="str">
        <f t="shared" si="1697"/>
        <v>AO$16</v>
      </c>
      <c r="AP1355" s="199" t="str">
        <f t="shared" si="1697"/>
        <v>AP$16</v>
      </c>
      <c r="AQ1355" s="199" t="str">
        <f t="shared" si="1697"/>
        <v>AQ$16</v>
      </c>
      <c r="AR1355" s="199" t="str">
        <f t="shared" si="1697"/>
        <v>AR$16</v>
      </c>
      <c r="AS1355" s="199" t="str">
        <f t="shared" si="1697"/>
        <v>AS$16</v>
      </c>
      <c r="AT1355" s="199" t="str">
        <f t="shared" si="1697"/>
        <v>AT$16</v>
      </c>
      <c r="AU1355" s="199" t="str">
        <f t="shared" si="1697"/>
        <v>AU$16</v>
      </c>
      <c r="AV1355" s="199" t="str">
        <f t="shared" si="1697"/>
        <v>AV$16</v>
      </c>
      <c r="AW1355" s="199" t="str">
        <f t="shared" si="1697"/>
        <v>AW$16</v>
      </c>
      <c r="AX1355" s="199" t="str">
        <f t="shared" si="1697"/>
        <v>AX$16</v>
      </c>
      <c r="AY1355" s="199" t="str">
        <f t="shared" ref="AY1355:CD1355" si="1698">AY$20</f>
        <v>AY$16</v>
      </c>
      <c r="AZ1355" s="199" t="str">
        <f t="shared" si="1698"/>
        <v>AZ$16</v>
      </c>
      <c r="BA1355" s="199" t="str">
        <f t="shared" si="1698"/>
        <v>BA$16</v>
      </c>
      <c r="BB1355" s="199" t="str">
        <f t="shared" si="1698"/>
        <v>BB$16</v>
      </c>
      <c r="BC1355" s="199" t="str">
        <f t="shared" si="1698"/>
        <v>BC$16</v>
      </c>
      <c r="BD1355" s="199" t="str">
        <f t="shared" si="1698"/>
        <v>BD$16</v>
      </c>
      <c r="BE1355" s="199" t="str">
        <f t="shared" si="1698"/>
        <v>BE$16</v>
      </c>
      <c r="BF1355" s="199" t="str">
        <f t="shared" si="1698"/>
        <v>BF$16</v>
      </c>
      <c r="BG1355" s="199" t="str">
        <f t="shared" si="1698"/>
        <v>BG$16</v>
      </c>
      <c r="BH1355" s="199" t="str">
        <f t="shared" si="1698"/>
        <v>BH$16</v>
      </c>
      <c r="BI1355" s="199" t="str">
        <f t="shared" si="1698"/>
        <v>BI$16</v>
      </c>
      <c r="BJ1355" s="199" t="str">
        <f t="shared" si="1698"/>
        <v>BJ$16</v>
      </c>
      <c r="BK1355" s="199" t="str">
        <f t="shared" si="1698"/>
        <v>BK$16</v>
      </c>
      <c r="BL1355" s="199" t="str">
        <f t="shared" si="1698"/>
        <v>BL$16</v>
      </c>
      <c r="BM1355" s="199" t="str">
        <f t="shared" si="1698"/>
        <v>BM$16</v>
      </c>
      <c r="BN1355" s="199" t="str">
        <f t="shared" si="1698"/>
        <v>BN$16</v>
      </c>
      <c r="BO1355" s="199" t="str">
        <f t="shared" si="1698"/>
        <v>BO$16</v>
      </c>
      <c r="BP1355" s="199" t="str">
        <f t="shared" si="1698"/>
        <v>BP$16</v>
      </c>
      <c r="BQ1355" s="199" t="str">
        <f t="shared" si="1698"/>
        <v>BQ$16</v>
      </c>
      <c r="BR1355" s="199" t="str">
        <f t="shared" si="1698"/>
        <v>BR$16</v>
      </c>
      <c r="BS1355" s="199" t="str">
        <f t="shared" si="1698"/>
        <v>BS$16</v>
      </c>
      <c r="BT1355" s="199" t="str">
        <f t="shared" si="1698"/>
        <v>BT$16</v>
      </c>
      <c r="BU1355" s="199" t="str">
        <f t="shared" si="1698"/>
        <v>BU$16</v>
      </c>
      <c r="BV1355" s="199" t="str">
        <f t="shared" si="1698"/>
        <v>BV$16</v>
      </c>
      <c r="BW1355" s="199" t="str">
        <f t="shared" si="1698"/>
        <v>BW$16</v>
      </c>
      <c r="BX1355" s="199" t="str">
        <f t="shared" si="1698"/>
        <v>BX$16</v>
      </c>
      <c r="BY1355" s="199" t="str">
        <f t="shared" si="1698"/>
        <v>BY$16</v>
      </c>
      <c r="BZ1355" s="199" t="str">
        <f t="shared" si="1698"/>
        <v>BZ$16</v>
      </c>
      <c r="CA1355" s="199" t="str">
        <f t="shared" si="1698"/>
        <v>CA$16</v>
      </c>
      <c r="CB1355" s="199" t="str">
        <f t="shared" si="1698"/>
        <v>CB$16</v>
      </c>
      <c r="CC1355" s="199" t="str">
        <f t="shared" si="1698"/>
        <v>CC$16</v>
      </c>
      <c r="CD1355" s="199" t="str">
        <f t="shared" si="1698"/>
        <v>CD$16</v>
      </c>
      <c r="CE1355" s="199" t="str">
        <f t="shared" ref="CE1355:CL1355" si="1699">CE$20</f>
        <v>CE$16</v>
      </c>
      <c r="CF1355" s="199" t="str">
        <f t="shared" si="1699"/>
        <v>CF$16</v>
      </c>
      <c r="CG1355" s="199" t="str">
        <f t="shared" si="1699"/>
        <v>CG$16</v>
      </c>
      <c r="CH1355" s="199" t="str">
        <f t="shared" si="1699"/>
        <v>CH$16</v>
      </c>
      <c r="CI1355" s="199" t="str">
        <f t="shared" si="1699"/>
        <v>CI$16</v>
      </c>
      <c r="CJ1355" s="199" t="str">
        <f t="shared" si="1699"/>
        <v>CJ$16</v>
      </c>
      <c r="CK1355" s="199" t="str">
        <f t="shared" si="1699"/>
        <v>CK$16</v>
      </c>
      <c r="CL1355" s="199" t="str">
        <f t="shared" si="1699"/>
        <v>CL$16</v>
      </c>
      <c r="CN1355" s="176"/>
      <c r="CO1355" s="199" t="str">
        <f t="shared" ref="CO1355:DL1355" si="1700">CO$20</f>
        <v>CO$16</v>
      </c>
      <c r="CP1355" s="199" t="str">
        <f t="shared" si="1700"/>
        <v>CP$16</v>
      </c>
      <c r="CQ1355" s="199" t="str">
        <f t="shared" si="1700"/>
        <v>CQ$16</v>
      </c>
      <c r="CR1355" s="199" t="str">
        <f t="shared" si="1700"/>
        <v>CR$16</v>
      </c>
      <c r="CS1355" s="199" t="str">
        <f t="shared" si="1700"/>
        <v>CS$16</v>
      </c>
      <c r="CT1355" s="199" t="str">
        <f t="shared" si="1700"/>
        <v>CT$16</v>
      </c>
      <c r="CU1355" s="199" t="str">
        <f t="shared" si="1700"/>
        <v>CU$16</v>
      </c>
      <c r="CV1355" s="199" t="str">
        <f t="shared" si="1700"/>
        <v>CV$16</v>
      </c>
      <c r="CW1355" s="199" t="str">
        <f t="shared" si="1700"/>
        <v>CW$16</v>
      </c>
      <c r="CX1355" s="199" t="str">
        <f t="shared" si="1700"/>
        <v>CX$16</v>
      </c>
      <c r="CY1355" s="199" t="str">
        <f t="shared" si="1700"/>
        <v>CY$16</v>
      </c>
      <c r="CZ1355" s="199" t="str">
        <f t="shared" si="1700"/>
        <v>CZ$16</v>
      </c>
      <c r="DA1355" s="199" t="str">
        <f t="shared" si="1700"/>
        <v>DA$16</v>
      </c>
      <c r="DB1355" s="199" t="str">
        <f t="shared" si="1700"/>
        <v>DB$16</v>
      </c>
      <c r="DC1355" s="199" t="str">
        <f t="shared" si="1700"/>
        <v>DC$16</v>
      </c>
      <c r="DD1355" s="199" t="str">
        <f t="shared" si="1700"/>
        <v>DD$16</v>
      </c>
      <c r="DE1355" s="199" t="str">
        <f t="shared" si="1700"/>
        <v>DE$16</v>
      </c>
      <c r="DF1355" s="199" t="str">
        <f t="shared" si="1700"/>
        <v>DF$16</v>
      </c>
      <c r="DG1355" s="199" t="str">
        <f t="shared" si="1700"/>
        <v>DG$16</v>
      </c>
      <c r="DH1355" s="199" t="str">
        <f t="shared" si="1700"/>
        <v>DH$16</v>
      </c>
      <c r="DI1355" s="199" t="str">
        <f t="shared" si="1700"/>
        <v>DI$16</v>
      </c>
      <c r="DJ1355" s="199" t="str">
        <f t="shared" si="1700"/>
        <v>DJ$16</v>
      </c>
      <c r="DK1355" s="199" t="str">
        <f t="shared" si="1700"/>
        <v>DK$16</v>
      </c>
      <c r="DL1355" s="199" t="str">
        <f t="shared" si="1700"/>
        <v>DL$16</v>
      </c>
    </row>
    <row r="1356" spans="1:116" x14ac:dyDescent="0.4">
      <c r="A1356" s="174"/>
      <c r="E1356" s="8"/>
      <c r="G1356" s="175" t="s">
        <v>462</v>
      </c>
      <c r="H1356" s="200"/>
      <c r="I1356" s="201"/>
      <c r="J1356" s="201"/>
      <c r="K1356" s="202"/>
      <c r="L1356" s="202"/>
      <c r="M1356" s="202"/>
      <c r="N1356" s="202"/>
      <c r="O1356" s="202"/>
      <c r="P1356" s="202"/>
      <c r="R1356" s="202"/>
      <c r="S1356" s="199" t="str">
        <f t="shared" ref="S1356:AX1356" si="1701">S$21</f>
        <v>S$17</v>
      </c>
      <c r="T1356" s="199" t="str">
        <f t="shared" si="1701"/>
        <v>T$17</v>
      </c>
      <c r="U1356" s="199" t="str">
        <f t="shared" si="1701"/>
        <v>U$17</v>
      </c>
      <c r="V1356" s="199" t="str">
        <f t="shared" si="1701"/>
        <v>V$17</v>
      </c>
      <c r="W1356" s="199" t="str">
        <f t="shared" si="1701"/>
        <v>W$17</v>
      </c>
      <c r="X1356" s="199" t="str">
        <f t="shared" si="1701"/>
        <v>X$17</v>
      </c>
      <c r="Y1356" s="199" t="str">
        <f t="shared" si="1701"/>
        <v>Y$17</v>
      </c>
      <c r="Z1356" s="199" t="str">
        <f t="shared" si="1701"/>
        <v>Z$17</v>
      </c>
      <c r="AA1356" s="199" t="str">
        <f t="shared" si="1701"/>
        <v>AA$17</v>
      </c>
      <c r="AB1356" s="199" t="str">
        <f t="shared" si="1701"/>
        <v>AB$17</v>
      </c>
      <c r="AC1356" s="199" t="str">
        <f t="shared" si="1701"/>
        <v>AC$17</v>
      </c>
      <c r="AD1356" s="199" t="str">
        <f t="shared" si="1701"/>
        <v>AD$17</v>
      </c>
      <c r="AE1356" s="199" t="str">
        <f t="shared" si="1701"/>
        <v>AE$17</v>
      </c>
      <c r="AF1356" s="199" t="str">
        <f t="shared" si="1701"/>
        <v>AF$17</v>
      </c>
      <c r="AG1356" s="199" t="str">
        <f t="shared" si="1701"/>
        <v>AG$17</v>
      </c>
      <c r="AH1356" s="199" t="str">
        <f t="shared" si="1701"/>
        <v>AH$17</v>
      </c>
      <c r="AI1356" s="199" t="str">
        <f t="shared" si="1701"/>
        <v>AI$17</v>
      </c>
      <c r="AJ1356" s="199" t="str">
        <f t="shared" si="1701"/>
        <v>AJ$17</v>
      </c>
      <c r="AK1356" s="199" t="str">
        <f t="shared" si="1701"/>
        <v>AK$17</v>
      </c>
      <c r="AL1356" s="199" t="str">
        <f t="shared" si="1701"/>
        <v>AL$17</v>
      </c>
      <c r="AM1356" s="199" t="str">
        <f t="shared" si="1701"/>
        <v>AM$17</v>
      </c>
      <c r="AN1356" s="199" t="str">
        <f t="shared" si="1701"/>
        <v>AN$17</v>
      </c>
      <c r="AO1356" s="199" t="str">
        <f t="shared" si="1701"/>
        <v>AO$17</v>
      </c>
      <c r="AP1356" s="199" t="str">
        <f t="shared" si="1701"/>
        <v>AP$17</v>
      </c>
      <c r="AQ1356" s="199" t="str">
        <f t="shared" si="1701"/>
        <v>AQ$17</v>
      </c>
      <c r="AR1356" s="199" t="str">
        <f t="shared" si="1701"/>
        <v>AR$17</v>
      </c>
      <c r="AS1356" s="199" t="str">
        <f t="shared" si="1701"/>
        <v>AS$17</v>
      </c>
      <c r="AT1356" s="199" t="str">
        <f t="shared" si="1701"/>
        <v>AT$17</v>
      </c>
      <c r="AU1356" s="199" t="str">
        <f t="shared" si="1701"/>
        <v>AU$17</v>
      </c>
      <c r="AV1356" s="199" t="str">
        <f t="shared" si="1701"/>
        <v>AV$17</v>
      </c>
      <c r="AW1356" s="199" t="str">
        <f t="shared" si="1701"/>
        <v>AW$17</v>
      </c>
      <c r="AX1356" s="199" t="str">
        <f t="shared" si="1701"/>
        <v>AX$17</v>
      </c>
      <c r="AY1356" s="199" t="str">
        <f t="shared" ref="AY1356:CD1356" si="1702">AY$21</f>
        <v>AY$17</v>
      </c>
      <c r="AZ1356" s="199" t="str">
        <f t="shared" si="1702"/>
        <v>AZ$17</v>
      </c>
      <c r="BA1356" s="199" t="str">
        <f t="shared" si="1702"/>
        <v>BA$17</v>
      </c>
      <c r="BB1356" s="199" t="str">
        <f t="shared" si="1702"/>
        <v>BB$17</v>
      </c>
      <c r="BC1356" s="199" t="str">
        <f t="shared" si="1702"/>
        <v>BC$17</v>
      </c>
      <c r="BD1356" s="199" t="str">
        <f t="shared" si="1702"/>
        <v>BD$17</v>
      </c>
      <c r="BE1356" s="199" t="str">
        <f t="shared" si="1702"/>
        <v>BE$17</v>
      </c>
      <c r="BF1356" s="199" t="str">
        <f t="shared" si="1702"/>
        <v>BF$17</v>
      </c>
      <c r="BG1356" s="199" t="str">
        <f t="shared" si="1702"/>
        <v>BG$17</v>
      </c>
      <c r="BH1356" s="199" t="str">
        <f t="shared" si="1702"/>
        <v>BH$17</v>
      </c>
      <c r="BI1356" s="199" t="str">
        <f t="shared" si="1702"/>
        <v>BI$17</v>
      </c>
      <c r="BJ1356" s="199" t="str">
        <f t="shared" si="1702"/>
        <v>BJ$17</v>
      </c>
      <c r="BK1356" s="199" t="str">
        <f t="shared" si="1702"/>
        <v>BK$17</v>
      </c>
      <c r="BL1356" s="199" t="str">
        <f t="shared" si="1702"/>
        <v>BL$17</v>
      </c>
      <c r="BM1356" s="199" t="str">
        <f t="shared" si="1702"/>
        <v>BM$17</v>
      </c>
      <c r="BN1356" s="199" t="str">
        <f t="shared" si="1702"/>
        <v>BN$17</v>
      </c>
      <c r="BO1356" s="199" t="str">
        <f t="shared" si="1702"/>
        <v>BO$17</v>
      </c>
      <c r="BP1356" s="199" t="str">
        <f t="shared" si="1702"/>
        <v>BP$17</v>
      </c>
      <c r="BQ1356" s="199" t="str">
        <f t="shared" si="1702"/>
        <v>BQ$17</v>
      </c>
      <c r="BR1356" s="199" t="str">
        <f t="shared" si="1702"/>
        <v>BR$17</v>
      </c>
      <c r="BS1356" s="199" t="str">
        <f t="shared" si="1702"/>
        <v>BS$17</v>
      </c>
      <c r="BT1356" s="199" t="str">
        <f t="shared" si="1702"/>
        <v>BT$17</v>
      </c>
      <c r="BU1356" s="199" t="str">
        <f t="shared" si="1702"/>
        <v>BU$17</v>
      </c>
      <c r="BV1356" s="199" t="str">
        <f t="shared" si="1702"/>
        <v>BV$17</v>
      </c>
      <c r="BW1356" s="199" t="str">
        <f t="shared" si="1702"/>
        <v>BW$17</v>
      </c>
      <c r="BX1356" s="199" t="str">
        <f t="shared" si="1702"/>
        <v>BX$17</v>
      </c>
      <c r="BY1356" s="199" t="str">
        <f t="shared" si="1702"/>
        <v>BY$17</v>
      </c>
      <c r="BZ1356" s="199" t="str">
        <f t="shared" si="1702"/>
        <v>BZ$17</v>
      </c>
      <c r="CA1356" s="199" t="str">
        <f t="shared" si="1702"/>
        <v>CA$17</v>
      </c>
      <c r="CB1356" s="199" t="str">
        <f t="shared" si="1702"/>
        <v>CB$17</v>
      </c>
      <c r="CC1356" s="199" t="str">
        <f t="shared" si="1702"/>
        <v>CC$17</v>
      </c>
      <c r="CD1356" s="199" t="str">
        <f t="shared" si="1702"/>
        <v>CD$17</v>
      </c>
      <c r="CE1356" s="199" t="str">
        <f t="shared" ref="CE1356:CL1356" si="1703">CE$21</f>
        <v>CE$17</v>
      </c>
      <c r="CF1356" s="199" t="str">
        <f t="shared" si="1703"/>
        <v>CF$17</v>
      </c>
      <c r="CG1356" s="199" t="str">
        <f t="shared" si="1703"/>
        <v>CG$17</v>
      </c>
      <c r="CH1356" s="199" t="str">
        <f t="shared" si="1703"/>
        <v>CH$17</v>
      </c>
      <c r="CI1356" s="199" t="str">
        <f t="shared" si="1703"/>
        <v>CI$17</v>
      </c>
      <c r="CJ1356" s="199" t="str">
        <f t="shared" si="1703"/>
        <v>CJ$17</v>
      </c>
      <c r="CK1356" s="199" t="str">
        <f t="shared" si="1703"/>
        <v>CK$17</v>
      </c>
      <c r="CL1356" s="199" t="str">
        <f t="shared" si="1703"/>
        <v>CL$17</v>
      </c>
      <c r="CN1356" s="201"/>
      <c r="CO1356" s="199" t="str">
        <f t="shared" ref="CO1356:DL1356" si="1704">CO$21</f>
        <v>CO$17</v>
      </c>
      <c r="CP1356" s="199" t="str">
        <f t="shared" si="1704"/>
        <v>CP$17</v>
      </c>
      <c r="CQ1356" s="199" t="str">
        <f t="shared" si="1704"/>
        <v>CQ$17</v>
      </c>
      <c r="CR1356" s="199" t="str">
        <f t="shared" si="1704"/>
        <v>CR$17</v>
      </c>
      <c r="CS1356" s="199" t="str">
        <f t="shared" si="1704"/>
        <v>CS$17</v>
      </c>
      <c r="CT1356" s="199" t="str">
        <f t="shared" si="1704"/>
        <v>CT$17</v>
      </c>
      <c r="CU1356" s="199" t="str">
        <f t="shared" si="1704"/>
        <v>CU$17</v>
      </c>
      <c r="CV1356" s="199" t="str">
        <f t="shared" si="1704"/>
        <v>CV$17</v>
      </c>
      <c r="CW1356" s="199" t="str">
        <f t="shared" si="1704"/>
        <v>CW$17</v>
      </c>
      <c r="CX1356" s="199" t="str">
        <f t="shared" si="1704"/>
        <v>CX$17</v>
      </c>
      <c r="CY1356" s="199" t="str">
        <f t="shared" si="1704"/>
        <v>CY$17</v>
      </c>
      <c r="CZ1356" s="199" t="str">
        <f t="shared" si="1704"/>
        <v>CZ$17</v>
      </c>
      <c r="DA1356" s="199" t="str">
        <f t="shared" si="1704"/>
        <v>DA$17</v>
      </c>
      <c r="DB1356" s="199" t="str">
        <f t="shared" si="1704"/>
        <v>DB$17</v>
      </c>
      <c r="DC1356" s="199" t="str">
        <f t="shared" si="1704"/>
        <v>DC$17</v>
      </c>
      <c r="DD1356" s="199" t="str">
        <f t="shared" si="1704"/>
        <v>DD$17</v>
      </c>
      <c r="DE1356" s="199" t="str">
        <f t="shared" si="1704"/>
        <v>DE$17</v>
      </c>
      <c r="DF1356" s="199" t="str">
        <f t="shared" si="1704"/>
        <v>DF$17</v>
      </c>
      <c r="DG1356" s="199" t="str">
        <f t="shared" si="1704"/>
        <v>DG$17</v>
      </c>
      <c r="DH1356" s="199" t="str">
        <f t="shared" si="1704"/>
        <v>DH$17</v>
      </c>
      <c r="DI1356" s="199" t="str">
        <f t="shared" si="1704"/>
        <v>DI$17</v>
      </c>
      <c r="DJ1356" s="199" t="str">
        <f t="shared" si="1704"/>
        <v>DJ$17</v>
      </c>
      <c r="DK1356" s="199" t="str">
        <f t="shared" si="1704"/>
        <v>DK$17</v>
      </c>
      <c r="DL1356" s="199" t="str">
        <f t="shared" si="1704"/>
        <v>DL$17</v>
      </c>
    </row>
    <row r="1357" spans="1:116" x14ac:dyDescent="0.4">
      <c r="A1357" s="174"/>
      <c r="E1357" s="8"/>
      <c r="G1357" s="175" t="s">
        <v>491</v>
      </c>
      <c r="H1357" s="200"/>
      <c r="I1357" s="201"/>
      <c r="J1357" s="201"/>
      <c r="K1357" s="202"/>
      <c r="L1357" s="202"/>
      <c r="M1357" s="202"/>
      <c r="N1357" s="202"/>
      <c r="O1357" s="202"/>
      <c r="P1357" s="202"/>
      <c r="R1357" s="202"/>
      <c r="S1357" s="190"/>
      <c r="T1357" s="190"/>
      <c r="U1357" s="190"/>
      <c r="V1357" s="190"/>
      <c r="W1357" s="190"/>
      <c r="X1357" s="190"/>
      <c r="Y1357" s="190"/>
      <c r="Z1357" s="190"/>
      <c r="AA1357" s="190"/>
      <c r="AB1357" s="190"/>
      <c r="AC1357" s="190"/>
      <c r="AD1357" s="190"/>
      <c r="AE1357" s="190"/>
      <c r="AF1357" s="190"/>
      <c r="AG1357" s="190"/>
      <c r="AH1357" s="190"/>
      <c r="AI1357" s="190"/>
      <c r="AJ1357" s="190"/>
      <c r="AK1357" s="190"/>
      <c r="AL1357" s="190"/>
      <c r="AM1357" s="190"/>
      <c r="AN1357" s="190"/>
      <c r="AO1357" s="190"/>
      <c r="AP1357" s="190"/>
      <c r="AQ1357" s="190"/>
      <c r="AR1357" s="190"/>
      <c r="AS1357" s="190"/>
      <c r="AT1357" s="190"/>
      <c r="AU1357" s="190"/>
      <c r="AV1357" s="190"/>
      <c r="AW1357" s="190"/>
      <c r="AX1357" s="190"/>
      <c r="AY1357" s="190"/>
      <c r="AZ1357" s="190"/>
      <c r="BA1357" s="190"/>
      <c r="BB1357" s="190"/>
      <c r="BC1357" s="190"/>
      <c r="BD1357" s="190"/>
      <c r="BE1357" s="190"/>
      <c r="BF1357" s="190"/>
      <c r="BG1357" s="190"/>
      <c r="BH1357" s="190"/>
      <c r="BI1357" s="190"/>
      <c r="BJ1357" s="190"/>
      <c r="BK1357" s="190"/>
      <c r="BL1357" s="190"/>
      <c r="BM1357" s="190"/>
      <c r="BN1357" s="190"/>
      <c r="BO1357" s="190"/>
      <c r="BP1357" s="190"/>
      <c r="BQ1357" s="190"/>
      <c r="BR1357" s="190"/>
      <c r="BS1357" s="190"/>
      <c r="BT1357" s="190"/>
      <c r="BU1357" s="190"/>
      <c r="BV1357" s="190"/>
      <c r="BW1357" s="190"/>
      <c r="BX1357" s="190"/>
      <c r="BY1357" s="190"/>
      <c r="BZ1357" s="190"/>
      <c r="CA1357" s="190"/>
      <c r="CB1357" s="190"/>
      <c r="CC1357" s="190"/>
      <c r="CD1357" s="190"/>
      <c r="CE1357" s="190"/>
      <c r="CF1357" s="190"/>
      <c r="CG1357" s="190"/>
      <c r="CH1357" s="190"/>
      <c r="CI1357" s="190"/>
      <c r="CJ1357" s="190"/>
      <c r="CK1357" s="190"/>
      <c r="CL1357" s="190"/>
      <c r="CN1357" s="201"/>
      <c r="CO1357" s="190"/>
      <c r="CP1357" s="190"/>
      <c r="CQ1357" s="190"/>
      <c r="CR1357" s="190"/>
      <c r="CS1357" s="190"/>
      <c r="CT1357" s="190"/>
      <c r="CU1357" s="190"/>
      <c r="CV1357" s="190"/>
      <c r="CW1357" s="190"/>
      <c r="CX1357" s="190"/>
      <c r="CY1357" s="190"/>
      <c r="CZ1357" s="190"/>
      <c r="DA1357" s="190"/>
      <c r="DB1357" s="190"/>
      <c r="DC1357" s="190"/>
      <c r="DD1357" s="190"/>
      <c r="DE1357" s="190"/>
      <c r="DF1357" s="190"/>
      <c r="DG1357" s="190"/>
      <c r="DH1357" s="190"/>
      <c r="DI1357" s="190"/>
      <c r="DJ1357" s="190"/>
      <c r="DK1357" s="190"/>
      <c r="DL1357" s="190"/>
    </row>
    <row r="1358" spans="1:116" x14ac:dyDescent="0.4">
      <c r="A1358" s="174"/>
      <c r="E1358" s="8"/>
      <c r="G1358" s="175" t="s">
        <v>505</v>
      </c>
      <c r="H1358" s="200"/>
      <c r="I1358" s="201"/>
      <c r="J1358" s="201"/>
      <c r="K1358" s="202"/>
      <c r="L1358" s="202"/>
      <c r="M1358" s="202"/>
      <c r="N1358" s="202"/>
      <c r="O1358" s="202"/>
      <c r="P1358" s="202"/>
      <c r="R1358" s="202"/>
      <c r="S1358" s="190"/>
      <c r="T1358" s="190"/>
      <c r="U1358" s="190"/>
      <c r="V1358" s="190"/>
      <c r="W1358" s="190"/>
      <c r="X1358" s="190"/>
      <c r="Y1358" s="190"/>
      <c r="Z1358" s="190"/>
      <c r="AA1358" s="190"/>
      <c r="AB1358" s="190"/>
      <c r="AC1358" s="190"/>
      <c r="AD1358" s="190"/>
      <c r="AE1358" s="190"/>
      <c r="AF1358" s="190"/>
      <c r="AG1358" s="190"/>
      <c r="AH1358" s="190"/>
      <c r="AI1358" s="190"/>
      <c r="AJ1358" s="190"/>
      <c r="AK1358" s="190"/>
      <c r="AL1358" s="190"/>
      <c r="AM1358" s="190"/>
      <c r="AN1358" s="190"/>
      <c r="AO1358" s="190"/>
      <c r="AP1358" s="190"/>
      <c r="AQ1358" s="190"/>
      <c r="AR1358" s="190"/>
      <c r="AS1358" s="190"/>
      <c r="AT1358" s="190"/>
      <c r="AU1358" s="190"/>
      <c r="AV1358" s="190"/>
      <c r="AW1358" s="190"/>
      <c r="AX1358" s="190"/>
      <c r="AY1358" s="190"/>
      <c r="AZ1358" s="190"/>
      <c r="BA1358" s="190"/>
      <c r="BB1358" s="190"/>
      <c r="BC1358" s="190"/>
      <c r="BD1358" s="190"/>
      <c r="BE1358" s="190"/>
      <c r="BF1358" s="190"/>
      <c r="BG1358" s="190"/>
      <c r="BH1358" s="190"/>
      <c r="BI1358" s="190"/>
      <c r="BJ1358" s="190"/>
      <c r="BK1358" s="190"/>
      <c r="BL1358" s="190"/>
      <c r="BM1358" s="190"/>
      <c r="BN1358" s="190"/>
      <c r="BO1358" s="190"/>
      <c r="BP1358" s="190"/>
      <c r="BQ1358" s="190"/>
      <c r="BR1358" s="190"/>
      <c r="BS1358" s="190"/>
      <c r="BT1358" s="190"/>
      <c r="BU1358" s="190"/>
      <c r="BV1358" s="190"/>
      <c r="BW1358" s="190"/>
      <c r="BX1358" s="190"/>
      <c r="BY1358" s="190"/>
      <c r="BZ1358" s="190"/>
      <c r="CA1358" s="190"/>
      <c r="CB1358" s="190"/>
      <c r="CC1358" s="190"/>
      <c r="CD1358" s="190"/>
      <c r="CE1358" s="190"/>
      <c r="CF1358" s="190"/>
      <c r="CG1358" s="190"/>
      <c r="CH1358" s="190"/>
      <c r="CI1358" s="190"/>
      <c r="CJ1358" s="190"/>
      <c r="CK1358" s="190"/>
      <c r="CL1358" s="190"/>
      <c r="CN1358" s="201"/>
      <c r="CO1358" s="190"/>
      <c r="CP1358" s="190"/>
      <c r="CQ1358" s="190"/>
      <c r="CR1358" s="190"/>
      <c r="CS1358" s="190"/>
      <c r="CT1358" s="190"/>
      <c r="CU1358" s="190"/>
      <c r="CV1358" s="190"/>
      <c r="CW1358" s="190"/>
      <c r="CX1358" s="190"/>
      <c r="CY1358" s="190"/>
      <c r="CZ1358" s="190"/>
      <c r="DA1358" s="190"/>
      <c r="DB1358" s="190"/>
      <c r="DC1358" s="190"/>
      <c r="DD1358" s="190"/>
      <c r="DE1358" s="190"/>
      <c r="DF1358" s="190"/>
      <c r="DG1358" s="190"/>
      <c r="DH1358" s="190"/>
      <c r="DI1358" s="190"/>
      <c r="DJ1358" s="190"/>
      <c r="DK1358" s="190"/>
      <c r="DL1358" s="190"/>
    </row>
    <row r="1359" spans="1:116" x14ac:dyDescent="0.4">
      <c r="A1359" s="174"/>
      <c r="E1359" s="8"/>
      <c r="G1359" s="175" t="s">
        <v>463</v>
      </c>
      <c r="H1359" s="200"/>
      <c r="I1359" s="201"/>
      <c r="J1359" s="201"/>
      <c r="K1359" s="202"/>
      <c r="L1359" s="202"/>
      <c r="M1359" s="202"/>
      <c r="N1359" s="202"/>
      <c r="O1359" s="202"/>
      <c r="P1359" s="202"/>
      <c r="R1359" s="202"/>
      <c r="S1359" s="190" t="str">
        <f t="shared" ref="S1359:AX1359" si="1705">S$22</f>
        <v>S$18</v>
      </c>
      <c r="T1359" s="190" t="str">
        <f t="shared" si="1705"/>
        <v>T$18</v>
      </c>
      <c r="U1359" s="190" t="str">
        <f t="shared" si="1705"/>
        <v>U$18</v>
      </c>
      <c r="V1359" s="190" t="str">
        <f t="shared" si="1705"/>
        <v>V$18</v>
      </c>
      <c r="W1359" s="190" t="str">
        <f t="shared" si="1705"/>
        <v>W$18</v>
      </c>
      <c r="X1359" s="190" t="str">
        <f t="shared" si="1705"/>
        <v>X$18</v>
      </c>
      <c r="Y1359" s="190" t="str">
        <f t="shared" si="1705"/>
        <v>Y$18</v>
      </c>
      <c r="Z1359" s="190" t="str">
        <f t="shared" si="1705"/>
        <v>Z$18</v>
      </c>
      <c r="AA1359" s="190" t="str">
        <f t="shared" si="1705"/>
        <v>AA$18</v>
      </c>
      <c r="AB1359" s="190" t="str">
        <f t="shared" si="1705"/>
        <v>AB$18</v>
      </c>
      <c r="AC1359" s="190" t="str">
        <f t="shared" si="1705"/>
        <v>AC$18</v>
      </c>
      <c r="AD1359" s="190" t="str">
        <f t="shared" si="1705"/>
        <v>AD$18</v>
      </c>
      <c r="AE1359" s="190" t="str">
        <f t="shared" si="1705"/>
        <v>AE$18</v>
      </c>
      <c r="AF1359" s="190" t="str">
        <f t="shared" si="1705"/>
        <v>AF$18</v>
      </c>
      <c r="AG1359" s="190" t="str">
        <f t="shared" si="1705"/>
        <v>AG$18</v>
      </c>
      <c r="AH1359" s="190" t="str">
        <f t="shared" si="1705"/>
        <v>AH$18</v>
      </c>
      <c r="AI1359" s="190" t="str">
        <f t="shared" si="1705"/>
        <v>AI$18</v>
      </c>
      <c r="AJ1359" s="190" t="str">
        <f t="shared" si="1705"/>
        <v>AJ$18</v>
      </c>
      <c r="AK1359" s="190" t="str">
        <f t="shared" si="1705"/>
        <v>AK$18</v>
      </c>
      <c r="AL1359" s="190" t="str">
        <f t="shared" si="1705"/>
        <v>AL$18</v>
      </c>
      <c r="AM1359" s="190" t="str">
        <f t="shared" si="1705"/>
        <v>AM$18</v>
      </c>
      <c r="AN1359" s="190" t="str">
        <f t="shared" si="1705"/>
        <v>AN$18</v>
      </c>
      <c r="AO1359" s="190" t="str">
        <f t="shared" si="1705"/>
        <v>AO$18</v>
      </c>
      <c r="AP1359" s="190" t="str">
        <f t="shared" si="1705"/>
        <v>AP$18</v>
      </c>
      <c r="AQ1359" s="190" t="str">
        <f t="shared" si="1705"/>
        <v>AQ$18</v>
      </c>
      <c r="AR1359" s="190" t="str">
        <f t="shared" si="1705"/>
        <v>AR$18</v>
      </c>
      <c r="AS1359" s="190" t="str">
        <f t="shared" si="1705"/>
        <v>AS$18</v>
      </c>
      <c r="AT1359" s="190" t="str">
        <f t="shared" si="1705"/>
        <v>AT$18</v>
      </c>
      <c r="AU1359" s="190" t="str">
        <f t="shared" si="1705"/>
        <v>AU$18</v>
      </c>
      <c r="AV1359" s="190" t="str">
        <f t="shared" si="1705"/>
        <v>AV$18</v>
      </c>
      <c r="AW1359" s="190" t="str">
        <f t="shared" si="1705"/>
        <v>AW$18</v>
      </c>
      <c r="AX1359" s="190" t="str">
        <f t="shared" si="1705"/>
        <v>AX$18</v>
      </c>
      <c r="AY1359" s="190" t="str">
        <f t="shared" ref="AY1359:CD1359" si="1706">AY$22</f>
        <v>AY$18</v>
      </c>
      <c r="AZ1359" s="190" t="str">
        <f t="shared" si="1706"/>
        <v>AZ$18</v>
      </c>
      <c r="BA1359" s="190" t="str">
        <f t="shared" si="1706"/>
        <v>BA$18</v>
      </c>
      <c r="BB1359" s="190" t="str">
        <f t="shared" si="1706"/>
        <v>BB$18</v>
      </c>
      <c r="BC1359" s="190" t="str">
        <f t="shared" si="1706"/>
        <v>BC$18</v>
      </c>
      <c r="BD1359" s="190" t="str">
        <f t="shared" si="1706"/>
        <v>BD$18</v>
      </c>
      <c r="BE1359" s="190" t="str">
        <f t="shared" si="1706"/>
        <v>BE$18</v>
      </c>
      <c r="BF1359" s="190" t="str">
        <f t="shared" si="1706"/>
        <v>BF$18</v>
      </c>
      <c r="BG1359" s="190" t="str">
        <f t="shared" si="1706"/>
        <v>BG$18</v>
      </c>
      <c r="BH1359" s="190" t="str">
        <f t="shared" si="1706"/>
        <v>BH$18</v>
      </c>
      <c r="BI1359" s="190" t="str">
        <f t="shared" si="1706"/>
        <v>BI$18</v>
      </c>
      <c r="BJ1359" s="190" t="str">
        <f t="shared" si="1706"/>
        <v>BJ$18</v>
      </c>
      <c r="BK1359" s="190" t="str">
        <f t="shared" si="1706"/>
        <v>BK$18</v>
      </c>
      <c r="BL1359" s="190" t="str">
        <f t="shared" si="1706"/>
        <v>BL$18</v>
      </c>
      <c r="BM1359" s="190" t="str">
        <f t="shared" si="1706"/>
        <v>BM$18</v>
      </c>
      <c r="BN1359" s="190" t="str">
        <f t="shared" si="1706"/>
        <v>BN$18</v>
      </c>
      <c r="BO1359" s="190" t="str">
        <f t="shared" si="1706"/>
        <v>BO$18</v>
      </c>
      <c r="BP1359" s="190" t="str">
        <f t="shared" si="1706"/>
        <v>BP$18</v>
      </c>
      <c r="BQ1359" s="190" t="str">
        <f t="shared" si="1706"/>
        <v>BQ$18</v>
      </c>
      <c r="BR1359" s="190" t="str">
        <f t="shared" si="1706"/>
        <v>BR$18</v>
      </c>
      <c r="BS1359" s="190" t="str">
        <f t="shared" si="1706"/>
        <v>BS$18</v>
      </c>
      <c r="BT1359" s="190" t="str">
        <f t="shared" si="1706"/>
        <v>BT$18</v>
      </c>
      <c r="BU1359" s="190" t="str">
        <f t="shared" si="1706"/>
        <v>BU$18</v>
      </c>
      <c r="BV1359" s="190" t="str">
        <f t="shared" si="1706"/>
        <v>BV$18</v>
      </c>
      <c r="BW1359" s="190" t="str">
        <f t="shared" si="1706"/>
        <v>BW$18</v>
      </c>
      <c r="BX1359" s="190" t="str">
        <f t="shared" si="1706"/>
        <v>BX$18</v>
      </c>
      <c r="BY1359" s="190" t="str">
        <f t="shared" si="1706"/>
        <v>BY$18</v>
      </c>
      <c r="BZ1359" s="190" t="str">
        <f t="shared" si="1706"/>
        <v>BZ$18</v>
      </c>
      <c r="CA1359" s="190" t="str">
        <f t="shared" si="1706"/>
        <v>CA$18</v>
      </c>
      <c r="CB1359" s="190" t="str">
        <f t="shared" si="1706"/>
        <v>CB$18</v>
      </c>
      <c r="CC1359" s="190" t="str">
        <f t="shared" si="1706"/>
        <v>CC$18</v>
      </c>
      <c r="CD1359" s="190" t="str">
        <f t="shared" si="1706"/>
        <v>CD$18</v>
      </c>
      <c r="CE1359" s="190" t="str">
        <f t="shared" ref="CE1359:CL1359" si="1707">CE$22</f>
        <v>CE$18</v>
      </c>
      <c r="CF1359" s="190" t="str">
        <f t="shared" si="1707"/>
        <v>CF$18</v>
      </c>
      <c r="CG1359" s="190" t="str">
        <f t="shared" si="1707"/>
        <v>CG$18</v>
      </c>
      <c r="CH1359" s="190" t="str">
        <f t="shared" si="1707"/>
        <v>CH$18</v>
      </c>
      <c r="CI1359" s="190" t="str">
        <f t="shared" si="1707"/>
        <v>CI$18</v>
      </c>
      <c r="CJ1359" s="190" t="str">
        <f t="shared" si="1707"/>
        <v>CJ$18</v>
      </c>
      <c r="CK1359" s="190" t="str">
        <f t="shared" si="1707"/>
        <v>CK$18</v>
      </c>
      <c r="CL1359" s="190" t="str">
        <f t="shared" si="1707"/>
        <v>CL$18</v>
      </c>
      <c r="CN1359" s="201"/>
      <c r="CO1359" s="190" t="str">
        <f t="shared" ref="CO1359:DL1359" si="1708">CO$22</f>
        <v>CO$18</v>
      </c>
      <c r="CP1359" s="190" t="str">
        <f t="shared" si="1708"/>
        <v>CP$18</v>
      </c>
      <c r="CQ1359" s="190" t="str">
        <f t="shared" si="1708"/>
        <v>CQ$18</v>
      </c>
      <c r="CR1359" s="190" t="str">
        <f t="shared" si="1708"/>
        <v>CR$18</v>
      </c>
      <c r="CS1359" s="190" t="str">
        <f t="shared" si="1708"/>
        <v>CS$18</v>
      </c>
      <c r="CT1359" s="190" t="str">
        <f t="shared" si="1708"/>
        <v>CT$18</v>
      </c>
      <c r="CU1359" s="190" t="str">
        <f t="shared" si="1708"/>
        <v>CU$18</v>
      </c>
      <c r="CV1359" s="190" t="str">
        <f t="shared" si="1708"/>
        <v>CV$18</v>
      </c>
      <c r="CW1359" s="190" t="str">
        <f t="shared" si="1708"/>
        <v>CW$18</v>
      </c>
      <c r="CX1359" s="190" t="str">
        <f t="shared" si="1708"/>
        <v>CX$18</v>
      </c>
      <c r="CY1359" s="190" t="str">
        <f t="shared" si="1708"/>
        <v>CY$18</v>
      </c>
      <c r="CZ1359" s="190" t="str">
        <f t="shared" si="1708"/>
        <v>CZ$18</v>
      </c>
      <c r="DA1359" s="190" t="str">
        <f t="shared" si="1708"/>
        <v>DA$18</v>
      </c>
      <c r="DB1359" s="190" t="str">
        <f t="shared" si="1708"/>
        <v>DB$18</v>
      </c>
      <c r="DC1359" s="190" t="str">
        <f t="shared" si="1708"/>
        <v>DC$18</v>
      </c>
      <c r="DD1359" s="190" t="str">
        <f t="shared" si="1708"/>
        <v>DD$18</v>
      </c>
      <c r="DE1359" s="190" t="str">
        <f t="shared" si="1708"/>
        <v>DE$18</v>
      </c>
      <c r="DF1359" s="190" t="str">
        <f t="shared" si="1708"/>
        <v>DF$18</v>
      </c>
      <c r="DG1359" s="190" t="str">
        <f t="shared" si="1708"/>
        <v>DG$18</v>
      </c>
      <c r="DH1359" s="190" t="str">
        <f t="shared" si="1708"/>
        <v>DH$18</v>
      </c>
      <c r="DI1359" s="190" t="str">
        <f t="shared" si="1708"/>
        <v>DI$18</v>
      </c>
      <c r="DJ1359" s="190" t="str">
        <f t="shared" si="1708"/>
        <v>DJ$18</v>
      </c>
      <c r="DK1359" s="190" t="str">
        <f t="shared" si="1708"/>
        <v>DK$18</v>
      </c>
      <c r="DL1359" s="190" t="str">
        <f t="shared" si="1708"/>
        <v>DL$18</v>
      </c>
    </row>
    <row r="1360" spans="1:116" x14ac:dyDescent="0.4">
      <c r="A1360" s="174"/>
      <c r="E1360" s="8"/>
      <c r="G1360" s="175" t="s">
        <v>464</v>
      </c>
      <c r="H1360" s="200"/>
      <c r="I1360" s="201"/>
      <c r="J1360" s="201"/>
      <c r="K1360" s="202"/>
      <c r="L1360" s="202"/>
      <c r="M1360" s="202"/>
      <c r="N1360" s="202"/>
      <c r="O1360" s="202"/>
      <c r="P1360" s="202"/>
      <c r="R1360" s="202"/>
      <c r="S1360" s="190" t="str">
        <f t="shared" ref="S1360:AX1360" si="1709">S$23</f>
        <v>S$19</v>
      </c>
      <c r="T1360" s="190" t="str">
        <f t="shared" si="1709"/>
        <v>T$19</v>
      </c>
      <c r="U1360" s="190" t="str">
        <f t="shared" si="1709"/>
        <v>U$19</v>
      </c>
      <c r="V1360" s="190" t="str">
        <f t="shared" si="1709"/>
        <v>V$19</v>
      </c>
      <c r="W1360" s="190" t="str">
        <f t="shared" si="1709"/>
        <v>W$19</v>
      </c>
      <c r="X1360" s="190" t="str">
        <f t="shared" si="1709"/>
        <v>X$19</v>
      </c>
      <c r="Y1360" s="190" t="str">
        <f t="shared" si="1709"/>
        <v>Y$19</v>
      </c>
      <c r="Z1360" s="190" t="str">
        <f t="shared" si="1709"/>
        <v>Z$19</v>
      </c>
      <c r="AA1360" s="190" t="str">
        <f t="shared" si="1709"/>
        <v>AA$19</v>
      </c>
      <c r="AB1360" s="190" t="str">
        <f t="shared" si="1709"/>
        <v>AB$19</v>
      </c>
      <c r="AC1360" s="190" t="str">
        <f t="shared" si="1709"/>
        <v>AC$19</v>
      </c>
      <c r="AD1360" s="190" t="str">
        <f t="shared" si="1709"/>
        <v>AD$19</v>
      </c>
      <c r="AE1360" s="190" t="str">
        <f t="shared" si="1709"/>
        <v>AE$19</v>
      </c>
      <c r="AF1360" s="190" t="str">
        <f t="shared" si="1709"/>
        <v>AF$19</v>
      </c>
      <c r="AG1360" s="190" t="str">
        <f t="shared" si="1709"/>
        <v>AG$19</v>
      </c>
      <c r="AH1360" s="190" t="str">
        <f t="shared" si="1709"/>
        <v>AH$19</v>
      </c>
      <c r="AI1360" s="190" t="str">
        <f t="shared" si="1709"/>
        <v>AI$19</v>
      </c>
      <c r="AJ1360" s="190" t="str">
        <f t="shared" si="1709"/>
        <v>AJ$19</v>
      </c>
      <c r="AK1360" s="190" t="str">
        <f t="shared" si="1709"/>
        <v>AK$19</v>
      </c>
      <c r="AL1360" s="190" t="str">
        <f t="shared" si="1709"/>
        <v>AL$19</v>
      </c>
      <c r="AM1360" s="190" t="str">
        <f t="shared" si="1709"/>
        <v>AM$19</v>
      </c>
      <c r="AN1360" s="190" t="str">
        <f t="shared" si="1709"/>
        <v>AN$19</v>
      </c>
      <c r="AO1360" s="190" t="str">
        <f t="shared" si="1709"/>
        <v>AO$19</v>
      </c>
      <c r="AP1360" s="190" t="str">
        <f t="shared" si="1709"/>
        <v>AP$19</v>
      </c>
      <c r="AQ1360" s="190" t="str">
        <f t="shared" si="1709"/>
        <v>AQ$19</v>
      </c>
      <c r="AR1360" s="190" t="str">
        <f t="shared" si="1709"/>
        <v>AR$19</v>
      </c>
      <c r="AS1360" s="190" t="str">
        <f t="shared" si="1709"/>
        <v>AS$19</v>
      </c>
      <c r="AT1360" s="190" t="str">
        <f t="shared" si="1709"/>
        <v>AT$19</v>
      </c>
      <c r="AU1360" s="190" t="str">
        <f t="shared" si="1709"/>
        <v>AU$19</v>
      </c>
      <c r="AV1360" s="190" t="str">
        <f t="shared" si="1709"/>
        <v>AV$19</v>
      </c>
      <c r="AW1360" s="190" t="str">
        <f t="shared" si="1709"/>
        <v>AW$19</v>
      </c>
      <c r="AX1360" s="190" t="str">
        <f t="shared" si="1709"/>
        <v>AX$19</v>
      </c>
      <c r="AY1360" s="190" t="str">
        <f t="shared" ref="AY1360:CD1360" si="1710">AY$23</f>
        <v>AY$19</v>
      </c>
      <c r="AZ1360" s="190" t="str">
        <f t="shared" si="1710"/>
        <v>AZ$19</v>
      </c>
      <c r="BA1360" s="190" t="str">
        <f t="shared" si="1710"/>
        <v>BA$19</v>
      </c>
      <c r="BB1360" s="190" t="str">
        <f t="shared" si="1710"/>
        <v>BB$19</v>
      </c>
      <c r="BC1360" s="190" t="str">
        <f t="shared" si="1710"/>
        <v>BC$19</v>
      </c>
      <c r="BD1360" s="190" t="str">
        <f t="shared" si="1710"/>
        <v>BD$19</v>
      </c>
      <c r="BE1360" s="190" t="str">
        <f t="shared" si="1710"/>
        <v>BE$19</v>
      </c>
      <c r="BF1360" s="190" t="str">
        <f t="shared" si="1710"/>
        <v>BF$19</v>
      </c>
      <c r="BG1360" s="190" t="str">
        <f t="shared" si="1710"/>
        <v>BG$19</v>
      </c>
      <c r="BH1360" s="190" t="str">
        <f t="shared" si="1710"/>
        <v>BH$19</v>
      </c>
      <c r="BI1360" s="190" t="str">
        <f t="shared" si="1710"/>
        <v>BI$19</v>
      </c>
      <c r="BJ1360" s="190" t="str">
        <f t="shared" si="1710"/>
        <v>BJ$19</v>
      </c>
      <c r="BK1360" s="190" t="str">
        <f t="shared" si="1710"/>
        <v>BK$19</v>
      </c>
      <c r="BL1360" s="190" t="str">
        <f t="shared" si="1710"/>
        <v>BL$19</v>
      </c>
      <c r="BM1360" s="190" t="str">
        <f t="shared" si="1710"/>
        <v>BM$19</v>
      </c>
      <c r="BN1360" s="190" t="str">
        <f t="shared" si="1710"/>
        <v>BN$19</v>
      </c>
      <c r="BO1360" s="190" t="str">
        <f t="shared" si="1710"/>
        <v>BO$19</v>
      </c>
      <c r="BP1360" s="190" t="str">
        <f t="shared" si="1710"/>
        <v>BP$19</v>
      </c>
      <c r="BQ1360" s="190" t="str">
        <f t="shared" si="1710"/>
        <v>BQ$19</v>
      </c>
      <c r="BR1360" s="190" t="str">
        <f t="shared" si="1710"/>
        <v>BR$19</v>
      </c>
      <c r="BS1360" s="190" t="str">
        <f t="shared" si="1710"/>
        <v>BS$19</v>
      </c>
      <c r="BT1360" s="190" t="str">
        <f t="shared" si="1710"/>
        <v>BT$19</v>
      </c>
      <c r="BU1360" s="190" t="str">
        <f t="shared" si="1710"/>
        <v>BU$19</v>
      </c>
      <c r="BV1360" s="190" t="str">
        <f t="shared" si="1710"/>
        <v>BV$19</v>
      </c>
      <c r="BW1360" s="190" t="str">
        <f t="shared" si="1710"/>
        <v>BW$19</v>
      </c>
      <c r="BX1360" s="190" t="str">
        <f t="shared" si="1710"/>
        <v>BX$19</v>
      </c>
      <c r="BY1360" s="190" t="str">
        <f t="shared" si="1710"/>
        <v>BY$19</v>
      </c>
      <c r="BZ1360" s="190" t="str">
        <f t="shared" si="1710"/>
        <v>BZ$19</v>
      </c>
      <c r="CA1360" s="190" t="str">
        <f t="shared" si="1710"/>
        <v>CA$19</v>
      </c>
      <c r="CB1360" s="190" t="str">
        <f t="shared" si="1710"/>
        <v>CB$19</v>
      </c>
      <c r="CC1360" s="190" t="str">
        <f t="shared" si="1710"/>
        <v>CC$19</v>
      </c>
      <c r="CD1360" s="190" t="str">
        <f t="shared" si="1710"/>
        <v>CD$19</v>
      </c>
      <c r="CE1360" s="190" t="str">
        <f t="shared" ref="CE1360:CL1360" si="1711">CE$23</f>
        <v>CE$19</v>
      </c>
      <c r="CF1360" s="190" t="str">
        <f t="shared" si="1711"/>
        <v>CF$19</v>
      </c>
      <c r="CG1360" s="190" t="str">
        <f t="shared" si="1711"/>
        <v>CG$19</v>
      </c>
      <c r="CH1360" s="190" t="str">
        <f t="shared" si="1711"/>
        <v>CH$19</v>
      </c>
      <c r="CI1360" s="190" t="str">
        <f t="shared" si="1711"/>
        <v>CI$19</v>
      </c>
      <c r="CJ1360" s="190" t="str">
        <f t="shared" si="1711"/>
        <v>CJ$19</v>
      </c>
      <c r="CK1360" s="190" t="str">
        <f t="shared" si="1711"/>
        <v>CK$19</v>
      </c>
      <c r="CL1360" s="190" t="str">
        <f t="shared" si="1711"/>
        <v>CL$19</v>
      </c>
      <c r="CN1360" s="201"/>
      <c r="CO1360" s="190" t="str">
        <f t="shared" ref="CO1360:DL1360" si="1712">CO$23</f>
        <v>CO$19</v>
      </c>
      <c r="CP1360" s="190" t="str">
        <f t="shared" si="1712"/>
        <v>CP$19</v>
      </c>
      <c r="CQ1360" s="190" t="str">
        <f t="shared" si="1712"/>
        <v>CQ$19</v>
      </c>
      <c r="CR1360" s="190" t="str">
        <f t="shared" si="1712"/>
        <v>CR$19</v>
      </c>
      <c r="CS1360" s="190" t="str">
        <f t="shared" si="1712"/>
        <v>CS$19</v>
      </c>
      <c r="CT1360" s="190" t="str">
        <f t="shared" si="1712"/>
        <v>CT$19</v>
      </c>
      <c r="CU1360" s="190" t="str">
        <f t="shared" si="1712"/>
        <v>CU$19</v>
      </c>
      <c r="CV1360" s="190" t="str">
        <f t="shared" si="1712"/>
        <v>CV$19</v>
      </c>
      <c r="CW1360" s="190" t="str">
        <f t="shared" si="1712"/>
        <v>CW$19</v>
      </c>
      <c r="CX1360" s="190" t="str">
        <f t="shared" si="1712"/>
        <v>CX$19</v>
      </c>
      <c r="CY1360" s="190" t="str">
        <f t="shared" si="1712"/>
        <v>CY$19</v>
      </c>
      <c r="CZ1360" s="190" t="str">
        <f t="shared" si="1712"/>
        <v>CZ$19</v>
      </c>
      <c r="DA1360" s="190" t="str">
        <f t="shared" si="1712"/>
        <v>DA$19</v>
      </c>
      <c r="DB1360" s="190" t="str">
        <f t="shared" si="1712"/>
        <v>DB$19</v>
      </c>
      <c r="DC1360" s="190" t="str">
        <f t="shared" si="1712"/>
        <v>DC$19</v>
      </c>
      <c r="DD1360" s="190" t="str">
        <f t="shared" si="1712"/>
        <v>DD$19</v>
      </c>
      <c r="DE1360" s="190" t="str">
        <f t="shared" si="1712"/>
        <v>DE$19</v>
      </c>
      <c r="DF1360" s="190" t="str">
        <f t="shared" si="1712"/>
        <v>DF$19</v>
      </c>
      <c r="DG1360" s="190" t="str">
        <f t="shared" si="1712"/>
        <v>DG$19</v>
      </c>
      <c r="DH1360" s="190" t="str">
        <f t="shared" si="1712"/>
        <v>DH$19</v>
      </c>
      <c r="DI1360" s="190" t="str">
        <f t="shared" si="1712"/>
        <v>DI$19</v>
      </c>
      <c r="DJ1360" s="190" t="str">
        <f t="shared" si="1712"/>
        <v>DJ$19</v>
      </c>
      <c r="DK1360" s="190" t="str">
        <f t="shared" si="1712"/>
        <v>DK$19</v>
      </c>
      <c r="DL1360" s="190" t="str">
        <f t="shared" si="1712"/>
        <v>DL$19</v>
      </c>
    </row>
    <row r="1361" spans="1:116" x14ac:dyDescent="0.4">
      <c r="A1361" s="31" t="s">
        <v>218</v>
      </c>
      <c r="B1361" s="31" t="s">
        <v>332</v>
      </c>
      <c r="C1361" s="31"/>
      <c r="D1361" t="s">
        <v>767</v>
      </c>
      <c r="E1361" s="8" t="str">
        <f t="shared" ref="E1361" si="1713">ROW()&amp;" "&amp;D1361</f>
        <v>1361 FAPPE-S</v>
      </c>
      <c r="F1361" t="s">
        <v>446</v>
      </c>
      <c r="G1361" s="66" t="s">
        <v>283</v>
      </c>
      <c r="H1361" s="22"/>
      <c r="I1361" s="299"/>
      <c r="J1361" s="299"/>
      <c r="K1361" s="22"/>
      <c r="L1361" s="22"/>
      <c r="M1361" s="22"/>
      <c r="N1361" s="22"/>
      <c r="O1361" s="22"/>
      <c r="P1361" s="22"/>
      <c r="R1361" s="66"/>
      <c r="S1361" s="300"/>
      <c r="T1361" s="300"/>
      <c r="U1361" s="300"/>
      <c r="V1361" s="300"/>
      <c r="W1361" s="300"/>
      <c r="X1361" s="300"/>
      <c r="Y1361" s="300"/>
      <c r="Z1361" s="300"/>
      <c r="AA1361" s="300"/>
      <c r="AB1361" s="300"/>
      <c r="AC1361" s="300"/>
      <c r="AD1361" s="300"/>
      <c r="AE1361" s="300"/>
      <c r="AF1361" s="300"/>
      <c r="AG1361" s="300"/>
      <c r="AH1361" s="300"/>
      <c r="AI1361" s="300"/>
      <c r="AJ1361" s="300"/>
      <c r="AK1361" s="300"/>
      <c r="AL1361" s="300"/>
      <c r="AM1361" s="300"/>
      <c r="AN1361" s="300"/>
      <c r="AO1361" s="300"/>
      <c r="AP1361" s="300"/>
      <c r="AQ1361" s="300"/>
      <c r="AR1361" s="300"/>
      <c r="AS1361" s="300"/>
      <c r="AT1361" s="300"/>
      <c r="AU1361" s="300"/>
      <c r="AV1361" s="300"/>
      <c r="AW1361" s="300"/>
      <c r="AX1361" s="300"/>
      <c r="AY1361" s="300"/>
      <c r="AZ1361" s="300"/>
      <c r="BA1361" s="300"/>
      <c r="BB1361" s="300"/>
      <c r="BC1361" s="300"/>
      <c r="BD1361" s="300"/>
      <c r="BE1361" s="300"/>
      <c r="BF1361" s="300"/>
      <c r="BG1361" s="300"/>
      <c r="BH1361" s="300"/>
      <c r="BI1361" s="300"/>
      <c r="BJ1361" s="300"/>
      <c r="BK1361" s="300"/>
      <c r="BL1361" s="300"/>
      <c r="BM1361" s="300"/>
      <c r="BN1361" s="300"/>
      <c r="BO1361" s="300"/>
      <c r="BP1361" s="300"/>
      <c r="BQ1361" s="300"/>
      <c r="BR1361" s="300"/>
      <c r="BS1361" s="300"/>
      <c r="BT1361" s="300"/>
      <c r="BU1361" s="300"/>
      <c r="BV1361" s="300"/>
      <c r="BW1361" s="300"/>
      <c r="BX1361" s="300"/>
      <c r="BY1361" s="300"/>
      <c r="BZ1361" s="300"/>
      <c r="CA1361" s="300"/>
      <c r="CB1361" s="300"/>
      <c r="CC1361" s="300"/>
      <c r="CD1361" s="300"/>
      <c r="CE1361" s="300"/>
      <c r="CF1361" s="300"/>
      <c r="CG1361" s="300"/>
      <c r="CH1361" s="300"/>
      <c r="CI1361" s="300"/>
      <c r="CJ1361" s="300"/>
      <c r="CK1361" s="300"/>
      <c r="CL1361" s="300"/>
      <c r="CN1361" s="299"/>
      <c r="CO1361" s="300"/>
      <c r="CP1361" s="300"/>
      <c r="CQ1361" s="300"/>
      <c r="CR1361" s="300"/>
      <c r="CS1361" s="300"/>
      <c r="CT1361" s="300"/>
      <c r="CU1361" s="300"/>
      <c r="CV1361" s="300"/>
      <c r="CW1361" s="300"/>
      <c r="CX1361" s="300"/>
      <c r="CY1361" s="300"/>
      <c r="CZ1361" s="300"/>
      <c r="DA1361" s="300"/>
      <c r="DB1361" s="300"/>
      <c r="DC1361" s="300"/>
      <c r="DD1361" s="300"/>
      <c r="DE1361" s="300"/>
      <c r="DF1361" s="300"/>
      <c r="DG1361" s="300"/>
      <c r="DH1361" s="300"/>
      <c r="DI1361" s="300"/>
      <c r="DJ1361" s="300"/>
      <c r="DK1361" s="300"/>
      <c r="DL1361" s="300"/>
    </row>
    <row r="1362" spans="1:116" x14ac:dyDescent="0.4">
      <c r="A1362" s="31"/>
      <c r="B1362" s="8" t="str">
        <f>E1362</f>
        <v>1362 FAPPE-S</v>
      </c>
      <c r="C1362" s="31"/>
      <c r="D1362" t="s">
        <v>767</v>
      </c>
      <c r="E1362" s="8" t="str">
        <f t="shared" ref="E1362" si="1714">ROW()&amp;" "&amp;D1362</f>
        <v>1362 FAPPE-S</v>
      </c>
      <c r="G1362" s="95" t="str">
        <f>"Assumptions - "&amp;G1361</f>
        <v>Assumptions - Volume driven secondary PP&amp;E:</v>
      </c>
      <c r="H1362" s="31"/>
      <c r="I1362" s="73"/>
      <c r="J1362" s="73"/>
      <c r="K1362" s="31"/>
      <c r="L1362" s="31"/>
      <c r="M1362" s="31"/>
      <c r="N1362" s="31"/>
      <c r="O1362" s="31"/>
      <c r="P1362" s="31"/>
      <c r="R1362" s="67"/>
      <c r="S1362" s="156"/>
      <c r="T1362" s="156"/>
      <c r="U1362" s="156"/>
      <c r="V1362" s="156"/>
      <c r="W1362" s="156"/>
      <c r="X1362" s="156"/>
      <c r="Y1362" s="156"/>
      <c r="Z1362" s="156"/>
      <c r="AA1362" s="156"/>
      <c r="AB1362" s="156"/>
      <c r="AC1362" s="156"/>
      <c r="AD1362" s="156"/>
      <c r="AE1362" s="156"/>
      <c r="AF1362" s="156"/>
      <c r="AG1362" s="156"/>
      <c r="AH1362" s="156"/>
      <c r="AI1362" s="156"/>
      <c r="AJ1362" s="156"/>
      <c r="AK1362" s="156"/>
      <c r="AL1362" s="156"/>
      <c r="AM1362" s="156"/>
      <c r="AN1362" s="156"/>
      <c r="AO1362" s="156"/>
      <c r="AP1362" s="156"/>
      <c r="AQ1362" s="156"/>
      <c r="AR1362" s="156"/>
      <c r="AS1362" s="156"/>
      <c r="AT1362" s="156"/>
      <c r="AU1362" s="156"/>
      <c r="AV1362" s="156"/>
      <c r="AW1362" s="156"/>
      <c r="AX1362" s="156"/>
      <c r="AY1362" s="156"/>
      <c r="AZ1362" s="156"/>
      <c r="BA1362" s="156"/>
      <c r="BB1362" s="156"/>
      <c r="BC1362" s="156"/>
      <c r="BD1362" s="156"/>
      <c r="BE1362" s="156"/>
      <c r="BF1362" s="156"/>
      <c r="BG1362" s="156"/>
      <c r="BH1362" s="156"/>
      <c r="BI1362" s="156"/>
      <c r="BJ1362" s="156"/>
      <c r="BK1362" s="156"/>
      <c r="BL1362" s="156"/>
      <c r="BM1362" s="156"/>
      <c r="BN1362" s="156"/>
      <c r="BO1362" s="156"/>
      <c r="BP1362" s="156"/>
      <c r="BQ1362" s="156"/>
      <c r="BR1362" s="156"/>
      <c r="BS1362" s="156"/>
      <c r="BT1362" s="156"/>
      <c r="BU1362" s="156"/>
      <c r="BV1362" s="156"/>
      <c r="BW1362" s="156"/>
      <c r="BX1362" s="156"/>
      <c r="BY1362" s="156"/>
      <c r="BZ1362" s="156"/>
      <c r="CA1362" s="156"/>
      <c r="CB1362" s="156"/>
      <c r="CC1362" s="156"/>
      <c r="CD1362" s="156"/>
      <c r="CE1362" s="156"/>
      <c r="CF1362" s="156"/>
      <c r="CG1362" s="156"/>
      <c r="CH1362" s="156"/>
      <c r="CI1362" s="156"/>
      <c r="CJ1362" s="156"/>
      <c r="CK1362" s="156"/>
      <c r="CL1362" s="156"/>
      <c r="CN1362" s="73"/>
      <c r="CO1362" s="156"/>
      <c r="CP1362" s="156"/>
      <c r="CQ1362" s="156"/>
      <c r="CR1362" s="156"/>
      <c r="CS1362" s="156"/>
      <c r="CT1362" s="156"/>
      <c r="CU1362" s="156"/>
      <c r="CV1362" s="156"/>
      <c r="CW1362" s="156"/>
      <c r="CX1362" s="156"/>
      <c r="CY1362" s="156"/>
      <c r="CZ1362" s="156"/>
      <c r="DA1362" s="156"/>
      <c r="DB1362" s="156"/>
      <c r="DC1362" s="156"/>
      <c r="DD1362" s="156"/>
      <c r="DE1362" s="156"/>
      <c r="DF1362" s="156"/>
      <c r="DG1362" s="156"/>
      <c r="DH1362" s="156"/>
      <c r="DI1362" s="156"/>
      <c r="DJ1362" s="156"/>
      <c r="DK1362" s="156"/>
      <c r="DL1362" s="156"/>
    </row>
    <row r="1363" spans="1:116" x14ac:dyDescent="0.4">
      <c r="B1363" s="8" t="str">
        <f>E1363</f>
        <v>1363 FAPPE-S</v>
      </c>
      <c r="C1363" s="8"/>
      <c r="D1363" t="s">
        <v>767</v>
      </c>
      <c r="E1363" s="8" t="str">
        <f t="shared" si="1649"/>
        <v>1363 FAPPE-S</v>
      </c>
      <c r="G1363" s="145" t="s">
        <v>206</v>
      </c>
      <c r="H1363" s="57">
        <v>5</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1:116" x14ac:dyDescent="0.4">
      <c r="B1364" s="8" t="str">
        <f>E1364</f>
        <v>1364 FAPPE-S</v>
      </c>
      <c r="C1364" s="8"/>
      <c r="D1364" t="s">
        <v>767</v>
      </c>
      <c r="E1364" s="8" t="str">
        <f t="shared" si="1649"/>
        <v>1364 FAPPE-S</v>
      </c>
      <c r="G1364" s="145" t="s">
        <v>207</v>
      </c>
      <c r="H1364" s="57">
        <v>0</v>
      </c>
      <c r="S1364" s="72"/>
      <c r="T1364" s="72"/>
      <c r="U1364" s="72"/>
      <c r="V1364" s="72"/>
      <c r="W1364" s="72"/>
      <c r="X1364" s="72"/>
      <c r="Y1364" s="72"/>
      <c r="Z1364" s="72"/>
      <c r="AA1364" s="72"/>
      <c r="AB1364" s="72"/>
      <c r="AC1364" s="72"/>
      <c r="AD1364" s="72"/>
      <c r="AE1364" s="72"/>
      <c r="AF1364" s="72"/>
      <c r="AG1364" s="72"/>
      <c r="AH1364" s="72"/>
      <c r="AI1364" s="72"/>
      <c r="AJ1364" s="72"/>
      <c r="AK1364" s="72"/>
      <c r="AL1364" s="72"/>
      <c r="AM1364" s="72"/>
      <c r="AN1364" s="72"/>
      <c r="AO1364" s="72"/>
      <c r="AP1364" s="72"/>
      <c r="AQ1364" s="72"/>
      <c r="AR1364" s="72"/>
      <c r="AS1364" s="72"/>
      <c r="AT1364" s="72"/>
      <c r="AU1364" s="72"/>
      <c r="AV1364" s="72"/>
      <c r="AW1364" s="72"/>
      <c r="AX1364" s="72"/>
      <c r="AY1364" s="72"/>
      <c r="AZ1364" s="72"/>
      <c r="BA1364" s="72"/>
      <c r="BB1364" s="72"/>
      <c r="BC1364" s="72"/>
      <c r="BD1364" s="72"/>
      <c r="BE1364" s="72"/>
      <c r="BF1364" s="72"/>
      <c r="BG1364" s="72"/>
      <c r="BH1364" s="72"/>
      <c r="BI1364" s="72"/>
      <c r="BJ1364" s="72"/>
      <c r="BK1364" s="72"/>
      <c r="BL1364" s="72"/>
      <c r="BM1364" s="72"/>
      <c r="BN1364" s="72"/>
      <c r="BO1364" s="72"/>
      <c r="BP1364" s="72"/>
      <c r="BQ1364" s="72"/>
      <c r="BR1364" s="72"/>
      <c r="BS1364" s="72"/>
      <c r="BT1364" s="72"/>
      <c r="BU1364" s="72"/>
      <c r="BV1364" s="72"/>
      <c r="BW1364" s="72"/>
      <c r="BX1364" s="72"/>
      <c r="BY1364" s="72"/>
      <c r="BZ1364" s="72"/>
      <c r="CA1364" s="72"/>
      <c r="CB1364" s="72"/>
      <c r="CC1364" s="72"/>
      <c r="CD1364" s="72"/>
      <c r="CE1364" s="72"/>
      <c r="CF1364" s="72"/>
      <c r="CG1364" s="72"/>
      <c r="CH1364" s="72"/>
      <c r="CI1364" s="72"/>
      <c r="CJ1364" s="72"/>
      <c r="CK1364" s="72"/>
      <c r="CL1364" s="72"/>
      <c r="CO1364" s="72"/>
      <c r="CP1364" s="72"/>
      <c r="CQ1364" s="72"/>
      <c r="CR1364" s="72"/>
      <c r="CS1364" s="72"/>
      <c r="CT1364" s="72"/>
      <c r="CU1364" s="72"/>
      <c r="CV1364" s="72"/>
      <c r="CW1364" s="72"/>
      <c r="CX1364" s="72"/>
      <c r="CY1364" s="72"/>
      <c r="CZ1364" s="72"/>
      <c r="DA1364" s="72"/>
      <c r="DB1364" s="72"/>
      <c r="DC1364" s="72"/>
      <c r="DD1364" s="72"/>
      <c r="DE1364" s="72"/>
      <c r="DF1364" s="72"/>
      <c r="DG1364" s="72"/>
      <c r="DH1364" s="72"/>
      <c r="DI1364" s="72"/>
      <c r="DJ1364" s="72"/>
      <c r="DK1364" s="72"/>
      <c r="DL1364" s="72"/>
    </row>
    <row r="1365" spans="1:116" x14ac:dyDescent="0.4">
      <c r="B1365" s="8"/>
      <c r="C1365" s="8"/>
      <c r="D1365" t="s">
        <v>767</v>
      </c>
      <c r="E1365" s="8" t="str">
        <f t="shared" si="1649"/>
        <v>1365 FAPPE-S</v>
      </c>
      <c r="S1365" s="72"/>
      <c r="T1365" s="72"/>
      <c r="U1365" s="72"/>
      <c r="V1365" s="72"/>
      <c r="W1365" s="72"/>
      <c r="X1365" s="72"/>
      <c r="Y1365" s="72"/>
      <c r="Z1365" s="72"/>
      <c r="AA1365" s="72"/>
      <c r="AB1365" s="72"/>
      <c r="AC1365" s="72"/>
      <c r="AD1365" s="72"/>
      <c r="AE1365" s="72"/>
      <c r="AF1365" s="72"/>
      <c r="AG1365" s="72"/>
      <c r="AH1365" s="72"/>
      <c r="AI1365" s="72"/>
      <c r="AJ1365" s="72"/>
      <c r="AK1365" s="72"/>
      <c r="AL1365" s="72"/>
      <c r="AM1365" s="72"/>
      <c r="AN1365" s="72"/>
      <c r="AO1365" s="72"/>
      <c r="AP1365" s="72"/>
      <c r="AQ1365" s="72"/>
      <c r="AR1365" s="72"/>
      <c r="AS1365" s="72"/>
      <c r="AT1365" s="72"/>
      <c r="AU1365" s="72"/>
      <c r="AV1365" s="72"/>
      <c r="AW1365" s="72"/>
      <c r="AX1365" s="72"/>
      <c r="AY1365" s="72"/>
      <c r="AZ1365" s="72"/>
      <c r="BA1365" s="72"/>
      <c r="BB1365" s="72"/>
      <c r="BC1365" s="72"/>
      <c r="BD1365" s="72"/>
      <c r="BE1365" s="72"/>
      <c r="BF1365" s="72"/>
      <c r="BG1365" s="72"/>
      <c r="BH1365" s="72"/>
      <c r="BI1365" s="72"/>
      <c r="BJ1365" s="72"/>
      <c r="BK1365" s="72"/>
      <c r="BL1365" s="72"/>
      <c r="BM1365" s="72"/>
      <c r="BN1365" s="72"/>
      <c r="BO1365" s="72"/>
      <c r="BP1365" s="72"/>
      <c r="BQ1365" s="72"/>
      <c r="BR1365" s="72"/>
      <c r="BS1365" s="72"/>
      <c r="BT1365" s="72"/>
      <c r="BU1365" s="72"/>
      <c r="BV1365" s="72"/>
      <c r="BW1365" s="72"/>
      <c r="BX1365" s="72"/>
      <c r="BY1365" s="72"/>
      <c r="BZ1365" s="72"/>
      <c r="CA1365" s="72"/>
      <c r="CB1365" s="72"/>
      <c r="CC1365" s="72"/>
      <c r="CD1365" s="72"/>
      <c r="CE1365" s="72"/>
      <c r="CF1365" s="72"/>
      <c r="CG1365" s="72"/>
      <c r="CH1365" s="72"/>
      <c r="CI1365" s="72"/>
      <c r="CJ1365" s="72"/>
      <c r="CK1365" s="72"/>
      <c r="CL1365" s="72"/>
      <c r="CO1365" s="72"/>
      <c r="CP1365" s="72"/>
      <c r="CQ1365" s="72"/>
      <c r="CR1365" s="72"/>
      <c r="CS1365" s="72"/>
      <c r="CT1365" s="72"/>
      <c r="CU1365" s="72"/>
      <c r="CV1365" s="72"/>
      <c r="CW1365" s="72"/>
      <c r="CX1365" s="72"/>
      <c r="CY1365" s="72"/>
      <c r="CZ1365" s="72"/>
      <c r="DA1365" s="72"/>
      <c r="DB1365" s="72"/>
      <c r="DC1365" s="72"/>
      <c r="DD1365" s="72"/>
      <c r="DE1365" s="72"/>
      <c r="DF1365" s="72"/>
      <c r="DG1365" s="72"/>
      <c r="DH1365" s="72"/>
      <c r="DI1365" s="72"/>
      <c r="DJ1365" s="72"/>
      <c r="DK1365" s="72"/>
      <c r="DL1365" s="72"/>
    </row>
    <row r="1366" spans="1:116" x14ac:dyDescent="0.4">
      <c r="B1366" s="8"/>
      <c r="C1366" s="8"/>
      <c r="D1366" t="s">
        <v>767</v>
      </c>
      <c r="E1366" s="8" t="str">
        <f t="shared" ref="E1366" si="1715">ROW()&amp;" "&amp;D1366</f>
        <v>1366 FAPPE-S</v>
      </c>
      <c r="G1366" s="95" t="str">
        <f>G1368&amp;":"</f>
        <v>Capital expenditures - Volume driven secondary PP&amp;E:</v>
      </c>
      <c r="S1366" s="72"/>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c r="CO1366" s="72"/>
      <c r="CP1366" s="72"/>
      <c r="CQ1366" s="72"/>
      <c r="CR1366" s="72"/>
      <c r="CS1366" s="72"/>
      <c r="CT1366" s="72"/>
      <c r="CU1366" s="72"/>
      <c r="CV1366" s="72"/>
      <c r="CW1366" s="72"/>
      <c r="CX1366" s="72"/>
      <c r="CY1366" s="72"/>
      <c r="CZ1366" s="72"/>
      <c r="DA1366" s="72"/>
      <c r="DB1366" s="72"/>
      <c r="DC1366" s="72"/>
      <c r="DD1366" s="72"/>
      <c r="DE1366" s="72"/>
      <c r="DF1366" s="72"/>
      <c r="DG1366" s="72"/>
      <c r="DH1366" s="72"/>
      <c r="DI1366" s="72"/>
      <c r="DJ1366" s="72"/>
      <c r="DK1366" s="72"/>
      <c r="DL1366" s="72"/>
    </row>
    <row r="1367" spans="1:116" x14ac:dyDescent="0.4">
      <c r="B1367" s="8" t="str">
        <f>E1367</f>
        <v>1367 FAPPE-S</v>
      </c>
      <c r="C1367" s="8"/>
      <c r="D1367" t="s">
        <v>767</v>
      </c>
      <c r="E1367" s="8" t="str">
        <f t="shared" si="1649"/>
        <v>1367 FAPPE-S</v>
      </c>
      <c r="G1367" s="145" t="str">
        <f>"$ capital expenditures/"&amp;G1346</f>
        <v>$ capital expenditures/primary unit</v>
      </c>
      <c r="K1367" s="18">
        <v>10</v>
      </c>
      <c r="L1367" s="18">
        <v>10</v>
      </c>
      <c r="M1367" s="18">
        <v>10</v>
      </c>
      <c r="N1367" s="18">
        <v>10</v>
      </c>
      <c r="O1367" s="18">
        <v>10</v>
      </c>
      <c r="P1367" s="18">
        <v>10</v>
      </c>
      <c r="S1367" s="147" cm="1">
        <f t="array" ref="S1367">INDEX($K:$Q,ROW(),MATCH(S$3,$K$2:$Q$2,0))</f>
        <v>10</v>
      </c>
      <c r="T1367" s="147" cm="1">
        <f t="array" ref="T1367">INDEX($K:$Q,ROW(),MATCH(T$3,$K$2:$Q$2,0))</f>
        <v>10</v>
      </c>
      <c r="U1367" s="147" cm="1">
        <f t="array" ref="U1367">INDEX($K:$Q,ROW(),MATCH(U$3,$K$2:$Q$2,0))</f>
        <v>10</v>
      </c>
      <c r="V1367" s="147" cm="1">
        <f t="array" ref="V1367">INDEX($K:$Q,ROW(),MATCH(V$3,$K$2:$Q$2,0))</f>
        <v>10</v>
      </c>
      <c r="W1367" s="147" cm="1">
        <f t="array" ref="W1367">INDEX($K:$Q,ROW(),MATCH(W$3,$K$2:$Q$2,0))</f>
        <v>10</v>
      </c>
      <c r="X1367" s="147" cm="1">
        <f t="array" ref="X1367">INDEX($K:$Q,ROW(),MATCH(X$3,$K$2:$Q$2,0))</f>
        <v>10</v>
      </c>
      <c r="Y1367" s="147" cm="1">
        <f t="array" ref="Y1367">INDEX($K:$Q,ROW(),MATCH(Y$3,$K$2:$Q$2,0))</f>
        <v>10</v>
      </c>
      <c r="Z1367" s="147" cm="1">
        <f t="array" ref="Z1367">INDEX($K:$Q,ROW(),MATCH(Z$3,$K$2:$Q$2,0))</f>
        <v>10</v>
      </c>
      <c r="AA1367" s="147" cm="1">
        <f t="array" ref="AA1367">INDEX($K:$Q,ROW(),MATCH(AA$3,$K$2:$Q$2,0))</f>
        <v>10</v>
      </c>
      <c r="AB1367" s="147" cm="1">
        <f t="array" ref="AB1367">INDEX($K:$Q,ROW(),MATCH(AB$3,$K$2:$Q$2,0))</f>
        <v>10</v>
      </c>
      <c r="AC1367" s="147" cm="1">
        <f t="array" ref="AC1367">INDEX($K:$Q,ROW(),MATCH(AC$3,$K$2:$Q$2,0))</f>
        <v>10</v>
      </c>
      <c r="AD1367" s="147" cm="1">
        <f t="array" ref="AD1367">INDEX($K:$Q,ROW(),MATCH(AD$3,$K$2:$Q$2,0))</f>
        <v>10</v>
      </c>
      <c r="AE1367" s="147" cm="1">
        <f t="array" ref="AE1367">INDEX($K:$Q,ROW(),MATCH(AE$3,$K$2:$Q$2,0))</f>
        <v>10</v>
      </c>
      <c r="AF1367" s="147" cm="1">
        <f t="array" ref="AF1367">INDEX($K:$Q,ROW(),MATCH(AF$3,$K$2:$Q$2,0))</f>
        <v>10</v>
      </c>
      <c r="AG1367" s="147" cm="1">
        <f t="array" ref="AG1367">INDEX($K:$Q,ROW(),MATCH(AG$3,$K$2:$Q$2,0))</f>
        <v>10</v>
      </c>
      <c r="AH1367" s="147" cm="1">
        <f t="array" ref="AH1367">INDEX($K:$Q,ROW(),MATCH(AH$3,$K$2:$Q$2,0))</f>
        <v>10</v>
      </c>
      <c r="AI1367" s="147" cm="1">
        <f t="array" ref="AI1367">INDEX($K:$Q,ROW(),MATCH(AI$3,$K$2:$Q$2,0))</f>
        <v>10</v>
      </c>
      <c r="AJ1367" s="147" cm="1">
        <f t="array" ref="AJ1367">INDEX($K:$Q,ROW(),MATCH(AJ$3,$K$2:$Q$2,0))</f>
        <v>10</v>
      </c>
      <c r="AK1367" s="147" cm="1">
        <f t="array" ref="AK1367">INDEX($K:$Q,ROW(),MATCH(AK$3,$K$2:$Q$2,0))</f>
        <v>10</v>
      </c>
      <c r="AL1367" s="147" cm="1">
        <f t="array" ref="AL1367">INDEX($K:$Q,ROW(),MATCH(AL$3,$K$2:$Q$2,0))</f>
        <v>10</v>
      </c>
      <c r="AM1367" s="147" cm="1">
        <f t="array" ref="AM1367">INDEX($K:$Q,ROW(),MATCH(AM$3,$K$2:$Q$2,0))</f>
        <v>10</v>
      </c>
      <c r="AN1367" s="147" cm="1">
        <f t="array" ref="AN1367">INDEX($K:$Q,ROW(),MATCH(AN$3,$K$2:$Q$2,0))</f>
        <v>10</v>
      </c>
      <c r="AO1367" s="147" cm="1">
        <f t="array" ref="AO1367">INDEX($K:$Q,ROW(),MATCH(AO$3,$K$2:$Q$2,0))</f>
        <v>10</v>
      </c>
      <c r="AP1367" s="147" cm="1">
        <f t="array" ref="AP1367">INDEX($K:$Q,ROW(),MATCH(AP$3,$K$2:$Q$2,0))</f>
        <v>10</v>
      </c>
      <c r="AQ1367" s="147" cm="1">
        <f t="array" ref="AQ1367">INDEX($K:$Q,ROW(),MATCH(AQ$3,$K$2:$Q$2,0))</f>
        <v>10</v>
      </c>
      <c r="AR1367" s="147" cm="1">
        <f t="array" ref="AR1367">INDEX($K:$Q,ROW(),MATCH(AR$3,$K$2:$Q$2,0))</f>
        <v>10</v>
      </c>
      <c r="AS1367" s="147" cm="1">
        <f t="array" ref="AS1367">INDEX($K:$Q,ROW(),MATCH(AS$3,$K$2:$Q$2,0))</f>
        <v>10</v>
      </c>
      <c r="AT1367" s="147" cm="1">
        <f t="array" ref="AT1367">INDEX($K:$Q,ROW(),MATCH(AT$3,$K$2:$Q$2,0))</f>
        <v>10</v>
      </c>
      <c r="AU1367" s="147" cm="1">
        <f t="array" ref="AU1367">INDEX($K:$Q,ROW(),MATCH(AU$3,$K$2:$Q$2,0))</f>
        <v>10</v>
      </c>
      <c r="AV1367" s="147" cm="1">
        <f t="array" ref="AV1367">INDEX($K:$Q,ROW(),MATCH(AV$3,$K$2:$Q$2,0))</f>
        <v>10</v>
      </c>
      <c r="AW1367" s="147" cm="1">
        <f t="array" ref="AW1367">INDEX($K:$Q,ROW(),MATCH(AW$3,$K$2:$Q$2,0))</f>
        <v>10</v>
      </c>
      <c r="AX1367" s="147" cm="1">
        <f t="array" ref="AX1367">INDEX($K:$Q,ROW(),MATCH(AX$3,$K$2:$Q$2,0))</f>
        <v>10</v>
      </c>
      <c r="AY1367" s="147" cm="1">
        <f t="array" ref="AY1367">INDEX($K:$Q,ROW(),MATCH(AY$3,$K$2:$Q$2,0))</f>
        <v>10</v>
      </c>
      <c r="AZ1367" s="147" cm="1">
        <f t="array" ref="AZ1367">INDEX($K:$Q,ROW(),MATCH(AZ$3,$K$2:$Q$2,0))</f>
        <v>10</v>
      </c>
      <c r="BA1367" s="147" cm="1">
        <f t="array" ref="BA1367">INDEX($K:$Q,ROW(),MATCH(BA$3,$K$2:$Q$2,0))</f>
        <v>10</v>
      </c>
      <c r="BB1367" s="147" cm="1">
        <f t="array" ref="BB1367">INDEX($K:$Q,ROW(),MATCH(BB$3,$K$2:$Q$2,0))</f>
        <v>10</v>
      </c>
      <c r="BC1367" s="147" cm="1">
        <f t="array" ref="BC1367">INDEX($K:$Q,ROW(),MATCH(BC$3,$K$2:$Q$2,0))</f>
        <v>10</v>
      </c>
      <c r="BD1367" s="147" cm="1">
        <f t="array" ref="BD1367">INDEX($K:$Q,ROW(),MATCH(BD$3,$K$2:$Q$2,0))</f>
        <v>10</v>
      </c>
      <c r="BE1367" s="147" cm="1">
        <f t="array" ref="BE1367">INDEX($K:$Q,ROW(),MATCH(BE$3,$K$2:$Q$2,0))</f>
        <v>10</v>
      </c>
      <c r="BF1367" s="147" cm="1">
        <f t="array" ref="BF1367">INDEX($K:$Q,ROW(),MATCH(BF$3,$K$2:$Q$2,0))</f>
        <v>10</v>
      </c>
      <c r="BG1367" s="147" cm="1">
        <f t="array" ref="BG1367">INDEX($K:$Q,ROW(),MATCH(BG$3,$K$2:$Q$2,0))</f>
        <v>10</v>
      </c>
      <c r="BH1367" s="147" cm="1">
        <f t="array" ref="BH1367">INDEX($K:$Q,ROW(),MATCH(BH$3,$K$2:$Q$2,0))</f>
        <v>10</v>
      </c>
      <c r="BI1367" s="147" cm="1">
        <f t="array" ref="BI1367">INDEX($K:$Q,ROW(),MATCH(BI$3,$K$2:$Q$2,0))</f>
        <v>10</v>
      </c>
      <c r="BJ1367" s="147" cm="1">
        <f t="array" ref="BJ1367">INDEX($K:$Q,ROW(),MATCH(BJ$3,$K$2:$Q$2,0))</f>
        <v>10</v>
      </c>
      <c r="BK1367" s="147" cm="1">
        <f t="array" ref="BK1367">INDEX($K:$Q,ROW(),MATCH(BK$3,$K$2:$Q$2,0))</f>
        <v>10</v>
      </c>
      <c r="BL1367" s="147" cm="1">
        <f t="array" ref="BL1367">INDEX($K:$Q,ROW(),MATCH(BL$3,$K$2:$Q$2,0))</f>
        <v>10</v>
      </c>
      <c r="BM1367" s="147" cm="1">
        <f t="array" ref="BM1367">INDEX($K:$Q,ROW(),MATCH(BM$3,$K$2:$Q$2,0))</f>
        <v>10</v>
      </c>
      <c r="BN1367" s="147" cm="1">
        <f t="array" ref="BN1367">INDEX($K:$Q,ROW(),MATCH(BN$3,$K$2:$Q$2,0))</f>
        <v>10</v>
      </c>
      <c r="BO1367" s="147" cm="1">
        <f t="array" ref="BO1367">INDEX($K:$Q,ROW(),MATCH(BO$3,$K$2:$Q$2,0))</f>
        <v>10</v>
      </c>
      <c r="BP1367" s="147" cm="1">
        <f t="array" ref="BP1367">INDEX($K:$Q,ROW(),MATCH(BP$3,$K$2:$Q$2,0))</f>
        <v>10</v>
      </c>
      <c r="BQ1367" s="147" cm="1">
        <f t="array" ref="BQ1367">INDEX($K:$Q,ROW(),MATCH(BQ$3,$K$2:$Q$2,0))</f>
        <v>10</v>
      </c>
      <c r="BR1367" s="147" cm="1">
        <f t="array" ref="BR1367">INDEX($K:$Q,ROW(),MATCH(BR$3,$K$2:$Q$2,0))</f>
        <v>10</v>
      </c>
      <c r="BS1367" s="147" cm="1">
        <f t="array" ref="BS1367">INDEX($K:$Q,ROW(),MATCH(BS$3,$K$2:$Q$2,0))</f>
        <v>10</v>
      </c>
      <c r="BT1367" s="147" cm="1">
        <f t="array" ref="BT1367">INDEX($K:$Q,ROW(),MATCH(BT$3,$K$2:$Q$2,0))</f>
        <v>10</v>
      </c>
      <c r="BU1367" s="147" cm="1">
        <f t="array" ref="BU1367">INDEX($K:$Q,ROW(),MATCH(BU$3,$K$2:$Q$2,0))</f>
        <v>10</v>
      </c>
      <c r="BV1367" s="147" cm="1">
        <f t="array" ref="BV1367">INDEX($K:$Q,ROW(),MATCH(BV$3,$K$2:$Q$2,0))</f>
        <v>10</v>
      </c>
      <c r="BW1367" s="147" cm="1">
        <f t="array" ref="BW1367">INDEX($K:$Q,ROW(),MATCH(BW$3,$K$2:$Q$2,0))</f>
        <v>10</v>
      </c>
      <c r="BX1367" s="147" cm="1">
        <f t="array" ref="BX1367">INDEX($K:$Q,ROW(),MATCH(BX$3,$K$2:$Q$2,0))</f>
        <v>10</v>
      </c>
      <c r="BY1367" s="147" cm="1">
        <f t="array" ref="BY1367">INDEX($K:$Q,ROW(),MATCH(BY$3,$K$2:$Q$2,0))</f>
        <v>10</v>
      </c>
      <c r="BZ1367" s="147" cm="1">
        <f t="array" ref="BZ1367">INDEX($K:$Q,ROW(),MATCH(BZ$3,$K$2:$Q$2,0))</f>
        <v>10</v>
      </c>
      <c r="CA1367" s="147" cm="1">
        <f t="array" ref="CA1367">INDEX($K:$Q,ROW(),MATCH(CA$3,$K$2:$Q$2,0))</f>
        <v>10</v>
      </c>
      <c r="CB1367" s="147" cm="1">
        <f t="array" ref="CB1367">INDEX($K:$Q,ROW(),MATCH(CB$3,$K$2:$Q$2,0))</f>
        <v>10</v>
      </c>
      <c r="CC1367" s="147" cm="1">
        <f t="array" ref="CC1367">INDEX($K:$Q,ROW(),MATCH(CC$3,$K$2:$Q$2,0))</f>
        <v>10</v>
      </c>
      <c r="CD1367" s="147" cm="1">
        <f t="array" ref="CD1367">INDEX($K:$Q,ROW(),MATCH(CD$3,$K$2:$Q$2,0))</f>
        <v>10</v>
      </c>
      <c r="CE1367" s="147" cm="1">
        <f t="array" ref="CE1367">INDEX($K:$Q,ROW(),MATCH(CE$3,$K$2:$Q$2,0))</f>
        <v>10</v>
      </c>
      <c r="CF1367" s="147" cm="1">
        <f t="array" ref="CF1367">INDEX($K:$Q,ROW(),MATCH(CF$3,$K$2:$Q$2,0))</f>
        <v>10</v>
      </c>
      <c r="CG1367" s="147" cm="1">
        <f t="array" ref="CG1367">INDEX($K:$Q,ROW(),MATCH(CG$3,$K$2:$Q$2,0))</f>
        <v>10</v>
      </c>
      <c r="CH1367" s="147" cm="1">
        <f t="array" ref="CH1367">INDEX($K:$Q,ROW(),MATCH(CH$3,$K$2:$Q$2,0))</f>
        <v>10</v>
      </c>
      <c r="CI1367" s="147" cm="1">
        <f t="array" ref="CI1367">INDEX($K:$Q,ROW(),MATCH(CI$3,$K$2:$Q$2,0))</f>
        <v>10</v>
      </c>
      <c r="CJ1367" s="147" cm="1">
        <f t="array" ref="CJ1367">INDEX($K:$Q,ROW(),MATCH(CJ$3,$K$2:$Q$2,0))</f>
        <v>10</v>
      </c>
      <c r="CK1367" s="147" cm="1">
        <f t="array" ref="CK1367">INDEX($K:$Q,ROW(),MATCH(CK$3,$K$2:$Q$2,0))</f>
        <v>10</v>
      </c>
      <c r="CL1367" s="147" cm="1">
        <f t="array" ref="CL1367">INDEX($K:$Q,ROW(),MATCH(CL$3,$K$2:$Q$2,0))</f>
        <v>10</v>
      </c>
      <c r="CO1367" s="147" t="e" cm="1">
        <f t="array" ref="CO1367">INDEX($K:$Q,ROW(),MATCH(CO$3,$K$2:$Q$2,0))</f>
        <v>#N/A</v>
      </c>
      <c r="CP1367" s="147" t="e" cm="1">
        <f t="array" ref="CP1367">INDEX($K:$Q,ROW(),MATCH(CP$3,$K$2:$Q$2,0))</f>
        <v>#N/A</v>
      </c>
      <c r="CQ1367" s="147" t="e" cm="1">
        <f t="array" ref="CQ1367">INDEX($K:$Q,ROW(),MATCH(CQ$3,$K$2:$Q$2,0))</f>
        <v>#N/A</v>
      </c>
      <c r="CR1367" s="147" t="e" cm="1">
        <f t="array" ref="CR1367">INDEX($K:$Q,ROW(),MATCH(CR$3,$K$2:$Q$2,0))</f>
        <v>#N/A</v>
      </c>
      <c r="CS1367" s="147" t="e" cm="1">
        <f t="array" ref="CS1367">INDEX($K:$Q,ROW(),MATCH(CS$3,$K$2:$Q$2,0))</f>
        <v>#N/A</v>
      </c>
      <c r="CT1367" s="147" t="e" cm="1">
        <f t="array" ref="CT1367">INDEX($K:$Q,ROW(),MATCH(CT$3,$K$2:$Q$2,0))</f>
        <v>#N/A</v>
      </c>
      <c r="CU1367" s="147" t="e" cm="1">
        <f t="array" ref="CU1367">INDEX($K:$Q,ROW(),MATCH(CU$3,$K$2:$Q$2,0))</f>
        <v>#N/A</v>
      </c>
      <c r="CV1367" s="147" t="e" cm="1">
        <f t="array" ref="CV1367">INDEX($K:$Q,ROW(),MATCH(CV$3,$K$2:$Q$2,0))</f>
        <v>#N/A</v>
      </c>
      <c r="CW1367" s="147" t="e" cm="1">
        <f t="array" ref="CW1367">INDEX($K:$Q,ROW(),MATCH(CW$3,$K$2:$Q$2,0))</f>
        <v>#N/A</v>
      </c>
      <c r="CX1367" s="147" t="e" cm="1">
        <f t="array" ref="CX1367">INDEX($K:$Q,ROW(),MATCH(CX$3,$K$2:$Q$2,0))</f>
        <v>#N/A</v>
      </c>
      <c r="CY1367" s="147" t="e" cm="1">
        <f t="array" ref="CY1367">INDEX($K:$Q,ROW(),MATCH(CY$3,$K$2:$Q$2,0))</f>
        <v>#N/A</v>
      </c>
      <c r="CZ1367" s="147" t="e" cm="1">
        <f t="array" ref="CZ1367">INDEX($K:$Q,ROW(),MATCH(CZ$3,$K$2:$Q$2,0))</f>
        <v>#N/A</v>
      </c>
      <c r="DA1367" s="147" t="e" cm="1">
        <f t="array" ref="DA1367">INDEX($K:$Q,ROW(),MATCH(DA$3,$K$2:$Q$2,0))</f>
        <v>#N/A</v>
      </c>
      <c r="DB1367" s="147" t="e" cm="1">
        <f t="array" ref="DB1367">INDEX($K:$Q,ROW(),MATCH(DB$3,$K$2:$Q$2,0))</f>
        <v>#N/A</v>
      </c>
      <c r="DC1367" s="147" t="e" cm="1">
        <f t="array" ref="DC1367">INDEX($K:$Q,ROW(),MATCH(DC$3,$K$2:$Q$2,0))</f>
        <v>#N/A</v>
      </c>
      <c r="DD1367" s="147" t="e" cm="1">
        <f t="array" ref="DD1367">INDEX($K:$Q,ROW(),MATCH(DD$3,$K$2:$Q$2,0))</f>
        <v>#N/A</v>
      </c>
      <c r="DE1367" s="147" t="e" cm="1">
        <f t="array" ref="DE1367">INDEX($K:$Q,ROW(),MATCH(DE$3,$K$2:$Q$2,0))</f>
        <v>#N/A</v>
      </c>
      <c r="DF1367" s="147" t="e" cm="1">
        <f t="array" ref="DF1367">INDEX($K:$Q,ROW(),MATCH(DF$3,$K$2:$Q$2,0))</f>
        <v>#N/A</v>
      </c>
      <c r="DG1367" s="147" t="e" cm="1">
        <f t="array" ref="DG1367">INDEX($K:$Q,ROW(),MATCH(DG$3,$K$2:$Q$2,0))</f>
        <v>#N/A</v>
      </c>
      <c r="DH1367" s="147" t="e" cm="1">
        <f t="array" ref="DH1367">INDEX($K:$Q,ROW(),MATCH(DH$3,$K$2:$Q$2,0))</f>
        <v>#N/A</v>
      </c>
      <c r="DI1367" s="147" t="e" cm="1">
        <f t="array" ref="DI1367">INDEX($K:$Q,ROW(),MATCH(DI$3,$K$2:$Q$2,0))</f>
        <v>#N/A</v>
      </c>
      <c r="DJ1367" s="147" t="e" cm="1">
        <f t="array" ref="DJ1367">INDEX($K:$Q,ROW(),MATCH(DJ$3,$K$2:$Q$2,0))</f>
        <v>#N/A</v>
      </c>
      <c r="DK1367" s="147" t="e" cm="1">
        <f t="array" ref="DK1367">INDEX($K:$Q,ROW(),MATCH(DK$3,$K$2:$Q$2,0))</f>
        <v>#N/A</v>
      </c>
      <c r="DL1367" s="147" t="e" cm="1">
        <f t="array" ref="DL1367">INDEX($K:$Q,ROW(),MATCH(DL$3,$K$2:$Q$2,0))</f>
        <v>#N/A</v>
      </c>
    </row>
    <row r="1368" spans="1:116" x14ac:dyDescent="0.4">
      <c r="B1368" s="8"/>
      <c r="C1368" s="8" t="s">
        <v>235</v>
      </c>
      <c r="D1368" t="s">
        <v>767</v>
      </c>
      <c r="E1368" s="8" t="str">
        <f t="shared" si="1649"/>
        <v>1368 FAPPE-S</v>
      </c>
      <c r="G1368" s="126" t="str">
        <f>"Capital expenditures - "&amp;SUBSTITUTE(G1361,":","")</f>
        <v>Capital expenditures - Volume driven secondary PP&amp;E</v>
      </c>
      <c r="H1368" s="27"/>
      <c r="I1368" s="180"/>
      <c r="J1368" s="180"/>
      <c r="K1368" s="252">
        <f t="shared" ref="K1368:P1368" ca="1" si="1716">SUMIF($3:$3,K$2,1368:1368)</f>
        <v>-600000</v>
      </c>
      <c r="L1368" s="252">
        <f t="shared" ca="1" si="1716"/>
        <v>-600000</v>
      </c>
      <c r="M1368" s="252">
        <f t="shared" ca="1" si="1716"/>
        <v>-600000</v>
      </c>
      <c r="N1368" s="252">
        <f t="shared" ca="1" si="1716"/>
        <v>-600000</v>
      </c>
      <c r="O1368" s="252">
        <f t="shared" ca="1" si="1716"/>
        <v>-600000</v>
      </c>
      <c r="P1368" s="252">
        <f t="shared" ca="1" si="1716"/>
        <v>-600000</v>
      </c>
      <c r="R1368" s="58"/>
      <c r="S1368" s="253" cm="1">
        <f t="array" aca="1" ref="S1368" ca="1">-S1367*INDIRECT(S1356)</f>
        <v>-50000</v>
      </c>
      <c r="T1368" s="253" cm="1">
        <f t="array" aca="1" ref="T1368" ca="1">-T1367*INDIRECT(T1356)</f>
        <v>-50000</v>
      </c>
      <c r="U1368" s="253" cm="1">
        <f t="array" aca="1" ref="U1368" ca="1">-U1367*INDIRECT(U1356)</f>
        <v>-50000</v>
      </c>
      <c r="V1368" s="253" cm="1">
        <f t="array" aca="1" ref="V1368" ca="1">-V1367*INDIRECT(V1356)</f>
        <v>-50000</v>
      </c>
      <c r="W1368" s="253" cm="1">
        <f t="array" aca="1" ref="W1368" ca="1">-W1367*INDIRECT(W1356)</f>
        <v>-50000</v>
      </c>
      <c r="X1368" s="253" cm="1">
        <f t="array" aca="1" ref="X1368" ca="1">-X1367*INDIRECT(X1356)</f>
        <v>-50000</v>
      </c>
      <c r="Y1368" s="253" cm="1">
        <f t="array" aca="1" ref="Y1368" ca="1">-Y1367*INDIRECT(Y1356)</f>
        <v>-50000</v>
      </c>
      <c r="Z1368" s="253" cm="1">
        <f t="array" aca="1" ref="Z1368" ca="1">-Z1367*INDIRECT(Z1356)</f>
        <v>-50000</v>
      </c>
      <c r="AA1368" s="253" cm="1">
        <f t="array" aca="1" ref="AA1368" ca="1">-AA1367*INDIRECT(AA1356)</f>
        <v>-50000</v>
      </c>
      <c r="AB1368" s="253" cm="1">
        <f t="array" aca="1" ref="AB1368" ca="1">-AB1367*INDIRECT(AB1356)</f>
        <v>-50000</v>
      </c>
      <c r="AC1368" s="253" cm="1">
        <f t="array" aca="1" ref="AC1368" ca="1">-AC1367*INDIRECT(AC1356)</f>
        <v>-50000</v>
      </c>
      <c r="AD1368" s="253" cm="1">
        <f t="array" aca="1" ref="AD1368" ca="1">-AD1367*INDIRECT(AD1356)</f>
        <v>-50000</v>
      </c>
      <c r="AE1368" s="253" cm="1">
        <f t="array" aca="1" ref="AE1368" ca="1">-AE1367*INDIRECT(AE1356)</f>
        <v>-50000</v>
      </c>
      <c r="AF1368" s="253" cm="1">
        <f t="array" aca="1" ref="AF1368" ca="1">-AF1367*INDIRECT(AF1356)</f>
        <v>-50000</v>
      </c>
      <c r="AG1368" s="253" cm="1">
        <f t="array" aca="1" ref="AG1368" ca="1">-AG1367*INDIRECT(AG1356)</f>
        <v>-50000</v>
      </c>
      <c r="AH1368" s="253" cm="1">
        <f t="array" aca="1" ref="AH1368" ca="1">-AH1367*INDIRECT(AH1356)</f>
        <v>-50000</v>
      </c>
      <c r="AI1368" s="253" cm="1">
        <f t="array" aca="1" ref="AI1368" ca="1">-AI1367*INDIRECT(AI1356)</f>
        <v>-50000</v>
      </c>
      <c r="AJ1368" s="253" cm="1">
        <f t="array" aca="1" ref="AJ1368" ca="1">-AJ1367*INDIRECT(AJ1356)</f>
        <v>-50000</v>
      </c>
      <c r="AK1368" s="253" cm="1">
        <f t="array" aca="1" ref="AK1368" ca="1">-AK1367*INDIRECT(AK1356)</f>
        <v>-50000</v>
      </c>
      <c r="AL1368" s="253" cm="1">
        <f t="array" aca="1" ref="AL1368" ca="1">-AL1367*INDIRECT(AL1356)</f>
        <v>-50000</v>
      </c>
      <c r="AM1368" s="253" cm="1">
        <f t="array" aca="1" ref="AM1368" ca="1">-AM1367*INDIRECT(AM1356)</f>
        <v>-50000</v>
      </c>
      <c r="AN1368" s="253" cm="1">
        <f t="array" aca="1" ref="AN1368" ca="1">-AN1367*INDIRECT(AN1356)</f>
        <v>-50000</v>
      </c>
      <c r="AO1368" s="253" cm="1">
        <f t="array" aca="1" ref="AO1368" ca="1">-AO1367*INDIRECT(AO1356)</f>
        <v>-50000</v>
      </c>
      <c r="AP1368" s="253" cm="1">
        <f t="array" aca="1" ref="AP1368" ca="1">-AP1367*INDIRECT(AP1356)</f>
        <v>-50000</v>
      </c>
      <c r="AQ1368" s="253" cm="1">
        <f t="array" aca="1" ref="AQ1368" ca="1">-AQ1367*INDIRECT(AQ1356)</f>
        <v>-50000</v>
      </c>
      <c r="AR1368" s="253" cm="1">
        <f t="array" aca="1" ref="AR1368" ca="1">-AR1367*INDIRECT(AR1356)</f>
        <v>-50000</v>
      </c>
      <c r="AS1368" s="253" cm="1">
        <f t="array" aca="1" ref="AS1368" ca="1">-AS1367*INDIRECT(AS1356)</f>
        <v>-50000</v>
      </c>
      <c r="AT1368" s="253" cm="1">
        <f t="array" aca="1" ref="AT1368" ca="1">-AT1367*INDIRECT(AT1356)</f>
        <v>-50000</v>
      </c>
      <c r="AU1368" s="253" cm="1">
        <f t="array" aca="1" ref="AU1368" ca="1">-AU1367*INDIRECT(AU1356)</f>
        <v>-50000</v>
      </c>
      <c r="AV1368" s="253" cm="1">
        <f t="array" aca="1" ref="AV1368" ca="1">-AV1367*INDIRECT(AV1356)</f>
        <v>-50000</v>
      </c>
      <c r="AW1368" s="253" cm="1">
        <f t="array" aca="1" ref="AW1368" ca="1">-AW1367*INDIRECT(AW1356)</f>
        <v>-50000</v>
      </c>
      <c r="AX1368" s="253" cm="1">
        <f t="array" aca="1" ref="AX1368" ca="1">-AX1367*INDIRECT(AX1356)</f>
        <v>-50000</v>
      </c>
      <c r="AY1368" s="253" cm="1">
        <f t="array" aca="1" ref="AY1368" ca="1">-AY1367*INDIRECT(AY1356)</f>
        <v>-50000</v>
      </c>
      <c r="AZ1368" s="253" cm="1">
        <f t="array" aca="1" ref="AZ1368" ca="1">-AZ1367*INDIRECT(AZ1356)</f>
        <v>-50000</v>
      </c>
      <c r="BA1368" s="253" cm="1">
        <f t="array" aca="1" ref="BA1368" ca="1">-BA1367*INDIRECT(BA1356)</f>
        <v>-50000</v>
      </c>
      <c r="BB1368" s="253" cm="1">
        <f t="array" aca="1" ref="BB1368" ca="1">-BB1367*INDIRECT(BB1356)</f>
        <v>-50000</v>
      </c>
      <c r="BC1368" s="253" cm="1">
        <f t="array" aca="1" ref="BC1368" ca="1">-BC1367*INDIRECT(BC1356)</f>
        <v>-50000</v>
      </c>
      <c r="BD1368" s="253" cm="1">
        <f t="array" aca="1" ref="BD1368" ca="1">-BD1367*INDIRECT(BD1356)</f>
        <v>-50000</v>
      </c>
      <c r="BE1368" s="253" cm="1">
        <f t="array" aca="1" ref="BE1368" ca="1">-BE1367*INDIRECT(BE1356)</f>
        <v>-50000</v>
      </c>
      <c r="BF1368" s="253" cm="1">
        <f t="array" aca="1" ref="BF1368" ca="1">-BF1367*INDIRECT(BF1356)</f>
        <v>-50000</v>
      </c>
      <c r="BG1368" s="253" cm="1">
        <f t="array" aca="1" ref="BG1368" ca="1">-BG1367*INDIRECT(BG1356)</f>
        <v>-50000</v>
      </c>
      <c r="BH1368" s="253" cm="1">
        <f t="array" aca="1" ref="BH1368" ca="1">-BH1367*INDIRECT(BH1356)</f>
        <v>-50000</v>
      </c>
      <c r="BI1368" s="253" cm="1">
        <f t="array" aca="1" ref="BI1368" ca="1">-BI1367*INDIRECT(BI1356)</f>
        <v>-50000</v>
      </c>
      <c r="BJ1368" s="253" cm="1">
        <f t="array" aca="1" ref="BJ1368" ca="1">-BJ1367*INDIRECT(BJ1356)</f>
        <v>-50000</v>
      </c>
      <c r="BK1368" s="253" cm="1">
        <f t="array" aca="1" ref="BK1368" ca="1">-BK1367*INDIRECT(BK1356)</f>
        <v>-50000</v>
      </c>
      <c r="BL1368" s="253" cm="1">
        <f t="array" aca="1" ref="BL1368" ca="1">-BL1367*INDIRECT(BL1356)</f>
        <v>-50000</v>
      </c>
      <c r="BM1368" s="253" cm="1">
        <f t="array" aca="1" ref="BM1368" ca="1">-BM1367*INDIRECT(BM1356)</f>
        <v>-50000</v>
      </c>
      <c r="BN1368" s="253" cm="1">
        <f t="array" aca="1" ref="BN1368" ca="1">-BN1367*INDIRECT(BN1356)</f>
        <v>-50000</v>
      </c>
      <c r="BO1368" s="253" cm="1">
        <f t="array" aca="1" ref="BO1368" ca="1">-BO1367*INDIRECT(BO1356)</f>
        <v>-50000</v>
      </c>
      <c r="BP1368" s="253" cm="1">
        <f t="array" aca="1" ref="BP1368" ca="1">-BP1367*INDIRECT(BP1356)</f>
        <v>-50000</v>
      </c>
      <c r="BQ1368" s="253" cm="1">
        <f t="array" aca="1" ref="BQ1368" ca="1">-BQ1367*INDIRECT(BQ1356)</f>
        <v>-50000</v>
      </c>
      <c r="BR1368" s="253" cm="1">
        <f t="array" aca="1" ref="BR1368" ca="1">-BR1367*INDIRECT(BR1356)</f>
        <v>-50000</v>
      </c>
      <c r="BS1368" s="253" cm="1">
        <f t="array" aca="1" ref="BS1368" ca="1">-BS1367*INDIRECT(BS1356)</f>
        <v>-50000</v>
      </c>
      <c r="BT1368" s="253" cm="1">
        <f t="array" aca="1" ref="BT1368" ca="1">-BT1367*INDIRECT(BT1356)</f>
        <v>-50000</v>
      </c>
      <c r="BU1368" s="253" cm="1">
        <f t="array" aca="1" ref="BU1368" ca="1">-BU1367*INDIRECT(BU1356)</f>
        <v>-50000</v>
      </c>
      <c r="BV1368" s="253" cm="1">
        <f t="array" aca="1" ref="BV1368" ca="1">-BV1367*INDIRECT(BV1356)</f>
        <v>-50000</v>
      </c>
      <c r="BW1368" s="253" cm="1">
        <f t="array" aca="1" ref="BW1368" ca="1">-BW1367*INDIRECT(BW1356)</f>
        <v>-50000</v>
      </c>
      <c r="BX1368" s="253" cm="1">
        <f t="array" aca="1" ref="BX1368" ca="1">-BX1367*INDIRECT(BX1356)</f>
        <v>-50000</v>
      </c>
      <c r="BY1368" s="253" cm="1">
        <f t="array" aca="1" ref="BY1368" ca="1">-BY1367*INDIRECT(BY1356)</f>
        <v>-50000</v>
      </c>
      <c r="BZ1368" s="253" cm="1">
        <f t="array" aca="1" ref="BZ1368" ca="1">-BZ1367*INDIRECT(BZ1356)</f>
        <v>-50000</v>
      </c>
      <c r="CA1368" s="253" cm="1">
        <f t="array" aca="1" ref="CA1368" ca="1">-CA1367*INDIRECT(CA1356)</f>
        <v>-50000</v>
      </c>
      <c r="CB1368" s="253" cm="1">
        <f t="array" aca="1" ref="CB1368" ca="1">-CB1367*INDIRECT(CB1356)</f>
        <v>-50000</v>
      </c>
      <c r="CC1368" s="253" cm="1">
        <f t="array" aca="1" ref="CC1368" ca="1">-CC1367*INDIRECT(CC1356)</f>
        <v>-50000</v>
      </c>
      <c r="CD1368" s="253" cm="1">
        <f t="array" aca="1" ref="CD1368" ca="1">-CD1367*INDIRECT(CD1356)</f>
        <v>-50000</v>
      </c>
      <c r="CE1368" s="253" cm="1">
        <f t="array" aca="1" ref="CE1368" ca="1">-CE1367*INDIRECT(CE1356)</f>
        <v>-50000</v>
      </c>
      <c r="CF1368" s="253" cm="1">
        <f t="array" aca="1" ref="CF1368" ca="1">-CF1367*INDIRECT(CF1356)</f>
        <v>-50000</v>
      </c>
      <c r="CG1368" s="253" cm="1">
        <f t="array" aca="1" ref="CG1368" ca="1">-CG1367*INDIRECT(CG1356)</f>
        <v>-50000</v>
      </c>
      <c r="CH1368" s="253" cm="1">
        <f t="array" aca="1" ref="CH1368" ca="1">-CH1367*INDIRECT(CH1356)</f>
        <v>-50000</v>
      </c>
      <c r="CI1368" s="253" cm="1">
        <f t="array" aca="1" ref="CI1368" ca="1">-CI1367*INDIRECT(CI1356)</f>
        <v>-50000</v>
      </c>
      <c r="CJ1368" s="253" cm="1">
        <f t="array" aca="1" ref="CJ1368" ca="1">-CJ1367*INDIRECT(CJ1356)</f>
        <v>-50000</v>
      </c>
      <c r="CK1368" s="253" cm="1">
        <f t="array" aca="1" ref="CK1368" ca="1">-CK1367*INDIRECT(CK1356)</f>
        <v>-50000</v>
      </c>
      <c r="CL1368" s="253" cm="1">
        <f t="array" aca="1" ref="CL1368" ca="1">-CL1367*INDIRECT(CL1356)</f>
        <v>-50000</v>
      </c>
      <c r="CN1368" s="253"/>
      <c r="CO1368" s="253" t="e" cm="1">
        <f t="array" aca="1" ref="CO1368" ca="1">-CO1367*INDIRECT(CO1356)</f>
        <v>#N/A</v>
      </c>
      <c r="CP1368" s="253" t="e" cm="1">
        <f t="array" aca="1" ref="CP1368" ca="1">-CP1367*INDIRECT(CP1356)</f>
        <v>#N/A</v>
      </c>
      <c r="CQ1368" s="253" t="e" cm="1">
        <f t="array" aca="1" ref="CQ1368" ca="1">-CQ1367*INDIRECT(CQ1356)</f>
        <v>#N/A</v>
      </c>
      <c r="CR1368" s="253" t="e" cm="1">
        <f t="array" aca="1" ref="CR1368" ca="1">-CR1367*INDIRECT(CR1356)</f>
        <v>#N/A</v>
      </c>
      <c r="CS1368" s="253" t="e" cm="1">
        <f t="array" aca="1" ref="CS1368" ca="1">-CS1367*INDIRECT(CS1356)</f>
        <v>#N/A</v>
      </c>
      <c r="CT1368" s="253" t="e" cm="1">
        <f t="array" aca="1" ref="CT1368" ca="1">-CT1367*INDIRECT(CT1356)</f>
        <v>#N/A</v>
      </c>
      <c r="CU1368" s="253" t="e" cm="1">
        <f t="array" aca="1" ref="CU1368" ca="1">-CU1367*INDIRECT(CU1356)</f>
        <v>#N/A</v>
      </c>
      <c r="CV1368" s="253" t="e" cm="1">
        <f t="array" aca="1" ref="CV1368" ca="1">-CV1367*INDIRECT(CV1356)</f>
        <v>#N/A</v>
      </c>
      <c r="CW1368" s="253" t="e" cm="1">
        <f t="array" aca="1" ref="CW1368" ca="1">-CW1367*INDIRECT(CW1356)</f>
        <v>#N/A</v>
      </c>
      <c r="CX1368" s="253" t="e" cm="1">
        <f t="array" aca="1" ref="CX1368" ca="1">-CX1367*INDIRECT(CX1356)</f>
        <v>#N/A</v>
      </c>
      <c r="CY1368" s="253" t="e" cm="1">
        <f t="array" aca="1" ref="CY1368" ca="1">-CY1367*INDIRECT(CY1356)</f>
        <v>#N/A</v>
      </c>
      <c r="CZ1368" s="253" t="e" cm="1">
        <f t="array" aca="1" ref="CZ1368" ca="1">-CZ1367*INDIRECT(CZ1356)</f>
        <v>#N/A</v>
      </c>
      <c r="DA1368" s="253" t="e" cm="1">
        <f t="array" aca="1" ref="DA1368" ca="1">-DA1367*INDIRECT(DA1356)</f>
        <v>#N/A</v>
      </c>
      <c r="DB1368" s="253" t="e" cm="1">
        <f t="array" aca="1" ref="DB1368" ca="1">-DB1367*INDIRECT(DB1356)</f>
        <v>#N/A</v>
      </c>
      <c r="DC1368" s="253" t="e" cm="1">
        <f t="array" aca="1" ref="DC1368" ca="1">-DC1367*INDIRECT(DC1356)</f>
        <v>#N/A</v>
      </c>
      <c r="DD1368" s="253" t="e" cm="1">
        <f t="array" aca="1" ref="DD1368" ca="1">-DD1367*INDIRECT(DD1356)</f>
        <v>#N/A</v>
      </c>
      <c r="DE1368" s="253" t="e" cm="1">
        <f t="array" aca="1" ref="DE1368" ca="1">-DE1367*INDIRECT(DE1356)</f>
        <v>#N/A</v>
      </c>
      <c r="DF1368" s="253" t="e" cm="1">
        <f t="array" aca="1" ref="DF1368" ca="1">-DF1367*INDIRECT(DF1356)</f>
        <v>#N/A</v>
      </c>
      <c r="DG1368" s="253" t="e" cm="1">
        <f t="array" aca="1" ref="DG1368" ca="1">-DG1367*INDIRECT(DG1356)</f>
        <v>#N/A</v>
      </c>
      <c r="DH1368" s="253" t="e" cm="1">
        <f t="array" aca="1" ref="DH1368" ca="1">-DH1367*INDIRECT(DH1356)</f>
        <v>#N/A</v>
      </c>
      <c r="DI1368" s="253" t="e" cm="1">
        <f t="array" aca="1" ref="DI1368" ca="1">-DI1367*INDIRECT(DI1356)</f>
        <v>#N/A</v>
      </c>
      <c r="DJ1368" s="253" t="e" cm="1">
        <f t="array" aca="1" ref="DJ1368" ca="1">-DJ1367*INDIRECT(DJ1356)</f>
        <v>#N/A</v>
      </c>
      <c r="DK1368" s="253" t="e" cm="1">
        <f t="array" aca="1" ref="DK1368" ca="1">-DK1367*INDIRECT(DK1356)</f>
        <v>#N/A</v>
      </c>
      <c r="DL1368" s="253" t="e" cm="1">
        <f t="array" aca="1" ref="DL1368" ca="1">-DL1367*INDIRECT(DL1356)</f>
        <v>#N/A</v>
      </c>
    </row>
    <row r="1369" spans="1:116" x14ac:dyDescent="0.4">
      <c r="B1369" s="8"/>
      <c r="C1369" s="8"/>
      <c r="D1369" t="s">
        <v>767</v>
      </c>
      <c r="E1369" s="8" t="str">
        <f t="shared" si="1649"/>
        <v>1369 FAPPE-S</v>
      </c>
      <c r="G1369" s="125"/>
      <c r="S1369" s="80"/>
      <c r="T1369" s="72"/>
      <c r="U1369" s="72"/>
      <c r="V1369" s="72"/>
      <c r="W1369" s="72"/>
      <c r="X1369" s="72"/>
      <c r="Y1369" s="72"/>
      <c r="Z1369" s="72"/>
      <c r="AA1369" s="72"/>
      <c r="AB1369" s="72"/>
      <c r="AC1369" s="72"/>
      <c r="AD1369" s="72"/>
      <c r="AE1369" s="72"/>
      <c r="AF1369" s="72"/>
      <c r="AG1369" s="72"/>
      <c r="AH1369" s="72"/>
      <c r="AI1369" s="72"/>
      <c r="AJ1369" s="72"/>
      <c r="AK1369" s="72"/>
      <c r="AL1369" s="72"/>
      <c r="AM1369" s="72"/>
      <c r="AN1369" s="72"/>
      <c r="AO1369" s="72"/>
      <c r="AP1369" s="72"/>
      <c r="AQ1369" s="72"/>
      <c r="AR1369" s="72"/>
      <c r="AS1369" s="72"/>
      <c r="AT1369" s="72"/>
      <c r="AU1369" s="72"/>
      <c r="AV1369" s="72"/>
      <c r="AW1369" s="72"/>
      <c r="AX1369" s="72"/>
      <c r="AY1369" s="72"/>
      <c r="AZ1369" s="72"/>
      <c r="BA1369" s="72"/>
      <c r="BB1369" s="72"/>
      <c r="BC1369" s="72"/>
      <c r="BD1369" s="72"/>
      <c r="BE1369" s="72"/>
      <c r="BF1369" s="72"/>
      <c r="BG1369" s="72"/>
      <c r="BH1369" s="72"/>
      <c r="BI1369" s="72"/>
      <c r="BJ1369" s="72"/>
      <c r="BK1369" s="72"/>
      <c r="BL1369" s="72"/>
      <c r="BM1369" s="72"/>
      <c r="BN1369" s="72"/>
      <c r="BO1369" s="72"/>
      <c r="BP1369" s="72"/>
      <c r="BQ1369" s="72"/>
      <c r="BR1369" s="72"/>
      <c r="BS1369" s="72"/>
      <c r="BT1369" s="72"/>
      <c r="BU1369" s="72"/>
      <c r="BV1369" s="72"/>
      <c r="BW1369" s="72"/>
      <c r="BX1369" s="72"/>
      <c r="BY1369" s="72"/>
      <c r="BZ1369" s="72"/>
      <c r="CA1369" s="72"/>
      <c r="CB1369" s="72"/>
      <c r="CC1369" s="72"/>
      <c r="CD1369" s="72"/>
      <c r="CE1369" s="72"/>
      <c r="CF1369" s="72"/>
      <c r="CG1369" s="72"/>
      <c r="CH1369" s="72"/>
      <c r="CI1369" s="72"/>
      <c r="CJ1369" s="72"/>
      <c r="CK1369" s="72"/>
      <c r="CL1369" s="72"/>
      <c r="CO1369" s="72"/>
      <c r="CP1369" s="72"/>
      <c r="CQ1369" s="72"/>
      <c r="CR1369" s="72"/>
      <c r="CS1369" s="72"/>
      <c r="CT1369" s="72"/>
      <c r="CU1369" s="72"/>
      <c r="CV1369" s="72"/>
      <c r="CW1369" s="72"/>
      <c r="CX1369" s="72"/>
      <c r="CY1369" s="72"/>
      <c r="CZ1369" s="72"/>
      <c r="DA1369" s="72"/>
      <c r="DB1369" s="72"/>
      <c r="DC1369" s="72"/>
      <c r="DD1369" s="72"/>
      <c r="DE1369" s="72"/>
      <c r="DF1369" s="72"/>
      <c r="DG1369" s="72"/>
      <c r="DH1369" s="72"/>
      <c r="DI1369" s="72"/>
      <c r="DJ1369" s="72"/>
      <c r="DK1369" s="72"/>
      <c r="DL1369" s="72"/>
    </row>
    <row r="1370" spans="1:116" x14ac:dyDescent="0.4">
      <c r="B1370" s="8"/>
      <c r="C1370" s="8"/>
      <c r="D1370" t="s">
        <v>767</v>
      </c>
      <c r="E1370" s="8" t="str">
        <f t="shared" si="1649"/>
        <v>1370 FAPPE-S</v>
      </c>
      <c r="G1370" s="95" t="s">
        <v>204</v>
      </c>
      <c r="H1370" s="12"/>
      <c r="S1370" s="72"/>
      <c r="T1370" s="72"/>
      <c r="U1370" s="72"/>
      <c r="V1370" s="72"/>
      <c r="W1370" s="72"/>
      <c r="X1370" s="72"/>
      <c r="Y1370" s="72"/>
      <c r="Z1370" s="72"/>
      <c r="AA1370" s="72"/>
      <c r="AB1370" s="72"/>
      <c r="AC1370" s="72"/>
      <c r="AD1370" s="72"/>
      <c r="AE1370" s="72"/>
      <c r="AF1370" s="72"/>
      <c r="AG1370" s="72"/>
      <c r="AH1370" s="72"/>
      <c r="AI1370" s="72"/>
      <c r="AJ1370" s="72"/>
      <c r="AK1370" s="72"/>
      <c r="AL1370" s="72"/>
      <c r="AM1370" s="72"/>
      <c r="AN1370" s="72"/>
      <c r="AO1370" s="72"/>
      <c r="AP1370" s="72"/>
      <c r="AQ1370" s="72"/>
      <c r="AR1370" s="72"/>
      <c r="AS1370" s="72"/>
      <c r="AT1370" s="72"/>
      <c r="AU1370" s="72"/>
      <c r="AV1370" s="72"/>
      <c r="AW1370" s="72"/>
      <c r="AX1370" s="72"/>
      <c r="AY1370" s="72"/>
      <c r="AZ1370" s="72"/>
      <c r="BA1370" s="72"/>
      <c r="BB1370" s="72"/>
      <c r="BC1370" s="72"/>
      <c r="BD1370" s="72"/>
      <c r="BE1370" s="72"/>
      <c r="BF1370" s="72"/>
      <c r="BG1370" s="72"/>
      <c r="BH1370" s="72"/>
      <c r="BI1370" s="72"/>
      <c r="BJ1370" s="72"/>
      <c r="BK1370" s="72"/>
      <c r="BL1370" s="72"/>
      <c r="BM1370" s="72"/>
      <c r="BN1370" s="72"/>
      <c r="BO1370" s="72"/>
      <c r="BP1370" s="72"/>
      <c r="BQ1370" s="72"/>
      <c r="BR1370" s="72"/>
      <c r="BS1370" s="72"/>
      <c r="BT1370" s="72"/>
      <c r="BU1370" s="72"/>
      <c r="BV1370" s="72"/>
      <c r="BW1370" s="72"/>
      <c r="BX1370" s="72"/>
      <c r="BY1370" s="72"/>
      <c r="BZ1370" s="72"/>
      <c r="CA1370" s="72"/>
      <c r="CB1370" s="72"/>
      <c r="CC1370" s="72"/>
      <c r="CD1370" s="72"/>
      <c r="CE1370" s="72"/>
      <c r="CF1370" s="72"/>
      <c r="CG1370" s="72"/>
      <c r="CH1370" s="72"/>
      <c r="CI1370" s="72"/>
      <c r="CJ1370" s="72"/>
      <c r="CK1370" s="72"/>
      <c r="CL1370" s="72"/>
      <c r="CO1370" s="72"/>
      <c r="CP1370" s="72"/>
      <c r="CQ1370" s="72"/>
      <c r="CR1370" s="72"/>
      <c r="CS1370" s="72"/>
      <c r="CT1370" s="72"/>
      <c r="CU1370" s="72"/>
      <c r="CV1370" s="72"/>
      <c r="CW1370" s="72"/>
      <c r="CX1370" s="72"/>
      <c r="CY1370" s="72"/>
      <c r="CZ1370" s="72"/>
      <c r="DA1370" s="72"/>
      <c r="DB1370" s="72"/>
      <c r="DC1370" s="72"/>
      <c r="DD1370" s="72"/>
      <c r="DE1370" s="72"/>
      <c r="DF1370" s="72"/>
      <c r="DG1370" s="72"/>
      <c r="DH1370" s="72"/>
      <c r="DI1370" s="72"/>
      <c r="DJ1370" s="72"/>
      <c r="DK1370" s="72"/>
      <c r="DL1370" s="72"/>
    </row>
    <row r="1371" spans="1:116" x14ac:dyDescent="0.4">
      <c r="B1371" s="8"/>
      <c r="C1371" s="8" t="s">
        <v>233</v>
      </c>
      <c r="D1371" t="s">
        <v>767</v>
      </c>
      <c r="E1371" s="8" t="str">
        <f t="shared" si="1649"/>
        <v>1371 FAPPE-S</v>
      </c>
      <c r="G1371" s="158" t="str">
        <f>"Depreciation - "&amp;SUBSTITUTE(G1361,":","")</f>
        <v>Depreciation - Volume driven secondary PP&amp;E</v>
      </c>
      <c r="I1371" s="80">
        <f>SUMIF($5:$5,I$2,1369:1369)</f>
        <v>0</v>
      </c>
      <c r="J1371" s="80"/>
      <c r="K1371" s="24">
        <f t="shared" ref="K1371:P1371" ca="1" si="1717">SUMIF($3:$3,K$2,1371:1371)</f>
        <v>-64987</v>
      </c>
      <c r="L1371" s="24">
        <f t="shared" ca="1" si="1717"/>
        <v>-184963</v>
      </c>
      <c r="M1371" s="24">
        <f t="shared" ca="1" si="1717"/>
        <v>-304939</v>
      </c>
      <c r="N1371" s="24">
        <f t="shared" ca="1" si="1717"/>
        <v>-424915</v>
      </c>
      <c r="O1371" s="24">
        <f t="shared" ca="1" si="1717"/>
        <v>-544891</v>
      </c>
      <c r="P1371" s="24">
        <f t="shared" ca="1" si="1717"/>
        <v>-599880</v>
      </c>
      <c r="R1371" s="24"/>
      <c r="S1371" s="80" cm="1">
        <f t="array" aca="1" ref="S1371" ca="1">(SUM(INDEX(1366:1366,1,MAX(COLUMN($R:$R),COLUMN()-($H1363*12-1))):S1368)/($H1363*12)+IF($R1373=0,0,SUM(INDEX(1371:1371,1,MAX(COLUMN($R:$R),COLUMN()-(($H1363-$H1364)*12))):S1373)/(($H1363)*12)))</f>
        <v>-833.16666666666663</v>
      </c>
      <c r="T1371" s="80" cm="1">
        <f t="array" aca="1" ref="T1371" ca="1">(SUM(INDEX(1366:1366,1,MAX(COLUMN($R:$R),COLUMN()-($H1363*12-1))):T1368)/($H1363*12)+IF($R1373=0,0,SUM(INDEX(1371:1371,1,MAX(COLUMN($R:$R),COLUMN()-(($H1363-$H1364)*12))):T1373)/(($H1363)*12)))</f>
        <v>-1666.3333333333333</v>
      </c>
      <c r="U1371" s="80" cm="1">
        <f t="array" aca="1" ref="U1371" ca="1">(SUM(INDEX(1366:1366,1,MAX(COLUMN($R:$R),COLUMN()-($H1363*12-1))):U1368)/($H1363*12)+IF($R1373=0,0,SUM(INDEX(1371:1371,1,MAX(COLUMN($R:$R),COLUMN()-(($H1363-$H1364)*12))):U1373)/(($H1363)*12)))</f>
        <v>-2499.5</v>
      </c>
      <c r="V1371" s="80" cm="1">
        <f t="array" aca="1" ref="V1371" ca="1">(SUM(INDEX(1366:1366,1,MAX(COLUMN($R:$R),COLUMN()-($H1363*12-1))):V1368)/($H1363*12)+IF($R1373=0,0,SUM(INDEX(1371:1371,1,MAX(COLUMN($R:$R),COLUMN()-(($H1363-$H1364)*12))):V1373)/(($H1363)*12)))</f>
        <v>-3332.6666666666665</v>
      </c>
      <c r="W1371" s="80" cm="1">
        <f t="array" aca="1" ref="W1371" ca="1">(SUM(INDEX(1366:1366,1,MAX(COLUMN($R:$R),COLUMN()-($H1363*12-1))):W1368)/($H1363*12)+IF($R1373=0,0,SUM(INDEX(1371:1371,1,MAX(COLUMN($R:$R),COLUMN()-(($H1363-$H1364)*12))):W1373)/(($H1363)*12)))</f>
        <v>-4165.833333333333</v>
      </c>
      <c r="X1371" s="80" cm="1">
        <f t="array" aca="1" ref="X1371" ca="1">(SUM(INDEX(1366:1366,1,MAX(COLUMN($R:$R),COLUMN()-($H1363*12-1))):X1368)/($H1363*12)+IF($R1373=0,0,SUM(INDEX(1371:1371,1,MAX(COLUMN($R:$R),COLUMN()-(($H1363-$H1364)*12))):X1373)/(($H1363)*12)))</f>
        <v>-4999</v>
      </c>
      <c r="Y1371" s="80" cm="1">
        <f t="array" aca="1" ref="Y1371" ca="1">(SUM(INDEX(1366:1366,1,MAX(COLUMN($R:$R),COLUMN()-($H1363*12-1))):Y1368)/($H1363*12)+IF($R1373=0,0,SUM(INDEX(1371:1371,1,MAX(COLUMN($R:$R),COLUMN()-(($H1363-$H1364)*12))):Y1373)/(($H1363)*12)))</f>
        <v>-5832.166666666667</v>
      </c>
      <c r="Z1371" s="80" cm="1">
        <f t="array" aca="1" ref="Z1371" ca="1">(SUM(INDEX(1366:1366,1,MAX(COLUMN($R:$R),COLUMN()-($H1363*12-1))):Z1368)/($H1363*12)+IF($R1373=0,0,SUM(INDEX(1371:1371,1,MAX(COLUMN($R:$R),COLUMN()-(($H1363-$H1364)*12))):Z1373)/(($H1363)*12)))</f>
        <v>-6665.333333333333</v>
      </c>
      <c r="AA1371" s="80" cm="1">
        <f t="array" aca="1" ref="AA1371" ca="1">(SUM(INDEX(1366:1366,1,MAX(COLUMN($R:$R),COLUMN()-($H1363*12-1))):AA1368)/($H1363*12)+IF($R1373=0,0,SUM(INDEX(1371:1371,1,MAX(COLUMN($R:$R),COLUMN()-(($H1363-$H1364)*12))):AA1373)/(($H1363)*12)))</f>
        <v>-7498.5</v>
      </c>
      <c r="AB1371" s="80" cm="1">
        <f t="array" aca="1" ref="AB1371" ca="1">(SUM(INDEX(1366:1366,1,MAX(COLUMN($R:$R),COLUMN()-($H1363*12-1))):AB1368)/($H1363*12)+IF($R1373=0,0,SUM(INDEX(1371:1371,1,MAX(COLUMN($R:$R),COLUMN()-(($H1363-$H1364)*12))):AB1373)/(($H1363)*12)))</f>
        <v>-8331.6666666666661</v>
      </c>
      <c r="AC1371" s="80" cm="1">
        <f t="array" aca="1" ref="AC1371" ca="1">(SUM(INDEX(1366:1366,1,MAX(COLUMN($R:$R),COLUMN()-($H1363*12-1))):AC1368)/($H1363*12)+IF($R1373=0,0,SUM(INDEX(1371:1371,1,MAX(COLUMN($R:$R),COLUMN()-(($H1363-$H1364)*12))):AC1373)/(($H1363)*12)))</f>
        <v>-9164.8333333333339</v>
      </c>
      <c r="AD1371" s="80" cm="1">
        <f t="array" aca="1" ref="AD1371" ca="1">(SUM(INDEX(1366:1366,1,MAX(COLUMN($R:$R),COLUMN()-($H1363*12-1))):AD1368)/($H1363*12)+IF($R1373=0,0,SUM(INDEX(1371:1371,1,MAX(COLUMN($R:$R),COLUMN()-(($H1363-$H1364)*12))):AD1373)/(($H1363)*12)))</f>
        <v>-9998</v>
      </c>
      <c r="AE1371" s="80" cm="1">
        <f t="array" aca="1" ref="AE1371" ca="1">(SUM(INDEX(1366:1366,1,MAX(COLUMN($R:$R),COLUMN()-($H1363*12-1))):AE1368)/($H1363*12)+IF($R1373=0,0,SUM(INDEX(1371:1371,1,MAX(COLUMN($R:$R),COLUMN()-(($H1363-$H1364)*12))):AE1373)/(($H1363)*12)))</f>
        <v>-10831.166666666666</v>
      </c>
      <c r="AF1371" s="80" cm="1">
        <f t="array" aca="1" ref="AF1371" ca="1">(SUM(INDEX(1366:1366,1,MAX(COLUMN($R:$R),COLUMN()-($H1363*12-1))):AF1368)/($H1363*12)+IF($R1373=0,0,SUM(INDEX(1371:1371,1,MAX(COLUMN($R:$R),COLUMN()-(($H1363-$H1364)*12))):AF1373)/(($H1363)*12)))</f>
        <v>-11664.333333333334</v>
      </c>
      <c r="AG1371" s="80" cm="1">
        <f t="array" aca="1" ref="AG1371" ca="1">(SUM(INDEX(1366:1366,1,MAX(COLUMN($R:$R),COLUMN()-($H1363*12-1))):AG1368)/($H1363*12)+IF($R1373=0,0,SUM(INDEX(1371:1371,1,MAX(COLUMN($R:$R),COLUMN()-(($H1363-$H1364)*12))):AG1373)/(($H1363)*12)))</f>
        <v>-12497.5</v>
      </c>
      <c r="AH1371" s="80" cm="1">
        <f t="array" aca="1" ref="AH1371" ca="1">(SUM(INDEX(1366:1366,1,MAX(COLUMN($R:$R),COLUMN()-($H1363*12-1))):AH1368)/($H1363*12)+IF($R1373=0,0,SUM(INDEX(1371:1371,1,MAX(COLUMN($R:$R),COLUMN()-(($H1363-$H1364)*12))):AH1373)/(($H1363)*12)))</f>
        <v>-13330.666666666666</v>
      </c>
      <c r="AI1371" s="80" cm="1">
        <f t="array" aca="1" ref="AI1371" ca="1">(SUM(INDEX(1366:1366,1,MAX(COLUMN($R:$R),COLUMN()-($H1363*12-1))):AI1368)/($H1363*12)+IF($R1373=0,0,SUM(INDEX(1371:1371,1,MAX(COLUMN($R:$R),COLUMN()-(($H1363-$H1364)*12))):AI1373)/(($H1363)*12)))</f>
        <v>-14163.833333333334</v>
      </c>
      <c r="AJ1371" s="80" cm="1">
        <f t="array" aca="1" ref="AJ1371" ca="1">(SUM(INDEX(1366:1366,1,MAX(COLUMN($R:$R),COLUMN()-($H1363*12-1))):AJ1368)/($H1363*12)+IF($R1373=0,0,SUM(INDEX(1371:1371,1,MAX(COLUMN($R:$R),COLUMN()-(($H1363-$H1364)*12))):AJ1373)/(($H1363)*12)))</f>
        <v>-14997</v>
      </c>
      <c r="AK1371" s="80" cm="1">
        <f t="array" aca="1" ref="AK1371" ca="1">(SUM(INDEX(1366:1366,1,MAX(COLUMN($R:$R),COLUMN()-($H1363*12-1))):AK1368)/($H1363*12)+IF($R1373=0,0,SUM(INDEX(1371:1371,1,MAX(COLUMN($R:$R),COLUMN()-(($H1363-$H1364)*12))):AK1373)/(($H1363)*12)))</f>
        <v>-15830.166666666666</v>
      </c>
      <c r="AL1371" s="80" cm="1">
        <f t="array" aca="1" ref="AL1371" ca="1">(SUM(INDEX(1366:1366,1,MAX(COLUMN($R:$R),COLUMN()-($H1363*12-1))):AL1368)/($H1363*12)+IF($R1373=0,0,SUM(INDEX(1371:1371,1,MAX(COLUMN($R:$R),COLUMN()-(($H1363-$H1364)*12))):AL1373)/(($H1363)*12)))</f>
        <v>-16663.333333333332</v>
      </c>
      <c r="AM1371" s="80" cm="1">
        <f t="array" aca="1" ref="AM1371" ca="1">(SUM(INDEX(1366:1366,1,MAX(COLUMN($R:$R),COLUMN()-($H1363*12-1))):AM1368)/($H1363*12)+IF($R1373=0,0,SUM(INDEX(1371:1371,1,MAX(COLUMN($R:$R),COLUMN()-(($H1363-$H1364)*12))):AM1373)/(($H1363)*12)))</f>
        <v>-17496.5</v>
      </c>
      <c r="AN1371" s="80" cm="1">
        <f t="array" aca="1" ref="AN1371" ca="1">(SUM(INDEX(1366:1366,1,MAX(COLUMN($R:$R),COLUMN()-($H1363*12-1))):AN1368)/($H1363*12)+IF($R1373=0,0,SUM(INDEX(1371:1371,1,MAX(COLUMN($R:$R),COLUMN()-(($H1363-$H1364)*12))):AN1373)/(($H1363)*12)))</f>
        <v>-18329.666666666668</v>
      </c>
      <c r="AO1371" s="80" cm="1">
        <f t="array" aca="1" ref="AO1371" ca="1">(SUM(INDEX(1366:1366,1,MAX(COLUMN($R:$R),COLUMN()-($H1363*12-1))):AO1368)/($H1363*12)+IF($R1373=0,0,SUM(INDEX(1371:1371,1,MAX(COLUMN($R:$R),COLUMN()-(($H1363-$H1364)*12))):AO1373)/(($H1363)*12)))</f>
        <v>-19162.833333333332</v>
      </c>
      <c r="AP1371" s="80" cm="1">
        <f t="array" aca="1" ref="AP1371" ca="1">(SUM(INDEX(1366:1366,1,MAX(COLUMN($R:$R),COLUMN()-($H1363*12-1))):AP1368)/($H1363*12)+IF($R1373=0,0,SUM(INDEX(1371:1371,1,MAX(COLUMN($R:$R),COLUMN()-(($H1363-$H1364)*12))):AP1373)/(($H1363)*12)))</f>
        <v>-19996</v>
      </c>
      <c r="AQ1371" s="80" cm="1">
        <f t="array" aca="1" ref="AQ1371" ca="1">(SUM(INDEX(1366:1366,1,MAX(COLUMN($R:$R),COLUMN()-($H1363*12-1))):AQ1368)/($H1363*12)+IF($R1373=0,0,SUM(INDEX(1371:1371,1,MAX(COLUMN($R:$R),COLUMN()-(($H1363-$H1364)*12))):AQ1373)/(($H1363)*12)))</f>
        <v>-20829.166666666668</v>
      </c>
      <c r="AR1371" s="80" cm="1">
        <f t="array" aca="1" ref="AR1371" ca="1">(SUM(INDEX(1366:1366,1,MAX(COLUMN($R:$R),COLUMN()-($H1363*12-1))):AR1368)/($H1363*12)+IF($R1373=0,0,SUM(INDEX(1371:1371,1,MAX(COLUMN($R:$R),COLUMN()-(($H1363-$H1364)*12))):AR1373)/(($H1363)*12)))</f>
        <v>-21662.333333333332</v>
      </c>
      <c r="AS1371" s="80" cm="1">
        <f t="array" aca="1" ref="AS1371" ca="1">(SUM(INDEX(1366:1366,1,MAX(COLUMN($R:$R),COLUMN()-($H1363*12-1))):AS1368)/($H1363*12)+IF($R1373=0,0,SUM(INDEX(1371:1371,1,MAX(COLUMN($R:$R),COLUMN()-(($H1363-$H1364)*12))):AS1373)/(($H1363)*12)))</f>
        <v>-22495.5</v>
      </c>
      <c r="AT1371" s="80" cm="1">
        <f t="array" aca="1" ref="AT1371" ca="1">(SUM(INDEX(1366:1366,1,MAX(COLUMN($R:$R),COLUMN()-($H1363*12-1))):AT1368)/($H1363*12)+IF($R1373=0,0,SUM(INDEX(1371:1371,1,MAX(COLUMN($R:$R),COLUMN()-(($H1363-$H1364)*12))):AT1373)/(($H1363)*12)))</f>
        <v>-23328.666666666668</v>
      </c>
      <c r="AU1371" s="80" cm="1">
        <f t="array" aca="1" ref="AU1371" ca="1">(SUM(INDEX(1366:1366,1,MAX(COLUMN($R:$R),COLUMN()-($H1363*12-1))):AU1368)/($H1363*12)+IF($R1373=0,0,SUM(INDEX(1371:1371,1,MAX(COLUMN($R:$R),COLUMN()-(($H1363-$H1364)*12))):AU1373)/(($H1363)*12)))</f>
        <v>-24161.833333333332</v>
      </c>
      <c r="AV1371" s="80" cm="1">
        <f t="array" aca="1" ref="AV1371" ca="1">(SUM(INDEX(1366:1366,1,MAX(COLUMN($R:$R),COLUMN()-($H1363*12-1))):AV1368)/($H1363*12)+IF($R1373=0,0,SUM(INDEX(1371:1371,1,MAX(COLUMN($R:$R),COLUMN()-(($H1363-$H1364)*12))):AV1373)/(($H1363)*12)))</f>
        <v>-24995</v>
      </c>
      <c r="AW1371" s="80" cm="1">
        <f t="array" aca="1" ref="AW1371" ca="1">(SUM(INDEX(1366:1366,1,MAX(COLUMN($R:$R),COLUMN()-($H1363*12-1))):AW1368)/($H1363*12)+IF($R1373=0,0,SUM(INDEX(1371:1371,1,MAX(COLUMN($R:$R),COLUMN()-(($H1363-$H1364)*12))):AW1373)/(($H1363)*12)))</f>
        <v>-25828.166666666668</v>
      </c>
      <c r="AX1371" s="80" cm="1">
        <f t="array" aca="1" ref="AX1371" ca="1">(SUM(INDEX(1366:1366,1,MAX(COLUMN($R:$R),COLUMN()-($H1363*12-1))):AX1368)/($H1363*12)+IF($R1373=0,0,SUM(INDEX(1371:1371,1,MAX(COLUMN($R:$R),COLUMN()-(($H1363-$H1364)*12))):AX1373)/(($H1363)*12)))</f>
        <v>-26661.333333333332</v>
      </c>
      <c r="AY1371" s="80" cm="1">
        <f t="array" aca="1" ref="AY1371" ca="1">(SUM(INDEX(1366:1366,1,MAX(COLUMN($R:$R),COLUMN()-($H1363*12-1))):AY1368)/($H1363*12)+IF($R1373=0,0,SUM(INDEX(1371:1371,1,MAX(COLUMN($R:$R),COLUMN()-(($H1363-$H1364)*12))):AY1373)/(($H1363)*12)))</f>
        <v>-27494.5</v>
      </c>
      <c r="AZ1371" s="80" cm="1">
        <f t="array" aca="1" ref="AZ1371" ca="1">(SUM(INDEX(1366:1366,1,MAX(COLUMN($R:$R),COLUMN()-($H1363*12-1))):AZ1368)/($H1363*12)+IF($R1373=0,0,SUM(INDEX(1371:1371,1,MAX(COLUMN($R:$R),COLUMN()-(($H1363-$H1364)*12))):AZ1373)/(($H1363)*12)))</f>
        <v>-28327.666666666668</v>
      </c>
      <c r="BA1371" s="80" cm="1">
        <f t="array" aca="1" ref="BA1371" ca="1">(SUM(INDEX(1366:1366,1,MAX(COLUMN($R:$R),COLUMN()-($H1363*12-1))):BA1368)/($H1363*12)+IF($R1373=0,0,SUM(INDEX(1371:1371,1,MAX(COLUMN($R:$R),COLUMN()-(($H1363-$H1364)*12))):BA1373)/(($H1363)*12)))</f>
        <v>-29160.833333333332</v>
      </c>
      <c r="BB1371" s="80" cm="1">
        <f t="array" aca="1" ref="BB1371" ca="1">(SUM(INDEX(1366:1366,1,MAX(COLUMN($R:$R),COLUMN()-($H1363*12-1))):BB1368)/($H1363*12)+IF($R1373=0,0,SUM(INDEX(1371:1371,1,MAX(COLUMN($R:$R),COLUMN()-(($H1363-$H1364)*12))):BB1373)/(($H1363)*12)))</f>
        <v>-29994</v>
      </c>
      <c r="BC1371" s="80" cm="1">
        <f t="array" aca="1" ref="BC1371" ca="1">(SUM(INDEX(1366:1366,1,MAX(COLUMN($R:$R),COLUMN()-($H1363*12-1))):BC1368)/($H1363*12)+IF($R1373=0,0,SUM(INDEX(1371:1371,1,MAX(COLUMN($R:$R),COLUMN()-(($H1363-$H1364)*12))):BC1373)/(($H1363)*12)))</f>
        <v>-30827.166666666668</v>
      </c>
      <c r="BD1371" s="80" cm="1">
        <f t="array" aca="1" ref="BD1371" ca="1">(SUM(INDEX(1366:1366,1,MAX(COLUMN($R:$R),COLUMN()-($H1363*12-1))):BD1368)/($H1363*12)+IF($R1373=0,0,SUM(INDEX(1371:1371,1,MAX(COLUMN($R:$R),COLUMN()-(($H1363-$H1364)*12))):BD1373)/(($H1363)*12)))</f>
        <v>-31660.333333333332</v>
      </c>
      <c r="BE1371" s="80" cm="1">
        <f t="array" aca="1" ref="BE1371" ca="1">(SUM(INDEX(1366:1366,1,MAX(COLUMN($R:$R),COLUMN()-($H1363*12-1))):BE1368)/($H1363*12)+IF($R1373=0,0,SUM(INDEX(1371:1371,1,MAX(COLUMN($R:$R),COLUMN()-(($H1363-$H1364)*12))):BE1373)/(($H1363)*12)))</f>
        <v>-32493.5</v>
      </c>
      <c r="BF1371" s="80" cm="1">
        <f t="array" aca="1" ref="BF1371" ca="1">(SUM(INDEX(1366:1366,1,MAX(COLUMN($R:$R),COLUMN()-($H1363*12-1))):BF1368)/($H1363*12)+IF($R1373=0,0,SUM(INDEX(1371:1371,1,MAX(COLUMN($R:$R),COLUMN()-(($H1363-$H1364)*12))):BF1373)/(($H1363)*12)))</f>
        <v>-33326.666666666664</v>
      </c>
      <c r="BG1371" s="80" cm="1">
        <f t="array" aca="1" ref="BG1371" ca="1">(SUM(INDEX(1366:1366,1,MAX(COLUMN($R:$R),COLUMN()-($H1363*12-1))):BG1368)/($H1363*12)+IF($R1373=0,0,SUM(INDEX(1371:1371,1,MAX(COLUMN($R:$R),COLUMN()-(($H1363-$H1364)*12))):BG1373)/(($H1363)*12)))</f>
        <v>-34159.833333333336</v>
      </c>
      <c r="BH1371" s="80" cm="1">
        <f t="array" aca="1" ref="BH1371" ca="1">(SUM(INDEX(1366:1366,1,MAX(COLUMN($R:$R),COLUMN()-($H1363*12-1))):BH1368)/($H1363*12)+IF($R1373=0,0,SUM(INDEX(1371:1371,1,MAX(COLUMN($R:$R),COLUMN()-(($H1363-$H1364)*12))):BH1373)/(($H1363)*12)))</f>
        <v>-34993</v>
      </c>
      <c r="BI1371" s="80" cm="1">
        <f t="array" aca="1" ref="BI1371" ca="1">(SUM(INDEX(1366:1366,1,MAX(COLUMN($R:$R),COLUMN()-($H1363*12-1))):BI1368)/($H1363*12)+IF($R1373=0,0,SUM(INDEX(1371:1371,1,MAX(COLUMN($R:$R),COLUMN()-(($H1363-$H1364)*12))):BI1373)/(($H1363)*12)))</f>
        <v>-35826.166666666664</v>
      </c>
      <c r="BJ1371" s="80" cm="1">
        <f t="array" aca="1" ref="BJ1371" ca="1">(SUM(INDEX(1366:1366,1,MAX(COLUMN($R:$R),COLUMN()-($H1363*12-1))):BJ1368)/($H1363*12)+IF($R1373=0,0,SUM(INDEX(1371:1371,1,MAX(COLUMN($R:$R),COLUMN()-(($H1363-$H1364)*12))):BJ1373)/(($H1363)*12)))</f>
        <v>-36659.333333333336</v>
      </c>
      <c r="BK1371" s="80" cm="1">
        <f t="array" aca="1" ref="BK1371" ca="1">(SUM(INDEX(1366:1366,1,MAX(COLUMN($R:$R),COLUMN()-($H1363*12-1))):BK1368)/($H1363*12)+IF($R1373=0,0,SUM(INDEX(1371:1371,1,MAX(COLUMN($R:$R),COLUMN()-(($H1363-$H1364)*12))):BK1373)/(($H1363)*12)))</f>
        <v>-37492.5</v>
      </c>
      <c r="BL1371" s="80" cm="1">
        <f t="array" aca="1" ref="BL1371" ca="1">(SUM(INDEX(1366:1366,1,MAX(COLUMN($R:$R),COLUMN()-($H1363*12-1))):BL1368)/($H1363*12)+IF($R1373=0,0,SUM(INDEX(1371:1371,1,MAX(COLUMN($R:$R),COLUMN()-(($H1363-$H1364)*12))):BL1373)/(($H1363)*12)))</f>
        <v>-38325.666666666664</v>
      </c>
      <c r="BM1371" s="80" cm="1">
        <f t="array" aca="1" ref="BM1371" ca="1">(SUM(INDEX(1366:1366,1,MAX(COLUMN($R:$R),COLUMN()-($H1363*12-1))):BM1368)/($H1363*12)+IF($R1373=0,0,SUM(INDEX(1371:1371,1,MAX(COLUMN($R:$R),COLUMN()-(($H1363-$H1364)*12))):BM1373)/(($H1363)*12)))</f>
        <v>-39158.833333333336</v>
      </c>
      <c r="BN1371" s="80" cm="1">
        <f t="array" aca="1" ref="BN1371" ca="1">(SUM(INDEX(1366:1366,1,MAX(COLUMN($R:$R),COLUMN()-($H1363*12-1))):BN1368)/($H1363*12)+IF($R1373=0,0,SUM(INDEX(1371:1371,1,MAX(COLUMN($R:$R),COLUMN()-(($H1363-$H1364)*12))):BN1373)/(($H1363)*12)))</f>
        <v>-39992</v>
      </c>
      <c r="BO1371" s="80" cm="1">
        <f t="array" aca="1" ref="BO1371" ca="1">(SUM(INDEX(1366:1366,1,MAX(COLUMN($R:$R),COLUMN()-($H1363*12-1))):BO1368)/($H1363*12)+IF($R1373=0,0,SUM(INDEX(1371:1371,1,MAX(COLUMN($R:$R),COLUMN()-(($H1363-$H1364)*12))):BO1373)/(($H1363)*12)))</f>
        <v>-40825.166666666664</v>
      </c>
      <c r="BP1371" s="80" cm="1">
        <f t="array" aca="1" ref="BP1371" ca="1">(SUM(INDEX(1366:1366,1,MAX(COLUMN($R:$R),COLUMN()-($H1363*12-1))):BP1368)/($H1363*12)+IF($R1373=0,0,SUM(INDEX(1371:1371,1,MAX(COLUMN($R:$R),COLUMN()-(($H1363-$H1364)*12))):BP1373)/(($H1363)*12)))</f>
        <v>-41658.333333333336</v>
      </c>
      <c r="BQ1371" s="80" cm="1">
        <f t="array" aca="1" ref="BQ1371" ca="1">(SUM(INDEX(1366:1366,1,MAX(COLUMN($R:$R),COLUMN()-($H1363*12-1))):BQ1368)/($H1363*12)+IF($R1373=0,0,SUM(INDEX(1371:1371,1,MAX(COLUMN($R:$R),COLUMN()-(($H1363-$H1364)*12))):BQ1373)/(($H1363)*12)))</f>
        <v>-42491.5</v>
      </c>
      <c r="BR1371" s="80" cm="1">
        <f t="array" aca="1" ref="BR1371" ca="1">(SUM(INDEX(1366:1366,1,MAX(COLUMN($R:$R),COLUMN()-($H1363*12-1))):BR1368)/($H1363*12)+IF($R1373=0,0,SUM(INDEX(1371:1371,1,MAX(COLUMN($R:$R),COLUMN()-(($H1363-$H1364)*12))):BR1373)/(($H1363)*12)))</f>
        <v>-43324.666666666664</v>
      </c>
      <c r="BS1371" s="80" cm="1">
        <f t="array" aca="1" ref="BS1371" ca="1">(SUM(INDEX(1366:1366,1,MAX(COLUMN($R:$R),COLUMN()-($H1363*12-1))):BS1368)/($H1363*12)+IF($R1373=0,0,SUM(INDEX(1371:1371,1,MAX(COLUMN($R:$R),COLUMN()-(($H1363-$H1364)*12))):BS1373)/(($H1363)*12)))</f>
        <v>-44157.833333333336</v>
      </c>
      <c r="BT1371" s="80" cm="1">
        <f t="array" aca="1" ref="BT1371" ca="1">(SUM(INDEX(1366:1366,1,MAX(COLUMN($R:$R),COLUMN()-($H1363*12-1))):BT1368)/($H1363*12)+IF($R1373=0,0,SUM(INDEX(1371:1371,1,MAX(COLUMN($R:$R),COLUMN()-(($H1363-$H1364)*12))):BT1373)/(($H1363)*12)))</f>
        <v>-44991</v>
      </c>
      <c r="BU1371" s="80" cm="1">
        <f t="array" aca="1" ref="BU1371" ca="1">(SUM(INDEX(1366:1366,1,MAX(COLUMN($R:$R),COLUMN()-($H1363*12-1))):BU1368)/($H1363*12)+IF($R1373=0,0,SUM(INDEX(1371:1371,1,MAX(COLUMN($R:$R),COLUMN()-(($H1363-$H1364)*12))):BU1373)/(($H1363)*12)))</f>
        <v>-45824.166666666664</v>
      </c>
      <c r="BV1371" s="80" cm="1">
        <f t="array" aca="1" ref="BV1371" ca="1">(SUM(INDEX(1366:1366,1,MAX(COLUMN($R:$R),COLUMN()-($H1363*12-1))):BV1368)/($H1363*12)+IF($R1373=0,0,SUM(INDEX(1371:1371,1,MAX(COLUMN($R:$R),COLUMN()-(($H1363-$H1364)*12))):BV1373)/(($H1363)*12)))</f>
        <v>-46657.333333333336</v>
      </c>
      <c r="BW1371" s="80" cm="1">
        <f t="array" aca="1" ref="BW1371" ca="1">(SUM(INDEX(1366:1366,1,MAX(COLUMN($R:$R),COLUMN()-($H1363*12-1))):BW1368)/($H1363*12)+IF($R1373=0,0,SUM(INDEX(1371:1371,1,MAX(COLUMN($R:$R),COLUMN()-(($H1363-$H1364)*12))):BW1373)/(($H1363)*12)))</f>
        <v>-47490.5</v>
      </c>
      <c r="BX1371" s="80" cm="1">
        <f t="array" aca="1" ref="BX1371" ca="1">(SUM(INDEX(1366:1366,1,MAX(COLUMN($R:$R),COLUMN()-($H1363*12-1))):BX1368)/($H1363*12)+IF($R1373=0,0,SUM(INDEX(1371:1371,1,MAX(COLUMN($R:$R),COLUMN()-(($H1363-$H1364)*12))):BX1373)/(($H1363)*12)))</f>
        <v>-48323.666666666664</v>
      </c>
      <c r="BY1371" s="80" cm="1">
        <f t="array" aca="1" ref="BY1371" ca="1">(SUM(INDEX(1366:1366,1,MAX(COLUMN($R:$R),COLUMN()-($H1363*12-1))):BY1368)/($H1363*12)+IF($R1373=0,0,SUM(INDEX(1371:1371,1,MAX(COLUMN($R:$R),COLUMN()-(($H1363-$H1364)*12))):BY1373)/(($H1363)*12)))</f>
        <v>-49156.833333333336</v>
      </c>
      <c r="BZ1371" s="80" cm="1">
        <f t="array" aca="1" ref="BZ1371" ca="1">(SUM(INDEX(1366:1366,1,MAX(COLUMN($R:$R),COLUMN()-($H1363*12-1))):BZ1368)/($H1363*12)+IF($R1373=0,0,SUM(INDEX(1371:1371,1,MAX(COLUMN($R:$R),COLUMN()-(($H1363-$H1364)*12))):BZ1373)/(($H1363)*12)))</f>
        <v>-49990</v>
      </c>
      <c r="CA1371" s="80" cm="1">
        <f t="array" aca="1" ref="CA1371" ca="1">(SUM(INDEX(1366:1366,1,MAX(COLUMN($R:$R),COLUMN()-($H1363*12-1))):CA1368)/($H1363*12)+IF($R1373=0,0,SUM(INDEX(1371:1371,1,MAX(COLUMN($R:$R),COLUMN()-(($H1363-$H1364)*12))):CA1373)/(($H1363)*12)))</f>
        <v>-49990</v>
      </c>
      <c r="CB1371" s="80" cm="1">
        <f t="array" aca="1" ref="CB1371" ca="1">(SUM(INDEX(1366:1366,1,MAX(COLUMN($R:$R),COLUMN()-($H1363*12-1))):CB1368)/($H1363*12)+IF($R1373=0,0,SUM(INDEX(1371:1371,1,MAX(COLUMN($R:$R),COLUMN()-(($H1363-$H1364)*12))):CB1373)/(($H1363)*12)))</f>
        <v>-49990</v>
      </c>
      <c r="CC1371" s="80" cm="1">
        <f t="array" aca="1" ref="CC1371" ca="1">(SUM(INDEX(1366:1366,1,MAX(COLUMN($R:$R),COLUMN()-($H1363*12-1))):CC1368)/($H1363*12)+IF($R1373=0,0,SUM(INDEX(1371:1371,1,MAX(COLUMN($R:$R),COLUMN()-(($H1363-$H1364)*12))):CC1373)/(($H1363)*12)))</f>
        <v>-49990</v>
      </c>
      <c r="CD1371" s="80" cm="1">
        <f t="array" aca="1" ref="CD1371" ca="1">(SUM(INDEX(1366:1366,1,MAX(COLUMN($R:$R),COLUMN()-($H1363*12-1))):CD1368)/($H1363*12)+IF($R1373=0,0,SUM(INDEX(1371:1371,1,MAX(COLUMN($R:$R),COLUMN()-(($H1363-$H1364)*12))):CD1373)/(($H1363)*12)))</f>
        <v>-49990</v>
      </c>
      <c r="CE1371" s="80" cm="1">
        <f t="array" aca="1" ref="CE1371" ca="1">(SUM(INDEX(1366:1366,1,MAX(COLUMN($R:$R),COLUMN()-($H1363*12-1))):CE1368)/($H1363*12)+IF($R1373=0,0,SUM(INDEX(1371:1371,1,MAX(COLUMN($R:$R),COLUMN()-(($H1363-$H1364)*12))):CE1373)/(($H1363)*12)))</f>
        <v>-49990</v>
      </c>
      <c r="CF1371" s="80" cm="1">
        <f t="array" aca="1" ref="CF1371" ca="1">(SUM(INDEX(1366:1366,1,MAX(COLUMN($R:$R),COLUMN()-($H1363*12-1))):CF1368)/($H1363*12)+IF($R1373=0,0,SUM(INDEX(1371:1371,1,MAX(COLUMN($R:$R),COLUMN()-(($H1363-$H1364)*12))):CF1373)/(($H1363)*12)))</f>
        <v>-49990</v>
      </c>
      <c r="CG1371" s="80" cm="1">
        <f t="array" aca="1" ref="CG1371" ca="1">(SUM(INDEX(1366:1366,1,MAX(COLUMN($R:$R),COLUMN()-($H1363*12-1))):CG1368)/($H1363*12)+IF($R1373=0,0,SUM(INDEX(1371:1371,1,MAX(COLUMN($R:$R),COLUMN()-(($H1363-$H1364)*12))):CG1373)/(($H1363)*12)))</f>
        <v>-49990</v>
      </c>
      <c r="CH1371" s="80" cm="1">
        <f t="array" aca="1" ref="CH1371" ca="1">(SUM(INDEX(1366:1366,1,MAX(COLUMN($R:$R),COLUMN()-($H1363*12-1))):CH1368)/($H1363*12)+IF($R1373=0,0,SUM(INDEX(1371:1371,1,MAX(COLUMN($R:$R),COLUMN()-(($H1363-$H1364)*12))):CH1373)/(($H1363)*12)))</f>
        <v>-49990</v>
      </c>
      <c r="CI1371" s="80" cm="1">
        <f t="array" aca="1" ref="CI1371" ca="1">(SUM(INDEX(1366:1366,1,MAX(COLUMN($R:$R),COLUMN()-($H1363*12-1))):CI1368)/($H1363*12)+IF($R1373=0,0,SUM(INDEX(1371:1371,1,MAX(COLUMN($R:$R),COLUMN()-(($H1363-$H1364)*12))):CI1373)/(($H1363)*12)))</f>
        <v>-49990</v>
      </c>
      <c r="CJ1371" s="80" cm="1">
        <f t="array" aca="1" ref="CJ1371" ca="1">(SUM(INDEX(1366:1366,1,MAX(COLUMN($R:$R),COLUMN()-($H1363*12-1))):CJ1368)/($H1363*12)+IF($R1373=0,0,SUM(INDEX(1371:1371,1,MAX(COLUMN($R:$R),COLUMN()-(($H1363-$H1364)*12))):CJ1373)/(($H1363)*12)))</f>
        <v>-49990</v>
      </c>
      <c r="CK1371" s="80" cm="1">
        <f t="array" aca="1" ref="CK1371" ca="1">(SUM(INDEX(1366:1366,1,MAX(COLUMN($R:$R),COLUMN()-($H1363*12-1))):CK1368)/($H1363*12)+IF($R1373=0,0,SUM(INDEX(1371:1371,1,MAX(COLUMN($R:$R),COLUMN()-(($H1363-$H1364)*12))):CK1373)/(($H1363)*12)))</f>
        <v>-49990</v>
      </c>
      <c r="CL1371" s="80" cm="1">
        <f t="array" aca="1" ref="CL1371" ca="1">(SUM(INDEX(1366:1366,1,MAX(COLUMN($R:$R),COLUMN()-($H1363*12-1))):CL1368)/($H1363*12)+IF($R1373=0,0,SUM(INDEX(1371:1371,1,MAX(COLUMN($R:$R),COLUMN()-(($H1363-$H1364)*12))):CL1373)/(($H1363)*12)))</f>
        <v>-49990</v>
      </c>
      <c r="CN1371" s="80">
        <f>SUMIF($5:$5,CN$2,1369:1369)</f>
        <v>0</v>
      </c>
      <c r="CO1371" s="80" t="e" cm="1">
        <f t="array" ref="CO1371">(SUM(INDEX(1366:1366,1,MAX(COLUMN($CN:$CN),COLUMN()-($H1363*4-1))):CO1368)/($H1363*4)-IF($CN1373=0,0,SUM(INDEX(1371:1371,1,MAX(COLUMN($CN:$CN),COLUMN()-(($H1363-$H1364)*4))):CO1373)/(($H1363)*4)))</f>
        <v>#N/A</v>
      </c>
      <c r="CP1371" s="80" t="e" cm="1">
        <f t="array" ref="CP1371">(SUM(INDEX(1366:1366,1,MAX(COLUMN($CN:$CN),COLUMN()-($H1363*4-1))):CP1368)/($H1363*4)-IF($CN1373=0,0,SUM(INDEX(1371:1371,1,MAX(COLUMN($CN:$CN),COLUMN()-(($H1363-$H1364)*4))):CP1373)/(($H1363)*4)))</f>
        <v>#N/A</v>
      </c>
      <c r="CQ1371" s="80" t="e" cm="1">
        <f t="array" ref="CQ1371">(SUM(INDEX(1366:1366,1,MAX(COLUMN($CN:$CN),COLUMN()-($H1363*4-1))):CQ1368)/($H1363*4)-IF($CN1373=0,0,SUM(INDEX(1371:1371,1,MAX(COLUMN($CN:$CN),COLUMN()-(($H1363-$H1364)*4))):CQ1373)/(($H1363)*4)))</f>
        <v>#N/A</v>
      </c>
      <c r="CR1371" s="80" t="e" cm="1">
        <f t="array" ref="CR1371">(SUM(INDEX(1366:1366,1,MAX(COLUMN($CN:$CN),COLUMN()-($H1363*4-1))):CR1368)/($H1363*4)-IF($CN1373=0,0,SUM(INDEX(1371:1371,1,MAX(COLUMN($CN:$CN),COLUMN()-(($H1363-$H1364)*4))):CR1373)/(($H1363)*4)))</f>
        <v>#N/A</v>
      </c>
      <c r="CS1371" s="80" t="e" cm="1">
        <f t="array" ref="CS1371">(SUM(INDEX(1366:1366,1,MAX(COLUMN($CN:$CN),COLUMN()-($H1363*4-1))):CS1368)/($H1363*4)-IF($CN1373=0,0,SUM(INDEX(1371:1371,1,MAX(COLUMN($CN:$CN),COLUMN()-(($H1363-$H1364)*4))):CS1373)/(($H1363)*4)))</f>
        <v>#N/A</v>
      </c>
      <c r="CT1371" s="80" t="e" cm="1">
        <f t="array" ref="CT1371">(SUM(INDEX(1366:1366,1,MAX(COLUMN($CN:$CN),COLUMN()-($H1363*4-1))):CT1368)/($H1363*4)-IF($CN1373=0,0,SUM(INDEX(1371:1371,1,MAX(COLUMN($CN:$CN),COLUMN()-(($H1363-$H1364)*4))):CT1373)/(($H1363)*4)))</f>
        <v>#N/A</v>
      </c>
      <c r="CU1371" s="80" t="e" cm="1">
        <f t="array" ref="CU1371">(SUM(INDEX(1366:1366,1,MAX(COLUMN($CN:$CN),COLUMN()-($H1363*4-1))):CU1368)/($H1363*4)-IF($CN1373=0,0,SUM(INDEX(1371:1371,1,MAX(COLUMN($CN:$CN),COLUMN()-(($H1363-$H1364)*4))):CU1373)/(($H1363)*4)))</f>
        <v>#N/A</v>
      </c>
      <c r="CV1371" s="80" t="e" cm="1">
        <f t="array" ref="CV1371">(SUM(INDEX(1366:1366,1,MAX(COLUMN($CN:$CN),COLUMN()-($H1363*4-1))):CV1368)/($H1363*4)-IF($CN1373=0,0,SUM(INDEX(1371:1371,1,MAX(COLUMN($CN:$CN),COLUMN()-(($H1363-$H1364)*4))):CV1373)/(($H1363)*4)))</f>
        <v>#N/A</v>
      </c>
      <c r="CW1371" s="80" t="e" cm="1">
        <f t="array" ref="CW1371">(SUM(INDEX(1366:1366,1,MAX(COLUMN($CN:$CN),COLUMN()-($H1363*4-1))):CW1368)/($H1363*4)-IF($CN1373=0,0,SUM(INDEX(1371:1371,1,MAX(COLUMN($CN:$CN),COLUMN()-(($H1363-$H1364)*4))):CW1373)/(($H1363)*4)))</f>
        <v>#N/A</v>
      </c>
      <c r="CX1371" s="80" t="e" cm="1">
        <f t="array" ref="CX1371">(SUM(INDEX(1366:1366,1,MAX(COLUMN($CN:$CN),COLUMN()-($H1363*4-1))):CX1368)/($H1363*4)-IF($CN1373=0,0,SUM(INDEX(1371:1371,1,MAX(COLUMN($CN:$CN),COLUMN()-(($H1363-$H1364)*4))):CX1373)/(($H1363)*4)))</f>
        <v>#N/A</v>
      </c>
      <c r="CY1371" s="80" t="e" cm="1">
        <f t="array" ref="CY1371">(SUM(INDEX(1366:1366,1,MAX(COLUMN($CN:$CN),COLUMN()-($H1363*4-1))):CY1368)/($H1363*4)-IF($CN1373=0,0,SUM(INDEX(1371:1371,1,MAX(COLUMN($CN:$CN),COLUMN()-(($H1363-$H1364)*4))):CY1373)/(($H1363)*4)))</f>
        <v>#N/A</v>
      </c>
      <c r="CZ1371" s="80" t="e" cm="1">
        <f t="array" ref="CZ1371">(SUM(INDEX(1366:1366,1,MAX(COLUMN($CN:$CN),COLUMN()-($H1363*4-1))):CZ1368)/($H1363*4)-IF($CN1373=0,0,SUM(INDEX(1371:1371,1,MAX(COLUMN($CN:$CN),COLUMN()-(($H1363-$H1364)*4))):CZ1373)/(($H1363)*4)))</f>
        <v>#N/A</v>
      </c>
      <c r="DA1371" s="80" t="e" cm="1">
        <f t="array" ref="DA1371">(SUM(INDEX(1366:1366,1,MAX(COLUMN($CN:$CN),COLUMN()-($H1363*4-1))):DA1368)/($H1363*4)-IF($CN1373=0,0,SUM(INDEX(1371:1371,1,MAX(COLUMN($CN:$CN),COLUMN()-(($H1363-$H1364)*4))):DA1373)/(($H1363)*4)))</f>
        <v>#N/A</v>
      </c>
      <c r="DB1371" s="80" t="e" cm="1">
        <f t="array" ref="DB1371">(SUM(INDEX(1366:1366,1,MAX(COLUMN($CN:$CN),COLUMN()-($H1363*4-1))):DB1368)/($H1363*4)-IF($CN1373=0,0,SUM(INDEX(1371:1371,1,MAX(COLUMN($CN:$CN),COLUMN()-(($H1363-$H1364)*4))):DB1373)/(($H1363)*4)))</f>
        <v>#N/A</v>
      </c>
      <c r="DC1371" s="80" t="e" cm="1">
        <f t="array" ref="DC1371">(SUM(INDEX(1366:1366,1,MAX(COLUMN($CN:$CN),COLUMN()-($H1363*4-1))):DC1368)/($H1363*4)-IF($CN1373=0,0,SUM(INDEX(1371:1371,1,MAX(COLUMN($CN:$CN),COLUMN()-(($H1363-$H1364)*4))):DC1373)/(($H1363)*4)))</f>
        <v>#N/A</v>
      </c>
      <c r="DD1371" s="80" t="e" cm="1">
        <f t="array" ref="DD1371">(SUM(INDEX(1366:1366,1,MAX(COLUMN($CN:$CN),COLUMN()-($H1363*4-1))):DD1368)/($H1363*4)-IF($CN1373=0,0,SUM(INDEX(1371:1371,1,MAX(COLUMN($CN:$CN),COLUMN()-(($H1363-$H1364)*4))):DD1373)/(($H1363)*4)))</f>
        <v>#N/A</v>
      </c>
      <c r="DE1371" s="80" t="e" cm="1">
        <f t="array" ref="DE1371">(SUM(INDEX(1366:1366,1,MAX(COLUMN($CN:$CN),COLUMN()-($H1363*4-1))):DE1368)/($H1363*4)-IF($CN1373=0,0,SUM(INDEX(1371:1371,1,MAX(COLUMN($CN:$CN),COLUMN()-(($H1363-$H1364)*4))):DE1373)/(($H1363)*4)))</f>
        <v>#N/A</v>
      </c>
      <c r="DF1371" s="80" t="e" cm="1">
        <f t="array" ref="DF1371">(SUM(INDEX(1366:1366,1,MAX(COLUMN($CN:$CN),COLUMN()-($H1363*4-1))):DF1368)/($H1363*4)-IF($CN1373=0,0,SUM(INDEX(1371:1371,1,MAX(COLUMN($CN:$CN),COLUMN()-(($H1363-$H1364)*4))):DF1373)/(($H1363)*4)))</f>
        <v>#N/A</v>
      </c>
      <c r="DG1371" s="80" t="e" cm="1">
        <f t="array" ref="DG1371">(SUM(INDEX(1366:1366,1,MAX(COLUMN($CN:$CN),COLUMN()-($H1363*4-1))):DG1368)/($H1363*4)-IF($CN1373=0,0,SUM(INDEX(1371:1371,1,MAX(COLUMN($CN:$CN),COLUMN()-(($H1363-$H1364)*4))):DG1373)/(($H1363)*4)))</f>
        <v>#N/A</v>
      </c>
      <c r="DH1371" s="80" t="e" cm="1">
        <f t="array" ref="DH1371">(SUM(INDEX(1366:1366,1,MAX(COLUMN($CN:$CN),COLUMN()-($H1363*4-1))):DH1368)/($H1363*4)-IF($CN1373=0,0,SUM(INDEX(1371:1371,1,MAX(COLUMN($CN:$CN),COLUMN()-(($H1363-$H1364)*4))):DH1373)/(($H1363)*4)))</f>
        <v>#N/A</v>
      </c>
      <c r="DI1371" s="80" t="e" cm="1">
        <f t="array" ref="DI1371">(SUM(INDEX(1366:1366,1,MAX(COLUMN($CN:$CN),COLUMN()-($H1363*4-1))):DI1368)/($H1363*4)-IF($CN1373=0,0,SUM(INDEX(1371:1371,1,MAX(COLUMN($CN:$CN),COLUMN()-(($H1363-$H1364)*4))):DI1373)/(($H1363)*4)))</f>
        <v>#N/A</v>
      </c>
      <c r="DJ1371" s="80" t="e" cm="1">
        <f t="array" ref="DJ1371">(SUM(INDEX(1366:1366,1,MAX(COLUMN($CN:$CN),COLUMN()-($H1363*4-1))):DJ1368)/($H1363*4)-IF($CN1373=0,0,SUM(INDEX(1371:1371,1,MAX(COLUMN($CN:$CN),COLUMN()-(($H1363-$H1364)*4))):DJ1373)/(($H1363)*4)))</f>
        <v>#N/A</v>
      </c>
      <c r="DK1371" s="80" t="e" cm="1">
        <f t="array" ref="DK1371">(SUM(INDEX(1366:1366,1,MAX(COLUMN($CN:$CN),COLUMN()-($H1363*4-1))):DK1368)/($H1363*4)-IF($CN1373=0,0,SUM(INDEX(1371:1371,1,MAX(COLUMN($CN:$CN),COLUMN()-(($H1363-$H1364)*4))):DK1373)/(($H1363)*4)))</f>
        <v>#N/A</v>
      </c>
      <c r="DL1371" s="80" t="e" cm="1">
        <f t="array" ref="DL1371">(SUM(INDEX(1366:1366,1,MAX(COLUMN($CN:$CN),COLUMN()-($H1363*4-1))):DL1368)/($H1363*4)-IF($CN1373=0,0,SUM(INDEX(1371:1371,1,MAX(COLUMN($CN:$CN),COLUMN()-(($H1363-$H1364)*4))):DL1373)/(($H1363)*4)))</f>
        <v>#N/A</v>
      </c>
    </row>
    <row r="1372" spans="1:116" x14ac:dyDescent="0.4">
      <c r="B1372" s="8"/>
      <c r="C1372" s="8"/>
      <c r="D1372" t="s">
        <v>767</v>
      </c>
      <c r="E1372" s="8" t="str">
        <f t="shared" si="1649"/>
        <v>1372 FAPPE-S</v>
      </c>
      <c r="G1372" s="125"/>
      <c r="I1372" s="62"/>
      <c r="J1372" s="62"/>
      <c r="K1372" s="53"/>
      <c r="L1372" s="53"/>
      <c r="M1372" s="53"/>
      <c r="N1372" s="53"/>
      <c r="O1372" s="53"/>
      <c r="P1372" s="53"/>
      <c r="R1372" s="82"/>
      <c r="S1372" s="153"/>
      <c r="T1372" s="153"/>
      <c r="U1372" s="153"/>
      <c r="V1372" s="153"/>
      <c r="W1372" s="153"/>
      <c r="X1372" s="153"/>
      <c r="Y1372" s="153"/>
      <c r="Z1372" s="153"/>
      <c r="AA1372" s="153"/>
      <c r="AB1372" s="153"/>
      <c r="AC1372" s="153"/>
      <c r="AD1372" s="153"/>
      <c r="AE1372" s="153"/>
      <c r="AF1372" s="153"/>
      <c r="AG1372" s="153"/>
      <c r="AH1372" s="153"/>
      <c r="AI1372" s="153"/>
      <c r="AJ1372" s="153"/>
      <c r="AK1372" s="153"/>
      <c r="AL1372" s="153"/>
      <c r="AM1372" s="153"/>
      <c r="AN1372" s="153"/>
      <c r="AO1372" s="153"/>
      <c r="AP1372" s="153"/>
      <c r="AQ1372" s="153"/>
      <c r="AR1372" s="153"/>
      <c r="AS1372" s="153"/>
      <c r="AT1372" s="153"/>
      <c r="AU1372" s="153"/>
      <c r="AV1372" s="153"/>
      <c r="AW1372" s="153"/>
      <c r="AX1372" s="153"/>
      <c r="AY1372" s="153"/>
      <c r="AZ1372" s="153"/>
      <c r="BA1372" s="153"/>
      <c r="BB1372" s="153"/>
      <c r="BC1372" s="153"/>
      <c r="BD1372" s="153"/>
      <c r="BE1372" s="153"/>
      <c r="BF1372" s="153"/>
      <c r="BG1372" s="153"/>
      <c r="BH1372" s="153"/>
      <c r="BI1372" s="153"/>
      <c r="BJ1372" s="153"/>
      <c r="BK1372" s="153"/>
      <c r="BL1372" s="153"/>
      <c r="BM1372" s="153"/>
      <c r="BN1372" s="153"/>
      <c r="BO1372" s="153"/>
      <c r="BP1372" s="153"/>
      <c r="BQ1372" s="153"/>
      <c r="BR1372" s="153"/>
      <c r="BS1372" s="153"/>
      <c r="BT1372" s="153"/>
      <c r="BU1372" s="153"/>
      <c r="BV1372" s="153"/>
      <c r="BW1372" s="153"/>
      <c r="BX1372" s="153"/>
      <c r="BY1372" s="153"/>
      <c r="BZ1372" s="153"/>
      <c r="CA1372" s="153"/>
      <c r="CB1372" s="153"/>
      <c r="CC1372" s="153"/>
      <c r="CD1372" s="153"/>
      <c r="CE1372" s="153"/>
      <c r="CF1372" s="153"/>
      <c r="CG1372" s="153"/>
      <c r="CH1372" s="153"/>
      <c r="CI1372" s="153"/>
      <c r="CJ1372" s="153"/>
      <c r="CK1372" s="153"/>
      <c r="CL1372" s="153"/>
      <c r="CN1372" s="62"/>
      <c r="CO1372" s="153"/>
      <c r="CP1372" s="153"/>
      <c r="CQ1372" s="153"/>
      <c r="CR1372" s="153"/>
      <c r="CS1372" s="153"/>
      <c r="CT1372" s="153"/>
      <c r="CU1372" s="153"/>
      <c r="CV1372" s="153"/>
      <c r="CW1372" s="153"/>
      <c r="CX1372" s="153"/>
      <c r="CY1372" s="153"/>
      <c r="CZ1372" s="153"/>
      <c r="DA1372" s="153"/>
      <c r="DB1372" s="153"/>
      <c r="DC1372" s="153"/>
      <c r="DD1372" s="153"/>
      <c r="DE1372" s="153"/>
      <c r="DF1372" s="153"/>
      <c r="DG1372" s="153"/>
      <c r="DH1372" s="153"/>
      <c r="DI1372" s="153"/>
      <c r="DJ1372" s="153"/>
      <c r="DK1372" s="153"/>
      <c r="DL1372" s="153"/>
    </row>
    <row r="1373" spans="1:116" x14ac:dyDescent="0.4">
      <c r="B1373" s="8" t="str">
        <f>E1373</f>
        <v>1373 FAPPE-S</v>
      </c>
      <c r="C1373" s="8"/>
      <c r="D1373" t="s">
        <v>767</v>
      </c>
      <c r="E1373" s="8" t="str">
        <f t="shared" si="1649"/>
        <v>1373 FAPPE-S</v>
      </c>
      <c r="G1373" s="158" t="s">
        <v>251</v>
      </c>
      <c r="I1373" s="74">
        <v>0</v>
      </c>
      <c r="J1373" s="74"/>
      <c r="K1373" s="53"/>
      <c r="L1373" s="53"/>
      <c r="M1373" s="53"/>
      <c r="N1373" s="53"/>
      <c r="O1373" s="53"/>
      <c r="P1373" s="53"/>
      <c r="R1373" s="24">
        <f>-$I1373</f>
        <v>0</v>
      </c>
      <c r="S1373" s="153"/>
      <c r="T1373" s="153"/>
      <c r="U1373" s="153"/>
      <c r="V1373" s="153"/>
      <c r="W1373" s="153"/>
      <c r="X1373" s="153"/>
      <c r="Y1373" s="153"/>
      <c r="Z1373" s="153"/>
      <c r="AA1373" s="153"/>
      <c r="AB1373" s="153"/>
      <c r="AC1373" s="153"/>
      <c r="AD1373" s="153"/>
      <c r="AE1373" s="153"/>
      <c r="AF1373" s="153"/>
      <c r="AG1373" s="153"/>
      <c r="AH1373" s="153"/>
      <c r="AI1373" s="153"/>
      <c r="AJ1373" s="153"/>
      <c r="AK1373" s="153"/>
      <c r="AL1373" s="153"/>
      <c r="AM1373" s="153"/>
      <c r="AN1373" s="153"/>
      <c r="AO1373" s="153"/>
      <c r="AP1373" s="153"/>
      <c r="AQ1373" s="153"/>
      <c r="AR1373" s="153"/>
      <c r="AS1373" s="153"/>
      <c r="AT1373" s="153"/>
      <c r="AU1373" s="153"/>
      <c r="AV1373" s="153"/>
      <c r="AW1373" s="153"/>
      <c r="AX1373" s="153"/>
      <c r="AY1373" s="153"/>
      <c r="AZ1373" s="153"/>
      <c r="BA1373" s="153"/>
      <c r="BB1373" s="153"/>
      <c r="BC1373" s="153"/>
      <c r="BD1373" s="153"/>
      <c r="BE1373" s="153"/>
      <c r="BF1373" s="153"/>
      <c r="BG1373" s="153"/>
      <c r="BH1373" s="153"/>
      <c r="BI1373" s="153"/>
      <c r="BJ1373" s="153"/>
      <c r="BK1373" s="153"/>
      <c r="BL1373" s="153"/>
      <c r="BM1373" s="153"/>
      <c r="BN1373" s="153"/>
      <c r="BO1373" s="153"/>
      <c r="BP1373" s="153"/>
      <c r="BQ1373" s="153"/>
      <c r="BR1373" s="153"/>
      <c r="BS1373" s="153"/>
      <c r="BT1373" s="153"/>
      <c r="BU1373" s="153"/>
      <c r="BV1373" s="153"/>
      <c r="BW1373" s="153"/>
      <c r="BX1373" s="153"/>
      <c r="BY1373" s="153"/>
      <c r="BZ1373" s="153"/>
      <c r="CA1373" s="153"/>
      <c r="CB1373" s="153"/>
      <c r="CC1373" s="153"/>
      <c r="CD1373" s="153"/>
      <c r="CE1373" s="153"/>
      <c r="CF1373" s="153"/>
      <c r="CG1373" s="153"/>
      <c r="CH1373" s="153"/>
      <c r="CI1373" s="153"/>
      <c r="CJ1373" s="153"/>
      <c r="CK1373" s="153"/>
      <c r="CL1373" s="153"/>
      <c r="CN1373" s="74">
        <f>I1373</f>
        <v>0</v>
      </c>
      <c r="CO1373" s="153"/>
      <c r="CP1373" s="153"/>
      <c r="CQ1373" s="153"/>
      <c r="CR1373" s="153"/>
      <c r="CS1373" s="153"/>
      <c r="CT1373" s="153"/>
      <c r="CU1373" s="153"/>
      <c r="CV1373" s="153"/>
      <c r="CW1373" s="153"/>
      <c r="CX1373" s="153"/>
      <c r="CY1373" s="153"/>
      <c r="CZ1373" s="153"/>
      <c r="DA1373" s="153"/>
      <c r="DB1373" s="153"/>
      <c r="DC1373" s="153"/>
      <c r="DD1373" s="153"/>
      <c r="DE1373" s="153"/>
      <c r="DF1373" s="153"/>
      <c r="DG1373" s="153"/>
      <c r="DH1373" s="153"/>
      <c r="DI1373" s="153"/>
      <c r="DJ1373" s="153"/>
      <c r="DK1373" s="153"/>
      <c r="DL1373" s="153"/>
    </row>
    <row r="1374" spans="1:116" x14ac:dyDescent="0.4">
      <c r="D1374" t="s">
        <v>767</v>
      </c>
      <c r="E1374" s="8" t="str">
        <f t="shared" si="1649"/>
        <v>1374 FAPPE-S</v>
      </c>
      <c r="G1374" s="125"/>
      <c r="S1374" s="72"/>
      <c r="T1374" s="72"/>
      <c r="U1374" s="72"/>
      <c r="V1374" s="72"/>
      <c r="W1374" s="72"/>
      <c r="X1374" s="72"/>
      <c r="Y1374" s="72"/>
      <c r="Z1374" s="72"/>
      <c r="AA1374" s="72"/>
      <c r="AB1374" s="72"/>
      <c r="AC1374" s="72"/>
      <c r="AD1374" s="72"/>
      <c r="AE1374" s="72"/>
      <c r="AF1374" s="72"/>
      <c r="AG1374" s="72"/>
      <c r="AH1374" s="72"/>
      <c r="AI1374" s="72"/>
      <c r="AJ1374" s="72"/>
      <c r="AK1374" s="72"/>
      <c r="AL1374" s="72"/>
      <c r="AM1374" s="72"/>
      <c r="AN1374" s="72"/>
      <c r="AO1374" s="72"/>
      <c r="AP1374" s="72"/>
      <c r="AQ1374" s="72"/>
      <c r="AR1374" s="72"/>
      <c r="AS1374" s="72"/>
      <c r="AT1374" s="72"/>
      <c r="AU1374" s="72"/>
      <c r="AV1374" s="72"/>
      <c r="AW1374" s="72"/>
      <c r="AX1374" s="72"/>
      <c r="AY1374" s="72"/>
      <c r="AZ1374" s="72"/>
      <c r="BA1374" s="72"/>
      <c r="BB1374" s="72"/>
      <c r="BC1374" s="72"/>
      <c r="BD1374" s="72"/>
      <c r="BE1374" s="72"/>
      <c r="BF1374" s="72"/>
      <c r="BG1374" s="72"/>
      <c r="BH1374" s="72"/>
      <c r="BI1374" s="72"/>
      <c r="BJ1374" s="72"/>
      <c r="BK1374" s="72"/>
      <c r="BL1374" s="72"/>
      <c r="BM1374" s="72"/>
      <c r="BN1374" s="72"/>
      <c r="BO1374" s="72"/>
      <c r="BP1374" s="72"/>
      <c r="BQ1374" s="72"/>
      <c r="BR1374" s="72"/>
      <c r="BS1374" s="72"/>
      <c r="BT1374" s="72"/>
      <c r="BU1374" s="72"/>
      <c r="BV1374" s="72"/>
      <c r="BW1374" s="72"/>
      <c r="BX1374" s="72"/>
      <c r="BY1374" s="72"/>
      <c r="BZ1374" s="72"/>
      <c r="CA1374" s="72"/>
      <c r="CB1374" s="72"/>
      <c r="CC1374" s="72"/>
      <c r="CD1374" s="72"/>
      <c r="CE1374" s="72"/>
      <c r="CF1374" s="72"/>
      <c r="CG1374" s="72"/>
      <c r="CH1374" s="72"/>
      <c r="CI1374" s="72"/>
      <c r="CJ1374" s="72"/>
      <c r="CK1374" s="72"/>
      <c r="CL1374" s="72"/>
      <c r="CO1374" s="72"/>
      <c r="CP1374" s="72"/>
      <c r="CQ1374" s="72"/>
      <c r="CR1374" s="72"/>
      <c r="CS1374" s="72"/>
      <c r="CT1374" s="72"/>
      <c r="CU1374" s="72"/>
      <c r="CV1374" s="72"/>
      <c r="CW1374" s="72"/>
      <c r="CX1374" s="72"/>
      <c r="CY1374" s="72"/>
      <c r="CZ1374" s="72"/>
      <c r="DA1374" s="72"/>
      <c r="DB1374" s="72"/>
      <c r="DC1374" s="72"/>
      <c r="DD1374" s="72"/>
      <c r="DE1374" s="72"/>
      <c r="DF1374" s="72"/>
      <c r="DG1374" s="72"/>
      <c r="DH1374" s="72"/>
      <c r="DI1374" s="72"/>
      <c r="DJ1374" s="72"/>
      <c r="DK1374" s="72"/>
      <c r="DL1374" s="72"/>
    </row>
    <row r="1375" spans="1:116" x14ac:dyDescent="0.4">
      <c r="D1375" t="s">
        <v>767</v>
      </c>
      <c r="E1375" s="8" t="str">
        <f t="shared" ref="E1375:E1378" si="1718">ROW()&amp;" "&amp;D1375</f>
        <v>1375 FAPPE-S</v>
      </c>
      <c r="G1375" s="95" t="s">
        <v>205</v>
      </c>
      <c r="H1375" s="12"/>
      <c r="S1375" s="72"/>
      <c r="T1375" s="72"/>
      <c r="U1375" s="72"/>
      <c r="V1375" s="72"/>
      <c r="W1375" s="72"/>
      <c r="X1375" s="72"/>
      <c r="Y1375" s="72"/>
      <c r="Z1375" s="72"/>
      <c r="AA1375" s="72"/>
      <c r="AB1375" s="72"/>
      <c r="AC1375" s="72"/>
      <c r="AD1375" s="72"/>
      <c r="AE1375" s="72"/>
      <c r="AF1375" s="72"/>
      <c r="AG1375" s="72"/>
      <c r="AH1375" s="72"/>
      <c r="AI1375" s="72"/>
      <c r="AJ1375" s="72"/>
      <c r="AK1375" s="72"/>
      <c r="AL1375" s="72"/>
      <c r="AM1375" s="72"/>
      <c r="AN1375" s="72"/>
      <c r="AO1375" s="72"/>
      <c r="AP1375" s="72"/>
      <c r="AQ1375" s="72"/>
      <c r="AR1375" s="72"/>
      <c r="AS1375" s="72"/>
      <c r="AT1375" s="72"/>
      <c r="AU1375" s="72"/>
      <c r="AV1375" s="72"/>
      <c r="AW1375" s="72"/>
      <c r="AX1375" s="72"/>
      <c r="AY1375" s="72"/>
      <c r="AZ1375" s="72"/>
      <c r="BA1375" s="72"/>
      <c r="BB1375" s="72"/>
      <c r="BC1375" s="72"/>
      <c r="BD1375" s="72"/>
      <c r="BE1375" s="72"/>
      <c r="BF1375" s="72"/>
      <c r="BG1375" s="72"/>
      <c r="BH1375" s="72"/>
      <c r="BI1375" s="72"/>
      <c r="BJ1375" s="72"/>
      <c r="BK1375" s="72"/>
      <c r="BL1375" s="72"/>
      <c r="BM1375" s="72"/>
      <c r="BN1375" s="72"/>
      <c r="BO1375" s="72"/>
      <c r="BP1375" s="72"/>
      <c r="BQ1375" s="72"/>
      <c r="BR1375" s="72"/>
      <c r="BS1375" s="72"/>
      <c r="BT1375" s="72"/>
      <c r="BU1375" s="72"/>
      <c r="BV1375" s="72"/>
      <c r="BW1375" s="72"/>
      <c r="BX1375" s="72"/>
      <c r="BY1375" s="72"/>
      <c r="BZ1375" s="72"/>
      <c r="CA1375" s="72"/>
      <c r="CB1375" s="72"/>
      <c r="CC1375" s="72"/>
      <c r="CD1375" s="72"/>
      <c r="CE1375" s="72"/>
      <c r="CF1375" s="72"/>
      <c r="CG1375" s="72"/>
      <c r="CH1375" s="72"/>
      <c r="CI1375" s="72"/>
      <c r="CJ1375" s="72"/>
      <c r="CK1375" s="72"/>
      <c r="CL1375" s="72"/>
      <c r="CO1375" s="72"/>
      <c r="CP1375" s="72"/>
      <c r="CQ1375" s="72"/>
      <c r="CR1375" s="72"/>
      <c r="CS1375" s="72"/>
      <c r="CT1375" s="72"/>
      <c r="CU1375" s="72"/>
      <c r="CV1375" s="72"/>
      <c r="CW1375" s="72"/>
      <c r="CX1375" s="72"/>
      <c r="CY1375" s="72"/>
      <c r="CZ1375" s="72"/>
      <c r="DA1375" s="72"/>
      <c r="DB1375" s="72"/>
      <c r="DC1375" s="72"/>
      <c r="DD1375" s="72"/>
      <c r="DE1375" s="72"/>
      <c r="DF1375" s="72"/>
      <c r="DG1375" s="72"/>
      <c r="DH1375" s="72"/>
      <c r="DI1375" s="72"/>
      <c r="DJ1375" s="72"/>
      <c r="DK1375" s="72"/>
      <c r="DL1375" s="72"/>
    </row>
    <row r="1376" spans="1:116" x14ac:dyDescent="0.4">
      <c r="D1376" t="s">
        <v>767</v>
      </c>
      <c r="E1376" s="8" t="str">
        <f t="shared" si="1718"/>
        <v>1376 FAPPE-S</v>
      </c>
      <c r="G1376" s="158" t="str">
        <f>"Gross PP&amp;E - "&amp;SUBSTITUTE(G1361,":","")</f>
        <v>Gross PP&amp;E - Volume driven secondary PP&amp;E</v>
      </c>
      <c r="I1376" s="80">
        <f>I1373</f>
        <v>0</v>
      </c>
      <c r="J1376" s="80"/>
      <c r="K1376" s="24">
        <f t="shared" ref="K1376:P1378" ca="1" si="1719">SUMIF($4:$4,K$2,1376:1376)</f>
        <v>600000</v>
      </c>
      <c r="L1376" s="24">
        <f t="shared" ca="1" si="1719"/>
        <v>1200000</v>
      </c>
      <c r="M1376" s="24">
        <f t="shared" ca="1" si="1719"/>
        <v>1800000</v>
      </c>
      <c r="N1376" s="24">
        <f t="shared" ca="1" si="1719"/>
        <v>2400000</v>
      </c>
      <c r="O1376" s="24">
        <f t="shared" ca="1" si="1719"/>
        <v>3000000</v>
      </c>
      <c r="P1376" s="24">
        <f t="shared" ca="1" si="1719"/>
        <v>3600000</v>
      </c>
      <c r="R1376" s="24">
        <f>$I1376</f>
        <v>0</v>
      </c>
      <c r="S1376" s="80">
        <f t="shared" ref="S1376:AX1376" ca="1" si="1720">-S1368+R1376</f>
        <v>50000</v>
      </c>
      <c r="T1376" s="80">
        <f t="shared" ca="1" si="1720"/>
        <v>100000</v>
      </c>
      <c r="U1376" s="80">
        <f t="shared" ca="1" si="1720"/>
        <v>150000</v>
      </c>
      <c r="V1376" s="80">
        <f t="shared" ca="1" si="1720"/>
        <v>200000</v>
      </c>
      <c r="W1376" s="80">
        <f t="shared" ca="1" si="1720"/>
        <v>250000</v>
      </c>
      <c r="X1376" s="80">
        <f t="shared" ca="1" si="1720"/>
        <v>300000</v>
      </c>
      <c r="Y1376" s="80">
        <f t="shared" ca="1" si="1720"/>
        <v>350000</v>
      </c>
      <c r="Z1376" s="80">
        <f t="shared" ca="1" si="1720"/>
        <v>400000</v>
      </c>
      <c r="AA1376" s="80">
        <f t="shared" ca="1" si="1720"/>
        <v>450000</v>
      </c>
      <c r="AB1376" s="80">
        <f t="shared" ca="1" si="1720"/>
        <v>500000</v>
      </c>
      <c r="AC1376" s="80">
        <f t="shared" ca="1" si="1720"/>
        <v>550000</v>
      </c>
      <c r="AD1376" s="80">
        <f t="shared" ca="1" si="1720"/>
        <v>600000</v>
      </c>
      <c r="AE1376" s="80">
        <f t="shared" ca="1" si="1720"/>
        <v>650000</v>
      </c>
      <c r="AF1376" s="80">
        <f t="shared" ca="1" si="1720"/>
        <v>700000</v>
      </c>
      <c r="AG1376" s="80">
        <f t="shared" ca="1" si="1720"/>
        <v>750000</v>
      </c>
      <c r="AH1376" s="80">
        <f t="shared" ca="1" si="1720"/>
        <v>800000</v>
      </c>
      <c r="AI1376" s="80">
        <f t="shared" ca="1" si="1720"/>
        <v>850000</v>
      </c>
      <c r="AJ1376" s="80">
        <f t="shared" ca="1" si="1720"/>
        <v>900000</v>
      </c>
      <c r="AK1376" s="80">
        <f t="shared" ca="1" si="1720"/>
        <v>950000</v>
      </c>
      <c r="AL1376" s="80">
        <f t="shared" ca="1" si="1720"/>
        <v>1000000</v>
      </c>
      <c r="AM1376" s="80">
        <f t="shared" ca="1" si="1720"/>
        <v>1050000</v>
      </c>
      <c r="AN1376" s="80">
        <f t="shared" ca="1" si="1720"/>
        <v>1100000</v>
      </c>
      <c r="AO1376" s="80">
        <f t="shared" ca="1" si="1720"/>
        <v>1150000</v>
      </c>
      <c r="AP1376" s="80">
        <f t="shared" ca="1" si="1720"/>
        <v>1200000</v>
      </c>
      <c r="AQ1376" s="80">
        <f t="shared" ca="1" si="1720"/>
        <v>1250000</v>
      </c>
      <c r="AR1376" s="80">
        <f t="shared" ca="1" si="1720"/>
        <v>1300000</v>
      </c>
      <c r="AS1376" s="80">
        <f t="shared" ca="1" si="1720"/>
        <v>1350000</v>
      </c>
      <c r="AT1376" s="80">
        <f t="shared" ca="1" si="1720"/>
        <v>1400000</v>
      </c>
      <c r="AU1376" s="80">
        <f t="shared" ca="1" si="1720"/>
        <v>1450000</v>
      </c>
      <c r="AV1376" s="80">
        <f t="shared" ca="1" si="1720"/>
        <v>1500000</v>
      </c>
      <c r="AW1376" s="80">
        <f t="shared" ca="1" si="1720"/>
        <v>1550000</v>
      </c>
      <c r="AX1376" s="80">
        <f t="shared" ca="1" si="1720"/>
        <v>1600000</v>
      </c>
      <c r="AY1376" s="80">
        <f t="shared" ref="AY1376:CD1376" ca="1" si="1721">-AY1368+AX1376</f>
        <v>1650000</v>
      </c>
      <c r="AZ1376" s="80">
        <f t="shared" ca="1" si="1721"/>
        <v>1700000</v>
      </c>
      <c r="BA1376" s="80">
        <f t="shared" ca="1" si="1721"/>
        <v>1750000</v>
      </c>
      <c r="BB1376" s="80">
        <f t="shared" ca="1" si="1721"/>
        <v>1800000</v>
      </c>
      <c r="BC1376" s="80">
        <f t="shared" ca="1" si="1721"/>
        <v>1850000</v>
      </c>
      <c r="BD1376" s="80">
        <f t="shared" ca="1" si="1721"/>
        <v>1900000</v>
      </c>
      <c r="BE1376" s="80">
        <f t="shared" ca="1" si="1721"/>
        <v>1950000</v>
      </c>
      <c r="BF1376" s="80">
        <f t="shared" ca="1" si="1721"/>
        <v>2000000</v>
      </c>
      <c r="BG1376" s="80">
        <f t="shared" ca="1" si="1721"/>
        <v>2050000</v>
      </c>
      <c r="BH1376" s="80">
        <f t="shared" ca="1" si="1721"/>
        <v>2100000</v>
      </c>
      <c r="BI1376" s="80">
        <f t="shared" ca="1" si="1721"/>
        <v>2150000</v>
      </c>
      <c r="BJ1376" s="80">
        <f t="shared" ca="1" si="1721"/>
        <v>2200000</v>
      </c>
      <c r="BK1376" s="80">
        <f t="shared" ca="1" si="1721"/>
        <v>2250000</v>
      </c>
      <c r="BL1376" s="80">
        <f t="shared" ca="1" si="1721"/>
        <v>2300000</v>
      </c>
      <c r="BM1376" s="80">
        <f t="shared" ca="1" si="1721"/>
        <v>2350000</v>
      </c>
      <c r="BN1376" s="80">
        <f t="shared" ca="1" si="1721"/>
        <v>2400000</v>
      </c>
      <c r="BO1376" s="80">
        <f t="shared" ca="1" si="1721"/>
        <v>2450000</v>
      </c>
      <c r="BP1376" s="80">
        <f t="shared" ca="1" si="1721"/>
        <v>2500000</v>
      </c>
      <c r="BQ1376" s="80">
        <f t="shared" ca="1" si="1721"/>
        <v>2550000</v>
      </c>
      <c r="BR1376" s="80">
        <f t="shared" ca="1" si="1721"/>
        <v>2600000</v>
      </c>
      <c r="BS1376" s="80">
        <f t="shared" ca="1" si="1721"/>
        <v>2650000</v>
      </c>
      <c r="BT1376" s="80">
        <f t="shared" ca="1" si="1721"/>
        <v>2700000</v>
      </c>
      <c r="BU1376" s="80">
        <f t="shared" ca="1" si="1721"/>
        <v>2750000</v>
      </c>
      <c r="BV1376" s="80">
        <f t="shared" ca="1" si="1721"/>
        <v>2800000</v>
      </c>
      <c r="BW1376" s="80">
        <f t="shared" ca="1" si="1721"/>
        <v>2850000</v>
      </c>
      <c r="BX1376" s="80">
        <f t="shared" ca="1" si="1721"/>
        <v>2900000</v>
      </c>
      <c r="BY1376" s="80">
        <f t="shared" ca="1" si="1721"/>
        <v>2950000</v>
      </c>
      <c r="BZ1376" s="80">
        <f t="shared" ca="1" si="1721"/>
        <v>3000000</v>
      </c>
      <c r="CA1376" s="80">
        <f t="shared" ca="1" si="1721"/>
        <v>3050000</v>
      </c>
      <c r="CB1376" s="80">
        <f t="shared" ca="1" si="1721"/>
        <v>3100000</v>
      </c>
      <c r="CC1376" s="80">
        <f t="shared" ca="1" si="1721"/>
        <v>3150000</v>
      </c>
      <c r="CD1376" s="80">
        <f t="shared" ca="1" si="1721"/>
        <v>3200000</v>
      </c>
      <c r="CE1376" s="80">
        <f t="shared" ref="CE1376:CL1376" ca="1" si="1722">-CE1368+CD1376</f>
        <v>3250000</v>
      </c>
      <c r="CF1376" s="80">
        <f t="shared" ca="1" si="1722"/>
        <v>3300000</v>
      </c>
      <c r="CG1376" s="80">
        <f t="shared" ca="1" si="1722"/>
        <v>3350000</v>
      </c>
      <c r="CH1376" s="80">
        <f t="shared" ca="1" si="1722"/>
        <v>3400000</v>
      </c>
      <c r="CI1376" s="80">
        <f t="shared" ca="1" si="1722"/>
        <v>3450000</v>
      </c>
      <c r="CJ1376" s="80">
        <f t="shared" ca="1" si="1722"/>
        <v>3500000</v>
      </c>
      <c r="CK1376" s="80">
        <f t="shared" ca="1" si="1722"/>
        <v>3550000</v>
      </c>
      <c r="CL1376" s="80">
        <f t="shared" ca="1" si="1722"/>
        <v>3600000</v>
      </c>
      <c r="CN1376" s="80">
        <f>CN1373</f>
        <v>0</v>
      </c>
      <c r="CO1376" s="80" t="e">
        <f t="shared" ref="CO1376" ca="1" si="1723">-CO1368+CN1376</f>
        <v>#N/A</v>
      </c>
      <c r="CP1376" s="80" t="e">
        <f t="shared" ref="CP1376:DL1376" ca="1" si="1724">-CP1368+CO1376</f>
        <v>#N/A</v>
      </c>
      <c r="CQ1376" s="80" t="e">
        <f t="shared" ca="1" si="1724"/>
        <v>#N/A</v>
      </c>
      <c r="CR1376" s="80" t="e">
        <f t="shared" ca="1" si="1724"/>
        <v>#N/A</v>
      </c>
      <c r="CS1376" s="80" t="e">
        <f t="shared" ca="1" si="1724"/>
        <v>#N/A</v>
      </c>
      <c r="CT1376" s="80" t="e">
        <f t="shared" ca="1" si="1724"/>
        <v>#N/A</v>
      </c>
      <c r="CU1376" s="80" t="e">
        <f t="shared" ca="1" si="1724"/>
        <v>#N/A</v>
      </c>
      <c r="CV1376" s="80" t="e">
        <f t="shared" ca="1" si="1724"/>
        <v>#N/A</v>
      </c>
      <c r="CW1376" s="80" t="e">
        <f t="shared" ca="1" si="1724"/>
        <v>#N/A</v>
      </c>
      <c r="CX1376" s="80" t="e">
        <f t="shared" ca="1" si="1724"/>
        <v>#N/A</v>
      </c>
      <c r="CY1376" s="80" t="e">
        <f t="shared" ca="1" si="1724"/>
        <v>#N/A</v>
      </c>
      <c r="CZ1376" s="80" t="e">
        <f t="shared" ca="1" si="1724"/>
        <v>#N/A</v>
      </c>
      <c r="DA1376" s="80" t="e">
        <f t="shared" ca="1" si="1724"/>
        <v>#N/A</v>
      </c>
      <c r="DB1376" s="80" t="e">
        <f t="shared" ca="1" si="1724"/>
        <v>#N/A</v>
      </c>
      <c r="DC1376" s="80" t="e">
        <f t="shared" ca="1" si="1724"/>
        <v>#N/A</v>
      </c>
      <c r="DD1376" s="80" t="e">
        <f t="shared" ca="1" si="1724"/>
        <v>#N/A</v>
      </c>
      <c r="DE1376" s="80" t="e">
        <f t="shared" ca="1" si="1724"/>
        <v>#N/A</v>
      </c>
      <c r="DF1376" s="80" t="e">
        <f t="shared" ca="1" si="1724"/>
        <v>#N/A</v>
      </c>
      <c r="DG1376" s="80" t="e">
        <f t="shared" ca="1" si="1724"/>
        <v>#N/A</v>
      </c>
      <c r="DH1376" s="80" t="e">
        <f t="shared" ca="1" si="1724"/>
        <v>#N/A</v>
      </c>
      <c r="DI1376" s="80" t="e">
        <f t="shared" ca="1" si="1724"/>
        <v>#N/A</v>
      </c>
      <c r="DJ1376" s="80" t="e">
        <f t="shared" ca="1" si="1724"/>
        <v>#N/A</v>
      </c>
      <c r="DK1376" s="80" t="e">
        <f t="shared" ca="1" si="1724"/>
        <v>#N/A</v>
      </c>
      <c r="DL1376" s="80" t="e">
        <f t="shared" ca="1" si="1724"/>
        <v>#N/A</v>
      </c>
    </row>
    <row r="1377" spans="1:116" x14ac:dyDescent="0.4">
      <c r="D1377" t="s">
        <v>767</v>
      </c>
      <c r="E1377" s="8" t="str">
        <f t="shared" si="1718"/>
        <v>1377 FAPPE-S</v>
      </c>
      <c r="G1377" s="158" t="str">
        <f>"Accumulated depreciation - "&amp;SUBSTITUTE(G1361,":","")</f>
        <v>Accumulated depreciation - Volume driven secondary PP&amp;E</v>
      </c>
      <c r="I1377" s="81">
        <f>-H1364/H1363*I1376</f>
        <v>0</v>
      </c>
      <c r="J1377" s="243"/>
      <c r="K1377" s="37">
        <f t="shared" ca="1" si="1719"/>
        <v>-64987</v>
      </c>
      <c r="L1377" s="37">
        <f t="shared" ca="1" si="1719"/>
        <v>-249950</v>
      </c>
      <c r="M1377" s="37">
        <f t="shared" ca="1" si="1719"/>
        <v>-554889</v>
      </c>
      <c r="N1377" s="37">
        <f t="shared" ca="1" si="1719"/>
        <v>-979804</v>
      </c>
      <c r="O1377" s="37">
        <f t="shared" ca="1" si="1719"/>
        <v>-1524695</v>
      </c>
      <c r="P1377" s="37">
        <f t="shared" ca="1" si="1719"/>
        <v>-2124575</v>
      </c>
      <c r="R1377" s="37">
        <f>$I1377</f>
        <v>0</v>
      </c>
      <c r="S1377" s="81">
        <f t="shared" ref="S1377:AX1377" ca="1" si="1725">R1377+S1371</f>
        <v>-833.16666666666663</v>
      </c>
      <c r="T1377" s="81">
        <f t="shared" ca="1" si="1725"/>
        <v>-2499.5</v>
      </c>
      <c r="U1377" s="81">
        <f t="shared" ca="1" si="1725"/>
        <v>-4999</v>
      </c>
      <c r="V1377" s="81">
        <f t="shared" ca="1" si="1725"/>
        <v>-8331.6666666666661</v>
      </c>
      <c r="W1377" s="81">
        <f t="shared" ca="1" si="1725"/>
        <v>-12497.5</v>
      </c>
      <c r="X1377" s="81">
        <f t="shared" ca="1" si="1725"/>
        <v>-17496.5</v>
      </c>
      <c r="Y1377" s="81">
        <f t="shared" ca="1" si="1725"/>
        <v>-23328.666666666668</v>
      </c>
      <c r="Z1377" s="81">
        <f t="shared" ca="1" si="1725"/>
        <v>-29994</v>
      </c>
      <c r="AA1377" s="81">
        <f t="shared" ca="1" si="1725"/>
        <v>-37492.5</v>
      </c>
      <c r="AB1377" s="81">
        <f t="shared" ca="1" si="1725"/>
        <v>-45824.166666666664</v>
      </c>
      <c r="AC1377" s="81">
        <f t="shared" ca="1" si="1725"/>
        <v>-54989</v>
      </c>
      <c r="AD1377" s="81">
        <f t="shared" ca="1" si="1725"/>
        <v>-64987</v>
      </c>
      <c r="AE1377" s="81">
        <f t="shared" ca="1" si="1725"/>
        <v>-75818.166666666672</v>
      </c>
      <c r="AF1377" s="81">
        <f t="shared" ca="1" si="1725"/>
        <v>-87482.5</v>
      </c>
      <c r="AG1377" s="81">
        <f t="shared" ca="1" si="1725"/>
        <v>-99980</v>
      </c>
      <c r="AH1377" s="81">
        <f t="shared" ca="1" si="1725"/>
        <v>-113310.66666666667</v>
      </c>
      <c r="AI1377" s="81">
        <f t="shared" ca="1" si="1725"/>
        <v>-127474.5</v>
      </c>
      <c r="AJ1377" s="81">
        <f t="shared" ca="1" si="1725"/>
        <v>-142471.5</v>
      </c>
      <c r="AK1377" s="81">
        <f t="shared" ca="1" si="1725"/>
        <v>-158301.66666666666</v>
      </c>
      <c r="AL1377" s="81">
        <f t="shared" ca="1" si="1725"/>
        <v>-174965</v>
      </c>
      <c r="AM1377" s="81">
        <f t="shared" ca="1" si="1725"/>
        <v>-192461.5</v>
      </c>
      <c r="AN1377" s="81">
        <f t="shared" ca="1" si="1725"/>
        <v>-210791.16666666666</v>
      </c>
      <c r="AO1377" s="81">
        <f t="shared" ca="1" si="1725"/>
        <v>-229954</v>
      </c>
      <c r="AP1377" s="81">
        <f t="shared" ca="1" si="1725"/>
        <v>-249950</v>
      </c>
      <c r="AQ1377" s="81">
        <f t="shared" ca="1" si="1725"/>
        <v>-270779.16666666669</v>
      </c>
      <c r="AR1377" s="81">
        <f t="shared" ca="1" si="1725"/>
        <v>-292441.5</v>
      </c>
      <c r="AS1377" s="81">
        <f t="shared" ca="1" si="1725"/>
        <v>-314937</v>
      </c>
      <c r="AT1377" s="81">
        <f t="shared" ca="1" si="1725"/>
        <v>-338265.66666666669</v>
      </c>
      <c r="AU1377" s="81">
        <f t="shared" ca="1" si="1725"/>
        <v>-362427.5</v>
      </c>
      <c r="AV1377" s="81">
        <f t="shared" ca="1" si="1725"/>
        <v>-387422.5</v>
      </c>
      <c r="AW1377" s="81">
        <f t="shared" ca="1" si="1725"/>
        <v>-413250.66666666669</v>
      </c>
      <c r="AX1377" s="81">
        <f t="shared" ca="1" si="1725"/>
        <v>-439912</v>
      </c>
      <c r="AY1377" s="81">
        <f t="shared" ref="AY1377:CD1377" ca="1" si="1726">AX1377+AY1371</f>
        <v>-467406.5</v>
      </c>
      <c r="AZ1377" s="81">
        <f t="shared" ca="1" si="1726"/>
        <v>-495734.16666666669</v>
      </c>
      <c r="BA1377" s="81">
        <f t="shared" ca="1" si="1726"/>
        <v>-524895</v>
      </c>
      <c r="BB1377" s="81">
        <f t="shared" ca="1" si="1726"/>
        <v>-554889</v>
      </c>
      <c r="BC1377" s="81">
        <f t="shared" ca="1" si="1726"/>
        <v>-585716.16666666663</v>
      </c>
      <c r="BD1377" s="81">
        <f t="shared" ca="1" si="1726"/>
        <v>-617376.5</v>
      </c>
      <c r="BE1377" s="81">
        <f t="shared" ca="1" si="1726"/>
        <v>-649870</v>
      </c>
      <c r="BF1377" s="81">
        <f t="shared" ca="1" si="1726"/>
        <v>-683196.66666666663</v>
      </c>
      <c r="BG1377" s="81">
        <f t="shared" ca="1" si="1726"/>
        <v>-717356.5</v>
      </c>
      <c r="BH1377" s="81">
        <f t="shared" ca="1" si="1726"/>
        <v>-752349.5</v>
      </c>
      <c r="BI1377" s="81">
        <f t="shared" ca="1" si="1726"/>
        <v>-788175.66666666663</v>
      </c>
      <c r="BJ1377" s="81">
        <f t="shared" ca="1" si="1726"/>
        <v>-824835</v>
      </c>
      <c r="BK1377" s="81">
        <f t="shared" ca="1" si="1726"/>
        <v>-862327.5</v>
      </c>
      <c r="BL1377" s="81">
        <f t="shared" ca="1" si="1726"/>
        <v>-900653.16666666663</v>
      </c>
      <c r="BM1377" s="81">
        <f t="shared" ca="1" si="1726"/>
        <v>-939812</v>
      </c>
      <c r="BN1377" s="81">
        <f t="shared" ca="1" si="1726"/>
        <v>-979804</v>
      </c>
      <c r="BO1377" s="81">
        <f t="shared" ca="1" si="1726"/>
        <v>-1020629.1666666666</v>
      </c>
      <c r="BP1377" s="81">
        <f t="shared" ca="1" si="1726"/>
        <v>-1062287.5</v>
      </c>
      <c r="BQ1377" s="81">
        <f t="shared" ca="1" si="1726"/>
        <v>-1104779</v>
      </c>
      <c r="BR1377" s="81">
        <f t="shared" ca="1" si="1726"/>
        <v>-1148103.6666666667</v>
      </c>
      <c r="BS1377" s="81">
        <f t="shared" ca="1" si="1726"/>
        <v>-1192261.5</v>
      </c>
      <c r="BT1377" s="81">
        <f t="shared" ca="1" si="1726"/>
        <v>-1237252.5</v>
      </c>
      <c r="BU1377" s="81">
        <f t="shared" ca="1" si="1726"/>
        <v>-1283076.6666666667</v>
      </c>
      <c r="BV1377" s="81">
        <f t="shared" ca="1" si="1726"/>
        <v>-1329734</v>
      </c>
      <c r="BW1377" s="81">
        <f t="shared" ca="1" si="1726"/>
        <v>-1377224.5</v>
      </c>
      <c r="BX1377" s="81">
        <f t="shared" ca="1" si="1726"/>
        <v>-1425548.1666666667</v>
      </c>
      <c r="BY1377" s="81">
        <f t="shared" ca="1" si="1726"/>
        <v>-1474705</v>
      </c>
      <c r="BZ1377" s="81">
        <f t="shared" ca="1" si="1726"/>
        <v>-1524695</v>
      </c>
      <c r="CA1377" s="81">
        <f t="shared" ca="1" si="1726"/>
        <v>-1574685</v>
      </c>
      <c r="CB1377" s="81">
        <f t="shared" ca="1" si="1726"/>
        <v>-1624675</v>
      </c>
      <c r="CC1377" s="81">
        <f t="shared" ca="1" si="1726"/>
        <v>-1674665</v>
      </c>
      <c r="CD1377" s="81">
        <f t="shared" ca="1" si="1726"/>
        <v>-1724655</v>
      </c>
      <c r="CE1377" s="81">
        <f t="shared" ref="CE1377:CL1377" ca="1" si="1727">CD1377+CE1371</f>
        <v>-1774645</v>
      </c>
      <c r="CF1377" s="81">
        <f t="shared" ca="1" si="1727"/>
        <v>-1824635</v>
      </c>
      <c r="CG1377" s="81">
        <f t="shared" ca="1" si="1727"/>
        <v>-1874625</v>
      </c>
      <c r="CH1377" s="81">
        <f t="shared" ca="1" si="1727"/>
        <v>-1924615</v>
      </c>
      <c r="CI1377" s="81">
        <f t="shared" ca="1" si="1727"/>
        <v>-1974605</v>
      </c>
      <c r="CJ1377" s="81">
        <f t="shared" ca="1" si="1727"/>
        <v>-2024595</v>
      </c>
      <c r="CK1377" s="81">
        <f t="shared" ca="1" si="1727"/>
        <v>-2074585</v>
      </c>
      <c r="CL1377" s="81">
        <f t="shared" ca="1" si="1727"/>
        <v>-2124575</v>
      </c>
      <c r="CN1377" s="81">
        <f>-H1364/H1363*CN1376</f>
        <v>0</v>
      </c>
      <c r="CO1377" s="81" t="e">
        <f t="shared" ref="CO1377" si="1728">CN1377+CO1371</f>
        <v>#N/A</v>
      </c>
      <c r="CP1377" s="81" t="e">
        <f t="shared" ref="CP1377:DL1377" si="1729">CO1377+CP1371</f>
        <v>#N/A</v>
      </c>
      <c r="CQ1377" s="81" t="e">
        <f t="shared" si="1729"/>
        <v>#N/A</v>
      </c>
      <c r="CR1377" s="81" t="e">
        <f t="shared" si="1729"/>
        <v>#N/A</v>
      </c>
      <c r="CS1377" s="81" t="e">
        <f t="shared" si="1729"/>
        <v>#N/A</v>
      </c>
      <c r="CT1377" s="81" t="e">
        <f t="shared" si="1729"/>
        <v>#N/A</v>
      </c>
      <c r="CU1377" s="81" t="e">
        <f t="shared" si="1729"/>
        <v>#N/A</v>
      </c>
      <c r="CV1377" s="81" t="e">
        <f t="shared" si="1729"/>
        <v>#N/A</v>
      </c>
      <c r="CW1377" s="81" t="e">
        <f t="shared" si="1729"/>
        <v>#N/A</v>
      </c>
      <c r="CX1377" s="81" t="e">
        <f t="shared" si="1729"/>
        <v>#N/A</v>
      </c>
      <c r="CY1377" s="81" t="e">
        <f t="shared" si="1729"/>
        <v>#N/A</v>
      </c>
      <c r="CZ1377" s="81" t="e">
        <f t="shared" si="1729"/>
        <v>#N/A</v>
      </c>
      <c r="DA1377" s="81" t="e">
        <f t="shared" si="1729"/>
        <v>#N/A</v>
      </c>
      <c r="DB1377" s="81" t="e">
        <f t="shared" si="1729"/>
        <v>#N/A</v>
      </c>
      <c r="DC1377" s="81" t="e">
        <f t="shared" si="1729"/>
        <v>#N/A</v>
      </c>
      <c r="DD1377" s="81" t="e">
        <f t="shared" si="1729"/>
        <v>#N/A</v>
      </c>
      <c r="DE1377" s="81" t="e">
        <f t="shared" si="1729"/>
        <v>#N/A</v>
      </c>
      <c r="DF1377" s="81" t="e">
        <f t="shared" si="1729"/>
        <v>#N/A</v>
      </c>
      <c r="DG1377" s="81" t="e">
        <f t="shared" si="1729"/>
        <v>#N/A</v>
      </c>
      <c r="DH1377" s="81" t="e">
        <f t="shared" si="1729"/>
        <v>#N/A</v>
      </c>
      <c r="DI1377" s="81" t="e">
        <f t="shared" si="1729"/>
        <v>#N/A</v>
      </c>
      <c r="DJ1377" s="81" t="e">
        <f t="shared" si="1729"/>
        <v>#N/A</v>
      </c>
      <c r="DK1377" s="81" t="e">
        <f t="shared" si="1729"/>
        <v>#N/A</v>
      </c>
      <c r="DL1377" s="81" t="e">
        <f t="shared" si="1729"/>
        <v>#N/A</v>
      </c>
    </row>
    <row r="1378" spans="1:116" x14ac:dyDescent="0.4">
      <c r="C1378" t="s">
        <v>240</v>
      </c>
      <c r="D1378" t="s">
        <v>767</v>
      </c>
      <c r="E1378" s="8" t="str">
        <f t="shared" si="1718"/>
        <v>1378 FAPPE-S</v>
      </c>
      <c r="G1378" s="126" t="str">
        <f>"Net PP&amp;E - "&amp;SUBSTITUTE(G1361,":","")</f>
        <v>Net PP&amp;E - Volume driven secondary PP&amp;E</v>
      </c>
      <c r="H1378" s="27"/>
      <c r="I1378" s="77">
        <f>SUM(I1376:I1377)</f>
        <v>0</v>
      </c>
      <c r="J1378" s="77"/>
      <c r="K1378" s="33">
        <f t="shared" ca="1" si="1719"/>
        <v>535013</v>
      </c>
      <c r="L1378" s="33">
        <f t="shared" ca="1" si="1719"/>
        <v>950050</v>
      </c>
      <c r="M1378" s="33">
        <f t="shared" ca="1" si="1719"/>
        <v>1245111</v>
      </c>
      <c r="N1378" s="33">
        <f t="shared" ca="1" si="1719"/>
        <v>1420196</v>
      </c>
      <c r="O1378" s="33">
        <f t="shared" ca="1" si="1719"/>
        <v>1475305</v>
      </c>
      <c r="P1378" s="33">
        <f t="shared" ca="1" si="1719"/>
        <v>1475425</v>
      </c>
      <c r="Q1378" s="33"/>
      <c r="R1378" s="33">
        <f>$I1378</f>
        <v>0</v>
      </c>
      <c r="S1378" s="77">
        <f t="shared" ref="S1378:AX1378" ca="1" si="1730">SUM(S1376:S1377)</f>
        <v>49166.833333333336</v>
      </c>
      <c r="T1378" s="77">
        <f t="shared" ca="1" si="1730"/>
        <v>97500.5</v>
      </c>
      <c r="U1378" s="77">
        <f t="shared" ca="1" si="1730"/>
        <v>145001</v>
      </c>
      <c r="V1378" s="77">
        <f t="shared" ca="1" si="1730"/>
        <v>191668.33333333334</v>
      </c>
      <c r="W1378" s="77">
        <f t="shared" ca="1" si="1730"/>
        <v>237502.5</v>
      </c>
      <c r="X1378" s="77">
        <f t="shared" ca="1" si="1730"/>
        <v>282503.5</v>
      </c>
      <c r="Y1378" s="77">
        <f t="shared" ca="1" si="1730"/>
        <v>326671.33333333331</v>
      </c>
      <c r="Z1378" s="77">
        <f t="shared" ca="1" si="1730"/>
        <v>370006</v>
      </c>
      <c r="AA1378" s="77">
        <f t="shared" ca="1" si="1730"/>
        <v>412507.5</v>
      </c>
      <c r="AB1378" s="77">
        <f t="shared" ca="1" si="1730"/>
        <v>454175.83333333331</v>
      </c>
      <c r="AC1378" s="77">
        <f t="shared" ca="1" si="1730"/>
        <v>495011</v>
      </c>
      <c r="AD1378" s="77">
        <f t="shared" ca="1" si="1730"/>
        <v>535013</v>
      </c>
      <c r="AE1378" s="77">
        <f t="shared" ca="1" si="1730"/>
        <v>574181.83333333337</v>
      </c>
      <c r="AF1378" s="77">
        <f t="shared" ca="1" si="1730"/>
        <v>612517.5</v>
      </c>
      <c r="AG1378" s="77">
        <f t="shared" ca="1" si="1730"/>
        <v>650020</v>
      </c>
      <c r="AH1378" s="77">
        <f t="shared" ca="1" si="1730"/>
        <v>686689.33333333337</v>
      </c>
      <c r="AI1378" s="77">
        <f t="shared" ca="1" si="1730"/>
        <v>722525.5</v>
      </c>
      <c r="AJ1378" s="77">
        <f t="shared" ca="1" si="1730"/>
        <v>757528.5</v>
      </c>
      <c r="AK1378" s="77">
        <f t="shared" ca="1" si="1730"/>
        <v>791698.33333333337</v>
      </c>
      <c r="AL1378" s="77">
        <f t="shared" ca="1" si="1730"/>
        <v>825035</v>
      </c>
      <c r="AM1378" s="77">
        <f t="shared" ca="1" si="1730"/>
        <v>857538.5</v>
      </c>
      <c r="AN1378" s="77">
        <f t="shared" ca="1" si="1730"/>
        <v>889208.83333333337</v>
      </c>
      <c r="AO1378" s="77">
        <f t="shared" ca="1" si="1730"/>
        <v>920046</v>
      </c>
      <c r="AP1378" s="77">
        <f t="shared" ca="1" si="1730"/>
        <v>950050</v>
      </c>
      <c r="AQ1378" s="77">
        <f t="shared" ca="1" si="1730"/>
        <v>979220.83333333326</v>
      </c>
      <c r="AR1378" s="77">
        <f t="shared" ca="1" si="1730"/>
        <v>1007558.5</v>
      </c>
      <c r="AS1378" s="77">
        <f t="shared" ca="1" si="1730"/>
        <v>1035063</v>
      </c>
      <c r="AT1378" s="77">
        <f t="shared" ca="1" si="1730"/>
        <v>1061734.3333333333</v>
      </c>
      <c r="AU1378" s="77">
        <f t="shared" ca="1" si="1730"/>
        <v>1087572.5</v>
      </c>
      <c r="AV1378" s="77">
        <f t="shared" ca="1" si="1730"/>
        <v>1112577.5</v>
      </c>
      <c r="AW1378" s="77">
        <f t="shared" ca="1" si="1730"/>
        <v>1136749.3333333333</v>
      </c>
      <c r="AX1378" s="77">
        <f t="shared" ca="1" si="1730"/>
        <v>1160088</v>
      </c>
      <c r="AY1378" s="77">
        <f t="shared" ref="AY1378:CD1378" ca="1" si="1731">SUM(AY1376:AY1377)</f>
        <v>1182593.5</v>
      </c>
      <c r="AZ1378" s="77">
        <f t="shared" ca="1" si="1731"/>
        <v>1204265.8333333333</v>
      </c>
      <c r="BA1378" s="77">
        <f t="shared" ca="1" si="1731"/>
        <v>1225105</v>
      </c>
      <c r="BB1378" s="77">
        <f t="shared" ca="1" si="1731"/>
        <v>1245111</v>
      </c>
      <c r="BC1378" s="77">
        <f t="shared" ca="1" si="1731"/>
        <v>1264283.8333333335</v>
      </c>
      <c r="BD1378" s="77">
        <f t="shared" ca="1" si="1731"/>
        <v>1282623.5</v>
      </c>
      <c r="BE1378" s="77">
        <f t="shared" ca="1" si="1731"/>
        <v>1300130</v>
      </c>
      <c r="BF1378" s="77">
        <f t="shared" ca="1" si="1731"/>
        <v>1316803.3333333335</v>
      </c>
      <c r="BG1378" s="77">
        <f t="shared" ca="1" si="1731"/>
        <v>1332643.5</v>
      </c>
      <c r="BH1378" s="77">
        <f t="shared" ca="1" si="1731"/>
        <v>1347650.5</v>
      </c>
      <c r="BI1378" s="77">
        <f t="shared" ca="1" si="1731"/>
        <v>1361824.3333333335</v>
      </c>
      <c r="BJ1378" s="77">
        <f t="shared" ca="1" si="1731"/>
        <v>1375165</v>
      </c>
      <c r="BK1378" s="77">
        <f t="shared" ca="1" si="1731"/>
        <v>1387672.5</v>
      </c>
      <c r="BL1378" s="77">
        <f t="shared" ca="1" si="1731"/>
        <v>1399346.8333333335</v>
      </c>
      <c r="BM1378" s="77">
        <f t="shared" ca="1" si="1731"/>
        <v>1410188</v>
      </c>
      <c r="BN1378" s="77">
        <f t="shared" ca="1" si="1731"/>
        <v>1420196</v>
      </c>
      <c r="BO1378" s="77">
        <f t="shared" ca="1" si="1731"/>
        <v>1429370.8333333335</v>
      </c>
      <c r="BP1378" s="77">
        <f t="shared" ca="1" si="1731"/>
        <v>1437712.5</v>
      </c>
      <c r="BQ1378" s="77">
        <f t="shared" ca="1" si="1731"/>
        <v>1445221</v>
      </c>
      <c r="BR1378" s="77">
        <f t="shared" ca="1" si="1731"/>
        <v>1451896.3333333333</v>
      </c>
      <c r="BS1378" s="77">
        <f t="shared" ca="1" si="1731"/>
        <v>1457738.5</v>
      </c>
      <c r="BT1378" s="77">
        <f t="shared" ca="1" si="1731"/>
        <v>1462747.5</v>
      </c>
      <c r="BU1378" s="77">
        <f t="shared" ca="1" si="1731"/>
        <v>1466923.3333333333</v>
      </c>
      <c r="BV1378" s="77">
        <f t="shared" ca="1" si="1731"/>
        <v>1470266</v>
      </c>
      <c r="BW1378" s="77">
        <f t="shared" ca="1" si="1731"/>
        <v>1472775.5</v>
      </c>
      <c r="BX1378" s="77">
        <f t="shared" ca="1" si="1731"/>
        <v>1474451.8333333333</v>
      </c>
      <c r="BY1378" s="77">
        <f t="shared" ca="1" si="1731"/>
        <v>1475295</v>
      </c>
      <c r="BZ1378" s="77">
        <f t="shared" ca="1" si="1731"/>
        <v>1475305</v>
      </c>
      <c r="CA1378" s="77">
        <f t="shared" ca="1" si="1731"/>
        <v>1475315</v>
      </c>
      <c r="CB1378" s="77">
        <f t="shared" ca="1" si="1731"/>
        <v>1475325</v>
      </c>
      <c r="CC1378" s="77">
        <f t="shared" ca="1" si="1731"/>
        <v>1475335</v>
      </c>
      <c r="CD1378" s="77">
        <f t="shared" ca="1" si="1731"/>
        <v>1475345</v>
      </c>
      <c r="CE1378" s="77">
        <f t="shared" ref="CE1378:CL1378" ca="1" si="1732">SUM(CE1376:CE1377)</f>
        <v>1475355</v>
      </c>
      <c r="CF1378" s="77">
        <f t="shared" ca="1" si="1732"/>
        <v>1475365</v>
      </c>
      <c r="CG1378" s="77">
        <f t="shared" ca="1" si="1732"/>
        <v>1475375</v>
      </c>
      <c r="CH1378" s="77">
        <f t="shared" ca="1" si="1732"/>
        <v>1475385</v>
      </c>
      <c r="CI1378" s="77">
        <f t="shared" ca="1" si="1732"/>
        <v>1475395</v>
      </c>
      <c r="CJ1378" s="77">
        <f t="shared" ca="1" si="1732"/>
        <v>1475405</v>
      </c>
      <c r="CK1378" s="77">
        <f t="shared" ca="1" si="1732"/>
        <v>1475415</v>
      </c>
      <c r="CL1378" s="77">
        <f t="shared" ca="1" si="1732"/>
        <v>1475425</v>
      </c>
      <c r="CN1378" s="77">
        <f>SUM(CN1376:CN1377)</f>
        <v>0</v>
      </c>
      <c r="CO1378" s="77" t="e">
        <f t="shared" ref="CO1378" ca="1" si="1733">SUM(CO1376:CO1377)</f>
        <v>#N/A</v>
      </c>
      <c r="CP1378" s="77" t="e">
        <f t="shared" ref="CP1378:DK1378" ca="1" si="1734">SUM(CP1376:CP1377)</f>
        <v>#N/A</v>
      </c>
      <c r="CQ1378" s="77" t="e">
        <f t="shared" ca="1" si="1734"/>
        <v>#N/A</v>
      </c>
      <c r="CR1378" s="77" t="e">
        <f t="shared" ca="1" si="1734"/>
        <v>#N/A</v>
      </c>
      <c r="CS1378" s="77" t="e">
        <f t="shared" ca="1" si="1734"/>
        <v>#N/A</v>
      </c>
      <c r="CT1378" s="77" t="e">
        <f t="shared" ca="1" si="1734"/>
        <v>#N/A</v>
      </c>
      <c r="CU1378" s="77" t="e">
        <f t="shared" ca="1" si="1734"/>
        <v>#N/A</v>
      </c>
      <c r="CV1378" s="77" t="e">
        <f t="shared" ca="1" si="1734"/>
        <v>#N/A</v>
      </c>
      <c r="CW1378" s="77" t="e">
        <f t="shared" ca="1" si="1734"/>
        <v>#N/A</v>
      </c>
      <c r="CX1378" s="77" t="e">
        <f t="shared" ca="1" si="1734"/>
        <v>#N/A</v>
      </c>
      <c r="CY1378" s="77" t="e">
        <f t="shared" ca="1" si="1734"/>
        <v>#N/A</v>
      </c>
      <c r="CZ1378" s="77" t="e">
        <f t="shared" ca="1" si="1734"/>
        <v>#N/A</v>
      </c>
      <c r="DA1378" s="77" t="e">
        <f t="shared" ca="1" si="1734"/>
        <v>#N/A</v>
      </c>
      <c r="DB1378" s="77" t="e">
        <f t="shared" ca="1" si="1734"/>
        <v>#N/A</v>
      </c>
      <c r="DC1378" s="77" t="e">
        <f t="shared" ca="1" si="1734"/>
        <v>#N/A</v>
      </c>
      <c r="DD1378" s="77" t="e">
        <f t="shared" ca="1" si="1734"/>
        <v>#N/A</v>
      </c>
      <c r="DE1378" s="77" t="e">
        <f t="shared" ca="1" si="1734"/>
        <v>#N/A</v>
      </c>
      <c r="DF1378" s="77" t="e">
        <f t="shared" ca="1" si="1734"/>
        <v>#N/A</v>
      </c>
      <c r="DG1378" s="77" t="e">
        <f t="shared" ca="1" si="1734"/>
        <v>#N/A</v>
      </c>
      <c r="DH1378" s="77" t="e">
        <f t="shared" ca="1" si="1734"/>
        <v>#N/A</v>
      </c>
      <c r="DI1378" s="77" t="e">
        <f t="shared" ca="1" si="1734"/>
        <v>#N/A</v>
      </c>
      <c r="DJ1378" s="77" t="e">
        <f t="shared" ca="1" si="1734"/>
        <v>#N/A</v>
      </c>
      <c r="DK1378" s="77" t="e">
        <f t="shared" ca="1" si="1734"/>
        <v>#N/A</v>
      </c>
      <c r="DL1378" s="77" t="e">
        <f t="shared" ref="DL1378" ca="1" si="1735">SUM(DL1376:DL1377)</f>
        <v>#N/A</v>
      </c>
    </row>
    <row r="1379" spans="1:116" x14ac:dyDescent="0.4">
      <c r="B1379" t="s">
        <v>244</v>
      </c>
      <c r="D1379" t="s">
        <v>767</v>
      </c>
      <c r="E1379" s="8" t="str">
        <f t="shared" ref="E1379" si="1736">ROW()&amp;" "&amp;D1379</f>
        <v>1379 FAPPE-S</v>
      </c>
      <c r="G1379" s="126"/>
      <c r="H1379" s="27"/>
      <c r="I1379" s="77"/>
      <c r="J1379" s="77"/>
      <c r="K1379" s="33"/>
      <c r="L1379" s="33"/>
      <c r="M1379" s="33"/>
      <c r="N1379" s="33"/>
      <c r="O1379" s="33"/>
      <c r="P1379" s="33"/>
      <c r="R1379" s="33"/>
      <c r="S1379" s="77"/>
      <c r="T1379" s="77"/>
      <c r="U1379" s="77"/>
      <c r="V1379" s="77"/>
      <c r="W1379" s="77"/>
      <c r="X1379" s="77"/>
      <c r="Y1379" s="77"/>
      <c r="Z1379" s="77"/>
      <c r="AA1379" s="77"/>
      <c r="AB1379" s="77"/>
      <c r="AC1379" s="77"/>
      <c r="AD1379" s="77"/>
      <c r="AE1379" s="77"/>
      <c r="AF1379" s="77"/>
      <c r="AG1379" s="77"/>
      <c r="AH1379" s="77"/>
      <c r="AI1379" s="77"/>
      <c r="AJ1379" s="77"/>
      <c r="AK1379" s="77"/>
      <c r="AL1379" s="77"/>
      <c r="AM1379" s="77"/>
      <c r="AN1379" s="77"/>
      <c r="AO1379" s="77"/>
      <c r="AP1379" s="77"/>
      <c r="AQ1379" s="77"/>
      <c r="AR1379" s="77"/>
      <c r="AS1379" s="77"/>
      <c r="AT1379" s="77"/>
      <c r="AU1379" s="77"/>
      <c r="AV1379" s="77"/>
      <c r="AW1379" s="77"/>
      <c r="AX1379" s="77"/>
      <c r="AY1379" s="77"/>
      <c r="AZ1379" s="77"/>
      <c r="BA1379" s="77"/>
      <c r="BB1379" s="77"/>
      <c r="BC1379" s="77"/>
      <c r="BD1379" s="77"/>
      <c r="BE1379" s="77"/>
      <c r="BF1379" s="77"/>
      <c r="BG1379" s="77"/>
      <c r="BH1379" s="77"/>
      <c r="BI1379" s="77"/>
      <c r="BJ1379" s="77"/>
      <c r="BK1379" s="77"/>
      <c r="BL1379" s="77"/>
      <c r="BM1379" s="77"/>
      <c r="BN1379" s="77"/>
      <c r="BO1379" s="77"/>
      <c r="BP1379" s="77"/>
      <c r="BQ1379" s="77"/>
      <c r="BR1379" s="77"/>
      <c r="BS1379" s="77"/>
      <c r="BT1379" s="77"/>
      <c r="BU1379" s="77"/>
      <c r="BV1379" s="77"/>
      <c r="BW1379" s="77"/>
      <c r="BX1379" s="77"/>
      <c r="BY1379" s="77"/>
      <c r="BZ1379" s="77"/>
      <c r="CA1379" s="77"/>
      <c r="CB1379" s="77"/>
      <c r="CC1379" s="77"/>
      <c r="CD1379" s="77"/>
      <c r="CE1379" s="77"/>
      <c r="CF1379" s="77"/>
      <c r="CG1379" s="77"/>
      <c r="CH1379" s="77"/>
      <c r="CI1379" s="77"/>
      <c r="CJ1379" s="77"/>
      <c r="CK1379" s="77"/>
      <c r="CL1379" s="77"/>
      <c r="CN1379" s="77"/>
      <c r="CO1379" s="77"/>
      <c r="CP1379" s="77"/>
      <c r="CQ1379" s="77"/>
      <c r="CR1379" s="77"/>
      <c r="CS1379" s="77"/>
      <c r="CT1379" s="77"/>
      <c r="CU1379" s="77"/>
      <c r="CV1379" s="77"/>
      <c r="CW1379" s="77"/>
      <c r="CX1379" s="77"/>
      <c r="CY1379" s="77"/>
      <c r="CZ1379" s="77"/>
      <c r="DA1379" s="77"/>
      <c r="DB1379" s="77"/>
      <c r="DC1379" s="77"/>
      <c r="DD1379" s="77"/>
      <c r="DE1379" s="77"/>
      <c r="DF1379" s="77"/>
      <c r="DG1379" s="77"/>
      <c r="DH1379" s="77"/>
      <c r="DI1379" s="77"/>
      <c r="DJ1379" s="77"/>
      <c r="DK1379" s="77"/>
      <c r="DL1379" s="77"/>
    </row>
    <row r="1380" spans="1:116" x14ac:dyDescent="0.4">
      <c r="B1380" t="s">
        <v>332</v>
      </c>
      <c r="D1380" t="s">
        <v>767</v>
      </c>
      <c r="E1380" s="8" t="str">
        <f t="shared" si="1649"/>
        <v>1380 FAPPE-S</v>
      </c>
      <c r="G1380" s="136" t="str">
        <f>G1353</f>
        <v>(Primary label)</v>
      </c>
      <c r="H1380" s="27"/>
      <c r="I1380" s="78"/>
      <c r="J1380" s="78"/>
      <c r="K1380" s="33"/>
      <c r="L1380" s="33"/>
      <c r="M1380" s="33"/>
      <c r="N1380" s="33"/>
      <c r="O1380" s="33"/>
      <c r="P1380" s="33"/>
      <c r="R1380" s="33"/>
      <c r="S1380" s="77"/>
      <c r="T1380" s="77"/>
      <c r="U1380" s="77"/>
      <c r="V1380" s="77"/>
      <c r="W1380" s="77"/>
      <c r="X1380" s="77"/>
      <c r="Y1380" s="77"/>
      <c r="Z1380" s="77"/>
      <c r="AA1380" s="77"/>
      <c r="AB1380" s="77"/>
      <c r="AC1380" s="77"/>
      <c r="AD1380" s="77"/>
      <c r="AE1380" s="77"/>
      <c r="AF1380" s="77"/>
      <c r="AG1380" s="77"/>
      <c r="AH1380" s="77"/>
      <c r="AI1380" s="77"/>
      <c r="AJ1380" s="77"/>
      <c r="AK1380" s="77"/>
      <c r="AL1380" s="77"/>
      <c r="AM1380" s="77"/>
      <c r="AN1380" s="77"/>
      <c r="AO1380" s="77"/>
      <c r="AP1380" s="77"/>
      <c r="AQ1380" s="77"/>
      <c r="AR1380" s="77"/>
      <c r="AS1380" s="77"/>
      <c r="AT1380" s="77"/>
      <c r="AU1380" s="77"/>
      <c r="AV1380" s="77"/>
      <c r="AW1380" s="77"/>
      <c r="AX1380" s="77"/>
      <c r="AY1380" s="77"/>
      <c r="AZ1380" s="77"/>
      <c r="BA1380" s="77"/>
      <c r="BB1380" s="77"/>
      <c r="BC1380" s="77"/>
      <c r="BD1380" s="77"/>
      <c r="BE1380" s="77"/>
      <c r="BF1380" s="77"/>
      <c r="BG1380" s="77"/>
      <c r="BH1380" s="77"/>
      <c r="BI1380" s="77"/>
      <c r="BJ1380" s="77"/>
      <c r="BK1380" s="77"/>
      <c r="BL1380" s="77"/>
      <c r="BM1380" s="77"/>
      <c r="BN1380" s="77"/>
      <c r="BO1380" s="77"/>
      <c r="BP1380" s="77"/>
      <c r="BQ1380" s="77"/>
      <c r="BR1380" s="77"/>
      <c r="BS1380" s="77"/>
      <c r="BT1380" s="77"/>
      <c r="BU1380" s="77"/>
      <c r="BV1380" s="77"/>
      <c r="BW1380" s="77"/>
      <c r="BX1380" s="77"/>
      <c r="BY1380" s="77"/>
      <c r="BZ1380" s="77"/>
      <c r="CA1380" s="77"/>
      <c r="CB1380" s="77"/>
      <c r="CC1380" s="77"/>
      <c r="CD1380" s="77"/>
      <c r="CE1380" s="77"/>
      <c r="CF1380" s="77"/>
      <c r="CG1380" s="77"/>
      <c r="CH1380" s="77"/>
      <c r="CI1380" s="77"/>
      <c r="CJ1380" s="77"/>
      <c r="CK1380" s="77"/>
      <c r="CL1380" s="77"/>
      <c r="CN1380" s="78"/>
      <c r="CO1380" s="77"/>
      <c r="CP1380" s="77"/>
      <c r="CQ1380" s="77"/>
      <c r="CR1380" s="77"/>
      <c r="CS1380" s="77"/>
      <c r="CT1380" s="77"/>
      <c r="CU1380" s="77"/>
      <c r="CV1380" s="77"/>
      <c r="CW1380" s="77"/>
      <c r="CX1380" s="77"/>
      <c r="CY1380" s="77"/>
      <c r="CZ1380" s="77"/>
      <c r="DA1380" s="77"/>
      <c r="DB1380" s="77"/>
      <c r="DC1380" s="77"/>
      <c r="DD1380" s="77"/>
      <c r="DE1380" s="77"/>
      <c r="DF1380" s="77"/>
      <c r="DG1380" s="77"/>
      <c r="DH1380" s="77"/>
      <c r="DI1380" s="77"/>
      <c r="DJ1380" s="77"/>
      <c r="DK1380" s="77"/>
      <c r="DL1380" s="77"/>
    </row>
    <row r="1381" spans="1:116" x14ac:dyDescent="0.4">
      <c r="B1381" t="s">
        <v>332</v>
      </c>
      <c r="D1381" t="s">
        <v>767</v>
      </c>
      <c r="E1381" s="8" t="str">
        <f>ROW()&amp;" "&amp;D1381</f>
        <v>1381 FAPPE-S</v>
      </c>
      <c r="G1381" s="136" t="str">
        <f>G1354</f>
        <v>primary unit</v>
      </c>
      <c r="H1381" s="27"/>
      <c r="I1381" s="78"/>
      <c r="J1381" s="78"/>
      <c r="K1381" s="33"/>
      <c r="L1381" s="33"/>
      <c r="M1381" s="33"/>
      <c r="N1381" s="33"/>
      <c r="O1381" s="33"/>
      <c r="P1381" s="33"/>
      <c r="R1381" s="33"/>
      <c r="S1381" s="77"/>
      <c r="T1381" s="77"/>
      <c r="U1381" s="77"/>
      <c r="V1381" s="77"/>
      <c r="W1381" s="77"/>
      <c r="X1381" s="77"/>
      <c r="Y1381" s="77"/>
      <c r="Z1381" s="77"/>
      <c r="AA1381" s="77"/>
      <c r="AB1381" s="77"/>
      <c r="AC1381" s="77"/>
      <c r="AD1381" s="77"/>
      <c r="AE1381" s="77"/>
      <c r="AF1381" s="77"/>
      <c r="AG1381" s="77"/>
      <c r="AH1381" s="77"/>
      <c r="AI1381" s="77"/>
      <c r="AJ1381" s="77"/>
      <c r="AK1381" s="77"/>
      <c r="AL1381" s="77"/>
      <c r="AM1381" s="77"/>
      <c r="AN1381" s="77"/>
      <c r="AO1381" s="77"/>
      <c r="AP1381" s="77"/>
      <c r="AQ1381" s="77"/>
      <c r="AR1381" s="77"/>
      <c r="AS1381" s="77"/>
      <c r="AT1381" s="77"/>
      <c r="AU1381" s="77"/>
      <c r="AV1381" s="77"/>
      <c r="AW1381" s="77"/>
      <c r="AX1381" s="77"/>
      <c r="AY1381" s="77"/>
      <c r="AZ1381" s="77"/>
      <c r="BA1381" s="77"/>
      <c r="BB1381" s="77"/>
      <c r="BC1381" s="77"/>
      <c r="BD1381" s="77"/>
      <c r="BE1381" s="77"/>
      <c r="BF1381" s="77"/>
      <c r="BG1381" s="77"/>
      <c r="BH1381" s="77"/>
      <c r="BI1381" s="77"/>
      <c r="BJ1381" s="77"/>
      <c r="BK1381" s="77"/>
      <c r="BL1381" s="77"/>
      <c r="BM1381" s="77"/>
      <c r="BN1381" s="77"/>
      <c r="BO1381" s="77"/>
      <c r="BP1381" s="77"/>
      <c r="BQ1381" s="77"/>
      <c r="BR1381" s="77"/>
      <c r="BS1381" s="77"/>
      <c r="BT1381" s="77"/>
      <c r="BU1381" s="77"/>
      <c r="BV1381" s="77"/>
      <c r="BW1381" s="77"/>
      <c r="BX1381" s="77"/>
      <c r="BY1381" s="77"/>
      <c r="BZ1381" s="77"/>
      <c r="CA1381" s="77"/>
      <c r="CB1381" s="77"/>
      <c r="CC1381" s="77"/>
      <c r="CD1381" s="77"/>
      <c r="CE1381" s="77"/>
      <c r="CF1381" s="77"/>
      <c r="CG1381" s="77"/>
      <c r="CH1381" s="77"/>
      <c r="CI1381" s="77"/>
      <c r="CJ1381" s="77"/>
      <c r="CK1381" s="77"/>
      <c r="CL1381" s="77"/>
      <c r="CN1381" s="78"/>
      <c r="CO1381" s="77"/>
      <c r="CP1381" s="77"/>
      <c r="CQ1381" s="77"/>
      <c r="CR1381" s="77"/>
      <c r="CS1381" s="77"/>
      <c r="CT1381" s="77"/>
      <c r="CU1381" s="77"/>
      <c r="CV1381" s="77"/>
      <c r="CW1381" s="77"/>
      <c r="CX1381" s="77"/>
      <c r="CY1381" s="77"/>
      <c r="CZ1381" s="77"/>
      <c r="DA1381" s="77"/>
      <c r="DB1381" s="77"/>
      <c r="DC1381" s="77"/>
      <c r="DD1381" s="77"/>
      <c r="DE1381" s="77"/>
      <c r="DF1381" s="77"/>
      <c r="DG1381" s="77"/>
      <c r="DH1381" s="77"/>
      <c r="DI1381" s="77"/>
      <c r="DJ1381" s="77"/>
      <c r="DK1381" s="77"/>
      <c r="DL1381" s="77"/>
    </row>
    <row r="1382" spans="1:116" x14ac:dyDescent="0.4">
      <c r="B1382" t="s">
        <v>332</v>
      </c>
      <c r="D1382" t="s">
        <v>767</v>
      </c>
      <c r="E1382" s="8" t="str">
        <f t="shared" si="1649"/>
        <v>1382 FAPPE-S</v>
      </c>
      <c r="G1382" s="136" t="str">
        <f>G1355</f>
        <v>Primary revenue driver</v>
      </c>
      <c r="K1382" s="53"/>
      <c r="L1382" s="53"/>
      <c r="M1382" s="53"/>
      <c r="N1382" s="53"/>
      <c r="O1382" s="53"/>
      <c r="P1382" s="53"/>
      <c r="R1382" s="24"/>
      <c r="S1382" s="179" t="str">
        <f t="shared" ref="S1382:AX1382" si="1737">S1355</f>
        <v>S$16</v>
      </c>
      <c r="T1382" s="179" t="str">
        <f t="shared" si="1737"/>
        <v>T$16</v>
      </c>
      <c r="U1382" s="179" t="str">
        <f t="shared" si="1737"/>
        <v>U$16</v>
      </c>
      <c r="V1382" s="179" t="str">
        <f t="shared" si="1737"/>
        <v>V$16</v>
      </c>
      <c r="W1382" s="179" t="str">
        <f t="shared" si="1737"/>
        <v>W$16</v>
      </c>
      <c r="X1382" s="179" t="str">
        <f t="shared" si="1737"/>
        <v>X$16</v>
      </c>
      <c r="Y1382" s="179" t="str">
        <f t="shared" si="1737"/>
        <v>Y$16</v>
      </c>
      <c r="Z1382" s="179" t="str">
        <f t="shared" si="1737"/>
        <v>Z$16</v>
      </c>
      <c r="AA1382" s="179" t="str">
        <f t="shared" si="1737"/>
        <v>AA$16</v>
      </c>
      <c r="AB1382" s="179" t="str">
        <f t="shared" si="1737"/>
        <v>AB$16</v>
      </c>
      <c r="AC1382" s="179" t="str">
        <f t="shared" si="1737"/>
        <v>AC$16</v>
      </c>
      <c r="AD1382" s="179" t="str">
        <f t="shared" si="1737"/>
        <v>AD$16</v>
      </c>
      <c r="AE1382" s="179" t="str">
        <f t="shared" si="1737"/>
        <v>AE$16</v>
      </c>
      <c r="AF1382" s="179" t="str">
        <f t="shared" si="1737"/>
        <v>AF$16</v>
      </c>
      <c r="AG1382" s="179" t="str">
        <f t="shared" si="1737"/>
        <v>AG$16</v>
      </c>
      <c r="AH1382" s="179" t="str">
        <f t="shared" si="1737"/>
        <v>AH$16</v>
      </c>
      <c r="AI1382" s="179" t="str">
        <f t="shared" si="1737"/>
        <v>AI$16</v>
      </c>
      <c r="AJ1382" s="179" t="str">
        <f t="shared" si="1737"/>
        <v>AJ$16</v>
      </c>
      <c r="AK1382" s="179" t="str">
        <f t="shared" si="1737"/>
        <v>AK$16</v>
      </c>
      <c r="AL1382" s="179" t="str">
        <f t="shared" si="1737"/>
        <v>AL$16</v>
      </c>
      <c r="AM1382" s="179" t="str">
        <f t="shared" si="1737"/>
        <v>AM$16</v>
      </c>
      <c r="AN1382" s="179" t="str">
        <f t="shared" si="1737"/>
        <v>AN$16</v>
      </c>
      <c r="AO1382" s="179" t="str">
        <f t="shared" si="1737"/>
        <v>AO$16</v>
      </c>
      <c r="AP1382" s="179" t="str">
        <f t="shared" si="1737"/>
        <v>AP$16</v>
      </c>
      <c r="AQ1382" s="179" t="str">
        <f t="shared" si="1737"/>
        <v>AQ$16</v>
      </c>
      <c r="AR1382" s="179" t="str">
        <f t="shared" si="1737"/>
        <v>AR$16</v>
      </c>
      <c r="AS1382" s="179" t="str">
        <f t="shared" si="1737"/>
        <v>AS$16</v>
      </c>
      <c r="AT1382" s="179" t="str">
        <f t="shared" si="1737"/>
        <v>AT$16</v>
      </c>
      <c r="AU1382" s="179" t="str">
        <f t="shared" si="1737"/>
        <v>AU$16</v>
      </c>
      <c r="AV1382" s="179" t="str">
        <f t="shared" si="1737"/>
        <v>AV$16</v>
      </c>
      <c r="AW1382" s="179" t="str">
        <f t="shared" si="1737"/>
        <v>AW$16</v>
      </c>
      <c r="AX1382" s="179" t="str">
        <f t="shared" si="1737"/>
        <v>AX$16</v>
      </c>
      <c r="AY1382" s="179" t="str">
        <f t="shared" ref="AY1382:CD1382" si="1738">AY1355</f>
        <v>AY$16</v>
      </c>
      <c r="AZ1382" s="179" t="str">
        <f t="shared" si="1738"/>
        <v>AZ$16</v>
      </c>
      <c r="BA1382" s="179" t="str">
        <f t="shared" si="1738"/>
        <v>BA$16</v>
      </c>
      <c r="BB1382" s="179" t="str">
        <f t="shared" si="1738"/>
        <v>BB$16</v>
      </c>
      <c r="BC1382" s="179" t="str">
        <f t="shared" si="1738"/>
        <v>BC$16</v>
      </c>
      <c r="BD1382" s="179" t="str">
        <f t="shared" si="1738"/>
        <v>BD$16</v>
      </c>
      <c r="BE1382" s="179" t="str">
        <f t="shared" si="1738"/>
        <v>BE$16</v>
      </c>
      <c r="BF1382" s="179" t="str">
        <f t="shared" si="1738"/>
        <v>BF$16</v>
      </c>
      <c r="BG1382" s="179" t="str">
        <f t="shared" si="1738"/>
        <v>BG$16</v>
      </c>
      <c r="BH1382" s="179" t="str">
        <f t="shared" si="1738"/>
        <v>BH$16</v>
      </c>
      <c r="BI1382" s="179" t="str">
        <f t="shared" si="1738"/>
        <v>BI$16</v>
      </c>
      <c r="BJ1382" s="179" t="str">
        <f t="shared" si="1738"/>
        <v>BJ$16</v>
      </c>
      <c r="BK1382" s="179" t="str">
        <f t="shared" si="1738"/>
        <v>BK$16</v>
      </c>
      <c r="BL1382" s="179" t="str">
        <f t="shared" si="1738"/>
        <v>BL$16</v>
      </c>
      <c r="BM1382" s="179" t="str">
        <f t="shared" si="1738"/>
        <v>BM$16</v>
      </c>
      <c r="BN1382" s="179" t="str">
        <f t="shared" si="1738"/>
        <v>BN$16</v>
      </c>
      <c r="BO1382" s="179" t="str">
        <f t="shared" si="1738"/>
        <v>BO$16</v>
      </c>
      <c r="BP1382" s="179" t="str">
        <f t="shared" si="1738"/>
        <v>BP$16</v>
      </c>
      <c r="BQ1382" s="179" t="str">
        <f t="shared" si="1738"/>
        <v>BQ$16</v>
      </c>
      <c r="BR1382" s="179" t="str">
        <f t="shared" si="1738"/>
        <v>BR$16</v>
      </c>
      <c r="BS1382" s="179" t="str">
        <f t="shared" si="1738"/>
        <v>BS$16</v>
      </c>
      <c r="BT1382" s="179" t="str">
        <f t="shared" si="1738"/>
        <v>BT$16</v>
      </c>
      <c r="BU1382" s="179" t="str">
        <f t="shared" si="1738"/>
        <v>BU$16</v>
      </c>
      <c r="BV1382" s="179" t="str">
        <f t="shared" si="1738"/>
        <v>BV$16</v>
      </c>
      <c r="BW1382" s="179" t="str">
        <f t="shared" si="1738"/>
        <v>BW$16</v>
      </c>
      <c r="BX1382" s="179" t="str">
        <f t="shared" si="1738"/>
        <v>BX$16</v>
      </c>
      <c r="BY1382" s="179" t="str">
        <f t="shared" si="1738"/>
        <v>BY$16</v>
      </c>
      <c r="BZ1382" s="179" t="str">
        <f t="shared" si="1738"/>
        <v>BZ$16</v>
      </c>
      <c r="CA1382" s="179" t="str">
        <f t="shared" si="1738"/>
        <v>CA$16</v>
      </c>
      <c r="CB1382" s="179" t="str">
        <f t="shared" si="1738"/>
        <v>CB$16</v>
      </c>
      <c r="CC1382" s="179" t="str">
        <f t="shared" si="1738"/>
        <v>CC$16</v>
      </c>
      <c r="CD1382" s="179" t="str">
        <f t="shared" si="1738"/>
        <v>CD$16</v>
      </c>
      <c r="CE1382" s="179" t="str">
        <f t="shared" ref="CE1382:CL1382" si="1739">CE1355</f>
        <v>CE$16</v>
      </c>
      <c r="CF1382" s="179" t="str">
        <f t="shared" si="1739"/>
        <v>CF$16</v>
      </c>
      <c r="CG1382" s="179" t="str">
        <f t="shared" si="1739"/>
        <v>CG$16</v>
      </c>
      <c r="CH1382" s="179" t="str">
        <f t="shared" si="1739"/>
        <v>CH$16</v>
      </c>
      <c r="CI1382" s="179" t="str">
        <f t="shared" si="1739"/>
        <v>CI$16</v>
      </c>
      <c r="CJ1382" s="179" t="str">
        <f t="shared" si="1739"/>
        <v>CJ$16</v>
      </c>
      <c r="CK1382" s="179" t="str">
        <f t="shared" si="1739"/>
        <v>CK$16</v>
      </c>
      <c r="CL1382" s="179" t="str">
        <f t="shared" si="1739"/>
        <v>CL$16</v>
      </c>
      <c r="CO1382" s="179" t="str">
        <f t="shared" ref="CO1382:DL1382" si="1740">CO1355</f>
        <v>CO$16</v>
      </c>
      <c r="CP1382" s="179" t="str">
        <f t="shared" si="1740"/>
        <v>CP$16</v>
      </c>
      <c r="CQ1382" s="179" t="str">
        <f t="shared" si="1740"/>
        <v>CQ$16</v>
      </c>
      <c r="CR1382" s="179" t="str">
        <f t="shared" si="1740"/>
        <v>CR$16</v>
      </c>
      <c r="CS1382" s="179" t="str">
        <f t="shared" si="1740"/>
        <v>CS$16</v>
      </c>
      <c r="CT1382" s="179" t="str">
        <f t="shared" si="1740"/>
        <v>CT$16</v>
      </c>
      <c r="CU1382" s="179" t="str">
        <f t="shared" si="1740"/>
        <v>CU$16</v>
      </c>
      <c r="CV1382" s="179" t="str">
        <f t="shared" si="1740"/>
        <v>CV$16</v>
      </c>
      <c r="CW1382" s="179" t="str">
        <f t="shared" si="1740"/>
        <v>CW$16</v>
      </c>
      <c r="CX1382" s="179" t="str">
        <f t="shared" si="1740"/>
        <v>CX$16</v>
      </c>
      <c r="CY1382" s="179" t="str">
        <f t="shared" si="1740"/>
        <v>CY$16</v>
      </c>
      <c r="CZ1382" s="179" t="str">
        <f t="shared" si="1740"/>
        <v>CZ$16</v>
      </c>
      <c r="DA1382" s="179" t="str">
        <f t="shared" si="1740"/>
        <v>DA$16</v>
      </c>
      <c r="DB1382" s="179" t="str">
        <f t="shared" si="1740"/>
        <v>DB$16</v>
      </c>
      <c r="DC1382" s="179" t="str">
        <f t="shared" si="1740"/>
        <v>DC$16</v>
      </c>
      <c r="DD1382" s="179" t="str">
        <f t="shared" si="1740"/>
        <v>DD$16</v>
      </c>
      <c r="DE1382" s="179" t="str">
        <f t="shared" si="1740"/>
        <v>DE$16</v>
      </c>
      <c r="DF1382" s="179" t="str">
        <f t="shared" si="1740"/>
        <v>DF$16</v>
      </c>
      <c r="DG1382" s="179" t="str">
        <f t="shared" si="1740"/>
        <v>DG$16</v>
      </c>
      <c r="DH1382" s="179" t="str">
        <f t="shared" si="1740"/>
        <v>DH$16</v>
      </c>
      <c r="DI1382" s="179" t="str">
        <f t="shared" si="1740"/>
        <v>DI$16</v>
      </c>
      <c r="DJ1382" s="179" t="str">
        <f t="shared" si="1740"/>
        <v>DJ$16</v>
      </c>
      <c r="DK1382" s="179" t="str">
        <f t="shared" si="1740"/>
        <v>DK$16</v>
      </c>
      <c r="DL1382" s="179" t="str">
        <f t="shared" si="1740"/>
        <v>DL$16</v>
      </c>
    </row>
    <row r="1383" spans="1:116" x14ac:dyDescent="0.4">
      <c r="B1383" t="s">
        <v>332</v>
      </c>
      <c r="D1383" t="s">
        <v>767</v>
      </c>
      <c r="E1383" s="8" t="str">
        <f t="shared" si="1649"/>
        <v>1383 FAPPE-S</v>
      </c>
      <c r="G1383" s="136" t="str">
        <f>G1356</f>
        <v>Primary volume driver</v>
      </c>
      <c r="H1383" s="12"/>
      <c r="I1383" s="60"/>
      <c r="J1383" s="60"/>
      <c r="K1383" s="15"/>
      <c r="L1383" s="15"/>
      <c r="M1383" s="15"/>
      <c r="N1383" s="15"/>
      <c r="O1383" s="15"/>
      <c r="P1383" s="15"/>
      <c r="R1383" s="15"/>
      <c r="S1383" s="179" t="str">
        <f t="shared" ref="S1383:AX1383" si="1741">S1356</f>
        <v>S$17</v>
      </c>
      <c r="T1383" s="179" t="str">
        <f t="shared" si="1741"/>
        <v>T$17</v>
      </c>
      <c r="U1383" s="179" t="str">
        <f t="shared" si="1741"/>
        <v>U$17</v>
      </c>
      <c r="V1383" s="179" t="str">
        <f t="shared" si="1741"/>
        <v>V$17</v>
      </c>
      <c r="W1383" s="179" t="str">
        <f t="shared" si="1741"/>
        <v>W$17</v>
      </c>
      <c r="X1383" s="179" t="str">
        <f t="shared" si="1741"/>
        <v>X$17</v>
      </c>
      <c r="Y1383" s="179" t="str">
        <f t="shared" si="1741"/>
        <v>Y$17</v>
      </c>
      <c r="Z1383" s="179" t="str">
        <f t="shared" si="1741"/>
        <v>Z$17</v>
      </c>
      <c r="AA1383" s="179" t="str">
        <f t="shared" si="1741"/>
        <v>AA$17</v>
      </c>
      <c r="AB1383" s="179" t="str">
        <f t="shared" si="1741"/>
        <v>AB$17</v>
      </c>
      <c r="AC1383" s="179" t="str">
        <f t="shared" si="1741"/>
        <v>AC$17</v>
      </c>
      <c r="AD1383" s="179" t="str">
        <f t="shared" si="1741"/>
        <v>AD$17</v>
      </c>
      <c r="AE1383" s="179" t="str">
        <f t="shared" si="1741"/>
        <v>AE$17</v>
      </c>
      <c r="AF1383" s="179" t="str">
        <f t="shared" si="1741"/>
        <v>AF$17</v>
      </c>
      <c r="AG1383" s="179" t="str">
        <f t="shared" si="1741"/>
        <v>AG$17</v>
      </c>
      <c r="AH1383" s="179" t="str">
        <f t="shared" si="1741"/>
        <v>AH$17</v>
      </c>
      <c r="AI1383" s="179" t="str">
        <f t="shared" si="1741"/>
        <v>AI$17</v>
      </c>
      <c r="AJ1383" s="179" t="str">
        <f t="shared" si="1741"/>
        <v>AJ$17</v>
      </c>
      <c r="AK1383" s="179" t="str">
        <f t="shared" si="1741"/>
        <v>AK$17</v>
      </c>
      <c r="AL1383" s="179" t="str">
        <f t="shared" si="1741"/>
        <v>AL$17</v>
      </c>
      <c r="AM1383" s="179" t="str">
        <f t="shared" si="1741"/>
        <v>AM$17</v>
      </c>
      <c r="AN1383" s="179" t="str">
        <f t="shared" si="1741"/>
        <v>AN$17</v>
      </c>
      <c r="AO1383" s="179" t="str">
        <f t="shared" si="1741"/>
        <v>AO$17</v>
      </c>
      <c r="AP1383" s="179" t="str">
        <f t="shared" si="1741"/>
        <v>AP$17</v>
      </c>
      <c r="AQ1383" s="179" t="str">
        <f t="shared" si="1741"/>
        <v>AQ$17</v>
      </c>
      <c r="AR1383" s="179" t="str">
        <f t="shared" si="1741"/>
        <v>AR$17</v>
      </c>
      <c r="AS1383" s="179" t="str">
        <f t="shared" si="1741"/>
        <v>AS$17</v>
      </c>
      <c r="AT1383" s="179" t="str">
        <f t="shared" si="1741"/>
        <v>AT$17</v>
      </c>
      <c r="AU1383" s="179" t="str">
        <f t="shared" si="1741"/>
        <v>AU$17</v>
      </c>
      <c r="AV1383" s="179" t="str">
        <f t="shared" si="1741"/>
        <v>AV$17</v>
      </c>
      <c r="AW1383" s="179" t="str">
        <f t="shared" si="1741"/>
        <v>AW$17</v>
      </c>
      <c r="AX1383" s="179" t="str">
        <f t="shared" si="1741"/>
        <v>AX$17</v>
      </c>
      <c r="AY1383" s="179" t="str">
        <f t="shared" ref="AY1383:CD1383" si="1742">AY1356</f>
        <v>AY$17</v>
      </c>
      <c r="AZ1383" s="179" t="str">
        <f t="shared" si="1742"/>
        <v>AZ$17</v>
      </c>
      <c r="BA1383" s="179" t="str">
        <f t="shared" si="1742"/>
        <v>BA$17</v>
      </c>
      <c r="BB1383" s="179" t="str">
        <f t="shared" si="1742"/>
        <v>BB$17</v>
      </c>
      <c r="BC1383" s="179" t="str">
        <f t="shared" si="1742"/>
        <v>BC$17</v>
      </c>
      <c r="BD1383" s="179" t="str">
        <f t="shared" si="1742"/>
        <v>BD$17</v>
      </c>
      <c r="BE1383" s="179" t="str">
        <f t="shared" si="1742"/>
        <v>BE$17</v>
      </c>
      <c r="BF1383" s="179" t="str">
        <f t="shared" si="1742"/>
        <v>BF$17</v>
      </c>
      <c r="BG1383" s="179" t="str">
        <f t="shared" si="1742"/>
        <v>BG$17</v>
      </c>
      <c r="BH1383" s="179" t="str">
        <f t="shared" si="1742"/>
        <v>BH$17</v>
      </c>
      <c r="BI1383" s="179" t="str">
        <f t="shared" si="1742"/>
        <v>BI$17</v>
      </c>
      <c r="BJ1383" s="179" t="str">
        <f t="shared" si="1742"/>
        <v>BJ$17</v>
      </c>
      <c r="BK1383" s="179" t="str">
        <f t="shared" si="1742"/>
        <v>BK$17</v>
      </c>
      <c r="BL1383" s="179" t="str">
        <f t="shared" si="1742"/>
        <v>BL$17</v>
      </c>
      <c r="BM1383" s="179" t="str">
        <f t="shared" si="1742"/>
        <v>BM$17</v>
      </c>
      <c r="BN1383" s="179" t="str">
        <f t="shared" si="1742"/>
        <v>BN$17</v>
      </c>
      <c r="BO1383" s="179" t="str">
        <f t="shared" si="1742"/>
        <v>BO$17</v>
      </c>
      <c r="BP1383" s="179" t="str">
        <f t="shared" si="1742"/>
        <v>BP$17</v>
      </c>
      <c r="BQ1383" s="179" t="str">
        <f t="shared" si="1742"/>
        <v>BQ$17</v>
      </c>
      <c r="BR1383" s="179" t="str">
        <f t="shared" si="1742"/>
        <v>BR$17</v>
      </c>
      <c r="BS1383" s="179" t="str">
        <f t="shared" si="1742"/>
        <v>BS$17</v>
      </c>
      <c r="BT1383" s="179" t="str">
        <f t="shared" si="1742"/>
        <v>BT$17</v>
      </c>
      <c r="BU1383" s="179" t="str">
        <f t="shared" si="1742"/>
        <v>BU$17</v>
      </c>
      <c r="BV1383" s="179" t="str">
        <f t="shared" si="1742"/>
        <v>BV$17</v>
      </c>
      <c r="BW1383" s="179" t="str">
        <f t="shared" si="1742"/>
        <v>BW$17</v>
      </c>
      <c r="BX1383" s="179" t="str">
        <f t="shared" si="1742"/>
        <v>BX$17</v>
      </c>
      <c r="BY1383" s="179" t="str">
        <f t="shared" si="1742"/>
        <v>BY$17</v>
      </c>
      <c r="BZ1383" s="179" t="str">
        <f t="shared" si="1742"/>
        <v>BZ$17</v>
      </c>
      <c r="CA1383" s="179" t="str">
        <f t="shared" si="1742"/>
        <v>CA$17</v>
      </c>
      <c r="CB1383" s="179" t="str">
        <f t="shared" si="1742"/>
        <v>CB$17</v>
      </c>
      <c r="CC1383" s="179" t="str">
        <f t="shared" si="1742"/>
        <v>CC$17</v>
      </c>
      <c r="CD1383" s="179" t="str">
        <f t="shared" si="1742"/>
        <v>CD$17</v>
      </c>
      <c r="CE1383" s="179" t="str">
        <f t="shared" ref="CE1383:CL1383" si="1743">CE1356</f>
        <v>CE$17</v>
      </c>
      <c r="CF1383" s="179" t="str">
        <f t="shared" si="1743"/>
        <v>CF$17</v>
      </c>
      <c r="CG1383" s="179" t="str">
        <f t="shared" si="1743"/>
        <v>CG$17</v>
      </c>
      <c r="CH1383" s="179" t="str">
        <f t="shared" si="1743"/>
        <v>CH$17</v>
      </c>
      <c r="CI1383" s="179" t="str">
        <f t="shared" si="1743"/>
        <v>CI$17</v>
      </c>
      <c r="CJ1383" s="179" t="str">
        <f t="shared" si="1743"/>
        <v>CJ$17</v>
      </c>
      <c r="CK1383" s="179" t="str">
        <f t="shared" si="1743"/>
        <v>CK$17</v>
      </c>
      <c r="CL1383" s="179" t="str">
        <f t="shared" si="1743"/>
        <v>CL$17</v>
      </c>
      <c r="CN1383" s="60"/>
      <c r="CO1383" s="179" t="str">
        <f t="shared" ref="CO1383:DL1383" si="1744">CO1356</f>
        <v>CO$17</v>
      </c>
      <c r="CP1383" s="179" t="str">
        <f t="shared" si="1744"/>
        <v>CP$17</v>
      </c>
      <c r="CQ1383" s="179" t="str">
        <f t="shared" si="1744"/>
        <v>CQ$17</v>
      </c>
      <c r="CR1383" s="179" t="str">
        <f t="shared" si="1744"/>
        <v>CR$17</v>
      </c>
      <c r="CS1383" s="179" t="str">
        <f t="shared" si="1744"/>
        <v>CS$17</v>
      </c>
      <c r="CT1383" s="179" t="str">
        <f t="shared" si="1744"/>
        <v>CT$17</v>
      </c>
      <c r="CU1383" s="179" t="str">
        <f t="shared" si="1744"/>
        <v>CU$17</v>
      </c>
      <c r="CV1383" s="179" t="str">
        <f t="shared" si="1744"/>
        <v>CV$17</v>
      </c>
      <c r="CW1383" s="179" t="str">
        <f t="shared" si="1744"/>
        <v>CW$17</v>
      </c>
      <c r="CX1383" s="179" t="str">
        <f t="shared" si="1744"/>
        <v>CX$17</v>
      </c>
      <c r="CY1383" s="179" t="str">
        <f t="shared" si="1744"/>
        <v>CY$17</v>
      </c>
      <c r="CZ1383" s="179" t="str">
        <f t="shared" si="1744"/>
        <v>CZ$17</v>
      </c>
      <c r="DA1383" s="179" t="str">
        <f t="shared" si="1744"/>
        <v>DA$17</v>
      </c>
      <c r="DB1383" s="179" t="str">
        <f t="shared" si="1744"/>
        <v>DB$17</v>
      </c>
      <c r="DC1383" s="179" t="str">
        <f t="shared" si="1744"/>
        <v>DC$17</v>
      </c>
      <c r="DD1383" s="179" t="str">
        <f t="shared" si="1744"/>
        <v>DD$17</v>
      </c>
      <c r="DE1383" s="179" t="str">
        <f t="shared" si="1744"/>
        <v>DE$17</v>
      </c>
      <c r="DF1383" s="179" t="str">
        <f t="shared" si="1744"/>
        <v>DF$17</v>
      </c>
      <c r="DG1383" s="179" t="str">
        <f t="shared" si="1744"/>
        <v>DG$17</v>
      </c>
      <c r="DH1383" s="179" t="str">
        <f t="shared" si="1744"/>
        <v>DH$17</v>
      </c>
      <c r="DI1383" s="179" t="str">
        <f t="shared" si="1744"/>
        <v>DI$17</v>
      </c>
      <c r="DJ1383" s="179" t="str">
        <f t="shared" si="1744"/>
        <v>DJ$17</v>
      </c>
      <c r="DK1383" s="179" t="str">
        <f t="shared" si="1744"/>
        <v>DK$17</v>
      </c>
      <c r="DL1383" s="179" t="str">
        <f t="shared" si="1744"/>
        <v>DL$17</v>
      </c>
    </row>
    <row r="1384" spans="1:116" x14ac:dyDescent="0.4">
      <c r="B1384" t="s">
        <v>332</v>
      </c>
      <c r="D1384" t="s">
        <v>767</v>
      </c>
      <c r="E1384" s="8" t="str">
        <f t="shared" ref="E1384:E1387" si="1745">ROW()&amp;" "&amp;D1384</f>
        <v>1384 FAPPE-S</v>
      </c>
      <c r="G1384" s="191" t="str">
        <f>G1361</f>
        <v>Volume driven secondary PP&amp;E:</v>
      </c>
      <c r="H1384" s="12"/>
      <c r="I1384" s="60"/>
      <c r="J1384" s="60"/>
      <c r="K1384" s="15"/>
      <c r="L1384" s="15"/>
      <c r="M1384" s="15"/>
      <c r="N1384" s="15"/>
      <c r="O1384" s="15"/>
      <c r="P1384" s="15"/>
      <c r="R1384" s="15"/>
      <c r="S1384" s="179">
        <f t="shared" ref="S1384:AX1384" si="1746">S1357</f>
        <v>0</v>
      </c>
      <c r="T1384" s="179">
        <f t="shared" si="1746"/>
        <v>0</v>
      </c>
      <c r="U1384" s="179">
        <f t="shared" si="1746"/>
        <v>0</v>
      </c>
      <c r="V1384" s="179">
        <f t="shared" si="1746"/>
        <v>0</v>
      </c>
      <c r="W1384" s="179">
        <f t="shared" si="1746"/>
        <v>0</v>
      </c>
      <c r="X1384" s="179">
        <f t="shared" si="1746"/>
        <v>0</v>
      </c>
      <c r="Y1384" s="179">
        <f t="shared" si="1746"/>
        <v>0</v>
      </c>
      <c r="Z1384" s="179">
        <f t="shared" si="1746"/>
        <v>0</v>
      </c>
      <c r="AA1384" s="179">
        <f t="shared" si="1746"/>
        <v>0</v>
      </c>
      <c r="AB1384" s="179">
        <f t="shared" si="1746"/>
        <v>0</v>
      </c>
      <c r="AC1384" s="179">
        <f t="shared" si="1746"/>
        <v>0</v>
      </c>
      <c r="AD1384" s="179">
        <f t="shared" si="1746"/>
        <v>0</v>
      </c>
      <c r="AE1384" s="179">
        <f t="shared" si="1746"/>
        <v>0</v>
      </c>
      <c r="AF1384" s="179">
        <f t="shared" si="1746"/>
        <v>0</v>
      </c>
      <c r="AG1384" s="179">
        <f t="shared" si="1746"/>
        <v>0</v>
      </c>
      <c r="AH1384" s="179">
        <f t="shared" si="1746"/>
        <v>0</v>
      </c>
      <c r="AI1384" s="179">
        <f t="shared" si="1746"/>
        <v>0</v>
      </c>
      <c r="AJ1384" s="179">
        <f t="shared" si="1746"/>
        <v>0</v>
      </c>
      <c r="AK1384" s="179">
        <f t="shared" si="1746"/>
        <v>0</v>
      </c>
      <c r="AL1384" s="179">
        <f t="shared" si="1746"/>
        <v>0</v>
      </c>
      <c r="AM1384" s="179">
        <f t="shared" si="1746"/>
        <v>0</v>
      </c>
      <c r="AN1384" s="179">
        <f t="shared" si="1746"/>
        <v>0</v>
      </c>
      <c r="AO1384" s="179">
        <f t="shared" si="1746"/>
        <v>0</v>
      </c>
      <c r="AP1384" s="179">
        <f t="shared" si="1746"/>
        <v>0</v>
      </c>
      <c r="AQ1384" s="179">
        <f t="shared" si="1746"/>
        <v>0</v>
      </c>
      <c r="AR1384" s="179">
        <f t="shared" si="1746"/>
        <v>0</v>
      </c>
      <c r="AS1384" s="179">
        <f t="shared" si="1746"/>
        <v>0</v>
      </c>
      <c r="AT1384" s="179">
        <f t="shared" si="1746"/>
        <v>0</v>
      </c>
      <c r="AU1384" s="179">
        <f t="shared" si="1746"/>
        <v>0</v>
      </c>
      <c r="AV1384" s="179">
        <f t="shared" si="1746"/>
        <v>0</v>
      </c>
      <c r="AW1384" s="179">
        <f t="shared" si="1746"/>
        <v>0</v>
      </c>
      <c r="AX1384" s="179">
        <f t="shared" si="1746"/>
        <v>0</v>
      </c>
      <c r="AY1384" s="179">
        <f t="shared" ref="AY1384:CD1384" si="1747">AY1357</f>
        <v>0</v>
      </c>
      <c r="AZ1384" s="179">
        <f t="shared" si="1747"/>
        <v>0</v>
      </c>
      <c r="BA1384" s="179">
        <f t="shared" si="1747"/>
        <v>0</v>
      </c>
      <c r="BB1384" s="179">
        <f t="shared" si="1747"/>
        <v>0</v>
      </c>
      <c r="BC1384" s="179">
        <f t="shared" si="1747"/>
        <v>0</v>
      </c>
      <c r="BD1384" s="179">
        <f t="shared" si="1747"/>
        <v>0</v>
      </c>
      <c r="BE1384" s="179">
        <f t="shared" si="1747"/>
        <v>0</v>
      </c>
      <c r="BF1384" s="179">
        <f t="shared" si="1747"/>
        <v>0</v>
      </c>
      <c r="BG1384" s="179">
        <f t="shared" si="1747"/>
        <v>0</v>
      </c>
      <c r="BH1384" s="179">
        <f t="shared" si="1747"/>
        <v>0</v>
      </c>
      <c r="BI1384" s="179">
        <f t="shared" si="1747"/>
        <v>0</v>
      </c>
      <c r="BJ1384" s="179">
        <f t="shared" si="1747"/>
        <v>0</v>
      </c>
      <c r="BK1384" s="179">
        <f t="shared" si="1747"/>
        <v>0</v>
      </c>
      <c r="BL1384" s="179">
        <f t="shared" si="1747"/>
        <v>0</v>
      </c>
      <c r="BM1384" s="179">
        <f t="shared" si="1747"/>
        <v>0</v>
      </c>
      <c r="BN1384" s="179">
        <f t="shared" si="1747"/>
        <v>0</v>
      </c>
      <c r="BO1384" s="179">
        <f t="shared" si="1747"/>
        <v>0</v>
      </c>
      <c r="BP1384" s="179">
        <f t="shared" si="1747"/>
        <v>0</v>
      </c>
      <c r="BQ1384" s="179">
        <f t="shared" si="1747"/>
        <v>0</v>
      </c>
      <c r="BR1384" s="179">
        <f t="shared" si="1747"/>
        <v>0</v>
      </c>
      <c r="BS1384" s="179">
        <f t="shared" si="1747"/>
        <v>0</v>
      </c>
      <c r="BT1384" s="179">
        <f t="shared" si="1747"/>
        <v>0</v>
      </c>
      <c r="BU1384" s="179">
        <f t="shared" si="1747"/>
        <v>0</v>
      </c>
      <c r="BV1384" s="179">
        <f t="shared" si="1747"/>
        <v>0</v>
      </c>
      <c r="BW1384" s="179">
        <f t="shared" si="1747"/>
        <v>0</v>
      </c>
      <c r="BX1384" s="179">
        <f t="shared" si="1747"/>
        <v>0</v>
      </c>
      <c r="BY1384" s="179">
        <f t="shared" si="1747"/>
        <v>0</v>
      </c>
      <c r="BZ1384" s="179">
        <f t="shared" si="1747"/>
        <v>0</v>
      </c>
      <c r="CA1384" s="179">
        <f t="shared" si="1747"/>
        <v>0</v>
      </c>
      <c r="CB1384" s="179">
        <f t="shared" si="1747"/>
        <v>0</v>
      </c>
      <c r="CC1384" s="179">
        <f t="shared" si="1747"/>
        <v>0</v>
      </c>
      <c r="CD1384" s="179">
        <f t="shared" si="1747"/>
        <v>0</v>
      </c>
      <c r="CE1384" s="179">
        <f t="shared" ref="CE1384:CL1384" si="1748">CE1357</f>
        <v>0</v>
      </c>
      <c r="CF1384" s="179">
        <f t="shared" si="1748"/>
        <v>0</v>
      </c>
      <c r="CG1384" s="179">
        <f t="shared" si="1748"/>
        <v>0</v>
      </c>
      <c r="CH1384" s="179">
        <f t="shared" si="1748"/>
        <v>0</v>
      </c>
      <c r="CI1384" s="179">
        <f t="shared" si="1748"/>
        <v>0</v>
      </c>
      <c r="CJ1384" s="179">
        <f t="shared" si="1748"/>
        <v>0</v>
      </c>
      <c r="CK1384" s="179">
        <f t="shared" si="1748"/>
        <v>0</v>
      </c>
      <c r="CL1384" s="179">
        <f t="shared" si="1748"/>
        <v>0</v>
      </c>
      <c r="CN1384" s="60"/>
      <c r="CO1384" s="179">
        <f t="shared" ref="CO1384:DL1384" si="1749">CO1357</f>
        <v>0</v>
      </c>
      <c r="CP1384" s="179">
        <f t="shared" si="1749"/>
        <v>0</v>
      </c>
      <c r="CQ1384" s="179">
        <f t="shared" si="1749"/>
        <v>0</v>
      </c>
      <c r="CR1384" s="179">
        <f t="shared" si="1749"/>
        <v>0</v>
      </c>
      <c r="CS1384" s="179">
        <f t="shared" si="1749"/>
        <v>0</v>
      </c>
      <c r="CT1384" s="179">
        <f t="shared" si="1749"/>
        <v>0</v>
      </c>
      <c r="CU1384" s="179">
        <f t="shared" si="1749"/>
        <v>0</v>
      </c>
      <c r="CV1384" s="179">
        <f t="shared" si="1749"/>
        <v>0</v>
      </c>
      <c r="CW1384" s="179">
        <f t="shared" si="1749"/>
        <v>0</v>
      </c>
      <c r="CX1384" s="179">
        <f t="shared" si="1749"/>
        <v>0</v>
      </c>
      <c r="CY1384" s="179">
        <f t="shared" si="1749"/>
        <v>0</v>
      </c>
      <c r="CZ1384" s="179">
        <f t="shared" si="1749"/>
        <v>0</v>
      </c>
      <c r="DA1384" s="179">
        <f t="shared" si="1749"/>
        <v>0</v>
      </c>
      <c r="DB1384" s="179">
        <f t="shared" si="1749"/>
        <v>0</v>
      </c>
      <c r="DC1384" s="179">
        <f t="shared" si="1749"/>
        <v>0</v>
      </c>
      <c r="DD1384" s="179">
        <f t="shared" si="1749"/>
        <v>0</v>
      </c>
      <c r="DE1384" s="179">
        <f t="shared" si="1749"/>
        <v>0</v>
      </c>
      <c r="DF1384" s="179">
        <f t="shared" si="1749"/>
        <v>0</v>
      </c>
      <c r="DG1384" s="179">
        <f t="shared" si="1749"/>
        <v>0</v>
      </c>
      <c r="DH1384" s="179">
        <f t="shared" si="1749"/>
        <v>0</v>
      </c>
      <c r="DI1384" s="179">
        <f t="shared" si="1749"/>
        <v>0</v>
      </c>
      <c r="DJ1384" s="179">
        <f t="shared" si="1749"/>
        <v>0</v>
      </c>
      <c r="DK1384" s="179">
        <f t="shared" si="1749"/>
        <v>0</v>
      </c>
      <c r="DL1384" s="179">
        <f t="shared" si="1749"/>
        <v>0</v>
      </c>
    </row>
    <row r="1385" spans="1:116" x14ac:dyDescent="0.4">
      <c r="B1385" t="s">
        <v>332</v>
      </c>
      <c r="D1385" t="s">
        <v>767</v>
      </c>
      <c r="E1385" s="8" t="str">
        <f t="shared" ref="E1385" si="1750">ROW()&amp;" "&amp;D1385</f>
        <v>1385 FAPPE-S</v>
      </c>
      <c r="G1385" s="241" t="str">
        <f>IFERROR(SUBSTITUTE(TRIM(MID(G1361, SEARCH("-", G1361) + 1, LEN(G1361))),":",""),"no unit")</f>
        <v>no unit</v>
      </c>
      <c r="H1385" s="12"/>
      <c r="I1385" s="60"/>
      <c r="J1385" s="60"/>
      <c r="K1385" s="15"/>
      <c r="L1385" s="15"/>
      <c r="M1385" s="15"/>
      <c r="N1385" s="15"/>
      <c r="O1385" s="15"/>
      <c r="P1385" s="15"/>
      <c r="R1385" s="15"/>
      <c r="S1385" s="179"/>
      <c r="T1385" s="179"/>
      <c r="U1385" s="179"/>
      <c r="V1385" s="179"/>
      <c r="W1385" s="179"/>
      <c r="X1385" s="179"/>
      <c r="Y1385" s="179"/>
      <c r="Z1385" s="179"/>
      <c r="AA1385" s="179"/>
      <c r="AB1385" s="179"/>
      <c r="AC1385" s="179"/>
      <c r="AD1385" s="179"/>
      <c r="AE1385" s="179"/>
      <c r="AF1385" s="179"/>
      <c r="AG1385" s="179"/>
      <c r="AH1385" s="179"/>
      <c r="AI1385" s="179"/>
      <c r="AJ1385" s="179"/>
      <c r="AK1385" s="179"/>
      <c r="AL1385" s="179"/>
      <c r="AM1385" s="179"/>
      <c r="AN1385" s="179"/>
      <c r="AO1385" s="179"/>
      <c r="AP1385" s="179"/>
      <c r="AQ1385" s="179"/>
      <c r="AR1385" s="179"/>
      <c r="AS1385" s="179"/>
      <c r="AT1385" s="179"/>
      <c r="AU1385" s="179"/>
      <c r="AV1385" s="179"/>
      <c r="AW1385" s="179"/>
      <c r="AX1385" s="179"/>
      <c r="AY1385" s="179"/>
      <c r="AZ1385" s="179"/>
      <c r="BA1385" s="179"/>
      <c r="BB1385" s="179"/>
      <c r="BC1385" s="179"/>
      <c r="BD1385" s="179"/>
      <c r="BE1385" s="179"/>
      <c r="BF1385" s="179"/>
      <c r="BG1385" s="179"/>
      <c r="BH1385" s="179"/>
      <c r="BI1385" s="179"/>
      <c r="BJ1385" s="179"/>
      <c r="BK1385" s="179"/>
      <c r="BL1385" s="179"/>
      <c r="BM1385" s="179"/>
      <c r="BN1385" s="179"/>
      <c r="BO1385" s="179"/>
      <c r="BP1385" s="179"/>
      <c r="BQ1385" s="179"/>
      <c r="BR1385" s="179"/>
      <c r="BS1385" s="179"/>
      <c r="BT1385" s="179"/>
      <c r="BU1385" s="179"/>
      <c r="BV1385" s="179"/>
      <c r="BW1385" s="179"/>
      <c r="BX1385" s="179"/>
      <c r="BY1385" s="179"/>
      <c r="BZ1385" s="179"/>
      <c r="CA1385" s="179"/>
      <c r="CB1385" s="179"/>
      <c r="CC1385" s="179"/>
      <c r="CD1385" s="179"/>
      <c r="CE1385" s="179"/>
      <c r="CF1385" s="179"/>
      <c r="CG1385" s="179"/>
      <c r="CH1385" s="179"/>
      <c r="CI1385" s="179"/>
      <c r="CJ1385" s="179"/>
      <c r="CK1385" s="179"/>
      <c r="CL1385" s="179"/>
      <c r="CN1385" s="60"/>
      <c r="CO1385" s="179"/>
      <c r="CP1385" s="179"/>
      <c r="CQ1385" s="179"/>
      <c r="CR1385" s="179"/>
      <c r="CS1385" s="179"/>
      <c r="CT1385" s="179"/>
      <c r="CU1385" s="179"/>
      <c r="CV1385" s="179"/>
      <c r="CW1385" s="179"/>
      <c r="CX1385" s="179"/>
      <c r="CY1385" s="179"/>
      <c r="CZ1385" s="179"/>
      <c r="DA1385" s="179"/>
      <c r="DB1385" s="179"/>
      <c r="DC1385" s="179"/>
      <c r="DD1385" s="179"/>
      <c r="DE1385" s="179"/>
      <c r="DF1385" s="179"/>
      <c r="DG1385" s="179"/>
      <c r="DH1385" s="179"/>
      <c r="DI1385" s="179"/>
      <c r="DJ1385" s="179"/>
      <c r="DK1385" s="179"/>
      <c r="DL1385" s="179"/>
    </row>
    <row r="1386" spans="1:116" x14ac:dyDescent="0.4">
      <c r="A1386" s="3"/>
      <c r="B1386" t="s">
        <v>332</v>
      </c>
      <c r="D1386" t="s">
        <v>767</v>
      </c>
      <c r="E1386" s="8" t="str">
        <f t="shared" si="1745"/>
        <v>1386 FAPPE-S</v>
      </c>
      <c r="G1386" s="191" t="str">
        <f>G1359</f>
        <v>Secondary revenue driver</v>
      </c>
      <c r="H1386" s="90"/>
      <c r="I1386" s="213"/>
      <c r="J1386" s="213"/>
      <c r="K1386" s="214"/>
      <c r="L1386" s="214"/>
      <c r="M1386" s="214"/>
      <c r="N1386" s="214"/>
      <c r="O1386" s="214"/>
      <c r="P1386" s="214"/>
      <c r="R1386" s="214"/>
      <c r="S1386" s="4" t="str">
        <f t="shared" ref="S1386:AX1386" si="1751">ADDRESS(ROW(S1378),COLUMN(S1378),2)</f>
        <v>S$1378</v>
      </c>
      <c r="T1386" s="4" t="str">
        <f t="shared" si="1751"/>
        <v>T$1378</v>
      </c>
      <c r="U1386" s="4" t="str">
        <f t="shared" si="1751"/>
        <v>U$1378</v>
      </c>
      <c r="V1386" s="4" t="str">
        <f t="shared" si="1751"/>
        <v>V$1378</v>
      </c>
      <c r="W1386" s="4" t="str">
        <f t="shared" si="1751"/>
        <v>W$1378</v>
      </c>
      <c r="X1386" s="4" t="str">
        <f t="shared" si="1751"/>
        <v>X$1378</v>
      </c>
      <c r="Y1386" s="4" t="str">
        <f t="shared" si="1751"/>
        <v>Y$1378</v>
      </c>
      <c r="Z1386" s="4" t="str">
        <f t="shared" si="1751"/>
        <v>Z$1378</v>
      </c>
      <c r="AA1386" s="4" t="str">
        <f t="shared" si="1751"/>
        <v>AA$1378</v>
      </c>
      <c r="AB1386" s="4" t="str">
        <f t="shared" si="1751"/>
        <v>AB$1378</v>
      </c>
      <c r="AC1386" s="4" t="str">
        <f t="shared" si="1751"/>
        <v>AC$1378</v>
      </c>
      <c r="AD1386" s="4" t="str">
        <f t="shared" si="1751"/>
        <v>AD$1378</v>
      </c>
      <c r="AE1386" s="4" t="str">
        <f t="shared" si="1751"/>
        <v>AE$1378</v>
      </c>
      <c r="AF1386" s="4" t="str">
        <f t="shared" si="1751"/>
        <v>AF$1378</v>
      </c>
      <c r="AG1386" s="4" t="str">
        <f t="shared" si="1751"/>
        <v>AG$1378</v>
      </c>
      <c r="AH1386" s="4" t="str">
        <f t="shared" si="1751"/>
        <v>AH$1378</v>
      </c>
      <c r="AI1386" s="4" t="str">
        <f t="shared" si="1751"/>
        <v>AI$1378</v>
      </c>
      <c r="AJ1386" s="4" t="str">
        <f t="shared" si="1751"/>
        <v>AJ$1378</v>
      </c>
      <c r="AK1386" s="4" t="str">
        <f t="shared" si="1751"/>
        <v>AK$1378</v>
      </c>
      <c r="AL1386" s="4" t="str">
        <f t="shared" si="1751"/>
        <v>AL$1378</v>
      </c>
      <c r="AM1386" s="4" t="str">
        <f t="shared" si="1751"/>
        <v>AM$1378</v>
      </c>
      <c r="AN1386" s="4" t="str">
        <f t="shared" si="1751"/>
        <v>AN$1378</v>
      </c>
      <c r="AO1386" s="4" t="str">
        <f t="shared" si="1751"/>
        <v>AO$1378</v>
      </c>
      <c r="AP1386" s="4" t="str">
        <f t="shared" si="1751"/>
        <v>AP$1378</v>
      </c>
      <c r="AQ1386" s="4" t="str">
        <f t="shared" si="1751"/>
        <v>AQ$1378</v>
      </c>
      <c r="AR1386" s="4" t="str">
        <f t="shared" si="1751"/>
        <v>AR$1378</v>
      </c>
      <c r="AS1386" s="4" t="str">
        <f t="shared" si="1751"/>
        <v>AS$1378</v>
      </c>
      <c r="AT1386" s="4" t="str">
        <f t="shared" si="1751"/>
        <v>AT$1378</v>
      </c>
      <c r="AU1386" s="4" t="str">
        <f t="shared" si="1751"/>
        <v>AU$1378</v>
      </c>
      <c r="AV1386" s="4" t="str">
        <f t="shared" si="1751"/>
        <v>AV$1378</v>
      </c>
      <c r="AW1386" s="4" t="str">
        <f t="shared" si="1751"/>
        <v>AW$1378</v>
      </c>
      <c r="AX1386" s="4" t="str">
        <f t="shared" si="1751"/>
        <v>AX$1378</v>
      </c>
      <c r="AY1386" s="4" t="str">
        <f t="shared" ref="AY1386:CD1386" si="1752">ADDRESS(ROW(AY1378),COLUMN(AY1378),2)</f>
        <v>AY$1378</v>
      </c>
      <c r="AZ1386" s="4" t="str">
        <f t="shared" si="1752"/>
        <v>AZ$1378</v>
      </c>
      <c r="BA1386" s="4" t="str">
        <f t="shared" si="1752"/>
        <v>BA$1378</v>
      </c>
      <c r="BB1386" s="4" t="str">
        <f t="shared" si="1752"/>
        <v>BB$1378</v>
      </c>
      <c r="BC1386" s="4" t="str">
        <f t="shared" si="1752"/>
        <v>BC$1378</v>
      </c>
      <c r="BD1386" s="4" t="str">
        <f t="shared" si="1752"/>
        <v>BD$1378</v>
      </c>
      <c r="BE1386" s="4" t="str">
        <f t="shared" si="1752"/>
        <v>BE$1378</v>
      </c>
      <c r="BF1386" s="4" t="str">
        <f t="shared" si="1752"/>
        <v>BF$1378</v>
      </c>
      <c r="BG1386" s="4" t="str">
        <f t="shared" si="1752"/>
        <v>BG$1378</v>
      </c>
      <c r="BH1386" s="4" t="str">
        <f t="shared" si="1752"/>
        <v>BH$1378</v>
      </c>
      <c r="BI1386" s="4" t="str">
        <f t="shared" si="1752"/>
        <v>BI$1378</v>
      </c>
      <c r="BJ1386" s="4" t="str">
        <f t="shared" si="1752"/>
        <v>BJ$1378</v>
      </c>
      <c r="BK1386" s="4" t="str">
        <f t="shared" si="1752"/>
        <v>BK$1378</v>
      </c>
      <c r="BL1386" s="4" t="str">
        <f t="shared" si="1752"/>
        <v>BL$1378</v>
      </c>
      <c r="BM1386" s="4" t="str">
        <f t="shared" si="1752"/>
        <v>BM$1378</v>
      </c>
      <c r="BN1386" s="4" t="str">
        <f t="shared" si="1752"/>
        <v>BN$1378</v>
      </c>
      <c r="BO1386" s="4" t="str">
        <f t="shared" si="1752"/>
        <v>BO$1378</v>
      </c>
      <c r="BP1386" s="4" t="str">
        <f t="shared" si="1752"/>
        <v>BP$1378</v>
      </c>
      <c r="BQ1386" s="4" t="str">
        <f t="shared" si="1752"/>
        <v>BQ$1378</v>
      </c>
      <c r="BR1386" s="4" t="str">
        <f t="shared" si="1752"/>
        <v>BR$1378</v>
      </c>
      <c r="BS1386" s="4" t="str">
        <f t="shared" si="1752"/>
        <v>BS$1378</v>
      </c>
      <c r="BT1386" s="4" t="str">
        <f t="shared" si="1752"/>
        <v>BT$1378</v>
      </c>
      <c r="BU1386" s="4" t="str">
        <f t="shared" si="1752"/>
        <v>BU$1378</v>
      </c>
      <c r="BV1386" s="4" t="str">
        <f t="shared" si="1752"/>
        <v>BV$1378</v>
      </c>
      <c r="BW1386" s="4" t="str">
        <f t="shared" si="1752"/>
        <v>BW$1378</v>
      </c>
      <c r="BX1386" s="4" t="str">
        <f t="shared" si="1752"/>
        <v>BX$1378</v>
      </c>
      <c r="BY1386" s="4" t="str">
        <f t="shared" si="1752"/>
        <v>BY$1378</v>
      </c>
      <c r="BZ1386" s="4" t="str">
        <f t="shared" si="1752"/>
        <v>BZ$1378</v>
      </c>
      <c r="CA1386" s="4" t="str">
        <f t="shared" si="1752"/>
        <v>CA$1378</v>
      </c>
      <c r="CB1386" s="4" t="str">
        <f t="shared" si="1752"/>
        <v>CB$1378</v>
      </c>
      <c r="CC1386" s="4" t="str">
        <f t="shared" si="1752"/>
        <v>CC$1378</v>
      </c>
      <c r="CD1386" s="4" t="str">
        <f t="shared" si="1752"/>
        <v>CD$1378</v>
      </c>
      <c r="CE1386" s="4" t="str">
        <f t="shared" ref="CE1386:CL1386" si="1753">ADDRESS(ROW(CE1378),COLUMN(CE1378),2)</f>
        <v>CE$1378</v>
      </c>
      <c r="CF1386" s="4" t="str">
        <f t="shared" si="1753"/>
        <v>CF$1378</v>
      </c>
      <c r="CG1386" s="4" t="str">
        <f t="shared" si="1753"/>
        <v>CG$1378</v>
      </c>
      <c r="CH1386" s="4" t="str">
        <f t="shared" si="1753"/>
        <v>CH$1378</v>
      </c>
      <c r="CI1386" s="4" t="str">
        <f t="shared" si="1753"/>
        <v>CI$1378</v>
      </c>
      <c r="CJ1386" s="4" t="str">
        <f t="shared" si="1753"/>
        <v>CJ$1378</v>
      </c>
      <c r="CK1386" s="4" t="str">
        <f t="shared" si="1753"/>
        <v>CK$1378</v>
      </c>
      <c r="CL1386" s="4" t="str">
        <f t="shared" si="1753"/>
        <v>CL$1378</v>
      </c>
      <c r="CN1386" s="213"/>
      <c r="CO1386" s="4" t="str">
        <f t="shared" ref="CO1386:DL1386" si="1754">ADDRESS(ROW(CO1378),COLUMN(CO1378),2)</f>
        <v>CO$1378</v>
      </c>
      <c r="CP1386" s="4" t="str">
        <f t="shared" si="1754"/>
        <v>CP$1378</v>
      </c>
      <c r="CQ1386" s="4" t="str">
        <f t="shared" si="1754"/>
        <v>CQ$1378</v>
      </c>
      <c r="CR1386" s="4" t="str">
        <f t="shared" si="1754"/>
        <v>CR$1378</v>
      </c>
      <c r="CS1386" s="4" t="str">
        <f t="shared" si="1754"/>
        <v>CS$1378</v>
      </c>
      <c r="CT1386" s="4" t="str">
        <f t="shared" si="1754"/>
        <v>CT$1378</v>
      </c>
      <c r="CU1386" s="4" t="str">
        <f t="shared" si="1754"/>
        <v>CU$1378</v>
      </c>
      <c r="CV1386" s="4" t="str">
        <f t="shared" si="1754"/>
        <v>CV$1378</v>
      </c>
      <c r="CW1386" s="4" t="str">
        <f t="shared" si="1754"/>
        <v>CW$1378</v>
      </c>
      <c r="CX1386" s="4" t="str">
        <f t="shared" si="1754"/>
        <v>CX$1378</v>
      </c>
      <c r="CY1386" s="4" t="str">
        <f t="shared" si="1754"/>
        <v>CY$1378</v>
      </c>
      <c r="CZ1386" s="4" t="str">
        <f t="shared" si="1754"/>
        <v>CZ$1378</v>
      </c>
      <c r="DA1386" s="4" t="str">
        <f t="shared" si="1754"/>
        <v>DA$1378</v>
      </c>
      <c r="DB1386" s="4" t="str">
        <f t="shared" si="1754"/>
        <v>DB$1378</v>
      </c>
      <c r="DC1386" s="4" t="str">
        <f t="shared" si="1754"/>
        <v>DC$1378</v>
      </c>
      <c r="DD1386" s="4" t="str">
        <f t="shared" si="1754"/>
        <v>DD$1378</v>
      </c>
      <c r="DE1386" s="4" t="str">
        <f t="shared" si="1754"/>
        <v>DE$1378</v>
      </c>
      <c r="DF1386" s="4" t="str">
        <f t="shared" si="1754"/>
        <v>DF$1378</v>
      </c>
      <c r="DG1386" s="4" t="str">
        <f t="shared" si="1754"/>
        <v>DG$1378</v>
      </c>
      <c r="DH1386" s="4" t="str">
        <f t="shared" si="1754"/>
        <v>DH$1378</v>
      </c>
      <c r="DI1386" s="4" t="str">
        <f t="shared" si="1754"/>
        <v>DI$1378</v>
      </c>
      <c r="DJ1386" s="4" t="str">
        <f t="shared" si="1754"/>
        <v>DJ$1378</v>
      </c>
      <c r="DK1386" s="4" t="str">
        <f t="shared" si="1754"/>
        <v>DK$1378</v>
      </c>
      <c r="DL1386" s="4" t="str">
        <f t="shared" si="1754"/>
        <v>DL$1378</v>
      </c>
    </row>
    <row r="1387" spans="1:116" x14ac:dyDescent="0.4">
      <c r="B1387" t="s">
        <v>332</v>
      </c>
      <c r="D1387" t="s">
        <v>767</v>
      </c>
      <c r="E1387" s="8" t="str">
        <f t="shared" si="1745"/>
        <v>1387 FAPPE-S</v>
      </c>
      <c r="G1387" s="136" t="str">
        <f>G1360</f>
        <v>Secondary volume driver</v>
      </c>
      <c r="H1387" s="12"/>
      <c r="I1387" s="60"/>
      <c r="J1387" s="60"/>
      <c r="K1387" s="15"/>
      <c r="L1387" s="15"/>
      <c r="M1387" s="15"/>
      <c r="N1387" s="15"/>
      <c r="O1387" s="15"/>
      <c r="P1387" s="15"/>
      <c r="R1387" s="15"/>
      <c r="S1387" s="179" t="str">
        <f t="shared" ref="S1387:AX1387" si="1755">S1360</f>
        <v>S$19</v>
      </c>
      <c r="T1387" s="179" t="str">
        <f t="shared" si="1755"/>
        <v>T$19</v>
      </c>
      <c r="U1387" s="179" t="str">
        <f t="shared" si="1755"/>
        <v>U$19</v>
      </c>
      <c r="V1387" s="179" t="str">
        <f t="shared" si="1755"/>
        <v>V$19</v>
      </c>
      <c r="W1387" s="179" t="str">
        <f t="shared" si="1755"/>
        <v>W$19</v>
      </c>
      <c r="X1387" s="179" t="str">
        <f t="shared" si="1755"/>
        <v>X$19</v>
      </c>
      <c r="Y1387" s="179" t="str">
        <f t="shared" si="1755"/>
        <v>Y$19</v>
      </c>
      <c r="Z1387" s="179" t="str">
        <f t="shared" si="1755"/>
        <v>Z$19</v>
      </c>
      <c r="AA1387" s="179" t="str">
        <f t="shared" si="1755"/>
        <v>AA$19</v>
      </c>
      <c r="AB1387" s="179" t="str">
        <f t="shared" si="1755"/>
        <v>AB$19</v>
      </c>
      <c r="AC1387" s="179" t="str">
        <f t="shared" si="1755"/>
        <v>AC$19</v>
      </c>
      <c r="AD1387" s="179" t="str">
        <f t="shared" si="1755"/>
        <v>AD$19</v>
      </c>
      <c r="AE1387" s="179" t="str">
        <f t="shared" si="1755"/>
        <v>AE$19</v>
      </c>
      <c r="AF1387" s="179" t="str">
        <f t="shared" si="1755"/>
        <v>AF$19</v>
      </c>
      <c r="AG1387" s="179" t="str">
        <f t="shared" si="1755"/>
        <v>AG$19</v>
      </c>
      <c r="AH1387" s="179" t="str">
        <f t="shared" si="1755"/>
        <v>AH$19</v>
      </c>
      <c r="AI1387" s="179" t="str">
        <f t="shared" si="1755"/>
        <v>AI$19</v>
      </c>
      <c r="AJ1387" s="179" t="str">
        <f t="shared" si="1755"/>
        <v>AJ$19</v>
      </c>
      <c r="AK1387" s="179" t="str">
        <f t="shared" si="1755"/>
        <v>AK$19</v>
      </c>
      <c r="AL1387" s="179" t="str">
        <f t="shared" si="1755"/>
        <v>AL$19</v>
      </c>
      <c r="AM1387" s="179" t="str">
        <f t="shared" si="1755"/>
        <v>AM$19</v>
      </c>
      <c r="AN1387" s="179" t="str">
        <f t="shared" si="1755"/>
        <v>AN$19</v>
      </c>
      <c r="AO1387" s="179" t="str">
        <f t="shared" si="1755"/>
        <v>AO$19</v>
      </c>
      <c r="AP1387" s="179" t="str">
        <f t="shared" si="1755"/>
        <v>AP$19</v>
      </c>
      <c r="AQ1387" s="179" t="str">
        <f t="shared" si="1755"/>
        <v>AQ$19</v>
      </c>
      <c r="AR1387" s="179" t="str">
        <f t="shared" si="1755"/>
        <v>AR$19</v>
      </c>
      <c r="AS1387" s="179" t="str">
        <f t="shared" si="1755"/>
        <v>AS$19</v>
      </c>
      <c r="AT1387" s="179" t="str">
        <f t="shared" si="1755"/>
        <v>AT$19</v>
      </c>
      <c r="AU1387" s="179" t="str">
        <f t="shared" si="1755"/>
        <v>AU$19</v>
      </c>
      <c r="AV1387" s="179" t="str">
        <f t="shared" si="1755"/>
        <v>AV$19</v>
      </c>
      <c r="AW1387" s="179" t="str">
        <f t="shared" si="1755"/>
        <v>AW$19</v>
      </c>
      <c r="AX1387" s="179" t="str">
        <f t="shared" si="1755"/>
        <v>AX$19</v>
      </c>
      <c r="AY1387" s="179" t="str">
        <f t="shared" ref="AY1387:CD1387" si="1756">AY1360</f>
        <v>AY$19</v>
      </c>
      <c r="AZ1387" s="179" t="str">
        <f t="shared" si="1756"/>
        <v>AZ$19</v>
      </c>
      <c r="BA1387" s="179" t="str">
        <f t="shared" si="1756"/>
        <v>BA$19</v>
      </c>
      <c r="BB1387" s="179" t="str">
        <f t="shared" si="1756"/>
        <v>BB$19</v>
      </c>
      <c r="BC1387" s="179" t="str">
        <f t="shared" si="1756"/>
        <v>BC$19</v>
      </c>
      <c r="BD1387" s="179" t="str">
        <f t="shared" si="1756"/>
        <v>BD$19</v>
      </c>
      <c r="BE1387" s="179" t="str">
        <f t="shared" si="1756"/>
        <v>BE$19</v>
      </c>
      <c r="BF1387" s="179" t="str">
        <f t="shared" si="1756"/>
        <v>BF$19</v>
      </c>
      <c r="BG1387" s="179" t="str">
        <f t="shared" si="1756"/>
        <v>BG$19</v>
      </c>
      <c r="BH1387" s="179" t="str">
        <f t="shared" si="1756"/>
        <v>BH$19</v>
      </c>
      <c r="BI1387" s="179" t="str">
        <f t="shared" si="1756"/>
        <v>BI$19</v>
      </c>
      <c r="BJ1387" s="179" t="str">
        <f t="shared" si="1756"/>
        <v>BJ$19</v>
      </c>
      <c r="BK1387" s="179" t="str">
        <f t="shared" si="1756"/>
        <v>BK$19</v>
      </c>
      <c r="BL1387" s="179" t="str">
        <f t="shared" si="1756"/>
        <v>BL$19</v>
      </c>
      <c r="BM1387" s="179" t="str">
        <f t="shared" si="1756"/>
        <v>BM$19</v>
      </c>
      <c r="BN1387" s="179" t="str">
        <f t="shared" si="1756"/>
        <v>BN$19</v>
      </c>
      <c r="BO1387" s="179" t="str">
        <f t="shared" si="1756"/>
        <v>BO$19</v>
      </c>
      <c r="BP1387" s="179" t="str">
        <f t="shared" si="1756"/>
        <v>BP$19</v>
      </c>
      <c r="BQ1387" s="179" t="str">
        <f t="shared" si="1756"/>
        <v>BQ$19</v>
      </c>
      <c r="BR1387" s="179" t="str">
        <f t="shared" si="1756"/>
        <v>BR$19</v>
      </c>
      <c r="BS1387" s="179" t="str">
        <f t="shared" si="1756"/>
        <v>BS$19</v>
      </c>
      <c r="BT1387" s="179" t="str">
        <f t="shared" si="1756"/>
        <v>BT$19</v>
      </c>
      <c r="BU1387" s="179" t="str">
        <f t="shared" si="1756"/>
        <v>BU$19</v>
      </c>
      <c r="BV1387" s="179" t="str">
        <f t="shared" si="1756"/>
        <v>BV$19</v>
      </c>
      <c r="BW1387" s="179" t="str">
        <f t="shared" si="1756"/>
        <v>BW$19</v>
      </c>
      <c r="BX1387" s="179" t="str">
        <f t="shared" si="1756"/>
        <v>BX$19</v>
      </c>
      <c r="BY1387" s="179" t="str">
        <f t="shared" si="1756"/>
        <v>BY$19</v>
      </c>
      <c r="BZ1387" s="179" t="str">
        <f t="shared" si="1756"/>
        <v>BZ$19</v>
      </c>
      <c r="CA1387" s="179" t="str">
        <f t="shared" si="1756"/>
        <v>CA$19</v>
      </c>
      <c r="CB1387" s="179" t="str">
        <f t="shared" si="1756"/>
        <v>CB$19</v>
      </c>
      <c r="CC1387" s="179" t="str">
        <f t="shared" si="1756"/>
        <v>CC$19</v>
      </c>
      <c r="CD1387" s="179" t="str">
        <f t="shared" si="1756"/>
        <v>CD$19</v>
      </c>
      <c r="CE1387" s="179" t="str">
        <f t="shared" ref="CE1387:CL1387" si="1757">CE1360</f>
        <v>CE$19</v>
      </c>
      <c r="CF1387" s="179" t="str">
        <f t="shared" si="1757"/>
        <v>CF$19</v>
      </c>
      <c r="CG1387" s="179" t="str">
        <f t="shared" si="1757"/>
        <v>CG$19</v>
      </c>
      <c r="CH1387" s="179" t="str">
        <f t="shared" si="1757"/>
        <v>CH$19</v>
      </c>
      <c r="CI1387" s="179" t="str">
        <f t="shared" si="1757"/>
        <v>CI$19</v>
      </c>
      <c r="CJ1387" s="179" t="str">
        <f t="shared" si="1757"/>
        <v>CJ$19</v>
      </c>
      <c r="CK1387" s="179" t="str">
        <f t="shared" si="1757"/>
        <v>CK$19</v>
      </c>
      <c r="CL1387" s="179" t="str">
        <f t="shared" si="1757"/>
        <v>CL$19</v>
      </c>
      <c r="CN1387" s="60"/>
      <c r="CO1387" s="179" t="str">
        <f t="shared" ref="CO1387:DL1387" si="1758">CO1360</f>
        <v>CO$19</v>
      </c>
      <c r="CP1387" s="179" t="str">
        <f t="shared" si="1758"/>
        <v>CP$19</v>
      </c>
      <c r="CQ1387" s="179" t="str">
        <f t="shared" si="1758"/>
        <v>CQ$19</v>
      </c>
      <c r="CR1387" s="179" t="str">
        <f t="shared" si="1758"/>
        <v>CR$19</v>
      </c>
      <c r="CS1387" s="179" t="str">
        <f t="shared" si="1758"/>
        <v>CS$19</v>
      </c>
      <c r="CT1387" s="179" t="str">
        <f t="shared" si="1758"/>
        <v>CT$19</v>
      </c>
      <c r="CU1387" s="179" t="str">
        <f t="shared" si="1758"/>
        <v>CU$19</v>
      </c>
      <c r="CV1387" s="179" t="str">
        <f t="shared" si="1758"/>
        <v>CV$19</v>
      </c>
      <c r="CW1387" s="179" t="str">
        <f t="shared" si="1758"/>
        <v>CW$19</v>
      </c>
      <c r="CX1387" s="179" t="str">
        <f t="shared" si="1758"/>
        <v>CX$19</v>
      </c>
      <c r="CY1387" s="179" t="str">
        <f t="shared" si="1758"/>
        <v>CY$19</v>
      </c>
      <c r="CZ1387" s="179" t="str">
        <f t="shared" si="1758"/>
        <v>CZ$19</v>
      </c>
      <c r="DA1387" s="179" t="str">
        <f t="shared" si="1758"/>
        <v>DA$19</v>
      </c>
      <c r="DB1387" s="179" t="str">
        <f t="shared" si="1758"/>
        <v>DB$19</v>
      </c>
      <c r="DC1387" s="179" t="str">
        <f t="shared" si="1758"/>
        <v>DC$19</v>
      </c>
      <c r="DD1387" s="179" t="str">
        <f t="shared" si="1758"/>
        <v>DD$19</v>
      </c>
      <c r="DE1387" s="179" t="str">
        <f t="shared" si="1758"/>
        <v>DE$19</v>
      </c>
      <c r="DF1387" s="179" t="str">
        <f t="shared" si="1758"/>
        <v>DF$19</v>
      </c>
      <c r="DG1387" s="179" t="str">
        <f t="shared" si="1758"/>
        <v>DG$19</v>
      </c>
      <c r="DH1387" s="179" t="str">
        <f t="shared" si="1758"/>
        <v>DH$19</v>
      </c>
      <c r="DI1387" s="179" t="str">
        <f t="shared" si="1758"/>
        <v>DI$19</v>
      </c>
      <c r="DJ1387" s="179" t="str">
        <f t="shared" si="1758"/>
        <v>DJ$19</v>
      </c>
      <c r="DK1387" s="179" t="str">
        <f t="shared" si="1758"/>
        <v>DK$19</v>
      </c>
      <c r="DL1387" s="179" t="str">
        <f t="shared" si="1758"/>
        <v>DL$19</v>
      </c>
    </row>
    <row r="1388" spans="1:116" x14ac:dyDescent="0.4">
      <c r="A1388" s="174"/>
      <c r="E1388" s="8"/>
      <c r="G1388" s="175" t="s">
        <v>490</v>
      </c>
      <c r="H1388" s="174"/>
      <c r="I1388" s="176"/>
      <c r="J1388" s="176"/>
      <c r="K1388" s="197"/>
      <c r="L1388" s="197"/>
      <c r="M1388" s="197"/>
      <c r="N1388" s="197"/>
      <c r="O1388" s="197"/>
      <c r="P1388" s="197"/>
      <c r="R1388" s="198"/>
      <c r="S1388" s="174"/>
      <c r="T1388" s="174"/>
      <c r="U1388" s="174"/>
      <c r="V1388" s="174"/>
      <c r="W1388" s="174"/>
      <c r="X1388" s="174"/>
      <c r="Y1388" s="174"/>
      <c r="Z1388" s="174"/>
      <c r="AA1388" s="174"/>
      <c r="AB1388" s="174"/>
      <c r="AC1388" s="174"/>
      <c r="AD1388" s="174"/>
      <c r="AE1388" s="174"/>
      <c r="AF1388" s="174"/>
      <c r="AG1388" s="174"/>
      <c r="AH1388" s="174"/>
      <c r="AI1388" s="174"/>
      <c r="AJ1388" s="174"/>
      <c r="AK1388" s="174"/>
      <c r="AL1388" s="174"/>
      <c r="AM1388" s="174"/>
      <c r="AN1388" s="174"/>
      <c r="AO1388" s="174"/>
      <c r="AP1388" s="174"/>
      <c r="AQ1388" s="174"/>
      <c r="AR1388" s="174"/>
      <c r="AS1388" s="174"/>
      <c r="AT1388" s="174"/>
      <c r="AU1388" s="174"/>
      <c r="AV1388" s="174"/>
      <c r="AW1388" s="174"/>
      <c r="AX1388" s="174"/>
      <c r="AY1388" s="174"/>
      <c r="AZ1388" s="174"/>
      <c r="BA1388" s="174"/>
      <c r="BB1388" s="174"/>
      <c r="BC1388" s="174"/>
      <c r="BD1388" s="174"/>
      <c r="BE1388" s="174"/>
      <c r="BF1388" s="174"/>
      <c r="BG1388" s="174"/>
      <c r="BH1388" s="174"/>
      <c r="BI1388" s="174"/>
      <c r="BJ1388" s="174"/>
      <c r="BK1388" s="174"/>
      <c r="BL1388" s="174"/>
      <c r="BM1388" s="174"/>
      <c r="BN1388" s="174"/>
      <c r="BO1388" s="174"/>
      <c r="BP1388" s="174"/>
      <c r="BQ1388" s="174"/>
      <c r="BR1388" s="174"/>
      <c r="BS1388" s="174"/>
      <c r="BT1388" s="174"/>
      <c r="BU1388" s="174"/>
      <c r="BV1388" s="174"/>
      <c r="BW1388" s="174"/>
      <c r="BX1388" s="174"/>
      <c r="BY1388" s="174"/>
      <c r="BZ1388" s="174"/>
      <c r="CA1388" s="174"/>
      <c r="CB1388" s="174"/>
      <c r="CC1388" s="174"/>
      <c r="CD1388" s="174"/>
      <c r="CE1388" s="174"/>
      <c r="CF1388" s="174"/>
      <c r="CG1388" s="174"/>
      <c r="CH1388" s="174"/>
      <c r="CI1388" s="174"/>
      <c r="CJ1388" s="174"/>
      <c r="CK1388" s="174"/>
      <c r="CL1388" s="174"/>
      <c r="CN1388" s="176"/>
      <c r="CO1388" s="174"/>
      <c r="CP1388" s="174"/>
      <c r="CQ1388" s="174"/>
      <c r="CR1388" s="174"/>
      <c r="CS1388" s="174"/>
      <c r="CT1388" s="174"/>
      <c r="CU1388" s="174"/>
      <c r="CV1388" s="174"/>
      <c r="CW1388" s="174"/>
      <c r="CX1388" s="174"/>
      <c r="CY1388" s="174"/>
      <c r="CZ1388" s="174"/>
      <c r="DA1388" s="174"/>
      <c r="DB1388" s="174"/>
      <c r="DC1388" s="174"/>
      <c r="DD1388" s="174"/>
      <c r="DE1388" s="174"/>
      <c r="DF1388" s="174"/>
      <c r="DG1388" s="174"/>
      <c r="DH1388" s="174"/>
      <c r="DI1388" s="174"/>
      <c r="DJ1388" s="174"/>
      <c r="DK1388" s="174"/>
      <c r="DL1388" s="174"/>
    </row>
    <row r="1389" spans="1:116" x14ac:dyDescent="0.4">
      <c r="A1389" s="174"/>
      <c r="E1389" s="8"/>
      <c r="G1389" s="175" t="s">
        <v>492</v>
      </c>
      <c r="H1389" s="174"/>
      <c r="I1389" s="176"/>
      <c r="J1389" s="176"/>
      <c r="K1389" s="197"/>
      <c r="L1389" s="197"/>
      <c r="M1389" s="197"/>
      <c r="N1389" s="197"/>
      <c r="O1389" s="197"/>
      <c r="P1389" s="197"/>
      <c r="R1389" s="198"/>
      <c r="S1389" s="174"/>
      <c r="T1389" s="174"/>
      <c r="U1389" s="174"/>
      <c r="V1389" s="174"/>
      <c r="W1389" s="174"/>
      <c r="X1389" s="174"/>
      <c r="Y1389" s="174"/>
      <c r="Z1389" s="174"/>
      <c r="AA1389" s="174"/>
      <c r="AB1389" s="174"/>
      <c r="AC1389" s="174"/>
      <c r="AD1389" s="174"/>
      <c r="AE1389" s="174"/>
      <c r="AF1389" s="174"/>
      <c r="AG1389" s="174"/>
      <c r="AH1389" s="174"/>
      <c r="AI1389" s="174"/>
      <c r="AJ1389" s="174"/>
      <c r="AK1389" s="174"/>
      <c r="AL1389" s="174"/>
      <c r="AM1389" s="174"/>
      <c r="AN1389" s="174"/>
      <c r="AO1389" s="174"/>
      <c r="AP1389" s="174"/>
      <c r="AQ1389" s="174"/>
      <c r="AR1389" s="174"/>
      <c r="AS1389" s="174"/>
      <c r="AT1389" s="174"/>
      <c r="AU1389" s="174"/>
      <c r="AV1389" s="174"/>
      <c r="AW1389" s="174"/>
      <c r="AX1389" s="174"/>
      <c r="AY1389" s="174"/>
      <c r="AZ1389" s="174"/>
      <c r="BA1389" s="174"/>
      <c r="BB1389" s="174"/>
      <c r="BC1389" s="174"/>
      <c r="BD1389" s="174"/>
      <c r="BE1389" s="174"/>
      <c r="BF1389" s="174"/>
      <c r="BG1389" s="174"/>
      <c r="BH1389" s="174"/>
      <c r="BI1389" s="174"/>
      <c r="BJ1389" s="174"/>
      <c r="BK1389" s="174"/>
      <c r="BL1389" s="174"/>
      <c r="BM1389" s="174"/>
      <c r="BN1389" s="174"/>
      <c r="BO1389" s="174"/>
      <c r="BP1389" s="174"/>
      <c r="BQ1389" s="174"/>
      <c r="BR1389" s="174"/>
      <c r="BS1389" s="174"/>
      <c r="BT1389" s="174"/>
      <c r="BU1389" s="174"/>
      <c r="BV1389" s="174"/>
      <c r="BW1389" s="174"/>
      <c r="BX1389" s="174"/>
      <c r="BY1389" s="174"/>
      <c r="BZ1389" s="174"/>
      <c r="CA1389" s="174"/>
      <c r="CB1389" s="174"/>
      <c r="CC1389" s="174"/>
      <c r="CD1389" s="174"/>
      <c r="CE1389" s="174"/>
      <c r="CF1389" s="174"/>
      <c r="CG1389" s="174"/>
      <c r="CH1389" s="174"/>
      <c r="CI1389" s="174"/>
      <c r="CJ1389" s="174"/>
      <c r="CK1389" s="174"/>
      <c r="CL1389" s="174"/>
      <c r="CN1389" s="176"/>
      <c r="CO1389" s="174"/>
      <c r="CP1389" s="174"/>
      <c r="CQ1389" s="174"/>
      <c r="CR1389" s="174"/>
      <c r="CS1389" s="174"/>
      <c r="CT1389" s="174"/>
      <c r="CU1389" s="174"/>
      <c r="CV1389" s="174"/>
      <c r="CW1389" s="174"/>
      <c r="CX1389" s="174"/>
      <c r="CY1389" s="174"/>
      <c r="CZ1389" s="174"/>
      <c r="DA1389" s="174"/>
      <c r="DB1389" s="174"/>
      <c r="DC1389" s="174"/>
      <c r="DD1389" s="174"/>
      <c r="DE1389" s="174"/>
      <c r="DF1389" s="174"/>
      <c r="DG1389" s="174"/>
      <c r="DH1389" s="174"/>
      <c r="DI1389" s="174"/>
      <c r="DJ1389" s="174"/>
      <c r="DK1389" s="174"/>
      <c r="DL1389" s="174"/>
    </row>
    <row r="1390" spans="1:116" x14ac:dyDescent="0.4">
      <c r="A1390" s="174"/>
      <c r="E1390" s="8"/>
      <c r="G1390" s="175" t="s">
        <v>461</v>
      </c>
      <c r="H1390" s="174"/>
      <c r="I1390" s="176"/>
      <c r="J1390" s="176"/>
      <c r="K1390" s="197"/>
      <c r="L1390" s="197"/>
      <c r="M1390" s="197"/>
      <c r="N1390" s="197"/>
      <c r="O1390" s="197"/>
      <c r="P1390" s="197"/>
      <c r="R1390" s="198"/>
      <c r="S1390" s="199" t="str">
        <f t="shared" ref="S1390:AX1390" si="1759">S$20</f>
        <v>S$16</v>
      </c>
      <c r="T1390" s="199" t="str">
        <f t="shared" si="1759"/>
        <v>T$16</v>
      </c>
      <c r="U1390" s="199" t="str">
        <f t="shared" si="1759"/>
        <v>U$16</v>
      </c>
      <c r="V1390" s="199" t="str">
        <f t="shared" si="1759"/>
        <v>V$16</v>
      </c>
      <c r="W1390" s="199" t="str">
        <f t="shared" si="1759"/>
        <v>W$16</v>
      </c>
      <c r="X1390" s="199" t="str">
        <f t="shared" si="1759"/>
        <v>X$16</v>
      </c>
      <c r="Y1390" s="199" t="str">
        <f t="shared" si="1759"/>
        <v>Y$16</v>
      </c>
      <c r="Z1390" s="199" t="str">
        <f t="shared" si="1759"/>
        <v>Z$16</v>
      </c>
      <c r="AA1390" s="199" t="str">
        <f t="shared" si="1759"/>
        <v>AA$16</v>
      </c>
      <c r="AB1390" s="199" t="str">
        <f t="shared" si="1759"/>
        <v>AB$16</v>
      </c>
      <c r="AC1390" s="199" t="str">
        <f t="shared" si="1759"/>
        <v>AC$16</v>
      </c>
      <c r="AD1390" s="199" t="str">
        <f t="shared" si="1759"/>
        <v>AD$16</v>
      </c>
      <c r="AE1390" s="199" t="str">
        <f t="shared" si="1759"/>
        <v>AE$16</v>
      </c>
      <c r="AF1390" s="199" t="str">
        <f t="shared" si="1759"/>
        <v>AF$16</v>
      </c>
      <c r="AG1390" s="199" t="str">
        <f t="shared" si="1759"/>
        <v>AG$16</v>
      </c>
      <c r="AH1390" s="199" t="str">
        <f t="shared" si="1759"/>
        <v>AH$16</v>
      </c>
      <c r="AI1390" s="199" t="str">
        <f t="shared" si="1759"/>
        <v>AI$16</v>
      </c>
      <c r="AJ1390" s="199" t="str">
        <f t="shared" si="1759"/>
        <v>AJ$16</v>
      </c>
      <c r="AK1390" s="199" t="str">
        <f t="shared" si="1759"/>
        <v>AK$16</v>
      </c>
      <c r="AL1390" s="199" t="str">
        <f t="shared" si="1759"/>
        <v>AL$16</v>
      </c>
      <c r="AM1390" s="199" t="str">
        <f t="shared" si="1759"/>
        <v>AM$16</v>
      </c>
      <c r="AN1390" s="199" t="str">
        <f t="shared" si="1759"/>
        <v>AN$16</v>
      </c>
      <c r="AO1390" s="199" t="str">
        <f t="shared" si="1759"/>
        <v>AO$16</v>
      </c>
      <c r="AP1390" s="199" t="str">
        <f t="shared" si="1759"/>
        <v>AP$16</v>
      </c>
      <c r="AQ1390" s="199" t="str">
        <f t="shared" si="1759"/>
        <v>AQ$16</v>
      </c>
      <c r="AR1390" s="199" t="str">
        <f t="shared" si="1759"/>
        <v>AR$16</v>
      </c>
      <c r="AS1390" s="199" t="str">
        <f t="shared" si="1759"/>
        <v>AS$16</v>
      </c>
      <c r="AT1390" s="199" t="str">
        <f t="shared" si="1759"/>
        <v>AT$16</v>
      </c>
      <c r="AU1390" s="199" t="str">
        <f t="shared" si="1759"/>
        <v>AU$16</v>
      </c>
      <c r="AV1390" s="199" t="str">
        <f t="shared" si="1759"/>
        <v>AV$16</v>
      </c>
      <c r="AW1390" s="199" t="str">
        <f t="shared" si="1759"/>
        <v>AW$16</v>
      </c>
      <c r="AX1390" s="199" t="str">
        <f t="shared" si="1759"/>
        <v>AX$16</v>
      </c>
      <c r="AY1390" s="199" t="str">
        <f t="shared" ref="AY1390:CD1390" si="1760">AY$20</f>
        <v>AY$16</v>
      </c>
      <c r="AZ1390" s="199" t="str">
        <f t="shared" si="1760"/>
        <v>AZ$16</v>
      </c>
      <c r="BA1390" s="199" t="str">
        <f t="shared" si="1760"/>
        <v>BA$16</v>
      </c>
      <c r="BB1390" s="199" t="str">
        <f t="shared" si="1760"/>
        <v>BB$16</v>
      </c>
      <c r="BC1390" s="199" t="str">
        <f t="shared" si="1760"/>
        <v>BC$16</v>
      </c>
      <c r="BD1390" s="199" t="str">
        <f t="shared" si="1760"/>
        <v>BD$16</v>
      </c>
      <c r="BE1390" s="199" t="str">
        <f t="shared" si="1760"/>
        <v>BE$16</v>
      </c>
      <c r="BF1390" s="199" t="str">
        <f t="shared" si="1760"/>
        <v>BF$16</v>
      </c>
      <c r="BG1390" s="199" t="str">
        <f t="shared" si="1760"/>
        <v>BG$16</v>
      </c>
      <c r="BH1390" s="199" t="str">
        <f t="shared" si="1760"/>
        <v>BH$16</v>
      </c>
      <c r="BI1390" s="199" t="str">
        <f t="shared" si="1760"/>
        <v>BI$16</v>
      </c>
      <c r="BJ1390" s="199" t="str">
        <f t="shared" si="1760"/>
        <v>BJ$16</v>
      </c>
      <c r="BK1390" s="199" t="str">
        <f t="shared" si="1760"/>
        <v>BK$16</v>
      </c>
      <c r="BL1390" s="199" t="str">
        <f t="shared" si="1760"/>
        <v>BL$16</v>
      </c>
      <c r="BM1390" s="199" t="str">
        <f t="shared" si="1760"/>
        <v>BM$16</v>
      </c>
      <c r="BN1390" s="199" t="str">
        <f t="shared" si="1760"/>
        <v>BN$16</v>
      </c>
      <c r="BO1390" s="199" t="str">
        <f t="shared" si="1760"/>
        <v>BO$16</v>
      </c>
      <c r="BP1390" s="199" t="str">
        <f t="shared" si="1760"/>
        <v>BP$16</v>
      </c>
      <c r="BQ1390" s="199" t="str">
        <f t="shared" si="1760"/>
        <v>BQ$16</v>
      </c>
      <c r="BR1390" s="199" t="str">
        <f t="shared" si="1760"/>
        <v>BR$16</v>
      </c>
      <c r="BS1390" s="199" t="str">
        <f t="shared" si="1760"/>
        <v>BS$16</v>
      </c>
      <c r="BT1390" s="199" t="str">
        <f t="shared" si="1760"/>
        <v>BT$16</v>
      </c>
      <c r="BU1390" s="199" t="str">
        <f t="shared" si="1760"/>
        <v>BU$16</v>
      </c>
      <c r="BV1390" s="199" t="str">
        <f t="shared" si="1760"/>
        <v>BV$16</v>
      </c>
      <c r="BW1390" s="199" t="str">
        <f t="shared" si="1760"/>
        <v>BW$16</v>
      </c>
      <c r="BX1390" s="199" t="str">
        <f t="shared" si="1760"/>
        <v>BX$16</v>
      </c>
      <c r="BY1390" s="199" t="str">
        <f t="shared" si="1760"/>
        <v>BY$16</v>
      </c>
      <c r="BZ1390" s="199" t="str">
        <f t="shared" si="1760"/>
        <v>BZ$16</v>
      </c>
      <c r="CA1390" s="199" t="str">
        <f t="shared" si="1760"/>
        <v>CA$16</v>
      </c>
      <c r="CB1390" s="199" t="str">
        <f t="shared" si="1760"/>
        <v>CB$16</v>
      </c>
      <c r="CC1390" s="199" t="str">
        <f t="shared" si="1760"/>
        <v>CC$16</v>
      </c>
      <c r="CD1390" s="199" t="str">
        <f t="shared" si="1760"/>
        <v>CD$16</v>
      </c>
      <c r="CE1390" s="199" t="str">
        <f t="shared" ref="CE1390:CL1390" si="1761">CE$20</f>
        <v>CE$16</v>
      </c>
      <c r="CF1390" s="199" t="str">
        <f t="shared" si="1761"/>
        <v>CF$16</v>
      </c>
      <c r="CG1390" s="199" t="str">
        <f t="shared" si="1761"/>
        <v>CG$16</v>
      </c>
      <c r="CH1390" s="199" t="str">
        <f t="shared" si="1761"/>
        <v>CH$16</v>
      </c>
      <c r="CI1390" s="199" t="str">
        <f t="shared" si="1761"/>
        <v>CI$16</v>
      </c>
      <c r="CJ1390" s="199" t="str">
        <f t="shared" si="1761"/>
        <v>CJ$16</v>
      </c>
      <c r="CK1390" s="199" t="str">
        <f t="shared" si="1761"/>
        <v>CK$16</v>
      </c>
      <c r="CL1390" s="199" t="str">
        <f t="shared" si="1761"/>
        <v>CL$16</v>
      </c>
      <c r="CN1390" s="176"/>
      <c r="CO1390" s="199" t="str">
        <f t="shared" ref="CO1390:DL1390" si="1762">CO$20</f>
        <v>CO$16</v>
      </c>
      <c r="CP1390" s="199" t="str">
        <f t="shared" si="1762"/>
        <v>CP$16</v>
      </c>
      <c r="CQ1390" s="199" t="str">
        <f t="shared" si="1762"/>
        <v>CQ$16</v>
      </c>
      <c r="CR1390" s="199" t="str">
        <f t="shared" si="1762"/>
        <v>CR$16</v>
      </c>
      <c r="CS1390" s="199" t="str">
        <f t="shared" si="1762"/>
        <v>CS$16</v>
      </c>
      <c r="CT1390" s="199" t="str">
        <f t="shared" si="1762"/>
        <v>CT$16</v>
      </c>
      <c r="CU1390" s="199" t="str">
        <f t="shared" si="1762"/>
        <v>CU$16</v>
      </c>
      <c r="CV1390" s="199" t="str">
        <f t="shared" si="1762"/>
        <v>CV$16</v>
      </c>
      <c r="CW1390" s="199" t="str">
        <f t="shared" si="1762"/>
        <v>CW$16</v>
      </c>
      <c r="CX1390" s="199" t="str">
        <f t="shared" si="1762"/>
        <v>CX$16</v>
      </c>
      <c r="CY1390" s="199" t="str">
        <f t="shared" si="1762"/>
        <v>CY$16</v>
      </c>
      <c r="CZ1390" s="199" t="str">
        <f t="shared" si="1762"/>
        <v>CZ$16</v>
      </c>
      <c r="DA1390" s="199" t="str">
        <f t="shared" si="1762"/>
        <v>DA$16</v>
      </c>
      <c r="DB1390" s="199" t="str">
        <f t="shared" si="1762"/>
        <v>DB$16</v>
      </c>
      <c r="DC1390" s="199" t="str">
        <f t="shared" si="1762"/>
        <v>DC$16</v>
      </c>
      <c r="DD1390" s="199" t="str">
        <f t="shared" si="1762"/>
        <v>DD$16</v>
      </c>
      <c r="DE1390" s="199" t="str">
        <f t="shared" si="1762"/>
        <v>DE$16</v>
      </c>
      <c r="DF1390" s="199" t="str">
        <f t="shared" si="1762"/>
        <v>DF$16</v>
      </c>
      <c r="DG1390" s="199" t="str">
        <f t="shared" si="1762"/>
        <v>DG$16</v>
      </c>
      <c r="DH1390" s="199" t="str">
        <f t="shared" si="1762"/>
        <v>DH$16</v>
      </c>
      <c r="DI1390" s="199" t="str">
        <f t="shared" si="1762"/>
        <v>DI$16</v>
      </c>
      <c r="DJ1390" s="199" t="str">
        <f t="shared" si="1762"/>
        <v>DJ$16</v>
      </c>
      <c r="DK1390" s="199" t="str">
        <f t="shared" si="1762"/>
        <v>DK$16</v>
      </c>
      <c r="DL1390" s="199" t="str">
        <f t="shared" si="1762"/>
        <v>DL$16</v>
      </c>
    </row>
    <row r="1391" spans="1:116" x14ac:dyDescent="0.4">
      <c r="A1391" s="174"/>
      <c r="E1391" s="8"/>
      <c r="G1391" s="175" t="s">
        <v>462</v>
      </c>
      <c r="H1391" s="200"/>
      <c r="I1391" s="201"/>
      <c r="J1391" s="201"/>
      <c r="K1391" s="202"/>
      <c r="L1391" s="202"/>
      <c r="M1391" s="202"/>
      <c r="N1391" s="202"/>
      <c r="O1391" s="202"/>
      <c r="P1391" s="202"/>
      <c r="R1391" s="202"/>
      <c r="S1391" s="199" t="str">
        <f t="shared" ref="S1391:AX1391" si="1763">S$21</f>
        <v>S$17</v>
      </c>
      <c r="T1391" s="199" t="str">
        <f t="shared" si="1763"/>
        <v>T$17</v>
      </c>
      <c r="U1391" s="199" t="str">
        <f t="shared" si="1763"/>
        <v>U$17</v>
      </c>
      <c r="V1391" s="199" t="str">
        <f t="shared" si="1763"/>
        <v>V$17</v>
      </c>
      <c r="W1391" s="199" t="str">
        <f t="shared" si="1763"/>
        <v>W$17</v>
      </c>
      <c r="X1391" s="199" t="str">
        <f t="shared" si="1763"/>
        <v>X$17</v>
      </c>
      <c r="Y1391" s="199" t="str">
        <f t="shared" si="1763"/>
        <v>Y$17</v>
      </c>
      <c r="Z1391" s="199" t="str">
        <f t="shared" si="1763"/>
        <v>Z$17</v>
      </c>
      <c r="AA1391" s="199" t="str">
        <f t="shared" si="1763"/>
        <v>AA$17</v>
      </c>
      <c r="AB1391" s="199" t="str">
        <f t="shared" si="1763"/>
        <v>AB$17</v>
      </c>
      <c r="AC1391" s="199" t="str">
        <f t="shared" si="1763"/>
        <v>AC$17</v>
      </c>
      <c r="AD1391" s="199" t="str">
        <f t="shared" si="1763"/>
        <v>AD$17</v>
      </c>
      <c r="AE1391" s="199" t="str">
        <f t="shared" si="1763"/>
        <v>AE$17</v>
      </c>
      <c r="AF1391" s="199" t="str">
        <f t="shared" si="1763"/>
        <v>AF$17</v>
      </c>
      <c r="AG1391" s="199" t="str">
        <f t="shared" si="1763"/>
        <v>AG$17</v>
      </c>
      <c r="AH1391" s="199" t="str">
        <f t="shared" si="1763"/>
        <v>AH$17</v>
      </c>
      <c r="AI1391" s="199" t="str">
        <f t="shared" si="1763"/>
        <v>AI$17</v>
      </c>
      <c r="AJ1391" s="199" t="str">
        <f t="shared" si="1763"/>
        <v>AJ$17</v>
      </c>
      <c r="AK1391" s="199" t="str">
        <f t="shared" si="1763"/>
        <v>AK$17</v>
      </c>
      <c r="AL1391" s="199" t="str">
        <f t="shared" si="1763"/>
        <v>AL$17</v>
      </c>
      <c r="AM1391" s="199" t="str">
        <f t="shared" si="1763"/>
        <v>AM$17</v>
      </c>
      <c r="AN1391" s="199" t="str">
        <f t="shared" si="1763"/>
        <v>AN$17</v>
      </c>
      <c r="AO1391" s="199" t="str">
        <f t="shared" si="1763"/>
        <v>AO$17</v>
      </c>
      <c r="AP1391" s="199" t="str">
        <f t="shared" si="1763"/>
        <v>AP$17</v>
      </c>
      <c r="AQ1391" s="199" t="str">
        <f t="shared" si="1763"/>
        <v>AQ$17</v>
      </c>
      <c r="AR1391" s="199" t="str">
        <f t="shared" si="1763"/>
        <v>AR$17</v>
      </c>
      <c r="AS1391" s="199" t="str">
        <f t="shared" si="1763"/>
        <v>AS$17</v>
      </c>
      <c r="AT1391" s="199" t="str">
        <f t="shared" si="1763"/>
        <v>AT$17</v>
      </c>
      <c r="AU1391" s="199" t="str">
        <f t="shared" si="1763"/>
        <v>AU$17</v>
      </c>
      <c r="AV1391" s="199" t="str">
        <f t="shared" si="1763"/>
        <v>AV$17</v>
      </c>
      <c r="AW1391" s="199" t="str">
        <f t="shared" si="1763"/>
        <v>AW$17</v>
      </c>
      <c r="AX1391" s="199" t="str">
        <f t="shared" si="1763"/>
        <v>AX$17</v>
      </c>
      <c r="AY1391" s="199" t="str">
        <f t="shared" ref="AY1391:CD1391" si="1764">AY$21</f>
        <v>AY$17</v>
      </c>
      <c r="AZ1391" s="199" t="str">
        <f t="shared" si="1764"/>
        <v>AZ$17</v>
      </c>
      <c r="BA1391" s="199" t="str">
        <f t="shared" si="1764"/>
        <v>BA$17</v>
      </c>
      <c r="BB1391" s="199" t="str">
        <f t="shared" si="1764"/>
        <v>BB$17</v>
      </c>
      <c r="BC1391" s="199" t="str">
        <f t="shared" si="1764"/>
        <v>BC$17</v>
      </c>
      <c r="BD1391" s="199" t="str">
        <f t="shared" si="1764"/>
        <v>BD$17</v>
      </c>
      <c r="BE1391" s="199" t="str">
        <f t="shared" si="1764"/>
        <v>BE$17</v>
      </c>
      <c r="BF1391" s="199" t="str">
        <f t="shared" si="1764"/>
        <v>BF$17</v>
      </c>
      <c r="BG1391" s="199" t="str">
        <f t="shared" si="1764"/>
        <v>BG$17</v>
      </c>
      <c r="BH1391" s="199" t="str">
        <f t="shared" si="1764"/>
        <v>BH$17</v>
      </c>
      <c r="BI1391" s="199" t="str">
        <f t="shared" si="1764"/>
        <v>BI$17</v>
      </c>
      <c r="BJ1391" s="199" t="str">
        <f t="shared" si="1764"/>
        <v>BJ$17</v>
      </c>
      <c r="BK1391" s="199" t="str">
        <f t="shared" si="1764"/>
        <v>BK$17</v>
      </c>
      <c r="BL1391" s="199" t="str">
        <f t="shared" si="1764"/>
        <v>BL$17</v>
      </c>
      <c r="BM1391" s="199" t="str">
        <f t="shared" si="1764"/>
        <v>BM$17</v>
      </c>
      <c r="BN1391" s="199" t="str">
        <f t="shared" si="1764"/>
        <v>BN$17</v>
      </c>
      <c r="BO1391" s="199" t="str">
        <f t="shared" si="1764"/>
        <v>BO$17</v>
      </c>
      <c r="BP1391" s="199" t="str">
        <f t="shared" si="1764"/>
        <v>BP$17</v>
      </c>
      <c r="BQ1391" s="199" t="str">
        <f t="shared" si="1764"/>
        <v>BQ$17</v>
      </c>
      <c r="BR1391" s="199" t="str">
        <f t="shared" si="1764"/>
        <v>BR$17</v>
      </c>
      <c r="BS1391" s="199" t="str">
        <f t="shared" si="1764"/>
        <v>BS$17</v>
      </c>
      <c r="BT1391" s="199" t="str">
        <f t="shared" si="1764"/>
        <v>BT$17</v>
      </c>
      <c r="BU1391" s="199" t="str">
        <f t="shared" si="1764"/>
        <v>BU$17</v>
      </c>
      <c r="BV1391" s="199" t="str">
        <f t="shared" si="1764"/>
        <v>BV$17</v>
      </c>
      <c r="BW1391" s="199" t="str">
        <f t="shared" si="1764"/>
        <v>BW$17</v>
      </c>
      <c r="BX1391" s="199" t="str">
        <f t="shared" si="1764"/>
        <v>BX$17</v>
      </c>
      <c r="BY1391" s="199" t="str">
        <f t="shared" si="1764"/>
        <v>BY$17</v>
      </c>
      <c r="BZ1391" s="199" t="str">
        <f t="shared" si="1764"/>
        <v>BZ$17</v>
      </c>
      <c r="CA1391" s="199" t="str">
        <f t="shared" si="1764"/>
        <v>CA$17</v>
      </c>
      <c r="CB1391" s="199" t="str">
        <f t="shared" si="1764"/>
        <v>CB$17</v>
      </c>
      <c r="CC1391" s="199" t="str">
        <f t="shared" si="1764"/>
        <v>CC$17</v>
      </c>
      <c r="CD1391" s="199" t="str">
        <f t="shared" si="1764"/>
        <v>CD$17</v>
      </c>
      <c r="CE1391" s="199" t="str">
        <f t="shared" ref="CE1391:CL1391" si="1765">CE$21</f>
        <v>CE$17</v>
      </c>
      <c r="CF1391" s="199" t="str">
        <f t="shared" si="1765"/>
        <v>CF$17</v>
      </c>
      <c r="CG1391" s="199" t="str">
        <f t="shared" si="1765"/>
        <v>CG$17</v>
      </c>
      <c r="CH1391" s="199" t="str">
        <f t="shared" si="1765"/>
        <v>CH$17</v>
      </c>
      <c r="CI1391" s="199" t="str">
        <f t="shared" si="1765"/>
        <v>CI$17</v>
      </c>
      <c r="CJ1391" s="199" t="str">
        <f t="shared" si="1765"/>
        <v>CJ$17</v>
      </c>
      <c r="CK1391" s="199" t="str">
        <f t="shared" si="1765"/>
        <v>CK$17</v>
      </c>
      <c r="CL1391" s="199" t="str">
        <f t="shared" si="1765"/>
        <v>CL$17</v>
      </c>
      <c r="CN1391" s="201"/>
      <c r="CO1391" s="199" t="str">
        <f t="shared" ref="CO1391:DL1391" si="1766">CO$21</f>
        <v>CO$17</v>
      </c>
      <c r="CP1391" s="199" t="str">
        <f t="shared" si="1766"/>
        <v>CP$17</v>
      </c>
      <c r="CQ1391" s="199" t="str">
        <f t="shared" si="1766"/>
        <v>CQ$17</v>
      </c>
      <c r="CR1391" s="199" t="str">
        <f t="shared" si="1766"/>
        <v>CR$17</v>
      </c>
      <c r="CS1391" s="199" t="str">
        <f t="shared" si="1766"/>
        <v>CS$17</v>
      </c>
      <c r="CT1391" s="199" t="str">
        <f t="shared" si="1766"/>
        <v>CT$17</v>
      </c>
      <c r="CU1391" s="199" t="str">
        <f t="shared" si="1766"/>
        <v>CU$17</v>
      </c>
      <c r="CV1391" s="199" t="str">
        <f t="shared" si="1766"/>
        <v>CV$17</v>
      </c>
      <c r="CW1391" s="199" t="str">
        <f t="shared" si="1766"/>
        <v>CW$17</v>
      </c>
      <c r="CX1391" s="199" t="str">
        <f t="shared" si="1766"/>
        <v>CX$17</v>
      </c>
      <c r="CY1391" s="199" t="str">
        <f t="shared" si="1766"/>
        <v>CY$17</v>
      </c>
      <c r="CZ1391" s="199" t="str">
        <f t="shared" si="1766"/>
        <v>CZ$17</v>
      </c>
      <c r="DA1391" s="199" t="str">
        <f t="shared" si="1766"/>
        <v>DA$17</v>
      </c>
      <c r="DB1391" s="199" t="str">
        <f t="shared" si="1766"/>
        <v>DB$17</v>
      </c>
      <c r="DC1391" s="199" t="str">
        <f t="shared" si="1766"/>
        <v>DC$17</v>
      </c>
      <c r="DD1391" s="199" t="str">
        <f t="shared" si="1766"/>
        <v>DD$17</v>
      </c>
      <c r="DE1391" s="199" t="str">
        <f t="shared" si="1766"/>
        <v>DE$17</v>
      </c>
      <c r="DF1391" s="199" t="str">
        <f t="shared" si="1766"/>
        <v>DF$17</v>
      </c>
      <c r="DG1391" s="199" t="str">
        <f t="shared" si="1766"/>
        <v>DG$17</v>
      </c>
      <c r="DH1391" s="199" t="str">
        <f t="shared" si="1766"/>
        <v>DH$17</v>
      </c>
      <c r="DI1391" s="199" t="str">
        <f t="shared" si="1766"/>
        <v>DI$17</v>
      </c>
      <c r="DJ1391" s="199" t="str">
        <f t="shared" si="1766"/>
        <v>DJ$17</v>
      </c>
      <c r="DK1391" s="199" t="str">
        <f t="shared" si="1766"/>
        <v>DK$17</v>
      </c>
      <c r="DL1391" s="199" t="str">
        <f t="shared" si="1766"/>
        <v>DL$17</v>
      </c>
    </row>
    <row r="1392" spans="1:116" x14ac:dyDescent="0.4">
      <c r="A1392" s="174"/>
      <c r="E1392" s="8"/>
      <c r="G1392" s="175" t="s">
        <v>491</v>
      </c>
      <c r="H1392" s="200"/>
      <c r="I1392" s="201"/>
      <c r="J1392" s="201"/>
      <c r="K1392" s="202"/>
      <c r="L1392" s="202"/>
      <c r="M1392" s="202"/>
      <c r="N1392" s="202"/>
      <c r="O1392" s="202"/>
      <c r="P1392" s="202"/>
      <c r="R1392" s="202"/>
      <c r="S1392" s="190"/>
      <c r="T1392" s="190"/>
      <c r="U1392" s="190"/>
      <c r="V1392" s="190"/>
      <c r="W1392" s="190"/>
      <c r="X1392" s="190"/>
      <c r="Y1392" s="190"/>
      <c r="Z1392" s="190"/>
      <c r="AA1392" s="190"/>
      <c r="AB1392" s="190"/>
      <c r="AC1392" s="190"/>
      <c r="AD1392" s="190"/>
      <c r="AE1392" s="190"/>
      <c r="AF1392" s="190"/>
      <c r="AG1392" s="190"/>
      <c r="AH1392" s="190"/>
      <c r="AI1392" s="190"/>
      <c r="AJ1392" s="190"/>
      <c r="AK1392" s="190"/>
      <c r="AL1392" s="190"/>
      <c r="AM1392" s="190"/>
      <c r="AN1392" s="190"/>
      <c r="AO1392" s="190"/>
      <c r="AP1392" s="190"/>
      <c r="AQ1392" s="190"/>
      <c r="AR1392" s="190"/>
      <c r="AS1392" s="190"/>
      <c r="AT1392" s="190"/>
      <c r="AU1392" s="190"/>
      <c r="AV1392" s="190"/>
      <c r="AW1392" s="190"/>
      <c r="AX1392" s="190"/>
      <c r="AY1392" s="190"/>
      <c r="AZ1392" s="190"/>
      <c r="BA1392" s="190"/>
      <c r="BB1392" s="190"/>
      <c r="BC1392" s="190"/>
      <c r="BD1392" s="190"/>
      <c r="BE1392" s="190"/>
      <c r="BF1392" s="190"/>
      <c r="BG1392" s="190"/>
      <c r="BH1392" s="190"/>
      <c r="BI1392" s="190"/>
      <c r="BJ1392" s="190"/>
      <c r="BK1392" s="190"/>
      <c r="BL1392" s="190"/>
      <c r="BM1392" s="190"/>
      <c r="BN1392" s="190"/>
      <c r="BO1392" s="190"/>
      <c r="BP1392" s="190"/>
      <c r="BQ1392" s="190"/>
      <c r="BR1392" s="190"/>
      <c r="BS1392" s="190"/>
      <c r="BT1392" s="190"/>
      <c r="BU1392" s="190"/>
      <c r="BV1392" s="190"/>
      <c r="BW1392" s="190"/>
      <c r="BX1392" s="190"/>
      <c r="BY1392" s="190"/>
      <c r="BZ1392" s="190"/>
      <c r="CA1392" s="190"/>
      <c r="CB1392" s="190"/>
      <c r="CC1392" s="190"/>
      <c r="CD1392" s="190"/>
      <c r="CE1392" s="190"/>
      <c r="CF1392" s="190"/>
      <c r="CG1392" s="190"/>
      <c r="CH1392" s="190"/>
      <c r="CI1392" s="190"/>
      <c r="CJ1392" s="190"/>
      <c r="CK1392" s="190"/>
      <c r="CL1392" s="190"/>
      <c r="CN1392" s="201"/>
      <c r="CO1392" s="190"/>
      <c r="CP1392" s="190"/>
      <c r="CQ1392" s="190"/>
      <c r="CR1392" s="190"/>
      <c r="CS1392" s="190"/>
      <c r="CT1392" s="190"/>
      <c r="CU1392" s="190"/>
      <c r="CV1392" s="190"/>
      <c r="CW1392" s="190"/>
      <c r="CX1392" s="190"/>
      <c r="CY1392" s="190"/>
      <c r="CZ1392" s="190"/>
      <c r="DA1392" s="190"/>
      <c r="DB1392" s="190"/>
      <c r="DC1392" s="190"/>
      <c r="DD1392" s="190"/>
      <c r="DE1392" s="190"/>
      <c r="DF1392" s="190"/>
      <c r="DG1392" s="190"/>
      <c r="DH1392" s="190"/>
      <c r="DI1392" s="190"/>
      <c r="DJ1392" s="190"/>
      <c r="DK1392" s="190"/>
      <c r="DL1392" s="190"/>
    </row>
    <row r="1393" spans="1:116" x14ac:dyDescent="0.4">
      <c r="A1393" s="174"/>
      <c r="E1393" s="8"/>
      <c r="G1393" s="175" t="s">
        <v>505</v>
      </c>
      <c r="H1393" s="200"/>
      <c r="I1393" s="201"/>
      <c r="J1393" s="201"/>
      <c r="K1393" s="202"/>
      <c r="L1393" s="202"/>
      <c r="M1393" s="202"/>
      <c r="N1393" s="202"/>
      <c r="O1393" s="202"/>
      <c r="P1393" s="202"/>
      <c r="R1393" s="202"/>
      <c r="S1393" s="190"/>
      <c r="T1393" s="190"/>
      <c r="U1393" s="190"/>
      <c r="V1393" s="190"/>
      <c r="W1393" s="190"/>
      <c r="X1393" s="190"/>
      <c r="Y1393" s="190"/>
      <c r="Z1393" s="190"/>
      <c r="AA1393" s="190"/>
      <c r="AB1393" s="190"/>
      <c r="AC1393" s="190"/>
      <c r="AD1393" s="190"/>
      <c r="AE1393" s="190"/>
      <c r="AF1393" s="190"/>
      <c r="AG1393" s="190"/>
      <c r="AH1393" s="190"/>
      <c r="AI1393" s="190"/>
      <c r="AJ1393" s="190"/>
      <c r="AK1393" s="190"/>
      <c r="AL1393" s="190"/>
      <c r="AM1393" s="190"/>
      <c r="AN1393" s="190"/>
      <c r="AO1393" s="190"/>
      <c r="AP1393" s="190"/>
      <c r="AQ1393" s="190"/>
      <c r="AR1393" s="190"/>
      <c r="AS1393" s="190"/>
      <c r="AT1393" s="190"/>
      <c r="AU1393" s="190"/>
      <c r="AV1393" s="190"/>
      <c r="AW1393" s="190"/>
      <c r="AX1393" s="190"/>
      <c r="AY1393" s="190"/>
      <c r="AZ1393" s="190"/>
      <c r="BA1393" s="190"/>
      <c r="BB1393" s="190"/>
      <c r="BC1393" s="190"/>
      <c r="BD1393" s="190"/>
      <c r="BE1393" s="190"/>
      <c r="BF1393" s="190"/>
      <c r="BG1393" s="190"/>
      <c r="BH1393" s="190"/>
      <c r="BI1393" s="190"/>
      <c r="BJ1393" s="190"/>
      <c r="BK1393" s="190"/>
      <c r="BL1393" s="190"/>
      <c r="BM1393" s="190"/>
      <c r="BN1393" s="190"/>
      <c r="BO1393" s="190"/>
      <c r="BP1393" s="190"/>
      <c r="BQ1393" s="190"/>
      <c r="BR1393" s="190"/>
      <c r="BS1393" s="190"/>
      <c r="BT1393" s="190"/>
      <c r="BU1393" s="190"/>
      <c r="BV1393" s="190"/>
      <c r="BW1393" s="190"/>
      <c r="BX1393" s="190"/>
      <c r="BY1393" s="190"/>
      <c r="BZ1393" s="190"/>
      <c r="CA1393" s="190"/>
      <c r="CB1393" s="190"/>
      <c r="CC1393" s="190"/>
      <c r="CD1393" s="190"/>
      <c r="CE1393" s="190"/>
      <c r="CF1393" s="190"/>
      <c r="CG1393" s="190"/>
      <c r="CH1393" s="190"/>
      <c r="CI1393" s="190"/>
      <c r="CJ1393" s="190"/>
      <c r="CK1393" s="190"/>
      <c r="CL1393" s="190"/>
      <c r="CN1393" s="201"/>
      <c r="CO1393" s="190"/>
      <c r="CP1393" s="190"/>
      <c r="CQ1393" s="190"/>
      <c r="CR1393" s="190"/>
      <c r="CS1393" s="190"/>
      <c r="CT1393" s="190"/>
      <c r="CU1393" s="190"/>
      <c r="CV1393" s="190"/>
      <c r="CW1393" s="190"/>
      <c r="CX1393" s="190"/>
      <c r="CY1393" s="190"/>
      <c r="CZ1393" s="190"/>
      <c r="DA1393" s="190"/>
      <c r="DB1393" s="190"/>
      <c r="DC1393" s="190"/>
      <c r="DD1393" s="190"/>
      <c r="DE1393" s="190"/>
      <c r="DF1393" s="190"/>
      <c r="DG1393" s="190"/>
      <c r="DH1393" s="190"/>
      <c r="DI1393" s="190"/>
      <c r="DJ1393" s="190"/>
      <c r="DK1393" s="190"/>
      <c r="DL1393" s="190"/>
    </row>
    <row r="1394" spans="1:116" x14ac:dyDescent="0.4">
      <c r="A1394" s="174"/>
      <c r="E1394" s="8"/>
      <c r="G1394" s="175" t="s">
        <v>463</v>
      </c>
      <c r="H1394" s="200"/>
      <c r="I1394" s="201"/>
      <c r="J1394" s="201"/>
      <c r="K1394" s="202"/>
      <c r="L1394" s="202"/>
      <c r="M1394" s="202"/>
      <c r="N1394" s="202"/>
      <c r="O1394" s="202"/>
      <c r="P1394" s="202"/>
      <c r="R1394" s="202"/>
      <c r="S1394" s="190" t="str">
        <f t="shared" ref="S1394:AX1394" si="1767">S$22</f>
        <v>S$18</v>
      </c>
      <c r="T1394" s="190" t="str">
        <f t="shared" si="1767"/>
        <v>T$18</v>
      </c>
      <c r="U1394" s="190" t="str">
        <f t="shared" si="1767"/>
        <v>U$18</v>
      </c>
      <c r="V1394" s="190" t="str">
        <f t="shared" si="1767"/>
        <v>V$18</v>
      </c>
      <c r="W1394" s="190" t="str">
        <f t="shared" si="1767"/>
        <v>W$18</v>
      </c>
      <c r="X1394" s="190" t="str">
        <f t="shared" si="1767"/>
        <v>X$18</v>
      </c>
      <c r="Y1394" s="190" t="str">
        <f t="shared" si="1767"/>
        <v>Y$18</v>
      </c>
      <c r="Z1394" s="190" t="str">
        <f t="shared" si="1767"/>
        <v>Z$18</v>
      </c>
      <c r="AA1394" s="190" t="str">
        <f t="shared" si="1767"/>
        <v>AA$18</v>
      </c>
      <c r="AB1394" s="190" t="str">
        <f t="shared" si="1767"/>
        <v>AB$18</v>
      </c>
      <c r="AC1394" s="190" t="str">
        <f t="shared" si="1767"/>
        <v>AC$18</v>
      </c>
      <c r="AD1394" s="190" t="str">
        <f t="shared" si="1767"/>
        <v>AD$18</v>
      </c>
      <c r="AE1394" s="190" t="str">
        <f t="shared" si="1767"/>
        <v>AE$18</v>
      </c>
      <c r="AF1394" s="190" t="str">
        <f t="shared" si="1767"/>
        <v>AF$18</v>
      </c>
      <c r="AG1394" s="190" t="str">
        <f t="shared" si="1767"/>
        <v>AG$18</v>
      </c>
      <c r="AH1394" s="190" t="str">
        <f t="shared" si="1767"/>
        <v>AH$18</v>
      </c>
      <c r="AI1394" s="190" t="str">
        <f t="shared" si="1767"/>
        <v>AI$18</v>
      </c>
      <c r="AJ1394" s="190" t="str">
        <f t="shared" si="1767"/>
        <v>AJ$18</v>
      </c>
      <c r="AK1394" s="190" t="str">
        <f t="shared" si="1767"/>
        <v>AK$18</v>
      </c>
      <c r="AL1394" s="190" t="str">
        <f t="shared" si="1767"/>
        <v>AL$18</v>
      </c>
      <c r="AM1394" s="190" t="str">
        <f t="shared" si="1767"/>
        <v>AM$18</v>
      </c>
      <c r="AN1394" s="190" t="str">
        <f t="shared" si="1767"/>
        <v>AN$18</v>
      </c>
      <c r="AO1394" s="190" t="str">
        <f t="shared" si="1767"/>
        <v>AO$18</v>
      </c>
      <c r="AP1394" s="190" t="str">
        <f t="shared" si="1767"/>
        <v>AP$18</v>
      </c>
      <c r="AQ1394" s="190" t="str">
        <f t="shared" si="1767"/>
        <v>AQ$18</v>
      </c>
      <c r="AR1394" s="190" t="str">
        <f t="shared" si="1767"/>
        <v>AR$18</v>
      </c>
      <c r="AS1394" s="190" t="str">
        <f t="shared" si="1767"/>
        <v>AS$18</v>
      </c>
      <c r="AT1394" s="190" t="str">
        <f t="shared" si="1767"/>
        <v>AT$18</v>
      </c>
      <c r="AU1394" s="190" t="str">
        <f t="shared" si="1767"/>
        <v>AU$18</v>
      </c>
      <c r="AV1394" s="190" t="str">
        <f t="shared" si="1767"/>
        <v>AV$18</v>
      </c>
      <c r="AW1394" s="190" t="str">
        <f t="shared" si="1767"/>
        <v>AW$18</v>
      </c>
      <c r="AX1394" s="190" t="str">
        <f t="shared" si="1767"/>
        <v>AX$18</v>
      </c>
      <c r="AY1394" s="190" t="str">
        <f t="shared" ref="AY1394:CD1394" si="1768">AY$22</f>
        <v>AY$18</v>
      </c>
      <c r="AZ1394" s="190" t="str">
        <f t="shared" si="1768"/>
        <v>AZ$18</v>
      </c>
      <c r="BA1394" s="190" t="str">
        <f t="shared" si="1768"/>
        <v>BA$18</v>
      </c>
      <c r="BB1394" s="190" t="str">
        <f t="shared" si="1768"/>
        <v>BB$18</v>
      </c>
      <c r="BC1394" s="190" t="str">
        <f t="shared" si="1768"/>
        <v>BC$18</v>
      </c>
      <c r="BD1394" s="190" t="str">
        <f t="shared" si="1768"/>
        <v>BD$18</v>
      </c>
      <c r="BE1394" s="190" t="str">
        <f t="shared" si="1768"/>
        <v>BE$18</v>
      </c>
      <c r="BF1394" s="190" t="str">
        <f t="shared" si="1768"/>
        <v>BF$18</v>
      </c>
      <c r="BG1394" s="190" t="str">
        <f t="shared" si="1768"/>
        <v>BG$18</v>
      </c>
      <c r="BH1394" s="190" t="str">
        <f t="shared" si="1768"/>
        <v>BH$18</v>
      </c>
      <c r="BI1394" s="190" t="str">
        <f t="shared" si="1768"/>
        <v>BI$18</v>
      </c>
      <c r="BJ1394" s="190" t="str">
        <f t="shared" si="1768"/>
        <v>BJ$18</v>
      </c>
      <c r="BK1394" s="190" t="str">
        <f t="shared" si="1768"/>
        <v>BK$18</v>
      </c>
      <c r="BL1394" s="190" t="str">
        <f t="shared" si="1768"/>
        <v>BL$18</v>
      </c>
      <c r="BM1394" s="190" t="str">
        <f t="shared" si="1768"/>
        <v>BM$18</v>
      </c>
      <c r="BN1394" s="190" t="str">
        <f t="shared" si="1768"/>
        <v>BN$18</v>
      </c>
      <c r="BO1394" s="190" t="str">
        <f t="shared" si="1768"/>
        <v>BO$18</v>
      </c>
      <c r="BP1394" s="190" t="str">
        <f t="shared" si="1768"/>
        <v>BP$18</v>
      </c>
      <c r="BQ1394" s="190" t="str">
        <f t="shared" si="1768"/>
        <v>BQ$18</v>
      </c>
      <c r="BR1394" s="190" t="str">
        <f t="shared" si="1768"/>
        <v>BR$18</v>
      </c>
      <c r="BS1394" s="190" t="str">
        <f t="shared" si="1768"/>
        <v>BS$18</v>
      </c>
      <c r="BT1394" s="190" t="str">
        <f t="shared" si="1768"/>
        <v>BT$18</v>
      </c>
      <c r="BU1394" s="190" t="str">
        <f t="shared" si="1768"/>
        <v>BU$18</v>
      </c>
      <c r="BV1394" s="190" t="str">
        <f t="shared" si="1768"/>
        <v>BV$18</v>
      </c>
      <c r="BW1394" s="190" t="str">
        <f t="shared" si="1768"/>
        <v>BW$18</v>
      </c>
      <c r="BX1394" s="190" t="str">
        <f t="shared" si="1768"/>
        <v>BX$18</v>
      </c>
      <c r="BY1394" s="190" t="str">
        <f t="shared" si="1768"/>
        <v>BY$18</v>
      </c>
      <c r="BZ1394" s="190" t="str">
        <f t="shared" si="1768"/>
        <v>BZ$18</v>
      </c>
      <c r="CA1394" s="190" t="str">
        <f t="shared" si="1768"/>
        <v>CA$18</v>
      </c>
      <c r="CB1394" s="190" t="str">
        <f t="shared" si="1768"/>
        <v>CB$18</v>
      </c>
      <c r="CC1394" s="190" t="str">
        <f t="shared" si="1768"/>
        <v>CC$18</v>
      </c>
      <c r="CD1394" s="190" t="str">
        <f t="shared" si="1768"/>
        <v>CD$18</v>
      </c>
      <c r="CE1394" s="190" t="str">
        <f t="shared" ref="CE1394:CL1394" si="1769">CE$22</f>
        <v>CE$18</v>
      </c>
      <c r="CF1394" s="190" t="str">
        <f t="shared" si="1769"/>
        <v>CF$18</v>
      </c>
      <c r="CG1394" s="190" t="str">
        <f t="shared" si="1769"/>
        <v>CG$18</v>
      </c>
      <c r="CH1394" s="190" t="str">
        <f t="shared" si="1769"/>
        <v>CH$18</v>
      </c>
      <c r="CI1394" s="190" t="str">
        <f t="shared" si="1769"/>
        <v>CI$18</v>
      </c>
      <c r="CJ1394" s="190" t="str">
        <f t="shared" si="1769"/>
        <v>CJ$18</v>
      </c>
      <c r="CK1394" s="190" t="str">
        <f t="shared" si="1769"/>
        <v>CK$18</v>
      </c>
      <c r="CL1394" s="190" t="str">
        <f t="shared" si="1769"/>
        <v>CL$18</v>
      </c>
      <c r="CN1394" s="201"/>
      <c r="CO1394" s="190" t="str">
        <f t="shared" ref="CO1394:DL1394" si="1770">CO$22</f>
        <v>CO$18</v>
      </c>
      <c r="CP1394" s="190" t="str">
        <f t="shared" si="1770"/>
        <v>CP$18</v>
      </c>
      <c r="CQ1394" s="190" t="str">
        <f t="shared" si="1770"/>
        <v>CQ$18</v>
      </c>
      <c r="CR1394" s="190" t="str">
        <f t="shared" si="1770"/>
        <v>CR$18</v>
      </c>
      <c r="CS1394" s="190" t="str">
        <f t="shared" si="1770"/>
        <v>CS$18</v>
      </c>
      <c r="CT1394" s="190" t="str">
        <f t="shared" si="1770"/>
        <v>CT$18</v>
      </c>
      <c r="CU1394" s="190" t="str">
        <f t="shared" si="1770"/>
        <v>CU$18</v>
      </c>
      <c r="CV1394" s="190" t="str">
        <f t="shared" si="1770"/>
        <v>CV$18</v>
      </c>
      <c r="CW1394" s="190" t="str">
        <f t="shared" si="1770"/>
        <v>CW$18</v>
      </c>
      <c r="CX1394" s="190" t="str">
        <f t="shared" si="1770"/>
        <v>CX$18</v>
      </c>
      <c r="CY1394" s="190" t="str">
        <f t="shared" si="1770"/>
        <v>CY$18</v>
      </c>
      <c r="CZ1394" s="190" t="str">
        <f t="shared" si="1770"/>
        <v>CZ$18</v>
      </c>
      <c r="DA1394" s="190" t="str">
        <f t="shared" si="1770"/>
        <v>DA$18</v>
      </c>
      <c r="DB1394" s="190" t="str">
        <f t="shared" si="1770"/>
        <v>DB$18</v>
      </c>
      <c r="DC1394" s="190" t="str">
        <f t="shared" si="1770"/>
        <v>DC$18</v>
      </c>
      <c r="DD1394" s="190" t="str">
        <f t="shared" si="1770"/>
        <v>DD$18</v>
      </c>
      <c r="DE1394" s="190" t="str">
        <f t="shared" si="1770"/>
        <v>DE$18</v>
      </c>
      <c r="DF1394" s="190" t="str">
        <f t="shared" si="1770"/>
        <v>DF$18</v>
      </c>
      <c r="DG1394" s="190" t="str">
        <f t="shared" si="1770"/>
        <v>DG$18</v>
      </c>
      <c r="DH1394" s="190" t="str">
        <f t="shared" si="1770"/>
        <v>DH$18</v>
      </c>
      <c r="DI1394" s="190" t="str">
        <f t="shared" si="1770"/>
        <v>DI$18</v>
      </c>
      <c r="DJ1394" s="190" t="str">
        <f t="shared" si="1770"/>
        <v>DJ$18</v>
      </c>
      <c r="DK1394" s="190" t="str">
        <f t="shared" si="1770"/>
        <v>DK$18</v>
      </c>
      <c r="DL1394" s="190" t="str">
        <f t="shared" si="1770"/>
        <v>DL$18</v>
      </c>
    </row>
    <row r="1395" spans="1:116" x14ac:dyDescent="0.4">
      <c r="A1395" s="174"/>
      <c r="E1395" s="8"/>
      <c r="G1395" s="175" t="s">
        <v>464</v>
      </c>
      <c r="H1395" s="200"/>
      <c r="I1395" s="201"/>
      <c r="J1395" s="201"/>
      <c r="K1395" s="202"/>
      <c r="L1395" s="202"/>
      <c r="M1395" s="202"/>
      <c r="N1395" s="202"/>
      <c r="O1395" s="202"/>
      <c r="P1395" s="202"/>
      <c r="R1395" s="202"/>
      <c r="S1395" s="190" t="str">
        <f t="shared" ref="S1395:AX1395" si="1771">S$23</f>
        <v>S$19</v>
      </c>
      <c r="T1395" s="190" t="str">
        <f t="shared" si="1771"/>
        <v>T$19</v>
      </c>
      <c r="U1395" s="190" t="str">
        <f t="shared" si="1771"/>
        <v>U$19</v>
      </c>
      <c r="V1395" s="190" t="str">
        <f t="shared" si="1771"/>
        <v>V$19</v>
      </c>
      <c r="W1395" s="190" t="str">
        <f t="shared" si="1771"/>
        <v>W$19</v>
      </c>
      <c r="X1395" s="190" t="str">
        <f t="shared" si="1771"/>
        <v>X$19</v>
      </c>
      <c r="Y1395" s="190" t="str">
        <f t="shared" si="1771"/>
        <v>Y$19</v>
      </c>
      <c r="Z1395" s="190" t="str">
        <f t="shared" si="1771"/>
        <v>Z$19</v>
      </c>
      <c r="AA1395" s="190" t="str">
        <f t="shared" si="1771"/>
        <v>AA$19</v>
      </c>
      <c r="AB1395" s="190" t="str">
        <f t="shared" si="1771"/>
        <v>AB$19</v>
      </c>
      <c r="AC1395" s="190" t="str">
        <f t="shared" si="1771"/>
        <v>AC$19</v>
      </c>
      <c r="AD1395" s="190" t="str">
        <f t="shared" si="1771"/>
        <v>AD$19</v>
      </c>
      <c r="AE1395" s="190" t="str">
        <f t="shared" si="1771"/>
        <v>AE$19</v>
      </c>
      <c r="AF1395" s="190" t="str">
        <f t="shared" si="1771"/>
        <v>AF$19</v>
      </c>
      <c r="AG1395" s="190" t="str">
        <f t="shared" si="1771"/>
        <v>AG$19</v>
      </c>
      <c r="AH1395" s="190" t="str">
        <f t="shared" si="1771"/>
        <v>AH$19</v>
      </c>
      <c r="AI1395" s="190" t="str">
        <f t="shared" si="1771"/>
        <v>AI$19</v>
      </c>
      <c r="AJ1395" s="190" t="str">
        <f t="shared" si="1771"/>
        <v>AJ$19</v>
      </c>
      <c r="AK1395" s="190" t="str">
        <f t="shared" si="1771"/>
        <v>AK$19</v>
      </c>
      <c r="AL1395" s="190" t="str">
        <f t="shared" si="1771"/>
        <v>AL$19</v>
      </c>
      <c r="AM1395" s="190" t="str">
        <f t="shared" si="1771"/>
        <v>AM$19</v>
      </c>
      <c r="AN1395" s="190" t="str">
        <f t="shared" si="1771"/>
        <v>AN$19</v>
      </c>
      <c r="AO1395" s="190" t="str">
        <f t="shared" si="1771"/>
        <v>AO$19</v>
      </c>
      <c r="AP1395" s="190" t="str">
        <f t="shared" si="1771"/>
        <v>AP$19</v>
      </c>
      <c r="AQ1395" s="190" t="str">
        <f t="shared" si="1771"/>
        <v>AQ$19</v>
      </c>
      <c r="AR1395" s="190" t="str">
        <f t="shared" si="1771"/>
        <v>AR$19</v>
      </c>
      <c r="AS1395" s="190" t="str">
        <f t="shared" si="1771"/>
        <v>AS$19</v>
      </c>
      <c r="AT1395" s="190" t="str">
        <f t="shared" si="1771"/>
        <v>AT$19</v>
      </c>
      <c r="AU1395" s="190" t="str">
        <f t="shared" si="1771"/>
        <v>AU$19</v>
      </c>
      <c r="AV1395" s="190" t="str">
        <f t="shared" si="1771"/>
        <v>AV$19</v>
      </c>
      <c r="AW1395" s="190" t="str">
        <f t="shared" si="1771"/>
        <v>AW$19</v>
      </c>
      <c r="AX1395" s="190" t="str">
        <f t="shared" si="1771"/>
        <v>AX$19</v>
      </c>
      <c r="AY1395" s="190" t="str">
        <f t="shared" ref="AY1395:CD1395" si="1772">AY$23</f>
        <v>AY$19</v>
      </c>
      <c r="AZ1395" s="190" t="str">
        <f t="shared" si="1772"/>
        <v>AZ$19</v>
      </c>
      <c r="BA1395" s="190" t="str">
        <f t="shared" si="1772"/>
        <v>BA$19</v>
      </c>
      <c r="BB1395" s="190" t="str">
        <f t="shared" si="1772"/>
        <v>BB$19</v>
      </c>
      <c r="BC1395" s="190" t="str">
        <f t="shared" si="1772"/>
        <v>BC$19</v>
      </c>
      <c r="BD1395" s="190" t="str">
        <f t="shared" si="1772"/>
        <v>BD$19</v>
      </c>
      <c r="BE1395" s="190" t="str">
        <f t="shared" si="1772"/>
        <v>BE$19</v>
      </c>
      <c r="BF1395" s="190" t="str">
        <f t="shared" si="1772"/>
        <v>BF$19</v>
      </c>
      <c r="BG1395" s="190" t="str">
        <f t="shared" si="1772"/>
        <v>BG$19</v>
      </c>
      <c r="BH1395" s="190" t="str">
        <f t="shared" si="1772"/>
        <v>BH$19</v>
      </c>
      <c r="BI1395" s="190" t="str">
        <f t="shared" si="1772"/>
        <v>BI$19</v>
      </c>
      <c r="BJ1395" s="190" t="str">
        <f t="shared" si="1772"/>
        <v>BJ$19</v>
      </c>
      <c r="BK1395" s="190" t="str">
        <f t="shared" si="1772"/>
        <v>BK$19</v>
      </c>
      <c r="BL1395" s="190" t="str">
        <f t="shared" si="1772"/>
        <v>BL$19</v>
      </c>
      <c r="BM1395" s="190" t="str">
        <f t="shared" si="1772"/>
        <v>BM$19</v>
      </c>
      <c r="BN1395" s="190" t="str">
        <f t="shared" si="1772"/>
        <v>BN$19</v>
      </c>
      <c r="BO1395" s="190" t="str">
        <f t="shared" si="1772"/>
        <v>BO$19</v>
      </c>
      <c r="BP1395" s="190" t="str">
        <f t="shared" si="1772"/>
        <v>BP$19</v>
      </c>
      <c r="BQ1395" s="190" t="str">
        <f t="shared" si="1772"/>
        <v>BQ$19</v>
      </c>
      <c r="BR1395" s="190" t="str">
        <f t="shared" si="1772"/>
        <v>BR$19</v>
      </c>
      <c r="BS1395" s="190" t="str">
        <f t="shared" si="1772"/>
        <v>BS$19</v>
      </c>
      <c r="BT1395" s="190" t="str">
        <f t="shared" si="1772"/>
        <v>BT$19</v>
      </c>
      <c r="BU1395" s="190" t="str">
        <f t="shared" si="1772"/>
        <v>BU$19</v>
      </c>
      <c r="BV1395" s="190" t="str">
        <f t="shared" si="1772"/>
        <v>BV$19</v>
      </c>
      <c r="BW1395" s="190" t="str">
        <f t="shared" si="1772"/>
        <v>BW$19</v>
      </c>
      <c r="BX1395" s="190" t="str">
        <f t="shared" si="1772"/>
        <v>BX$19</v>
      </c>
      <c r="BY1395" s="190" t="str">
        <f t="shared" si="1772"/>
        <v>BY$19</v>
      </c>
      <c r="BZ1395" s="190" t="str">
        <f t="shared" si="1772"/>
        <v>BZ$19</v>
      </c>
      <c r="CA1395" s="190" t="str">
        <f t="shared" si="1772"/>
        <v>CA$19</v>
      </c>
      <c r="CB1395" s="190" t="str">
        <f t="shared" si="1772"/>
        <v>CB$19</v>
      </c>
      <c r="CC1395" s="190" t="str">
        <f t="shared" si="1772"/>
        <v>CC$19</v>
      </c>
      <c r="CD1395" s="190" t="str">
        <f t="shared" si="1772"/>
        <v>CD$19</v>
      </c>
      <c r="CE1395" s="190" t="str">
        <f t="shared" ref="CE1395:CL1395" si="1773">CE$23</f>
        <v>CE$19</v>
      </c>
      <c r="CF1395" s="190" t="str">
        <f t="shared" si="1773"/>
        <v>CF$19</v>
      </c>
      <c r="CG1395" s="190" t="str">
        <f t="shared" si="1773"/>
        <v>CG$19</v>
      </c>
      <c r="CH1395" s="190" t="str">
        <f t="shared" si="1773"/>
        <v>CH$19</v>
      </c>
      <c r="CI1395" s="190" t="str">
        <f t="shared" si="1773"/>
        <v>CI$19</v>
      </c>
      <c r="CJ1395" s="190" t="str">
        <f t="shared" si="1773"/>
        <v>CJ$19</v>
      </c>
      <c r="CK1395" s="190" t="str">
        <f t="shared" si="1773"/>
        <v>CK$19</v>
      </c>
      <c r="CL1395" s="190" t="str">
        <f t="shared" si="1773"/>
        <v>CL$19</v>
      </c>
      <c r="CN1395" s="201"/>
      <c r="CO1395" s="190" t="str">
        <f t="shared" ref="CO1395:DL1395" si="1774">CO$23</f>
        <v>CO$19</v>
      </c>
      <c r="CP1395" s="190" t="str">
        <f t="shared" si="1774"/>
        <v>CP$19</v>
      </c>
      <c r="CQ1395" s="190" t="str">
        <f t="shared" si="1774"/>
        <v>CQ$19</v>
      </c>
      <c r="CR1395" s="190" t="str">
        <f t="shared" si="1774"/>
        <v>CR$19</v>
      </c>
      <c r="CS1395" s="190" t="str">
        <f t="shared" si="1774"/>
        <v>CS$19</v>
      </c>
      <c r="CT1395" s="190" t="str">
        <f t="shared" si="1774"/>
        <v>CT$19</v>
      </c>
      <c r="CU1395" s="190" t="str">
        <f t="shared" si="1774"/>
        <v>CU$19</v>
      </c>
      <c r="CV1395" s="190" t="str">
        <f t="shared" si="1774"/>
        <v>CV$19</v>
      </c>
      <c r="CW1395" s="190" t="str">
        <f t="shared" si="1774"/>
        <v>CW$19</v>
      </c>
      <c r="CX1395" s="190" t="str">
        <f t="shared" si="1774"/>
        <v>CX$19</v>
      </c>
      <c r="CY1395" s="190" t="str">
        <f t="shared" si="1774"/>
        <v>CY$19</v>
      </c>
      <c r="CZ1395" s="190" t="str">
        <f t="shared" si="1774"/>
        <v>CZ$19</v>
      </c>
      <c r="DA1395" s="190" t="str">
        <f t="shared" si="1774"/>
        <v>DA$19</v>
      </c>
      <c r="DB1395" s="190" t="str">
        <f t="shared" si="1774"/>
        <v>DB$19</v>
      </c>
      <c r="DC1395" s="190" t="str">
        <f t="shared" si="1774"/>
        <v>DC$19</v>
      </c>
      <c r="DD1395" s="190" t="str">
        <f t="shared" si="1774"/>
        <v>DD$19</v>
      </c>
      <c r="DE1395" s="190" t="str">
        <f t="shared" si="1774"/>
        <v>DE$19</v>
      </c>
      <c r="DF1395" s="190" t="str">
        <f t="shared" si="1774"/>
        <v>DF$19</v>
      </c>
      <c r="DG1395" s="190" t="str">
        <f t="shared" si="1774"/>
        <v>DG$19</v>
      </c>
      <c r="DH1395" s="190" t="str">
        <f t="shared" si="1774"/>
        <v>DH$19</v>
      </c>
      <c r="DI1395" s="190" t="str">
        <f t="shared" si="1774"/>
        <v>DI$19</v>
      </c>
      <c r="DJ1395" s="190" t="str">
        <f t="shared" si="1774"/>
        <v>DJ$19</v>
      </c>
      <c r="DK1395" s="190" t="str">
        <f t="shared" si="1774"/>
        <v>DK$19</v>
      </c>
      <c r="DL1395" s="190" t="str">
        <f t="shared" si="1774"/>
        <v>DL$19</v>
      </c>
    </row>
    <row r="1396" spans="1:116" x14ac:dyDescent="0.4">
      <c r="A1396" s="31" t="s">
        <v>218</v>
      </c>
      <c r="B1396" s="31" t="s">
        <v>81</v>
      </c>
      <c r="C1396" s="31"/>
      <c r="D1396" t="s">
        <v>768</v>
      </c>
      <c r="E1396" s="8" t="str">
        <f t="shared" ref="E1396:E1449" si="1775">ROW()&amp;" "&amp;D1396</f>
        <v>1396 FAINTR-S</v>
      </c>
      <c r="F1396" t="s">
        <v>446</v>
      </c>
      <c r="G1396" s="66" t="s">
        <v>253</v>
      </c>
      <c r="H1396" s="22"/>
      <c r="I1396" s="299"/>
      <c r="J1396" s="299"/>
      <c r="K1396" s="22"/>
      <c r="L1396" s="22"/>
      <c r="M1396" s="22"/>
      <c r="N1396" s="22"/>
      <c r="O1396" s="22"/>
      <c r="P1396" s="22"/>
      <c r="R1396" s="66"/>
      <c r="S1396" s="300"/>
      <c r="T1396" s="300"/>
      <c r="U1396" s="300"/>
      <c r="V1396" s="300"/>
      <c r="W1396" s="300"/>
      <c r="X1396" s="300"/>
      <c r="Y1396" s="300"/>
      <c r="Z1396" s="300"/>
      <c r="AA1396" s="300"/>
      <c r="AB1396" s="300"/>
      <c r="AC1396" s="300"/>
      <c r="AD1396" s="300"/>
      <c r="AE1396" s="300"/>
      <c r="AF1396" s="300"/>
      <c r="AG1396" s="300"/>
      <c r="AH1396" s="300"/>
      <c r="AI1396" s="300"/>
      <c r="AJ1396" s="300"/>
      <c r="AK1396" s="300"/>
      <c r="AL1396" s="300"/>
      <c r="AM1396" s="300"/>
      <c r="AN1396" s="300"/>
      <c r="AO1396" s="300"/>
      <c r="AP1396" s="300"/>
      <c r="AQ1396" s="300"/>
      <c r="AR1396" s="300"/>
      <c r="AS1396" s="300"/>
      <c r="AT1396" s="300"/>
      <c r="AU1396" s="300"/>
      <c r="AV1396" s="300"/>
      <c r="AW1396" s="300"/>
      <c r="AX1396" s="300"/>
      <c r="AY1396" s="300"/>
      <c r="AZ1396" s="300"/>
      <c r="BA1396" s="300"/>
      <c r="BB1396" s="300"/>
      <c r="BC1396" s="300"/>
      <c r="BD1396" s="300"/>
      <c r="BE1396" s="300"/>
      <c r="BF1396" s="300"/>
      <c r="BG1396" s="300"/>
      <c r="BH1396" s="300"/>
      <c r="BI1396" s="300"/>
      <c r="BJ1396" s="300"/>
      <c r="BK1396" s="300"/>
      <c r="BL1396" s="300"/>
      <c r="BM1396" s="300"/>
      <c r="BN1396" s="300"/>
      <c r="BO1396" s="300"/>
      <c r="BP1396" s="300"/>
      <c r="BQ1396" s="300"/>
      <c r="BR1396" s="300"/>
      <c r="BS1396" s="300"/>
      <c r="BT1396" s="300"/>
      <c r="BU1396" s="300"/>
      <c r="BV1396" s="300"/>
      <c r="BW1396" s="300"/>
      <c r="BX1396" s="300"/>
      <c r="BY1396" s="300"/>
      <c r="BZ1396" s="300"/>
      <c r="CA1396" s="300"/>
      <c r="CB1396" s="300"/>
      <c r="CC1396" s="300"/>
      <c r="CD1396" s="300"/>
      <c r="CE1396" s="300"/>
      <c r="CF1396" s="300"/>
      <c r="CG1396" s="300"/>
      <c r="CH1396" s="300"/>
      <c r="CI1396" s="300"/>
      <c r="CJ1396" s="300"/>
      <c r="CK1396" s="300"/>
      <c r="CL1396" s="300"/>
      <c r="CN1396" s="299"/>
      <c r="CO1396" s="300"/>
      <c r="CP1396" s="300"/>
      <c r="CQ1396" s="300"/>
      <c r="CR1396" s="300"/>
      <c r="CS1396" s="300"/>
      <c r="CT1396" s="300"/>
      <c r="CU1396" s="300"/>
      <c r="CV1396" s="300"/>
      <c r="CW1396" s="300"/>
      <c r="CX1396" s="300"/>
      <c r="CY1396" s="300"/>
      <c r="CZ1396" s="300"/>
      <c r="DA1396" s="300"/>
      <c r="DB1396" s="300"/>
      <c r="DC1396" s="300"/>
      <c r="DD1396" s="300"/>
      <c r="DE1396" s="300"/>
      <c r="DF1396" s="300"/>
      <c r="DG1396" s="300"/>
      <c r="DH1396" s="300"/>
      <c r="DI1396" s="300"/>
      <c r="DJ1396" s="300"/>
      <c r="DK1396" s="300"/>
      <c r="DL1396" s="300"/>
    </row>
    <row r="1397" spans="1:116" x14ac:dyDescent="0.4">
      <c r="B1397" s="8" t="str">
        <f>E1397</f>
        <v>1397 FAINTR-S</v>
      </c>
      <c r="D1397" t="s">
        <v>768</v>
      </c>
      <c r="E1397" s="8" t="str">
        <f t="shared" ref="E1397" si="1776">ROW()&amp;" "&amp;D1397</f>
        <v>1397 FAINTR-S</v>
      </c>
      <c r="G1397" s="129" t="str">
        <f>"Assumptions - "&amp;G1396</f>
        <v>Assumptions - Revenue driven intangible assets:</v>
      </c>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1:116" x14ac:dyDescent="0.4">
      <c r="B1398" s="8" t="str">
        <f>E1398</f>
        <v>1398 FAINTR-S</v>
      </c>
      <c r="C1398" s="8"/>
      <c r="D1398" t="s">
        <v>768</v>
      </c>
      <c r="E1398" s="8" t="str">
        <f t="shared" si="1775"/>
        <v>1398 FAINTR-S</v>
      </c>
      <c r="G1398" s="145" t="s">
        <v>206</v>
      </c>
      <c r="H1398" s="57">
        <v>5</v>
      </c>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1:116" x14ac:dyDescent="0.4">
      <c r="B1399" s="8" t="str">
        <f>E1399</f>
        <v>1399 FAINTR-S</v>
      </c>
      <c r="C1399" s="8"/>
      <c r="D1399" t="s">
        <v>768</v>
      </c>
      <c r="E1399" s="8" t="str">
        <f t="shared" si="1775"/>
        <v>1399 FAINTR-S</v>
      </c>
      <c r="G1399" s="145" t="s">
        <v>207</v>
      </c>
      <c r="H1399" s="57">
        <v>0</v>
      </c>
      <c r="S1399" s="72"/>
      <c r="T1399" s="72"/>
      <c r="U1399" s="72"/>
      <c r="V1399" s="72"/>
      <c r="W1399" s="72"/>
      <c r="X1399" s="72"/>
      <c r="Y1399" s="72"/>
      <c r="Z1399" s="72"/>
      <c r="AA1399" s="72"/>
      <c r="AB1399" s="72"/>
      <c r="AC1399" s="72"/>
      <c r="AD1399" s="72"/>
      <c r="AE1399" s="72"/>
      <c r="AF1399" s="72"/>
      <c r="AG1399" s="72"/>
      <c r="AH1399" s="72"/>
      <c r="AI1399" s="72"/>
      <c r="AJ1399" s="72"/>
      <c r="AK1399" s="72"/>
      <c r="AL1399" s="72"/>
      <c r="AM1399" s="72"/>
      <c r="AN1399" s="72"/>
      <c r="AO1399" s="72"/>
      <c r="AP1399" s="72"/>
      <c r="AQ1399" s="72"/>
      <c r="AR1399" s="72"/>
      <c r="AS1399" s="72"/>
      <c r="AT1399" s="72"/>
      <c r="AU1399" s="72"/>
      <c r="AV1399" s="72"/>
      <c r="AW1399" s="72"/>
      <c r="AX1399" s="72"/>
      <c r="AY1399" s="72"/>
      <c r="AZ1399" s="72"/>
      <c r="BA1399" s="72"/>
      <c r="BB1399" s="72"/>
      <c r="BC1399" s="72"/>
      <c r="BD1399" s="72"/>
      <c r="BE1399" s="72"/>
      <c r="BF1399" s="72"/>
      <c r="BG1399" s="72"/>
      <c r="BH1399" s="72"/>
      <c r="BI1399" s="72"/>
      <c r="BJ1399" s="72"/>
      <c r="BK1399" s="72"/>
      <c r="BL1399" s="72"/>
      <c r="BM1399" s="72"/>
      <c r="BN1399" s="72"/>
      <c r="BO1399" s="72"/>
      <c r="BP1399" s="72"/>
      <c r="BQ1399" s="72"/>
      <c r="BR1399" s="72"/>
      <c r="BS1399" s="72"/>
      <c r="BT1399" s="72"/>
      <c r="BU1399" s="72"/>
      <c r="BV1399" s="72"/>
      <c r="BW1399" s="72"/>
      <c r="BX1399" s="72"/>
      <c r="BY1399" s="72"/>
      <c r="BZ1399" s="72"/>
      <c r="CA1399" s="72"/>
      <c r="CB1399" s="72"/>
      <c r="CC1399" s="72"/>
      <c r="CD1399" s="72"/>
      <c r="CE1399" s="72"/>
      <c r="CF1399" s="72"/>
      <c r="CG1399" s="72"/>
      <c r="CH1399" s="72"/>
      <c r="CI1399" s="72"/>
      <c r="CJ1399" s="72"/>
      <c r="CK1399" s="72"/>
      <c r="CL1399" s="72"/>
      <c r="CO1399" s="72"/>
      <c r="CP1399" s="72"/>
      <c r="CQ1399" s="72"/>
      <c r="CR1399" s="72"/>
      <c r="CS1399" s="72"/>
      <c r="CT1399" s="72"/>
      <c r="CU1399" s="72"/>
      <c r="CV1399" s="72"/>
      <c r="CW1399" s="72"/>
      <c r="CX1399" s="72"/>
      <c r="CY1399" s="72"/>
      <c r="CZ1399" s="72"/>
      <c r="DA1399" s="72"/>
      <c r="DB1399" s="72"/>
      <c r="DC1399" s="72"/>
      <c r="DD1399" s="72"/>
      <c r="DE1399" s="72"/>
      <c r="DF1399" s="72"/>
      <c r="DG1399" s="72"/>
      <c r="DH1399" s="72"/>
      <c r="DI1399" s="72"/>
      <c r="DJ1399" s="72"/>
      <c r="DK1399" s="72"/>
      <c r="DL1399" s="72"/>
    </row>
    <row r="1400" spans="1:116" x14ac:dyDescent="0.4">
      <c r="B1400" s="8"/>
      <c r="C1400" s="8"/>
      <c r="D1400" t="s">
        <v>768</v>
      </c>
      <c r="E1400" s="8" t="str">
        <f t="shared" si="1775"/>
        <v>1400 FAINTR-S</v>
      </c>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c r="CO1400" s="72"/>
      <c r="CP1400" s="72"/>
      <c r="CQ1400" s="72"/>
      <c r="CR1400" s="72"/>
      <c r="CS1400" s="72"/>
      <c r="CT1400" s="72"/>
      <c r="CU1400" s="72"/>
      <c r="CV1400" s="72"/>
      <c r="CW1400" s="72"/>
      <c r="CX1400" s="72"/>
      <c r="CY1400" s="72"/>
      <c r="CZ1400" s="72"/>
      <c r="DA1400" s="72"/>
      <c r="DB1400" s="72"/>
      <c r="DC1400" s="72"/>
      <c r="DD1400" s="72"/>
      <c r="DE1400" s="72"/>
      <c r="DF1400" s="72"/>
      <c r="DG1400" s="72"/>
      <c r="DH1400" s="72"/>
      <c r="DI1400" s="72"/>
      <c r="DJ1400" s="72"/>
      <c r="DK1400" s="72"/>
      <c r="DL1400" s="72"/>
    </row>
    <row r="1401" spans="1:116" x14ac:dyDescent="0.4">
      <c r="B1401" s="8"/>
      <c r="C1401" s="8"/>
      <c r="D1401" t="s">
        <v>768</v>
      </c>
      <c r="E1401" s="8" t="str">
        <f t="shared" ref="E1401" si="1777">ROW()&amp;" "&amp;D1401</f>
        <v>1401 FAINTR-S</v>
      </c>
      <c r="G1401" s="95" t="str">
        <f>G1403&amp;":"</f>
        <v>Investment in intangibles - Revenue driven intangible assets:</v>
      </c>
      <c r="S1401" s="72"/>
      <c r="T1401" s="72"/>
      <c r="U1401" s="72"/>
      <c r="V1401" s="72"/>
      <c r="W1401" s="72"/>
      <c r="X1401" s="72"/>
      <c r="Y1401" s="72"/>
      <c r="Z1401" s="72"/>
      <c r="AA1401" s="72"/>
      <c r="AB1401" s="72"/>
      <c r="AC1401" s="72"/>
      <c r="AD1401" s="72"/>
      <c r="AE1401" s="72"/>
      <c r="AF1401" s="72"/>
      <c r="AG1401" s="72"/>
      <c r="AH1401" s="72"/>
      <c r="AI1401" s="72"/>
      <c r="AJ1401" s="72"/>
      <c r="AK1401" s="72"/>
      <c r="AL1401" s="72"/>
      <c r="AM1401" s="72"/>
      <c r="AN1401" s="72"/>
      <c r="AO1401" s="72"/>
      <c r="AP1401" s="72"/>
      <c r="AQ1401" s="72"/>
      <c r="AR1401" s="72"/>
      <c r="AS1401" s="72"/>
      <c r="AT1401" s="72"/>
      <c r="AU1401" s="72"/>
      <c r="AV1401" s="72"/>
      <c r="AW1401" s="72"/>
      <c r="AX1401" s="72"/>
      <c r="AY1401" s="72"/>
      <c r="AZ1401" s="72"/>
      <c r="BA1401" s="72"/>
      <c r="BB1401" s="72"/>
      <c r="BC1401" s="72"/>
      <c r="BD1401" s="72"/>
      <c r="BE1401" s="72"/>
      <c r="BF1401" s="72"/>
      <c r="BG1401" s="72"/>
      <c r="BH1401" s="72"/>
      <c r="BI1401" s="72"/>
      <c r="BJ1401" s="72"/>
      <c r="BK1401" s="72"/>
      <c r="BL1401" s="72"/>
      <c r="BM1401" s="72"/>
      <c r="BN1401" s="72"/>
      <c r="BO1401" s="72"/>
      <c r="BP1401" s="72"/>
      <c r="BQ1401" s="72"/>
      <c r="BR1401" s="72"/>
      <c r="BS1401" s="72"/>
      <c r="BT1401" s="72"/>
      <c r="BU1401" s="72"/>
      <c r="BV1401" s="72"/>
      <c r="BW1401" s="72"/>
      <c r="BX1401" s="72"/>
      <c r="BY1401" s="72"/>
      <c r="BZ1401" s="72"/>
      <c r="CA1401" s="72"/>
      <c r="CB1401" s="72"/>
      <c r="CC1401" s="72"/>
      <c r="CD1401" s="72"/>
      <c r="CE1401" s="72"/>
      <c r="CF1401" s="72"/>
      <c r="CG1401" s="72"/>
      <c r="CH1401" s="72"/>
      <c r="CI1401" s="72"/>
      <c r="CJ1401" s="72"/>
      <c r="CK1401" s="72"/>
      <c r="CL1401" s="72"/>
      <c r="CO1401" s="72"/>
      <c r="CP1401" s="72"/>
      <c r="CQ1401" s="72"/>
      <c r="CR1401" s="72"/>
      <c r="CS1401" s="72"/>
      <c r="CT1401" s="72"/>
      <c r="CU1401" s="72"/>
      <c r="CV1401" s="72"/>
      <c r="CW1401" s="72"/>
      <c r="CX1401" s="72"/>
      <c r="CY1401" s="72"/>
      <c r="CZ1401" s="72"/>
      <c r="DA1401" s="72"/>
      <c r="DB1401" s="72"/>
      <c r="DC1401" s="72"/>
      <c r="DD1401" s="72"/>
      <c r="DE1401" s="72"/>
      <c r="DF1401" s="72"/>
      <c r="DG1401" s="72"/>
      <c r="DH1401" s="72"/>
      <c r="DI1401" s="72"/>
      <c r="DJ1401" s="72"/>
      <c r="DK1401" s="72"/>
      <c r="DL1401" s="72"/>
    </row>
    <row r="1402" spans="1:116" x14ac:dyDescent="0.4">
      <c r="B1402" s="8" t="str">
        <f>E1402</f>
        <v>1402 FAINTR-S</v>
      </c>
      <c r="C1402" s="8"/>
      <c r="D1402" t="s">
        <v>768</v>
      </c>
      <c r="E1402" s="8" t="str">
        <f t="shared" si="1775"/>
        <v>1402 FAINTR-S</v>
      </c>
      <c r="G1402" s="145" t="s">
        <v>735</v>
      </c>
      <c r="K1402" s="18">
        <v>10</v>
      </c>
      <c r="L1402" s="18">
        <v>10</v>
      </c>
      <c r="M1402" s="18">
        <v>10</v>
      </c>
      <c r="N1402" s="18">
        <v>10</v>
      </c>
      <c r="O1402" s="18">
        <v>10</v>
      </c>
      <c r="P1402" s="18">
        <v>10</v>
      </c>
      <c r="S1402" s="147" cm="1">
        <f t="array" ref="S1402">INDEX($K:$Q,ROW(),MATCH(S$3,$K$2:$Q$2,0))</f>
        <v>10</v>
      </c>
      <c r="T1402" s="147" cm="1">
        <f t="array" ref="T1402">INDEX($K:$Q,ROW(),MATCH(T$3,$K$2:$Q$2,0))</f>
        <v>10</v>
      </c>
      <c r="U1402" s="147" cm="1">
        <f t="array" ref="U1402">INDEX($K:$Q,ROW(),MATCH(U$3,$K$2:$Q$2,0))</f>
        <v>10</v>
      </c>
      <c r="V1402" s="147" cm="1">
        <f t="array" ref="V1402">INDEX($K:$Q,ROW(),MATCH(V$3,$K$2:$Q$2,0))</f>
        <v>10</v>
      </c>
      <c r="W1402" s="147" cm="1">
        <f t="array" ref="W1402">INDEX($K:$Q,ROW(),MATCH(W$3,$K$2:$Q$2,0))</f>
        <v>10</v>
      </c>
      <c r="X1402" s="147" cm="1">
        <f t="array" ref="X1402">INDEX($K:$Q,ROW(),MATCH(X$3,$K$2:$Q$2,0))</f>
        <v>10</v>
      </c>
      <c r="Y1402" s="147" cm="1">
        <f t="array" ref="Y1402">INDEX($K:$Q,ROW(),MATCH(Y$3,$K$2:$Q$2,0))</f>
        <v>10</v>
      </c>
      <c r="Z1402" s="147" cm="1">
        <f t="array" ref="Z1402">INDEX($K:$Q,ROW(),MATCH(Z$3,$K$2:$Q$2,0))</f>
        <v>10</v>
      </c>
      <c r="AA1402" s="147" cm="1">
        <f t="array" ref="AA1402">INDEX($K:$Q,ROW(),MATCH(AA$3,$K$2:$Q$2,0))</f>
        <v>10</v>
      </c>
      <c r="AB1402" s="147" cm="1">
        <f t="array" ref="AB1402">INDEX($K:$Q,ROW(),MATCH(AB$3,$K$2:$Q$2,0))</f>
        <v>10</v>
      </c>
      <c r="AC1402" s="147" cm="1">
        <f t="array" ref="AC1402">INDEX($K:$Q,ROW(),MATCH(AC$3,$K$2:$Q$2,0))</f>
        <v>10</v>
      </c>
      <c r="AD1402" s="147" cm="1">
        <f t="array" ref="AD1402">INDEX($K:$Q,ROW(),MATCH(AD$3,$K$2:$Q$2,0))</f>
        <v>10</v>
      </c>
      <c r="AE1402" s="147" cm="1">
        <f t="array" ref="AE1402">INDEX($K:$Q,ROW(),MATCH(AE$3,$K$2:$Q$2,0))</f>
        <v>10</v>
      </c>
      <c r="AF1402" s="147" cm="1">
        <f t="array" ref="AF1402">INDEX($K:$Q,ROW(),MATCH(AF$3,$K$2:$Q$2,0))</f>
        <v>10</v>
      </c>
      <c r="AG1402" s="147" cm="1">
        <f t="array" ref="AG1402">INDEX($K:$Q,ROW(),MATCH(AG$3,$K$2:$Q$2,0))</f>
        <v>10</v>
      </c>
      <c r="AH1402" s="147" cm="1">
        <f t="array" ref="AH1402">INDEX($K:$Q,ROW(),MATCH(AH$3,$K$2:$Q$2,0))</f>
        <v>10</v>
      </c>
      <c r="AI1402" s="147" cm="1">
        <f t="array" ref="AI1402">INDEX($K:$Q,ROW(),MATCH(AI$3,$K$2:$Q$2,0))</f>
        <v>10</v>
      </c>
      <c r="AJ1402" s="147" cm="1">
        <f t="array" ref="AJ1402">INDEX($K:$Q,ROW(),MATCH(AJ$3,$K$2:$Q$2,0))</f>
        <v>10</v>
      </c>
      <c r="AK1402" s="147" cm="1">
        <f t="array" ref="AK1402">INDEX($K:$Q,ROW(),MATCH(AK$3,$K$2:$Q$2,0))</f>
        <v>10</v>
      </c>
      <c r="AL1402" s="147" cm="1">
        <f t="array" ref="AL1402">INDEX($K:$Q,ROW(),MATCH(AL$3,$K$2:$Q$2,0))</f>
        <v>10</v>
      </c>
      <c r="AM1402" s="147" cm="1">
        <f t="array" ref="AM1402">INDEX($K:$Q,ROW(),MATCH(AM$3,$K$2:$Q$2,0))</f>
        <v>10</v>
      </c>
      <c r="AN1402" s="147" cm="1">
        <f t="array" ref="AN1402">INDEX($K:$Q,ROW(),MATCH(AN$3,$K$2:$Q$2,0))</f>
        <v>10</v>
      </c>
      <c r="AO1402" s="147" cm="1">
        <f t="array" ref="AO1402">INDEX($K:$Q,ROW(),MATCH(AO$3,$K$2:$Q$2,0))</f>
        <v>10</v>
      </c>
      <c r="AP1402" s="147" cm="1">
        <f t="array" ref="AP1402">INDEX($K:$Q,ROW(),MATCH(AP$3,$K$2:$Q$2,0))</f>
        <v>10</v>
      </c>
      <c r="AQ1402" s="147" cm="1">
        <f t="array" ref="AQ1402">INDEX($K:$Q,ROW(),MATCH(AQ$3,$K$2:$Q$2,0))</f>
        <v>10</v>
      </c>
      <c r="AR1402" s="147" cm="1">
        <f t="array" ref="AR1402">INDEX($K:$Q,ROW(),MATCH(AR$3,$K$2:$Q$2,0))</f>
        <v>10</v>
      </c>
      <c r="AS1402" s="147" cm="1">
        <f t="array" ref="AS1402">INDEX($K:$Q,ROW(),MATCH(AS$3,$K$2:$Q$2,0))</f>
        <v>10</v>
      </c>
      <c r="AT1402" s="147" cm="1">
        <f t="array" ref="AT1402">INDEX($K:$Q,ROW(),MATCH(AT$3,$K$2:$Q$2,0))</f>
        <v>10</v>
      </c>
      <c r="AU1402" s="147" cm="1">
        <f t="array" ref="AU1402">INDEX($K:$Q,ROW(),MATCH(AU$3,$K$2:$Q$2,0))</f>
        <v>10</v>
      </c>
      <c r="AV1402" s="147" cm="1">
        <f t="array" ref="AV1402">INDEX($K:$Q,ROW(),MATCH(AV$3,$K$2:$Q$2,0))</f>
        <v>10</v>
      </c>
      <c r="AW1402" s="147" cm="1">
        <f t="array" ref="AW1402">INDEX($K:$Q,ROW(),MATCH(AW$3,$K$2:$Q$2,0))</f>
        <v>10</v>
      </c>
      <c r="AX1402" s="147" cm="1">
        <f t="array" ref="AX1402">INDEX($K:$Q,ROW(),MATCH(AX$3,$K$2:$Q$2,0))</f>
        <v>10</v>
      </c>
      <c r="AY1402" s="147" cm="1">
        <f t="array" ref="AY1402">INDEX($K:$Q,ROW(),MATCH(AY$3,$K$2:$Q$2,0))</f>
        <v>10</v>
      </c>
      <c r="AZ1402" s="147" cm="1">
        <f t="array" ref="AZ1402">INDEX($K:$Q,ROW(),MATCH(AZ$3,$K$2:$Q$2,0))</f>
        <v>10</v>
      </c>
      <c r="BA1402" s="147" cm="1">
        <f t="array" ref="BA1402">INDEX($K:$Q,ROW(),MATCH(BA$3,$K$2:$Q$2,0))</f>
        <v>10</v>
      </c>
      <c r="BB1402" s="147" cm="1">
        <f t="array" ref="BB1402">INDEX($K:$Q,ROW(),MATCH(BB$3,$K$2:$Q$2,0))</f>
        <v>10</v>
      </c>
      <c r="BC1402" s="147" cm="1">
        <f t="array" ref="BC1402">INDEX($K:$Q,ROW(),MATCH(BC$3,$K$2:$Q$2,0))</f>
        <v>10</v>
      </c>
      <c r="BD1402" s="147" cm="1">
        <f t="array" ref="BD1402">INDEX($K:$Q,ROW(),MATCH(BD$3,$K$2:$Q$2,0))</f>
        <v>10</v>
      </c>
      <c r="BE1402" s="147" cm="1">
        <f t="array" ref="BE1402">INDEX($K:$Q,ROW(),MATCH(BE$3,$K$2:$Q$2,0))</f>
        <v>10</v>
      </c>
      <c r="BF1402" s="147" cm="1">
        <f t="array" ref="BF1402">INDEX($K:$Q,ROW(),MATCH(BF$3,$K$2:$Q$2,0))</f>
        <v>10</v>
      </c>
      <c r="BG1402" s="147" cm="1">
        <f t="array" ref="BG1402">INDEX($K:$Q,ROW(),MATCH(BG$3,$K$2:$Q$2,0))</f>
        <v>10</v>
      </c>
      <c r="BH1402" s="147" cm="1">
        <f t="array" ref="BH1402">INDEX($K:$Q,ROW(),MATCH(BH$3,$K$2:$Q$2,0))</f>
        <v>10</v>
      </c>
      <c r="BI1402" s="147" cm="1">
        <f t="array" ref="BI1402">INDEX($K:$Q,ROW(),MATCH(BI$3,$K$2:$Q$2,0))</f>
        <v>10</v>
      </c>
      <c r="BJ1402" s="147" cm="1">
        <f t="array" ref="BJ1402">INDEX($K:$Q,ROW(),MATCH(BJ$3,$K$2:$Q$2,0))</f>
        <v>10</v>
      </c>
      <c r="BK1402" s="147" cm="1">
        <f t="array" ref="BK1402">INDEX($K:$Q,ROW(),MATCH(BK$3,$K$2:$Q$2,0))</f>
        <v>10</v>
      </c>
      <c r="BL1402" s="147" cm="1">
        <f t="array" ref="BL1402">INDEX($K:$Q,ROW(),MATCH(BL$3,$K$2:$Q$2,0))</f>
        <v>10</v>
      </c>
      <c r="BM1402" s="147" cm="1">
        <f t="array" ref="BM1402">INDEX($K:$Q,ROW(),MATCH(BM$3,$K$2:$Q$2,0))</f>
        <v>10</v>
      </c>
      <c r="BN1402" s="147" cm="1">
        <f t="array" ref="BN1402">INDEX($K:$Q,ROW(),MATCH(BN$3,$K$2:$Q$2,0))</f>
        <v>10</v>
      </c>
      <c r="BO1402" s="147" cm="1">
        <f t="array" ref="BO1402">INDEX($K:$Q,ROW(),MATCH(BO$3,$K$2:$Q$2,0))</f>
        <v>10</v>
      </c>
      <c r="BP1402" s="147" cm="1">
        <f t="array" ref="BP1402">INDEX($K:$Q,ROW(),MATCH(BP$3,$K$2:$Q$2,0))</f>
        <v>10</v>
      </c>
      <c r="BQ1402" s="147" cm="1">
        <f t="array" ref="BQ1402">INDEX($K:$Q,ROW(),MATCH(BQ$3,$K$2:$Q$2,0))</f>
        <v>10</v>
      </c>
      <c r="BR1402" s="147" cm="1">
        <f t="array" ref="BR1402">INDEX($K:$Q,ROW(),MATCH(BR$3,$K$2:$Q$2,0))</f>
        <v>10</v>
      </c>
      <c r="BS1402" s="147" cm="1">
        <f t="array" ref="BS1402">INDEX($K:$Q,ROW(),MATCH(BS$3,$K$2:$Q$2,0))</f>
        <v>10</v>
      </c>
      <c r="BT1402" s="147" cm="1">
        <f t="array" ref="BT1402">INDEX($K:$Q,ROW(),MATCH(BT$3,$K$2:$Q$2,0))</f>
        <v>10</v>
      </c>
      <c r="BU1402" s="147" cm="1">
        <f t="array" ref="BU1402">INDEX($K:$Q,ROW(),MATCH(BU$3,$K$2:$Q$2,0))</f>
        <v>10</v>
      </c>
      <c r="BV1402" s="147" cm="1">
        <f t="array" ref="BV1402">INDEX($K:$Q,ROW(),MATCH(BV$3,$K$2:$Q$2,0))</f>
        <v>10</v>
      </c>
      <c r="BW1402" s="147" cm="1">
        <f t="array" ref="BW1402">INDEX($K:$Q,ROW(),MATCH(BW$3,$K$2:$Q$2,0))</f>
        <v>10</v>
      </c>
      <c r="BX1402" s="147" cm="1">
        <f t="array" ref="BX1402">INDEX($K:$Q,ROW(),MATCH(BX$3,$K$2:$Q$2,0))</f>
        <v>10</v>
      </c>
      <c r="BY1402" s="147" cm="1">
        <f t="array" ref="BY1402">INDEX($K:$Q,ROW(),MATCH(BY$3,$K$2:$Q$2,0))</f>
        <v>10</v>
      </c>
      <c r="BZ1402" s="147" cm="1">
        <f t="array" ref="BZ1402">INDEX($K:$Q,ROW(),MATCH(BZ$3,$K$2:$Q$2,0))</f>
        <v>10</v>
      </c>
      <c r="CA1402" s="147" cm="1">
        <f t="array" ref="CA1402">INDEX($K:$Q,ROW(),MATCH(CA$3,$K$2:$Q$2,0))</f>
        <v>10</v>
      </c>
      <c r="CB1402" s="147" cm="1">
        <f t="array" ref="CB1402">INDEX($K:$Q,ROW(),MATCH(CB$3,$K$2:$Q$2,0))</f>
        <v>10</v>
      </c>
      <c r="CC1402" s="147" cm="1">
        <f t="array" ref="CC1402">INDEX($K:$Q,ROW(),MATCH(CC$3,$K$2:$Q$2,0))</f>
        <v>10</v>
      </c>
      <c r="CD1402" s="147" cm="1">
        <f t="array" ref="CD1402">INDEX($K:$Q,ROW(),MATCH(CD$3,$K$2:$Q$2,0))</f>
        <v>10</v>
      </c>
      <c r="CE1402" s="147" cm="1">
        <f t="array" ref="CE1402">INDEX($K:$Q,ROW(),MATCH(CE$3,$K$2:$Q$2,0))</f>
        <v>10</v>
      </c>
      <c r="CF1402" s="147" cm="1">
        <f t="array" ref="CF1402">INDEX($K:$Q,ROW(),MATCH(CF$3,$K$2:$Q$2,0))</f>
        <v>10</v>
      </c>
      <c r="CG1402" s="147" cm="1">
        <f t="array" ref="CG1402">INDEX($K:$Q,ROW(),MATCH(CG$3,$K$2:$Q$2,0))</f>
        <v>10</v>
      </c>
      <c r="CH1402" s="147" cm="1">
        <f t="array" ref="CH1402">INDEX($K:$Q,ROW(),MATCH(CH$3,$K$2:$Q$2,0))</f>
        <v>10</v>
      </c>
      <c r="CI1402" s="147" cm="1">
        <f t="array" ref="CI1402">INDEX($K:$Q,ROW(),MATCH(CI$3,$K$2:$Q$2,0))</f>
        <v>10</v>
      </c>
      <c r="CJ1402" s="147" cm="1">
        <f t="array" ref="CJ1402">INDEX($K:$Q,ROW(),MATCH(CJ$3,$K$2:$Q$2,0))</f>
        <v>10</v>
      </c>
      <c r="CK1402" s="147" cm="1">
        <f t="array" ref="CK1402">INDEX($K:$Q,ROW(),MATCH(CK$3,$K$2:$Q$2,0))</f>
        <v>10</v>
      </c>
      <c r="CL1402" s="147" cm="1">
        <f t="array" ref="CL1402">INDEX($K:$Q,ROW(),MATCH(CL$3,$K$2:$Q$2,0))</f>
        <v>10</v>
      </c>
      <c r="CO1402" s="147" t="e" cm="1">
        <f t="array" ref="CO1402">INDEX($K:$Q,ROW(),MATCH(CO$3,$K$2:$Q$2,0))</f>
        <v>#N/A</v>
      </c>
      <c r="CP1402" s="147" t="e" cm="1">
        <f t="array" ref="CP1402">INDEX($K:$Q,ROW(),MATCH(CP$3,$K$2:$Q$2,0))</f>
        <v>#N/A</v>
      </c>
      <c r="CQ1402" s="147" t="e" cm="1">
        <f t="array" ref="CQ1402">INDEX($K:$Q,ROW(),MATCH(CQ$3,$K$2:$Q$2,0))</f>
        <v>#N/A</v>
      </c>
      <c r="CR1402" s="147" t="e" cm="1">
        <f t="array" ref="CR1402">INDEX($K:$Q,ROW(),MATCH(CR$3,$K$2:$Q$2,0))</f>
        <v>#N/A</v>
      </c>
      <c r="CS1402" s="147" t="e" cm="1">
        <f t="array" ref="CS1402">INDEX($K:$Q,ROW(),MATCH(CS$3,$K$2:$Q$2,0))</f>
        <v>#N/A</v>
      </c>
      <c r="CT1402" s="147" t="e" cm="1">
        <f t="array" ref="CT1402">INDEX($K:$Q,ROW(),MATCH(CT$3,$K$2:$Q$2,0))</f>
        <v>#N/A</v>
      </c>
      <c r="CU1402" s="147" t="e" cm="1">
        <f t="array" ref="CU1402">INDEX($K:$Q,ROW(),MATCH(CU$3,$K$2:$Q$2,0))</f>
        <v>#N/A</v>
      </c>
      <c r="CV1402" s="147" t="e" cm="1">
        <f t="array" ref="CV1402">INDEX($K:$Q,ROW(),MATCH(CV$3,$K$2:$Q$2,0))</f>
        <v>#N/A</v>
      </c>
      <c r="CW1402" s="147" t="e" cm="1">
        <f t="array" ref="CW1402">INDEX($K:$Q,ROW(),MATCH(CW$3,$K$2:$Q$2,0))</f>
        <v>#N/A</v>
      </c>
      <c r="CX1402" s="147" t="e" cm="1">
        <f t="array" ref="CX1402">INDEX($K:$Q,ROW(),MATCH(CX$3,$K$2:$Q$2,0))</f>
        <v>#N/A</v>
      </c>
      <c r="CY1402" s="147" t="e" cm="1">
        <f t="array" ref="CY1402">INDEX($K:$Q,ROW(),MATCH(CY$3,$K$2:$Q$2,0))</f>
        <v>#N/A</v>
      </c>
      <c r="CZ1402" s="147" t="e" cm="1">
        <f t="array" ref="CZ1402">INDEX($K:$Q,ROW(),MATCH(CZ$3,$K$2:$Q$2,0))</f>
        <v>#N/A</v>
      </c>
      <c r="DA1402" s="147" t="e" cm="1">
        <f t="array" ref="DA1402">INDEX($K:$Q,ROW(),MATCH(DA$3,$K$2:$Q$2,0))</f>
        <v>#N/A</v>
      </c>
      <c r="DB1402" s="147" t="e" cm="1">
        <f t="array" ref="DB1402">INDEX($K:$Q,ROW(),MATCH(DB$3,$K$2:$Q$2,0))</f>
        <v>#N/A</v>
      </c>
      <c r="DC1402" s="147" t="e" cm="1">
        <f t="array" ref="DC1402">INDEX($K:$Q,ROW(),MATCH(DC$3,$K$2:$Q$2,0))</f>
        <v>#N/A</v>
      </c>
      <c r="DD1402" s="147" t="e" cm="1">
        <f t="array" ref="DD1402">INDEX($K:$Q,ROW(),MATCH(DD$3,$K$2:$Q$2,0))</f>
        <v>#N/A</v>
      </c>
      <c r="DE1402" s="147" t="e" cm="1">
        <f t="array" ref="DE1402">INDEX($K:$Q,ROW(),MATCH(DE$3,$K$2:$Q$2,0))</f>
        <v>#N/A</v>
      </c>
      <c r="DF1402" s="147" t="e" cm="1">
        <f t="array" ref="DF1402">INDEX($K:$Q,ROW(),MATCH(DF$3,$K$2:$Q$2,0))</f>
        <v>#N/A</v>
      </c>
      <c r="DG1402" s="147" t="e" cm="1">
        <f t="array" ref="DG1402">INDEX($K:$Q,ROW(),MATCH(DG$3,$K$2:$Q$2,0))</f>
        <v>#N/A</v>
      </c>
      <c r="DH1402" s="147" t="e" cm="1">
        <f t="array" ref="DH1402">INDEX($K:$Q,ROW(),MATCH(DH$3,$K$2:$Q$2,0))</f>
        <v>#N/A</v>
      </c>
      <c r="DI1402" s="147" t="e" cm="1">
        <f t="array" ref="DI1402">INDEX($K:$Q,ROW(),MATCH(DI$3,$K$2:$Q$2,0))</f>
        <v>#N/A</v>
      </c>
      <c r="DJ1402" s="147" t="e" cm="1">
        <f t="array" ref="DJ1402">INDEX($K:$Q,ROW(),MATCH(DJ$3,$K$2:$Q$2,0))</f>
        <v>#N/A</v>
      </c>
      <c r="DK1402" s="147" t="e" cm="1">
        <f t="array" ref="DK1402">INDEX($K:$Q,ROW(),MATCH(DK$3,$K$2:$Q$2,0))</f>
        <v>#N/A</v>
      </c>
      <c r="DL1402" s="147" t="e" cm="1">
        <f t="array" ref="DL1402">INDEX($K:$Q,ROW(),MATCH(DL$3,$K$2:$Q$2,0))</f>
        <v>#N/A</v>
      </c>
    </row>
    <row r="1403" spans="1:116" x14ac:dyDescent="0.4">
      <c r="B1403" s="8"/>
      <c r="C1403" s="8" t="s">
        <v>235</v>
      </c>
      <c r="D1403" t="s">
        <v>768</v>
      </c>
      <c r="E1403" s="8" t="str">
        <f t="shared" si="1775"/>
        <v>1403 FAINTR-S</v>
      </c>
      <c r="G1403" s="126" t="str">
        <f>"Investment in intangibles - "&amp;SUBSTITUTE(G1396,":","")</f>
        <v>Investment in intangibles - Revenue driven intangible assets</v>
      </c>
      <c r="I1403" s="74"/>
      <c r="J1403" s="74"/>
      <c r="K1403" s="118">
        <f t="shared" ref="K1403:P1403" ca="1" si="1778">SUMIF($4:$4,K$2,1403:1403)</f>
        <v>-100</v>
      </c>
      <c r="L1403" s="118">
        <f t="shared" ca="1" si="1778"/>
        <v>-100</v>
      </c>
      <c r="M1403" s="118">
        <f t="shared" ca="1" si="1778"/>
        <v>-100</v>
      </c>
      <c r="N1403" s="118">
        <f t="shared" ca="1" si="1778"/>
        <v>-100</v>
      </c>
      <c r="O1403" s="118">
        <f t="shared" ca="1" si="1778"/>
        <v>-100</v>
      </c>
      <c r="P1403" s="118">
        <f t="shared" ca="1" si="1778"/>
        <v>-100</v>
      </c>
      <c r="R1403" s="33"/>
      <c r="S1403" s="148" cm="1">
        <f t="array" aca="1" ref="S1403" ca="1">-S1402*INDIRECT(S1390)/1000</f>
        <v>-100</v>
      </c>
      <c r="T1403" s="148" cm="1">
        <f t="array" aca="1" ref="T1403" ca="1">-T1402*INDIRECT(T1390)/1000</f>
        <v>-100</v>
      </c>
      <c r="U1403" s="148" cm="1">
        <f t="array" aca="1" ref="U1403" ca="1">-U1402*INDIRECT(U1390)/1000</f>
        <v>-100</v>
      </c>
      <c r="V1403" s="148" cm="1">
        <f t="array" aca="1" ref="V1403" ca="1">-V1402*INDIRECT(V1390)/1000</f>
        <v>-100</v>
      </c>
      <c r="W1403" s="148" cm="1">
        <f t="array" aca="1" ref="W1403" ca="1">-W1402*INDIRECT(W1390)/1000</f>
        <v>-100</v>
      </c>
      <c r="X1403" s="148" cm="1">
        <f t="array" aca="1" ref="X1403" ca="1">-X1402*INDIRECT(X1390)/1000</f>
        <v>-100</v>
      </c>
      <c r="Y1403" s="148" cm="1">
        <f t="array" aca="1" ref="Y1403" ca="1">-Y1402*INDIRECT(Y1390)/1000</f>
        <v>-100</v>
      </c>
      <c r="Z1403" s="148" cm="1">
        <f t="array" aca="1" ref="Z1403" ca="1">-Z1402*INDIRECT(Z1390)/1000</f>
        <v>-100</v>
      </c>
      <c r="AA1403" s="148" cm="1">
        <f t="array" aca="1" ref="AA1403" ca="1">-AA1402*INDIRECT(AA1390)/1000</f>
        <v>-100</v>
      </c>
      <c r="AB1403" s="148" cm="1">
        <f t="array" aca="1" ref="AB1403" ca="1">-AB1402*INDIRECT(AB1390)/1000</f>
        <v>-100</v>
      </c>
      <c r="AC1403" s="148" cm="1">
        <f t="array" aca="1" ref="AC1403" ca="1">-AC1402*INDIRECT(AC1390)/1000</f>
        <v>-100</v>
      </c>
      <c r="AD1403" s="148" cm="1">
        <f t="array" aca="1" ref="AD1403" ca="1">-AD1402*INDIRECT(AD1390)/1000</f>
        <v>-100</v>
      </c>
      <c r="AE1403" s="148" cm="1">
        <f t="array" aca="1" ref="AE1403" ca="1">-AE1402*INDIRECT(AE1390)/1000</f>
        <v>-100</v>
      </c>
      <c r="AF1403" s="148" cm="1">
        <f t="array" aca="1" ref="AF1403" ca="1">-AF1402*INDIRECT(AF1390)/1000</f>
        <v>-100</v>
      </c>
      <c r="AG1403" s="148" cm="1">
        <f t="array" aca="1" ref="AG1403" ca="1">-AG1402*INDIRECT(AG1390)/1000</f>
        <v>-100</v>
      </c>
      <c r="AH1403" s="148" cm="1">
        <f t="array" aca="1" ref="AH1403" ca="1">-AH1402*INDIRECT(AH1390)/1000</f>
        <v>-100</v>
      </c>
      <c r="AI1403" s="148" cm="1">
        <f t="array" aca="1" ref="AI1403" ca="1">-AI1402*INDIRECT(AI1390)/1000</f>
        <v>-100</v>
      </c>
      <c r="AJ1403" s="148" cm="1">
        <f t="array" aca="1" ref="AJ1403" ca="1">-AJ1402*INDIRECT(AJ1390)/1000</f>
        <v>-100</v>
      </c>
      <c r="AK1403" s="148" cm="1">
        <f t="array" aca="1" ref="AK1403" ca="1">-AK1402*INDIRECT(AK1390)/1000</f>
        <v>-100</v>
      </c>
      <c r="AL1403" s="148" cm="1">
        <f t="array" aca="1" ref="AL1403" ca="1">-AL1402*INDIRECT(AL1390)/1000</f>
        <v>-100</v>
      </c>
      <c r="AM1403" s="148" cm="1">
        <f t="array" aca="1" ref="AM1403" ca="1">-AM1402*INDIRECT(AM1390)/1000</f>
        <v>-100</v>
      </c>
      <c r="AN1403" s="148" cm="1">
        <f t="array" aca="1" ref="AN1403" ca="1">-AN1402*INDIRECT(AN1390)/1000</f>
        <v>-100</v>
      </c>
      <c r="AO1403" s="148" cm="1">
        <f t="array" aca="1" ref="AO1403" ca="1">-AO1402*INDIRECT(AO1390)/1000</f>
        <v>-100</v>
      </c>
      <c r="AP1403" s="148" cm="1">
        <f t="array" aca="1" ref="AP1403" ca="1">-AP1402*INDIRECT(AP1390)/1000</f>
        <v>-100</v>
      </c>
      <c r="AQ1403" s="148" cm="1">
        <f t="array" aca="1" ref="AQ1403" ca="1">-AQ1402*INDIRECT(AQ1390)/1000</f>
        <v>-100</v>
      </c>
      <c r="AR1403" s="148" cm="1">
        <f t="array" aca="1" ref="AR1403" ca="1">-AR1402*INDIRECT(AR1390)/1000</f>
        <v>-100</v>
      </c>
      <c r="AS1403" s="148" cm="1">
        <f t="array" aca="1" ref="AS1403" ca="1">-AS1402*INDIRECT(AS1390)/1000</f>
        <v>-100</v>
      </c>
      <c r="AT1403" s="148" cm="1">
        <f t="array" aca="1" ref="AT1403" ca="1">-AT1402*INDIRECT(AT1390)/1000</f>
        <v>-100</v>
      </c>
      <c r="AU1403" s="148" cm="1">
        <f t="array" aca="1" ref="AU1403" ca="1">-AU1402*INDIRECT(AU1390)/1000</f>
        <v>-100</v>
      </c>
      <c r="AV1403" s="148" cm="1">
        <f t="array" aca="1" ref="AV1403" ca="1">-AV1402*INDIRECT(AV1390)/1000</f>
        <v>-100</v>
      </c>
      <c r="AW1403" s="148" cm="1">
        <f t="array" aca="1" ref="AW1403" ca="1">-AW1402*INDIRECT(AW1390)/1000</f>
        <v>-100</v>
      </c>
      <c r="AX1403" s="148" cm="1">
        <f t="array" aca="1" ref="AX1403" ca="1">-AX1402*INDIRECT(AX1390)/1000</f>
        <v>-100</v>
      </c>
      <c r="AY1403" s="148" cm="1">
        <f t="array" aca="1" ref="AY1403" ca="1">-AY1402*INDIRECT(AY1390)/1000</f>
        <v>-100</v>
      </c>
      <c r="AZ1403" s="148" cm="1">
        <f t="array" aca="1" ref="AZ1403" ca="1">-AZ1402*INDIRECT(AZ1390)/1000</f>
        <v>-100</v>
      </c>
      <c r="BA1403" s="148" cm="1">
        <f t="array" aca="1" ref="BA1403" ca="1">-BA1402*INDIRECT(BA1390)/1000</f>
        <v>-100</v>
      </c>
      <c r="BB1403" s="148" cm="1">
        <f t="array" aca="1" ref="BB1403" ca="1">-BB1402*INDIRECT(BB1390)/1000</f>
        <v>-100</v>
      </c>
      <c r="BC1403" s="148" cm="1">
        <f t="array" aca="1" ref="BC1403" ca="1">-BC1402*INDIRECT(BC1390)/1000</f>
        <v>-100</v>
      </c>
      <c r="BD1403" s="148" cm="1">
        <f t="array" aca="1" ref="BD1403" ca="1">-BD1402*INDIRECT(BD1390)/1000</f>
        <v>-100</v>
      </c>
      <c r="BE1403" s="148" cm="1">
        <f t="array" aca="1" ref="BE1403" ca="1">-BE1402*INDIRECT(BE1390)/1000</f>
        <v>-100</v>
      </c>
      <c r="BF1403" s="148" cm="1">
        <f t="array" aca="1" ref="BF1403" ca="1">-BF1402*INDIRECT(BF1390)/1000</f>
        <v>-100</v>
      </c>
      <c r="BG1403" s="148" cm="1">
        <f t="array" aca="1" ref="BG1403" ca="1">-BG1402*INDIRECT(BG1390)/1000</f>
        <v>-100</v>
      </c>
      <c r="BH1403" s="148" cm="1">
        <f t="array" aca="1" ref="BH1403" ca="1">-BH1402*INDIRECT(BH1390)/1000</f>
        <v>-100</v>
      </c>
      <c r="BI1403" s="148" cm="1">
        <f t="array" aca="1" ref="BI1403" ca="1">-BI1402*INDIRECT(BI1390)/1000</f>
        <v>-100</v>
      </c>
      <c r="BJ1403" s="148" cm="1">
        <f t="array" aca="1" ref="BJ1403" ca="1">-BJ1402*INDIRECT(BJ1390)/1000</f>
        <v>-100</v>
      </c>
      <c r="BK1403" s="148" cm="1">
        <f t="array" aca="1" ref="BK1403" ca="1">-BK1402*INDIRECT(BK1390)/1000</f>
        <v>-100</v>
      </c>
      <c r="BL1403" s="148" cm="1">
        <f t="array" aca="1" ref="BL1403" ca="1">-BL1402*INDIRECT(BL1390)/1000</f>
        <v>-100</v>
      </c>
      <c r="BM1403" s="148" cm="1">
        <f t="array" aca="1" ref="BM1403" ca="1">-BM1402*INDIRECT(BM1390)/1000</f>
        <v>-100</v>
      </c>
      <c r="BN1403" s="148" cm="1">
        <f t="array" aca="1" ref="BN1403" ca="1">-BN1402*INDIRECT(BN1390)/1000</f>
        <v>-100</v>
      </c>
      <c r="BO1403" s="148" cm="1">
        <f t="array" aca="1" ref="BO1403" ca="1">-BO1402*INDIRECT(BO1390)/1000</f>
        <v>-100</v>
      </c>
      <c r="BP1403" s="148" cm="1">
        <f t="array" aca="1" ref="BP1403" ca="1">-BP1402*INDIRECT(BP1390)/1000</f>
        <v>-100</v>
      </c>
      <c r="BQ1403" s="148" cm="1">
        <f t="array" aca="1" ref="BQ1403" ca="1">-BQ1402*INDIRECT(BQ1390)/1000</f>
        <v>-100</v>
      </c>
      <c r="BR1403" s="148" cm="1">
        <f t="array" aca="1" ref="BR1403" ca="1">-BR1402*INDIRECT(BR1390)/1000</f>
        <v>-100</v>
      </c>
      <c r="BS1403" s="148" cm="1">
        <f t="array" aca="1" ref="BS1403" ca="1">-BS1402*INDIRECT(BS1390)/1000</f>
        <v>-100</v>
      </c>
      <c r="BT1403" s="148" cm="1">
        <f t="array" aca="1" ref="BT1403" ca="1">-BT1402*INDIRECT(BT1390)/1000</f>
        <v>-100</v>
      </c>
      <c r="BU1403" s="148" cm="1">
        <f t="array" aca="1" ref="BU1403" ca="1">-BU1402*INDIRECT(BU1390)/1000</f>
        <v>-100</v>
      </c>
      <c r="BV1403" s="148" cm="1">
        <f t="array" aca="1" ref="BV1403" ca="1">-BV1402*INDIRECT(BV1390)/1000</f>
        <v>-100</v>
      </c>
      <c r="BW1403" s="148" cm="1">
        <f t="array" aca="1" ref="BW1403" ca="1">-BW1402*INDIRECT(BW1390)/1000</f>
        <v>-100</v>
      </c>
      <c r="BX1403" s="148" cm="1">
        <f t="array" aca="1" ref="BX1403" ca="1">-BX1402*INDIRECT(BX1390)/1000</f>
        <v>-100</v>
      </c>
      <c r="BY1403" s="148" cm="1">
        <f t="array" aca="1" ref="BY1403" ca="1">-BY1402*INDIRECT(BY1390)/1000</f>
        <v>-100</v>
      </c>
      <c r="BZ1403" s="148" cm="1">
        <f t="array" aca="1" ref="BZ1403" ca="1">-BZ1402*INDIRECT(BZ1390)/1000</f>
        <v>-100</v>
      </c>
      <c r="CA1403" s="148" cm="1">
        <f t="array" aca="1" ref="CA1403" ca="1">-CA1402*INDIRECT(CA1390)/1000</f>
        <v>-100</v>
      </c>
      <c r="CB1403" s="148" cm="1">
        <f t="array" aca="1" ref="CB1403" ca="1">-CB1402*INDIRECT(CB1390)/1000</f>
        <v>-100</v>
      </c>
      <c r="CC1403" s="148" cm="1">
        <f t="array" aca="1" ref="CC1403" ca="1">-CC1402*INDIRECT(CC1390)/1000</f>
        <v>-100</v>
      </c>
      <c r="CD1403" s="148" cm="1">
        <f t="array" aca="1" ref="CD1403" ca="1">-CD1402*INDIRECT(CD1390)/1000</f>
        <v>-100</v>
      </c>
      <c r="CE1403" s="148" cm="1">
        <f t="array" aca="1" ref="CE1403" ca="1">-CE1402*INDIRECT(CE1390)/1000</f>
        <v>-100</v>
      </c>
      <c r="CF1403" s="148" cm="1">
        <f t="array" aca="1" ref="CF1403" ca="1">-CF1402*INDIRECT(CF1390)/1000</f>
        <v>-100</v>
      </c>
      <c r="CG1403" s="148" cm="1">
        <f t="array" aca="1" ref="CG1403" ca="1">-CG1402*INDIRECT(CG1390)/1000</f>
        <v>-100</v>
      </c>
      <c r="CH1403" s="148" cm="1">
        <f t="array" aca="1" ref="CH1403" ca="1">-CH1402*INDIRECT(CH1390)/1000</f>
        <v>-100</v>
      </c>
      <c r="CI1403" s="148" cm="1">
        <f t="array" aca="1" ref="CI1403" ca="1">-CI1402*INDIRECT(CI1390)/1000</f>
        <v>-100</v>
      </c>
      <c r="CJ1403" s="148" cm="1">
        <f t="array" aca="1" ref="CJ1403" ca="1">-CJ1402*INDIRECT(CJ1390)/1000</f>
        <v>-100</v>
      </c>
      <c r="CK1403" s="148" cm="1">
        <f t="array" aca="1" ref="CK1403" ca="1">-CK1402*INDIRECT(CK1390)/1000</f>
        <v>-100</v>
      </c>
      <c r="CL1403" s="148" cm="1">
        <f t="array" aca="1" ref="CL1403" ca="1">-CL1402*INDIRECT(CL1390)/1000</f>
        <v>-100</v>
      </c>
      <c r="CN1403" s="253"/>
      <c r="CO1403" s="148" t="e" cm="1">
        <f t="array" aca="1" ref="CO1403" ca="1">-CO1402*INDIRECT(CO1390)/1000</f>
        <v>#N/A</v>
      </c>
      <c r="CP1403" s="148" t="e" cm="1">
        <f t="array" aca="1" ref="CP1403" ca="1">-CP1402*INDIRECT(CP1390)/1000</f>
        <v>#N/A</v>
      </c>
      <c r="CQ1403" s="148" t="e" cm="1">
        <f t="array" aca="1" ref="CQ1403" ca="1">-CQ1402*INDIRECT(CQ1390)/1000</f>
        <v>#N/A</v>
      </c>
      <c r="CR1403" s="148" t="e" cm="1">
        <f t="array" aca="1" ref="CR1403" ca="1">-CR1402*INDIRECT(CR1390)/1000</f>
        <v>#N/A</v>
      </c>
      <c r="CS1403" s="148" t="e" cm="1">
        <f t="array" aca="1" ref="CS1403" ca="1">-CS1402*INDIRECT(CS1390)/1000</f>
        <v>#N/A</v>
      </c>
      <c r="CT1403" s="148" t="e" cm="1">
        <f t="array" aca="1" ref="CT1403" ca="1">-CT1402*INDIRECT(CT1390)/1000</f>
        <v>#N/A</v>
      </c>
      <c r="CU1403" s="148" t="e" cm="1">
        <f t="array" aca="1" ref="CU1403" ca="1">-CU1402*INDIRECT(CU1390)/1000</f>
        <v>#N/A</v>
      </c>
      <c r="CV1403" s="148" t="e" cm="1">
        <f t="array" aca="1" ref="CV1403" ca="1">-CV1402*INDIRECT(CV1390)/1000</f>
        <v>#N/A</v>
      </c>
      <c r="CW1403" s="148" t="e" cm="1">
        <f t="array" aca="1" ref="CW1403" ca="1">-CW1402*INDIRECT(CW1390)/1000</f>
        <v>#N/A</v>
      </c>
      <c r="CX1403" s="148" t="e" cm="1">
        <f t="array" aca="1" ref="CX1403" ca="1">-CX1402*INDIRECT(CX1390)/1000</f>
        <v>#N/A</v>
      </c>
      <c r="CY1403" s="148" t="e" cm="1">
        <f t="array" aca="1" ref="CY1403" ca="1">-CY1402*INDIRECT(CY1390)/1000</f>
        <v>#N/A</v>
      </c>
      <c r="CZ1403" s="148" t="e" cm="1">
        <f t="array" aca="1" ref="CZ1403" ca="1">-CZ1402*INDIRECT(CZ1390)/1000</f>
        <v>#N/A</v>
      </c>
      <c r="DA1403" s="148" t="e" cm="1">
        <f t="array" aca="1" ref="DA1403" ca="1">-DA1402*INDIRECT(DA1390)/1000</f>
        <v>#N/A</v>
      </c>
      <c r="DB1403" s="148" t="e" cm="1">
        <f t="array" aca="1" ref="DB1403" ca="1">-DB1402*INDIRECT(DB1390)/1000</f>
        <v>#N/A</v>
      </c>
      <c r="DC1403" s="148" t="e" cm="1">
        <f t="array" aca="1" ref="DC1403" ca="1">-DC1402*INDIRECT(DC1390)/1000</f>
        <v>#N/A</v>
      </c>
      <c r="DD1403" s="148" t="e" cm="1">
        <f t="array" aca="1" ref="DD1403" ca="1">-DD1402*INDIRECT(DD1390)/1000</f>
        <v>#N/A</v>
      </c>
      <c r="DE1403" s="148" t="e" cm="1">
        <f t="array" aca="1" ref="DE1403" ca="1">-DE1402*INDIRECT(DE1390)/1000</f>
        <v>#N/A</v>
      </c>
      <c r="DF1403" s="148" t="e" cm="1">
        <f t="array" aca="1" ref="DF1403" ca="1">-DF1402*INDIRECT(DF1390)/1000</f>
        <v>#N/A</v>
      </c>
      <c r="DG1403" s="148" t="e" cm="1">
        <f t="array" aca="1" ref="DG1403" ca="1">-DG1402*INDIRECT(DG1390)/1000</f>
        <v>#N/A</v>
      </c>
      <c r="DH1403" s="148" t="e" cm="1">
        <f t="array" aca="1" ref="DH1403" ca="1">-DH1402*INDIRECT(DH1390)/1000</f>
        <v>#N/A</v>
      </c>
      <c r="DI1403" s="148" t="e" cm="1">
        <f t="array" aca="1" ref="DI1403" ca="1">-DI1402*INDIRECT(DI1390)/1000</f>
        <v>#N/A</v>
      </c>
      <c r="DJ1403" s="148" t="e" cm="1">
        <f t="array" aca="1" ref="DJ1403" ca="1">-DJ1402*INDIRECT(DJ1390)/1000</f>
        <v>#N/A</v>
      </c>
      <c r="DK1403" s="148" t="e" cm="1">
        <f t="array" aca="1" ref="DK1403" ca="1">-DK1402*INDIRECT(DK1390)/1000</f>
        <v>#N/A</v>
      </c>
      <c r="DL1403" s="148" t="e" cm="1">
        <f t="array" aca="1" ref="DL1403" ca="1">-DL1402*INDIRECT(DL1390)/1000</f>
        <v>#N/A</v>
      </c>
    </row>
    <row r="1404" spans="1:116" x14ac:dyDescent="0.4">
      <c r="B1404" s="8"/>
      <c r="C1404" s="8"/>
      <c r="D1404" t="s">
        <v>768</v>
      </c>
      <c r="E1404" s="8" t="str">
        <f t="shared" si="1775"/>
        <v>1404 FAINTR-S</v>
      </c>
      <c r="G1404" s="125"/>
      <c r="S1404" s="80"/>
      <c r="T1404" s="72"/>
      <c r="U1404" s="72"/>
      <c r="V1404" s="72"/>
      <c r="W1404" s="72"/>
      <c r="X1404" s="72"/>
      <c r="Y1404" s="72"/>
      <c r="Z1404" s="72"/>
      <c r="AA1404" s="72"/>
      <c r="AB1404" s="72"/>
      <c r="AC1404" s="72"/>
      <c r="AD1404" s="72"/>
      <c r="AE1404" s="72"/>
      <c r="AF1404" s="72"/>
      <c r="AG1404" s="72"/>
      <c r="AH1404" s="72"/>
      <c r="AI1404" s="72"/>
      <c r="AJ1404" s="72"/>
      <c r="AK1404" s="72"/>
      <c r="AL1404" s="72"/>
      <c r="AM1404" s="72"/>
      <c r="AN1404" s="72"/>
      <c r="AO1404" s="72"/>
      <c r="AP1404" s="72"/>
      <c r="AQ1404" s="72"/>
      <c r="AR1404" s="72"/>
      <c r="AS1404" s="72"/>
      <c r="AT1404" s="72"/>
      <c r="AU1404" s="72"/>
      <c r="AV1404" s="72"/>
      <c r="AW1404" s="72"/>
      <c r="AX1404" s="72"/>
      <c r="AY1404" s="72"/>
      <c r="AZ1404" s="72"/>
      <c r="BA1404" s="72"/>
      <c r="BB1404" s="72"/>
      <c r="BC1404" s="72"/>
      <c r="BD1404" s="72"/>
      <c r="BE1404" s="72"/>
      <c r="BF1404" s="72"/>
      <c r="BG1404" s="72"/>
      <c r="BH1404" s="72"/>
      <c r="BI1404" s="72"/>
      <c r="BJ1404" s="72"/>
      <c r="BK1404" s="72"/>
      <c r="BL1404" s="72"/>
      <c r="BM1404" s="72"/>
      <c r="BN1404" s="72"/>
      <c r="BO1404" s="72"/>
      <c r="BP1404" s="72"/>
      <c r="BQ1404" s="72"/>
      <c r="BR1404" s="72"/>
      <c r="BS1404" s="72"/>
      <c r="BT1404" s="72"/>
      <c r="BU1404" s="72"/>
      <c r="BV1404" s="72"/>
      <c r="BW1404" s="72"/>
      <c r="BX1404" s="72"/>
      <c r="BY1404" s="72"/>
      <c r="BZ1404" s="72"/>
      <c r="CA1404" s="72"/>
      <c r="CB1404" s="72"/>
      <c r="CC1404" s="72"/>
      <c r="CD1404" s="72"/>
      <c r="CE1404" s="72"/>
      <c r="CF1404" s="72"/>
      <c r="CG1404" s="72"/>
      <c r="CH1404" s="72"/>
      <c r="CI1404" s="72"/>
      <c r="CJ1404" s="72"/>
      <c r="CK1404" s="72"/>
      <c r="CL1404" s="72"/>
      <c r="CO1404" s="72"/>
      <c r="CP1404" s="72"/>
      <c r="CQ1404" s="72"/>
      <c r="CR1404" s="72"/>
      <c r="CS1404" s="72"/>
      <c r="CT1404" s="72"/>
      <c r="CU1404" s="72"/>
      <c r="CV1404" s="72"/>
      <c r="CW1404" s="72"/>
      <c r="CX1404" s="72"/>
      <c r="CY1404" s="72"/>
      <c r="CZ1404" s="72"/>
      <c r="DA1404" s="72"/>
      <c r="DB1404" s="72"/>
      <c r="DC1404" s="72"/>
      <c r="DD1404" s="72"/>
      <c r="DE1404" s="72"/>
      <c r="DF1404" s="72"/>
      <c r="DG1404" s="72"/>
      <c r="DH1404" s="72"/>
      <c r="DI1404" s="72"/>
      <c r="DJ1404" s="72"/>
      <c r="DK1404" s="72"/>
      <c r="DL1404" s="72"/>
    </row>
    <row r="1405" spans="1:116" x14ac:dyDescent="0.4">
      <c r="B1405" s="8"/>
      <c r="C1405" s="8"/>
      <c r="D1405" t="s">
        <v>768</v>
      </c>
      <c r="E1405" s="8" t="str">
        <f t="shared" si="1775"/>
        <v>1405 FAINTR-S</v>
      </c>
      <c r="G1405" s="95" t="s">
        <v>204</v>
      </c>
      <c r="H1405" s="12"/>
      <c r="S1405" s="72"/>
      <c r="T1405" s="72"/>
      <c r="U1405" s="72"/>
      <c r="V1405" s="72"/>
      <c r="W1405" s="72"/>
      <c r="X1405" s="72"/>
      <c r="Y1405" s="72"/>
      <c r="Z1405" s="72"/>
      <c r="AA1405" s="72"/>
      <c r="AB1405" s="72"/>
      <c r="AC1405" s="72"/>
      <c r="AD1405" s="72"/>
      <c r="AE1405" s="72"/>
      <c r="AF1405" s="72"/>
      <c r="AG1405" s="72"/>
      <c r="AH1405" s="72"/>
      <c r="AI1405" s="72"/>
      <c r="AJ1405" s="72"/>
      <c r="AK1405" s="72"/>
      <c r="AL1405" s="72"/>
      <c r="AM1405" s="72"/>
      <c r="AN1405" s="72"/>
      <c r="AO1405" s="72"/>
      <c r="AP1405" s="72"/>
      <c r="AQ1405" s="72"/>
      <c r="AR1405" s="72"/>
      <c r="AS1405" s="72"/>
      <c r="AT1405" s="72"/>
      <c r="AU1405" s="72"/>
      <c r="AV1405" s="72"/>
      <c r="AW1405" s="72"/>
      <c r="AX1405" s="72"/>
      <c r="AY1405" s="72"/>
      <c r="AZ1405" s="72"/>
      <c r="BA1405" s="72"/>
      <c r="BB1405" s="72"/>
      <c r="BC1405" s="72"/>
      <c r="BD1405" s="72"/>
      <c r="BE1405" s="72"/>
      <c r="BF1405" s="72"/>
      <c r="BG1405" s="72"/>
      <c r="BH1405" s="72"/>
      <c r="BI1405" s="72"/>
      <c r="BJ1405" s="72"/>
      <c r="BK1405" s="72"/>
      <c r="BL1405" s="72"/>
      <c r="BM1405" s="72"/>
      <c r="BN1405" s="72"/>
      <c r="BO1405" s="72"/>
      <c r="BP1405" s="72"/>
      <c r="BQ1405" s="72"/>
      <c r="BR1405" s="72"/>
      <c r="BS1405" s="72"/>
      <c r="BT1405" s="72"/>
      <c r="BU1405" s="72"/>
      <c r="BV1405" s="72"/>
      <c r="BW1405" s="72"/>
      <c r="BX1405" s="72"/>
      <c r="BY1405" s="72"/>
      <c r="BZ1405" s="72"/>
      <c r="CA1405" s="72"/>
      <c r="CB1405" s="72"/>
      <c r="CC1405" s="72"/>
      <c r="CD1405" s="72"/>
      <c r="CE1405" s="72"/>
      <c r="CF1405" s="72"/>
      <c r="CG1405" s="72"/>
      <c r="CH1405" s="72"/>
      <c r="CI1405" s="72"/>
      <c r="CJ1405" s="72"/>
      <c r="CK1405" s="72"/>
      <c r="CL1405" s="72"/>
      <c r="CO1405" s="72"/>
      <c r="CP1405" s="72"/>
      <c r="CQ1405" s="72"/>
      <c r="CR1405" s="72"/>
      <c r="CS1405" s="72"/>
      <c r="CT1405" s="72"/>
      <c r="CU1405" s="72"/>
      <c r="CV1405" s="72"/>
      <c r="CW1405" s="72"/>
      <c r="CX1405" s="72"/>
      <c r="CY1405" s="72"/>
      <c r="CZ1405" s="72"/>
      <c r="DA1405" s="72"/>
      <c r="DB1405" s="72"/>
      <c r="DC1405" s="72"/>
      <c r="DD1405" s="72"/>
      <c r="DE1405" s="72"/>
      <c r="DF1405" s="72"/>
      <c r="DG1405" s="72"/>
      <c r="DH1405" s="72"/>
      <c r="DI1405" s="72"/>
      <c r="DJ1405" s="72"/>
      <c r="DK1405" s="72"/>
      <c r="DL1405" s="72"/>
    </row>
    <row r="1406" spans="1:116" x14ac:dyDescent="0.4">
      <c r="B1406" s="8"/>
      <c r="C1406" s="8" t="s">
        <v>233</v>
      </c>
      <c r="D1406" t="s">
        <v>768</v>
      </c>
      <c r="E1406" s="8" t="str">
        <f t="shared" si="1775"/>
        <v>1406 FAINTR-S</v>
      </c>
      <c r="G1406" s="158" t="str">
        <f>"Amortization - "&amp;SUBSTITUTE(G1396,":","")</f>
        <v>Amortization - Revenue driven intangible assets</v>
      </c>
      <c r="I1406" s="80">
        <f>SUMIF($5:$5,I$2,1404:1404)</f>
        <v>0</v>
      </c>
      <c r="J1406" s="80"/>
      <c r="K1406" s="24">
        <f t="shared" ref="K1406:P1406" ca="1" si="1779">SUMIF($3:$3,K$2,1406:1406)</f>
        <v>-149.04688668347262</v>
      </c>
      <c r="L1406" s="24">
        <f t="shared" ca="1" si="1779"/>
        <v>-423.69347753189749</v>
      </c>
      <c r="M1406" s="24">
        <f t="shared" ca="1" si="1779"/>
        <v>-759.7134388204106</v>
      </c>
      <c r="N1406" s="24">
        <f t="shared" ca="1" si="1779"/>
        <v>-1170.8214523425875</v>
      </c>
      <c r="O1406" s="24">
        <f t="shared" ca="1" si="1779"/>
        <v>-1673.7969247938656</v>
      </c>
      <c r="P1406" s="24">
        <f t="shared" ca="1" si="1779"/>
        <v>-2129.9483665963821</v>
      </c>
      <c r="R1406" s="24"/>
      <c r="S1406" s="80" cm="1">
        <f t="array" aca="1" ref="S1406" ca="1">(SUM(INDEX(1401:1401,1,MAX(COLUMN($R:$R),COLUMN()-($H1398*12-1))):S1403)/($H1398*12)+IF($R1408=0,0,SUM(INDEX(1406:1406,1,MAX(COLUMN($R:$R),COLUMN()-(($H1398-$H1399)*12))):S1408)/(($H1398)*12)))</f>
        <v>-3.2203389830508478</v>
      </c>
      <c r="T1406" s="80" cm="1">
        <f t="array" aca="1" ref="T1406" ca="1">(SUM(INDEX(1401:1401,1,MAX(COLUMN($R:$R),COLUMN()-($H1398*12-1))):T1403)/($H1398*12)+IF($R1408=0,0,SUM(INDEX(1406:1406,1,MAX(COLUMN($R:$R),COLUMN()-(($H1398-$H1399)*12))):T1408)/(($H1398)*12)))</f>
        <v>-4.8003447285262855</v>
      </c>
      <c r="U1406" s="80" cm="1">
        <f t="array" aca="1" ref="U1406" ca="1">(SUM(INDEX(1401:1401,1,MAX(COLUMN($R:$R),COLUMN()-($H1398*12-1))):U1403)/($H1398*12)+IF($R1408=0,0,SUM(INDEX(1406:1406,1,MAX(COLUMN($R:$R),COLUMN()-(($H1398-$H1399)*12))):U1408)/(($H1398)*12)))</f>
        <v>-6.4071302323996129</v>
      </c>
      <c r="V1406" s="80" cm="1">
        <f t="array" aca="1" ref="V1406" ca="1">(SUM(INDEX(1401:1401,1,MAX(COLUMN($R:$R),COLUMN()-($H1398*12-1))):V1403)/($H1398*12)+IF($R1408=0,0,SUM(INDEX(1406:1406,1,MAX(COLUMN($R:$R),COLUMN()-(($H1398-$H1399)*12))):V1408)/(($H1398)*12)))</f>
        <v>-8.041149388880962</v>
      </c>
      <c r="W1406" s="80" cm="1">
        <f t="array" aca="1" ref="W1406" ca="1">(SUM(INDEX(1401:1401,1,MAX(COLUMN($R:$R),COLUMN()-($H1398*12-1))):W1403)/($H1398*12)+IF($R1408=0,0,SUM(INDEX(1406:1406,1,MAX(COLUMN($R:$R),COLUMN()-(($H1398-$H1399)*12))):W1408)/(($H1398)*12)))</f>
        <v>-9.7028637853026733</v>
      </c>
      <c r="X1406" s="80" cm="1">
        <f t="array" aca="1" ref="X1406" ca="1">(SUM(INDEX(1401:1401,1,MAX(COLUMN($R:$R),COLUMN()-($H1398*12-1))):X1403)/($H1398*12)+IF($R1408=0,0,SUM(INDEX(1406:1406,1,MAX(COLUMN($R:$R),COLUMN()-(($H1398-$H1399)*12))):X1408)/(($H1398)*12)))</f>
        <v>-11.392742832511193</v>
      </c>
      <c r="Y1406" s="80" cm="1">
        <f t="array" aca="1" ref="Y1406" ca="1">(SUM(INDEX(1401:1401,1,MAX(COLUMN($R:$R),COLUMN()-($H1398*12-1))):Y1403)/($H1398*12)+IF($R1408=0,0,SUM(INDEX(1406:1406,1,MAX(COLUMN($R:$R),COLUMN()-(($H1398-$H1399)*12))):Y1408)/(($H1398)*12)))</f>
        <v>-13.111263897469009</v>
      </c>
      <c r="Z1406" s="80" cm="1">
        <f t="array" aca="1" ref="Z1406" ca="1">(SUM(INDEX(1401:1401,1,MAX(COLUMN($R:$R),COLUMN()-($H1398*12-1))):Z1403)/($H1398*12)+IF($R1408=0,0,SUM(INDEX(1406:1406,1,MAX(COLUMN($R:$R),COLUMN()-(($H1398-$H1399)*12))):Z1408)/(($H1398)*12)))</f>
        <v>-14.858912438104078</v>
      </c>
      <c r="AA1406" s="80" cm="1">
        <f t="array" aca="1" ref="AA1406" ca="1">(SUM(INDEX(1401:1401,1,MAX(COLUMN($R:$R),COLUMN()-($H1398*12-1))):AA1403)/($H1398*12)+IF($R1408=0,0,SUM(INDEX(1406:1406,1,MAX(COLUMN($R:$R),COLUMN()-(($H1398-$H1399)*12))):AA1408)/(($H1398)*12)))</f>
        <v>-16.636182140444824</v>
      </c>
      <c r="AB1406" s="80" cm="1">
        <f t="array" aca="1" ref="AB1406" ca="1">(SUM(INDEX(1401:1401,1,MAX(COLUMN($R:$R),COLUMN()-($H1398*12-1))):AB1403)/($H1398*12)+IF($R1408=0,0,SUM(INDEX(1406:1406,1,MAX(COLUMN($R:$R),COLUMN()-(($H1398-$H1399)*12))):AB1408)/(($H1398)*12)))</f>
        <v>-18.443575058079482</v>
      </c>
      <c r="AC1406" s="80" cm="1">
        <f t="array" aca="1" ref="AC1406" ca="1">(SUM(INDEX(1401:1401,1,MAX(COLUMN($R:$R),COLUMN()-($H1398*12-1))):AC1403)/($H1398*12)+IF($R1408=0,0,SUM(INDEX(1406:1406,1,MAX(COLUMN($R:$R),COLUMN()-(($H1398-$H1399)*12))):AC1408)/(($H1398)*12)))</f>
        <v>-20.281601753979135</v>
      </c>
      <c r="AD1406" s="80" cm="1">
        <f t="array" aca="1" ref="AD1406" ca="1">(SUM(INDEX(1401:1401,1,MAX(COLUMN($R:$R),COLUMN()-($H1398*12-1))):AD1403)/($H1398*12)+IF($R1408=0,0,SUM(INDEX(1406:1406,1,MAX(COLUMN($R:$R),COLUMN()-(($H1398-$H1399)*12))):AD1408)/(($H1398)*12)))</f>
        <v>-22.150781444724544</v>
      </c>
      <c r="AE1406" s="80" cm="1">
        <f t="array" aca="1" ref="AE1406" ca="1">(SUM(INDEX(1401:1401,1,MAX(COLUMN($R:$R),COLUMN()-($H1398*12-1))):AE1403)/($H1398*12)+IF($R1408=0,0,SUM(INDEX(1406:1406,1,MAX(COLUMN($R:$R),COLUMN()-(($H1398-$H1399)*12))):AE1408)/(($H1398)*12)))</f>
        <v>-24.051642147177503</v>
      </c>
      <c r="AF1406" s="80" cm="1">
        <f t="array" aca="1" ref="AF1406" ca="1">(SUM(INDEX(1401:1401,1,MAX(COLUMN($R:$R),COLUMN()-($H1398*12-1))):AF1403)/($H1398*12)+IF($R1408=0,0,SUM(INDEX(1406:1406,1,MAX(COLUMN($R:$R),COLUMN()-(($H1398-$H1399)*12))):AF1408)/(($H1398)*12)))</f>
        <v>-25.984720827638139</v>
      </c>
      <c r="AG1406" s="80" cm="1">
        <f t="array" aca="1" ref="AG1406" ca="1">(SUM(INDEX(1401:1401,1,MAX(COLUMN($R:$R),COLUMN()-($H1398*12-1))):AG1403)/($H1398*12)+IF($R1408=0,0,SUM(INDEX(1406:1406,1,MAX(COLUMN($R:$R),COLUMN()-(($H1398-$H1399)*12))):AG1408)/(($H1398)*12)))</f>
        <v>-27.950563553530309</v>
      </c>
      <c r="AH1406" s="80" cm="1">
        <f t="array" aca="1" ref="AH1406" ca="1">(SUM(INDEX(1401:1401,1,MAX(COLUMN($R:$R),COLUMN()-($H1398*12-1))):AH1403)/($H1398*12)+IF($R1408=0,0,SUM(INDEX(1406:1406,1,MAX(COLUMN($R:$R),COLUMN()-(($H1398-$H1399)*12))):AH1408)/(($H1398)*12)))</f>
        <v>-29.949725647657942</v>
      </c>
      <c r="AI1406" s="80" cm="1">
        <f t="array" aca="1" ref="AI1406" ca="1">(SUM(INDEX(1401:1401,1,MAX(COLUMN($R:$R),COLUMN()-($H1398*12-1))):AI1403)/($H1398*12)+IF($R1408=0,0,SUM(INDEX(1406:1406,1,MAX(COLUMN($R:$R),COLUMN()-(($H1398-$H1399)*12))):AI1408)/(($H1398)*12)))</f>
        <v>-31.982771845075874</v>
      </c>
      <c r="AJ1406" s="80" cm="1">
        <f t="array" aca="1" ref="AJ1406" ca="1">(SUM(INDEX(1401:1401,1,MAX(COLUMN($R:$R),COLUMN()-($H1398*12-1))):AJ1403)/($H1398*12)+IF($R1408=0,0,SUM(INDEX(1406:1406,1,MAX(COLUMN($R:$R),COLUMN()-(($H1398-$H1399)*12))):AJ1408)/(($H1398)*12)))</f>
        <v>-34.050276452619535</v>
      </c>
      <c r="AK1406" s="80" cm="1">
        <f t="array" aca="1" ref="AK1406" ca="1">(SUM(INDEX(1401:1401,1,MAX(COLUMN($R:$R),COLUMN()-($H1398*12-1))):AK1403)/($H1398*12)+IF($R1408=0,0,SUM(INDEX(1406:1406,1,MAX(COLUMN($R:$R),COLUMN()-(($H1398-$H1399)*12))):AK1408)/(($H1398)*12)))</f>
        <v>-36.152823511138507</v>
      </c>
      <c r="AL1406" s="80" cm="1">
        <f t="array" aca="1" ref="AL1406" ca="1">(SUM(INDEX(1401:1401,1,MAX(COLUMN($R:$R),COLUMN()-($H1398*12-1))):AL1403)/($H1398*12)+IF($R1408=0,0,SUM(INDEX(1406:1406,1,MAX(COLUMN($R:$R),COLUMN()-(($H1398-$H1399)*12))):AL1408)/(($H1398)*12)))</f>
        <v>-38.291006960479834</v>
      </c>
      <c r="AM1406" s="80" cm="1">
        <f t="array" aca="1" ref="AM1406" ca="1">(SUM(INDEX(1401:1401,1,MAX(COLUMN($R:$R),COLUMN()-($H1398*12-1))):AM1403)/($H1398*12)+IF($R1408=0,0,SUM(INDEX(1406:1406,1,MAX(COLUMN($R:$R),COLUMN()-(($H1398-$H1399)*12))):AM1408)/(($H1398)*12)))</f>
        <v>-40.46543080726763</v>
      </c>
      <c r="AN1406" s="80" cm="1">
        <f t="array" aca="1" ref="AN1406" ca="1">(SUM(INDEX(1401:1401,1,MAX(COLUMN($R:$R),COLUMN()-($H1398*12-1))):AN1403)/($H1398*12)+IF($R1408=0,0,SUM(INDEX(1406:1406,1,MAX(COLUMN($R:$R),COLUMN()-(($H1398-$H1399)*12))):AN1408)/(($H1398)*12)))</f>
        <v>-42.676709295526408</v>
      </c>
      <c r="AO1406" s="80" cm="1">
        <f t="array" aca="1" ref="AO1406" ca="1">(SUM(INDEX(1401:1401,1,MAX(COLUMN($R:$R),COLUMN()-($H1398*12-1))):AO1403)/($H1398*12)+IF($R1408=0,0,SUM(INDEX(1406:1406,1,MAX(COLUMN($R:$R),COLUMN()-(($H1398-$H1399)*12))):AO1408)/(($H1398)*12)))</f>
        <v>-44.925467080196341</v>
      </c>
      <c r="AP1406" s="80" cm="1">
        <f t="array" aca="1" ref="AP1406" ca="1">(SUM(INDEX(1401:1401,1,MAX(COLUMN($R:$R),COLUMN()-($H1398*12-1))):AP1403)/($H1398*12)+IF($R1408=0,0,SUM(INDEX(1406:1406,1,MAX(COLUMN($R:$R),COLUMN()-(($H1398-$H1399)*12))):AP1408)/(($H1398)*12)))</f>
        <v>-47.212339403589503</v>
      </c>
      <c r="AQ1406" s="80" cm="1">
        <f t="array" aca="1" ref="AQ1406" ca="1">(SUM(INDEX(1401:1401,1,MAX(COLUMN($R:$R),COLUMN()-($H1398*12-1))):AQ1403)/($H1398*12)+IF($R1408=0,0,SUM(INDEX(1406:1406,1,MAX(COLUMN($R:$R),COLUMN()-(($H1398-$H1399)*12))):AQ1408)/(($H1398)*12)))</f>
        <v>-49.537972274836783</v>
      </c>
      <c r="AR1406" s="80" cm="1">
        <f t="array" aca="1" ref="AR1406" ca="1">(SUM(INDEX(1401:1401,1,MAX(COLUMN($R:$R),COLUMN()-($H1398*12-1))):AR1403)/($H1398*12)+IF($R1408=0,0,SUM(INDEX(1406:1406,1,MAX(COLUMN($R:$R),COLUMN()-(($H1398-$H1399)*12))):AR1408)/(($H1398)*12)))</f>
        <v>-51.903022652376386</v>
      </c>
      <c r="AS1406" s="80" cm="1">
        <f t="array" aca="1" ref="AS1406" ca="1">(SUM(INDEX(1401:1401,1,MAX(COLUMN($R:$R),COLUMN()-($H1398*12-1))):AS1403)/($H1398*12)+IF($R1408=0,0,SUM(INDEX(1406:1406,1,MAX(COLUMN($R:$R),COLUMN()-(($H1398-$H1399)*12))):AS1408)/(($H1398)*12)))</f>
        <v>-54.308158629535313</v>
      </c>
      <c r="AT1406" s="80" cm="1">
        <f t="array" aca="1" ref="AT1406" ca="1">(SUM(INDEX(1401:1401,1,MAX(COLUMN($R:$R),COLUMN()-($H1398*12-1))):AT1403)/($H1398*12)+IF($R1408=0,0,SUM(INDEX(1406:1406,1,MAX(COLUMN($R:$R),COLUMN()-(($H1398-$H1399)*12))):AT1408)/(($H1398)*12)))</f>
        <v>-56.754059623256246</v>
      </c>
      <c r="AU1406" s="80" cm="1">
        <f t="array" aca="1" ref="AU1406" ca="1">(SUM(INDEX(1401:1401,1,MAX(COLUMN($R:$R),COLUMN()-($H1398*12-1))):AU1403)/($H1398*12)+IF($R1408=0,0,SUM(INDEX(1406:1406,1,MAX(COLUMN($R:$R),COLUMN()-(($H1398-$H1399)*12))):AU1408)/(($H1398)*12)))</f>
        <v>-59.241416566023304</v>
      </c>
      <c r="AV1406" s="80" cm="1">
        <f t="array" aca="1" ref="AV1406" ca="1">(SUM(INDEX(1401:1401,1,MAX(COLUMN($R:$R),COLUMN()-($H1398*12-1))):AV1403)/($H1398*12)+IF($R1408=0,0,SUM(INDEX(1406:1406,1,MAX(COLUMN($R:$R),COLUMN()-(($H1398-$H1399)*12))):AV1408)/(($H1398)*12)))</f>
        <v>-61.770932101040643</v>
      </c>
      <c r="AW1406" s="80" cm="1">
        <f t="array" aca="1" ref="AW1406" ca="1">(SUM(INDEX(1401:1401,1,MAX(COLUMN($R:$R),COLUMN()-($H1398*12-1))):AW1403)/($H1398*12)+IF($R1408=0,0,SUM(INDEX(1406:1406,1,MAX(COLUMN($R:$R),COLUMN()-(($H1398-$H1399)*12))):AW1408)/(($H1398)*12)))</f>
        <v>-64.343320780719296</v>
      </c>
      <c r="AX1406" s="80" cm="1">
        <f t="array" aca="1" ref="AX1406" ca="1">(SUM(INDEX(1401:1401,1,MAX(COLUMN($R:$R),COLUMN()-($H1398*12-1))):AX1403)/($H1398*12)+IF($R1408=0,0,SUM(INDEX(1406:1406,1,MAX(COLUMN($R:$R),COLUMN()-(($H1398-$H1399)*12))):AX1408)/(($H1398)*12)))</f>
        <v>-66.959309268528102</v>
      </c>
      <c r="AY1406" s="80" cm="1">
        <f t="array" aca="1" ref="AY1406" ca="1">(SUM(INDEX(1401:1401,1,MAX(COLUMN($R:$R),COLUMN()-($H1398*12-1))):AY1403)/($H1398*12)+IF($R1408=0,0,SUM(INDEX(1406:1406,1,MAX(COLUMN($R:$R),COLUMN()-(($H1398-$H1399)*12))):AY1408)/(($H1398)*12)))</f>
        <v>-69.619636544265859</v>
      </c>
      <c r="AZ1406" s="80" cm="1">
        <f t="array" aca="1" ref="AZ1406" ca="1">(SUM(INDEX(1401:1401,1,MAX(COLUMN($R:$R),COLUMN()-($H1398*12-1))):AZ1403)/($H1398*12)+IF($R1408=0,0,SUM(INDEX(1406:1406,1,MAX(COLUMN($R:$R),COLUMN()-(($H1398-$H1399)*12))):AZ1408)/(($H1398)*12)))</f>
        <v>-72.325054112812751</v>
      </c>
      <c r="BA1406" s="80" cm="1">
        <f t="array" aca="1" ref="BA1406" ca="1">(SUM(INDEX(1401:1401,1,MAX(COLUMN($R:$R),COLUMN()-($H1398*12-1))):BA1403)/($H1398*12)+IF($R1408=0,0,SUM(INDEX(1406:1406,1,MAX(COLUMN($R:$R),COLUMN()-(($H1398-$H1399)*12))):BA1408)/(($H1398)*12)))</f>
        <v>-75.076326216419744</v>
      </c>
      <c r="BB1406" s="80" cm="1">
        <f t="array" aca="1" ref="BB1406" ca="1">(SUM(INDEX(1401:1401,1,MAX(COLUMN($R:$R),COLUMN()-($H1398*12-1))):BB1403)/($H1398*12)+IF($R1408=0,0,SUM(INDEX(1406:1406,1,MAX(COLUMN($R:$R),COLUMN()-(($H1398-$H1399)*12))):BB1408)/(($H1398)*12)))</f>
        <v>-77.874230050596339</v>
      </c>
      <c r="BC1406" s="80" cm="1">
        <f t="array" aca="1" ref="BC1406" ca="1">(SUM(INDEX(1401:1401,1,MAX(COLUMN($R:$R),COLUMN()-($H1398*12-1))):BC1403)/($H1398*12)+IF($R1408=0,0,SUM(INDEX(1406:1406,1,MAX(COLUMN($R:$R),COLUMN()-(($H1398-$H1399)*12))):BC1408)/(($H1398)*12)))</f>
        <v>-80.719555983657301</v>
      </c>
      <c r="BD1406" s="80" cm="1">
        <f t="array" aca="1" ref="BD1406" ca="1">(SUM(INDEX(1401:1401,1,MAX(COLUMN($R:$R),COLUMN()-($H1398*12-1))):BD1403)/($H1398*12)+IF($R1408=0,0,SUM(INDEX(1406:1406,1,MAX(COLUMN($R:$R),COLUMN()-(($H1398-$H1399)*12))):BD1408)/(($H1398)*12)))</f>
        <v>-83.613107779990472</v>
      </c>
      <c r="BE1406" s="80" cm="1">
        <f t="array" aca="1" ref="BE1406" ca="1">(SUM(INDEX(1401:1401,1,MAX(COLUMN($R:$R),COLUMN()-($H1398*12-1))):BE1403)/($H1398*12)+IF($R1408=0,0,SUM(INDEX(1406:1406,1,MAX(COLUMN($R:$R),COLUMN()-(($H1398-$H1399)*12))):BE1408)/(($H1398)*12)))</f>
        <v>-86.555702827108959</v>
      </c>
      <c r="BF1406" s="80" cm="1">
        <f t="array" aca="1" ref="BF1406" ca="1">(SUM(INDEX(1401:1401,1,MAX(COLUMN($R:$R),COLUMN()-($H1398*12-1))):BF1403)/($H1398*12)+IF($R1408=0,0,SUM(INDEX(1406:1406,1,MAX(COLUMN($R:$R),COLUMN()-(($H1398-$H1399)*12))):BF1408)/(($H1398)*12)))</f>
        <v>-89.548172366551483</v>
      </c>
      <c r="BG1406" s="80" cm="1">
        <f t="array" aca="1" ref="BG1406" ca="1">(SUM(INDEX(1401:1401,1,MAX(COLUMN($R:$R),COLUMN()-($H1398*12-1))):BG1403)/($H1398*12)+IF($R1408=0,0,SUM(INDEX(1406:1406,1,MAX(COLUMN($R:$R),COLUMN()-(($H1398-$H1399)*12))):BG1408)/(($H1398)*12)))</f>
        <v>-92.591361728696427</v>
      </c>
      <c r="BH1406" s="80" cm="1">
        <f t="array" aca="1" ref="BH1406" ca="1">(SUM(INDEX(1401:1401,1,MAX(COLUMN($R:$R),COLUMN()-($H1398*12-1))):BH1403)/($H1398*12)+IF($R1408=0,0,SUM(INDEX(1406:1406,1,MAX(COLUMN($R:$R),COLUMN()-(($H1398-$H1399)*12))):BH1408)/(($H1398)*12)))</f>
        <v>-95.68613057155568</v>
      </c>
      <c r="BI1406" s="80" cm="1">
        <f t="array" aca="1" ref="BI1406" ca="1">(SUM(INDEX(1401:1401,1,MAX(COLUMN($R:$R),COLUMN()-($H1398*12-1))):BI1403)/($H1398*12)+IF($R1408=0,0,SUM(INDEX(1406:1406,1,MAX(COLUMN($R:$R),COLUMN()-(($H1398-$H1399)*12))):BI1408)/(($H1398)*12)))</f>
        <v>-98.83335312361595</v>
      </c>
      <c r="BJ1406" s="80" cm="1">
        <f t="array" aca="1" ref="BJ1406" ca="1">(SUM(INDEX(1401:1401,1,MAX(COLUMN($R:$R),COLUMN()-($H1398*12-1))):BJ1403)/($H1398*12)+IF($R1408=0,0,SUM(INDEX(1406:1406,1,MAX(COLUMN($R:$R),COLUMN()-(($H1398-$H1399)*12))):BJ1408)/(($H1398)*12)))</f>
        <v>-102.03391843079588</v>
      </c>
      <c r="BK1406" s="80" cm="1">
        <f t="array" aca="1" ref="BK1406" ca="1">(SUM(INDEX(1401:1401,1,MAX(COLUMN($R:$R),COLUMN()-($H1398*12-1))):BK1403)/($H1398*12)+IF($R1408=0,0,SUM(INDEX(1406:1406,1,MAX(COLUMN($R:$R),COLUMN()-(($H1398-$H1399)*12))):BK1408)/(($H1398)*12)))</f>
        <v>-105.28873060758903</v>
      </c>
      <c r="BL1406" s="80" cm="1">
        <f t="array" aca="1" ref="BL1406" ca="1">(SUM(INDEX(1401:1401,1,MAX(COLUMN($R:$R),COLUMN()-($H1398*12-1))):BL1403)/($H1398*12)+IF($R1408=0,0,SUM(INDEX(1406:1406,1,MAX(COLUMN($R:$R),COLUMN()-(($H1398-$H1399)*12))):BL1408)/(($H1398)*12)))</f>
        <v>-108.59870909246342</v>
      </c>
      <c r="BM1406" s="80" cm="1">
        <f t="array" aca="1" ref="BM1406" ca="1">(SUM(INDEX(1401:1401,1,MAX(COLUMN($R:$R),COLUMN()-($H1398*12-1))):BM1403)/($H1398*12)+IF($R1408=0,0,SUM(INDEX(1406:1406,1,MAX(COLUMN($R:$R),COLUMN()-(($H1398-$H1399)*12))):BM1408)/(($H1398)*12)))</f>
        <v>-111.96478890758992</v>
      </c>
      <c r="BN1406" s="80" cm="1">
        <f t="array" aca="1" ref="BN1406" ca="1">(SUM(INDEX(1401:1401,1,MAX(COLUMN($R:$R),COLUMN()-($H1398*12-1))):BN1403)/($H1398*12)+IF($R1408=0,0,SUM(INDEX(1406:1406,1,MAX(COLUMN($R:$R),COLUMN()-(($H1398-$H1399)*12))):BN1408)/(($H1398)*12)))</f>
        <v>-115.3879209229728</v>
      </c>
      <c r="BO1406" s="80" cm="1">
        <f t="array" aca="1" ref="BO1406" ca="1">(SUM(INDEX(1401:1401,1,MAX(COLUMN($R:$R),COLUMN()-($H1398*12-1))):BO1403)/($H1398*12)+IF($R1408=0,0,SUM(INDEX(1406:1406,1,MAX(COLUMN($R:$R),COLUMN()-(($H1398-$H1399)*12))):BO1408)/(($H1398)*12)))</f>
        <v>-118.86907212505709</v>
      </c>
      <c r="BP1406" s="80" cm="1">
        <f t="array" aca="1" ref="BP1406" ca="1">(SUM(INDEX(1401:1401,1,MAX(COLUMN($R:$R),COLUMN()-($H1398*12-1))):BP1403)/($H1398*12)+IF($R1408=0,0,SUM(INDEX(1406:1406,1,MAX(COLUMN($R:$R),COLUMN()-(($H1398-$H1399)*12))):BP1408)/(($H1398)*12)))</f>
        <v>-122.40922588988857</v>
      </c>
      <c r="BQ1406" s="80" cm="1">
        <f t="array" aca="1" ref="BQ1406" ca="1">(SUM(INDEX(1401:1401,1,MAX(COLUMN($R:$R),COLUMN()-($H1398*12-1))):BQ1403)/($H1398*12)+IF($R1408=0,0,SUM(INDEX(1406:1406,1,MAX(COLUMN($R:$R),COLUMN()-(($H1398-$H1399)*12))):BQ1408)/(($H1398)*12)))</f>
        <v>-126.00938226090364</v>
      </c>
      <c r="BR1406" s="80" cm="1">
        <f t="array" aca="1" ref="BR1406" ca="1">(SUM(INDEX(1401:1401,1,MAX(COLUMN($R:$R),COLUMN()-($H1398*12-1))):BR1403)/($H1398*12)+IF($R1408=0,0,SUM(INDEX(1406:1406,1,MAX(COLUMN($R:$R),COLUMN()-(($H1398-$H1399)*12))):BR1408)/(($H1398)*12)))</f>
        <v>-129.67055823142744</v>
      </c>
      <c r="BS1406" s="80" cm="1">
        <f t="array" aca="1" ref="BS1406" ca="1">(SUM(INDEX(1401:1401,1,MAX(COLUMN($R:$R),COLUMN()-($H1398*12-1))):BS1403)/($H1398*12)+IF($R1408=0,0,SUM(INDEX(1406:1406,1,MAX(COLUMN($R:$R),COLUMN()-(($H1398-$H1399)*12))):BS1408)/(($H1398)*12)))</f>
        <v>-133.39378803196007</v>
      </c>
      <c r="BT1406" s="80" cm="1">
        <f t="array" aca="1" ref="BT1406" ca="1">(SUM(INDEX(1401:1401,1,MAX(COLUMN($R:$R),COLUMN()-($H1398*12-1))):BT1403)/($H1398*12)+IF($R1408=0,0,SUM(INDEX(1406:1406,1,MAX(COLUMN($R:$R),COLUMN()-(($H1398-$H1399)*12))):BT1408)/(($H1398)*12)))</f>
        <v>-137.18012342233229</v>
      </c>
      <c r="BU1406" s="80" cm="1">
        <f t="array" aca="1" ref="BU1406" ca="1">(SUM(INDEX(1401:1401,1,MAX(COLUMN($R:$R),COLUMN()-($H1398*12-1))):BU1403)/($H1398*12)+IF($R1408=0,0,SUM(INDEX(1406:1406,1,MAX(COLUMN($R:$R),COLUMN()-(($H1398-$H1399)*12))):BU1408)/(($H1398)*12)))</f>
        <v>-141.0306339888125</v>
      </c>
      <c r="BV1406" s="80" cm="1">
        <f t="array" aca="1" ref="BV1406" ca="1">(SUM(INDEX(1401:1401,1,MAX(COLUMN($R:$R),COLUMN()-($H1398*12-1))):BV1403)/($H1398*12)+IF($R1408=0,0,SUM(INDEX(1406:1406,1,MAX(COLUMN($R:$R),COLUMN()-(($H1398-$H1399)*12))):BV1408)/(($H1398)*12)))</f>
        <v>-144.94640744624999</v>
      </c>
      <c r="BW1406" s="80" cm="1">
        <f t="array" aca="1" ref="BW1406" ca="1">(SUM(INDEX(1401:1401,1,MAX(COLUMN($R:$R),COLUMN()-($H1398*12-1))):BW1403)/($H1398*12)+IF($R1408=0,0,SUM(INDEX(1406:1406,1,MAX(COLUMN($R:$R),COLUMN()-(($H1398-$H1399)*12))):BW1408)/(($H1398)*12)))</f>
        <v>-148.92854994533897</v>
      </c>
      <c r="BX1406" s="80" cm="1">
        <f t="array" aca="1" ref="BX1406" ca="1">(SUM(INDEX(1401:1401,1,MAX(COLUMN($R:$R),COLUMN()-($H1398*12-1))):BX1403)/($H1398*12)+IF($R1408=0,0,SUM(INDEX(1406:1406,1,MAX(COLUMN($R:$R),COLUMN()-(($H1398-$H1399)*12))):BX1408)/(($H1398)*12)))</f>
        <v>-152.97818638509048</v>
      </c>
      <c r="BY1406" s="80" cm="1">
        <f t="array" aca="1" ref="BY1406" ca="1">(SUM(INDEX(1401:1401,1,MAX(COLUMN($R:$R),COLUMN()-($H1398*12-1))):BY1403)/($H1398*12)+IF($R1408=0,0,SUM(INDEX(1406:1406,1,MAX(COLUMN($R:$R),COLUMN()-(($H1398-$H1399)*12))):BY1408)/(($H1398)*12)))</f>
        <v>-157.09646073060048</v>
      </c>
      <c r="BZ1406" s="80" cm="1">
        <f t="array" aca="1" ref="BZ1406" ca="1">(SUM(INDEX(1401:1401,1,MAX(COLUMN($R:$R),COLUMN()-($H1398*12-1))):BZ1403)/($H1398*12)+IF($R1408=0,0,SUM(INDEX(1406:1406,1,MAX(COLUMN($R:$R),COLUMN()-(($H1398-$H1399)*12))):BZ1408)/(($H1398)*12)))</f>
        <v>-161.28453633620387</v>
      </c>
      <c r="CA1406" s="80" cm="1">
        <f t="array" aca="1" ref="CA1406" ca="1">(SUM(INDEX(1401:1401,1,MAX(COLUMN($R:$R),COLUMN()-($H1398*12-1))):CA1403)/($H1398*12)+IF($R1408=0,0,SUM(INDEX(1406:1406,1,MAX(COLUMN($R:$R),COLUMN()-(($H1398-$H1399)*12))):CA1408)/(($H1398)*12)))</f>
        <v>-162.3232572910548</v>
      </c>
      <c r="CB1406" s="80" cm="1">
        <f t="array" aca="1" ref="CB1406" ca="1">(SUM(INDEX(1401:1401,1,MAX(COLUMN($R:$R),COLUMN()-($H1398*12-1))):CB1403)/($H1398*12)+IF($R1408=0,0,SUM(INDEX(1406:1406,1,MAX(COLUMN($R:$R),COLUMN()-(($H1398-$H1399)*12))):CB1408)/(($H1398)*12)))</f>
        <v>-165.01991692339385</v>
      </c>
      <c r="CC1406" s="80" cm="1">
        <f t="array" aca="1" ref="CC1406" ca="1">(SUM(INDEX(1401:1401,1,MAX(COLUMN($R:$R),COLUMN()-($H1398*12-1))):CC1403)/($H1398*12)+IF($R1408=0,0,SUM(INDEX(1406:1406,1,MAX(COLUMN($R:$R),COLUMN()-(($H1398-$H1399)*12))):CC1408)/(($H1398)*12)))</f>
        <v>-167.73550289279837</v>
      </c>
      <c r="CD1406" s="80" cm="1">
        <f t="array" aca="1" ref="CD1406" ca="1">(SUM(INDEX(1401:1401,1,MAX(COLUMN($R:$R),COLUMN()-($H1398*12-1))):CD1403)/($H1398*12)+IF($R1408=0,0,SUM(INDEX(1406:1406,1,MAX(COLUMN($R:$R),COLUMN()-(($H1398-$H1399)*12))):CD1408)/(($H1398)*12)))</f>
        <v>-170.46988209043226</v>
      </c>
      <c r="CE1406" s="80" cm="1">
        <f t="array" aca="1" ref="CE1406" ca="1">(SUM(INDEX(1401:1401,1,MAX(COLUMN($R:$R),COLUMN()-($H1398*12-1))):CE1403)/($H1398*12)+IF($R1408=0,0,SUM(INDEX(1406:1406,1,MAX(COLUMN($R:$R),COLUMN()-(($H1398-$H1399)*12))):CE1408)/(($H1398)*12)))</f>
        <v>-173.22291145825517</v>
      </c>
      <c r="CF1406" s="80" cm="1">
        <f t="array" aca="1" ref="CF1406" ca="1">(SUM(INDEX(1401:1401,1,MAX(COLUMN($R:$R),COLUMN()-($H1398*12-1))):CF1403)/($H1398*12)+IF($R1408=0,0,SUM(INDEX(1406:1406,1,MAX(COLUMN($R:$R),COLUMN()-(($H1398-$H1399)*12))):CF1408)/(($H1398)*12)))</f>
        <v>-175.9944376900001</v>
      </c>
      <c r="CG1406" s="80" cm="1">
        <f t="array" aca="1" ref="CG1406" ca="1">(SUM(INDEX(1401:1401,1,MAX(COLUMN($R:$R),COLUMN()-($H1398*12-1))):CG1403)/($H1398*12)+IF($R1408=0,0,SUM(INDEX(1406:1406,1,MAX(COLUMN($R:$R),COLUMN()-(($H1398-$H1399)*12))):CG1408)/(($H1398)*12)))</f>
        <v>-178.78429692487282</v>
      </c>
      <c r="CH1406" s="80" cm="1">
        <f t="array" aca="1" ref="CH1406" ca="1">(SUM(INDEX(1401:1401,1,MAX(COLUMN($R:$R),COLUMN()-($H1398*12-1))):CH1403)/($H1398*12)+IF($R1408=0,0,SUM(INDEX(1406:1406,1,MAX(COLUMN($R:$R),COLUMN()-(($H1398-$H1399)*12))):CH1408)/(($H1398)*12)))</f>
        <v>-181.59231443381188</v>
      </c>
      <c r="CI1406" s="80" cm="1">
        <f t="array" aca="1" ref="CI1406" ca="1">(SUM(INDEX(1401:1401,1,MAX(COLUMN($R:$R),COLUMN()-($H1398*12-1))):CI1403)/($H1398*12)+IF($R1408=0,0,SUM(INDEX(1406:1406,1,MAX(COLUMN($R:$R),COLUMN()-(($H1398-$H1399)*12))):CI1408)/(($H1398)*12)))</f>
        <v>-184.4183042981459</v>
      </c>
      <c r="CJ1406" s="80" cm="1">
        <f t="array" aca="1" ref="CJ1406" ca="1">(SUM(INDEX(1401:1401,1,MAX(COLUMN($R:$R),COLUMN()-($H1398*12-1))):CJ1403)/($H1398*12)+IF($R1408=0,0,SUM(INDEX(1406:1406,1,MAX(COLUMN($R:$R),COLUMN()-(($H1398-$H1399)*12))):CJ1408)/(($H1398)*12)))</f>
        <v>-187.26206908047985</v>
      </c>
      <c r="CK1406" s="80" cm="1">
        <f t="array" aca="1" ref="CK1406" ca="1">(SUM(INDEX(1401:1401,1,MAX(COLUMN($R:$R),COLUMN()-($H1398*12-1))):CK1403)/($H1398*12)+IF($R1408=0,0,SUM(INDEX(1406:1406,1,MAX(COLUMN($R:$R),COLUMN()-(($H1398-$H1399)*12))):CK1408)/(($H1398)*12)))</f>
        <v>-190.12339948763918</v>
      </c>
      <c r="CL1406" s="80" cm="1">
        <f t="array" aca="1" ref="CL1406" ca="1">(SUM(INDEX(1401:1401,1,MAX(COLUMN($R:$R),COLUMN()-($H1398*12-1))):CL1403)/($H1398*12)+IF($R1408=0,0,SUM(INDEX(1406:1406,1,MAX(COLUMN($R:$R),COLUMN()-(($H1398-$H1399)*12))):CL1408)/(($H1398)*12)))</f>
        <v>-193.00207402549779</v>
      </c>
      <c r="CN1406" s="80"/>
      <c r="CO1406" s="80" t="e" cm="1">
        <f t="array" aca="1" ref="CO1406" ca="1">(SUM(INDEX(1401:1401,1,MAX(COLUMN($CN:$CN),COLUMN()-($H1398*4-1))):CO1403)/($H1398*4)-IF($CN1408=0,0,SUM(INDEX(1406:1406,1,MAX(COLUMN($CN:$CN),COLUMN()-(($H1398-$H1399)*4))):CO1408)/(($H1398)*4)))</f>
        <v>#N/A</v>
      </c>
      <c r="CP1406" s="80" t="e" cm="1">
        <f t="array" aca="1" ref="CP1406" ca="1">(SUM(INDEX(1401:1401,1,MAX(COLUMN($CN:$CN),COLUMN()-($H1398*4-1))):CP1403)/($H1398*4)-IF($CN1408=0,0,SUM(INDEX(1406:1406,1,MAX(COLUMN($CN:$CN),COLUMN()-(($H1398-$H1399)*4))):CP1408)/(($H1398)*4)))</f>
        <v>#N/A</v>
      </c>
      <c r="CQ1406" s="80" t="e" cm="1">
        <f t="array" aca="1" ref="CQ1406" ca="1">(SUM(INDEX(1401:1401,1,MAX(COLUMN($CN:$CN),COLUMN()-($H1398*4-1))):CQ1403)/($H1398*4)-IF($CN1408=0,0,SUM(INDEX(1406:1406,1,MAX(COLUMN($CN:$CN),COLUMN()-(($H1398-$H1399)*4))):CQ1408)/(($H1398)*4)))</f>
        <v>#N/A</v>
      </c>
      <c r="CR1406" s="80" t="e" cm="1">
        <f t="array" aca="1" ref="CR1406" ca="1">(SUM(INDEX(1401:1401,1,MAX(COLUMN($CN:$CN),COLUMN()-($H1398*4-1))):CR1403)/($H1398*4)-IF($CN1408=0,0,SUM(INDEX(1406:1406,1,MAX(COLUMN($CN:$CN),COLUMN()-(($H1398-$H1399)*4))):CR1408)/(($H1398)*4)))</f>
        <v>#N/A</v>
      </c>
      <c r="CS1406" s="80" t="e" cm="1">
        <f t="array" aca="1" ref="CS1406" ca="1">(SUM(INDEX(1401:1401,1,MAX(COLUMN($CN:$CN),COLUMN()-($H1398*4-1))):CS1403)/($H1398*4)-IF($CN1408=0,0,SUM(INDEX(1406:1406,1,MAX(COLUMN($CN:$CN),COLUMN()-(($H1398-$H1399)*4))):CS1408)/(($H1398)*4)))</f>
        <v>#N/A</v>
      </c>
      <c r="CT1406" s="80" t="e" cm="1">
        <f t="array" aca="1" ref="CT1406" ca="1">(SUM(INDEX(1401:1401,1,MAX(COLUMN($CN:$CN),COLUMN()-($H1398*4-1))):CT1403)/($H1398*4)-IF($CN1408=0,0,SUM(INDEX(1406:1406,1,MAX(COLUMN($CN:$CN),COLUMN()-(($H1398-$H1399)*4))):CT1408)/(($H1398)*4)))</f>
        <v>#N/A</v>
      </c>
      <c r="CU1406" s="80" t="e" cm="1">
        <f t="array" aca="1" ref="CU1406" ca="1">(SUM(INDEX(1401:1401,1,MAX(COLUMN($CN:$CN),COLUMN()-($H1398*4-1))):CU1403)/($H1398*4)-IF($CN1408=0,0,SUM(INDEX(1406:1406,1,MAX(COLUMN($CN:$CN),COLUMN()-(($H1398-$H1399)*4))):CU1408)/(($H1398)*4)))</f>
        <v>#N/A</v>
      </c>
      <c r="CV1406" s="80" t="e" cm="1">
        <f t="array" aca="1" ref="CV1406" ca="1">(SUM(INDEX(1401:1401,1,MAX(COLUMN($CN:$CN),COLUMN()-($H1398*4-1))):CV1403)/($H1398*4)-IF($CN1408=0,0,SUM(INDEX(1406:1406,1,MAX(COLUMN($CN:$CN),COLUMN()-(($H1398-$H1399)*4))):CV1408)/(($H1398)*4)))</f>
        <v>#N/A</v>
      </c>
      <c r="CW1406" s="80" t="e" cm="1">
        <f t="array" aca="1" ref="CW1406" ca="1">(SUM(INDEX(1401:1401,1,MAX(COLUMN($CN:$CN),COLUMN()-($H1398*4-1))):CW1403)/($H1398*4)-IF($CN1408=0,0,SUM(INDEX(1406:1406,1,MAX(COLUMN($CN:$CN),COLUMN()-(($H1398-$H1399)*4))):CW1408)/(($H1398)*4)))</f>
        <v>#N/A</v>
      </c>
      <c r="CX1406" s="80" t="e" cm="1">
        <f t="array" aca="1" ref="CX1406" ca="1">(SUM(INDEX(1401:1401,1,MAX(COLUMN($CN:$CN),COLUMN()-($H1398*4-1))):CX1403)/($H1398*4)-IF($CN1408=0,0,SUM(INDEX(1406:1406,1,MAX(COLUMN($CN:$CN),COLUMN()-(($H1398-$H1399)*4))):CX1408)/(($H1398)*4)))</f>
        <v>#N/A</v>
      </c>
      <c r="CY1406" s="80" t="e" cm="1">
        <f t="array" aca="1" ref="CY1406" ca="1">(SUM(INDEX(1401:1401,1,MAX(COLUMN($CN:$CN),COLUMN()-($H1398*4-1))):CY1403)/($H1398*4)-IF($CN1408=0,0,SUM(INDEX(1406:1406,1,MAX(COLUMN($CN:$CN),COLUMN()-(($H1398-$H1399)*4))):CY1408)/(($H1398)*4)))</f>
        <v>#N/A</v>
      </c>
      <c r="CZ1406" s="80" t="e" cm="1">
        <f t="array" aca="1" ref="CZ1406" ca="1">(SUM(INDEX(1401:1401,1,MAX(COLUMN($CN:$CN),COLUMN()-($H1398*4-1))):CZ1403)/($H1398*4)-IF($CN1408=0,0,SUM(INDEX(1406:1406,1,MAX(COLUMN($CN:$CN),COLUMN()-(($H1398-$H1399)*4))):CZ1408)/(($H1398)*4)))</f>
        <v>#N/A</v>
      </c>
      <c r="DA1406" s="80" t="e" cm="1">
        <f t="array" aca="1" ref="DA1406" ca="1">(SUM(INDEX(1401:1401,1,MAX(COLUMN($CN:$CN),COLUMN()-($H1398*4-1))):DA1403)/($H1398*4)-IF($CN1408=0,0,SUM(INDEX(1406:1406,1,MAX(COLUMN($CN:$CN),COLUMN()-(($H1398-$H1399)*4))):DA1408)/(($H1398)*4)))</f>
        <v>#N/A</v>
      </c>
      <c r="DB1406" s="80" t="e" cm="1">
        <f t="array" aca="1" ref="DB1406" ca="1">(SUM(INDEX(1401:1401,1,MAX(COLUMN($CN:$CN),COLUMN()-($H1398*4-1))):DB1403)/($H1398*4)-IF($CN1408=0,0,SUM(INDEX(1406:1406,1,MAX(COLUMN($CN:$CN),COLUMN()-(($H1398-$H1399)*4))):DB1408)/(($H1398)*4)))</f>
        <v>#N/A</v>
      </c>
      <c r="DC1406" s="80" t="e" cm="1">
        <f t="array" aca="1" ref="DC1406" ca="1">(SUM(INDEX(1401:1401,1,MAX(COLUMN($CN:$CN),COLUMN()-($H1398*4-1))):DC1403)/($H1398*4)-IF($CN1408=0,0,SUM(INDEX(1406:1406,1,MAX(COLUMN($CN:$CN),COLUMN()-(($H1398-$H1399)*4))):DC1408)/(($H1398)*4)))</f>
        <v>#N/A</v>
      </c>
      <c r="DD1406" s="80" t="e" cm="1">
        <f t="array" aca="1" ref="DD1406" ca="1">(SUM(INDEX(1401:1401,1,MAX(COLUMN($CN:$CN),COLUMN()-($H1398*4-1))):DD1403)/($H1398*4)-IF($CN1408=0,0,SUM(INDEX(1406:1406,1,MAX(COLUMN($CN:$CN),COLUMN()-(($H1398-$H1399)*4))):DD1408)/(($H1398)*4)))</f>
        <v>#N/A</v>
      </c>
      <c r="DE1406" s="80" t="e" cm="1">
        <f t="array" aca="1" ref="DE1406" ca="1">(SUM(INDEX(1401:1401,1,MAX(COLUMN($CN:$CN),COLUMN()-($H1398*4-1))):DE1403)/($H1398*4)-IF($CN1408=0,0,SUM(INDEX(1406:1406,1,MAX(COLUMN($CN:$CN),COLUMN()-(($H1398-$H1399)*4))):DE1408)/(($H1398)*4)))</f>
        <v>#N/A</v>
      </c>
      <c r="DF1406" s="80" t="e" cm="1">
        <f t="array" aca="1" ref="DF1406" ca="1">(SUM(INDEX(1401:1401,1,MAX(COLUMN($CN:$CN),COLUMN()-($H1398*4-1))):DF1403)/($H1398*4)-IF($CN1408=0,0,SUM(INDEX(1406:1406,1,MAX(COLUMN($CN:$CN),COLUMN()-(($H1398-$H1399)*4))):DF1408)/(($H1398)*4)))</f>
        <v>#N/A</v>
      </c>
      <c r="DG1406" s="80" t="e" cm="1">
        <f t="array" aca="1" ref="DG1406" ca="1">(SUM(INDEX(1401:1401,1,MAX(COLUMN($CN:$CN),COLUMN()-($H1398*4-1))):DG1403)/($H1398*4)-IF($CN1408=0,0,SUM(INDEX(1406:1406,1,MAX(COLUMN($CN:$CN),COLUMN()-(($H1398-$H1399)*4))):DG1408)/(($H1398)*4)))</f>
        <v>#N/A</v>
      </c>
      <c r="DH1406" s="80" t="e" cm="1">
        <f t="array" aca="1" ref="DH1406" ca="1">(SUM(INDEX(1401:1401,1,MAX(COLUMN($CN:$CN),COLUMN()-($H1398*4-1))):DH1403)/($H1398*4)-IF($CN1408=0,0,SUM(INDEX(1406:1406,1,MAX(COLUMN($CN:$CN),COLUMN()-(($H1398-$H1399)*4))):DH1408)/(($H1398)*4)))</f>
        <v>#N/A</v>
      </c>
      <c r="DI1406" s="80" t="e" cm="1">
        <f t="array" aca="1" ref="DI1406" ca="1">(SUM(INDEX(1401:1401,1,MAX(COLUMN($CN:$CN),COLUMN()-($H1398*4-1))):DI1403)/($H1398*4)-IF($CN1408=0,0,SUM(INDEX(1406:1406,1,MAX(COLUMN($CN:$CN),COLUMN()-(($H1398-$H1399)*4))):DI1408)/(($H1398)*4)))</f>
        <v>#N/A</v>
      </c>
      <c r="DJ1406" s="80" t="e" cm="1">
        <f t="array" aca="1" ref="DJ1406" ca="1">(SUM(INDEX(1401:1401,1,MAX(COLUMN($CN:$CN),COLUMN()-($H1398*4-1))):DJ1403)/($H1398*4)-IF($CN1408=0,0,SUM(INDEX(1406:1406,1,MAX(COLUMN($CN:$CN),COLUMN()-(($H1398-$H1399)*4))):DJ1408)/(($H1398)*4)))</f>
        <v>#N/A</v>
      </c>
      <c r="DK1406" s="80" t="e" cm="1">
        <f t="array" aca="1" ref="DK1406" ca="1">(SUM(INDEX(1401:1401,1,MAX(COLUMN($CN:$CN),COLUMN()-($H1398*4-1))):DK1403)/($H1398*4)-IF($CN1408=0,0,SUM(INDEX(1406:1406,1,MAX(COLUMN($CN:$CN),COLUMN()-(($H1398-$H1399)*4))):DK1408)/(($H1398)*4)))</f>
        <v>#N/A</v>
      </c>
      <c r="DL1406" s="80" t="e" cm="1">
        <f t="array" aca="1" ref="DL1406" ca="1">(SUM(INDEX(1401:1401,1,MAX(COLUMN($CN:$CN),COLUMN()-($H1398*4-1))):DL1403)/($H1398*4)-IF($CN1408=0,0,SUM(INDEX(1406:1406,1,MAX(COLUMN($CN:$CN),COLUMN()-(($H1398-$H1399)*4))):DL1408)/(($H1398)*4)))</f>
        <v>#N/A</v>
      </c>
    </row>
    <row r="1407" spans="1:116" x14ac:dyDescent="0.4">
      <c r="B1407" s="8"/>
      <c r="C1407" s="8"/>
      <c r="D1407" t="s">
        <v>768</v>
      </c>
      <c r="E1407" s="8" t="str">
        <f t="shared" si="1775"/>
        <v>1407 FAINTR-S</v>
      </c>
      <c r="G1407" s="125"/>
      <c r="I1407" s="62"/>
      <c r="J1407" s="62"/>
      <c r="K1407" s="53"/>
      <c r="L1407" s="53"/>
      <c r="M1407" s="53"/>
      <c r="N1407" s="53"/>
      <c r="O1407" s="53"/>
      <c r="P1407" s="53"/>
      <c r="R1407" s="82"/>
      <c r="S1407" s="153"/>
      <c r="T1407" s="153"/>
      <c r="U1407" s="153"/>
      <c r="V1407" s="153"/>
      <c r="W1407" s="153"/>
      <c r="X1407" s="153"/>
      <c r="Y1407" s="153"/>
      <c r="Z1407" s="153"/>
      <c r="AA1407" s="153"/>
      <c r="AB1407" s="153"/>
      <c r="AC1407" s="153"/>
      <c r="AD1407" s="153"/>
      <c r="AE1407" s="153"/>
      <c r="AF1407" s="153"/>
      <c r="AG1407" s="153"/>
      <c r="AH1407" s="153"/>
      <c r="AI1407" s="153"/>
      <c r="AJ1407" s="153"/>
      <c r="AK1407" s="153"/>
      <c r="AL1407" s="153"/>
      <c r="AM1407" s="153"/>
      <c r="AN1407" s="153"/>
      <c r="AO1407" s="153"/>
      <c r="AP1407" s="153"/>
      <c r="AQ1407" s="153"/>
      <c r="AR1407" s="153"/>
      <c r="AS1407" s="153"/>
      <c r="AT1407" s="153"/>
      <c r="AU1407" s="153"/>
      <c r="AV1407" s="153"/>
      <c r="AW1407" s="153"/>
      <c r="AX1407" s="153"/>
      <c r="AY1407" s="153"/>
      <c r="AZ1407" s="153"/>
      <c r="BA1407" s="153"/>
      <c r="BB1407" s="153"/>
      <c r="BC1407" s="153"/>
      <c r="BD1407" s="153"/>
      <c r="BE1407" s="153"/>
      <c r="BF1407" s="153"/>
      <c r="BG1407" s="153"/>
      <c r="BH1407" s="153"/>
      <c r="BI1407" s="153"/>
      <c r="BJ1407" s="153"/>
      <c r="BK1407" s="153"/>
      <c r="BL1407" s="153"/>
      <c r="BM1407" s="153"/>
      <c r="BN1407" s="153"/>
      <c r="BO1407" s="153"/>
      <c r="BP1407" s="153"/>
      <c r="BQ1407" s="153"/>
      <c r="BR1407" s="153"/>
      <c r="BS1407" s="153"/>
      <c r="BT1407" s="153"/>
      <c r="BU1407" s="153"/>
      <c r="BV1407" s="153"/>
      <c r="BW1407" s="153"/>
      <c r="BX1407" s="153"/>
      <c r="BY1407" s="153"/>
      <c r="BZ1407" s="153"/>
      <c r="CA1407" s="153"/>
      <c r="CB1407" s="153"/>
      <c r="CC1407" s="153"/>
      <c r="CD1407" s="153"/>
      <c r="CE1407" s="153"/>
      <c r="CF1407" s="153"/>
      <c r="CG1407" s="153"/>
      <c r="CH1407" s="153"/>
      <c r="CI1407" s="153"/>
      <c r="CJ1407" s="153"/>
      <c r="CK1407" s="153"/>
      <c r="CL1407" s="153"/>
      <c r="CN1407" s="62"/>
      <c r="CO1407" s="153"/>
      <c r="CP1407" s="153"/>
      <c r="CQ1407" s="153"/>
      <c r="CR1407" s="153"/>
      <c r="CS1407" s="153"/>
      <c r="CT1407" s="153"/>
      <c r="CU1407" s="153"/>
      <c r="CV1407" s="153"/>
      <c r="CW1407" s="153"/>
      <c r="CX1407" s="153"/>
      <c r="CY1407" s="153"/>
      <c r="CZ1407" s="153"/>
      <c r="DA1407" s="153"/>
      <c r="DB1407" s="153"/>
      <c r="DC1407" s="153"/>
      <c r="DD1407" s="153"/>
      <c r="DE1407" s="153"/>
      <c r="DF1407" s="153"/>
      <c r="DG1407" s="153"/>
      <c r="DH1407" s="153"/>
      <c r="DI1407" s="153"/>
      <c r="DJ1407" s="153"/>
      <c r="DK1407" s="153"/>
      <c r="DL1407" s="153"/>
    </row>
    <row r="1408" spans="1:116" x14ac:dyDescent="0.4">
      <c r="B1408" s="8" t="str">
        <f>E1408</f>
        <v>1408 FAINTR-S</v>
      </c>
      <c r="C1408" s="8"/>
      <c r="D1408" t="s">
        <v>768</v>
      </c>
      <c r="E1408" s="8" t="str">
        <f t="shared" si="1775"/>
        <v>1408 FAINTR-S</v>
      </c>
      <c r="G1408" s="125" t="s">
        <v>219</v>
      </c>
      <c r="I1408" s="74">
        <v>100</v>
      </c>
      <c r="J1408" s="74"/>
      <c r="K1408" s="53"/>
      <c r="L1408" s="53"/>
      <c r="M1408" s="53"/>
      <c r="N1408" s="53"/>
      <c r="O1408" s="53"/>
      <c r="P1408" s="53"/>
      <c r="R1408" s="24">
        <f>-$I1408</f>
        <v>-100</v>
      </c>
      <c r="S1408" s="153"/>
      <c r="T1408" s="153"/>
      <c r="U1408" s="153"/>
      <c r="V1408" s="153"/>
      <c r="W1408" s="153"/>
      <c r="X1408" s="153"/>
      <c r="Y1408" s="153"/>
      <c r="Z1408" s="153"/>
      <c r="AA1408" s="153"/>
      <c r="AB1408" s="153"/>
      <c r="AC1408" s="153"/>
      <c r="AD1408" s="153"/>
      <c r="AE1408" s="153"/>
      <c r="AF1408" s="153"/>
      <c r="AG1408" s="153"/>
      <c r="AH1408" s="153"/>
      <c r="AI1408" s="153"/>
      <c r="AJ1408" s="153"/>
      <c r="AK1408" s="153"/>
      <c r="AL1408" s="153"/>
      <c r="AM1408" s="153"/>
      <c r="AN1408" s="153"/>
      <c r="AO1408" s="153"/>
      <c r="AP1408" s="153"/>
      <c r="AQ1408" s="153"/>
      <c r="AR1408" s="153"/>
      <c r="AS1408" s="153"/>
      <c r="AT1408" s="153"/>
      <c r="AU1408" s="153"/>
      <c r="AV1408" s="153"/>
      <c r="AW1408" s="153"/>
      <c r="AX1408" s="153"/>
      <c r="AY1408" s="153"/>
      <c r="AZ1408" s="153"/>
      <c r="BA1408" s="153"/>
      <c r="BB1408" s="153"/>
      <c r="BC1408" s="153"/>
      <c r="BD1408" s="153"/>
      <c r="BE1408" s="153"/>
      <c r="BF1408" s="153"/>
      <c r="BG1408" s="153"/>
      <c r="BH1408" s="153"/>
      <c r="BI1408" s="153"/>
      <c r="BJ1408" s="153"/>
      <c r="BK1408" s="153"/>
      <c r="BL1408" s="153"/>
      <c r="BM1408" s="153"/>
      <c r="BN1408" s="153"/>
      <c r="BO1408" s="153"/>
      <c r="BP1408" s="153"/>
      <c r="BQ1408" s="153"/>
      <c r="BR1408" s="153"/>
      <c r="BS1408" s="153"/>
      <c r="BT1408" s="153"/>
      <c r="BU1408" s="153"/>
      <c r="BV1408" s="153"/>
      <c r="BW1408" s="153"/>
      <c r="BX1408" s="153"/>
      <c r="BY1408" s="153"/>
      <c r="BZ1408" s="153"/>
      <c r="CA1408" s="153"/>
      <c r="CB1408" s="153"/>
      <c r="CC1408" s="153"/>
      <c r="CD1408" s="153"/>
      <c r="CE1408" s="153"/>
      <c r="CF1408" s="153"/>
      <c r="CG1408" s="153"/>
      <c r="CH1408" s="153"/>
      <c r="CI1408" s="153"/>
      <c r="CJ1408" s="153"/>
      <c r="CK1408" s="153"/>
      <c r="CL1408" s="153"/>
      <c r="CN1408" s="74">
        <f>I1408</f>
        <v>100</v>
      </c>
      <c r="CO1408" s="153"/>
      <c r="CP1408" s="153"/>
      <c r="CQ1408" s="153"/>
      <c r="CR1408" s="153"/>
      <c r="CS1408" s="153"/>
      <c r="CT1408" s="153"/>
      <c r="CU1408" s="153"/>
      <c r="CV1408" s="153"/>
      <c r="CW1408" s="153"/>
      <c r="CX1408" s="153"/>
      <c r="CY1408" s="153"/>
      <c r="CZ1408" s="153"/>
      <c r="DA1408" s="153"/>
      <c r="DB1408" s="153"/>
      <c r="DC1408" s="153"/>
      <c r="DD1408" s="153"/>
      <c r="DE1408" s="153"/>
      <c r="DF1408" s="153"/>
      <c r="DG1408" s="153"/>
      <c r="DH1408" s="153"/>
      <c r="DI1408" s="153"/>
      <c r="DJ1408" s="153"/>
      <c r="DK1408" s="153"/>
      <c r="DL1408" s="153"/>
    </row>
    <row r="1409" spans="1:116" x14ac:dyDescent="0.4">
      <c r="D1409" t="s">
        <v>768</v>
      </c>
      <c r="E1409" s="8" t="str">
        <f t="shared" si="1775"/>
        <v>1409 FAINTR-S</v>
      </c>
      <c r="G1409" s="125"/>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c r="CO1409" s="72"/>
      <c r="CP1409" s="72"/>
      <c r="CQ1409" s="72"/>
      <c r="CR1409" s="72"/>
      <c r="CS1409" s="72"/>
      <c r="CT1409" s="72"/>
      <c r="CU1409" s="72"/>
      <c r="CV1409" s="72"/>
      <c r="CW1409" s="72"/>
      <c r="CX1409" s="72"/>
      <c r="CY1409" s="72"/>
      <c r="CZ1409" s="72"/>
      <c r="DA1409" s="72"/>
      <c r="DB1409" s="72"/>
      <c r="DC1409" s="72"/>
      <c r="DD1409" s="72"/>
      <c r="DE1409" s="72"/>
      <c r="DF1409" s="72"/>
      <c r="DG1409" s="72"/>
      <c r="DH1409" s="72"/>
      <c r="DI1409" s="72"/>
      <c r="DJ1409" s="72"/>
      <c r="DK1409" s="72"/>
      <c r="DL1409" s="72"/>
    </row>
    <row r="1410" spans="1:116" x14ac:dyDescent="0.4">
      <c r="D1410" t="s">
        <v>768</v>
      </c>
      <c r="E1410" s="8" t="str">
        <f t="shared" si="1775"/>
        <v>1410 FAINTR-S</v>
      </c>
      <c r="G1410" s="95" t="s">
        <v>205</v>
      </c>
      <c r="H1410" s="12"/>
      <c r="S1410" s="72"/>
      <c r="T1410" s="72"/>
      <c r="U1410" s="72"/>
      <c r="V1410" s="72"/>
      <c r="W1410" s="72"/>
      <c r="X1410" s="72"/>
      <c r="Y1410" s="72"/>
      <c r="Z1410" s="72"/>
      <c r="AA1410" s="72"/>
      <c r="AB1410" s="72"/>
      <c r="AC1410" s="72"/>
      <c r="AD1410" s="72"/>
      <c r="AE1410" s="72"/>
      <c r="AF1410" s="72"/>
      <c r="AG1410" s="72"/>
      <c r="AH1410" s="72"/>
      <c r="AI1410" s="72"/>
      <c r="AJ1410" s="72"/>
      <c r="AK1410" s="72"/>
      <c r="AL1410" s="72"/>
      <c r="AM1410" s="72"/>
      <c r="AN1410" s="72"/>
      <c r="AO1410" s="72"/>
      <c r="AP1410" s="72"/>
      <c r="AQ1410" s="72"/>
      <c r="AR1410" s="72"/>
      <c r="AS1410" s="72"/>
      <c r="AT1410" s="72"/>
      <c r="AU1410" s="72"/>
      <c r="AV1410" s="72"/>
      <c r="AW1410" s="72"/>
      <c r="AX1410" s="72"/>
      <c r="AY1410" s="72"/>
      <c r="AZ1410" s="72"/>
      <c r="BA1410" s="72"/>
      <c r="BB1410" s="72"/>
      <c r="BC1410" s="72"/>
      <c r="BD1410" s="72"/>
      <c r="BE1410" s="72"/>
      <c r="BF1410" s="72"/>
      <c r="BG1410" s="72"/>
      <c r="BH1410" s="72"/>
      <c r="BI1410" s="72"/>
      <c r="BJ1410" s="72"/>
      <c r="BK1410" s="72"/>
      <c r="BL1410" s="72"/>
      <c r="BM1410" s="72"/>
      <c r="BN1410" s="72"/>
      <c r="BO1410" s="72"/>
      <c r="BP1410" s="72"/>
      <c r="BQ1410" s="72"/>
      <c r="BR1410" s="72"/>
      <c r="BS1410" s="72"/>
      <c r="BT1410" s="72"/>
      <c r="BU1410" s="72"/>
      <c r="BV1410" s="72"/>
      <c r="BW1410" s="72"/>
      <c r="BX1410" s="72"/>
      <c r="BY1410" s="72"/>
      <c r="BZ1410" s="72"/>
      <c r="CA1410" s="72"/>
      <c r="CB1410" s="72"/>
      <c r="CC1410" s="72"/>
      <c r="CD1410" s="72"/>
      <c r="CE1410" s="72"/>
      <c r="CF1410" s="72"/>
      <c r="CG1410" s="72"/>
      <c r="CH1410" s="72"/>
      <c r="CI1410" s="72"/>
      <c r="CJ1410" s="72"/>
      <c r="CK1410" s="72"/>
      <c r="CL1410" s="72"/>
      <c r="CO1410" s="72"/>
      <c r="CP1410" s="72"/>
      <c r="CQ1410" s="72"/>
      <c r="CR1410" s="72"/>
      <c r="CS1410" s="72"/>
      <c r="CT1410" s="72"/>
      <c r="CU1410" s="72"/>
      <c r="CV1410" s="72"/>
      <c r="CW1410" s="72"/>
      <c r="CX1410" s="72"/>
      <c r="CY1410" s="72"/>
      <c r="CZ1410" s="72"/>
      <c r="DA1410" s="72"/>
      <c r="DB1410" s="72"/>
      <c r="DC1410" s="72"/>
      <c r="DD1410" s="72"/>
      <c r="DE1410" s="72"/>
      <c r="DF1410" s="72"/>
      <c r="DG1410" s="72"/>
      <c r="DH1410" s="72"/>
      <c r="DI1410" s="72"/>
      <c r="DJ1410" s="72"/>
      <c r="DK1410" s="72"/>
      <c r="DL1410" s="72"/>
    </row>
    <row r="1411" spans="1:116" x14ac:dyDescent="0.4">
      <c r="D1411" t="s">
        <v>768</v>
      </c>
      <c r="E1411" s="8" t="str">
        <f t="shared" si="1775"/>
        <v>1411 FAINTR-S</v>
      </c>
      <c r="G1411" s="158" t="str">
        <f>"Gross PP&amp;E - "&amp;SUBSTITUTE(G1396,":","")</f>
        <v>Gross PP&amp;E - Revenue driven intangible assets</v>
      </c>
      <c r="I1411" s="80">
        <f>I1408</f>
        <v>100</v>
      </c>
      <c r="J1411" s="80"/>
      <c r="K1411" s="24">
        <f t="shared" ref="K1411:P1413" ca="1" si="1780">SUMIF($4:$4,K$2,1411:1411)</f>
        <v>1300</v>
      </c>
      <c r="L1411" s="24">
        <f t="shared" ca="1" si="1780"/>
        <v>2500</v>
      </c>
      <c r="M1411" s="24">
        <f t="shared" ca="1" si="1780"/>
        <v>3700</v>
      </c>
      <c r="N1411" s="24">
        <f t="shared" ca="1" si="1780"/>
        <v>4900</v>
      </c>
      <c r="O1411" s="24">
        <f t="shared" ca="1" si="1780"/>
        <v>6100</v>
      </c>
      <c r="P1411" s="24">
        <f t="shared" ca="1" si="1780"/>
        <v>7300</v>
      </c>
      <c r="R1411" s="24">
        <f>$I1411</f>
        <v>100</v>
      </c>
      <c r="S1411" s="80">
        <f t="shared" ref="S1411:AX1411" ca="1" si="1781">-S1403+R1411</f>
        <v>200</v>
      </c>
      <c r="T1411" s="80">
        <f t="shared" ca="1" si="1781"/>
        <v>300</v>
      </c>
      <c r="U1411" s="80">
        <f t="shared" ca="1" si="1781"/>
        <v>400</v>
      </c>
      <c r="V1411" s="80">
        <f t="shared" ca="1" si="1781"/>
        <v>500</v>
      </c>
      <c r="W1411" s="80">
        <f t="shared" ca="1" si="1781"/>
        <v>600</v>
      </c>
      <c r="X1411" s="80">
        <f t="shared" ca="1" si="1781"/>
        <v>700</v>
      </c>
      <c r="Y1411" s="80">
        <f t="shared" ca="1" si="1781"/>
        <v>800</v>
      </c>
      <c r="Z1411" s="80">
        <f t="shared" ca="1" si="1781"/>
        <v>900</v>
      </c>
      <c r="AA1411" s="80">
        <f t="shared" ca="1" si="1781"/>
        <v>1000</v>
      </c>
      <c r="AB1411" s="80">
        <f t="shared" ca="1" si="1781"/>
        <v>1100</v>
      </c>
      <c r="AC1411" s="80">
        <f t="shared" ca="1" si="1781"/>
        <v>1200</v>
      </c>
      <c r="AD1411" s="80">
        <f t="shared" ca="1" si="1781"/>
        <v>1300</v>
      </c>
      <c r="AE1411" s="80">
        <f t="shared" ca="1" si="1781"/>
        <v>1400</v>
      </c>
      <c r="AF1411" s="80">
        <f t="shared" ca="1" si="1781"/>
        <v>1500</v>
      </c>
      <c r="AG1411" s="80">
        <f t="shared" ca="1" si="1781"/>
        <v>1600</v>
      </c>
      <c r="AH1411" s="80">
        <f t="shared" ca="1" si="1781"/>
        <v>1700</v>
      </c>
      <c r="AI1411" s="80">
        <f t="shared" ca="1" si="1781"/>
        <v>1800</v>
      </c>
      <c r="AJ1411" s="80">
        <f t="shared" ca="1" si="1781"/>
        <v>1900</v>
      </c>
      <c r="AK1411" s="80">
        <f t="shared" ca="1" si="1781"/>
        <v>2000</v>
      </c>
      <c r="AL1411" s="80">
        <f t="shared" ca="1" si="1781"/>
        <v>2100</v>
      </c>
      <c r="AM1411" s="80">
        <f t="shared" ca="1" si="1781"/>
        <v>2200</v>
      </c>
      <c r="AN1411" s="80">
        <f t="shared" ca="1" si="1781"/>
        <v>2300</v>
      </c>
      <c r="AO1411" s="80">
        <f t="shared" ca="1" si="1781"/>
        <v>2400</v>
      </c>
      <c r="AP1411" s="80">
        <f t="shared" ca="1" si="1781"/>
        <v>2500</v>
      </c>
      <c r="AQ1411" s="80">
        <f t="shared" ca="1" si="1781"/>
        <v>2600</v>
      </c>
      <c r="AR1411" s="80">
        <f t="shared" ca="1" si="1781"/>
        <v>2700</v>
      </c>
      <c r="AS1411" s="80">
        <f t="shared" ca="1" si="1781"/>
        <v>2800</v>
      </c>
      <c r="AT1411" s="80">
        <f t="shared" ca="1" si="1781"/>
        <v>2900</v>
      </c>
      <c r="AU1411" s="80">
        <f t="shared" ca="1" si="1781"/>
        <v>3000</v>
      </c>
      <c r="AV1411" s="80">
        <f t="shared" ca="1" si="1781"/>
        <v>3100</v>
      </c>
      <c r="AW1411" s="80">
        <f t="shared" ca="1" si="1781"/>
        <v>3200</v>
      </c>
      <c r="AX1411" s="80">
        <f t="shared" ca="1" si="1781"/>
        <v>3300</v>
      </c>
      <c r="AY1411" s="80">
        <f t="shared" ref="AY1411:CD1411" ca="1" si="1782">-AY1403+AX1411</f>
        <v>3400</v>
      </c>
      <c r="AZ1411" s="80">
        <f t="shared" ca="1" si="1782"/>
        <v>3500</v>
      </c>
      <c r="BA1411" s="80">
        <f t="shared" ca="1" si="1782"/>
        <v>3600</v>
      </c>
      <c r="BB1411" s="80">
        <f t="shared" ca="1" si="1782"/>
        <v>3700</v>
      </c>
      <c r="BC1411" s="80">
        <f t="shared" ca="1" si="1782"/>
        <v>3800</v>
      </c>
      <c r="BD1411" s="80">
        <f t="shared" ca="1" si="1782"/>
        <v>3900</v>
      </c>
      <c r="BE1411" s="80">
        <f t="shared" ca="1" si="1782"/>
        <v>4000</v>
      </c>
      <c r="BF1411" s="80">
        <f t="shared" ca="1" si="1782"/>
        <v>4100</v>
      </c>
      <c r="BG1411" s="80">
        <f t="shared" ca="1" si="1782"/>
        <v>4200</v>
      </c>
      <c r="BH1411" s="80">
        <f t="shared" ca="1" si="1782"/>
        <v>4300</v>
      </c>
      <c r="BI1411" s="80">
        <f t="shared" ca="1" si="1782"/>
        <v>4400</v>
      </c>
      <c r="BJ1411" s="80">
        <f t="shared" ca="1" si="1782"/>
        <v>4500</v>
      </c>
      <c r="BK1411" s="80">
        <f t="shared" ca="1" si="1782"/>
        <v>4600</v>
      </c>
      <c r="BL1411" s="80">
        <f t="shared" ca="1" si="1782"/>
        <v>4700</v>
      </c>
      <c r="BM1411" s="80">
        <f t="shared" ca="1" si="1782"/>
        <v>4800</v>
      </c>
      <c r="BN1411" s="80">
        <f t="shared" ca="1" si="1782"/>
        <v>4900</v>
      </c>
      <c r="BO1411" s="80">
        <f t="shared" ca="1" si="1782"/>
        <v>5000</v>
      </c>
      <c r="BP1411" s="80">
        <f t="shared" ca="1" si="1782"/>
        <v>5100</v>
      </c>
      <c r="BQ1411" s="80">
        <f t="shared" ca="1" si="1782"/>
        <v>5200</v>
      </c>
      <c r="BR1411" s="80">
        <f t="shared" ca="1" si="1782"/>
        <v>5300</v>
      </c>
      <c r="BS1411" s="80">
        <f t="shared" ca="1" si="1782"/>
        <v>5400</v>
      </c>
      <c r="BT1411" s="80">
        <f t="shared" ca="1" si="1782"/>
        <v>5500</v>
      </c>
      <c r="BU1411" s="80">
        <f t="shared" ca="1" si="1782"/>
        <v>5600</v>
      </c>
      <c r="BV1411" s="80">
        <f t="shared" ca="1" si="1782"/>
        <v>5700</v>
      </c>
      <c r="BW1411" s="80">
        <f t="shared" ca="1" si="1782"/>
        <v>5800</v>
      </c>
      <c r="BX1411" s="80">
        <f t="shared" ca="1" si="1782"/>
        <v>5900</v>
      </c>
      <c r="BY1411" s="80">
        <f t="shared" ca="1" si="1782"/>
        <v>6000</v>
      </c>
      <c r="BZ1411" s="80">
        <f t="shared" ca="1" si="1782"/>
        <v>6100</v>
      </c>
      <c r="CA1411" s="80">
        <f t="shared" ca="1" si="1782"/>
        <v>6200</v>
      </c>
      <c r="CB1411" s="80">
        <f t="shared" ca="1" si="1782"/>
        <v>6300</v>
      </c>
      <c r="CC1411" s="80">
        <f t="shared" ca="1" si="1782"/>
        <v>6400</v>
      </c>
      <c r="CD1411" s="80">
        <f t="shared" ca="1" si="1782"/>
        <v>6500</v>
      </c>
      <c r="CE1411" s="80">
        <f t="shared" ref="CE1411:CL1411" ca="1" si="1783">-CE1403+CD1411</f>
        <v>6600</v>
      </c>
      <c r="CF1411" s="80">
        <f t="shared" ca="1" si="1783"/>
        <v>6700</v>
      </c>
      <c r="CG1411" s="80">
        <f t="shared" ca="1" si="1783"/>
        <v>6800</v>
      </c>
      <c r="CH1411" s="80">
        <f t="shared" ca="1" si="1783"/>
        <v>6900</v>
      </c>
      <c r="CI1411" s="80">
        <f t="shared" ca="1" si="1783"/>
        <v>7000</v>
      </c>
      <c r="CJ1411" s="80">
        <f t="shared" ca="1" si="1783"/>
        <v>7100</v>
      </c>
      <c r="CK1411" s="80">
        <f t="shared" ca="1" si="1783"/>
        <v>7200</v>
      </c>
      <c r="CL1411" s="80">
        <f t="shared" ca="1" si="1783"/>
        <v>7300</v>
      </c>
      <c r="CN1411" s="80">
        <f>CN1408</f>
        <v>100</v>
      </c>
      <c r="CO1411" s="80" t="e">
        <f t="shared" ref="CO1411" ca="1" si="1784">-CO1403+CN1411</f>
        <v>#N/A</v>
      </c>
      <c r="CP1411" s="80" t="e">
        <f t="shared" ref="CP1411:DL1411" ca="1" si="1785">-CP1403+CO1411</f>
        <v>#N/A</v>
      </c>
      <c r="CQ1411" s="80" t="e">
        <f t="shared" ca="1" si="1785"/>
        <v>#N/A</v>
      </c>
      <c r="CR1411" s="80" t="e">
        <f t="shared" ca="1" si="1785"/>
        <v>#N/A</v>
      </c>
      <c r="CS1411" s="80" t="e">
        <f t="shared" ca="1" si="1785"/>
        <v>#N/A</v>
      </c>
      <c r="CT1411" s="80" t="e">
        <f t="shared" ca="1" si="1785"/>
        <v>#N/A</v>
      </c>
      <c r="CU1411" s="80" t="e">
        <f t="shared" ca="1" si="1785"/>
        <v>#N/A</v>
      </c>
      <c r="CV1411" s="80" t="e">
        <f t="shared" ca="1" si="1785"/>
        <v>#N/A</v>
      </c>
      <c r="CW1411" s="80" t="e">
        <f t="shared" ca="1" si="1785"/>
        <v>#N/A</v>
      </c>
      <c r="CX1411" s="80" t="e">
        <f t="shared" ca="1" si="1785"/>
        <v>#N/A</v>
      </c>
      <c r="CY1411" s="80" t="e">
        <f t="shared" ca="1" si="1785"/>
        <v>#N/A</v>
      </c>
      <c r="CZ1411" s="80" t="e">
        <f t="shared" ca="1" si="1785"/>
        <v>#N/A</v>
      </c>
      <c r="DA1411" s="80" t="e">
        <f t="shared" ca="1" si="1785"/>
        <v>#N/A</v>
      </c>
      <c r="DB1411" s="80" t="e">
        <f t="shared" ca="1" si="1785"/>
        <v>#N/A</v>
      </c>
      <c r="DC1411" s="80" t="e">
        <f t="shared" ca="1" si="1785"/>
        <v>#N/A</v>
      </c>
      <c r="DD1411" s="80" t="e">
        <f t="shared" ca="1" si="1785"/>
        <v>#N/A</v>
      </c>
      <c r="DE1411" s="80" t="e">
        <f t="shared" ca="1" si="1785"/>
        <v>#N/A</v>
      </c>
      <c r="DF1411" s="80" t="e">
        <f t="shared" ca="1" si="1785"/>
        <v>#N/A</v>
      </c>
      <c r="DG1411" s="80" t="e">
        <f t="shared" ca="1" si="1785"/>
        <v>#N/A</v>
      </c>
      <c r="DH1411" s="80" t="e">
        <f t="shared" ca="1" si="1785"/>
        <v>#N/A</v>
      </c>
      <c r="DI1411" s="80" t="e">
        <f t="shared" ca="1" si="1785"/>
        <v>#N/A</v>
      </c>
      <c r="DJ1411" s="80" t="e">
        <f t="shared" ca="1" si="1785"/>
        <v>#N/A</v>
      </c>
      <c r="DK1411" s="80" t="e">
        <f t="shared" ca="1" si="1785"/>
        <v>#N/A</v>
      </c>
      <c r="DL1411" s="80" t="e">
        <f t="shared" ca="1" si="1785"/>
        <v>#N/A</v>
      </c>
    </row>
    <row r="1412" spans="1:116" x14ac:dyDescent="0.4">
      <c r="D1412" t="s">
        <v>768</v>
      </c>
      <c r="E1412" s="8" t="str">
        <f t="shared" si="1775"/>
        <v>1412 FAINTR-S</v>
      </c>
      <c r="G1412" s="158" t="str">
        <f>"Accumulated amortization - "&amp;SUBSTITUTE(G1396,":","")</f>
        <v>Accumulated amortization - Revenue driven intangible assets</v>
      </c>
      <c r="I1412" s="81">
        <f>-H1399/H1398*I1411</f>
        <v>0</v>
      </c>
      <c r="J1412" s="243"/>
      <c r="K1412" s="37">
        <f t="shared" ca="1" si="1780"/>
        <v>-149.04688668347262</v>
      </c>
      <c r="L1412" s="37">
        <f t="shared" ca="1" si="1780"/>
        <v>-572.74036421537005</v>
      </c>
      <c r="M1412" s="37">
        <f t="shared" ca="1" si="1780"/>
        <v>-1332.4538030357808</v>
      </c>
      <c r="N1412" s="37">
        <f t="shared" ca="1" si="1780"/>
        <v>-2503.275255378368</v>
      </c>
      <c r="O1412" s="37">
        <f t="shared" ca="1" si="1780"/>
        <v>-4177.0721801722329</v>
      </c>
      <c r="P1412" s="37">
        <f t="shared" ca="1" si="1780"/>
        <v>-6307.0205467686155</v>
      </c>
      <c r="R1412" s="37">
        <f>$I1412</f>
        <v>0</v>
      </c>
      <c r="S1412" s="81">
        <f t="shared" ref="S1412:AX1412" ca="1" si="1786">R1412+S1406</f>
        <v>-3.2203389830508478</v>
      </c>
      <c r="T1412" s="81">
        <f t="shared" ca="1" si="1786"/>
        <v>-8.0206837115771332</v>
      </c>
      <c r="U1412" s="81">
        <f t="shared" ca="1" si="1786"/>
        <v>-14.427813943976746</v>
      </c>
      <c r="V1412" s="81">
        <f t="shared" ca="1" si="1786"/>
        <v>-22.468963332857708</v>
      </c>
      <c r="W1412" s="81">
        <f t="shared" ca="1" si="1786"/>
        <v>-32.17182711816038</v>
      </c>
      <c r="X1412" s="81">
        <f t="shared" ca="1" si="1786"/>
        <v>-43.564569950671569</v>
      </c>
      <c r="Y1412" s="81">
        <f t="shared" ca="1" si="1786"/>
        <v>-56.675833848140577</v>
      </c>
      <c r="Z1412" s="81">
        <f t="shared" ca="1" si="1786"/>
        <v>-71.534746286244655</v>
      </c>
      <c r="AA1412" s="81">
        <f t="shared" ca="1" si="1786"/>
        <v>-88.170928426689471</v>
      </c>
      <c r="AB1412" s="81">
        <f t="shared" ca="1" si="1786"/>
        <v>-106.61450348476896</v>
      </c>
      <c r="AC1412" s="81">
        <f t="shared" ca="1" si="1786"/>
        <v>-126.89610523874809</v>
      </c>
      <c r="AD1412" s="81">
        <f t="shared" ca="1" si="1786"/>
        <v>-149.04688668347262</v>
      </c>
      <c r="AE1412" s="81">
        <f t="shared" ca="1" si="1786"/>
        <v>-173.09852883065014</v>
      </c>
      <c r="AF1412" s="81">
        <f t="shared" ca="1" si="1786"/>
        <v>-199.08324965828828</v>
      </c>
      <c r="AG1412" s="81">
        <f t="shared" ca="1" si="1786"/>
        <v>-227.0338132118186</v>
      </c>
      <c r="AH1412" s="81">
        <f t="shared" ca="1" si="1786"/>
        <v>-256.98353885947654</v>
      </c>
      <c r="AI1412" s="81">
        <f t="shared" ca="1" si="1786"/>
        <v>-288.96631070455243</v>
      </c>
      <c r="AJ1412" s="81">
        <f t="shared" ca="1" si="1786"/>
        <v>-323.01658715717195</v>
      </c>
      <c r="AK1412" s="81">
        <f t="shared" ca="1" si="1786"/>
        <v>-359.16941066831043</v>
      </c>
      <c r="AL1412" s="81">
        <f t="shared" ca="1" si="1786"/>
        <v>-397.46041762879025</v>
      </c>
      <c r="AM1412" s="81">
        <f t="shared" ca="1" si="1786"/>
        <v>-437.92584843605789</v>
      </c>
      <c r="AN1412" s="81">
        <f t="shared" ca="1" si="1786"/>
        <v>-480.60255773158428</v>
      </c>
      <c r="AO1412" s="81">
        <f t="shared" ca="1" si="1786"/>
        <v>-525.5280248117806</v>
      </c>
      <c r="AP1412" s="81">
        <f t="shared" ca="1" si="1786"/>
        <v>-572.74036421537005</v>
      </c>
      <c r="AQ1412" s="81">
        <f t="shared" ca="1" si="1786"/>
        <v>-622.27833649020681</v>
      </c>
      <c r="AR1412" s="81">
        <f t="shared" ca="1" si="1786"/>
        <v>-674.18135914258323</v>
      </c>
      <c r="AS1412" s="81">
        <f t="shared" ca="1" si="1786"/>
        <v>-728.48951777211857</v>
      </c>
      <c r="AT1412" s="81">
        <f t="shared" ca="1" si="1786"/>
        <v>-785.24357739537481</v>
      </c>
      <c r="AU1412" s="81">
        <f t="shared" ca="1" si="1786"/>
        <v>-844.48499396139812</v>
      </c>
      <c r="AV1412" s="81">
        <f t="shared" ca="1" si="1786"/>
        <v>-906.25592606243879</v>
      </c>
      <c r="AW1412" s="81">
        <f t="shared" ca="1" si="1786"/>
        <v>-970.59924684315808</v>
      </c>
      <c r="AX1412" s="81">
        <f t="shared" ca="1" si="1786"/>
        <v>-1037.5585561116861</v>
      </c>
      <c r="AY1412" s="81">
        <f t="shared" ref="AY1412:CD1412" ca="1" si="1787">AX1412+AY1406</f>
        <v>-1107.178192655952</v>
      </c>
      <c r="AZ1412" s="81">
        <f t="shared" ca="1" si="1787"/>
        <v>-1179.5032467687647</v>
      </c>
      <c r="BA1412" s="81">
        <f t="shared" ca="1" si="1787"/>
        <v>-1254.5795729851845</v>
      </c>
      <c r="BB1412" s="81">
        <f t="shared" ca="1" si="1787"/>
        <v>-1332.4538030357808</v>
      </c>
      <c r="BC1412" s="81">
        <f t="shared" ca="1" si="1787"/>
        <v>-1413.1733590194381</v>
      </c>
      <c r="BD1412" s="81">
        <f t="shared" ca="1" si="1787"/>
        <v>-1496.7864667994286</v>
      </c>
      <c r="BE1412" s="81">
        <f t="shared" ca="1" si="1787"/>
        <v>-1583.3421696265375</v>
      </c>
      <c r="BF1412" s="81">
        <f t="shared" ca="1" si="1787"/>
        <v>-1672.8903419930889</v>
      </c>
      <c r="BG1412" s="81">
        <f t="shared" ca="1" si="1787"/>
        <v>-1765.4817037217854</v>
      </c>
      <c r="BH1412" s="81">
        <f t="shared" ca="1" si="1787"/>
        <v>-1861.167834293341</v>
      </c>
      <c r="BI1412" s="81">
        <f t="shared" ca="1" si="1787"/>
        <v>-1960.001187416957</v>
      </c>
      <c r="BJ1412" s="81">
        <f t="shared" ca="1" si="1787"/>
        <v>-2062.0351058477527</v>
      </c>
      <c r="BK1412" s="81">
        <f t="shared" ca="1" si="1787"/>
        <v>-2167.3238364553417</v>
      </c>
      <c r="BL1412" s="81">
        <f t="shared" ca="1" si="1787"/>
        <v>-2275.9225455478054</v>
      </c>
      <c r="BM1412" s="81">
        <f t="shared" ca="1" si="1787"/>
        <v>-2387.8873344553954</v>
      </c>
      <c r="BN1412" s="81">
        <f t="shared" ca="1" si="1787"/>
        <v>-2503.275255378368</v>
      </c>
      <c r="BO1412" s="81">
        <f t="shared" ca="1" si="1787"/>
        <v>-2622.1443275034253</v>
      </c>
      <c r="BP1412" s="81">
        <f t="shared" ca="1" si="1787"/>
        <v>-2744.5535533933139</v>
      </c>
      <c r="BQ1412" s="81">
        <f t="shared" ca="1" si="1787"/>
        <v>-2870.5629356542177</v>
      </c>
      <c r="BR1412" s="81">
        <f t="shared" ca="1" si="1787"/>
        <v>-3000.2334938856452</v>
      </c>
      <c r="BS1412" s="81">
        <f t="shared" ca="1" si="1787"/>
        <v>-3133.6272819176052</v>
      </c>
      <c r="BT1412" s="81">
        <f t="shared" ca="1" si="1787"/>
        <v>-3270.8074053399373</v>
      </c>
      <c r="BU1412" s="81">
        <f t="shared" ca="1" si="1787"/>
        <v>-3411.8380393287498</v>
      </c>
      <c r="BV1412" s="81">
        <f t="shared" ca="1" si="1787"/>
        <v>-3556.7844467749997</v>
      </c>
      <c r="BW1412" s="81">
        <f t="shared" ca="1" si="1787"/>
        <v>-3705.7129967203387</v>
      </c>
      <c r="BX1412" s="81">
        <f t="shared" ca="1" si="1787"/>
        <v>-3858.691183105429</v>
      </c>
      <c r="BY1412" s="81">
        <f t="shared" ca="1" si="1787"/>
        <v>-4015.7876438360295</v>
      </c>
      <c r="BZ1412" s="81">
        <f t="shared" ca="1" si="1787"/>
        <v>-4177.0721801722329</v>
      </c>
      <c r="CA1412" s="81">
        <f t="shared" ca="1" si="1787"/>
        <v>-4339.3954374632876</v>
      </c>
      <c r="CB1412" s="81">
        <f t="shared" ca="1" si="1787"/>
        <v>-4504.4153543866814</v>
      </c>
      <c r="CC1412" s="81">
        <f t="shared" ca="1" si="1787"/>
        <v>-4672.1508572794801</v>
      </c>
      <c r="CD1412" s="81">
        <f t="shared" ca="1" si="1787"/>
        <v>-4842.6207393699124</v>
      </c>
      <c r="CE1412" s="81">
        <f t="shared" ref="CE1412:CL1412" ca="1" si="1788">CD1412+CE1406</f>
        <v>-5015.8436508281675</v>
      </c>
      <c r="CF1412" s="81">
        <f t="shared" ca="1" si="1788"/>
        <v>-5191.8380885181678</v>
      </c>
      <c r="CG1412" s="81">
        <f t="shared" ca="1" si="1788"/>
        <v>-5370.6223854430409</v>
      </c>
      <c r="CH1412" s="81">
        <f t="shared" ca="1" si="1788"/>
        <v>-5552.214699876853</v>
      </c>
      <c r="CI1412" s="81">
        <f t="shared" ca="1" si="1788"/>
        <v>-5736.6330041749989</v>
      </c>
      <c r="CJ1412" s="81">
        <f t="shared" ca="1" si="1788"/>
        <v>-5923.8950732554786</v>
      </c>
      <c r="CK1412" s="81">
        <f t="shared" ca="1" si="1788"/>
        <v>-6114.0184727431179</v>
      </c>
      <c r="CL1412" s="81">
        <f t="shared" ca="1" si="1788"/>
        <v>-6307.0205467686155</v>
      </c>
      <c r="CN1412" s="81">
        <f>-H1399/H1398*CN1411</f>
        <v>0</v>
      </c>
      <c r="CO1412" s="81" t="e">
        <f t="shared" ref="CO1412" ca="1" si="1789">CN1412+CO1406</f>
        <v>#N/A</v>
      </c>
      <c r="CP1412" s="81" t="e">
        <f t="shared" ref="CP1412:DL1412" ca="1" si="1790">CO1412+CP1406</f>
        <v>#N/A</v>
      </c>
      <c r="CQ1412" s="81" t="e">
        <f t="shared" ca="1" si="1790"/>
        <v>#N/A</v>
      </c>
      <c r="CR1412" s="81" t="e">
        <f t="shared" ca="1" si="1790"/>
        <v>#N/A</v>
      </c>
      <c r="CS1412" s="81" t="e">
        <f t="shared" ca="1" si="1790"/>
        <v>#N/A</v>
      </c>
      <c r="CT1412" s="81" t="e">
        <f t="shared" ca="1" si="1790"/>
        <v>#N/A</v>
      </c>
      <c r="CU1412" s="81" t="e">
        <f t="shared" ca="1" si="1790"/>
        <v>#N/A</v>
      </c>
      <c r="CV1412" s="81" t="e">
        <f t="shared" ca="1" si="1790"/>
        <v>#N/A</v>
      </c>
      <c r="CW1412" s="81" t="e">
        <f t="shared" ca="1" si="1790"/>
        <v>#N/A</v>
      </c>
      <c r="CX1412" s="81" t="e">
        <f t="shared" ca="1" si="1790"/>
        <v>#N/A</v>
      </c>
      <c r="CY1412" s="81" t="e">
        <f t="shared" ca="1" si="1790"/>
        <v>#N/A</v>
      </c>
      <c r="CZ1412" s="81" t="e">
        <f t="shared" ca="1" si="1790"/>
        <v>#N/A</v>
      </c>
      <c r="DA1412" s="81" t="e">
        <f t="shared" ca="1" si="1790"/>
        <v>#N/A</v>
      </c>
      <c r="DB1412" s="81" t="e">
        <f t="shared" ca="1" si="1790"/>
        <v>#N/A</v>
      </c>
      <c r="DC1412" s="81" t="e">
        <f t="shared" ca="1" si="1790"/>
        <v>#N/A</v>
      </c>
      <c r="DD1412" s="81" t="e">
        <f t="shared" ca="1" si="1790"/>
        <v>#N/A</v>
      </c>
      <c r="DE1412" s="81" t="e">
        <f t="shared" ca="1" si="1790"/>
        <v>#N/A</v>
      </c>
      <c r="DF1412" s="81" t="e">
        <f t="shared" ca="1" si="1790"/>
        <v>#N/A</v>
      </c>
      <c r="DG1412" s="81" t="e">
        <f t="shared" ca="1" si="1790"/>
        <v>#N/A</v>
      </c>
      <c r="DH1412" s="81" t="e">
        <f t="shared" ca="1" si="1790"/>
        <v>#N/A</v>
      </c>
      <c r="DI1412" s="81" t="e">
        <f t="shared" ca="1" si="1790"/>
        <v>#N/A</v>
      </c>
      <c r="DJ1412" s="81" t="e">
        <f t="shared" ca="1" si="1790"/>
        <v>#N/A</v>
      </c>
      <c r="DK1412" s="81" t="e">
        <f t="shared" ca="1" si="1790"/>
        <v>#N/A</v>
      </c>
      <c r="DL1412" s="81" t="e">
        <f t="shared" ca="1" si="1790"/>
        <v>#N/A</v>
      </c>
    </row>
    <row r="1413" spans="1:116" x14ac:dyDescent="0.4">
      <c r="C1413" t="s">
        <v>240</v>
      </c>
      <c r="D1413" t="s">
        <v>768</v>
      </c>
      <c r="E1413" s="8" t="str">
        <f t="shared" si="1775"/>
        <v>1413 FAINTR-S</v>
      </c>
      <c r="G1413" s="126" t="str">
        <f>"Net PP&amp;E - "&amp;SUBSTITUTE(G1396,":","")</f>
        <v>Net PP&amp;E - Revenue driven intangible assets</v>
      </c>
      <c r="H1413" s="27"/>
      <c r="I1413" s="77">
        <f>SUM(I1411:I1412)</f>
        <v>100</v>
      </c>
      <c r="J1413" s="77"/>
      <c r="K1413" s="33">
        <f t="shared" ca="1" si="1780"/>
        <v>1150.9531133165274</v>
      </c>
      <c r="L1413" s="33">
        <f t="shared" ca="1" si="1780"/>
        <v>1927.2596357846301</v>
      </c>
      <c r="M1413" s="33">
        <f t="shared" ca="1" si="1780"/>
        <v>2367.5461969642192</v>
      </c>
      <c r="N1413" s="33">
        <f t="shared" ca="1" si="1780"/>
        <v>2396.724744621632</v>
      </c>
      <c r="O1413" s="33">
        <f t="shared" ca="1" si="1780"/>
        <v>1922.9278198277671</v>
      </c>
      <c r="P1413" s="33">
        <f t="shared" ca="1" si="1780"/>
        <v>992.97945323138447</v>
      </c>
      <c r="Q1413" s="33"/>
      <c r="R1413" s="33">
        <f>$I1413</f>
        <v>100</v>
      </c>
      <c r="S1413" s="77">
        <f t="shared" ref="S1413:AX1413" ca="1" si="1791">SUM(S1411:S1412)</f>
        <v>196.77966101694915</v>
      </c>
      <c r="T1413" s="77">
        <f t="shared" ca="1" si="1791"/>
        <v>291.97931628842287</v>
      </c>
      <c r="U1413" s="77">
        <f t="shared" ca="1" si="1791"/>
        <v>385.57218605602327</v>
      </c>
      <c r="V1413" s="77">
        <f t="shared" ca="1" si="1791"/>
        <v>477.5310366671423</v>
      </c>
      <c r="W1413" s="77">
        <f t="shared" ca="1" si="1791"/>
        <v>567.82817288183958</v>
      </c>
      <c r="X1413" s="77">
        <f t="shared" ca="1" si="1791"/>
        <v>656.43543004932849</v>
      </c>
      <c r="Y1413" s="77">
        <f t="shared" ca="1" si="1791"/>
        <v>743.32416615185946</v>
      </c>
      <c r="Z1413" s="77">
        <f t="shared" ca="1" si="1791"/>
        <v>828.46525371375537</v>
      </c>
      <c r="AA1413" s="77">
        <f t="shared" ca="1" si="1791"/>
        <v>911.82907157331056</v>
      </c>
      <c r="AB1413" s="77">
        <f t="shared" ca="1" si="1791"/>
        <v>993.38549651523101</v>
      </c>
      <c r="AC1413" s="77">
        <f t="shared" ca="1" si="1791"/>
        <v>1073.1038947612519</v>
      </c>
      <c r="AD1413" s="77">
        <f t="shared" ca="1" si="1791"/>
        <v>1150.9531133165274</v>
      </c>
      <c r="AE1413" s="77">
        <f t="shared" ca="1" si="1791"/>
        <v>1226.9014711693499</v>
      </c>
      <c r="AF1413" s="77">
        <f t="shared" ca="1" si="1791"/>
        <v>1300.9167503417118</v>
      </c>
      <c r="AG1413" s="77">
        <f t="shared" ca="1" si="1791"/>
        <v>1372.9661867881814</v>
      </c>
      <c r="AH1413" s="77">
        <f t="shared" ca="1" si="1791"/>
        <v>1443.0164611405235</v>
      </c>
      <c r="AI1413" s="77">
        <f t="shared" ca="1" si="1791"/>
        <v>1511.0336892954476</v>
      </c>
      <c r="AJ1413" s="77">
        <f t="shared" ca="1" si="1791"/>
        <v>1576.9834128428281</v>
      </c>
      <c r="AK1413" s="77">
        <f t="shared" ca="1" si="1791"/>
        <v>1640.8305893316897</v>
      </c>
      <c r="AL1413" s="77">
        <f t="shared" ca="1" si="1791"/>
        <v>1702.5395823712097</v>
      </c>
      <c r="AM1413" s="77">
        <f t="shared" ca="1" si="1791"/>
        <v>1762.074151563942</v>
      </c>
      <c r="AN1413" s="77">
        <f t="shared" ca="1" si="1791"/>
        <v>1819.3974422684157</v>
      </c>
      <c r="AO1413" s="77">
        <f t="shared" ca="1" si="1791"/>
        <v>1874.4719751882194</v>
      </c>
      <c r="AP1413" s="77">
        <f t="shared" ca="1" si="1791"/>
        <v>1927.2596357846301</v>
      </c>
      <c r="AQ1413" s="77">
        <f t="shared" ca="1" si="1791"/>
        <v>1977.7216635097932</v>
      </c>
      <c r="AR1413" s="77">
        <f t="shared" ca="1" si="1791"/>
        <v>2025.8186408574168</v>
      </c>
      <c r="AS1413" s="77">
        <f t="shared" ca="1" si="1791"/>
        <v>2071.5104822278813</v>
      </c>
      <c r="AT1413" s="77">
        <f t="shared" ca="1" si="1791"/>
        <v>2114.7564226046252</v>
      </c>
      <c r="AU1413" s="77">
        <f t="shared" ca="1" si="1791"/>
        <v>2155.5150060386018</v>
      </c>
      <c r="AV1413" s="77">
        <f t="shared" ca="1" si="1791"/>
        <v>2193.7440739375611</v>
      </c>
      <c r="AW1413" s="77">
        <f t="shared" ca="1" si="1791"/>
        <v>2229.4007531568418</v>
      </c>
      <c r="AX1413" s="77">
        <f t="shared" ca="1" si="1791"/>
        <v>2262.4414438883141</v>
      </c>
      <c r="AY1413" s="77">
        <f t="shared" ref="AY1413:CD1413" ca="1" si="1792">SUM(AY1411:AY1412)</f>
        <v>2292.821807344048</v>
      </c>
      <c r="AZ1413" s="77">
        <f t="shared" ca="1" si="1792"/>
        <v>2320.4967532312353</v>
      </c>
      <c r="BA1413" s="77">
        <f t="shared" ca="1" si="1792"/>
        <v>2345.4204270148157</v>
      </c>
      <c r="BB1413" s="77">
        <f t="shared" ca="1" si="1792"/>
        <v>2367.5461969642192</v>
      </c>
      <c r="BC1413" s="77">
        <f t="shared" ca="1" si="1792"/>
        <v>2386.8266409805619</v>
      </c>
      <c r="BD1413" s="77">
        <f t="shared" ca="1" si="1792"/>
        <v>2403.2135332005714</v>
      </c>
      <c r="BE1413" s="77">
        <f t="shared" ca="1" si="1792"/>
        <v>2416.6578303734623</v>
      </c>
      <c r="BF1413" s="77">
        <f t="shared" ca="1" si="1792"/>
        <v>2427.1096580069111</v>
      </c>
      <c r="BG1413" s="77">
        <f t="shared" ca="1" si="1792"/>
        <v>2434.5182962782146</v>
      </c>
      <c r="BH1413" s="77">
        <f t="shared" ca="1" si="1792"/>
        <v>2438.832165706659</v>
      </c>
      <c r="BI1413" s="77">
        <f t="shared" ca="1" si="1792"/>
        <v>2439.9988125830432</v>
      </c>
      <c r="BJ1413" s="77">
        <f t="shared" ca="1" si="1792"/>
        <v>2437.9648941522473</v>
      </c>
      <c r="BK1413" s="77">
        <f t="shared" ca="1" si="1792"/>
        <v>2432.6761635446583</v>
      </c>
      <c r="BL1413" s="77">
        <f t="shared" ca="1" si="1792"/>
        <v>2424.0774544521946</v>
      </c>
      <c r="BM1413" s="77">
        <f t="shared" ca="1" si="1792"/>
        <v>2412.1126655446046</v>
      </c>
      <c r="BN1413" s="77">
        <f t="shared" ca="1" si="1792"/>
        <v>2396.724744621632</v>
      </c>
      <c r="BO1413" s="77">
        <f t="shared" ca="1" si="1792"/>
        <v>2377.8556724965747</v>
      </c>
      <c r="BP1413" s="77">
        <f t="shared" ca="1" si="1792"/>
        <v>2355.4464466066861</v>
      </c>
      <c r="BQ1413" s="77">
        <f t="shared" ca="1" si="1792"/>
        <v>2329.4370643457823</v>
      </c>
      <c r="BR1413" s="77">
        <f t="shared" ca="1" si="1792"/>
        <v>2299.7665061143548</v>
      </c>
      <c r="BS1413" s="77">
        <f t="shared" ca="1" si="1792"/>
        <v>2266.3727180823948</v>
      </c>
      <c r="BT1413" s="77">
        <f t="shared" ca="1" si="1792"/>
        <v>2229.1925946600627</v>
      </c>
      <c r="BU1413" s="77">
        <f t="shared" ca="1" si="1792"/>
        <v>2188.1619606712502</v>
      </c>
      <c r="BV1413" s="77">
        <f t="shared" ca="1" si="1792"/>
        <v>2143.2155532250003</v>
      </c>
      <c r="BW1413" s="77">
        <f t="shared" ca="1" si="1792"/>
        <v>2094.2870032796613</v>
      </c>
      <c r="BX1413" s="77">
        <f t="shared" ca="1" si="1792"/>
        <v>2041.308816894571</v>
      </c>
      <c r="BY1413" s="77">
        <f t="shared" ca="1" si="1792"/>
        <v>1984.2123561639705</v>
      </c>
      <c r="BZ1413" s="77">
        <f t="shared" ca="1" si="1792"/>
        <v>1922.9278198277671</v>
      </c>
      <c r="CA1413" s="77">
        <f t="shared" ca="1" si="1792"/>
        <v>1860.6045625367124</v>
      </c>
      <c r="CB1413" s="77">
        <f t="shared" ca="1" si="1792"/>
        <v>1795.5846456133186</v>
      </c>
      <c r="CC1413" s="77">
        <f t="shared" ca="1" si="1792"/>
        <v>1727.8491427205199</v>
      </c>
      <c r="CD1413" s="77">
        <f t="shared" ca="1" si="1792"/>
        <v>1657.3792606300876</v>
      </c>
      <c r="CE1413" s="77">
        <f t="shared" ref="CE1413:CL1413" ca="1" si="1793">SUM(CE1411:CE1412)</f>
        <v>1584.1563491718325</v>
      </c>
      <c r="CF1413" s="77">
        <f t="shared" ca="1" si="1793"/>
        <v>1508.1619114818322</v>
      </c>
      <c r="CG1413" s="77">
        <f t="shared" ca="1" si="1793"/>
        <v>1429.3776145569591</v>
      </c>
      <c r="CH1413" s="77">
        <f t="shared" ca="1" si="1793"/>
        <v>1347.785300123147</v>
      </c>
      <c r="CI1413" s="77">
        <f t="shared" ca="1" si="1793"/>
        <v>1263.3669958250011</v>
      </c>
      <c r="CJ1413" s="77">
        <f t="shared" ca="1" si="1793"/>
        <v>1176.1049267445214</v>
      </c>
      <c r="CK1413" s="77">
        <f t="shared" ca="1" si="1793"/>
        <v>1085.9815272568821</v>
      </c>
      <c r="CL1413" s="77">
        <f t="shared" ca="1" si="1793"/>
        <v>992.97945323138447</v>
      </c>
      <c r="CN1413" s="77">
        <f>SUM(CN1411:CN1412)</f>
        <v>100</v>
      </c>
      <c r="CO1413" s="77" t="e">
        <f t="shared" ref="CO1413" ca="1" si="1794">SUM(CO1411:CO1412)</f>
        <v>#N/A</v>
      </c>
      <c r="CP1413" s="77" t="e">
        <f t="shared" ref="CP1413:DK1413" ca="1" si="1795">SUM(CP1411:CP1412)</f>
        <v>#N/A</v>
      </c>
      <c r="CQ1413" s="77" t="e">
        <f t="shared" ca="1" si="1795"/>
        <v>#N/A</v>
      </c>
      <c r="CR1413" s="77" t="e">
        <f t="shared" ca="1" si="1795"/>
        <v>#N/A</v>
      </c>
      <c r="CS1413" s="77" t="e">
        <f t="shared" ca="1" si="1795"/>
        <v>#N/A</v>
      </c>
      <c r="CT1413" s="77" t="e">
        <f t="shared" ca="1" si="1795"/>
        <v>#N/A</v>
      </c>
      <c r="CU1413" s="77" t="e">
        <f t="shared" ca="1" si="1795"/>
        <v>#N/A</v>
      </c>
      <c r="CV1413" s="77" t="e">
        <f t="shared" ca="1" si="1795"/>
        <v>#N/A</v>
      </c>
      <c r="CW1413" s="77" t="e">
        <f t="shared" ca="1" si="1795"/>
        <v>#N/A</v>
      </c>
      <c r="CX1413" s="77" t="e">
        <f t="shared" ca="1" si="1795"/>
        <v>#N/A</v>
      </c>
      <c r="CY1413" s="77" t="e">
        <f t="shared" ca="1" si="1795"/>
        <v>#N/A</v>
      </c>
      <c r="CZ1413" s="77" t="e">
        <f t="shared" ca="1" si="1795"/>
        <v>#N/A</v>
      </c>
      <c r="DA1413" s="77" t="e">
        <f t="shared" ca="1" si="1795"/>
        <v>#N/A</v>
      </c>
      <c r="DB1413" s="77" t="e">
        <f t="shared" ca="1" si="1795"/>
        <v>#N/A</v>
      </c>
      <c r="DC1413" s="77" t="e">
        <f t="shared" ca="1" si="1795"/>
        <v>#N/A</v>
      </c>
      <c r="DD1413" s="77" t="e">
        <f t="shared" ca="1" si="1795"/>
        <v>#N/A</v>
      </c>
      <c r="DE1413" s="77" t="e">
        <f t="shared" ca="1" si="1795"/>
        <v>#N/A</v>
      </c>
      <c r="DF1413" s="77" t="e">
        <f t="shared" ca="1" si="1795"/>
        <v>#N/A</v>
      </c>
      <c r="DG1413" s="77" t="e">
        <f t="shared" ca="1" si="1795"/>
        <v>#N/A</v>
      </c>
      <c r="DH1413" s="77" t="e">
        <f t="shared" ca="1" si="1795"/>
        <v>#N/A</v>
      </c>
      <c r="DI1413" s="77" t="e">
        <f t="shared" ca="1" si="1795"/>
        <v>#N/A</v>
      </c>
      <c r="DJ1413" s="77" t="e">
        <f t="shared" ca="1" si="1795"/>
        <v>#N/A</v>
      </c>
      <c r="DK1413" s="77" t="e">
        <f t="shared" ca="1" si="1795"/>
        <v>#N/A</v>
      </c>
      <c r="DL1413" s="77" t="e">
        <f t="shared" ref="DL1413" ca="1" si="1796">SUM(DL1411:DL1412)</f>
        <v>#N/A</v>
      </c>
    </row>
    <row r="1414" spans="1:116" x14ac:dyDescent="0.4">
      <c r="B1414" t="s">
        <v>244</v>
      </c>
      <c r="D1414" t="s">
        <v>768</v>
      </c>
      <c r="E1414" s="8" t="str">
        <f t="shared" ref="E1414" si="1797">ROW()&amp;" "&amp;D1414</f>
        <v>1414 FAINTR-S</v>
      </c>
      <c r="G1414" s="126"/>
      <c r="H1414" s="27"/>
      <c r="I1414" s="77"/>
      <c r="J1414" s="77"/>
      <c r="K1414" s="33"/>
      <c r="L1414" s="33"/>
      <c r="M1414" s="33"/>
      <c r="N1414" s="33"/>
      <c r="O1414" s="33"/>
      <c r="P1414" s="33"/>
      <c r="R1414" s="33"/>
      <c r="S1414" s="77"/>
      <c r="T1414" s="77"/>
      <c r="U1414" s="77"/>
      <c r="V1414" s="77"/>
      <c r="W1414" s="77"/>
      <c r="X1414" s="77"/>
      <c r="Y1414" s="77"/>
      <c r="Z1414" s="77"/>
      <c r="AA1414" s="77"/>
      <c r="AB1414" s="77"/>
      <c r="AC1414" s="77"/>
      <c r="AD1414" s="77"/>
      <c r="AE1414" s="77"/>
      <c r="AF1414" s="77"/>
      <c r="AG1414" s="77"/>
      <c r="AH1414" s="77"/>
      <c r="AI1414" s="77"/>
      <c r="AJ1414" s="77"/>
      <c r="AK1414" s="77"/>
      <c r="AL1414" s="77"/>
      <c r="AM1414" s="77"/>
      <c r="AN1414" s="77"/>
      <c r="AO1414" s="77"/>
      <c r="AP1414" s="77"/>
      <c r="AQ1414" s="77"/>
      <c r="AR1414" s="77"/>
      <c r="AS1414" s="77"/>
      <c r="AT1414" s="77"/>
      <c r="AU1414" s="77"/>
      <c r="AV1414" s="77"/>
      <c r="AW1414" s="77"/>
      <c r="AX1414" s="77"/>
      <c r="AY1414" s="77"/>
      <c r="AZ1414" s="77"/>
      <c r="BA1414" s="77"/>
      <c r="BB1414" s="77"/>
      <c r="BC1414" s="77"/>
      <c r="BD1414" s="77"/>
      <c r="BE1414" s="77"/>
      <c r="BF1414" s="77"/>
      <c r="BG1414" s="77"/>
      <c r="BH1414" s="77"/>
      <c r="BI1414" s="77"/>
      <c r="BJ1414" s="77"/>
      <c r="BK1414" s="77"/>
      <c r="BL1414" s="77"/>
      <c r="BM1414" s="77"/>
      <c r="BN1414" s="77"/>
      <c r="BO1414" s="77"/>
      <c r="BP1414" s="77"/>
      <c r="BQ1414" s="77"/>
      <c r="BR1414" s="77"/>
      <c r="BS1414" s="77"/>
      <c r="BT1414" s="77"/>
      <c r="BU1414" s="77"/>
      <c r="BV1414" s="77"/>
      <c r="BW1414" s="77"/>
      <c r="BX1414" s="77"/>
      <c r="BY1414" s="77"/>
      <c r="BZ1414" s="77"/>
      <c r="CA1414" s="77"/>
      <c r="CB1414" s="77"/>
      <c r="CC1414" s="77"/>
      <c r="CD1414" s="77"/>
      <c r="CE1414" s="77"/>
      <c r="CF1414" s="77"/>
      <c r="CG1414" s="77"/>
      <c r="CH1414" s="77"/>
      <c r="CI1414" s="77"/>
      <c r="CJ1414" s="77"/>
      <c r="CK1414" s="77"/>
      <c r="CL1414" s="77"/>
      <c r="CN1414" s="77"/>
      <c r="CO1414" s="77"/>
      <c r="CP1414" s="77"/>
      <c r="CQ1414" s="77"/>
      <c r="CR1414" s="77"/>
      <c r="CS1414" s="77"/>
      <c r="CT1414" s="77"/>
      <c r="CU1414" s="77"/>
      <c r="CV1414" s="77"/>
      <c r="CW1414" s="77"/>
      <c r="CX1414" s="77"/>
      <c r="CY1414" s="77"/>
      <c r="CZ1414" s="77"/>
      <c r="DA1414" s="77"/>
      <c r="DB1414" s="77"/>
      <c r="DC1414" s="77"/>
      <c r="DD1414" s="77"/>
      <c r="DE1414" s="77"/>
      <c r="DF1414" s="77"/>
      <c r="DG1414" s="77"/>
      <c r="DH1414" s="77"/>
      <c r="DI1414" s="77"/>
      <c r="DJ1414" s="77"/>
      <c r="DK1414" s="77"/>
      <c r="DL1414" s="77"/>
    </row>
    <row r="1415" spans="1:116" x14ac:dyDescent="0.4">
      <c r="B1415" t="s">
        <v>332</v>
      </c>
      <c r="D1415" t="s">
        <v>768</v>
      </c>
      <c r="E1415" s="8" t="str">
        <f t="shared" si="1775"/>
        <v>1415 FAINTR-S</v>
      </c>
      <c r="G1415" s="136" t="str">
        <f>G1388</f>
        <v>(Primary label)</v>
      </c>
      <c r="H1415" s="27"/>
      <c r="I1415" s="78"/>
      <c r="J1415" s="78"/>
      <c r="K1415" s="33"/>
      <c r="L1415" s="33"/>
      <c r="M1415" s="33"/>
      <c r="N1415" s="33"/>
      <c r="O1415" s="33"/>
      <c r="P1415" s="33"/>
      <c r="R1415" s="33"/>
      <c r="S1415" s="77"/>
      <c r="T1415" s="77"/>
      <c r="U1415" s="77"/>
      <c r="V1415" s="77"/>
      <c r="W1415" s="77"/>
      <c r="X1415" s="77"/>
      <c r="Y1415" s="77"/>
      <c r="Z1415" s="77"/>
      <c r="AA1415" s="77"/>
      <c r="AB1415" s="77"/>
      <c r="AC1415" s="77"/>
      <c r="AD1415" s="77"/>
      <c r="AE1415" s="77"/>
      <c r="AF1415" s="77"/>
      <c r="AG1415" s="77"/>
      <c r="AH1415" s="77"/>
      <c r="AI1415" s="77"/>
      <c r="AJ1415" s="77"/>
      <c r="AK1415" s="77"/>
      <c r="AL1415" s="77"/>
      <c r="AM1415" s="77"/>
      <c r="AN1415" s="77"/>
      <c r="AO1415" s="77"/>
      <c r="AP1415" s="77"/>
      <c r="AQ1415" s="77"/>
      <c r="AR1415" s="77"/>
      <c r="AS1415" s="77"/>
      <c r="AT1415" s="77"/>
      <c r="AU1415" s="77"/>
      <c r="AV1415" s="77"/>
      <c r="AW1415" s="77"/>
      <c r="AX1415" s="77"/>
      <c r="AY1415" s="77"/>
      <c r="AZ1415" s="77"/>
      <c r="BA1415" s="77"/>
      <c r="BB1415" s="77"/>
      <c r="BC1415" s="77"/>
      <c r="BD1415" s="77"/>
      <c r="BE1415" s="77"/>
      <c r="BF1415" s="77"/>
      <c r="BG1415" s="77"/>
      <c r="BH1415" s="77"/>
      <c r="BI1415" s="77"/>
      <c r="BJ1415" s="77"/>
      <c r="BK1415" s="77"/>
      <c r="BL1415" s="77"/>
      <c r="BM1415" s="77"/>
      <c r="BN1415" s="77"/>
      <c r="BO1415" s="77"/>
      <c r="BP1415" s="77"/>
      <c r="BQ1415" s="77"/>
      <c r="BR1415" s="77"/>
      <c r="BS1415" s="77"/>
      <c r="BT1415" s="77"/>
      <c r="BU1415" s="77"/>
      <c r="BV1415" s="77"/>
      <c r="BW1415" s="77"/>
      <c r="BX1415" s="77"/>
      <c r="BY1415" s="77"/>
      <c r="BZ1415" s="77"/>
      <c r="CA1415" s="77"/>
      <c r="CB1415" s="77"/>
      <c r="CC1415" s="77"/>
      <c r="CD1415" s="77"/>
      <c r="CE1415" s="77"/>
      <c r="CF1415" s="77"/>
      <c r="CG1415" s="77"/>
      <c r="CH1415" s="77"/>
      <c r="CI1415" s="77"/>
      <c r="CJ1415" s="77"/>
      <c r="CK1415" s="77"/>
      <c r="CL1415" s="77"/>
      <c r="CN1415" s="78"/>
      <c r="CO1415" s="77"/>
      <c r="CP1415" s="77"/>
      <c r="CQ1415" s="77"/>
      <c r="CR1415" s="77"/>
      <c r="CS1415" s="77"/>
      <c r="CT1415" s="77"/>
      <c r="CU1415" s="77"/>
      <c r="CV1415" s="77"/>
      <c r="CW1415" s="77"/>
      <c r="CX1415" s="77"/>
      <c r="CY1415" s="77"/>
      <c r="CZ1415" s="77"/>
      <c r="DA1415" s="77"/>
      <c r="DB1415" s="77"/>
      <c r="DC1415" s="77"/>
      <c r="DD1415" s="77"/>
      <c r="DE1415" s="77"/>
      <c r="DF1415" s="77"/>
      <c r="DG1415" s="77"/>
      <c r="DH1415" s="77"/>
      <c r="DI1415" s="77"/>
      <c r="DJ1415" s="77"/>
      <c r="DK1415" s="77"/>
      <c r="DL1415" s="77"/>
    </row>
    <row r="1416" spans="1:116" x14ac:dyDescent="0.4">
      <c r="B1416" t="s">
        <v>332</v>
      </c>
      <c r="D1416" t="s">
        <v>768</v>
      </c>
      <c r="E1416" s="8" t="str">
        <f>ROW()&amp;" "&amp;D1416</f>
        <v>1416 FAINTR-S</v>
      </c>
      <c r="G1416" s="136" t="str">
        <f>G1389</f>
        <v>primary unit</v>
      </c>
      <c r="H1416" s="27"/>
      <c r="I1416" s="78"/>
      <c r="J1416" s="78"/>
      <c r="K1416" s="33"/>
      <c r="L1416" s="33"/>
      <c r="M1416" s="33"/>
      <c r="N1416" s="33"/>
      <c r="O1416" s="33"/>
      <c r="P1416" s="33"/>
      <c r="R1416" s="33"/>
      <c r="S1416" s="77"/>
      <c r="T1416" s="77"/>
      <c r="U1416" s="77"/>
      <c r="V1416" s="77"/>
      <c r="W1416" s="77"/>
      <c r="X1416" s="77"/>
      <c r="Y1416" s="77"/>
      <c r="Z1416" s="77"/>
      <c r="AA1416" s="77"/>
      <c r="AB1416" s="77"/>
      <c r="AC1416" s="77"/>
      <c r="AD1416" s="77"/>
      <c r="AE1416" s="77"/>
      <c r="AF1416" s="77"/>
      <c r="AG1416" s="77"/>
      <c r="AH1416" s="77"/>
      <c r="AI1416" s="77"/>
      <c r="AJ1416" s="77"/>
      <c r="AK1416" s="77"/>
      <c r="AL1416" s="77"/>
      <c r="AM1416" s="77"/>
      <c r="AN1416" s="77"/>
      <c r="AO1416" s="77"/>
      <c r="AP1416" s="77"/>
      <c r="AQ1416" s="77"/>
      <c r="AR1416" s="77"/>
      <c r="AS1416" s="77"/>
      <c r="AT1416" s="77"/>
      <c r="AU1416" s="77"/>
      <c r="AV1416" s="77"/>
      <c r="AW1416" s="77"/>
      <c r="AX1416" s="77"/>
      <c r="AY1416" s="77"/>
      <c r="AZ1416" s="77"/>
      <c r="BA1416" s="77"/>
      <c r="BB1416" s="77"/>
      <c r="BC1416" s="77"/>
      <c r="BD1416" s="77"/>
      <c r="BE1416" s="77"/>
      <c r="BF1416" s="77"/>
      <c r="BG1416" s="77"/>
      <c r="BH1416" s="77"/>
      <c r="BI1416" s="77"/>
      <c r="BJ1416" s="77"/>
      <c r="BK1416" s="77"/>
      <c r="BL1416" s="77"/>
      <c r="BM1416" s="77"/>
      <c r="BN1416" s="77"/>
      <c r="BO1416" s="77"/>
      <c r="BP1416" s="77"/>
      <c r="BQ1416" s="77"/>
      <c r="BR1416" s="77"/>
      <c r="BS1416" s="77"/>
      <c r="BT1416" s="77"/>
      <c r="BU1416" s="77"/>
      <c r="BV1416" s="77"/>
      <c r="BW1416" s="77"/>
      <c r="BX1416" s="77"/>
      <c r="BY1416" s="77"/>
      <c r="BZ1416" s="77"/>
      <c r="CA1416" s="77"/>
      <c r="CB1416" s="77"/>
      <c r="CC1416" s="77"/>
      <c r="CD1416" s="77"/>
      <c r="CE1416" s="77"/>
      <c r="CF1416" s="77"/>
      <c r="CG1416" s="77"/>
      <c r="CH1416" s="77"/>
      <c r="CI1416" s="77"/>
      <c r="CJ1416" s="77"/>
      <c r="CK1416" s="77"/>
      <c r="CL1416" s="77"/>
      <c r="CN1416" s="78"/>
      <c r="CO1416" s="77"/>
      <c r="CP1416" s="77"/>
      <c r="CQ1416" s="77"/>
      <c r="CR1416" s="77"/>
      <c r="CS1416" s="77"/>
      <c r="CT1416" s="77"/>
      <c r="CU1416" s="77"/>
      <c r="CV1416" s="77"/>
      <c r="CW1416" s="77"/>
      <c r="CX1416" s="77"/>
      <c r="CY1416" s="77"/>
      <c r="CZ1416" s="77"/>
      <c r="DA1416" s="77"/>
      <c r="DB1416" s="77"/>
      <c r="DC1416" s="77"/>
      <c r="DD1416" s="77"/>
      <c r="DE1416" s="77"/>
      <c r="DF1416" s="77"/>
      <c r="DG1416" s="77"/>
      <c r="DH1416" s="77"/>
      <c r="DI1416" s="77"/>
      <c r="DJ1416" s="77"/>
      <c r="DK1416" s="77"/>
      <c r="DL1416" s="77"/>
    </row>
    <row r="1417" spans="1:116" x14ac:dyDescent="0.4">
      <c r="B1417" t="s">
        <v>332</v>
      </c>
      <c r="D1417" t="s">
        <v>768</v>
      </c>
      <c r="E1417" s="8" t="str">
        <f t="shared" si="1775"/>
        <v>1417 FAINTR-S</v>
      </c>
      <c r="G1417" s="136" t="str">
        <f>G1390</f>
        <v>Primary revenue driver</v>
      </c>
      <c r="K1417" s="53"/>
      <c r="L1417" s="53"/>
      <c r="M1417" s="53"/>
      <c r="N1417" s="53"/>
      <c r="O1417" s="53"/>
      <c r="P1417" s="53"/>
      <c r="R1417" s="24"/>
      <c r="S1417" s="179" t="str">
        <f t="shared" ref="S1417:AX1417" si="1798">S1390</f>
        <v>S$16</v>
      </c>
      <c r="T1417" s="179" t="str">
        <f t="shared" si="1798"/>
        <v>T$16</v>
      </c>
      <c r="U1417" s="179" t="str">
        <f t="shared" si="1798"/>
        <v>U$16</v>
      </c>
      <c r="V1417" s="179" t="str">
        <f t="shared" si="1798"/>
        <v>V$16</v>
      </c>
      <c r="W1417" s="179" t="str">
        <f t="shared" si="1798"/>
        <v>W$16</v>
      </c>
      <c r="X1417" s="179" t="str">
        <f t="shared" si="1798"/>
        <v>X$16</v>
      </c>
      <c r="Y1417" s="179" t="str">
        <f t="shared" si="1798"/>
        <v>Y$16</v>
      </c>
      <c r="Z1417" s="179" t="str">
        <f t="shared" si="1798"/>
        <v>Z$16</v>
      </c>
      <c r="AA1417" s="179" t="str">
        <f t="shared" si="1798"/>
        <v>AA$16</v>
      </c>
      <c r="AB1417" s="179" t="str">
        <f t="shared" si="1798"/>
        <v>AB$16</v>
      </c>
      <c r="AC1417" s="179" t="str">
        <f t="shared" si="1798"/>
        <v>AC$16</v>
      </c>
      <c r="AD1417" s="179" t="str">
        <f t="shared" si="1798"/>
        <v>AD$16</v>
      </c>
      <c r="AE1417" s="179" t="str">
        <f t="shared" si="1798"/>
        <v>AE$16</v>
      </c>
      <c r="AF1417" s="179" t="str">
        <f t="shared" si="1798"/>
        <v>AF$16</v>
      </c>
      <c r="AG1417" s="179" t="str">
        <f t="shared" si="1798"/>
        <v>AG$16</v>
      </c>
      <c r="AH1417" s="179" t="str">
        <f t="shared" si="1798"/>
        <v>AH$16</v>
      </c>
      <c r="AI1417" s="179" t="str">
        <f t="shared" si="1798"/>
        <v>AI$16</v>
      </c>
      <c r="AJ1417" s="179" t="str">
        <f t="shared" si="1798"/>
        <v>AJ$16</v>
      </c>
      <c r="AK1417" s="179" t="str">
        <f t="shared" si="1798"/>
        <v>AK$16</v>
      </c>
      <c r="AL1417" s="179" t="str">
        <f t="shared" si="1798"/>
        <v>AL$16</v>
      </c>
      <c r="AM1417" s="179" t="str">
        <f t="shared" si="1798"/>
        <v>AM$16</v>
      </c>
      <c r="AN1417" s="179" t="str">
        <f t="shared" si="1798"/>
        <v>AN$16</v>
      </c>
      <c r="AO1417" s="179" t="str">
        <f t="shared" si="1798"/>
        <v>AO$16</v>
      </c>
      <c r="AP1417" s="179" t="str">
        <f t="shared" si="1798"/>
        <v>AP$16</v>
      </c>
      <c r="AQ1417" s="179" t="str">
        <f t="shared" si="1798"/>
        <v>AQ$16</v>
      </c>
      <c r="AR1417" s="179" t="str">
        <f t="shared" si="1798"/>
        <v>AR$16</v>
      </c>
      <c r="AS1417" s="179" t="str">
        <f t="shared" si="1798"/>
        <v>AS$16</v>
      </c>
      <c r="AT1417" s="179" t="str">
        <f t="shared" si="1798"/>
        <v>AT$16</v>
      </c>
      <c r="AU1417" s="179" t="str">
        <f t="shared" si="1798"/>
        <v>AU$16</v>
      </c>
      <c r="AV1417" s="179" t="str">
        <f t="shared" si="1798"/>
        <v>AV$16</v>
      </c>
      <c r="AW1417" s="179" t="str">
        <f t="shared" si="1798"/>
        <v>AW$16</v>
      </c>
      <c r="AX1417" s="179" t="str">
        <f t="shared" si="1798"/>
        <v>AX$16</v>
      </c>
      <c r="AY1417" s="179" t="str">
        <f t="shared" ref="AY1417:CD1417" si="1799">AY1390</f>
        <v>AY$16</v>
      </c>
      <c r="AZ1417" s="179" t="str">
        <f t="shared" si="1799"/>
        <v>AZ$16</v>
      </c>
      <c r="BA1417" s="179" t="str">
        <f t="shared" si="1799"/>
        <v>BA$16</v>
      </c>
      <c r="BB1417" s="179" t="str">
        <f t="shared" si="1799"/>
        <v>BB$16</v>
      </c>
      <c r="BC1417" s="179" t="str">
        <f t="shared" si="1799"/>
        <v>BC$16</v>
      </c>
      <c r="BD1417" s="179" t="str">
        <f t="shared" si="1799"/>
        <v>BD$16</v>
      </c>
      <c r="BE1417" s="179" t="str">
        <f t="shared" si="1799"/>
        <v>BE$16</v>
      </c>
      <c r="BF1417" s="179" t="str">
        <f t="shared" si="1799"/>
        <v>BF$16</v>
      </c>
      <c r="BG1417" s="179" t="str">
        <f t="shared" si="1799"/>
        <v>BG$16</v>
      </c>
      <c r="BH1417" s="179" t="str">
        <f t="shared" si="1799"/>
        <v>BH$16</v>
      </c>
      <c r="BI1417" s="179" t="str">
        <f t="shared" si="1799"/>
        <v>BI$16</v>
      </c>
      <c r="BJ1417" s="179" t="str">
        <f t="shared" si="1799"/>
        <v>BJ$16</v>
      </c>
      <c r="BK1417" s="179" t="str">
        <f t="shared" si="1799"/>
        <v>BK$16</v>
      </c>
      <c r="BL1417" s="179" t="str">
        <f t="shared" si="1799"/>
        <v>BL$16</v>
      </c>
      <c r="BM1417" s="179" t="str">
        <f t="shared" si="1799"/>
        <v>BM$16</v>
      </c>
      <c r="BN1417" s="179" t="str">
        <f t="shared" si="1799"/>
        <v>BN$16</v>
      </c>
      <c r="BO1417" s="179" t="str">
        <f t="shared" si="1799"/>
        <v>BO$16</v>
      </c>
      <c r="BP1417" s="179" t="str">
        <f t="shared" si="1799"/>
        <v>BP$16</v>
      </c>
      <c r="BQ1417" s="179" t="str">
        <f t="shared" si="1799"/>
        <v>BQ$16</v>
      </c>
      <c r="BR1417" s="179" t="str">
        <f t="shared" si="1799"/>
        <v>BR$16</v>
      </c>
      <c r="BS1417" s="179" t="str">
        <f t="shared" si="1799"/>
        <v>BS$16</v>
      </c>
      <c r="BT1417" s="179" t="str">
        <f t="shared" si="1799"/>
        <v>BT$16</v>
      </c>
      <c r="BU1417" s="179" t="str">
        <f t="shared" si="1799"/>
        <v>BU$16</v>
      </c>
      <c r="BV1417" s="179" t="str">
        <f t="shared" si="1799"/>
        <v>BV$16</v>
      </c>
      <c r="BW1417" s="179" t="str">
        <f t="shared" si="1799"/>
        <v>BW$16</v>
      </c>
      <c r="BX1417" s="179" t="str">
        <f t="shared" si="1799"/>
        <v>BX$16</v>
      </c>
      <c r="BY1417" s="179" t="str">
        <f t="shared" si="1799"/>
        <v>BY$16</v>
      </c>
      <c r="BZ1417" s="179" t="str">
        <f t="shared" si="1799"/>
        <v>BZ$16</v>
      </c>
      <c r="CA1417" s="179" t="str">
        <f t="shared" si="1799"/>
        <v>CA$16</v>
      </c>
      <c r="CB1417" s="179" t="str">
        <f t="shared" si="1799"/>
        <v>CB$16</v>
      </c>
      <c r="CC1417" s="179" t="str">
        <f t="shared" si="1799"/>
        <v>CC$16</v>
      </c>
      <c r="CD1417" s="179" t="str">
        <f t="shared" si="1799"/>
        <v>CD$16</v>
      </c>
      <c r="CE1417" s="179" t="str">
        <f t="shared" ref="CE1417:CL1417" si="1800">CE1390</f>
        <v>CE$16</v>
      </c>
      <c r="CF1417" s="179" t="str">
        <f t="shared" si="1800"/>
        <v>CF$16</v>
      </c>
      <c r="CG1417" s="179" t="str">
        <f t="shared" si="1800"/>
        <v>CG$16</v>
      </c>
      <c r="CH1417" s="179" t="str">
        <f t="shared" si="1800"/>
        <v>CH$16</v>
      </c>
      <c r="CI1417" s="179" t="str">
        <f t="shared" si="1800"/>
        <v>CI$16</v>
      </c>
      <c r="CJ1417" s="179" t="str">
        <f t="shared" si="1800"/>
        <v>CJ$16</v>
      </c>
      <c r="CK1417" s="179" t="str">
        <f t="shared" si="1800"/>
        <v>CK$16</v>
      </c>
      <c r="CL1417" s="179" t="str">
        <f t="shared" si="1800"/>
        <v>CL$16</v>
      </c>
      <c r="CO1417" s="179" t="str">
        <f t="shared" ref="CO1417:DL1417" si="1801">CO1390</f>
        <v>CO$16</v>
      </c>
      <c r="CP1417" s="179" t="str">
        <f t="shared" si="1801"/>
        <v>CP$16</v>
      </c>
      <c r="CQ1417" s="179" t="str">
        <f t="shared" si="1801"/>
        <v>CQ$16</v>
      </c>
      <c r="CR1417" s="179" t="str">
        <f t="shared" si="1801"/>
        <v>CR$16</v>
      </c>
      <c r="CS1417" s="179" t="str">
        <f t="shared" si="1801"/>
        <v>CS$16</v>
      </c>
      <c r="CT1417" s="179" t="str">
        <f t="shared" si="1801"/>
        <v>CT$16</v>
      </c>
      <c r="CU1417" s="179" t="str">
        <f t="shared" si="1801"/>
        <v>CU$16</v>
      </c>
      <c r="CV1417" s="179" t="str">
        <f t="shared" si="1801"/>
        <v>CV$16</v>
      </c>
      <c r="CW1417" s="179" t="str">
        <f t="shared" si="1801"/>
        <v>CW$16</v>
      </c>
      <c r="CX1417" s="179" t="str">
        <f t="shared" si="1801"/>
        <v>CX$16</v>
      </c>
      <c r="CY1417" s="179" t="str">
        <f t="shared" si="1801"/>
        <v>CY$16</v>
      </c>
      <c r="CZ1417" s="179" t="str">
        <f t="shared" si="1801"/>
        <v>CZ$16</v>
      </c>
      <c r="DA1417" s="179" t="str">
        <f t="shared" si="1801"/>
        <v>DA$16</v>
      </c>
      <c r="DB1417" s="179" t="str">
        <f t="shared" si="1801"/>
        <v>DB$16</v>
      </c>
      <c r="DC1417" s="179" t="str">
        <f t="shared" si="1801"/>
        <v>DC$16</v>
      </c>
      <c r="DD1417" s="179" t="str">
        <f t="shared" si="1801"/>
        <v>DD$16</v>
      </c>
      <c r="DE1417" s="179" t="str">
        <f t="shared" si="1801"/>
        <v>DE$16</v>
      </c>
      <c r="DF1417" s="179" t="str">
        <f t="shared" si="1801"/>
        <v>DF$16</v>
      </c>
      <c r="DG1417" s="179" t="str">
        <f t="shared" si="1801"/>
        <v>DG$16</v>
      </c>
      <c r="DH1417" s="179" t="str">
        <f t="shared" si="1801"/>
        <v>DH$16</v>
      </c>
      <c r="DI1417" s="179" t="str">
        <f t="shared" si="1801"/>
        <v>DI$16</v>
      </c>
      <c r="DJ1417" s="179" t="str">
        <f t="shared" si="1801"/>
        <v>DJ$16</v>
      </c>
      <c r="DK1417" s="179" t="str">
        <f t="shared" si="1801"/>
        <v>DK$16</v>
      </c>
      <c r="DL1417" s="179" t="str">
        <f t="shared" si="1801"/>
        <v>DL$16</v>
      </c>
    </row>
    <row r="1418" spans="1:116" x14ac:dyDescent="0.4">
      <c r="B1418" t="s">
        <v>332</v>
      </c>
      <c r="D1418" t="s">
        <v>768</v>
      </c>
      <c r="E1418" s="8" t="str">
        <f t="shared" si="1775"/>
        <v>1418 FAINTR-S</v>
      </c>
      <c r="G1418" s="136" t="str">
        <f>G1391</f>
        <v>Primary volume driver</v>
      </c>
      <c r="H1418" s="12"/>
      <c r="I1418" s="60"/>
      <c r="J1418" s="60"/>
      <c r="K1418" s="15"/>
      <c r="L1418" s="15"/>
      <c r="M1418" s="15"/>
      <c r="N1418" s="15"/>
      <c r="O1418" s="15"/>
      <c r="P1418" s="15"/>
      <c r="R1418" s="15"/>
      <c r="S1418" s="179" t="str">
        <f t="shared" ref="S1418:AX1418" si="1802">S1391</f>
        <v>S$17</v>
      </c>
      <c r="T1418" s="179" t="str">
        <f t="shared" si="1802"/>
        <v>T$17</v>
      </c>
      <c r="U1418" s="179" t="str">
        <f t="shared" si="1802"/>
        <v>U$17</v>
      </c>
      <c r="V1418" s="179" t="str">
        <f t="shared" si="1802"/>
        <v>V$17</v>
      </c>
      <c r="W1418" s="179" t="str">
        <f t="shared" si="1802"/>
        <v>W$17</v>
      </c>
      <c r="X1418" s="179" t="str">
        <f t="shared" si="1802"/>
        <v>X$17</v>
      </c>
      <c r="Y1418" s="179" t="str">
        <f t="shared" si="1802"/>
        <v>Y$17</v>
      </c>
      <c r="Z1418" s="179" t="str">
        <f t="shared" si="1802"/>
        <v>Z$17</v>
      </c>
      <c r="AA1418" s="179" t="str">
        <f t="shared" si="1802"/>
        <v>AA$17</v>
      </c>
      <c r="AB1418" s="179" t="str">
        <f t="shared" si="1802"/>
        <v>AB$17</v>
      </c>
      <c r="AC1418" s="179" t="str">
        <f t="shared" si="1802"/>
        <v>AC$17</v>
      </c>
      <c r="AD1418" s="179" t="str">
        <f t="shared" si="1802"/>
        <v>AD$17</v>
      </c>
      <c r="AE1418" s="179" t="str">
        <f t="shared" si="1802"/>
        <v>AE$17</v>
      </c>
      <c r="AF1418" s="179" t="str">
        <f t="shared" si="1802"/>
        <v>AF$17</v>
      </c>
      <c r="AG1418" s="179" t="str">
        <f t="shared" si="1802"/>
        <v>AG$17</v>
      </c>
      <c r="AH1418" s="179" t="str">
        <f t="shared" si="1802"/>
        <v>AH$17</v>
      </c>
      <c r="AI1418" s="179" t="str">
        <f t="shared" si="1802"/>
        <v>AI$17</v>
      </c>
      <c r="AJ1418" s="179" t="str">
        <f t="shared" si="1802"/>
        <v>AJ$17</v>
      </c>
      <c r="AK1418" s="179" t="str">
        <f t="shared" si="1802"/>
        <v>AK$17</v>
      </c>
      <c r="AL1418" s="179" t="str">
        <f t="shared" si="1802"/>
        <v>AL$17</v>
      </c>
      <c r="AM1418" s="179" t="str">
        <f t="shared" si="1802"/>
        <v>AM$17</v>
      </c>
      <c r="AN1418" s="179" t="str">
        <f t="shared" si="1802"/>
        <v>AN$17</v>
      </c>
      <c r="AO1418" s="179" t="str">
        <f t="shared" si="1802"/>
        <v>AO$17</v>
      </c>
      <c r="AP1418" s="179" t="str">
        <f t="shared" si="1802"/>
        <v>AP$17</v>
      </c>
      <c r="AQ1418" s="179" t="str">
        <f t="shared" si="1802"/>
        <v>AQ$17</v>
      </c>
      <c r="AR1418" s="179" t="str">
        <f t="shared" si="1802"/>
        <v>AR$17</v>
      </c>
      <c r="AS1418" s="179" t="str">
        <f t="shared" si="1802"/>
        <v>AS$17</v>
      </c>
      <c r="AT1418" s="179" t="str">
        <f t="shared" si="1802"/>
        <v>AT$17</v>
      </c>
      <c r="AU1418" s="179" t="str">
        <f t="shared" si="1802"/>
        <v>AU$17</v>
      </c>
      <c r="AV1418" s="179" t="str">
        <f t="shared" si="1802"/>
        <v>AV$17</v>
      </c>
      <c r="AW1418" s="179" t="str">
        <f t="shared" si="1802"/>
        <v>AW$17</v>
      </c>
      <c r="AX1418" s="179" t="str">
        <f t="shared" si="1802"/>
        <v>AX$17</v>
      </c>
      <c r="AY1418" s="179" t="str">
        <f t="shared" ref="AY1418:CD1418" si="1803">AY1391</f>
        <v>AY$17</v>
      </c>
      <c r="AZ1418" s="179" t="str">
        <f t="shared" si="1803"/>
        <v>AZ$17</v>
      </c>
      <c r="BA1418" s="179" t="str">
        <f t="shared" si="1803"/>
        <v>BA$17</v>
      </c>
      <c r="BB1418" s="179" t="str">
        <f t="shared" si="1803"/>
        <v>BB$17</v>
      </c>
      <c r="BC1418" s="179" t="str">
        <f t="shared" si="1803"/>
        <v>BC$17</v>
      </c>
      <c r="BD1418" s="179" t="str">
        <f t="shared" si="1803"/>
        <v>BD$17</v>
      </c>
      <c r="BE1418" s="179" t="str">
        <f t="shared" si="1803"/>
        <v>BE$17</v>
      </c>
      <c r="BF1418" s="179" t="str">
        <f t="shared" si="1803"/>
        <v>BF$17</v>
      </c>
      <c r="BG1418" s="179" t="str">
        <f t="shared" si="1803"/>
        <v>BG$17</v>
      </c>
      <c r="BH1418" s="179" t="str">
        <f t="shared" si="1803"/>
        <v>BH$17</v>
      </c>
      <c r="BI1418" s="179" t="str">
        <f t="shared" si="1803"/>
        <v>BI$17</v>
      </c>
      <c r="BJ1418" s="179" t="str">
        <f t="shared" si="1803"/>
        <v>BJ$17</v>
      </c>
      <c r="BK1418" s="179" t="str">
        <f t="shared" si="1803"/>
        <v>BK$17</v>
      </c>
      <c r="BL1418" s="179" t="str">
        <f t="shared" si="1803"/>
        <v>BL$17</v>
      </c>
      <c r="BM1418" s="179" t="str">
        <f t="shared" si="1803"/>
        <v>BM$17</v>
      </c>
      <c r="BN1418" s="179" t="str">
        <f t="shared" si="1803"/>
        <v>BN$17</v>
      </c>
      <c r="BO1418" s="179" t="str">
        <f t="shared" si="1803"/>
        <v>BO$17</v>
      </c>
      <c r="BP1418" s="179" t="str">
        <f t="shared" si="1803"/>
        <v>BP$17</v>
      </c>
      <c r="BQ1418" s="179" t="str">
        <f t="shared" si="1803"/>
        <v>BQ$17</v>
      </c>
      <c r="BR1418" s="179" t="str">
        <f t="shared" si="1803"/>
        <v>BR$17</v>
      </c>
      <c r="BS1418" s="179" t="str">
        <f t="shared" si="1803"/>
        <v>BS$17</v>
      </c>
      <c r="BT1418" s="179" t="str">
        <f t="shared" si="1803"/>
        <v>BT$17</v>
      </c>
      <c r="BU1418" s="179" t="str">
        <f t="shared" si="1803"/>
        <v>BU$17</v>
      </c>
      <c r="BV1418" s="179" t="str">
        <f t="shared" si="1803"/>
        <v>BV$17</v>
      </c>
      <c r="BW1418" s="179" t="str">
        <f t="shared" si="1803"/>
        <v>BW$17</v>
      </c>
      <c r="BX1418" s="179" t="str">
        <f t="shared" si="1803"/>
        <v>BX$17</v>
      </c>
      <c r="BY1418" s="179" t="str">
        <f t="shared" si="1803"/>
        <v>BY$17</v>
      </c>
      <c r="BZ1418" s="179" t="str">
        <f t="shared" si="1803"/>
        <v>BZ$17</v>
      </c>
      <c r="CA1418" s="179" t="str">
        <f t="shared" si="1803"/>
        <v>CA$17</v>
      </c>
      <c r="CB1418" s="179" t="str">
        <f t="shared" si="1803"/>
        <v>CB$17</v>
      </c>
      <c r="CC1418" s="179" t="str">
        <f t="shared" si="1803"/>
        <v>CC$17</v>
      </c>
      <c r="CD1418" s="179" t="str">
        <f t="shared" si="1803"/>
        <v>CD$17</v>
      </c>
      <c r="CE1418" s="179" t="str">
        <f t="shared" ref="CE1418:CL1418" si="1804">CE1391</f>
        <v>CE$17</v>
      </c>
      <c r="CF1418" s="179" t="str">
        <f t="shared" si="1804"/>
        <v>CF$17</v>
      </c>
      <c r="CG1418" s="179" t="str">
        <f t="shared" si="1804"/>
        <v>CG$17</v>
      </c>
      <c r="CH1418" s="179" t="str">
        <f t="shared" si="1804"/>
        <v>CH$17</v>
      </c>
      <c r="CI1418" s="179" t="str">
        <f t="shared" si="1804"/>
        <v>CI$17</v>
      </c>
      <c r="CJ1418" s="179" t="str">
        <f t="shared" si="1804"/>
        <v>CJ$17</v>
      </c>
      <c r="CK1418" s="179" t="str">
        <f t="shared" si="1804"/>
        <v>CK$17</v>
      </c>
      <c r="CL1418" s="179" t="str">
        <f t="shared" si="1804"/>
        <v>CL$17</v>
      </c>
      <c r="CN1418" s="60"/>
      <c r="CO1418" s="179" t="str">
        <f t="shared" ref="CO1418:DL1418" si="1805">CO1391</f>
        <v>CO$17</v>
      </c>
      <c r="CP1418" s="179" t="str">
        <f t="shared" si="1805"/>
        <v>CP$17</v>
      </c>
      <c r="CQ1418" s="179" t="str">
        <f t="shared" si="1805"/>
        <v>CQ$17</v>
      </c>
      <c r="CR1418" s="179" t="str">
        <f t="shared" si="1805"/>
        <v>CR$17</v>
      </c>
      <c r="CS1418" s="179" t="str">
        <f t="shared" si="1805"/>
        <v>CS$17</v>
      </c>
      <c r="CT1418" s="179" t="str">
        <f t="shared" si="1805"/>
        <v>CT$17</v>
      </c>
      <c r="CU1418" s="179" t="str">
        <f t="shared" si="1805"/>
        <v>CU$17</v>
      </c>
      <c r="CV1418" s="179" t="str">
        <f t="shared" si="1805"/>
        <v>CV$17</v>
      </c>
      <c r="CW1418" s="179" t="str">
        <f t="shared" si="1805"/>
        <v>CW$17</v>
      </c>
      <c r="CX1418" s="179" t="str">
        <f t="shared" si="1805"/>
        <v>CX$17</v>
      </c>
      <c r="CY1418" s="179" t="str">
        <f t="shared" si="1805"/>
        <v>CY$17</v>
      </c>
      <c r="CZ1418" s="179" t="str">
        <f t="shared" si="1805"/>
        <v>CZ$17</v>
      </c>
      <c r="DA1418" s="179" t="str">
        <f t="shared" si="1805"/>
        <v>DA$17</v>
      </c>
      <c r="DB1418" s="179" t="str">
        <f t="shared" si="1805"/>
        <v>DB$17</v>
      </c>
      <c r="DC1418" s="179" t="str">
        <f t="shared" si="1805"/>
        <v>DC$17</v>
      </c>
      <c r="DD1418" s="179" t="str">
        <f t="shared" si="1805"/>
        <v>DD$17</v>
      </c>
      <c r="DE1418" s="179" t="str">
        <f t="shared" si="1805"/>
        <v>DE$17</v>
      </c>
      <c r="DF1418" s="179" t="str">
        <f t="shared" si="1805"/>
        <v>DF$17</v>
      </c>
      <c r="DG1418" s="179" t="str">
        <f t="shared" si="1805"/>
        <v>DG$17</v>
      </c>
      <c r="DH1418" s="179" t="str">
        <f t="shared" si="1805"/>
        <v>DH$17</v>
      </c>
      <c r="DI1418" s="179" t="str">
        <f t="shared" si="1805"/>
        <v>DI$17</v>
      </c>
      <c r="DJ1418" s="179" t="str">
        <f t="shared" si="1805"/>
        <v>DJ$17</v>
      </c>
      <c r="DK1418" s="179" t="str">
        <f t="shared" si="1805"/>
        <v>DK$17</v>
      </c>
      <c r="DL1418" s="179" t="str">
        <f t="shared" si="1805"/>
        <v>DL$17</v>
      </c>
    </row>
    <row r="1419" spans="1:116" x14ac:dyDescent="0.4">
      <c r="B1419" t="s">
        <v>332</v>
      </c>
      <c r="D1419" t="s">
        <v>768</v>
      </c>
      <c r="E1419" s="8" t="str">
        <f t="shared" si="1775"/>
        <v>1419 FAINTR-S</v>
      </c>
      <c r="G1419" s="191" t="str">
        <f>G1396</f>
        <v>Revenue driven intangible assets:</v>
      </c>
      <c r="H1419" s="12"/>
      <c r="I1419" s="60"/>
      <c r="J1419" s="60"/>
      <c r="K1419" s="15"/>
      <c r="L1419" s="15"/>
      <c r="M1419" s="15"/>
      <c r="N1419" s="15"/>
      <c r="O1419" s="15"/>
      <c r="P1419" s="15"/>
      <c r="R1419" s="15"/>
      <c r="S1419" s="179">
        <f t="shared" ref="S1419:AX1419" si="1806">S1392</f>
        <v>0</v>
      </c>
      <c r="T1419" s="179">
        <f t="shared" si="1806"/>
        <v>0</v>
      </c>
      <c r="U1419" s="179">
        <f t="shared" si="1806"/>
        <v>0</v>
      </c>
      <c r="V1419" s="179">
        <f t="shared" si="1806"/>
        <v>0</v>
      </c>
      <c r="W1419" s="179">
        <f t="shared" si="1806"/>
        <v>0</v>
      </c>
      <c r="X1419" s="179">
        <f t="shared" si="1806"/>
        <v>0</v>
      </c>
      <c r="Y1419" s="179">
        <f t="shared" si="1806"/>
        <v>0</v>
      </c>
      <c r="Z1419" s="179">
        <f t="shared" si="1806"/>
        <v>0</v>
      </c>
      <c r="AA1419" s="179">
        <f t="shared" si="1806"/>
        <v>0</v>
      </c>
      <c r="AB1419" s="179">
        <f t="shared" si="1806"/>
        <v>0</v>
      </c>
      <c r="AC1419" s="179">
        <f t="shared" si="1806"/>
        <v>0</v>
      </c>
      <c r="AD1419" s="179">
        <f t="shared" si="1806"/>
        <v>0</v>
      </c>
      <c r="AE1419" s="179">
        <f t="shared" si="1806"/>
        <v>0</v>
      </c>
      <c r="AF1419" s="179">
        <f t="shared" si="1806"/>
        <v>0</v>
      </c>
      <c r="AG1419" s="179">
        <f t="shared" si="1806"/>
        <v>0</v>
      </c>
      <c r="AH1419" s="179">
        <f t="shared" si="1806"/>
        <v>0</v>
      </c>
      <c r="AI1419" s="179">
        <f t="shared" si="1806"/>
        <v>0</v>
      </c>
      <c r="AJ1419" s="179">
        <f t="shared" si="1806"/>
        <v>0</v>
      </c>
      <c r="AK1419" s="179">
        <f t="shared" si="1806"/>
        <v>0</v>
      </c>
      <c r="AL1419" s="179">
        <f t="shared" si="1806"/>
        <v>0</v>
      </c>
      <c r="AM1419" s="179">
        <f t="shared" si="1806"/>
        <v>0</v>
      </c>
      <c r="AN1419" s="179">
        <f t="shared" si="1806"/>
        <v>0</v>
      </c>
      <c r="AO1419" s="179">
        <f t="shared" si="1806"/>
        <v>0</v>
      </c>
      <c r="AP1419" s="179">
        <f t="shared" si="1806"/>
        <v>0</v>
      </c>
      <c r="AQ1419" s="179">
        <f t="shared" si="1806"/>
        <v>0</v>
      </c>
      <c r="AR1419" s="179">
        <f t="shared" si="1806"/>
        <v>0</v>
      </c>
      <c r="AS1419" s="179">
        <f t="shared" si="1806"/>
        <v>0</v>
      </c>
      <c r="AT1419" s="179">
        <f t="shared" si="1806"/>
        <v>0</v>
      </c>
      <c r="AU1419" s="179">
        <f t="shared" si="1806"/>
        <v>0</v>
      </c>
      <c r="AV1419" s="179">
        <f t="shared" si="1806"/>
        <v>0</v>
      </c>
      <c r="AW1419" s="179">
        <f t="shared" si="1806"/>
        <v>0</v>
      </c>
      <c r="AX1419" s="179">
        <f t="shared" si="1806"/>
        <v>0</v>
      </c>
      <c r="AY1419" s="179">
        <f t="shared" ref="AY1419:CD1419" si="1807">AY1392</f>
        <v>0</v>
      </c>
      <c r="AZ1419" s="179">
        <f t="shared" si="1807"/>
        <v>0</v>
      </c>
      <c r="BA1419" s="179">
        <f t="shared" si="1807"/>
        <v>0</v>
      </c>
      <c r="BB1419" s="179">
        <f t="shared" si="1807"/>
        <v>0</v>
      </c>
      <c r="BC1419" s="179">
        <f t="shared" si="1807"/>
        <v>0</v>
      </c>
      <c r="BD1419" s="179">
        <f t="shared" si="1807"/>
        <v>0</v>
      </c>
      <c r="BE1419" s="179">
        <f t="shared" si="1807"/>
        <v>0</v>
      </c>
      <c r="BF1419" s="179">
        <f t="shared" si="1807"/>
        <v>0</v>
      </c>
      <c r="BG1419" s="179">
        <f t="shared" si="1807"/>
        <v>0</v>
      </c>
      <c r="BH1419" s="179">
        <f t="shared" si="1807"/>
        <v>0</v>
      </c>
      <c r="BI1419" s="179">
        <f t="shared" si="1807"/>
        <v>0</v>
      </c>
      <c r="BJ1419" s="179">
        <f t="shared" si="1807"/>
        <v>0</v>
      </c>
      <c r="BK1419" s="179">
        <f t="shared" si="1807"/>
        <v>0</v>
      </c>
      <c r="BL1419" s="179">
        <f t="shared" si="1807"/>
        <v>0</v>
      </c>
      <c r="BM1419" s="179">
        <f t="shared" si="1807"/>
        <v>0</v>
      </c>
      <c r="BN1419" s="179">
        <f t="shared" si="1807"/>
        <v>0</v>
      </c>
      <c r="BO1419" s="179">
        <f t="shared" si="1807"/>
        <v>0</v>
      </c>
      <c r="BP1419" s="179">
        <f t="shared" si="1807"/>
        <v>0</v>
      </c>
      <c r="BQ1419" s="179">
        <f t="shared" si="1807"/>
        <v>0</v>
      </c>
      <c r="BR1419" s="179">
        <f t="shared" si="1807"/>
        <v>0</v>
      </c>
      <c r="BS1419" s="179">
        <f t="shared" si="1807"/>
        <v>0</v>
      </c>
      <c r="BT1419" s="179">
        <f t="shared" si="1807"/>
        <v>0</v>
      </c>
      <c r="BU1419" s="179">
        <f t="shared" si="1807"/>
        <v>0</v>
      </c>
      <c r="BV1419" s="179">
        <f t="shared" si="1807"/>
        <v>0</v>
      </c>
      <c r="BW1419" s="179">
        <f t="shared" si="1807"/>
        <v>0</v>
      </c>
      <c r="BX1419" s="179">
        <f t="shared" si="1807"/>
        <v>0</v>
      </c>
      <c r="BY1419" s="179">
        <f t="shared" si="1807"/>
        <v>0</v>
      </c>
      <c r="BZ1419" s="179">
        <f t="shared" si="1807"/>
        <v>0</v>
      </c>
      <c r="CA1419" s="179">
        <f t="shared" si="1807"/>
        <v>0</v>
      </c>
      <c r="CB1419" s="179">
        <f t="shared" si="1807"/>
        <v>0</v>
      </c>
      <c r="CC1419" s="179">
        <f t="shared" si="1807"/>
        <v>0</v>
      </c>
      <c r="CD1419" s="179">
        <f t="shared" si="1807"/>
        <v>0</v>
      </c>
      <c r="CE1419" s="179">
        <f t="shared" ref="CE1419:CL1419" si="1808">CE1392</f>
        <v>0</v>
      </c>
      <c r="CF1419" s="179">
        <f t="shared" si="1808"/>
        <v>0</v>
      </c>
      <c r="CG1419" s="179">
        <f t="shared" si="1808"/>
        <v>0</v>
      </c>
      <c r="CH1419" s="179">
        <f t="shared" si="1808"/>
        <v>0</v>
      </c>
      <c r="CI1419" s="179">
        <f t="shared" si="1808"/>
        <v>0</v>
      </c>
      <c r="CJ1419" s="179">
        <f t="shared" si="1808"/>
        <v>0</v>
      </c>
      <c r="CK1419" s="179">
        <f t="shared" si="1808"/>
        <v>0</v>
      </c>
      <c r="CL1419" s="179">
        <f t="shared" si="1808"/>
        <v>0</v>
      </c>
      <c r="CN1419" s="60"/>
      <c r="CO1419" s="179">
        <f t="shared" ref="CO1419:DL1419" si="1809">CO1392</f>
        <v>0</v>
      </c>
      <c r="CP1419" s="179">
        <f t="shared" si="1809"/>
        <v>0</v>
      </c>
      <c r="CQ1419" s="179">
        <f t="shared" si="1809"/>
        <v>0</v>
      </c>
      <c r="CR1419" s="179">
        <f t="shared" si="1809"/>
        <v>0</v>
      </c>
      <c r="CS1419" s="179">
        <f t="shared" si="1809"/>
        <v>0</v>
      </c>
      <c r="CT1419" s="179">
        <f t="shared" si="1809"/>
        <v>0</v>
      </c>
      <c r="CU1419" s="179">
        <f t="shared" si="1809"/>
        <v>0</v>
      </c>
      <c r="CV1419" s="179">
        <f t="shared" si="1809"/>
        <v>0</v>
      </c>
      <c r="CW1419" s="179">
        <f t="shared" si="1809"/>
        <v>0</v>
      </c>
      <c r="CX1419" s="179">
        <f t="shared" si="1809"/>
        <v>0</v>
      </c>
      <c r="CY1419" s="179">
        <f t="shared" si="1809"/>
        <v>0</v>
      </c>
      <c r="CZ1419" s="179">
        <f t="shared" si="1809"/>
        <v>0</v>
      </c>
      <c r="DA1419" s="179">
        <f t="shared" si="1809"/>
        <v>0</v>
      </c>
      <c r="DB1419" s="179">
        <f t="shared" si="1809"/>
        <v>0</v>
      </c>
      <c r="DC1419" s="179">
        <f t="shared" si="1809"/>
        <v>0</v>
      </c>
      <c r="DD1419" s="179">
        <f t="shared" si="1809"/>
        <v>0</v>
      </c>
      <c r="DE1419" s="179">
        <f t="shared" si="1809"/>
        <v>0</v>
      </c>
      <c r="DF1419" s="179">
        <f t="shared" si="1809"/>
        <v>0</v>
      </c>
      <c r="DG1419" s="179">
        <f t="shared" si="1809"/>
        <v>0</v>
      </c>
      <c r="DH1419" s="179">
        <f t="shared" si="1809"/>
        <v>0</v>
      </c>
      <c r="DI1419" s="179">
        <f t="shared" si="1809"/>
        <v>0</v>
      </c>
      <c r="DJ1419" s="179">
        <f t="shared" si="1809"/>
        <v>0</v>
      </c>
      <c r="DK1419" s="179">
        <f t="shared" si="1809"/>
        <v>0</v>
      </c>
      <c r="DL1419" s="179">
        <f t="shared" si="1809"/>
        <v>0</v>
      </c>
    </row>
    <row r="1420" spans="1:116" x14ac:dyDescent="0.4">
      <c r="B1420" t="s">
        <v>332</v>
      </c>
      <c r="D1420" t="s">
        <v>768</v>
      </c>
      <c r="E1420" s="8" t="str">
        <f t="shared" ref="E1420" si="1810">ROW()&amp;" "&amp;D1420</f>
        <v>1420 FAINTR-S</v>
      </c>
      <c r="G1420" s="241" t="str">
        <f>IFERROR(SUBSTITUTE(TRIM(MID(G1396, SEARCH("-", G1396) + 1, LEN(G1396))),":",""),"no unit")</f>
        <v>no unit</v>
      </c>
      <c r="H1420" s="12"/>
      <c r="I1420" s="60"/>
      <c r="J1420" s="60"/>
      <c r="K1420" s="15"/>
      <c r="L1420" s="15"/>
      <c r="M1420" s="15"/>
      <c r="N1420" s="15"/>
      <c r="O1420" s="15"/>
      <c r="P1420" s="15"/>
      <c r="R1420" s="15"/>
      <c r="S1420" s="179"/>
      <c r="T1420" s="179"/>
      <c r="U1420" s="179"/>
      <c r="V1420" s="179"/>
      <c r="W1420" s="179"/>
      <c r="X1420" s="179"/>
      <c r="Y1420" s="179"/>
      <c r="Z1420" s="179"/>
      <c r="AA1420" s="179"/>
      <c r="AB1420" s="179"/>
      <c r="AC1420" s="179"/>
      <c r="AD1420" s="179"/>
      <c r="AE1420" s="179"/>
      <c r="AF1420" s="179"/>
      <c r="AG1420" s="179"/>
      <c r="AH1420" s="179"/>
      <c r="AI1420" s="179"/>
      <c r="AJ1420" s="179"/>
      <c r="AK1420" s="179"/>
      <c r="AL1420" s="179"/>
      <c r="AM1420" s="179"/>
      <c r="AN1420" s="179"/>
      <c r="AO1420" s="179"/>
      <c r="AP1420" s="179"/>
      <c r="AQ1420" s="179"/>
      <c r="AR1420" s="179"/>
      <c r="AS1420" s="179"/>
      <c r="AT1420" s="179"/>
      <c r="AU1420" s="179"/>
      <c r="AV1420" s="179"/>
      <c r="AW1420" s="179"/>
      <c r="AX1420" s="179"/>
      <c r="AY1420" s="179"/>
      <c r="AZ1420" s="179"/>
      <c r="BA1420" s="179"/>
      <c r="BB1420" s="179"/>
      <c r="BC1420" s="179"/>
      <c r="BD1420" s="179"/>
      <c r="BE1420" s="179"/>
      <c r="BF1420" s="179"/>
      <c r="BG1420" s="179"/>
      <c r="BH1420" s="179"/>
      <c r="BI1420" s="179"/>
      <c r="BJ1420" s="179"/>
      <c r="BK1420" s="179"/>
      <c r="BL1420" s="179"/>
      <c r="BM1420" s="179"/>
      <c r="BN1420" s="179"/>
      <c r="BO1420" s="179"/>
      <c r="BP1420" s="179"/>
      <c r="BQ1420" s="179"/>
      <c r="BR1420" s="179"/>
      <c r="BS1420" s="179"/>
      <c r="BT1420" s="179"/>
      <c r="BU1420" s="179"/>
      <c r="BV1420" s="179"/>
      <c r="BW1420" s="179"/>
      <c r="BX1420" s="179"/>
      <c r="BY1420" s="179"/>
      <c r="BZ1420" s="179"/>
      <c r="CA1420" s="179"/>
      <c r="CB1420" s="179"/>
      <c r="CC1420" s="179"/>
      <c r="CD1420" s="179"/>
      <c r="CE1420" s="179"/>
      <c r="CF1420" s="179"/>
      <c r="CG1420" s="179"/>
      <c r="CH1420" s="179"/>
      <c r="CI1420" s="179"/>
      <c r="CJ1420" s="179"/>
      <c r="CK1420" s="179"/>
      <c r="CL1420" s="179"/>
      <c r="CN1420" s="60"/>
      <c r="CO1420" s="179"/>
      <c r="CP1420" s="179"/>
      <c r="CQ1420" s="179"/>
      <c r="CR1420" s="179"/>
      <c r="CS1420" s="179"/>
      <c r="CT1420" s="179"/>
      <c r="CU1420" s="179"/>
      <c r="CV1420" s="179"/>
      <c r="CW1420" s="179"/>
      <c r="CX1420" s="179"/>
      <c r="CY1420" s="179"/>
      <c r="CZ1420" s="179"/>
      <c r="DA1420" s="179"/>
      <c r="DB1420" s="179"/>
      <c r="DC1420" s="179"/>
      <c r="DD1420" s="179"/>
      <c r="DE1420" s="179"/>
      <c r="DF1420" s="179"/>
      <c r="DG1420" s="179"/>
      <c r="DH1420" s="179"/>
      <c r="DI1420" s="179"/>
      <c r="DJ1420" s="179"/>
      <c r="DK1420" s="179"/>
      <c r="DL1420" s="179"/>
    </row>
    <row r="1421" spans="1:116" x14ac:dyDescent="0.4">
      <c r="A1421" s="3"/>
      <c r="B1421" t="s">
        <v>332</v>
      </c>
      <c r="D1421" t="s">
        <v>768</v>
      </c>
      <c r="E1421" s="8" t="str">
        <f t="shared" si="1775"/>
        <v>1421 FAINTR-S</v>
      </c>
      <c r="G1421" s="191" t="str">
        <f>G1394</f>
        <v>Secondary revenue driver</v>
      </c>
      <c r="H1421" s="90"/>
      <c r="I1421" s="213"/>
      <c r="J1421" s="213"/>
      <c r="K1421" s="214"/>
      <c r="L1421" s="214"/>
      <c r="M1421" s="214"/>
      <c r="N1421" s="214"/>
      <c r="O1421" s="214"/>
      <c r="P1421" s="214"/>
      <c r="R1421" s="214"/>
      <c r="S1421" s="4" t="str">
        <f t="shared" ref="S1421:AX1421" si="1811">ADDRESS(ROW(S1413),COLUMN(S1413),2)</f>
        <v>S$1413</v>
      </c>
      <c r="T1421" s="4" t="str">
        <f t="shared" si="1811"/>
        <v>T$1413</v>
      </c>
      <c r="U1421" s="4" t="str">
        <f t="shared" si="1811"/>
        <v>U$1413</v>
      </c>
      <c r="V1421" s="4" t="str">
        <f t="shared" si="1811"/>
        <v>V$1413</v>
      </c>
      <c r="W1421" s="4" t="str">
        <f t="shared" si="1811"/>
        <v>W$1413</v>
      </c>
      <c r="X1421" s="4" t="str">
        <f t="shared" si="1811"/>
        <v>X$1413</v>
      </c>
      <c r="Y1421" s="4" t="str">
        <f t="shared" si="1811"/>
        <v>Y$1413</v>
      </c>
      <c r="Z1421" s="4" t="str">
        <f t="shared" si="1811"/>
        <v>Z$1413</v>
      </c>
      <c r="AA1421" s="4" t="str">
        <f t="shared" si="1811"/>
        <v>AA$1413</v>
      </c>
      <c r="AB1421" s="4" t="str">
        <f t="shared" si="1811"/>
        <v>AB$1413</v>
      </c>
      <c r="AC1421" s="4" t="str">
        <f t="shared" si="1811"/>
        <v>AC$1413</v>
      </c>
      <c r="AD1421" s="4" t="str">
        <f t="shared" si="1811"/>
        <v>AD$1413</v>
      </c>
      <c r="AE1421" s="4" t="str">
        <f t="shared" si="1811"/>
        <v>AE$1413</v>
      </c>
      <c r="AF1421" s="4" t="str">
        <f t="shared" si="1811"/>
        <v>AF$1413</v>
      </c>
      <c r="AG1421" s="4" t="str">
        <f t="shared" si="1811"/>
        <v>AG$1413</v>
      </c>
      <c r="AH1421" s="4" t="str">
        <f t="shared" si="1811"/>
        <v>AH$1413</v>
      </c>
      <c r="AI1421" s="4" t="str">
        <f t="shared" si="1811"/>
        <v>AI$1413</v>
      </c>
      <c r="AJ1421" s="4" t="str">
        <f t="shared" si="1811"/>
        <v>AJ$1413</v>
      </c>
      <c r="AK1421" s="4" t="str">
        <f t="shared" si="1811"/>
        <v>AK$1413</v>
      </c>
      <c r="AL1421" s="4" t="str">
        <f t="shared" si="1811"/>
        <v>AL$1413</v>
      </c>
      <c r="AM1421" s="4" t="str">
        <f t="shared" si="1811"/>
        <v>AM$1413</v>
      </c>
      <c r="AN1421" s="4" t="str">
        <f t="shared" si="1811"/>
        <v>AN$1413</v>
      </c>
      <c r="AO1421" s="4" t="str">
        <f t="shared" si="1811"/>
        <v>AO$1413</v>
      </c>
      <c r="AP1421" s="4" t="str">
        <f t="shared" si="1811"/>
        <v>AP$1413</v>
      </c>
      <c r="AQ1421" s="4" t="str">
        <f t="shared" si="1811"/>
        <v>AQ$1413</v>
      </c>
      <c r="AR1421" s="4" t="str">
        <f t="shared" si="1811"/>
        <v>AR$1413</v>
      </c>
      <c r="AS1421" s="4" t="str">
        <f t="shared" si="1811"/>
        <v>AS$1413</v>
      </c>
      <c r="AT1421" s="4" t="str">
        <f t="shared" si="1811"/>
        <v>AT$1413</v>
      </c>
      <c r="AU1421" s="4" t="str">
        <f t="shared" si="1811"/>
        <v>AU$1413</v>
      </c>
      <c r="AV1421" s="4" t="str">
        <f t="shared" si="1811"/>
        <v>AV$1413</v>
      </c>
      <c r="AW1421" s="4" t="str">
        <f t="shared" si="1811"/>
        <v>AW$1413</v>
      </c>
      <c r="AX1421" s="4" t="str">
        <f t="shared" si="1811"/>
        <v>AX$1413</v>
      </c>
      <c r="AY1421" s="4" t="str">
        <f t="shared" ref="AY1421:CD1421" si="1812">ADDRESS(ROW(AY1413),COLUMN(AY1413),2)</f>
        <v>AY$1413</v>
      </c>
      <c r="AZ1421" s="4" t="str">
        <f t="shared" si="1812"/>
        <v>AZ$1413</v>
      </c>
      <c r="BA1421" s="4" t="str">
        <f t="shared" si="1812"/>
        <v>BA$1413</v>
      </c>
      <c r="BB1421" s="4" t="str">
        <f t="shared" si="1812"/>
        <v>BB$1413</v>
      </c>
      <c r="BC1421" s="4" t="str">
        <f t="shared" si="1812"/>
        <v>BC$1413</v>
      </c>
      <c r="BD1421" s="4" t="str">
        <f t="shared" si="1812"/>
        <v>BD$1413</v>
      </c>
      <c r="BE1421" s="4" t="str">
        <f t="shared" si="1812"/>
        <v>BE$1413</v>
      </c>
      <c r="BF1421" s="4" t="str">
        <f t="shared" si="1812"/>
        <v>BF$1413</v>
      </c>
      <c r="BG1421" s="4" t="str">
        <f t="shared" si="1812"/>
        <v>BG$1413</v>
      </c>
      <c r="BH1421" s="4" t="str">
        <f t="shared" si="1812"/>
        <v>BH$1413</v>
      </c>
      <c r="BI1421" s="4" t="str">
        <f t="shared" si="1812"/>
        <v>BI$1413</v>
      </c>
      <c r="BJ1421" s="4" t="str">
        <f t="shared" si="1812"/>
        <v>BJ$1413</v>
      </c>
      <c r="BK1421" s="4" t="str">
        <f t="shared" si="1812"/>
        <v>BK$1413</v>
      </c>
      <c r="BL1421" s="4" t="str">
        <f t="shared" si="1812"/>
        <v>BL$1413</v>
      </c>
      <c r="BM1421" s="4" t="str">
        <f t="shared" si="1812"/>
        <v>BM$1413</v>
      </c>
      <c r="BN1421" s="4" t="str">
        <f t="shared" si="1812"/>
        <v>BN$1413</v>
      </c>
      <c r="BO1421" s="4" t="str">
        <f t="shared" si="1812"/>
        <v>BO$1413</v>
      </c>
      <c r="BP1421" s="4" t="str">
        <f t="shared" si="1812"/>
        <v>BP$1413</v>
      </c>
      <c r="BQ1421" s="4" t="str">
        <f t="shared" si="1812"/>
        <v>BQ$1413</v>
      </c>
      <c r="BR1421" s="4" t="str">
        <f t="shared" si="1812"/>
        <v>BR$1413</v>
      </c>
      <c r="BS1421" s="4" t="str">
        <f t="shared" si="1812"/>
        <v>BS$1413</v>
      </c>
      <c r="BT1421" s="4" t="str">
        <f t="shared" si="1812"/>
        <v>BT$1413</v>
      </c>
      <c r="BU1421" s="4" t="str">
        <f t="shared" si="1812"/>
        <v>BU$1413</v>
      </c>
      <c r="BV1421" s="4" t="str">
        <f t="shared" si="1812"/>
        <v>BV$1413</v>
      </c>
      <c r="BW1421" s="4" t="str">
        <f t="shared" si="1812"/>
        <v>BW$1413</v>
      </c>
      <c r="BX1421" s="4" t="str">
        <f t="shared" si="1812"/>
        <v>BX$1413</v>
      </c>
      <c r="BY1421" s="4" t="str">
        <f t="shared" si="1812"/>
        <v>BY$1413</v>
      </c>
      <c r="BZ1421" s="4" t="str">
        <f t="shared" si="1812"/>
        <v>BZ$1413</v>
      </c>
      <c r="CA1421" s="4" t="str">
        <f t="shared" si="1812"/>
        <v>CA$1413</v>
      </c>
      <c r="CB1421" s="4" t="str">
        <f t="shared" si="1812"/>
        <v>CB$1413</v>
      </c>
      <c r="CC1421" s="4" t="str">
        <f t="shared" si="1812"/>
        <v>CC$1413</v>
      </c>
      <c r="CD1421" s="4" t="str">
        <f t="shared" si="1812"/>
        <v>CD$1413</v>
      </c>
      <c r="CE1421" s="4" t="str">
        <f t="shared" ref="CE1421:CL1421" si="1813">ADDRESS(ROW(CE1413),COLUMN(CE1413),2)</f>
        <v>CE$1413</v>
      </c>
      <c r="CF1421" s="4" t="str">
        <f t="shared" si="1813"/>
        <v>CF$1413</v>
      </c>
      <c r="CG1421" s="4" t="str">
        <f t="shared" si="1813"/>
        <v>CG$1413</v>
      </c>
      <c r="CH1421" s="4" t="str">
        <f t="shared" si="1813"/>
        <v>CH$1413</v>
      </c>
      <c r="CI1421" s="4" t="str">
        <f t="shared" si="1813"/>
        <v>CI$1413</v>
      </c>
      <c r="CJ1421" s="4" t="str">
        <f t="shared" si="1813"/>
        <v>CJ$1413</v>
      </c>
      <c r="CK1421" s="4" t="str">
        <f t="shared" si="1813"/>
        <v>CK$1413</v>
      </c>
      <c r="CL1421" s="4" t="str">
        <f t="shared" si="1813"/>
        <v>CL$1413</v>
      </c>
      <c r="CN1421" s="213"/>
      <c r="CO1421" s="4" t="str">
        <f t="shared" ref="CO1421:DL1421" si="1814">ADDRESS(ROW(CO1413),COLUMN(CO1413),2)</f>
        <v>CO$1413</v>
      </c>
      <c r="CP1421" s="4" t="str">
        <f t="shared" si="1814"/>
        <v>CP$1413</v>
      </c>
      <c r="CQ1421" s="4" t="str">
        <f t="shared" si="1814"/>
        <v>CQ$1413</v>
      </c>
      <c r="CR1421" s="4" t="str">
        <f t="shared" si="1814"/>
        <v>CR$1413</v>
      </c>
      <c r="CS1421" s="4" t="str">
        <f t="shared" si="1814"/>
        <v>CS$1413</v>
      </c>
      <c r="CT1421" s="4" t="str">
        <f t="shared" si="1814"/>
        <v>CT$1413</v>
      </c>
      <c r="CU1421" s="4" t="str">
        <f t="shared" si="1814"/>
        <v>CU$1413</v>
      </c>
      <c r="CV1421" s="4" t="str">
        <f t="shared" si="1814"/>
        <v>CV$1413</v>
      </c>
      <c r="CW1421" s="4" t="str">
        <f t="shared" si="1814"/>
        <v>CW$1413</v>
      </c>
      <c r="CX1421" s="4" t="str">
        <f t="shared" si="1814"/>
        <v>CX$1413</v>
      </c>
      <c r="CY1421" s="4" t="str">
        <f t="shared" si="1814"/>
        <v>CY$1413</v>
      </c>
      <c r="CZ1421" s="4" t="str">
        <f t="shared" si="1814"/>
        <v>CZ$1413</v>
      </c>
      <c r="DA1421" s="4" t="str">
        <f t="shared" si="1814"/>
        <v>DA$1413</v>
      </c>
      <c r="DB1421" s="4" t="str">
        <f t="shared" si="1814"/>
        <v>DB$1413</v>
      </c>
      <c r="DC1421" s="4" t="str">
        <f t="shared" si="1814"/>
        <v>DC$1413</v>
      </c>
      <c r="DD1421" s="4" t="str">
        <f t="shared" si="1814"/>
        <v>DD$1413</v>
      </c>
      <c r="DE1421" s="4" t="str">
        <f t="shared" si="1814"/>
        <v>DE$1413</v>
      </c>
      <c r="DF1421" s="4" t="str">
        <f t="shared" si="1814"/>
        <v>DF$1413</v>
      </c>
      <c r="DG1421" s="4" t="str">
        <f t="shared" si="1814"/>
        <v>DG$1413</v>
      </c>
      <c r="DH1421" s="4" t="str">
        <f t="shared" si="1814"/>
        <v>DH$1413</v>
      </c>
      <c r="DI1421" s="4" t="str">
        <f t="shared" si="1814"/>
        <v>DI$1413</v>
      </c>
      <c r="DJ1421" s="4" t="str">
        <f t="shared" si="1814"/>
        <v>DJ$1413</v>
      </c>
      <c r="DK1421" s="4" t="str">
        <f t="shared" si="1814"/>
        <v>DK$1413</v>
      </c>
      <c r="DL1421" s="4" t="str">
        <f t="shared" si="1814"/>
        <v>DL$1413</v>
      </c>
    </row>
    <row r="1422" spans="1:116" x14ac:dyDescent="0.4">
      <c r="B1422" t="s">
        <v>332</v>
      </c>
      <c r="D1422" t="s">
        <v>768</v>
      </c>
      <c r="E1422" s="8" t="str">
        <f t="shared" si="1775"/>
        <v>1422 FAINTR-S</v>
      </c>
      <c r="G1422" s="136" t="str">
        <f>G1395</f>
        <v>Secondary volume driver</v>
      </c>
      <c r="H1422" s="12"/>
      <c r="I1422" s="60"/>
      <c r="J1422" s="60"/>
      <c r="K1422" s="15"/>
      <c r="L1422" s="15"/>
      <c r="M1422" s="15"/>
      <c r="N1422" s="15"/>
      <c r="O1422" s="15"/>
      <c r="P1422" s="15"/>
      <c r="R1422" s="15"/>
      <c r="S1422" s="179" t="str">
        <f t="shared" ref="S1422:AX1422" si="1815">S1395</f>
        <v>S$19</v>
      </c>
      <c r="T1422" s="179" t="str">
        <f t="shared" si="1815"/>
        <v>T$19</v>
      </c>
      <c r="U1422" s="179" t="str">
        <f t="shared" si="1815"/>
        <v>U$19</v>
      </c>
      <c r="V1422" s="179" t="str">
        <f t="shared" si="1815"/>
        <v>V$19</v>
      </c>
      <c r="W1422" s="179" t="str">
        <f t="shared" si="1815"/>
        <v>W$19</v>
      </c>
      <c r="X1422" s="179" t="str">
        <f t="shared" si="1815"/>
        <v>X$19</v>
      </c>
      <c r="Y1422" s="179" t="str">
        <f t="shared" si="1815"/>
        <v>Y$19</v>
      </c>
      <c r="Z1422" s="179" t="str">
        <f t="shared" si="1815"/>
        <v>Z$19</v>
      </c>
      <c r="AA1422" s="179" t="str">
        <f t="shared" si="1815"/>
        <v>AA$19</v>
      </c>
      <c r="AB1422" s="179" t="str">
        <f t="shared" si="1815"/>
        <v>AB$19</v>
      </c>
      <c r="AC1422" s="179" t="str">
        <f t="shared" si="1815"/>
        <v>AC$19</v>
      </c>
      <c r="AD1422" s="179" t="str">
        <f t="shared" si="1815"/>
        <v>AD$19</v>
      </c>
      <c r="AE1422" s="179" t="str">
        <f t="shared" si="1815"/>
        <v>AE$19</v>
      </c>
      <c r="AF1422" s="179" t="str">
        <f t="shared" si="1815"/>
        <v>AF$19</v>
      </c>
      <c r="AG1422" s="179" t="str">
        <f t="shared" si="1815"/>
        <v>AG$19</v>
      </c>
      <c r="AH1422" s="179" t="str">
        <f t="shared" si="1815"/>
        <v>AH$19</v>
      </c>
      <c r="AI1422" s="179" t="str">
        <f t="shared" si="1815"/>
        <v>AI$19</v>
      </c>
      <c r="AJ1422" s="179" t="str">
        <f t="shared" si="1815"/>
        <v>AJ$19</v>
      </c>
      <c r="AK1422" s="179" t="str">
        <f t="shared" si="1815"/>
        <v>AK$19</v>
      </c>
      <c r="AL1422" s="179" t="str">
        <f t="shared" si="1815"/>
        <v>AL$19</v>
      </c>
      <c r="AM1422" s="179" t="str">
        <f t="shared" si="1815"/>
        <v>AM$19</v>
      </c>
      <c r="AN1422" s="179" t="str">
        <f t="shared" si="1815"/>
        <v>AN$19</v>
      </c>
      <c r="AO1422" s="179" t="str">
        <f t="shared" si="1815"/>
        <v>AO$19</v>
      </c>
      <c r="AP1422" s="179" t="str">
        <f t="shared" si="1815"/>
        <v>AP$19</v>
      </c>
      <c r="AQ1422" s="179" t="str">
        <f t="shared" si="1815"/>
        <v>AQ$19</v>
      </c>
      <c r="AR1422" s="179" t="str">
        <f t="shared" si="1815"/>
        <v>AR$19</v>
      </c>
      <c r="AS1422" s="179" t="str">
        <f t="shared" si="1815"/>
        <v>AS$19</v>
      </c>
      <c r="AT1422" s="179" t="str">
        <f t="shared" si="1815"/>
        <v>AT$19</v>
      </c>
      <c r="AU1422" s="179" t="str">
        <f t="shared" si="1815"/>
        <v>AU$19</v>
      </c>
      <c r="AV1422" s="179" t="str">
        <f t="shared" si="1815"/>
        <v>AV$19</v>
      </c>
      <c r="AW1422" s="179" t="str">
        <f t="shared" si="1815"/>
        <v>AW$19</v>
      </c>
      <c r="AX1422" s="179" t="str">
        <f t="shared" si="1815"/>
        <v>AX$19</v>
      </c>
      <c r="AY1422" s="179" t="str">
        <f t="shared" ref="AY1422:CD1422" si="1816">AY1395</f>
        <v>AY$19</v>
      </c>
      <c r="AZ1422" s="179" t="str">
        <f t="shared" si="1816"/>
        <v>AZ$19</v>
      </c>
      <c r="BA1422" s="179" t="str">
        <f t="shared" si="1816"/>
        <v>BA$19</v>
      </c>
      <c r="BB1422" s="179" t="str">
        <f t="shared" si="1816"/>
        <v>BB$19</v>
      </c>
      <c r="BC1422" s="179" t="str">
        <f t="shared" si="1816"/>
        <v>BC$19</v>
      </c>
      <c r="BD1422" s="179" t="str">
        <f t="shared" si="1816"/>
        <v>BD$19</v>
      </c>
      <c r="BE1422" s="179" t="str">
        <f t="shared" si="1816"/>
        <v>BE$19</v>
      </c>
      <c r="BF1422" s="179" t="str">
        <f t="shared" si="1816"/>
        <v>BF$19</v>
      </c>
      <c r="BG1422" s="179" t="str">
        <f t="shared" si="1816"/>
        <v>BG$19</v>
      </c>
      <c r="BH1422" s="179" t="str">
        <f t="shared" si="1816"/>
        <v>BH$19</v>
      </c>
      <c r="BI1422" s="179" t="str">
        <f t="shared" si="1816"/>
        <v>BI$19</v>
      </c>
      <c r="BJ1422" s="179" t="str">
        <f t="shared" si="1816"/>
        <v>BJ$19</v>
      </c>
      <c r="BK1422" s="179" t="str">
        <f t="shared" si="1816"/>
        <v>BK$19</v>
      </c>
      <c r="BL1422" s="179" t="str">
        <f t="shared" si="1816"/>
        <v>BL$19</v>
      </c>
      <c r="BM1422" s="179" t="str">
        <f t="shared" si="1816"/>
        <v>BM$19</v>
      </c>
      <c r="BN1422" s="179" t="str">
        <f t="shared" si="1816"/>
        <v>BN$19</v>
      </c>
      <c r="BO1422" s="179" t="str">
        <f t="shared" si="1816"/>
        <v>BO$19</v>
      </c>
      <c r="BP1422" s="179" t="str">
        <f t="shared" si="1816"/>
        <v>BP$19</v>
      </c>
      <c r="BQ1422" s="179" t="str">
        <f t="shared" si="1816"/>
        <v>BQ$19</v>
      </c>
      <c r="BR1422" s="179" t="str">
        <f t="shared" si="1816"/>
        <v>BR$19</v>
      </c>
      <c r="BS1422" s="179" t="str">
        <f t="shared" si="1816"/>
        <v>BS$19</v>
      </c>
      <c r="BT1422" s="179" t="str">
        <f t="shared" si="1816"/>
        <v>BT$19</v>
      </c>
      <c r="BU1422" s="179" t="str">
        <f t="shared" si="1816"/>
        <v>BU$19</v>
      </c>
      <c r="BV1422" s="179" t="str">
        <f t="shared" si="1816"/>
        <v>BV$19</v>
      </c>
      <c r="BW1422" s="179" t="str">
        <f t="shared" si="1816"/>
        <v>BW$19</v>
      </c>
      <c r="BX1422" s="179" t="str">
        <f t="shared" si="1816"/>
        <v>BX$19</v>
      </c>
      <c r="BY1422" s="179" t="str">
        <f t="shared" si="1816"/>
        <v>BY$19</v>
      </c>
      <c r="BZ1422" s="179" t="str">
        <f t="shared" si="1816"/>
        <v>BZ$19</v>
      </c>
      <c r="CA1422" s="179" t="str">
        <f t="shared" si="1816"/>
        <v>CA$19</v>
      </c>
      <c r="CB1422" s="179" t="str">
        <f t="shared" si="1816"/>
        <v>CB$19</v>
      </c>
      <c r="CC1422" s="179" t="str">
        <f t="shared" si="1816"/>
        <v>CC$19</v>
      </c>
      <c r="CD1422" s="179" t="str">
        <f t="shared" si="1816"/>
        <v>CD$19</v>
      </c>
      <c r="CE1422" s="179" t="str">
        <f t="shared" ref="CE1422:CL1422" si="1817">CE1395</f>
        <v>CE$19</v>
      </c>
      <c r="CF1422" s="179" t="str">
        <f t="shared" si="1817"/>
        <v>CF$19</v>
      </c>
      <c r="CG1422" s="179" t="str">
        <f t="shared" si="1817"/>
        <v>CG$19</v>
      </c>
      <c r="CH1422" s="179" t="str">
        <f t="shared" si="1817"/>
        <v>CH$19</v>
      </c>
      <c r="CI1422" s="179" t="str">
        <f t="shared" si="1817"/>
        <v>CI$19</v>
      </c>
      <c r="CJ1422" s="179" t="str">
        <f t="shared" si="1817"/>
        <v>CJ$19</v>
      </c>
      <c r="CK1422" s="179" t="str">
        <f t="shared" si="1817"/>
        <v>CK$19</v>
      </c>
      <c r="CL1422" s="179" t="str">
        <f t="shared" si="1817"/>
        <v>CL$19</v>
      </c>
      <c r="CN1422" s="60"/>
      <c r="CO1422" s="179" t="str">
        <f t="shared" ref="CO1422:DL1422" si="1818">CO1395</f>
        <v>CO$19</v>
      </c>
      <c r="CP1422" s="179" t="str">
        <f t="shared" si="1818"/>
        <v>CP$19</v>
      </c>
      <c r="CQ1422" s="179" t="str">
        <f t="shared" si="1818"/>
        <v>CQ$19</v>
      </c>
      <c r="CR1422" s="179" t="str">
        <f t="shared" si="1818"/>
        <v>CR$19</v>
      </c>
      <c r="CS1422" s="179" t="str">
        <f t="shared" si="1818"/>
        <v>CS$19</v>
      </c>
      <c r="CT1422" s="179" t="str">
        <f t="shared" si="1818"/>
        <v>CT$19</v>
      </c>
      <c r="CU1422" s="179" t="str">
        <f t="shared" si="1818"/>
        <v>CU$19</v>
      </c>
      <c r="CV1422" s="179" t="str">
        <f t="shared" si="1818"/>
        <v>CV$19</v>
      </c>
      <c r="CW1422" s="179" t="str">
        <f t="shared" si="1818"/>
        <v>CW$19</v>
      </c>
      <c r="CX1422" s="179" t="str">
        <f t="shared" si="1818"/>
        <v>CX$19</v>
      </c>
      <c r="CY1422" s="179" t="str">
        <f t="shared" si="1818"/>
        <v>CY$19</v>
      </c>
      <c r="CZ1422" s="179" t="str">
        <f t="shared" si="1818"/>
        <v>CZ$19</v>
      </c>
      <c r="DA1422" s="179" t="str">
        <f t="shared" si="1818"/>
        <v>DA$19</v>
      </c>
      <c r="DB1422" s="179" t="str">
        <f t="shared" si="1818"/>
        <v>DB$19</v>
      </c>
      <c r="DC1422" s="179" t="str">
        <f t="shared" si="1818"/>
        <v>DC$19</v>
      </c>
      <c r="DD1422" s="179" t="str">
        <f t="shared" si="1818"/>
        <v>DD$19</v>
      </c>
      <c r="DE1422" s="179" t="str">
        <f t="shared" si="1818"/>
        <v>DE$19</v>
      </c>
      <c r="DF1422" s="179" t="str">
        <f t="shared" si="1818"/>
        <v>DF$19</v>
      </c>
      <c r="DG1422" s="179" t="str">
        <f t="shared" si="1818"/>
        <v>DG$19</v>
      </c>
      <c r="DH1422" s="179" t="str">
        <f t="shared" si="1818"/>
        <v>DH$19</v>
      </c>
      <c r="DI1422" s="179" t="str">
        <f t="shared" si="1818"/>
        <v>DI$19</v>
      </c>
      <c r="DJ1422" s="179" t="str">
        <f t="shared" si="1818"/>
        <v>DJ$19</v>
      </c>
      <c r="DK1422" s="179" t="str">
        <f t="shared" si="1818"/>
        <v>DK$19</v>
      </c>
      <c r="DL1422" s="179" t="str">
        <f t="shared" si="1818"/>
        <v>DL$19</v>
      </c>
    </row>
    <row r="1423" spans="1:116" x14ac:dyDescent="0.4">
      <c r="E1423" s="8"/>
      <c r="H1423" s="12"/>
      <c r="I1423" s="60"/>
      <c r="J1423" s="60"/>
      <c r="K1423" s="15"/>
      <c r="L1423" s="15"/>
      <c r="M1423" s="15"/>
      <c r="N1423" s="15"/>
      <c r="O1423" s="15"/>
      <c r="P1423" s="15"/>
      <c r="R1423" s="15"/>
      <c r="S1423" s="76"/>
      <c r="T1423" s="76"/>
      <c r="U1423" s="76"/>
      <c r="V1423" s="76"/>
      <c r="W1423" s="76"/>
      <c r="X1423" s="76"/>
      <c r="Y1423" s="76"/>
      <c r="Z1423" s="76"/>
      <c r="AA1423" s="76"/>
      <c r="AB1423" s="76"/>
      <c r="AC1423" s="76"/>
      <c r="AD1423" s="76"/>
      <c r="AE1423" s="76"/>
      <c r="AF1423" s="76"/>
      <c r="AG1423" s="76"/>
      <c r="AH1423" s="76"/>
      <c r="AI1423" s="76"/>
      <c r="AJ1423" s="76"/>
      <c r="AK1423" s="76"/>
      <c r="AL1423" s="76"/>
      <c r="AM1423" s="76"/>
      <c r="AN1423" s="76"/>
      <c r="AO1423" s="76"/>
      <c r="AP1423" s="76"/>
      <c r="AQ1423" s="76"/>
      <c r="AR1423" s="76"/>
      <c r="AS1423" s="76"/>
      <c r="AT1423" s="76"/>
      <c r="AU1423" s="76"/>
      <c r="AV1423" s="76"/>
      <c r="AW1423" s="76"/>
      <c r="AX1423" s="76"/>
      <c r="AY1423" s="76"/>
      <c r="AZ1423" s="76"/>
      <c r="BA1423" s="76"/>
      <c r="BB1423" s="76"/>
      <c r="BC1423" s="76"/>
      <c r="BD1423" s="76"/>
      <c r="BE1423" s="76"/>
      <c r="BF1423" s="76"/>
      <c r="BG1423" s="76"/>
      <c r="BH1423" s="76"/>
      <c r="BI1423" s="76"/>
      <c r="BJ1423" s="76"/>
      <c r="BK1423" s="76"/>
      <c r="BL1423" s="76"/>
      <c r="BM1423" s="76"/>
      <c r="BN1423" s="76"/>
      <c r="BO1423" s="76"/>
      <c r="BP1423" s="76"/>
      <c r="BQ1423" s="76"/>
      <c r="BR1423" s="76"/>
      <c r="BS1423" s="76"/>
      <c r="BT1423" s="76"/>
      <c r="BU1423" s="76"/>
      <c r="BV1423" s="76"/>
      <c r="BW1423" s="76"/>
      <c r="BX1423" s="76"/>
      <c r="BY1423" s="76"/>
      <c r="BZ1423" s="76"/>
      <c r="CA1423" s="76"/>
      <c r="CB1423" s="76"/>
      <c r="CC1423" s="76"/>
      <c r="CD1423" s="76"/>
      <c r="CE1423" s="76"/>
      <c r="CF1423" s="76"/>
      <c r="CG1423" s="76"/>
      <c r="CH1423" s="76"/>
      <c r="CI1423" s="76"/>
      <c r="CJ1423" s="76"/>
      <c r="CK1423" s="76"/>
      <c r="CL1423" s="76"/>
      <c r="CN1423" s="60"/>
      <c r="CO1423" s="76"/>
      <c r="CP1423" s="76"/>
      <c r="CQ1423" s="76"/>
      <c r="CR1423" s="76"/>
      <c r="CS1423" s="76"/>
      <c r="CT1423" s="76"/>
      <c r="CU1423" s="76"/>
      <c r="CV1423" s="76"/>
      <c r="CW1423" s="76"/>
      <c r="CX1423" s="76"/>
      <c r="CY1423" s="76"/>
      <c r="CZ1423" s="76"/>
      <c r="DA1423" s="76"/>
      <c r="DB1423" s="76"/>
      <c r="DC1423" s="76"/>
      <c r="DD1423" s="76"/>
      <c r="DE1423" s="76"/>
      <c r="DF1423" s="76"/>
      <c r="DG1423" s="76"/>
      <c r="DH1423" s="76"/>
      <c r="DI1423" s="76"/>
      <c r="DJ1423" s="76"/>
      <c r="DK1423" s="76"/>
      <c r="DL1423" s="76"/>
    </row>
    <row r="1424" spans="1:116" x14ac:dyDescent="0.4">
      <c r="A1424" s="174"/>
      <c r="E1424" s="8"/>
      <c r="G1424" s="175" t="s">
        <v>490</v>
      </c>
      <c r="H1424" s="174"/>
      <c r="I1424" s="176"/>
      <c r="J1424" s="176"/>
      <c r="K1424" s="197"/>
      <c r="L1424" s="197"/>
      <c r="M1424" s="197"/>
      <c r="N1424" s="197"/>
      <c r="O1424" s="197"/>
      <c r="P1424" s="197"/>
      <c r="R1424" s="198"/>
      <c r="S1424" s="174"/>
      <c r="T1424" s="174"/>
      <c r="U1424" s="174"/>
      <c r="V1424" s="174"/>
      <c r="W1424" s="174"/>
      <c r="X1424" s="174"/>
      <c r="Y1424" s="174"/>
      <c r="Z1424" s="174"/>
      <c r="AA1424" s="174"/>
      <c r="AB1424" s="174"/>
      <c r="AC1424" s="174"/>
      <c r="AD1424" s="174"/>
      <c r="AE1424" s="174"/>
      <c r="AF1424" s="174"/>
      <c r="AG1424" s="174"/>
      <c r="AH1424" s="174"/>
      <c r="AI1424" s="174"/>
      <c r="AJ1424" s="174"/>
      <c r="AK1424" s="174"/>
      <c r="AL1424" s="174"/>
      <c r="AM1424" s="174"/>
      <c r="AN1424" s="174"/>
      <c r="AO1424" s="174"/>
      <c r="AP1424" s="174"/>
      <c r="AQ1424" s="174"/>
      <c r="AR1424" s="174"/>
      <c r="AS1424" s="174"/>
      <c r="AT1424" s="174"/>
      <c r="AU1424" s="174"/>
      <c r="AV1424" s="174"/>
      <c r="AW1424" s="174"/>
      <c r="AX1424" s="174"/>
      <c r="AY1424" s="174"/>
      <c r="AZ1424" s="174"/>
      <c r="BA1424" s="174"/>
      <c r="BB1424" s="174"/>
      <c r="BC1424" s="174"/>
      <c r="BD1424" s="174"/>
      <c r="BE1424" s="174"/>
      <c r="BF1424" s="174"/>
      <c r="BG1424" s="174"/>
      <c r="BH1424" s="174"/>
      <c r="BI1424" s="174"/>
      <c r="BJ1424" s="174"/>
      <c r="BK1424" s="174"/>
      <c r="BL1424" s="174"/>
      <c r="BM1424" s="174"/>
      <c r="BN1424" s="174"/>
      <c r="BO1424" s="174"/>
      <c r="BP1424" s="174"/>
      <c r="BQ1424" s="174"/>
      <c r="BR1424" s="174"/>
      <c r="BS1424" s="174"/>
      <c r="BT1424" s="174"/>
      <c r="BU1424" s="174"/>
      <c r="BV1424" s="174"/>
      <c r="BW1424" s="174"/>
      <c r="BX1424" s="174"/>
      <c r="BY1424" s="174"/>
      <c r="BZ1424" s="174"/>
      <c r="CA1424" s="174"/>
      <c r="CB1424" s="174"/>
      <c r="CC1424" s="174"/>
      <c r="CD1424" s="174"/>
      <c r="CE1424" s="174"/>
      <c r="CF1424" s="174"/>
      <c r="CG1424" s="174"/>
      <c r="CH1424" s="174"/>
      <c r="CI1424" s="174"/>
      <c r="CJ1424" s="174"/>
      <c r="CK1424" s="174"/>
      <c r="CL1424" s="174"/>
      <c r="CN1424" s="176"/>
      <c r="CO1424" s="174"/>
      <c r="CP1424" s="174"/>
      <c r="CQ1424" s="174"/>
      <c r="CR1424" s="174"/>
      <c r="CS1424" s="174"/>
      <c r="CT1424" s="174"/>
      <c r="CU1424" s="174"/>
      <c r="CV1424" s="174"/>
      <c r="CW1424" s="174"/>
      <c r="CX1424" s="174"/>
      <c r="CY1424" s="174"/>
      <c r="CZ1424" s="174"/>
      <c r="DA1424" s="174"/>
      <c r="DB1424" s="174"/>
      <c r="DC1424" s="174"/>
      <c r="DD1424" s="174"/>
      <c r="DE1424" s="174"/>
      <c r="DF1424" s="174"/>
      <c r="DG1424" s="174"/>
      <c r="DH1424" s="174"/>
      <c r="DI1424" s="174"/>
      <c r="DJ1424" s="174"/>
      <c r="DK1424" s="174"/>
      <c r="DL1424" s="174"/>
    </row>
    <row r="1425" spans="1:117" x14ac:dyDescent="0.4">
      <c r="A1425" s="174"/>
      <c r="E1425" s="8"/>
      <c r="G1425" s="175" t="s">
        <v>492</v>
      </c>
      <c r="H1425" s="174"/>
      <c r="I1425" s="176"/>
      <c r="J1425" s="176"/>
      <c r="K1425" s="197"/>
      <c r="L1425" s="197"/>
      <c r="M1425" s="197"/>
      <c r="N1425" s="197"/>
      <c r="O1425" s="197"/>
      <c r="P1425" s="197"/>
      <c r="R1425" s="198"/>
      <c r="S1425" s="174"/>
      <c r="T1425" s="174"/>
      <c r="U1425" s="174"/>
      <c r="V1425" s="174"/>
      <c r="W1425" s="174"/>
      <c r="X1425" s="174"/>
      <c r="Y1425" s="174"/>
      <c r="Z1425" s="174"/>
      <c r="AA1425" s="174"/>
      <c r="AB1425" s="174"/>
      <c r="AC1425" s="174"/>
      <c r="AD1425" s="174"/>
      <c r="AE1425" s="174"/>
      <c r="AF1425" s="174"/>
      <c r="AG1425" s="174"/>
      <c r="AH1425" s="174"/>
      <c r="AI1425" s="174"/>
      <c r="AJ1425" s="174"/>
      <c r="AK1425" s="174"/>
      <c r="AL1425" s="174"/>
      <c r="AM1425" s="174"/>
      <c r="AN1425" s="174"/>
      <c r="AO1425" s="174"/>
      <c r="AP1425" s="174"/>
      <c r="AQ1425" s="174"/>
      <c r="AR1425" s="174"/>
      <c r="AS1425" s="174"/>
      <c r="AT1425" s="174"/>
      <c r="AU1425" s="174"/>
      <c r="AV1425" s="174"/>
      <c r="AW1425" s="174"/>
      <c r="AX1425" s="174"/>
      <c r="AY1425" s="174"/>
      <c r="AZ1425" s="174"/>
      <c r="BA1425" s="174"/>
      <c r="BB1425" s="174"/>
      <c r="BC1425" s="174"/>
      <c r="BD1425" s="174"/>
      <c r="BE1425" s="174"/>
      <c r="BF1425" s="174"/>
      <c r="BG1425" s="174"/>
      <c r="BH1425" s="174"/>
      <c r="BI1425" s="174"/>
      <c r="BJ1425" s="174"/>
      <c r="BK1425" s="174"/>
      <c r="BL1425" s="174"/>
      <c r="BM1425" s="174"/>
      <c r="BN1425" s="174"/>
      <c r="BO1425" s="174"/>
      <c r="BP1425" s="174"/>
      <c r="BQ1425" s="174"/>
      <c r="BR1425" s="174"/>
      <c r="BS1425" s="174"/>
      <c r="BT1425" s="174"/>
      <c r="BU1425" s="174"/>
      <c r="BV1425" s="174"/>
      <c r="BW1425" s="174"/>
      <c r="BX1425" s="174"/>
      <c r="BY1425" s="174"/>
      <c r="BZ1425" s="174"/>
      <c r="CA1425" s="174"/>
      <c r="CB1425" s="174"/>
      <c r="CC1425" s="174"/>
      <c r="CD1425" s="174"/>
      <c r="CE1425" s="174"/>
      <c r="CF1425" s="174"/>
      <c r="CG1425" s="174"/>
      <c r="CH1425" s="174"/>
      <c r="CI1425" s="174"/>
      <c r="CJ1425" s="174"/>
      <c r="CK1425" s="174"/>
      <c r="CL1425" s="174"/>
      <c r="CN1425" s="176"/>
      <c r="CO1425" s="174"/>
      <c r="CP1425" s="174"/>
      <c r="CQ1425" s="174"/>
      <c r="CR1425" s="174"/>
      <c r="CS1425" s="174"/>
      <c r="CT1425" s="174"/>
      <c r="CU1425" s="174"/>
      <c r="CV1425" s="174"/>
      <c r="CW1425" s="174"/>
      <c r="CX1425" s="174"/>
      <c r="CY1425" s="174"/>
      <c r="CZ1425" s="174"/>
      <c r="DA1425" s="174"/>
      <c r="DB1425" s="174"/>
      <c r="DC1425" s="174"/>
      <c r="DD1425" s="174"/>
      <c r="DE1425" s="174"/>
      <c r="DF1425" s="174"/>
      <c r="DG1425" s="174"/>
      <c r="DH1425" s="174"/>
      <c r="DI1425" s="174"/>
      <c r="DJ1425" s="174"/>
      <c r="DK1425" s="174"/>
      <c r="DL1425" s="174"/>
    </row>
    <row r="1426" spans="1:117" x14ac:dyDescent="0.4">
      <c r="A1426" s="174"/>
      <c r="E1426" s="8"/>
      <c r="G1426" s="175" t="s">
        <v>461</v>
      </c>
      <c r="H1426" s="174"/>
      <c r="I1426" s="176"/>
      <c r="J1426" s="176"/>
      <c r="K1426" s="197"/>
      <c r="L1426" s="197"/>
      <c r="M1426" s="197"/>
      <c r="N1426" s="197"/>
      <c r="O1426" s="197"/>
      <c r="P1426" s="197"/>
      <c r="R1426" s="198"/>
      <c r="S1426" s="199" t="str">
        <f t="shared" ref="S1426:AX1426" si="1819">S$20</f>
        <v>S$16</v>
      </c>
      <c r="T1426" s="199" t="str">
        <f t="shared" si="1819"/>
        <v>T$16</v>
      </c>
      <c r="U1426" s="199" t="str">
        <f t="shared" si="1819"/>
        <v>U$16</v>
      </c>
      <c r="V1426" s="199" t="str">
        <f t="shared" si="1819"/>
        <v>V$16</v>
      </c>
      <c r="W1426" s="199" t="str">
        <f t="shared" si="1819"/>
        <v>W$16</v>
      </c>
      <c r="X1426" s="199" t="str">
        <f t="shared" si="1819"/>
        <v>X$16</v>
      </c>
      <c r="Y1426" s="199" t="str">
        <f t="shared" si="1819"/>
        <v>Y$16</v>
      </c>
      <c r="Z1426" s="199" t="str">
        <f t="shared" si="1819"/>
        <v>Z$16</v>
      </c>
      <c r="AA1426" s="199" t="str">
        <f t="shared" si="1819"/>
        <v>AA$16</v>
      </c>
      <c r="AB1426" s="199" t="str">
        <f t="shared" si="1819"/>
        <v>AB$16</v>
      </c>
      <c r="AC1426" s="199" t="str">
        <f t="shared" si="1819"/>
        <v>AC$16</v>
      </c>
      <c r="AD1426" s="199" t="str">
        <f t="shared" si="1819"/>
        <v>AD$16</v>
      </c>
      <c r="AE1426" s="199" t="str">
        <f t="shared" si="1819"/>
        <v>AE$16</v>
      </c>
      <c r="AF1426" s="199" t="str">
        <f t="shared" si="1819"/>
        <v>AF$16</v>
      </c>
      <c r="AG1426" s="199" t="str">
        <f t="shared" si="1819"/>
        <v>AG$16</v>
      </c>
      <c r="AH1426" s="199" t="str">
        <f t="shared" si="1819"/>
        <v>AH$16</v>
      </c>
      <c r="AI1426" s="199" t="str">
        <f t="shared" si="1819"/>
        <v>AI$16</v>
      </c>
      <c r="AJ1426" s="199" t="str">
        <f t="shared" si="1819"/>
        <v>AJ$16</v>
      </c>
      <c r="AK1426" s="199" t="str">
        <f t="shared" si="1819"/>
        <v>AK$16</v>
      </c>
      <c r="AL1426" s="199" t="str">
        <f t="shared" si="1819"/>
        <v>AL$16</v>
      </c>
      <c r="AM1426" s="199" t="str">
        <f t="shared" si="1819"/>
        <v>AM$16</v>
      </c>
      <c r="AN1426" s="199" t="str">
        <f t="shared" si="1819"/>
        <v>AN$16</v>
      </c>
      <c r="AO1426" s="199" t="str">
        <f t="shared" si="1819"/>
        <v>AO$16</v>
      </c>
      <c r="AP1426" s="199" t="str">
        <f t="shared" si="1819"/>
        <v>AP$16</v>
      </c>
      <c r="AQ1426" s="199" t="str">
        <f t="shared" si="1819"/>
        <v>AQ$16</v>
      </c>
      <c r="AR1426" s="199" t="str">
        <f t="shared" si="1819"/>
        <v>AR$16</v>
      </c>
      <c r="AS1426" s="199" t="str">
        <f t="shared" si="1819"/>
        <v>AS$16</v>
      </c>
      <c r="AT1426" s="199" t="str">
        <f t="shared" si="1819"/>
        <v>AT$16</v>
      </c>
      <c r="AU1426" s="199" t="str">
        <f t="shared" si="1819"/>
        <v>AU$16</v>
      </c>
      <c r="AV1426" s="199" t="str">
        <f t="shared" si="1819"/>
        <v>AV$16</v>
      </c>
      <c r="AW1426" s="199" t="str">
        <f t="shared" si="1819"/>
        <v>AW$16</v>
      </c>
      <c r="AX1426" s="199" t="str">
        <f t="shared" si="1819"/>
        <v>AX$16</v>
      </c>
      <c r="AY1426" s="199" t="str">
        <f t="shared" ref="AY1426:CD1426" si="1820">AY$20</f>
        <v>AY$16</v>
      </c>
      <c r="AZ1426" s="199" t="str">
        <f t="shared" si="1820"/>
        <v>AZ$16</v>
      </c>
      <c r="BA1426" s="199" t="str">
        <f t="shared" si="1820"/>
        <v>BA$16</v>
      </c>
      <c r="BB1426" s="199" t="str">
        <f t="shared" si="1820"/>
        <v>BB$16</v>
      </c>
      <c r="BC1426" s="199" t="str">
        <f t="shared" si="1820"/>
        <v>BC$16</v>
      </c>
      <c r="BD1426" s="199" t="str">
        <f t="shared" si="1820"/>
        <v>BD$16</v>
      </c>
      <c r="BE1426" s="199" t="str">
        <f t="shared" si="1820"/>
        <v>BE$16</v>
      </c>
      <c r="BF1426" s="199" t="str">
        <f t="shared" si="1820"/>
        <v>BF$16</v>
      </c>
      <c r="BG1426" s="199" t="str">
        <f t="shared" si="1820"/>
        <v>BG$16</v>
      </c>
      <c r="BH1426" s="199" t="str">
        <f t="shared" si="1820"/>
        <v>BH$16</v>
      </c>
      <c r="BI1426" s="199" t="str">
        <f t="shared" si="1820"/>
        <v>BI$16</v>
      </c>
      <c r="BJ1426" s="199" t="str">
        <f t="shared" si="1820"/>
        <v>BJ$16</v>
      </c>
      <c r="BK1426" s="199" t="str">
        <f t="shared" si="1820"/>
        <v>BK$16</v>
      </c>
      <c r="BL1426" s="199" t="str">
        <f t="shared" si="1820"/>
        <v>BL$16</v>
      </c>
      <c r="BM1426" s="199" t="str">
        <f t="shared" si="1820"/>
        <v>BM$16</v>
      </c>
      <c r="BN1426" s="199" t="str">
        <f t="shared" si="1820"/>
        <v>BN$16</v>
      </c>
      <c r="BO1426" s="199" t="str">
        <f t="shared" si="1820"/>
        <v>BO$16</v>
      </c>
      <c r="BP1426" s="199" t="str">
        <f t="shared" si="1820"/>
        <v>BP$16</v>
      </c>
      <c r="BQ1426" s="199" t="str">
        <f t="shared" si="1820"/>
        <v>BQ$16</v>
      </c>
      <c r="BR1426" s="199" t="str">
        <f t="shared" si="1820"/>
        <v>BR$16</v>
      </c>
      <c r="BS1426" s="199" t="str">
        <f t="shared" si="1820"/>
        <v>BS$16</v>
      </c>
      <c r="BT1426" s="199" t="str">
        <f t="shared" si="1820"/>
        <v>BT$16</v>
      </c>
      <c r="BU1426" s="199" t="str">
        <f t="shared" si="1820"/>
        <v>BU$16</v>
      </c>
      <c r="BV1426" s="199" t="str">
        <f t="shared" si="1820"/>
        <v>BV$16</v>
      </c>
      <c r="BW1426" s="199" t="str">
        <f t="shared" si="1820"/>
        <v>BW$16</v>
      </c>
      <c r="BX1426" s="199" t="str">
        <f t="shared" si="1820"/>
        <v>BX$16</v>
      </c>
      <c r="BY1426" s="199" t="str">
        <f t="shared" si="1820"/>
        <v>BY$16</v>
      </c>
      <c r="BZ1426" s="199" t="str">
        <f t="shared" si="1820"/>
        <v>BZ$16</v>
      </c>
      <c r="CA1426" s="199" t="str">
        <f t="shared" si="1820"/>
        <v>CA$16</v>
      </c>
      <c r="CB1426" s="199" t="str">
        <f t="shared" si="1820"/>
        <v>CB$16</v>
      </c>
      <c r="CC1426" s="199" t="str">
        <f t="shared" si="1820"/>
        <v>CC$16</v>
      </c>
      <c r="CD1426" s="199" t="str">
        <f t="shared" si="1820"/>
        <v>CD$16</v>
      </c>
      <c r="CE1426" s="199" t="str">
        <f t="shared" ref="CE1426:CL1426" si="1821">CE$20</f>
        <v>CE$16</v>
      </c>
      <c r="CF1426" s="199" t="str">
        <f t="shared" si="1821"/>
        <v>CF$16</v>
      </c>
      <c r="CG1426" s="199" t="str">
        <f t="shared" si="1821"/>
        <v>CG$16</v>
      </c>
      <c r="CH1426" s="199" t="str">
        <f t="shared" si="1821"/>
        <v>CH$16</v>
      </c>
      <c r="CI1426" s="199" t="str">
        <f t="shared" si="1821"/>
        <v>CI$16</v>
      </c>
      <c r="CJ1426" s="199" t="str">
        <f t="shared" si="1821"/>
        <v>CJ$16</v>
      </c>
      <c r="CK1426" s="199" t="str">
        <f t="shared" si="1821"/>
        <v>CK$16</v>
      </c>
      <c r="CL1426" s="199" t="str">
        <f t="shared" si="1821"/>
        <v>CL$16</v>
      </c>
      <c r="CN1426" s="176"/>
      <c r="CO1426" s="199" t="str">
        <f t="shared" ref="CO1426:DL1426" si="1822">CO$20</f>
        <v>CO$16</v>
      </c>
      <c r="CP1426" s="199" t="str">
        <f t="shared" si="1822"/>
        <v>CP$16</v>
      </c>
      <c r="CQ1426" s="199" t="str">
        <f t="shared" si="1822"/>
        <v>CQ$16</v>
      </c>
      <c r="CR1426" s="199" t="str">
        <f t="shared" si="1822"/>
        <v>CR$16</v>
      </c>
      <c r="CS1426" s="199" t="str">
        <f t="shared" si="1822"/>
        <v>CS$16</v>
      </c>
      <c r="CT1426" s="199" t="str">
        <f t="shared" si="1822"/>
        <v>CT$16</v>
      </c>
      <c r="CU1426" s="199" t="str">
        <f t="shared" si="1822"/>
        <v>CU$16</v>
      </c>
      <c r="CV1426" s="199" t="str">
        <f t="shared" si="1822"/>
        <v>CV$16</v>
      </c>
      <c r="CW1426" s="199" t="str">
        <f t="shared" si="1822"/>
        <v>CW$16</v>
      </c>
      <c r="CX1426" s="199" t="str">
        <f t="shared" si="1822"/>
        <v>CX$16</v>
      </c>
      <c r="CY1426" s="199" t="str">
        <f t="shared" si="1822"/>
        <v>CY$16</v>
      </c>
      <c r="CZ1426" s="199" t="str">
        <f t="shared" si="1822"/>
        <v>CZ$16</v>
      </c>
      <c r="DA1426" s="199" t="str">
        <f t="shared" si="1822"/>
        <v>DA$16</v>
      </c>
      <c r="DB1426" s="199" t="str">
        <f t="shared" si="1822"/>
        <v>DB$16</v>
      </c>
      <c r="DC1426" s="199" t="str">
        <f t="shared" si="1822"/>
        <v>DC$16</v>
      </c>
      <c r="DD1426" s="199" t="str">
        <f t="shared" si="1822"/>
        <v>DD$16</v>
      </c>
      <c r="DE1426" s="199" t="str">
        <f t="shared" si="1822"/>
        <v>DE$16</v>
      </c>
      <c r="DF1426" s="199" t="str">
        <f t="shared" si="1822"/>
        <v>DF$16</v>
      </c>
      <c r="DG1426" s="199" t="str">
        <f t="shared" si="1822"/>
        <v>DG$16</v>
      </c>
      <c r="DH1426" s="199" t="str">
        <f t="shared" si="1822"/>
        <v>DH$16</v>
      </c>
      <c r="DI1426" s="199" t="str">
        <f t="shared" si="1822"/>
        <v>DI$16</v>
      </c>
      <c r="DJ1426" s="199" t="str">
        <f t="shared" si="1822"/>
        <v>DJ$16</v>
      </c>
      <c r="DK1426" s="199" t="str">
        <f t="shared" si="1822"/>
        <v>DK$16</v>
      </c>
      <c r="DL1426" s="199" t="str">
        <f t="shared" si="1822"/>
        <v>DL$16</v>
      </c>
    </row>
    <row r="1427" spans="1:117" x14ac:dyDescent="0.4">
      <c r="A1427" s="174"/>
      <c r="E1427" s="8"/>
      <c r="G1427" s="175" t="s">
        <v>462</v>
      </c>
      <c r="H1427" s="200"/>
      <c r="I1427" s="201"/>
      <c r="J1427" s="201"/>
      <c r="K1427" s="202"/>
      <c r="L1427" s="202"/>
      <c r="M1427" s="202"/>
      <c r="N1427" s="202"/>
      <c r="O1427" s="202"/>
      <c r="P1427" s="202"/>
      <c r="R1427" s="202"/>
      <c r="S1427" s="199" t="str">
        <f t="shared" ref="S1427:AX1427" si="1823">S$21</f>
        <v>S$17</v>
      </c>
      <c r="T1427" s="199" t="str">
        <f t="shared" si="1823"/>
        <v>T$17</v>
      </c>
      <c r="U1427" s="199" t="str">
        <f t="shared" si="1823"/>
        <v>U$17</v>
      </c>
      <c r="V1427" s="199" t="str">
        <f t="shared" si="1823"/>
        <v>V$17</v>
      </c>
      <c r="W1427" s="199" t="str">
        <f t="shared" si="1823"/>
        <v>W$17</v>
      </c>
      <c r="X1427" s="199" t="str">
        <f t="shared" si="1823"/>
        <v>X$17</v>
      </c>
      <c r="Y1427" s="199" t="str">
        <f t="shared" si="1823"/>
        <v>Y$17</v>
      </c>
      <c r="Z1427" s="199" t="str">
        <f t="shared" si="1823"/>
        <v>Z$17</v>
      </c>
      <c r="AA1427" s="199" t="str">
        <f t="shared" si="1823"/>
        <v>AA$17</v>
      </c>
      <c r="AB1427" s="199" t="str">
        <f t="shared" si="1823"/>
        <v>AB$17</v>
      </c>
      <c r="AC1427" s="199" t="str">
        <f t="shared" si="1823"/>
        <v>AC$17</v>
      </c>
      <c r="AD1427" s="199" t="str">
        <f t="shared" si="1823"/>
        <v>AD$17</v>
      </c>
      <c r="AE1427" s="199" t="str">
        <f t="shared" si="1823"/>
        <v>AE$17</v>
      </c>
      <c r="AF1427" s="199" t="str">
        <f t="shared" si="1823"/>
        <v>AF$17</v>
      </c>
      <c r="AG1427" s="199" t="str">
        <f t="shared" si="1823"/>
        <v>AG$17</v>
      </c>
      <c r="AH1427" s="199" t="str">
        <f t="shared" si="1823"/>
        <v>AH$17</v>
      </c>
      <c r="AI1427" s="199" t="str">
        <f t="shared" si="1823"/>
        <v>AI$17</v>
      </c>
      <c r="AJ1427" s="199" t="str">
        <f t="shared" si="1823"/>
        <v>AJ$17</v>
      </c>
      <c r="AK1427" s="199" t="str">
        <f t="shared" si="1823"/>
        <v>AK$17</v>
      </c>
      <c r="AL1427" s="199" t="str">
        <f t="shared" si="1823"/>
        <v>AL$17</v>
      </c>
      <c r="AM1427" s="199" t="str">
        <f t="shared" si="1823"/>
        <v>AM$17</v>
      </c>
      <c r="AN1427" s="199" t="str">
        <f t="shared" si="1823"/>
        <v>AN$17</v>
      </c>
      <c r="AO1427" s="199" t="str">
        <f t="shared" si="1823"/>
        <v>AO$17</v>
      </c>
      <c r="AP1427" s="199" t="str">
        <f t="shared" si="1823"/>
        <v>AP$17</v>
      </c>
      <c r="AQ1427" s="199" t="str">
        <f t="shared" si="1823"/>
        <v>AQ$17</v>
      </c>
      <c r="AR1427" s="199" t="str">
        <f t="shared" si="1823"/>
        <v>AR$17</v>
      </c>
      <c r="AS1427" s="199" t="str">
        <f t="shared" si="1823"/>
        <v>AS$17</v>
      </c>
      <c r="AT1427" s="199" t="str">
        <f t="shared" si="1823"/>
        <v>AT$17</v>
      </c>
      <c r="AU1427" s="199" t="str">
        <f t="shared" si="1823"/>
        <v>AU$17</v>
      </c>
      <c r="AV1427" s="199" t="str">
        <f t="shared" si="1823"/>
        <v>AV$17</v>
      </c>
      <c r="AW1427" s="199" t="str">
        <f t="shared" si="1823"/>
        <v>AW$17</v>
      </c>
      <c r="AX1427" s="199" t="str">
        <f t="shared" si="1823"/>
        <v>AX$17</v>
      </c>
      <c r="AY1427" s="199" t="str">
        <f t="shared" ref="AY1427:CD1427" si="1824">AY$21</f>
        <v>AY$17</v>
      </c>
      <c r="AZ1427" s="199" t="str">
        <f t="shared" si="1824"/>
        <v>AZ$17</v>
      </c>
      <c r="BA1427" s="199" t="str">
        <f t="shared" si="1824"/>
        <v>BA$17</v>
      </c>
      <c r="BB1427" s="199" t="str">
        <f t="shared" si="1824"/>
        <v>BB$17</v>
      </c>
      <c r="BC1427" s="199" t="str">
        <f t="shared" si="1824"/>
        <v>BC$17</v>
      </c>
      <c r="BD1427" s="199" t="str">
        <f t="shared" si="1824"/>
        <v>BD$17</v>
      </c>
      <c r="BE1427" s="199" t="str">
        <f t="shared" si="1824"/>
        <v>BE$17</v>
      </c>
      <c r="BF1427" s="199" t="str">
        <f t="shared" si="1824"/>
        <v>BF$17</v>
      </c>
      <c r="BG1427" s="199" t="str">
        <f t="shared" si="1824"/>
        <v>BG$17</v>
      </c>
      <c r="BH1427" s="199" t="str">
        <f t="shared" si="1824"/>
        <v>BH$17</v>
      </c>
      <c r="BI1427" s="199" t="str">
        <f t="shared" si="1824"/>
        <v>BI$17</v>
      </c>
      <c r="BJ1427" s="199" t="str">
        <f t="shared" si="1824"/>
        <v>BJ$17</v>
      </c>
      <c r="BK1427" s="199" t="str">
        <f t="shared" si="1824"/>
        <v>BK$17</v>
      </c>
      <c r="BL1427" s="199" t="str">
        <f t="shared" si="1824"/>
        <v>BL$17</v>
      </c>
      <c r="BM1427" s="199" t="str">
        <f t="shared" si="1824"/>
        <v>BM$17</v>
      </c>
      <c r="BN1427" s="199" t="str">
        <f t="shared" si="1824"/>
        <v>BN$17</v>
      </c>
      <c r="BO1427" s="199" t="str">
        <f t="shared" si="1824"/>
        <v>BO$17</v>
      </c>
      <c r="BP1427" s="199" t="str">
        <f t="shared" si="1824"/>
        <v>BP$17</v>
      </c>
      <c r="BQ1427" s="199" t="str">
        <f t="shared" si="1824"/>
        <v>BQ$17</v>
      </c>
      <c r="BR1427" s="199" t="str">
        <f t="shared" si="1824"/>
        <v>BR$17</v>
      </c>
      <c r="BS1427" s="199" t="str">
        <f t="shared" si="1824"/>
        <v>BS$17</v>
      </c>
      <c r="BT1427" s="199" t="str">
        <f t="shared" si="1824"/>
        <v>BT$17</v>
      </c>
      <c r="BU1427" s="199" t="str">
        <f t="shared" si="1824"/>
        <v>BU$17</v>
      </c>
      <c r="BV1427" s="199" t="str">
        <f t="shared" si="1824"/>
        <v>BV$17</v>
      </c>
      <c r="BW1427" s="199" t="str">
        <f t="shared" si="1824"/>
        <v>BW$17</v>
      </c>
      <c r="BX1427" s="199" t="str">
        <f t="shared" si="1824"/>
        <v>BX$17</v>
      </c>
      <c r="BY1427" s="199" t="str">
        <f t="shared" si="1824"/>
        <v>BY$17</v>
      </c>
      <c r="BZ1427" s="199" t="str">
        <f t="shared" si="1824"/>
        <v>BZ$17</v>
      </c>
      <c r="CA1427" s="199" t="str">
        <f t="shared" si="1824"/>
        <v>CA$17</v>
      </c>
      <c r="CB1427" s="199" t="str">
        <f t="shared" si="1824"/>
        <v>CB$17</v>
      </c>
      <c r="CC1427" s="199" t="str">
        <f t="shared" si="1824"/>
        <v>CC$17</v>
      </c>
      <c r="CD1427" s="199" t="str">
        <f t="shared" si="1824"/>
        <v>CD$17</v>
      </c>
      <c r="CE1427" s="199" t="str">
        <f t="shared" ref="CE1427:CL1427" si="1825">CE$21</f>
        <v>CE$17</v>
      </c>
      <c r="CF1427" s="199" t="str">
        <f t="shared" si="1825"/>
        <v>CF$17</v>
      </c>
      <c r="CG1427" s="199" t="str">
        <f t="shared" si="1825"/>
        <v>CG$17</v>
      </c>
      <c r="CH1427" s="199" t="str">
        <f t="shared" si="1825"/>
        <v>CH$17</v>
      </c>
      <c r="CI1427" s="199" t="str">
        <f t="shared" si="1825"/>
        <v>CI$17</v>
      </c>
      <c r="CJ1427" s="199" t="str">
        <f t="shared" si="1825"/>
        <v>CJ$17</v>
      </c>
      <c r="CK1427" s="199" t="str">
        <f t="shared" si="1825"/>
        <v>CK$17</v>
      </c>
      <c r="CL1427" s="199" t="str">
        <f t="shared" si="1825"/>
        <v>CL$17</v>
      </c>
      <c r="CN1427" s="201"/>
      <c r="CO1427" s="199" t="str">
        <f t="shared" ref="CO1427:DL1427" si="1826">CO$21</f>
        <v>CO$17</v>
      </c>
      <c r="CP1427" s="199" t="str">
        <f t="shared" si="1826"/>
        <v>CP$17</v>
      </c>
      <c r="CQ1427" s="199" t="str">
        <f t="shared" si="1826"/>
        <v>CQ$17</v>
      </c>
      <c r="CR1427" s="199" t="str">
        <f t="shared" si="1826"/>
        <v>CR$17</v>
      </c>
      <c r="CS1427" s="199" t="str">
        <f t="shared" si="1826"/>
        <v>CS$17</v>
      </c>
      <c r="CT1427" s="199" t="str">
        <f t="shared" si="1826"/>
        <v>CT$17</v>
      </c>
      <c r="CU1427" s="199" t="str">
        <f t="shared" si="1826"/>
        <v>CU$17</v>
      </c>
      <c r="CV1427" s="199" t="str">
        <f t="shared" si="1826"/>
        <v>CV$17</v>
      </c>
      <c r="CW1427" s="199" t="str">
        <f t="shared" si="1826"/>
        <v>CW$17</v>
      </c>
      <c r="CX1427" s="199" t="str">
        <f t="shared" si="1826"/>
        <v>CX$17</v>
      </c>
      <c r="CY1427" s="199" t="str">
        <f t="shared" si="1826"/>
        <v>CY$17</v>
      </c>
      <c r="CZ1427" s="199" t="str">
        <f t="shared" si="1826"/>
        <v>CZ$17</v>
      </c>
      <c r="DA1427" s="199" t="str">
        <f t="shared" si="1826"/>
        <v>DA$17</v>
      </c>
      <c r="DB1427" s="199" t="str">
        <f t="shared" si="1826"/>
        <v>DB$17</v>
      </c>
      <c r="DC1427" s="199" t="str">
        <f t="shared" si="1826"/>
        <v>DC$17</v>
      </c>
      <c r="DD1427" s="199" t="str">
        <f t="shared" si="1826"/>
        <v>DD$17</v>
      </c>
      <c r="DE1427" s="199" t="str">
        <f t="shared" si="1826"/>
        <v>DE$17</v>
      </c>
      <c r="DF1427" s="199" t="str">
        <f t="shared" si="1826"/>
        <v>DF$17</v>
      </c>
      <c r="DG1427" s="199" t="str">
        <f t="shared" si="1826"/>
        <v>DG$17</v>
      </c>
      <c r="DH1427" s="199" t="str">
        <f t="shared" si="1826"/>
        <v>DH$17</v>
      </c>
      <c r="DI1427" s="199" t="str">
        <f t="shared" si="1826"/>
        <v>DI$17</v>
      </c>
      <c r="DJ1427" s="199" t="str">
        <f t="shared" si="1826"/>
        <v>DJ$17</v>
      </c>
      <c r="DK1427" s="199" t="str">
        <f t="shared" si="1826"/>
        <v>DK$17</v>
      </c>
      <c r="DL1427" s="199" t="str">
        <f t="shared" si="1826"/>
        <v>DL$17</v>
      </c>
    </row>
    <row r="1428" spans="1:117" x14ac:dyDescent="0.4">
      <c r="A1428" s="174"/>
      <c r="E1428" s="8"/>
      <c r="G1428" s="175" t="s">
        <v>491</v>
      </c>
      <c r="H1428" s="200"/>
      <c r="I1428" s="201"/>
      <c r="J1428" s="201"/>
      <c r="K1428" s="202"/>
      <c r="L1428" s="202"/>
      <c r="M1428" s="202"/>
      <c r="N1428" s="202"/>
      <c r="O1428" s="202"/>
      <c r="P1428" s="202"/>
      <c r="R1428" s="202"/>
      <c r="S1428" s="190"/>
      <c r="T1428" s="190"/>
      <c r="U1428" s="190"/>
      <c r="V1428" s="190"/>
      <c r="W1428" s="190"/>
      <c r="X1428" s="190"/>
      <c r="Y1428" s="190"/>
      <c r="Z1428" s="190"/>
      <c r="AA1428" s="190"/>
      <c r="AB1428" s="190"/>
      <c r="AC1428" s="190"/>
      <c r="AD1428" s="190"/>
      <c r="AE1428" s="190"/>
      <c r="AF1428" s="190"/>
      <c r="AG1428" s="190"/>
      <c r="AH1428" s="190"/>
      <c r="AI1428" s="190"/>
      <c r="AJ1428" s="190"/>
      <c r="AK1428" s="190"/>
      <c r="AL1428" s="190"/>
      <c r="AM1428" s="190"/>
      <c r="AN1428" s="190"/>
      <c r="AO1428" s="190"/>
      <c r="AP1428" s="190"/>
      <c r="AQ1428" s="190"/>
      <c r="AR1428" s="190"/>
      <c r="AS1428" s="190"/>
      <c r="AT1428" s="190"/>
      <c r="AU1428" s="190"/>
      <c r="AV1428" s="190"/>
      <c r="AW1428" s="190"/>
      <c r="AX1428" s="190"/>
      <c r="AY1428" s="190"/>
      <c r="AZ1428" s="190"/>
      <c r="BA1428" s="190"/>
      <c r="BB1428" s="190"/>
      <c r="BC1428" s="190"/>
      <c r="BD1428" s="190"/>
      <c r="BE1428" s="190"/>
      <c r="BF1428" s="190"/>
      <c r="BG1428" s="190"/>
      <c r="BH1428" s="190"/>
      <c r="BI1428" s="190"/>
      <c r="BJ1428" s="190"/>
      <c r="BK1428" s="190"/>
      <c r="BL1428" s="190"/>
      <c r="BM1428" s="190"/>
      <c r="BN1428" s="190"/>
      <c r="BO1428" s="190"/>
      <c r="BP1428" s="190"/>
      <c r="BQ1428" s="190"/>
      <c r="BR1428" s="190"/>
      <c r="BS1428" s="190"/>
      <c r="BT1428" s="190"/>
      <c r="BU1428" s="190"/>
      <c r="BV1428" s="190"/>
      <c r="BW1428" s="190"/>
      <c r="BX1428" s="190"/>
      <c r="BY1428" s="190"/>
      <c r="BZ1428" s="190"/>
      <c r="CA1428" s="190"/>
      <c r="CB1428" s="190"/>
      <c r="CC1428" s="190"/>
      <c r="CD1428" s="190"/>
      <c r="CE1428" s="190"/>
      <c r="CF1428" s="190"/>
      <c r="CG1428" s="190"/>
      <c r="CH1428" s="190"/>
      <c r="CI1428" s="190"/>
      <c r="CJ1428" s="190"/>
      <c r="CK1428" s="190"/>
      <c r="CL1428" s="190"/>
      <c r="CN1428" s="201"/>
      <c r="CO1428" s="190"/>
      <c r="CP1428" s="190"/>
      <c r="CQ1428" s="190"/>
      <c r="CR1428" s="190"/>
      <c r="CS1428" s="190"/>
      <c r="CT1428" s="190"/>
      <c r="CU1428" s="190"/>
      <c r="CV1428" s="190"/>
      <c r="CW1428" s="190"/>
      <c r="CX1428" s="190"/>
      <c r="CY1428" s="190"/>
      <c r="CZ1428" s="190"/>
      <c r="DA1428" s="190"/>
      <c r="DB1428" s="190"/>
      <c r="DC1428" s="190"/>
      <c r="DD1428" s="190"/>
      <c r="DE1428" s="190"/>
      <c r="DF1428" s="190"/>
      <c r="DG1428" s="190"/>
      <c r="DH1428" s="190"/>
      <c r="DI1428" s="190"/>
      <c r="DJ1428" s="190"/>
      <c r="DK1428" s="190"/>
      <c r="DL1428" s="190"/>
    </row>
    <row r="1429" spans="1:117" x14ac:dyDescent="0.4">
      <c r="A1429" s="174"/>
      <c r="E1429" s="8"/>
      <c r="G1429" s="175" t="s">
        <v>505</v>
      </c>
      <c r="H1429" s="200"/>
      <c r="I1429" s="201"/>
      <c r="J1429" s="201"/>
      <c r="K1429" s="202"/>
      <c r="L1429" s="202"/>
      <c r="M1429" s="202"/>
      <c r="N1429" s="202"/>
      <c r="O1429" s="202"/>
      <c r="P1429" s="202"/>
      <c r="R1429" s="202"/>
      <c r="S1429" s="190"/>
      <c r="T1429" s="190"/>
      <c r="U1429" s="190"/>
      <c r="V1429" s="190"/>
      <c r="W1429" s="190"/>
      <c r="X1429" s="190"/>
      <c r="Y1429" s="190"/>
      <c r="Z1429" s="190"/>
      <c r="AA1429" s="190"/>
      <c r="AB1429" s="190"/>
      <c r="AC1429" s="190"/>
      <c r="AD1429" s="190"/>
      <c r="AE1429" s="190"/>
      <c r="AF1429" s="190"/>
      <c r="AG1429" s="190"/>
      <c r="AH1429" s="190"/>
      <c r="AI1429" s="190"/>
      <c r="AJ1429" s="190"/>
      <c r="AK1429" s="190"/>
      <c r="AL1429" s="190"/>
      <c r="AM1429" s="190"/>
      <c r="AN1429" s="190"/>
      <c r="AO1429" s="190"/>
      <c r="AP1429" s="190"/>
      <c r="AQ1429" s="190"/>
      <c r="AR1429" s="190"/>
      <c r="AS1429" s="190"/>
      <c r="AT1429" s="190"/>
      <c r="AU1429" s="190"/>
      <c r="AV1429" s="190"/>
      <c r="AW1429" s="190"/>
      <c r="AX1429" s="190"/>
      <c r="AY1429" s="190"/>
      <c r="AZ1429" s="190"/>
      <c r="BA1429" s="190"/>
      <c r="BB1429" s="190"/>
      <c r="BC1429" s="190"/>
      <c r="BD1429" s="190"/>
      <c r="BE1429" s="190"/>
      <c r="BF1429" s="190"/>
      <c r="BG1429" s="190"/>
      <c r="BH1429" s="190"/>
      <c r="BI1429" s="190"/>
      <c r="BJ1429" s="190"/>
      <c r="BK1429" s="190"/>
      <c r="BL1429" s="190"/>
      <c r="BM1429" s="190"/>
      <c r="BN1429" s="190"/>
      <c r="BO1429" s="190"/>
      <c r="BP1429" s="190"/>
      <c r="BQ1429" s="190"/>
      <c r="BR1429" s="190"/>
      <c r="BS1429" s="190"/>
      <c r="BT1429" s="190"/>
      <c r="BU1429" s="190"/>
      <c r="BV1429" s="190"/>
      <c r="BW1429" s="190"/>
      <c r="BX1429" s="190"/>
      <c r="BY1429" s="190"/>
      <c r="BZ1429" s="190"/>
      <c r="CA1429" s="190"/>
      <c r="CB1429" s="190"/>
      <c r="CC1429" s="190"/>
      <c r="CD1429" s="190"/>
      <c r="CE1429" s="190"/>
      <c r="CF1429" s="190"/>
      <c r="CG1429" s="190"/>
      <c r="CH1429" s="190"/>
      <c r="CI1429" s="190"/>
      <c r="CJ1429" s="190"/>
      <c r="CK1429" s="190"/>
      <c r="CL1429" s="190"/>
      <c r="CN1429" s="201"/>
      <c r="CO1429" s="190"/>
      <c r="CP1429" s="190"/>
      <c r="CQ1429" s="190"/>
      <c r="CR1429" s="190"/>
      <c r="CS1429" s="190"/>
      <c r="CT1429" s="190"/>
      <c r="CU1429" s="190"/>
      <c r="CV1429" s="190"/>
      <c r="CW1429" s="190"/>
      <c r="CX1429" s="190"/>
      <c r="CY1429" s="190"/>
      <c r="CZ1429" s="190"/>
      <c r="DA1429" s="190"/>
      <c r="DB1429" s="190"/>
      <c r="DC1429" s="190"/>
      <c r="DD1429" s="190"/>
      <c r="DE1429" s="190"/>
      <c r="DF1429" s="190"/>
      <c r="DG1429" s="190"/>
      <c r="DH1429" s="190"/>
      <c r="DI1429" s="190"/>
      <c r="DJ1429" s="190"/>
      <c r="DK1429" s="190"/>
      <c r="DL1429" s="190"/>
    </row>
    <row r="1430" spans="1:117" x14ac:dyDescent="0.4">
      <c r="A1430" s="174"/>
      <c r="E1430" s="8"/>
      <c r="G1430" s="175" t="s">
        <v>463</v>
      </c>
      <c r="H1430" s="200"/>
      <c r="I1430" s="201"/>
      <c r="J1430" s="201"/>
      <c r="K1430" s="202"/>
      <c r="L1430" s="202"/>
      <c r="M1430" s="202"/>
      <c r="N1430" s="202"/>
      <c r="O1430" s="202"/>
      <c r="P1430" s="202"/>
      <c r="R1430" s="202"/>
      <c r="S1430" s="190" t="str">
        <f t="shared" ref="S1430:AX1430" si="1827">S$22</f>
        <v>S$18</v>
      </c>
      <c r="T1430" s="190" t="str">
        <f t="shared" si="1827"/>
        <v>T$18</v>
      </c>
      <c r="U1430" s="190" t="str">
        <f t="shared" si="1827"/>
        <v>U$18</v>
      </c>
      <c r="V1430" s="190" t="str">
        <f t="shared" si="1827"/>
        <v>V$18</v>
      </c>
      <c r="W1430" s="190" t="str">
        <f t="shared" si="1827"/>
        <v>W$18</v>
      </c>
      <c r="X1430" s="190" t="str">
        <f t="shared" si="1827"/>
        <v>X$18</v>
      </c>
      <c r="Y1430" s="190" t="str">
        <f t="shared" si="1827"/>
        <v>Y$18</v>
      </c>
      <c r="Z1430" s="190" t="str">
        <f t="shared" si="1827"/>
        <v>Z$18</v>
      </c>
      <c r="AA1430" s="190" t="str">
        <f t="shared" si="1827"/>
        <v>AA$18</v>
      </c>
      <c r="AB1430" s="190" t="str">
        <f t="shared" si="1827"/>
        <v>AB$18</v>
      </c>
      <c r="AC1430" s="190" t="str">
        <f t="shared" si="1827"/>
        <v>AC$18</v>
      </c>
      <c r="AD1430" s="190" t="str">
        <f t="shared" si="1827"/>
        <v>AD$18</v>
      </c>
      <c r="AE1430" s="190" t="str">
        <f t="shared" si="1827"/>
        <v>AE$18</v>
      </c>
      <c r="AF1430" s="190" t="str">
        <f t="shared" si="1827"/>
        <v>AF$18</v>
      </c>
      <c r="AG1430" s="190" t="str">
        <f t="shared" si="1827"/>
        <v>AG$18</v>
      </c>
      <c r="AH1430" s="190" t="str">
        <f t="shared" si="1827"/>
        <v>AH$18</v>
      </c>
      <c r="AI1430" s="190" t="str">
        <f t="shared" si="1827"/>
        <v>AI$18</v>
      </c>
      <c r="AJ1430" s="190" t="str">
        <f t="shared" si="1827"/>
        <v>AJ$18</v>
      </c>
      <c r="AK1430" s="190" t="str">
        <f t="shared" si="1827"/>
        <v>AK$18</v>
      </c>
      <c r="AL1430" s="190" t="str">
        <f t="shared" si="1827"/>
        <v>AL$18</v>
      </c>
      <c r="AM1430" s="190" t="str">
        <f t="shared" si="1827"/>
        <v>AM$18</v>
      </c>
      <c r="AN1430" s="190" t="str">
        <f t="shared" si="1827"/>
        <v>AN$18</v>
      </c>
      <c r="AO1430" s="190" t="str">
        <f t="shared" si="1827"/>
        <v>AO$18</v>
      </c>
      <c r="AP1430" s="190" t="str">
        <f t="shared" si="1827"/>
        <v>AP$18</v>
      </c>
      <c r="AQ1430" s="190" t="str">
        <f t="shared" si="1827"/>
        <v>AQ$18</v>
      </c>
      <c r="AR1430" s="190" t="str">
        <f t="shared" si="1827"/>
        <v>AR$18</v>
      </c>
      <c r="AS1430" s="190" t="str">
        <f t="shared" si="1827"/>
        <v>AS$18</v>
      </c>
      <c r="AT1430" s="190" t="str">
        <f t="shared" si="1827"/>
        <v>AT$18</v>
      </c>
      <c r="AU1430" s="190" t="str">
        <f t="shared" si="1827"/>
        <v>AU$18</v>
      </c>
      <c r="AV1430" s="190" t="str">
        <f t="shared" si="1827"/>
        <v>AV$18</v>
      </c>
      <c r="AW1430" s="190" t="str">
        <f t="shared" si="1827"/>
        <v>AW$18</v>
      </c>
      <c r="AX1430" s="190" t="str">
        <f t="shared" si="1827"/>
        <v>AX$18</v>
      </c>
      <c r="AY1430" s="190" t="str">
        <f t="shared" ref="AY1430:CD1430" si="1828">AY$22</f>
        <v>AY$18</v>
      </c>
      <c r="AZ1430" s="190" t="str">
        <f t="shared" si="1828"/>
        <v>AZ$18</v>
      </c>
      <c r="BA1430" s="190" t="str">
        <f t="shared" si="1828"/>
        <v>BA$18</v>
      </c>
      <c r="BB1430" s="190" t="str">
        <f t="shared" si="1828"/>
        <v>BB$18</v>
      </c>
      <c r="BC1430" s="190" t="str">
        <f t="shared" si="1828"/>
        <v>BC$18</v>
      </c>
      <c r="BD1430" s="190" t="str">
        <f t="shared" si="1828"/>
        <v>BD$18</v>
      </c>
      <c r="BE1430" s="190" t="str">
        <f t="shared" si="1828"/>
        <v>BE$18</v>
      </c>
      <c r="BF1430" s="190" t="str">
        <f t="shared" si="1828"/>
        <v>BF$18</v>
      </c>
      <c r="BG1430" s="190" t="str">
        <f t="shared" si="1828"/>
        <v>BG$18</v>
      </c>
      <c r="BH1430" s="190" t="str">
        <f t="shared" si="1828"/>
        <v>BH$18</v>
      </c>
      <c r="BI1430" s="190" t="str">
        <f t="shared" si="1828"/>
        <v>BI$18</v>
      </c>
      <c r="BJ1430" s="190" t="str">
        <f t="shared" si="1828"/>
        <v>BJ$18</v>
      </c>
      <c r="BK1430" s="190" t="str">
        <f t="shared" si="1828"/>
        <v>BK$18</v>
      </c>
      <c r="BL1430" s="190" t="str">
        <f t="shared" si="1828"/>
        <v>BL$18</v>
      </c>
      <c r="BM1430" s="190" t="str">
        <f t="shared" si="1828"/>
        <v>BM$18</v>
      </c>
      <c r="BN1430" s="190" t="str">
        <f t="shared" si="1828"/>
        <v>BN$18</v>
      </c>
      <c r="BO1430" s="190" t="str">
        <f t="shared" si="1828"/>
        <v>BO$18</v>
      </c>
      <c r="BP1430" s="190" t="str">
        <f t="shared" si="1828"/>
        <v>BP$18</v>
      </c>
      <c r="BQ1430" s="190" t="str">
        <f t="shared" si="1828"/>
        <v>BQ$18</v>
      </c>
      <c r="BR1430" s="190" t="str">
        <f t="shared" si="1828"/>
        <v>BR$18</v>
      </c>
      <c r="BS1430" s="190" t="str">
        <f t="shared" si="1828"/>
        <v>BS$18</v>
      </c>
      <c r="BT1430" s="190" t="str">
        <f t="shared" si="1828"/>
        <v>BT$18</v>
      </c>
      <c r="BU1430" s="190" t="str">
        <f t="shared" si="1828"/>
        <v>BU$18</v>
      </c>
      <c r="BV1430" s="190" t="str">
        <f t="shared" si="1828"/>
        <v>BV$18</v>
      </c>
      <c r="BW1430" s="190" t="str">
        <f t="shared" si="1828"/>
        <v>BW$18</v>
      </c>
      <c r="BX1430" s="190" t="str">
        <f t="shared" si="1828"/>
        <v>BX$18</v>
      </c>
      <c r="BY1430" s="190" t="str">
        <f t="shared" si="1828"/>
        <v>BY$18</v>
      </c>
      <c r="BZ1430" s="190" t="str">
        <f t="shared" si="1828"/>
        <v>BZ$18</v>
      </c>
      <c r="CA1430" s="190" t="str">
        <f t="shared" si="1828"/>
        <v>CA$18</v>
      </c>
      <c r="CB1430" s="190" t="str">
        <f t="shared" si="1828"/>
        <v>CB$18</v>
      </c>
      <c r="CC1430" s="190" t="str">
        <f t="shared" si="1828"/>
        <v>CC$18</v>
      </c>
      <c r="CD1430" s="190" t="str">
        <f t="shared" si="1828"/>
        <v>CD$18</v>
      </c>
      <c r="CE1430" s="190" t="str">
        <f t="shared" ref="CE1430:CL1430" si="1829">CE$22</f>
        <v>CE$18</v>
      </c>
      <c r="CF1430" s="190" t="str">
        <f t="shared" si="1829"/>
        <v>CF$18</v>
      </c>
      <c r="CG1430" s="190" t="str">
        <f t="shared" si="1829"/>
        <v>CG$18</v>
      </c>
      <c r="CH1430" s="190" t="str">
        <f t="shared" si="1829"/>
        <v>CH$18</v>
      </c>
      <c r="CI1430" s="190" t="str">
        <f t="shared" si="1829"/>
        <v>CI$18</v>
      </c>
      <c r="CJ1430" s="190" t="str">
        <f t="shared" si="1829"/>
        <v>CJ$18</v>
      </c>
      <c r="CK1430" s="190" t="str">
        <f t="shared" si="1829"/>
        <v>CK$18</v>
      </c>
      <c r="CL1430" s="190" t="str">
        <f t="shared" si="1829"/>
        <v>CL$18</v>
      </c>
      <c r="CN1430" s="201"/>
      <c r="CO1430" s="190" t="str">
        <f t="shared" ref="CO1430:DL1430" si="1830">CO$22</f>
        <v>CO$18</v>
      </c>
      <c r="CP1430" s="190" t="str">
        <f t="shared" si="1830"/>
        <v>CP$18</v>
      </c>
      <c r="CQ1430" s="190" t="str">
        <f t="shared" si="1830"/>
        <v>CQ$18</v>
      </c>
      <c r="CR1430" s="190" t="str">
        <f t="shared" si="1830"/>
        <v>CR$18</v>
      </c>
      <c r="CS1430" s="190" t="str">
        <f t="shared" si="1830"/>
        <v>CS$18</v>
      </c>
      <c r="CT1430" s="190" t="str">
        <f t="shared" si="1830"/>
        <v>CT$18</v>
      </c>
      <c r="CU1430" s="190" t="str">
        <f t="shared" si="1830"/>
        <v>CU$18</v>
      </c>
      <c r="CV1430" s="190" t="str">
        <f t="shared" si="1830"/>
        <v>CV$18</v>
      </c>
      <c r="CW1430" s="190" t="str">
        <f t="shared" si="1830"/>
        <v>CW$18</v>
      </c>
      <c r="CX1430" s="190" t="str">
        <f t="shared" si="1830"/>
        <v>CX$18</v>
      </c>
      <c r="CY1430" s="190" t="str">
        <f t="shared" si="1830"/>
        <v>CY$18</v>
      </c>
      <c r="CZ1430" s="190" t="str">
        <f t="shared" si="1830"/>
        <v>CZ$18</v>
      </c>
      <c r="DA1430" s="190" t="str">
        <f t="shared" si="1830"/>
        <v>DA$18</v>
      </c>
      <c r="DB1430" s="190" t="str">
        <f t="shared" si="1830"/>
        <v>DB$18</v>
      </c>
      <c r="DC1430" s="190" t="str">
        <f t="shared" si="1830"/>
        <v>DC$18</v>
      </c>
      <c r="DD1430" s="190" t="str">
        <f t="shared" si="1830"/>
        <v>DD$18</v>
      </c>
      <c r="DE1430" s="190" t="str">
        <f t="shared" si="1830"/>
        <v>DE$18</v>
      </c>
      <c r="DF1430" s="190" t="str">
        <f t="shared" si="1830"/>
        <v>DF$18</v>
      </c>
      <c r="DG1430" s="190" t="str">
        <f t="shared" si="1830"/>
        <v>DG$18</v>
      </c>
      <c r="DH1430" s="190" t="str">
        <f t="shared" si="1830"/>
        <v>DH$18</v>
      </c>
      <c r="DI1430" s="190" t="str">
        <f t="shared" si="1830"/>
        <v>DI$18</v>
      </c>
      <c r="DJ1430" s="190" t="str">
        <f t="shared" si="1830"/>
        <v>DJ$18</v>
      </c>
      <c r="DK1430" s="190" t="str">
        <f t="shared" si="1830"/>
        <v>DK$18</v>
      </c>
      <c r="DL1430" s="190" t="str">
        <f t="shared" si="1830"/>
        <v>DL$18</v>
      </c>
    </row>
    <row r="1431" spans="1:117" x14ac:dyDescent="0.4">
      <c r="A1431" s="174"/>
      <c r="E1431" s="8"/>
      <c r="G1431" s="175" t="s">
        <v>464</v>
      </c>
      <c r="H1431" s="200"/>
      <c r="I1431" s="201"/>
      <c r="J1431" s="201"/>
      <c r="K1431" s="202"/>
      <c r="L1431" s="202"/>
      <c r="M1431" s="202"/>
      <c r="N1431" s="202"/>
      <c r="O1431" s="202"/>
      <c r="P1431" s="202"/>
      <c r="R1431" s="202"/>
      <c r="S1431" s="190" t="str">
        <f t="shared" ref="S1431:AX1431" si="1831">S$23</f>
        <v>S$19</v>
      </c>
      <c r="T1431" s="190" t="str">
        <f t="shared" si="1831"/>
        <v>T$19</v>
      </c>
      <c r="U1431" s="190" t="str">
        <f t="shared" si="1831"/>
        <v>U$19</v>
      </c>
      <c r="V1431" s="190" t="str">
        <f t="shared" si="1831"/>
        <v>V$19</v>
      </c>
      <c r="W1431" s="190" t="str">
        <f t="shared" si="1831"/>
        <v>W$19</v>
      </c>
      <c r="X1431" s="190" t="str">
        <f t="shared" si="1831"/>
        <v>X$19</v>
      </c>
      <c r="Y1431" s="190" t="str">
        <f t="shared" si="1831"/>
        <v>Y$19</v>
      </c>
      <c r="Z1431" s="190" t="str">
        <f t="shared" si="1831"/>
        <v>Z$19</v>
      </c>
      <c r="AA1431" s="190" t="str">
        <f t="shared" si="1831"/>
        <v>AA$19</v>
      </c>
      <c r="AB1431" s="190" t="str">
        <f t="shared" si="1831"/>
        <v>AB$19</v>
      </c>
      <c r="AC1431" s="190" t="str">
        <f t="shared" si="1831"/>
        <v>AC$19</v>
      </c>
      <c r="AD1431" s="190" t="str">
        <f t="shared" si="1831"/>
        <v>AD$19</v>
      </c>
      <c r="AE1431" s="190" t="str">
        <f t="shared" si="1831"/>
        <v>AE$19</v>
      </c>
      <c r="AF1431" s="190" t="str">
        <f t="shared" si="1831"/>
        <v>AF$19</v>
      </c>
      <c r="AG1431" s="190" t="str">
        <f t="shared" si="1831"/>
        <v>AG$19</v>
      </c>
      <c r="AH1431" s="190" t="str">
        <f t="shared" si="1831"/>
        <v>AH$19</v>
      </c>
      <c r="AI1431" s="190" t="str">
        <f t="shared" si="1831"/>
        <v>AI$19</v>
      </c>
      <c r="AJ1431" s="190" t="str">
        <f t="shared" si="1831"/>
        <v>AJ$19</v>
      </c>
      <c r="AK1431" s="190" t="str">
        <f t="shared" si="1831"/>
        <v>AK$19</v>
      </c>
      <c r="AL1431" s="190" t="str">
        <f t="shared" si="1831"/>
        <v>AL$19</v>
      </c>
      <c r="AM1431" s="190" t="str">
        <f t="shared" si="1831"/>
        <v>AM$19</v>
      </c>
      <c r="AN1431" s="190" t="str">
        <f t="shared" si="1831"/>
        <v>AN$19</v>
      </c>
      <c r="AO1431" s="190" t="str">
        <f t="shared" si="1831"/>
        <v>AO$19</v>
      </c>
      <c r="AP1431" s="190" t="str">
        <f t="shared" si="1831"/>
        <v>AP$19</v>
      </c>
      <c r="AQ1431" s="190" t="str">
        <f t="shared" si="1831"/>
        <v>AQ$19</v>
      </c>
      <c r="AR1431" s="190" t="str">
        <f t="shared" si="1831"/>
        <v>AR$19</v>
      </c>
      <c r="AS1431" s="190" t="str">
        <f t="shared" si="1831"/>
        <v>AS$19</v>
      </c>
      <c r="AT1431" s="190" t="str">
        <f t="shared" si="1831"/>
        <v>AT$19</v>
      </c>
      <c r="AU1431" s="190" t="str">
        <f t="shared" si="1831"/>
        <v>AU$19</v>
      </c>
      <c r="AV1431" s="190" t="str">
        <f t="shared" si="1831"/>
        <v>AV$19</v>
      </c>
      <c r="AW1431" s="190" t="str">
        <f t="shared" si="1831"/>
        <v>AW$19</v>
      </c>
      <c r="AX1431" s="190" t="str">
        <f t="shared" si="1831"/>
        <v>AX$19</v>
      </c>
      <c r="AY1431" s="190" t="str">
        <f t="shared" ref="AY1431:CD1431" si="1832">AY$23</f>
        <v>AY$19</v>
      </c>
      <c r="AZ1431" s="190" t="str">
        <f t="shared" si="1832"/>
        <v>AZ$19</v>
      </c>
      <c r="BA1431" s="190" t="str">
        <f t="shared" si="1832"/>
        <v>BA$19</v>
      </c>
      <c r="BB1431" s="190" t="str">
        <f t="shared" si="1832"/>
        <v>BB$19</v>
      </c>
      <c r="BC1431" s="190" t="str">
        <f t="shared" si="1832"/>
        <v>BC$19</v>
      </c>
      <c r="BD1431" s="190" t="str">
        <f t="shared" si="1832"/>
        <v>BD$19</v>
      </c>
      <c r="BE1431" s="190" t="str">
        <f t="shared" si="1832"/>
        <v>BE$19</v>
      </c>
      <c r="BF1431" s="190" t="str">
        <f t="shared" si="1832"/>
        <v>BF$19</v>
      </c>
      <c r="BG1431" s="190" t="str">
        <f t="shared" si="1832"/>
        <v>BG$19</v>
      </c>
      <c r="BH1431" s="190" t="str">
        <f t="shared" si="1832"/>
        <v>BH$19</v>
      </c>
      <c r="BI1431" s="190" t="str">
        <f t="shared" si="1832"/>
        <v>BI$19</v>
      </c>
      <c r="BJ1431" s="190" t="str">
        <f t="shared" si="1832"/>
        <v>BJ$19</v>
      </c>
      <c r="BK1431" s="190" t="str">
        <f t="shared" si="1832"/>
        <v>BK$19</v>
      </c>
      <c r="BL1431" s="190" t="str">
        <f t="shared" si="1832"/>
        <v>BL$19</v>
      </c>
      <c r="BM1431" s="190" t="str">
        <f t="shared" si="1832"/>
        <v>BM$19</v>
      </c>
      <c r="BN1431" s="190" t="str">
        <f t="shared" si="1832"/>
        <v>BN$19</v>
      </c>
      <c r="BO1431" s="190" t="str">
        <f t="shared" si="1832"/>
        <v>BO$19</v>
      </c>
      <c r="BP1431" s="190" t="str">
        <f t="shared" si="1832"/>
        <v>BP$19</v>
      </c>
      <c r="BQ1431" s="190" t="str">
        <f t="shared" si="1832"/>
        <v>BQ$19</v>
      </c>
      <c r="BR1431" s="190" t="str">
        <f t="shared" si="1832"/>
        <v>BR$19</v>
      </c>
      <c r="BS1431" s="190" t="str">
        <f t="shared" si="1832"/>
        <v>BS$19</v>
      </c>
      <c r="BT1431" s="190" t="str">
        <f t="shared" si="1832"/>
        <v>BT$19</v>
      </c>
      <c r="BU1431" s="190" t="str">
        <f t="shared" si="1832"/>
        <v>BU$19</v>
      </c>
      <c r="BV1431" s="190" t="str">
        <f t="shared" si="1832"/>
        <v>BV$19</v>
      </c>
      <c r="BW1431" s="190" t="str">
        <f t="shared" si="1832"/>
        <v>BW$19</v>
      </c>
      <c r="BX1431" s="190" t="str">
        <f t="shared" si="1832"/>
        <v>BX$19</v>
      </c>
      <c r="BY1431" s="190" t="str">
        <f t="shared" si="1832"/>
        <v>BY$19</v>
      </c>
      <c r="BZ1431" s="190" t="str">
        <f t="shared" si="1832"/>
        <v>BZ$19</v>
      </c>
      <c r="CA1431" s="190" t="str">
        <f t="shared" si="1832"/>
        <v>CA$19</v>
      </c>
      <c r="CB1431" s="190" t="str">
        <f t="shared" si="1832"/>
        <v>CB$19</v>
      </c>
      <c r="CC1431" s="190" t="str">
        <f t="shared" si="1832"/>
        <v>CC$19</v>
      </c>
      <c r="CD1431" s="190" t="str">
        <f t="shared" si="1832"/>
        <v>CD$19</v>
      </c>
      <c r="CE1431" s="190" t="str">
        <f t="shared" ref="CE1431:CL1431" si="1833">CE$23</f>
        <v>CE$19</v>
      </c>
      <c r="CF1431" s="190" t="str">
        <f t="shared" si="1833"/>
        <v>CF$19</v>
      </c>
      <c r="CG1431" s="190" t="str">
        <f t="shared" si="1833"/>
        <v>CG$19</v>
      </c>
      <c r="CH1431" s="190" t="str">
        <f t="shared" si="1833"/>
        <v>CH$19</v>
      </c>
      <c r="CI1431" s="190" t="str">
        <f t="shared" si="1833"/>
        <v>CI$19</v>
      </c>
      <c r="CJ1431" s="190" t="str">
        <f t="shared" si="1833"/>
        <v>CJ$19</v>
      </c>
      <c r="CK1431" s="190" t="str">
        <f t="shared" si="1833"/>
        <v>CK$19</v>
      </c>
      <c r="CL1431" s="190" t="str">
        <f t="shared" si="1833"/>
        <v>CL$19</v>
      </c>
      <c r="CN1431" s="201"/>
      <c r="CO1431" s="190" t="str">
        <f t="shared" ref="CO1431:DL1431" si="1834">CO$23</f>
        <v>CO$19</v>
      </c>
      <c r="CP1431" s="190" t="str">
        <f t="shared" si="1834"/>
        <v>CP$19</v>
      </c>
      <c r="CQ1431" s="190" t="str">
        <f t="shared" si="1834"/>
        <v>CQ$19</v>
      </c>
      <c r="CR1431" s="190" t="str">
        <f t="shared" si="1834"/>
        <v>CR$19</v>
      </c>
      <c r="CS1431" s="190" t="str">
        <f t="shared" si="1834"/>
        <v>CS$19</v>
      </c>
      <c r="CT1431" s="190" t="str">
        <f t="shared" si="1834"/>
        <v>CT$19</v>
      </c>
      <c r="CU1431" s="190" t="str">
        <f t="shared" si="1834"/>
        <v>CU$19</v>
      </c>
      <c r="CV1431" s="190" t="str">
        <f t="shared" si="1834"/>
        <v>CV$19</v>
      </c>
      <c r="CW1431" s="190" t="str">
        <f t="shared" si="1834"/>
        <v>CW$19</v>
      </c>
      <c r="CX1431" s="190" t="str">
        <f t="shared" si="1834"/>
        <v>CX$19</v>
      </c>
      <c r="CY1431" s="190" t="str">
        <f t="shared" si="1834"/>
        <v>CY$19</v>
      </c>
      <c r="CZ1431" s="190" t="str">
        <f t="shared" si="1834"/>
        <v>CZ$19</v>
      </c>
      <c r="DA1431" s="190" t="str">
        <f t="shared" si="1834"/>
        <v>DA$19</v>
      </c>
      <c r="DB1431" s="190" t="str">
        <f t="shared" si="1834"/>
        <v>DB$19</v>
      </c>
      <c r="DC1431" s="190" t="str">
        <f t="shared" si="1834"/>
        <v>DC$19</v>
      </c>
      <c r="DD1431" s="190" t="str">
        <f t="shared" si="1834"/>
        <v>DD$19</v>
      </c>
      <c r="DE1431" s="190" t="str">
        <f t="shared" si="1834"/>
        <v>DE$19</v>
      </c>
      <c r="DF1431" s="190" t="str">
        <f t="shared" si="1834"/>
        <v>DF$19</v>
      </c>
      <c r="DG1431" s="190" t="str">
        <f t="shared" si="1834"/>
        <v>DG$19</v>
      </c>
      <c r="DH1431" s="190" t="str">
        <f t="shared" si="1834"/>
        <v>DH$19</v>
      </c>
      <c r="DI1431" s="190" t="str">
        <f t="shared" si="1834"/>
        <v>DI$19</v>
      </c>
      <c r="DJ1431" s="190" t="str">
        <f t="shared" si="1834"/>
        <v>DJ$19</v>
      </c>
      <c r="DK1431" s="190" t="str">
        <f t="shared" si="1834"/>
        <v>DK$19</v>
      </c>
      <c r="DL1431" s="190" t="str">
        <f t="shared" si="1834"/>
        <v>DL$19</v>
      </c>
    </row>
    <row r="1432" spans="1:117" x14ac:dyDescent="0.4">
      <c r="A1432" s="31" t="s">
        <v>218</v>
      </c>
      <c r="B1432" s="31" t="s">
        <v>81</v>
      </c>
      <c r="C1432" s="31"/>
      <c r="D1432" t="s">
        <v>769</v>
      </c>
      <c r="E1432" s="8" t="str">
        <f t="shared" si="1775"/>
        <v>1432 FAPPER-S</v>
      </c>
      <c r="F1432" t="s">
        <v>254</v>
      </c>
      <c r="G1432" s="66" t="s">
        <v>252</v>
      </c>
      <c r="H1432" s="22"/>
      <c r="I1432" s="299"/>
      <c r="J1432" s="299"/>
      <c r="K1432" s="22"/>
      <c r="L1432" s="22"/>
      <c r="M1432" s="22"/>
      <c r="N1432" s="22"/>
      <c r="O1432" s="22"/>
      <c r="P1432" s="22"/>
      <c r="R1432" s="66"/>
      <c r="S1432" s="300"/>
      <c r="T1432" s="300"/>
      <c r="U1432" s="300"/>
      <c r="V1432" s="300"/>
      <c r="W1432" s="300"/>
      <c r="X1432" s="300"/>
      <c r="Y1432" s="300"/>
      <c r="Z1432" s="300"/>
      <c r="AA1432" s="300"/>
      <c r="AB1432" s="300"/>
      <c r="AC1432" s="300"/>
      <c r="AD1432" s="300"/>
      <c r="AE1432" s="300"/>
      <c r="AF1432" s="300"/>
      <c r="AG1432" s="300"/>
      <c r="AH1432" s="300"/>
      <c r="AI1432" s="300"/>
      <c r="AJ1432" s="300"/>
      <c r="AK1432" s="300"/>
      <c r="AL1432" s="300"/>
      <c r="AM1432" s="300"/>
      <c r="AN1432" s="300"/>
      <c r="AO1432" s="300"/>
      <c r="AP1432" s="300"/>
      <c r="AQ1432" s="300"/>
      <c r="AR1432" s="300"/>
      <c r="AS1432" s="300"/>
      <c r="AT1432" s="300"/>
      <c r="AU1432" s="300"/>
      <c r="AV1432" s="300"/>
      <c r="AW1432" s="300"/>
      <c r="AX1432" s="300"/>
      <c r="AY1432" s="300"/>
      <c r="AZ1432" s="300"/>
      <c r="BA1432" s="300"/>
      <c r="BB1432" s="300"/>
      <c r="BC1432" s="300"/>
      <c r="BD1432" s="300"/>
      <c r="BE1432" s="300"/>
      <c r="BF1432" s="300"/>
      <c r="BG1432" s="300"/>
      <c r="BH1432" s="300"/>
      <c r="BI1432" s="300"/>
      <c r="BJ1432" s="300"/>
      <c r="BK1432" s="300"/>
      <c r="BL1432" s="300"/>
      <c r="BM1432" s="300"/>
      <c r="BN1432" s="300"/>
      <c r="BO1432" s="300"/>
      <c r="BP1432" s="300"/>
      <c r="BQ1432" s="300"/>
      <c r="BR1432" s="300"/>
      <c r="BS1432" s="300"/>
      <c r="BT1432" s="300"/>
      <c r="BU1432" s="300"/>
      <c r="BV1432" s="300"/>
      <c r="BW1432" s="300"/>
      <c r="BX1432" s="300"/>
      <c r="BY1432" s="300"/>
      <c r="BZ1432" s="300"/>
      <c r="CA1432" s="300"/>
      <c r="CB1432" s="300"/>
      <c r="CC1432" s="300"/>
      <c r="CD1432" s="300"/>
      <c r="CE1432" s="300"/>
      <c r="CF1432" s="300"/>
      <c r="CG1432" s="300"/>
      <c r="CH1432" s="300"/>
      <c r="CI1432" s="300"/>
      <c r="CJ1432" s="300"/>
      <c r="CK1432" s="300"/>
      <c r="CL1432" s="300"/>
      <c r="CN1432" s="299"/>
      <c r="CO1432" s="300"/>
      <c r="CP1432" s="300"/>
      <c r="CQ1432" s="300"/>
      <c r="CR1432" s="300"/>
      <c r="CS1432" s="300"/>
      <c r="CT1432" s="300"/>
      <c r="CU1432" s="300"/>
      <c r="CV1432" s="300"/>
      <c r="CW1432" s="300"/>
      <c r="CX1432" s="300"/>
      <c r="CY1432" s="300"/>
      <c r="CZ1432" s="300"/>
      <c r="DA1432" s="300"/>
      <c r="DB1432" s="300"/>
      <c r="DC1432" s="300"/>
      <c r="DD1432" s="300"/>
      <c r="DE1432" s="300"/>
      <c r="DF1432" s="300"/>
      <c r="DG1432" s="300"/>
      <c r="DH1432" s="300"/>
      <c r="DI1432" s="300"/>
      <c r="DJ1432" s="300"/>
      <c r="DK1432" s="300"/>
      <c r="DL1432" s="300"/>
    </row>
    <row r="1433" spans="1:117" x14ac:dyDescent="0.4">
      <c r="B1433" s="8" t="str">
        <f>E1433</f>
        <v>1433 FAPPER-S</v>
      </c>
      <c r="C1433" s="8"/>
      <c r="D1433" t="s">
        <v>769</v>
      </c>
      <c r="E1433" s="8" t="str">
        <f t="shared" ref="E1433" si="1835">ROW()&amp;" "&amp;D1433</f>
        <v>1433 FAPPER-S</v>
      </c>
      <c r="G1433" s="129" t="str">
        <f>"Assumptions - "&amp;G1432</f>
        <v>Assumptions - Revenue driven PP&amp;E:</v>
      </c>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B1434" s="8" t="str">
        <f>E1434</f>
        <v>1434 FAPPER-S</v>
      </c>
      <c r="C1434" s="8"/>
      <c r="D1434" t="s">
        <v>769</v>
      </c>
      <c r="E1434" s="8" t="str">
        <f t="shared" si="1775"/>
        <v>1434 FAPPER-S</v>
      </c>
      <c r="G1434" s="145" t="s">
        <v>206</v>
      </c>
      <c r="H1434" s="57">
        <v>5</v>
      </c>
      <c r="S1434" s="72"/>
      <c r="T1434" s="72"/>
      <c r="U1434" s="72"/>
      <c r="V1434" s="72"/>
      <c r="W1434" s="72"/>
      <c r="X1434" s="72"/>
      <c r="Y1434" s="72"/>
      <c r="Z1434" s="72"/>
      <c r="AA1434" s="72"/>
      <c r="AB1434" s="72"/>
      <c r="AC1434" s="72"/>
      <c r="AD1434" s="72"/>
      <c r="AE1434" s="72"/>
      <c r="AF1434" s="72"/>
      <c r="AG1434" s="72"/>
      <c r="AH1434" s="72"/>
      <c r="AI1434" s="72"/>
      <c r="AJ1434" s="72"/>
      <c r="AK1434" s="72"/>
      <c r="AL1434" s="72"/>
      <c r="AM1434" s="72"/>
      <c r="AN1434" s="72"/>
      <c r="AO1434" s="72"/>
      <c r="AP1434" s="72"/>
      <c r="AQ1434" s="72"/>
      <c r="AR1434" s="72"/>
      <c r="AS1434" s="72"/>
      <c r="AT1434" s="72"/>
      <c r="AU1434" s="72"/>
      <c r="AV1434" s="72"/>
      <c r="AW1434" s="72"/>
      <c r="AX1434" s="72"/>
      <c r="AY1434" s="72"/>
      <c r="AZ1434" s="72"/>
      <c r="BA1434" s="72"/>
      <c r="BB1434" s="72"/>
      <c r="BC1434" s="72"/>
      <c r="BD1434" s="72"/>
      <c r="BE1434" s="72"/>
      <c r="BF1434" s="72"/>
      <c r="BG1434" s="72"/>
      <c r="BH1434" s="72"/>
      <c r="BI1434" s="72"/>
      <c r="BJ1434" s="72"/>
      <c r="BK1434" s="72"/>
      <c r="BL1434" s="72"/>
      <c r="BM1434" s="72"/>
      <c r="BN1434" s="72"/>
      <c r="BO1434" s="72"/>
      <c r="BP1434" s="72"/>
      <c r="BQ1434" s="72"/>
      <c r="BR1434" s="72"/>
      <c r="BS1434" s="72"/>
      <c r="BT1434" s="72"/>
      <c r="BU1434" s="72"/>
      <c r="BV1434" s="72"/>
      <c r="BW1434" s="72"/>
      <c r="BX1434" s="72"/>
      <c r="BY1434" s="72"/>
      <c r="BZ1434" s="72"/>
      <c r="CA1434" s="72"/>
      <c r="CB1434" s="72"/>
      <c r="CC1434" s="72"/>
      <c r="CD1434" s="72"/>
      <c r="CE1434" s="72"/>
      <c r="CF1434" s="72"/>
      <c r="CG1434" s="72"/>
      <c r="CH1434" s="72"/>
      <c r="CI1434" s="72"/>
      <c r="CJ1434" s="72"/>
      <c r="CK1434" s="72"/>
      <c r="CL1434" s="72"/>
      <c r="CO1434" s="72"/>
      <c r="CP1434" s="72"/>
      <c r="CQ1434" s="72"/>
      <c r="CR1434" s="72"/>
      <c r="CS1434" s="72"/>
      <c r="CT1434" s="72"/>
      <c r="CU1434" s="72"/>
      <c r="CV1434" s="72"/>
      <c r="CW1434" s="72"/>
      <c r="CX1434" s="72"/>
      <c r="CY1434" s="72"/>
      <c r="CZ1434" s="72"/>
      <c r="DA1434" s="72"/>
      <c r="DB1434" s="72"/>
      <c r="DC1434" s="72"/>
      <c r="DD1434" s="72"/>
      <c r="DE1434" s="72"/>
      <c r="DF1434" s="72"/>
      <c r="DG1434" s="72"/>
      <c r="DH1434" s="72"/>
      <c r="DI1434" s="72"/>
      <c r="DJ1434" s="72"/>
      <c r="DK1434" s="72"/>
      <c r="DL1434" s="72"/>
    </row>
    <row r="1435" spans="1:117" x14ac:dyDescent="0.4">
      <c r="B1435" s="8" t="str">
        <f>E1435</f>
        <v>1435 FAPPER-S</v>
      </c>
      <c r="C1435" s="8"/>
      <c r="D1435" t="s">
        <v>769</v>
      </c>
      <c r="E1435" s="8" t="str">
        <f t="shared" si="1775"/>
        <v>1435 FAPPER-S</v>
      </c>
      <c r="G1435" s="145" t="s">
        <v>207</v>
      </c>
      <c r="H1435" s="57">
        <v>1</v>
      </c>
      <c r="S1435" s="72"/>
      <c r="T1435" s="72"/>
      <c r="U1435" s="72"/>
      <c r="V1435" s="72"/>
      <c r="W1435" s="72"/>
      <c r="X1435" s="72"/>
      <c r="Y1435" s="72"/>
      <c r="Z1435" s="72"/>
      <c r="AA1435" s="72"/>
      <c r="AB1435" s="72"/>
      <c r="AC1435" s="72"/>
      <c r="AD1435" s="72"/>
      <c r="AE1435" s="72"/>
      <c r="AF1435" s="72"/>
      <c r="AG1435" s="72"/>
      <c r="AH1435" s="72"/>
      <c r="AI1435" s="72"/>
      <c r="AJ1435" s="72"/>
      <c r="AK1435" s="72"/>
      <c r="AL1435" s="72"/>
      <c r="AM1435" s="72"/>
      <c r="AN1435" s="72"/>
      <c r="AO1435" s="72"/>
      <c r="AP1435" s="72"/>
      <c r="AQ1435" s="72"/>
      <c r="AR1435" s="72"/>
      <c r="AS1435" s="72"/>
      <c r="AT1435" s="72"/>
      <c r="AU1435" s="72"/>
      <c r="AV1435" s="72"/>
      <c r="AW1435" s="72"/>
      <c r="AX1435" s="72"/>
      <c r="AY1435" s="72"/>
      <c r="AZ1435" s="72"/>
      <c r="BA1435" s="72"/>
      <c r="BB1435" s="72"/>
      <c r="BC1435" s="72"/>
      <c r="BD1435" s="72"/>
      <c r="BE1435" s="72"/>
      <c r="BF1435" s="72"/>
      <c r="BG1435" s="72"/>
      <c r="BH1435" s="72"/>
      <c r="BI1435" s="72"/>
      <c r="BJ1435" s="72"/>
      <c r="BK1435" s="72"/>
      <c r="BL1435" s="72"/>
      <c r="BM1435" s="72"/>
      <c r="BN1435" s="72"/>
      <c r="BO1435" s="72"/>
      <c r="BP1435" s="72"/>
      <c r="BQ1435" s="72"/>
      <c r="BR1435" s="72"/>
      <c r="BS1435" s="72"/>
      <c r="BT1435" s="72"/>
      <c r="BU1435" s="72"/>
      <c r="BV1435" s="72"/>
      <c r="BW1435" s="72"/>
      <c r="BX1435" s="72"/>
      <c r="BY1435" s="72"/>
      <c r="BZ1435" s="72"/>
      <c r="CA1435" s="72"/>
      <c r="CB1435" s="72"/>
      <c r="CC1435" s="72"/>
      <c r="CD1435" s="72"/>
      <c r="CE1435" s="72"/>
      <c r="CF1435" s="72"/>
      <c r="CG1435" s="72"/>
      <c r="CH1435" s="72"/>
      <c r="CI1435" s="72"/>
      <c r="CJ1435" s="72"/>
      <c r="CK1435" s="72"/>
      <c r="CL1435" s="72"/>
      <c r="CO1435" s="72"/>
      <c r="CP1435" s="72"/>
      <c r="CQ1435" s="72"/>
      <c r="CR1435" s="72"/>
      <c r="CS1435" s="72"/>
      <c r="CT1435" s="72"/>
      <c r="CU1435" s="72"/>
      <c r="CV1435" s="72"/>
      <c r="CW1435" s="72"/>
      <c r="CX1435" s="72"/>
      <c r="CY1435" s="72"/>
      <c r="CZ1435" s="72"/>
      <c r="DA1435" s="72"/>
      <c r="DB1435" s="72"/>
      <c r="DC1435" s="72"/>
      <c r="DD1435" s="72"/>
      <c r="DE1435" s="72"/>
      <c r="DF1435" s="72"/>
      <c r="DG1435" s="72"/>
      <c r="DH1435" s="72"/>
      <c r="DI1435" s="72"/>
      <c r="DJ1435" s="72"/>
      <c r="DK1435" s="72"/>
      <c r="DL1435" s="72"/>
    </row>
    <row r="1436" spans="1:117" x14ac:dyDescent="0.4">
      <c r="B1436" s="8"/>
      <c r="C1436" s="8"/>
      <c r="D1436" t="s">
        <v>769</v>
      </c>
      <c r="E1436" s="8" t="str">
        <f t="shared" si="1775"/>
        <v>1436 FAPPER-S</v>
      </c>
      <c r="S1436" s="72"/>
      <c r="T1436" s="72"/>
      <c r="U1436" s="72"/>
      <c r="V1436" s="72"/>
      <c r="W1436" s="72"/>
      <c r="X1436" s="72"/>
      <c r="Y1436" s="72"/>
      <c r="Z1436" s="72"/>
      <c r="AA1436" s="72"/>
      <c r="AB1436" s="72"/>
      <c r="AC1436" s="72"/>
      <c r="AD1436" s="72"/>
      <c r="AE1436" s="72"/>
      <c r="AF1436" s="72"/>
      <c r="AG1436" s="72"/>
      <c r="AH1436" s="72"/>
      <c r="AI1436" s="72"/>
      <c r="AJ1436" s="72"/>
      <c r="AK1436" s="72"/>
      <c r="AL1436" s="72"/>
      <c r="AM1436" s="72"/>
      <c r="AN1436" s="72"/>
      <c r="AO1436" s="72"/>
      <c r="AP1436" s="72"/>
      <c r="AQ1436" s="72"/>
      <c r="AR1436" s="72"/>
      <c r="AS1436" s="72"/>
      <c r="AT1436" s="72"/>
      <c r="AU1436" s="72"/>
      <c r="AV1436" s="72"/>
      <c r="AW1436" s="72"/>
      <c r="AX1436" s="72"/>
      <c r="AY1436" s="72"/>
      <c r="AZ1436" s="72"/>
      <c r="BA1436" s="72"/>
      <c r="BB1436" s="72"/>
      <c r="BC1436" s="72"/>
      <c r="BD1436" s="72"/>
      <c r="BE1436" s="72"/>
      <c r="BF1436" s="72"/>
      <c r="BG1436" s="72"/>
      <c r="BH1436" s="72"/>
      <c r="BI1436" s="72"/>
      <c r="BJ1436" s="72"/>
      <c r="BK1436" s="72"/>
      <c r="BL1436" s="72"/>
      <c r="BM1436" s="72"/>
      <c r="BN1436" s="72"/>
      <c r="BO1436" s="72"/>
      <c r="BP1436" s="72"/>
      <c r="BQ1436" s="72"/>
      <c r="BR1436" s="72"/>
      <c r="BS1436" s="72"/>
      <c r="BT1436" s="72"/>
      <c r="BU1436" s="72"/>
      <c r="BV1436" s="72"/>
      <c r="BW1436" s="72"/>
      <c r="BX1436" s="72"/>
      <c r="BY1436" s="72"/>
      <c r="BZ1436" s="72"/>
      <c r="CA1436" s="72"/>
      <c r="CB1436" s="72"/>
      <c r="CC1436" s="72"/>
      <c r="CD1436" s="72"/>
      <c r="CE1436" s="72"/>
      <c r="CF1436" s="72"/>
      <c r="CG1436" s="72"/>
      <c r="CH1436" s="72"/>
      <c r="CI1436" s="72"/>
      <c r="CJ1436" s="72"/>
      <c r="CK1436" s="72"/>
      <c r="CL1436" s="72"/>
      <c r="CO1436" s="72"/>
      <c r="CP1436" s="72"/>
      <c r="CQ1436" s="72"/>
      <c r="CR1436" s="72"/>
      <c r="CS1436" s="72"/>
      <c r="CT1436" s="72"/>
      <c r="CU1436" s="72"/>
      <c r="CV1436" s="72"/>
      <c r="CW1436" s="72"/>
      <c r="CX1436" s="72"/>
      <c r="CY1436" s="72"/>
      <c r="CZ1436" s="72"/>
      <c r="DA1436" s="72"/>
      <c r="DB1436" s="72"/>
      <c r="DC1436" s="72"/>
      <c r="DD1436" s="72"/>
      <c r="DE1436" s="72"/>
      <c r="DF1436" s="72"/>
      <c r="DG1436" s="72"/>
      <c r="DH1436" s="72"/>
      <c r="DI1436" s="72"/>
      <c r="DJ1436" s="72"/>
      <c r="DK1436" s="72"/>
      <c r="DL1436" s="72"/>
    </row>
    <row r="1437" spans="1:117" x14ac:dyDescent="0.4">
      <c r="B1437" s="8"/>
      <c r="C1437" s="8"/>
      <c r="D1437" t="s">
        <v>769</v>
      </c>
      <c r="E1437" s="8" t="str">
        <f t="shared" ref="E1437" si="1836">ROW()&amp;" "&amp;D1437</f>
        <v>1437 FAPPER-S</v>
      </c>
      <c r="G1437" s="95" t="str">
        <f>G1439&amp;":"</f>
        <v>Capital expenditures - Revenue driven PP&amp;E:</v>
      </c>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1:117" x14ac:dyDescent="0.4">
      <c r="B1438" s="8" t="str">
        <f>E1438</f>
        <v>1438 FAPPER-S</v>
      </c>
      <c r="C1438" s="8"/>
      <c r="D1438" t="s">
        <v>769</v>
      </c>
      <c r="E1438" s="8" t="str">
        <f t="shared" si="1775"/>
        <v>1438 FAPPER-S</v>
      </c>
      <c r="G1438" s="145" t="s">
        <v>736</v>
      </c>
      <c r="K1438" s="18">
        <v>10</v>
      </c>
      <c r="L1438" s="18">
        <v>10</v>
      </c>
      <c r="M1438" s="18">
        <v>10</v>
      </c>
      <c r="N1438" s="18">
        <v>10</v>
      </c>
      <c r="O1438" s="18">
        <v>10</v>
      </c>
      <c r="P1438" s="18">
        <v>10</v>
      </c>
      <c r="S1438" s="147" cm="1">
        <f t="array" ref="S1438">INDEX($K:$Q,ROW(),MATCH(S$3,$K$2:$Q$2,0))</f>
        <v>10</v>
      </c>
      <c r="T1438" s="147" cm="1">
        <f t="array" ref="T1438">INDEX($K:$Q,ROW(),MATCH(T$3,$K$2:$Q$2,0))</f>
        <v>10</v>
      </c>
      <c r="U1438" s="147" cm="1">
        <f t="array" ref="U1438">INDEX($K:$Q,ROW(),MATCH(U$3,$K$2:$Q$2,0))</f>
        <v>10</v>
      </c>
      <c r="V1438" s="147" cm="1">
        <f t="array" ref="V1438">INDEX($K:$Q,ROW(),MATCH(V$3,$K$2:$Q$2,0))</f>
        <v>10</v>
      </c>
      <c r="W1438" s="147" cm="1">
        <f t="array" ref="W1438">INDEX($K:$Q,ROW(),MATCH(W$3,$K$2:$Q$2,0))</f>
        <v>10</v>
      </c>
      <c r="X1438" s="147" cm="1">
        <f t="array" ref="X1438">INDEX($K:$Q,ROW(),MATCH(X$3,$K$2:$Q$2,0))</f>
        <v>10</v>
      </c>
      <c r="Y1438" s="147" cm="1">
        <f t="array" ref="Y1438">INDEX($K:$Q,ROW(),MATCH(Y$3,$K$2:$Q$2,0))</f>
        <v>10</v>
      </c>
      <c r="Z1438" s="147" cm="1">
        <f t="array" ref="Z1438">INDEX($K:$Q,ROW(),MATCH(Z$3,$K$2:$Q$2,0))</f>
        <v>10</v>
      </c>
      <c r="AA1438" s="147" cm="1">
        <f t="array" ref="AA1438">INDEX($K:$Q,ROW(),MATCH(AA$3,$K$2:$Q$2,0))</f>
        <v>10</v>
      </c>
      <c r="AB1438" s="147" cm="1">
        <f t="array" ref="AB1438">INDEX($K:$Q,ROW(),MATCH(AB$3,$K$2:$Q$2,0))</f>
        <v>10</v>
      </c>
      <c r="AC1438" s="147" cm="1">
        <f t="array" ref="AC1438">INDEX($K:$Q,ROW(),MATCH(AC$3,$K$2:$Q$2,0))</f>
        <v>10</v>
      </c>
      <c r="AD1438" s="147" cm="1">
        <f t="array" ref="AD1438">INDEX($K:$Q,ROW(),MATCH(AD$3,$K$2:$Q$2,0))</f>
        <v>10</v>
      </c>
      <c r="AE1438" s="147" cm="1">
        <f t="array" ref="AE1438">INDEX($K:$Q,ROW(),MATCH(AE$3,$K$2:$Q$2,0))</f>
        <v>10</v>
      </c>
      <c r="AF1438" s="147" cm="1">
        <f t="array" ref="AF1438">INDEX($K:$Q,ROW(),MATCH(AF$3,$K$2:$Q$2,0))</f>
        <v>10</v>
      </c>
      <c r="AG1438" s="147" cm="1">
        <f t="array" ref="AG1438">INDEX($K:$Q,ROW(),MATCH(AG$3,$K$2:$Q$2,0))</f>
        <v>10</v>
      </c>
      <c r="AH1438" s="147" cm="1">
        <f t="array" ref="AH1438">INDEX($K:$Q,ROW(),MATCH(AH$3,$K$2:$Q$2,0))</f>
        <v>10</v>
      </c>
      <c r="AI1438" s="147" cm="1">
        <f t="array" ref="AI1438">INDEX($K:$Q,ROW(),MATCH(AI$3,$K$2:$Q$2,0))</f>
        <v>10</v>
      </c>
      <c r="AJ1438" s="147" cm="1">
        <f t="array" ref="AJ1438">INDEX($K:$Q,ROW(),MATCH(AJ$3,$K$2:$Q$2,0))</f>
        <v>10</v>
      </c>
      <c r="AK1438" s="147" cm="1">
        <f t="array" ref="AK1438">INDEX($K:$Q,ROW(),MATCH(AK$3,$K$2:$Q$2,0))</f>
        <v>10</v>
      </c>
      <c r="AL1438" s="147" cm="1">
        <f t="array" ref="AL1438">INDEX($K:$Q,ROW(),MATCH(AL$3,$K$2:$Q$2,0))</f>
        <v>10</v>
      </c>
      <c r="AM1438" s="147" cm="1">
        <f t="array" ref="AM1438">INDEX($K:$Q,ROW(),MATCH(AM$3,$K$2:$Q$2,0))</f>
        <v>10</v>
      </c>
      <c r="AN1438" s="147" cm="1">
        <f t="array" ref="AN1438">INDEX($K:$Q,ROW(),MATCH(AN$3,$K$2:$Q$2,0))</f>
        <v>10</v>
      </c>
      <c r="AO1438" s="147" cm="1">
        <f t="array" ref="AO1438">INDEX($K:$Q,ROW(),MATCH(AO$3,$K$2:$Q$2,0))</f>
        <v>10</v>
      </c>
      <c r="AP1438" s="147" cm="1">
        <f t="array" ref="AP1438">INDEX($K:$Q,ROW(),MATCH(AP$3,$K$2:$Q$2,0))</f>
        <v>10</v>
      </c>
      <c r="AQ1438" s="147" cm="1">
        <f t="array" ref="AQ1438">INDEX($K:$Q,ROW(),MATCH(AQ$3,$K$2:$Q$2,0))</f>
        <v>10</v>
      </c>
      <c r="AR1438" s="147" cm="1">
        <f t="array" ref="AR1438">INDEX($K:$Q,ROW(),MATCH(AR$3,$K$2:$Q$2,0))</f>
        <v>10</v>
      </c>
      <c r="AS1438" s="147" cm="1">
        <f t="array" ref="AS1438">INDEX($K:$Q,ROW(),MATCH(AS$3,$K$2:$Q$2,0))</f>
        <v>10</v>
      </c>
      <c r="AT1438" s="147" cm="1">
        <f t="array" ref="AT1438">INDEX($K:$Q,ROW(),MATCH(AT$3,$K$2:$Q$2,0))</f>
        <v>10</v>
      </c>
      <c r="AU1438" s="147" cm="1">
        <f t="array" ref="AU1438">INDEX($K:$Q,ROW(),MATCH(AU$3,$K$2:$Q$2,0))</f>
        <v>10</v>
      </c>
      <c r="AV1438" s="147" cm="1">
        <f t="array" ref="AV1438">INDEX($K:$Q,ROW(),MATCH(AV$3,$K$2:$Q$2,0))</f>
        <v>10</v>
      </c>
      <c r="AW1438" s="147" cm="1">
        <f t="array" ref="AW1438">INDEX($K:$Q,ROW(),MATCH(AW$3,$K$2:$Q$2,0))</f>
        <v>10</v>
      </c>
      <c r="AX1438" s="147" cm="1">
        <f t="array" ref="AX1438">INDEX($K:$Q,ROW(),MATCH(AX$3,$K$2:$Q$2,0))</f>
        <v>10</v>
      </c>
      <c r="AY1438" s="147" cm="1">
        <f t="array" ref="AY1438">INDEX($K:$Q,ROW(),MATCH(AY$3,$K$2:$Q$2,0))</f>
        <v>10</v>
      </c>
      <c r="AZ1438" s="147" cm="1">
        <f t="array" ref="AZ1438">INDEX($K:$Q,ROW(),MATCH(AZ$3,$K$2:$Q$2,0))</f>
        <v>10</v>
      </c>
      <c r="BA1438" s="147" cm="1">
        <f t="array" ref="BA1438">INDEX($K:$Q,ROW(),MATCH(BA$3,$K$2:$Q$2,0))</f>
        <v>10</v>
      </c>
      <c r="BB1438" s="147" cm="1">
        <f t="array" ref="BB1438">INDEX($K:$Q,ROW(),MATCH(BB$3,$K$2:$Q$2,0))</f>
        <v>10</v>
      </c>
      <c r="BC1438" s="147" cm="1">
        <f t="array" ref="BC1438">INDEX($K:$Q,ROW(),MATCH(BC$3,$K$2:$Q$2,0))</f>
        <v>10</v>
      </c>
      <c r="BD1438" s="147" cm="1">
        <f t="array" ref="BD1438">INDEX($K:$Q,ROW(),MATCH(BD$3,$K$2:$Q$2,0))</f>
        <v>10</v>
      </c>
      <c r="BE1438" s="147" cm="1">
        <f t="array" ref="BE1438">INDEX($K:$Q,ROW(),MATCH(BE$3,$K$2:$Q$2,0))</f>
        <v>10</v>
      </c>
      <c r="BF1438" s="147" cm="1">
        <f t="array" ref="BF1438">INDEX($K:$Q,ROW(),MATCH(BF$3,$K$2:$Q$2,0))</f>
        <v>10</v>
      </c>
      <c r="BG1438" s="147" cm="1">
        <f t="array" ref="BG1438">INDEX($K:$Q,ROW(),MATCH(BG$3,$K$2:$Q$2,0))</f>
        <v>10</v>
      </c>
      <c r="BH1438" s="147" cm="1">
        <f t="array" ref="BH1438">INDEX($K:$Q,ROW(),MATCH(BH$3,$K$2:$Q$2,0))</f>
        <v>10</v>
      </c>
      <c r="BI1438" s="147" cm="1">
        <f t="array" ref="BI1438">INDEX($K:$Q,ROW(),MATCH(BI$3,$K$2:$Q$2,0))</f>
        <v>10</v>
      </c>
      <c r="BJ1438" s="147" cm="1">
        <f t="array" ref="BJ1438">INDEX($K:$Q,ROW(),MATCH(BJ$3,$K$2:$Q$2,0))</f>
        <v>10</v>
      </c>
      <c r="BK1438" s="147" cm="1">
        <f t="array" ref="BK1438">INDEX($K:$Q,ROW(),MATCH(BK$3,$K$2:$Q$2,0))</f>
        <v>10</v>
      </c>
      <c r="BL1438" s="147" cm="1">
        <f t="array" ref="BL1438">INDEX($K:$Q,ROW(),MATCH(BL$3,$K$2:$Q$2,0))</f>
        <v>10</v>
      </c>
      <c r="BM1438" s="147" cm="1">
        <f t="array" ref="BM1438">INDEX($K:$Q,ROW(),MATCH(BM$3,$K$2:$Q$2,0))</f>
        <v>10</v>
      </c>
      <c r="BN1438" s="147" cm="1">
        <f t="array" ref="BN1438">INDEX($K:$Q,ROW(),MATCH(BN$3,$K$2:$Q$2,0))</f>
        <v>10</v>
      </c>
      <c r="BO1438" s="147" cm="1">
        <f t="array" ref="BO1438">INDEX($K:$Q,ROW(),MATCH(BO$3,$K$2:$Q$2,0))</f>
        <v>10</v>
      </c>
      <c r="BP1438" s="147" cm="1">
        <f t="array" ref="BP1438">INDEX($K:$Q,ROW(),MATCH(BP$3,$K$2:$Q$2,0))</f>
        <v>10</v>
      </c>
      <c r="BQ1438" s="147" cm="1">
        <f t="array" ref="BQ1438">INDEX($K:$Q,ROW(),MATCH(BQ$3,$K$2:$Q$2,0))</f>
        <v>10</v>
      </c>
      <c r="BR1438" s="147" cm="1">
        <f t="array" ref="BR1438">INDEX($K:$Q,ROW(),MATCH(BR$3,$K$2:$Q$2,0))</f>
        <v>10</v>
      </c>
      <c r="BS1438" s="147" cm="1">
        <f t="array" ref="BS1438">INDEX($K:$Q,ROW(),MATCH(BS$3,$K$2:$Q$2,0))</f>
        <v>10</v>
      </c>
      <c r="BT1438" s="147" cm="1">
        <f t="array" ref="BT1438">INDEX($K:$Q,ROW(),MATCH(BT$3,$K$2:$Q$2,0))</f>
        <v>10</v>
      </c>
      <c r="BU1438" s="147" cm="1">
        <f t="array" ref="BU1438">INDEX($K:$Q,ROW(),MATCH(BU$3,$K$2:$Q$2,0))</f>
        <v>10</v>
      </c>
      <c r="BV1438" s="147" cm="1">
        <f t="array" ref="BV1438">INDEX($K:$Q,ROW(),MATCH(BV$3,$K$2:$Q$2,0))</f>
        <v>10</v>
      </c>
      <c r="BW1438" s="147" cm="1">
        <f t="array" ref="BW1438">INDEX($K:$Q,ROW(),MATCH(BW$3,$K$2:$Q$2,0))</f>
        <v>10</v>
      </c>
      <c r="BX1438" s="147" cm="1">
        <f t="array" ref="BX1438">INDEX($K:$Q,ROW(),MATCH(BX$3,$K$2:$Q$2,0))</f>
        <v>10</v>
      </c>
      <c r="BY1438" s="147" cm="1">
        <f t="array" ref="BY1438">INDEX($K:$Q,ROW(),MATCH(BY$3,$K$2:$Q$2,0))</f>
        <v>10</v>
      </c>
      <c r="BZ1438" s="147" cm="1">
        <f t="array" ref="BZ1438">INDEX($K:$Q,ROW(),MATCH(BZ$3,$K$2:$Q$2,0))</f>
        <v>10</v>
      </c>
      <c r="CA1438" s="147" cm="1">
        <f t="array" ref="CA1438">INDEX($K:$Q,ROW(),MATCH(CA$3,$K$2:$Q$2,0))</f>
        <v>10</v>
      </c>
      <c r="CB1438" s="147" cm="1">
        <f t="array" ref="CB1438">INDEX($K:$Q,ROW(),MATCH(CB$3,$K$2:$Q$2,0))</f>
        <v>10</v>
      </c>
      <c r="CC1438" s="147" cm="1">
        <f t="array" ref="CC1438">INDEX($K:$Q,ROW(),MATCH(CC$3,$K$2:$Q$2,0))</f>
        <v>10</v>
      </c>
      <c r="CD1438" s="147" cm="1">
        <f t="array" ref="CD1438">INDEX($K:$Q,ROW(),MATCH(CD$3,$K$2:$Q$2,0))</f>
        <v>10</v>
      </c>
      <c r="CE1438" s="147" cm="1">
        <f t="array" ref="CE1438">INDEX($K:$Q,ROW(),MATCH(CE$3,$K$2:$Q$2,0))</f>
        <v>10</v>
      </c>
      <c r="CF1438" s="147" cm="1">
        <f t="array" ref="CF1438">INDEX($K:$Q,ROW(),MATCH(CF$3,$K$2:$Q$2,0))</f>
        <v>10</v>
      </c>
      <c r="CG1438" s="147" cm="1">
        <f t="array" ref="CG1438">INDEX($K:$Q,ROW(),MATCH(CG$3,$K$2:$Q$2,0))</f>
        <v>10</v>
      </c>
      <c r="CH1438" s="147" cm="1">
        <f t="array" ref="CH1438">INDEX($K:$Q,ROW(),MATCH(CH$3,$K$2:$Q$2,0))</f>
        <v>10</v>
      </c>
      <c r="CI1438" s="147" cm="1">
        <f t="array" ref="CI1438">INDEX($K:$Q,ROW(),MATCH(CI$3,$K$2:$Q$2,0))</f>
        <v>10</v>
      </c>
      <c r="CJ1438" s="147" cm="1">
        <f t="array" ref="CJ1438">INDEX($K:$Q,ROW(),MATCH(CJ$3,$K$2:$Q$2,0))</f>
        <v>10</v>
      </c>
      <c r="CK1438" s="147" cm="1">
        <f t="array" ref="CK1438">INDEX($K:$Q,ROW(),MATCH(CK$3,$K$2:$Q$2,0))</f>
        <v>10</v>
      </c>
      <c r="CL1438" s="147" cm="1">
        <f t="array" ref="CL1438">INDEX($K:$Q,ROW(),MATCH(CL$3,$K$2:$Q$2,0))</f>
        <v>10</v>
      </c>
      <c r="CO1438" s="147" t="e" cm="1">
        <f t="array" ref="CO1438">INDEX($K:$Q,ROW(),MATCH(CO$3,$K$2:$Q$2,0))</f>
        <v>#N/A</v>
      </c>
      <c r="CP1438" s="147" t="e" cm="1">
        <f t="array" ref="CP1438">INDEX($K:$Q,ROW(),MATCH(CP$3,$K$2:$Q$2,0))</f>
        <v>#N/A</v>
      </c>
      <c r="CQ1438" s="147" t="e" cm="1">
        <f t="array" ref="CQ1438">INDEX($K:$Q,ROW(),MATCH(CQ$3,$K$2:$Q$2,0))</f>
        <v>#N/A</v>
      </c>
      <c r="CR1438" s="147" t="e" cm="1">
        <f t="array" ref="CR1438">INDEX($K:$Q,ROW(),MATCH(CR$3,$K$2:$Q$2,0))</f>
        <v>#N/A</v>
      </c>
      <c r="CS1438" s="147" t="e" cm="1">
        <f t="array" ref="CS1438">INDEX($K:$Q,ROW(),MATCH(CS$3,$K$2:$Q$2,0))</f>
        <v>#N/A</v>
      </c>
      <c r="CT1438" s="147" t="e" cm="1">
        <f t="array" ref="CT1438">INDEX($K:$Q,ROW(),MATCH(CT$3,$K$2:$Q$2,0))</f>
        <v>#N/A</v>
      </c>
      <c r="CU1438" s="147" t="e" cm="1">
        <f t="array" ref="CU1438">INDEX($K:$Q,ROW(),MATCH(CU$3,$K$2:$Q$2,0))</f>
        <v>#N/A</v>
      </c>
      <c r="CV1438" s="147" t="e" cm="1">
        <f t="array" ref="CV1438">INDEX($K:$Q,ROW(),MATCH(CV$3,$K$2:$Q$2,0))</f>
        <v>#N/A</v>
      </c>
      <c r="CW1438" s="147" t="e" cm="1">
        <f t="array" ref="CW1438">INDEX($K:$Q,ROW(),MATCH(CW$3,$K$2:$Q$2,0))</f>
        <v>#N/A</v>
      </c>
      <c r="CX1438" s="147" t="e" cm="1">
        <f t="array" ref="CX1438">INDEX($K:$Q,ROW(),MATCH(CX$3,$K$2:$Q$2,0))</f>
        <v>#N/A</v>
      </c>
      <c r="CY1438" s="147" t="e" cm="1">
        <f t="array" ref="CY1438">INDEX($K:$Q,ROW(),MATCH(CY$3,$K$2:$Q$2,0))</f>
        <v>#N/A</v>
      </c>
      <c r="CZ1438" s="147" t="e" cm="1">
        <f t="array" ref="CZ1438">INDEX($K:$Q,ROW(),MATCH(CZ$3,$K$2:$Q$2,0))</f>
        <v>#N/A</v>
      </c>
      <c r="DA1438" s="147" t="e" cm="1">
        <f t="array" ref="DA1438">INDEX($K:$Q,ROW(),MATCH(DA$3,$K$2:$Q$2,0))</f>
        <v>#N/A</v>
      </c>
      <c r="DB1438" s="147" t="e" cm="1">
        <f t="array" ref="DB1438">INDEX($K:$Q,ROW(),MATCH(DB$3,$K$2:$Q$2,0))</f>
        <v>#N/A</v>
      </c>
      <c r="DC1438" s="147" t="e" cm="1">
        <f t="array" ref="DC1438">INDEX($K:$Q,ROW(),MATCH(DC$3,$K$2:$Q$2,0))</f>
        <v>#N/A</v>
      </c>
      <c r="DD1438" s="147" t="e" cm="1">
        <f t="array" ref="DD1438">INDEX($K:$Q,ROW(),MATCH(DD$3,$K$2:$Q$2,0))</f>
        <v>#N/A</v>
      </c>
      <c r="DE1438" s="147" t="e" cm="1">
        <f t="array" ref="DE1438">INDEX($K:$Q,ROW(),MATCH(DE$3,$K$2:$Q$2,0))</f>
        <v>#N/A</v>
      </c>
      <c r="DF1438" s="147" t="e" cm="1">
        <f t="array" ref="DF1438">INDEX($K:$Q,ROW(),MATCH(DF$3,$K$2:$Q$2,0))</f>
        <v>#N/A</v>
      </c>
      <c r="DG1438" s="147" t="e" cm="1">
        <f t="array" ref="DG1438">INDEX($K:$Q,ROW(),MATCH(DG$3,$K$2:$Q$2,0))</f>
        <v>#N/A</v>
      </c>
      <c r="DH1438" s="147" t="e" cm="1">
        <f t="array" ref="DH1438">INDEX($K:$Q,ROW(),MATCH(DH$3,$K$2:$Q$2,0))</f>
        <v>#N/A</v>
      </c>
      <c r="DI1438" s="147" t="e" cm="1">
        <f t="array" ref="DI1438">INDEX($K:$Q,ROW(),MATCH(DI$3,$K$2:$Q$2,0))</f>
        <v>#N/A</v>
      </c>
      <c r="DJ1438" s="147" t="e" cm="1">
        <f t="array" ref="DJ1438">INDEX($K:$Q,ROW(),MATCH(DJ$3,$K$2:$Q$2,0))</f>
        <v>#N/A</v>
      </c>
      <c r="DK1438" s="147" t="e" cm="1">
        <f t="array" ref="DK1438">INDEX($K:$Q,ROW(),MATCH(DK$3,$K$2:$Q$2,0))</f>
        <v>#N/A</v>
      </c>
      <c r="DL1438" s="147" t="e" cm="1">
        <f t="array" ref="DL1438">INDEX($K:$Q,ROW(),MATCH(DL$3,$K$2:$Q$2,0))</f>
        <v>#N/A</v>
      </c>
    </row>
    <row r="1439" spans="1:117" s="27" customFormat="1" x14ac:dyDescent="0.4">
      <c r="B1439" s="9"/>
      <c r="C1439" s="8" t="s">
        <v>235</v>
      </c>
      <c r="D1439" t="s">
        <v>769</v>
      </c>
      <c r="E1439" s="8" t="str">
        <f t="shared" si="1775"/>
        <v>1439 FAPPER-S</v>
      </c>
      <c r="G1439" s="126" t="str">
        <f>"Capital expenditures - "&amp;SUBSTITUTE(G1432,":","")</f>
        <v>Capital expenditures - Revenue driven PP&amp;E</v>
      </c>
      <c r="I1439" s="180"/>
      <c r="J1439" s="180"/>
      <c r="K1439" s="118">
        <f t="shared" ref="K1439:P1439" ca="1" si="1837">SUMIF($3:$3,K$2,1439:1439)</f>
        <v>-120</v>
      </c>
      <c r="L1439" s="118">
        <f t="shared" ca="1" si="1837"/>
        <v>-120</v>
      </c>
      <c r="M1439" s="118">
        <f t="shared" ca="1" si="1837"/>
        <v>-120</v>
      </c>
      <c r="N1439" s="118">
        <f t="shared" ca="1" si="1837"/>
        <v>-120</v>
      </c>
      <c r="O1439" s="118">
        <f t="shared" ca="1" si="1837"/>
        <v>-120</v>
      </c>
      <c r="P1439" s="118">
        <f t="shared" ca="1" si="1837"/>
        <v>-120</v>
      </c>
      <c r="Q1439"/>
      <c r="R1439" s="33"/>
      <c r="S1439" s="148" cm="1">
        <f t="array" aca="1" ref="S1439" ca="1">-S1438*INDIRECT(S1426)/10000</f>
        <v>-10</v>
      </c>
      <c r="T1439" s="148" cm="1">
        <f t="array" aca="1" ref="T1439" ca="1">-T1438*INDIRECT(T1426)/10000</f>
        <v>-10</v>
      </c>
      <c r="U1439" s="148" cm="1">
        <f t="array" aca="1" ref="U1439" ca="1">-U1438*INDIRECT(U1426)/10000</f>
        <v>-10</v>
      </c>
      <c r="V1439" s="148" cm="1">
        <f t="array" aca="1" ref="V1439" ca="1">-V1438*INDIRECT(V1426)/10000</f>
        <v>-10</v>
      </c>
      <c r="W1439" s="148" cm="1">
        <f t="array" aca="1" ref="W1439" ca="1">-W1438*INDIRECT(W1426)/10000</f>
        <v>-10</v>
      </c>
      <c r="X1439" s="148" cm="1">
        <f t="array" aca="1" ref="X1439" ca="1">-X1438*INDIRECT(X1426)/10000</f>
        <v>-10</v>
      </c>
      <c r="Y1439" s="148" cm="1">
        <f t="array" aca="1" ref="Y1439" ca="1">-Y1438*INDIRECT(Y1426)/10000</f>
        <v>-10</v>
      </c>
      <c r="Z1439" s="148" cm="1">
        <f t="array" aca="1" ref="Z1439" ca="1">-Z1438*INDIRECT(Z1426)/10000</f>
        <v>-10</v>
      </c>
      <c r="AA1439" s="148" cm="1">
        <f t="array" aca="1" ref="AA1439" ca="1">-AA1438*INDIRECT(AA1426)/10000</f>
        <v>-10</v>
      </c>
      <c r="AB1439" s="148" cm="1">
        <f t="array" aca="1" ref="AB1439" ca="1">-AB1438*INDIRECT(AB1426)/10000</f>
        <v>-10</v>
      </c>
      <c r="AC1439" s="148" cm="1">
        <f t="array" aca="1" ref="AC1439" ca="1">-AC1438*INDIRECT(AC1426)/10000</f>
        <v>-10</v>
      </c>
      <c r="AD1439" s="148" cm="1">
        <f t="array" aca="1" ref="AD1439" ca="1">-AD1438*INDIRECT(AD1426)/10000</f>
        <v>-10</v>
      </c>
      <c r="AE1439" s="148" cm="1">
        <f t="array" aca="1" ref="AE1439" ca="1">-AE1438*INDIRECT(AE1426)/10000</f>
        <v>-10</v>
      </c>
      <c r="AF1439" s="148" cm="1">
        <f t="array" aca="1" ref="AF1439" ca="1">-AF1438*INDIRECT(AF1426)/10000</f>
        <v>-10</v>
      </c>
      <c r="AG1439" s="148" cm="1">
        <f t="array" aca="1" ref="AG1439" ca="1">-AG1438*INDIRECT(AG1426)/10000</f>
        <v>-10</v>
      </c>
      <c r="AH1439" s="148" cm="1">
        <f t="array" aca="1" ref="AH1439" ca="1">-AH1438*INDIRECT(AH1426)/10000</f>
        <v>-10</v>
      </c>
      <c r="AI1439" s="148" cm="1">
        <f t="array" aca="1" ref="AI1439" ca="1">-AI1438*INDIRECT(AI1426)/10000</f>
        <v>-10</v>
      </c>
      <c r="AJ1439" s="148" cm="1">
        <f t="array" aca="1" ref="AJ1439" ca="1">-AJ1438*INDIRECT(AJ1426)/10000</f>
        <v>-10</v>
      </c>
      <c r="AK1439" s="148" cm="1">
        <f t="array" aca="1" ref="AK1439" ca="1">-AK1438*INDIRECT(AK1426)/10000</f>
        <v>-10</v>
      </c>
      <c r="AL1439" s="148" cm="1">
        <f t="array" aca="1" ref="AL1439" ca="1">-AL1438*INDIRECT(AL1426)/10000</f>
        <v>-10</v>
      </c>
      <c r="AM1439" s="148" cm="1">
        <f t="array" aca="1" ref="AM1439" ca="1">-AM1438*INDIRECT(AM1426)/10000</f>
        <v>-10</v>
      </c>
      <c r="AN1439" s="148" cm="1">
        <f t="array" aca="1" ref="AN1439" ca="1">-AN1438*INDIRECT(AN1426)/10000</f>
        <v>-10</v>
      </c>
      <c r="AO1439" s="148" cm="1">
        <f t="array" aca="1" ref="AO1439" ca="1">-AO1438*INDIRECT(AO1426)/10000</f>
        <v>-10</v>
      </c>
      <c r="AP1439" s="148" cm="1">
        <f t="array" aca="1" ref="AP1439" ca="1">-AP1438*INDIRECT(AP1426)/10000</f>
        <v>-10</v>
      </c>
      <c r="AQ1439" s="148" cm="1">
        <f t="array" aca="1" ref="AQ1439" ca="1">-AQ1438*INDIRECT(AQ1426)/10000</f>
        <v>-10</v>
      </c>
      <c r="AR1439" s="148" cm="1">
        <f t="array" aca="1" ref="AR1439" ca="1">-AR1438*INDIRECT(AR1426)/10000</f>
        <v>-10</v>
      </c>
      <c r="AS1439" s="148" cm="1">
        <f t="array" aca="1" ref="AS1439" ca="1">-AS1438*INDIRECT(AS1426)/10000</f>
        <v>-10</v>
      </c>
      <c r="AT1439" s="148" cm="1">
        <f t="array" aca="1" ref="AT1439" ca="1">-AT1438*INDIRECT(AT1426)/10000</f>
        <v>-10</v>
      </c>
      <c r="AU1439" s="148" cm="1">
        <f t="array" aca="1" ref="AU1439" ca="1">-AU1438*INDIRECT(AU1426)/10000</f>
        <v>-10</v>
      </c>
      <c r="AV1439" s="148" cm="1">
        <f t="array" aca="1" ref="AV1439" ca="1">-AV1438*INDIRECT(AV1426)/10000</f>
        <v>-10</v>
      </c>
      <c r="AW1439" s="148" cm="1">
        <f t="array" aca="1" ref="AW1439" ca="1">-AW1438*INDIRECT(AW1426)/10000</f>
        <v>-10</v>
      </c>
      <c r="AX1439" s="148" cm="1">
        <f t="array" aca="1" ref="AX1439" ca="1">-AX1438*INDIRECT(AX1426)/10000</f>
        <v>-10</v>
      </c>
      <c r="AY1439" s="148" cm="1">
        <f t="array" aca="1" ref="AY1439" ca="1">-AY1438*INDIRECT(AY1426)/10000</f>
        <v>-10</v>
      </c>
      <c r="AZ1439" s="148" cm="1">
        <f t="array" aca="1" ref="AZ1439" ca="1">-AZ1438*INDIRECT(AZ1426)/10000</f>
        <v>-10</v>
      </c>
      <c r="BA1439" s="148" cm="1">
        <f t="array" aca="1" ref="BA1439" ca="1">-BA1438*INDIRECT(BA1426)/10000</f>
        <v>-10</v>
      </c>
      <c r="BB1439" s="148" cm="1">
        <f t="array" aca="1" ref="BB1439" ca="1">-BB1438*INDIRECT(BB1426)/10000</f>
        <v>-10</v>
      </c>
      <c r="BC1439" s="148" cm="1">
        <f t="array" aca="1" ref="BC1439" ca="1">-BC1438*INDIRECT(BC1426)/10000</f>
        <v>-10</v>
      </c>
      <c r="BD1439" s="148" cm="1">
        <f t="array" aca="1" ref="BD1439" ca="1">-BD1438*INDIRECT(BD1426)/10000</f>
        <v>-10</v>
      </c>
      <c r="BE1439" s="148" cm="1">
        <f t="array" aca="1" ref="BE1439" ca="1">-BE1438*INDIRECT(BE1426)/10000</f>
        <v>-10</v>
      </c>
      <c r="BF1439" s="148" cm="1">
        <f t="array" aca="1" ref="BF1439" ca="1">-BF1438*INDIRECT(BF1426)/10000</f>
        <v>-10</v>
      </c>
      <c r="BG1439" s="148" cm="1">
        <f t="array" aca="1" ref="BG1439" ca="1">-BG1438*INDIRECT(BG1426)/10000</f>
        <v>-10</v>
      </c>
      <c r="BH1439" s="148" cm="1">
        <f t="array" aca="1" ref="BH1439" ca="1">-BH1438*INDIRECT(BH1426)/10000</f>
        <v>-10</v>
      </c>
      <c r="BI1439" s="148" cm="1">
        <f t="array" aca="1" ref="BI1439" ca="1">-BI1438*INDIRECT(BI1426)/10000</f>
        <v>-10</v>
      </c>
      <c r="BJ1439" s="148" cm="1">
        <f t="array" aca="1" ref="BJ1439" ca="1">-BJ1438*INDIRECT(BJ1426)/10000</f>
        <v>-10</v>
      </c>
      <c r="BK1439" s="148" cm="1">
        <f t="array" aca="1" ref="BK1439" ca="1">-BK1438*INDIRECT(BK1426)/10000</f>
        <v>-10</v>
      </c>
      <c r="BL1439" s="148" cm="1">
        <f t="array" aca="1" ref="BL1439" ca="1">-BL1438*INDIRECT(BL1426)/10000</f>
        <v>-10</v>
      </c>
      <c r="BM1439" s="148" cm="1">
        <f t="array" aca="1" ref="BM1439" ca="1">-BM1438*INDIRECT(BM1426)/10000</f>
        <v>-10</v>
      </c>
      <c r="BN1439" s="148" cm="1">
        <f t="array" aca="1" ref="BN1439" ca="1">-BN1438*INDIRECT(BN1426)/10000</f>
        <v>-10</v>
      </c>
      <c r="BO1439" s="148" cm="1">
        <f t="array" aca="1" ref="BO1439" ca="1">-BO1438*INDIRECT(BO1426)/10000</f>
        <v>-10</v>
      </c>
      <c r="BP1439" s="148" cm="1">
        <f t="array" aca="1" ref="BP1439" ca="1">-BP1438*INDIRECT(BP1426)/10000</f>
        <v>-10</v>
      </c>
      <c r="BQ1439" s="148" cm="1">
        <f t="array" aca="1" ref="BQ1439" ca="1">-BQ1438*INDIRECT(BQ1426)/10000</f>
        <v>-10</v>
      </c>
      <c r="BR1439" s="148" cm="1">
        <f t="array" aca="1" ref="BR1439" ca="1">-BR1438*INDIRECT(BR1426)/10000</f>
        <v>-10</v>
      </c>
      <c r="BS1439" s="148" cm="1">
        <f t="array" aca="1" ref="BS1439" ca="1">-BS1438*INDIRECT(BS1426)/10000</f>
        <v>-10</v>
      </c>
      <c r="BT1439" s="148" cm="1">
        <f t="array" aca="1" ref="BT1439" ca="1">-BT1438*INDIRECT(BT1426)/10000</f>
        <v>-10</v>
      </c>
      <c r="BU1439" s="148" cm="1">
        <f t="array" aca="1" ref="BU1439" ca="1">-BU1438*INDIRECT(BU1426)/10000</f>
        <v>-10</v>
      </c>
      <c r="BV1439" s="148" cm="1">
        <f t="array" aca="1" ref="BV1439" ca="1">-BV1438*INDIRECT(BV1426)/10000</f>
        <v>-10</v>
      </c>
      <c r="BW1439" s="148" cm="1">
        <f t="array" aca="1" ref="BW1439" ca="1">-BW1438*INDIRECT(BW1426)/10000</f>
        <v>-10</v>
      </c>
      <c r="BX1439" s="148" cm="1">
        <f t="array" aca="1" ref="BX1439" ca="1">-BX1438*INDIRECT(BX1426)/10000</f>
        <v>-10</v>
      </c>
      <c r="BY1439" s="148" cm="1">
        <f t="array" aca="1" ref="BY1439" ca="1">-BY1438*INDIRECT(BY1426)/10000</f>
        <v>-10</v>
      </c>
      <c r="BZ1439" s="148" cm="1">
        <f t="array" aca="1" ref="BZ1439" ca="1">-BZ1438*INDIRECT(BZ1426)/10000</f>
        <v>-10</v>
      </c>
      <c r="CA1439" s="148" cm="1">
        <f t="array" aca="1" ref="CA1439" ca="1">-CA1438*INDIRECT(CA1426)/10000</f>
        <v>-10</v>
      </c>
      <c r="CB1439" s="148" cm="1">
        <f t="array" aca="1" ref="CB1439" ca="1">-CB1438*INDIRECT(CB1426)/10000</f>
        <v>-10</v>
      </c>
      <c r="CC1439" s="148" cm="1">
        <f t="array" aca="1" ref="CC1439" ca="1">-CC1438*INDIRECT(CC1426)/10000</f>
        <v>-10</v>
      </c>
      <c r="CD1439" s="148" cm="1">
        <f t="array" aca="1" ref="CD1439" ca="1">-CD1438*INDIRECT(CD1426)/10000</f>
        <v>-10</v>
      </c>
      <c r="CE1439" s="148" cm="1">
        <f t="array" aca="1" ref="CE1439" ca="1">-CE1438*INDIRECT(CE1426)/10000</f>
        <v>-10</v>
      </c>
      <c r="CF1439" s="148" cm="1">
        <f t="array" aca="1" ref="CF1439" ca="1">-CF1438*INDIRECT(CF1426)/10000</f>
        <v>-10</v>
      </c>
      <c r="CG1439" s="148" cm="1">
        <f t="array" aca="1" ref="CG1439" ca="1">-CG1438*INDIRECT(CG1426)/10000</f>
        <v>-10</v>
      </c>
      <c r="CH1439" s="148" cm="1">
        <f t="array" aca="1" ref="CH1439" ca="1">-CH1438*INDIRECT(CH1426)/10000</f>
        <v>-10</v>
      </c>
      <c r="CI1439" s="148" cm="1">
        <f t="array" aca="1" ref="CI1439" ca="1">-CI1438*INDIRECT(CI1426)/10000</f>
        <v>-10</v>
      </c>
      <c r="CJ1439" s="148" cm="1">
        <f t="array" aca="1" ref="CJ1439" ca="1">-CJ1438*INDIRECT(CJ1426)/10000</f>
        <v>-10</v>
      </c>
      <c r="CK1439" s="148" cm="1">
        <f t="array" aca="1" ref="CK1439" ca="1">-CK1438*INDIRECT(CK1426)/10000</f>
        <v>-10</v>
      </c>
      <c r="CL1439" s="148" cm="1">
        <f t="array" aca="1" ref="CL1439" ca="1">-CL1438*INDIRECT(CL1426)/10000</f>
        <v>-10</v>
      </c>
      <c r="CM1439"/>
      <c r="CN1439" s="253"/>
      <c r="CO1439" s="148" t="e" cm="1">
        <f t="array" aca="1" ref="CO1439" ca="1">-CO1438*INDIRECT(CO1426)/10000</f>
        <v>#N/A</v>
      </c>
      <c r="CP1439" s="148" t="e" cm="1">
        <f t="array" aca="1" ref="CP1439" ca="1">-CP1438*INDIRECT(CP1426)/10000</f>
        <v>#N/A</v>
      </c>
      <c r="CQ1439" s="148" t="e" cm="1">
        <f t="array" aca="1" ref="CQ1439" ca="1">-CQ1438*INDIRECT(CQ1426)/10000</f>
        <v>#N/A</v>
      </c>
      <c r="CR1439" s="148" t="e" cm="1">
        <f t="array" aca="1" ref="CR1439" ca="1">-CR1438*INDIRECT(CR1426)/10000</f>
        <v>#N/A</v>
      </c>
      <c r="CS1439" s="148" t="e" cm="1">
        <f t="array" aca="1" ref="CS1439" ca="1">-CS1438*INDIRECT(CS1426)/10000</f>
        <v>#N/A</v>
      </c>
      <c r="CT1439" s="148" t="e" cm="1">
        <f t="array" aca="1" ref="CT1439" ca="1">-CT1438*INDIRECT(CT1426)/10000</f>
        <v>#N/A</v>
      </c>
      <c r="CU1439" s="148" t="e" cm="1">
        <f t="array" aca="1" ref="CU1439" ca="1">-CU1438*INDIRECT(CU1426)/10000</f>
        <v>#N/A</v>
      </c>
      <c r="CV1439" s="148" t="e" cm="1">
        <f t="array" aca="1" ref="CV1439" ca="1">-CV1438*INDIRECT(CV1426)/10000</f>
        <v>#N/A</v>
      </c>
      <c r="CW1439" s="148" t="e" cm="1">
        <f t="array" aca="1" ref="CW1439" ca="1">-CW1438*INDIRECT(CW1426)/10000</f>
        <v>#N/A</v>
      </c>
      <c r="CX1439" s="148" t="e" cm="1">
        <f t="array" aca="1" ref="CX1439" ca="1">-CX1438*INDIRECT(CX1426)/10000</f>
        <v>#N/A</v>
      </c>
      <c r="CY1439" s="148" t="e" cm="1">
        <f t="array" aca="1" ref="CY1439" ca="1">-CY1438*INDIRECT(CY1426)/10000</f>
        <v>#N/A</v>
      </c>
      <c r="CZ1439" s="148" t="e" cm="1">
        <f t="array" aca="1" ref="CZ1439" ca="1">-CZ1438*INDIRECT(CZ1426)/10000</f>
        <v>#N/A</v>
      </c>
      <c r="DA1439" s="148" t="e" cm="1">
        <f t="array" aca="1" ref="DA1439" ca="1">-DA1438*INDIRECT(DA1426)/10000</f>
        <v>#N/A</v>
      </c>
      <c r="DB1439" s="148" t="e" cm="1">
        <f t="array" aca="1" ref="DB1439" ca="1">-DB1438*INDIRECT(DB1426)/10000</f>
        <v>#N/A</v>
      </c>
      <c r="DC1439" s="148" t="e" cm="1">
        <f t="array" aca="1" ref="DC1439" ca="1">-DC1438*INDIRECT(DC1426)/10000</f>
        <v>#N/A</v>
      </c>
      <c r="DD1439" s="148" t="e" cm="1">
        <f t="array" aca="1" ref="DD1439" ca="1">-DD1438*INDIRECT(DD1426)/10000</f>
        <v>#N/A</v>
      </c>
      <c r="DE1439" s="148" t="e" cm="1">
        <f t="array" aca="1" ref="DE1439" ca="1">-DE1438*INDIRECT(DE1426)/10000</f>
        <v>#N/A</v>
      </c>
      <c r="DF1439" s="148" t="e" cm="1">
        <f t="array" aca="1" ref="DF1439" ca="1">-DF1438*INDIRECT(DF1426)/10000</f>
        <v>#N/A</v>
      </c>
      <c r="DG1439" s="148" t="e" cm="1">
        <f t="array" aca="1" ref="DG1439" ca="1">-DG1438*INDIRECT(DG1426)/10000</f>
        <v>#N/A</v>
      </c>
      <c r="DH1439" s="148" t="e" cm="1">
        <f t="array" aca="1" ref="DH1439" ca="1">-DH1438*INDIRECT(DH1426)/10000</f>
        <v>#N/A</v>
      </c>
      <c r="DI1439" s="148" t="e" cm="1">
        <f t="array" aca="1" ref="DI1439" ca="1">-DI1438*INDIRECT(DI1426)/10000</f>
        <v>#N/A</v>
      </c>
      <c r="DJ1439" s="148" t="e" cm="1">
        <f t="array" aca="1" ref="DJ1439" ca="1">-DJ1438*INDIRECT(DJ1426)/10000</f>
        <v>#N/A</v>
      </c>
      <c r="DK1439" s="148" t="e" cm="1">
        <f t="array" aca="1" ref="DK1439" ca="1">-DK1438*INDIRECT(DK1426)/10000</f>
        <v>#N/A</v>
      </c>
      <c r="DL1439" s="148" t="e" cm="1">
        <f t="array" aca="1" ref="DL1439" ca="1">-DL1438*INDIRECT(DL1426)/10000</f>
        <v>#N/A</v>
      </c>
      <c r="DM1439"/>
    </row>
    <row r="1440" spans="1:117" x14ac:dyDescent="0.4">
      <c r="B1440" s="8"/>
      <c r="C1440" s="8"/>
      <c r="D1440" t="s">
        <v>769</v>
      </c>
      <c r="E1440" s="8" t="str">
        <f t="shared" si="1775"/>
        <v>1440 FAPPER-S</v>
      </c>
      <c r="G1440" s="125"/>
      <c r="S1440" s="80"/>
      <c r="T1440" s="72"/>
      <c r="U1440" s="72"/>
      <c r="V1440" s="72"/>
      <c r="W1440" s="72"/>
      <c r="X1440" s="72"/>
      <c r="Y1440" s="72"/>
      <c r="Z1440" s="72"/>
      <c r="AA1440" s="72"/>
      <c r="AB1440" s="72"/>
      <c r="AC1440" s="72"/>
      <c r="AD1440" s="72"/>
      <c r="AE1440" s="72"/>
      <c r="AF1440" s="72"/>
      <c r="AG1440" s="72"/>
      <c r="AH1440" s="72"/>
      <c r="AI1440" s="72"/>
      <c r="AJ1440" s="72"/>
      <c r="AK1440" s="72"/>
      <c r="AL1440" s="72"/>
      <c r="AM1440" s="72"/>
      <c r="AN1440" s="72"/>
      <c r="AO1440" s="72"/>
      <c r="AP1440" s="72"/>
      <c r="AQ1440" s="72"/>
      <c r="AR1440" s="72"/>
      <c r="AS1440" s="72"/>
      <c r="AT1440" s="72"/>
      <c r="AU1440" s="72"/>
      <c r="AV1440" s="72"/>
      <c r="AW1440" s="72"/>
      <c r="AX1440" s="72"/>
      <c r="AY1440" s="72"/>
      <c r="AZ1440" s="72"/>
      <c r="BA1440" s="72"/>
      <c r="BB1440" s="72"/>
      <c r="BC1440" s="72"/>
      <c r="BD1440" s="72"/>
      <c r="BE1440" s="72"/>
      <c r="BF1440" s="72"/>
      <c r="BG1440" s="72"/>
      <c r="BH1440" s="72"/>
      <c r="BI1440" s="72"/>
      <c r="BJ1440" s="72"/>
      <c r="BK1440" s="72"/>
      <c r="BL1440" s="72"/>
      <c r="BM1440" s="72"/>
      <c r="BN1440" s="72"/>
      <c r="BO1440" s="72"/>
      <c r="BP1440" s="72"/>
      <c r="BQ1440" s="72"/>
      <c r="BR1440" s="72"/>
      <c r="BS1440" s="72"/>
      <c r="BT1440" s="72"/>
      <c r="BU1440" s="72"/>
      <c r="BV1440" s="72"/>
      <c r="BW1440" s="72"/>
      <c r="BX1440" s="72"/>
      <c r="BY1440" s="72"/>
      <c r="BZ1440" s="72"/>
      <c r="CA1440" s="72"/>
      <c r="CB1440" s="72"/>
      <c r="CC1440" s="72"/>
      <c r="CD1440" s="72"/>
      <c r="CE1440" s="72"/>
      <c r="CF1440" s="72"/>
      <c r="CG1440" s="72"/>
      <c r="CH1440" s="72"/>
      <c r="CI1440" s="72"/>
      <c r="CJ1440" s="72"/>
      <c r="CK1440" s="72"/>
      <c r="CL1440" s="72"/>
      <c r="CO1440" s="72"/>
      <c r="CP1440" s="72"/>
      <c r="CQ1440" s="72"/>
      <c r="CR1440" s="72"/>
      <c r="CS1440" s="72"/>
      <c r="CT1440" s="72"/>
      <c r="CU1440" s="72"/>
      <c r="CV1440" s="72"/>
      <c r="CW1440" s="72"/>
      <c r="CX1440" s="72"/>
      <c r="CY1440" s="72"/>
      <c r="CZ1440" s="72"/>
      <c r="DA1440" s="72"/>
      <c r="DB1440" s="72"/>
      <c r="DC1440" s="72"/>
      <c r="DD1440" s="72"/>
      <c r="DE1440" s="72"/>
      <c r="DF1440" s="72"/>
      <c r="DG1440" s="72"/>
      <c r="DH1440" s="72"/>
      <c r="DI1440" s="72"/>
      <c r="DJ1440" s="72"/>
      <c r="DK1440" s="72"/>
      <c r="DL1440" s="72"/>
    </row>
    <row r="1441" spans="2:116" x14ac:dyDescent="0.4">
      <c r="B1441" s="8"/>
      <c r="C1441" s="8"/>
      <c r="D1441" t="s">
        <v>769</v>
      </c>
      <c r="E1441" s="8" t="str">
        <f t="shared" si="1775"/>
        <v>1441 FAPPER-S</v>
      </c>
      <c r="G1441" s="95" t="s">
        <v>204</v>
      </c>
      <c r="H1441" s="12"/>
      <c r="S1441" s="72"/>
      <c r="T1441" s="72"/>
      <c r="U1441" s="72"/>
      <c r="V1441" s="72"/>
      <c r="W1441" s="72"/>
      <c r="X1441" s="72"/>
      <c r="Y1441" s="72"/>
      <c r="Z1441" s="72"/>
      <c r="AA1441" s="72"/>
      <c r="AB1441" s="72"/>
      <c r="AC1441" s="72"/>
      <c r="AD1441" s="72"/>
      <c r="AE1441" s="72"/>
      <c r="AF1441" s="72"/>
      <c r="AG1441" s="72"/>
      <c r="AH1441" s="72"/>
      <c r="AI1441" s="72"/>
      <c r="AJ1441" s="72"/>
      <c r="AK1441" s="72"/>
      <c r="AL1441" s="72"/>
      <c r="AM1441" s="72"/>
      <c r="AN1441" s="72"/>
      <c r="AO1441" s="72"/>
      <c r="AP1441" s="72"/>
      <c r="AQ1441" s="72"/>
      <c r="AR1441" s="72"/>
      <c r="AS1441" s="72"/>
      <c r="AT1441" s="72"/>
      <c r="AU1441" s="72"/>
      <c r="AV1441" s="72"/>
      <c r="AW1441" s="72"/>
      <c r="AX1441" s="72"/>
      <c r="AY1441" s="72"/>
      <c r="AZ1441" s="72"/>
      <c r="BA1441" s="72"/>
      <c r="BB1441" s="72"/>
      <c r="BC1441" s="72"/>
      <c r="BD1441" s="72"/>
      <c r="BE1441" s="72"/>
      <c r="BF1441" s="72"/>
      <c r="BG1441" s="72"/>
      <c r="BH1441" s="72"/>
      <c r="BI1441" s="72"/>
      <c r="BJ1441" s="72"/>
      <c r="BK1441" s="72"/>
      <c r="BL1441" s="72"/>
      <c r="BM1441" s="72"/>
      <c r="BN1441" s="72"/>
      <c r="BO1441" s="72"/>
      <c r="BP1441" s="72"/>
      <c r="BQ1441" s="72"/>
      <c r="BR1441" s="72"/>
      <c r="BS1441" s="72"/>
      <c r="BT1441" s="72"/>
      <c r="BU1441" s="72"/>
      <c r="BV1441" s="72"/>
      <c r="BW1441" s="72"/>
      <c r="BX1441" s="72"/>
      <c r="BY1441" s="72"/>
      <c r="BZ1441" s="72"/>
      <c r="CA1441" s="72"/>
      <c r="CB1441" s="72"/>
      <c r="CC1441" s="72"/>
      <c r="CD1441" s="72"/>
      <c r="CE1441" s="72"/>
      <c r="CF1441" s="72"/>
      <c r="CG1441" s="72"/>
      <c r="CH1441" s="72"/>
      <c r="CI1441" s="72"/>
      <c r="CJ1441" s="72"/>
      <c r="CK1441" s="72"/>
      <c r="CL1441" s="72"/>
      <c r="CO1441" s="72"/>
      <c r="CP1441" s="72"/>
      <c r="CQ1441" s="72"/>
      <c r="CR1441" s="72"/>
      <c r="CS1441" s="72"/>
      <c r="CT1441" s="72"/>
      <c r="CU1441" s="72"/>
      <c r="CV1441" s="72"/>
      <c r="CW1441" s="72"/>
      <c r="CX1441" s="72"/>
      <c r="CY1441" s="72"/>
      <c r="CZ1441" s="72"/>
      <c r="DA1441" s="72"/>
      <c r="DB1441" s="72"/>
      <c r="DC1441" s="72"/>
      <c r="DD1441" s="72"/>
      <c r="DE1441" s="72"/>
      <c r="DF1441" s="72"/>
      <c r="DG1441" s="72"/>
      <c r="DH1441" s="72"/>
      <c r="DI1441" s="72"/>
      <c r="DJ1441" s="72"/>
      <c r="DK1441" s="72"/>
      <c r="DL1441" s="72"/>
    </row>
    <row r="1442" spans="2:116" x14ac:dyDescent="0.4">
      <c r="B1442" s="8"/>
      <c r="C1442" s="8" t="s">
        <v>233</v>
      </c>
      <c r="D1442" t="s">
        <v>769</v>
      </c>
      <c r="E1442" s="8" t="str">
        <f t="shared" si="1775"/>
        <v>1442 FAPPER-S</v>
      </c>
      <c r="G1442" s="158" t="str">
        <f>"Depreciation - "&amp;SUBSTITUTE(G1432,":","")</f>
        <v>Depreciation - Revenue driven PP&amp;E</v>
      </c>
      <c r="I1442" s="80">
        <f>SUMIF($5:$5,I$2,1440:1440)</f>
        <v>0</v>
      </c>
      <c r="J1442" s="80"/>
      <c r="K1442" s="24">
        <f t="shared" ref="K1442:P1442" ca="1" si="1838">SUMIF($3:$3,K$2,1442:1442)</f>
        <v>-22.346307030608596</v>
      </c>
      <c r="L1442" s="24">
        <f t="shared" ca="1" si="1838"/>
        <v>-27.339881409670866</v>
      </c>
      <c r="M1442" s="24">
        <f t="shared" ca="1" si="1838"/>
        <v>-33.449335251280196</v>
      </c>
      <c r="N1442" s="24">
        <f t="shared" ca="1" si="1838"/>
        <v>-40.924026406228862</v>
      </c>
      <c r="O1442" s="24">
        <f t="shared" ca="1" si="1838"/>
        <v>-25.599773590130379</v>
      </c>
      <c r="P1442" s="24">
        <f t="shared" ca="1" si="1838"/>
        <v>-25.852401313787389</v>
      </c>
      <c r="R1442" s="24"/>
      <c r="S1442" s="80" cm="1">
        <f t="array" aca="1" ref="S1442" ca="1">(SUM(INDEX(1437:1437,1,MAX(COLUMN($R:$R),COLUMN()-($H1434*12-1))):S1439)/($H1434*12)+IF($R1444=0,0,SUM(INDEX(1442:1442,1,MAX(COLUMN($R:$R),COLUMN()-(($H1434-$H1435)*12))):S1444)/(($H1434)*12)))</f>
        <v>-1.6949152542372881</v>
      </c>
      <c r="T1442" s="80" cm="1">
        <f t="array" aca="1" ref="T1442" ca="1">(SUM(INDEX(1437:1437,1,MAX(COLUMN($R:$R),COLUMN()-($H1434*12-1))):T1439)/($H1434*12)+IF($R1444=0,0,SUM(INDEX(1442:1442,1,MAX(COLUMN($R:$R),COLUMN()-(($H1434-$H1435)*12))):T1444)/(($H1434)*12)))</f>
        <v>-1.7236426314277506</v>
      </c>
      <c r="U1442" s="80" cm="1">
        <f t="array" aca="1" ref="U1442" ca="1">(SUM(INDEX(1437:1437,1,MAX(COLUMN($R:$R),COLUMN()-($H1434*12-1))):U1439)/($H1434*12)+IF($R1444=0,0,SUM(INDEX(1442:1442,1,MAX(COLUMN($R:$R),COLUMN()-(($H1434-$H1435)*12))):U1444)/(($H1434)*12)))</f>
        <v>-1.7528569133163567</v>
      </c>
      <c r="V1442" s="80" cm="1">
        <f t="array" aca="1" ref="V1442" ca="1">(SUM(INDEX(1437:1437,1,MAX(COLUMN($R:$R),COLUMN()-($H1434*12-1))):V1439)/($H1434*12)+IF($R1444=0,0,SUM(INDEX(1442:1442,1,MAX(COLUMN($R:$R),COLUMN()-(($H1434-$H1435)*12))):V1444)/(($H1434)*12)))</f>
        <v>-1.7825663525251083</v>
      </c>
      <c r="W1442" s="80" cm="1">
        <f t="array" aca="1" ref="W1442" ca="1">(SUM(INDEX(1437:1437,1,MAX(COLUMN($R:$R),COLUMN()-($H1434*12-1))):W1439)/($H1434*12)+IF($R1444=0,0,SUM(INDEX(1442:1442,1,MAX(COLUMN($R:$R),COLUMN()-(($H1434-$H1435)*12))):W1444)/(($H1434)*12)))</f>
        <v>-1.8127793415509577</v>
      </c>
      <c r="X1442" s="80" cm="1">
        <f t="array" aca="1" ref="X1442" ca="1">(SUM(INDEX(1437:1437,1,MAX(COLUMN($R:$R),COLUMN()-($H1434*12-1))):X1439)/($H1434*12)+IF($R1444=0,0,SUM(INDEX(1442:1442,1,MAX(COLUMN($R:$R),COLUMN()-(($H1434-$H1435)*12))):X1444)/(($H1434)*12)))</f>
        <v>-1.8435044151365672</v>
      </c>
      <c r="Y1442" s="80" cm="1">
        <f t="array" aca="1" ref="Y1442" ca="1">(SUM(INDEX(1437:1437,1,MAX(COLUMN($R:$R),COLUMN()-($H1434*12-1))):Y1439)/($H1434*12)+IF($R1444=0,0,SUM(INDEX(1442:1442,1,MAX(COLUMN($R:$R),COLUMN()-(($H1434-$H1435)*12))):Y1444)/(($H1434)*12)))</f>
        <v>-1.8747502526812547</v>
      </c>
      <c r="Z1442" s="80" cm="1">
        <f t="array" aca="1" ref="Z1442" ca="1">(SUM(INDEX(1437:1437,1,MAX(COLUMN($R:$R),COLUMN()-($H1434*12-1))):Z1439)/($H1434*12)+IF($R1444=0,0,SUM(INDEX(1442:1442,1,MAX(COLUMN($R:$R),COLUMN()-(($H1434-$H1435)*12))):Z1444)/(($H1434)*12)))</f>
        <v>-1.9065256806928015</v>
      </c>
      <c r="AA1442" s="80" cm="1">
        <f t="array" aca="1" ref="AA1442" ca="1">(SUM(INDEX(1437:1437,1,MAX(COLUMN($R:$R),COLUMN()-($H1434*12-1))):AA1439)/($H1434*12)+IF($R1444=0,0,SUM(INDEX(1442:1442,1,MAX(COLUMN($R:$R),COLUMN()-(($H1434-$H1435)*12))):AA1444)/(($H1434)*12)))</f>
        <v>-1.938839675280815</v>
      </c>
      <c r="AB1442" s="80" cm="1">
        <f t="array" aca="1" ref="AB1442" ca="1">(SUM(INDEX(1437:1437,1,MAX(COLUMN($R:$R),COLUMN()-($H1434*12-1))):AB1439)/($H1434*12)+IF($R1444=0,0,SUM(INDEX(1442:1442,1,MAX(COLUMN($R:$R),COLUMN()-(($H1434-$H1435)*12))):AB1444)/(($H1434)*12)))</f>
        <v>-1.9717013646923542</v>
      </c>
      <c r="AC1442" s="80" cm="1">
        <f t="array" aca="1" ref="AC1442" ca="1">(SUM(INDEX(1437:1437,1,MAX(COLUMN($R:$R),COLUMN()-($H1434*12-1))):AC1439)/($H1434*12)+IF($R1444=0,0,SUM(INDEX(1442:1442,1,MAX(COLUMN($R:$R),COLUMN()-(($H1434-$H1435)*12))):AC1444)/(($H1434)*12)))</f>
        <v>-2.0051200318905296</v>
      </c>
      <c r="AD1442" s="80" cm="1">
        <f t="array" aca="1" ref="AD1442" ca="1">(SUM(INDEX(1437:1437,1,MAX(COLUMN($R:$R),COLUMN()-($H1434*12-1))):AD1439)/($H1434*12)+IF($R1444=0,0,SUM(INDEX(1442:1442,1,MAX(COLUMN($R:$R),COLUMN()-(($H1434-$H1435)*12))):AD1444)/(($H1434)*12)))</f>
        <v>-2.0391051171768102</v>
      </c>
      <c r="AE1442" s="80" cm="1">
        <f t="array" aca="1" ref="AE1442" ca="1">(SUM(INDEX(1437:1437,1,MAX(COLUMN($R:$R),COLUMN()-($H1434*12-1))):AE1439)/($H1434*12)+IF($R1444=0,0,SUM(INDEX(1442:1442,1,MAX(COLUMN($R:$R),COLUMN()-(($H1434-$H1435)*12))):AE1444)/(($H1434)*12)))</f>
        <v>-2.0736662208577727</v>
      </c>
      <c r="AF1442" s="80" cm="1">
        <f t="array" aca="1" ref="AF1442" ca="1">(SUM(INDEX(1437:1437,1,MAX(COLUMN($R:$R),COLUMN()-($H1434*12-1))):AF1439)/($H1434*12)+IF($R1444=0,0,SUM(INDEX(1442:1442,1,MAX(COLUMN($R:$R),COLUMN()-(($H1434-$H1435)*12))):AF1444)/(($H1434)*12)))</f>
        <v>-2.108813105957057</v>
      </c>
      <c r="AG1442" s="80" cm="1">
        <f t="array" aca="1" ref="AG1442" ca="1">(SUM(INDEX(1437:1437,1,MAX(COLUMN($R:$R),COLUMN()-($H1434*12-1))):AG1439)/($H1434*12)+IF($R1444=0,0,SUM(INDEX(1442:1442,1,MAX(COLUMN($R:$R),COLUMN()-(($H1434-$H1435)*12))):AG1444)/(($H1434)*12)))</f>
        <v>-2.1445557009732785</v>
      </c>
      <c r="AH1442" s="80" cm="1">
        <f t="array" aca="1" ref="AH1442" ca="1">(SUM(INDEX(1437:1437,1,MAX(COLUMN($R:$R),COLUMN()-($H1434*12-1))):AH1439)/($H1434*12)+IF($R1444=0,0,SUM(INDEX(1442:1442,1,MAX(COLUMN($R:$R),COLUMN()-(($H1434-$H1435)*12))):AH1444)/(($H1434)*12)))</f>
        <v>-2.18090410268469</v>
      </c>
      <c r="AI1442" s="80" cm="1">
        <f t="array" aca="1" ref="AI1442" ca="1">(SUM(INDEX(1437:1437,1,MAX(COLUMN($R:$R),COLUMN()-($H1434*12-1))):AI1439)/($H1434*12)+IF($R1444=0,0,SUM(INDEX(1442:1442,1,MAX(COLUMN($R:$R),COLUMN()-(($H1434-$H1435)*12))):AI1444)/(($H1434)*12)))</f>
        <v>-2.2178685790013799</v>
      </c>
      <c r="AJ1442" s="80" cm="1">
        <f t="array" aca="1" ref="AJ1442" ca="1">(SUM(INDEX(1437:1437,1,MAX(COLUMN($R:$R),COLUMN()-($H1434*12-1))):AJ1439)/($H1434*12)+IF($R1444=0,0,SUM(INDEX(1442:1442,1,MAX(COLUMN($R:$R),COLUMN()-(($H1434-$H1435)*12))):AJ1444)/(($H1434)*12)))</f>
        <v>-2.2554595718658095</v>
      </c>
      <c r="AK1442" s="80" cm="1">
        <f t="array" aca="1" ref="AK1442" ca="1">(SUM(INDEX(1437:1437,1,MAX(COLUMN($R:$R),COLUMN()-($H1434*12-1))):AK1439)/($H1434*12)+IF($R1444=0,0,SUM(INDEX(1442:1442,1,MAX(COLUMN($R:$R),COLUMN()-(($H1434-$H1435)*12))):AK1444)/(($H1434)*12)))</f>
        <v>-2.2936877002025184</v>
      </c>
      <c r="AL1442" s="80" cm="1">
        <f t="array" aca="1" ref="AL1442" ca="1">(SUM(INDEX(1437:1437,1,MAX(COLUMN($R:$R),COLUMN()-($H1434*12-1))):AL1439)/($H1434*12)+IF($R1444=0,0,SUM(INDEX(1442:1442,1,MAX(COLUMN($R:$R),COLUMN()-(($H1434-$H1435)*12))):AL1444)/(($H1434)*12)))</f>
        <v>-2.3325637629178151</v>
      </c>
      <c r="AM1442" s="80" cm="1">
        <f t="array" aca="1" ref="AM1442" ca="1">(SUM(INDEX(1437:1437,1,MAX(COLUMN($R:$R),COLUMN()-($H1434*12-1))):AM1439)/($H1434*12)+IF($R1444=0,0,SUM(INDEX(1442:1442,1,MAX(COLUMN($R:$R),COLUMN()-(($H1434-$H1435)*12))):AM1444)/(($H1434)*12)))</f>
        <v>-2.3720987419503206</v>
      </c>
      <c r="AN1442" s="80" cm="1">
        <f t="array" aca="1" ref="AN1442" ca="1">(SUM(INDEX(1437:1437,1,MAX(COLUMN($R:$R),COLUMN()-($H1434*12-1))):AN1439)/($H1434*12)+IF($R1444=0,0,SUM(INDEX(1442:1442,1,MAX(COLUMN($R:$R),COLUMN()-(($H1434-$H1435)*12))):AN1444)/(($H1434)*12)))</f>
        <v>-2.4123038053732073</v>
      </c>
      <c r="AO1442" s="80" cm="1">
        <f t="array" aca="1" ref="AO1442" ca="1">(SUM(INDEX(1437:1437,1,MAX(COLUMN($R:$R),COLUMN()-($H1434*12-1))):AO1439)/($H1434*12)+IF($R1444=0,0,SUM(INDEX(1442:1442,1,MAX(COLUMN($R:$R),COLUMN()-(($H1434-$H1435)*12))):AO1444)/(($H1434)*12)))</f>
        <v>-2.4531903105490245</v>
      </c>
      <c r="AP1442" s="80" cm="1">
        <f t="array" aca="1" ref="AP1442" ca="1">(SUM(INDEX(1437:1437,1,MAX(COLUMN($R:$R),COLUMN()-($H1434*12-1))):AP1439)/($H1434*12)+IF($R1444=0,0,SUM(INDEX(1442:1442,1,MAX(COLUMN($R:$R),COLUMN()-(($H1434-$H1435)*12))):AP1444)/(($H1434)*12)))</f>
        <v>-2.4947698073379909</v>
      </c>
      <c r="AQ1442" s="80" cm="1">
        <f t="array" aca="1" ref="AQ1442" ca="1">(SUM(INDEX(1437:1437,1,MAX(COLUMN($R:$R),COLUMN()-($H1434*12-1))):AQ1439)/($H1434*12)+IF($R1444=0,0,SUM(INDEX(1442:1442,1,MAX(COLUMN($R:$R),COLUMN()-(($H1434-$H1435)*12))):AQ1444)/(($H1434)*12)))</f>
        <v>-2.5370540413606686</v>
      </c>
      <c r="AR1442" s="80" cm="1">
        <f t="array" aca="1" ref="AR1442" ca="1">(SUM(INDEX(1437:1437,1,MAX(COLUMN($R:$R),COLUMN()-($H1434*12-1))):AR1439)/($H1434*12)+IF($R1444=0,0,SUM(INDEX(1442:1442,1,MAX(COLUMN($R:$R),COLUMN()-(($H1434-$H1435)*12))):AR1444)/(($H1434)*12)))</f>
        <v>-2.5800549573159346</v>
      </c>
      <c r="AS1442" s="80" cm="1">
        <f t="array" aca="1" ref="AS1442" ca="1">(SUM(INDEX(1437:1437,1,MAX(COLUMN($R:$R),COLUMN()-($H1434*12-1))):AS1439)/($H1434*12)+IF($R1444=0,0,SUM(INDEX(1442:1442,1,MAX(COLUMN($R:$R),COLUMN()-(($H1434-$H1435)*12))):AS1444)/(($H1434)*12)))</f>
        <v>-2.6237847023551875</v>
      </c>
      <c r="AT1442" s="80" cm="1">
        <f t="array" aca="1" ref="AT1442" ca="1">(SUM(INDEX(1437:1437,1,MAX(COLUMN($R:$R),COLUMN()-($H1434*12-1))):AT1439)/($H1434*12)+IF($R1444=0,0,SUM(INDEX(1442:1442,1,MAX(COLUMN($R:$R),COLUMN()-(($H1434-$H1435)*12))):AT1444)/(($H1434)*12)))</f>
        <v>-2.6682556295137498</v>
      </c>
      <c r="AU1442" s="80" cm="1">
        <f t="array" aca="1" ref="AU1442" ca="1">(SUM(INDEX(1437:1437,1,MAX(COLUMN($R:$R),COLUMN()-($H1434*12-1))):AU1439)/($H1434*12)+IF($R1444=0,0,SUM(INDEX(1442:1442,1,MAX(COLUMN($R:$R),COLUMN()-(($H1434-$H1435)*12))):AU1444)/(($H1434)*12)))</f>
        <v>-2.7134803012004238</v>
      </c>
      <c r="AV1442" s="80" cm="1">
        <f t="array" aca="1" ref="AV1442" ca="1">(SUM(INDEX(1437:1437,1,MAX(COLUMN($R:$R),COLUMN()-($H1434*12-1))):AV1439)/($H1434*12)+IF($R1444=0,0,SUM(INDEX(1442:1442,1,MAX(COLUMN($R:$R),COLUMN()-(($H1434-$H1435)*12))):AV1444)/(($H1434)*12)))</f>
        <v>-2.7594714927461936</v>
      </c>
      <c r="AW1442" s="80" cm="1">
        <f t="array" aca="1" ref="AW1442" ca="1">(SUM(INDEX(1437:1437,1,MAX(COLUMN($R:$R),COLUMN()-($H1434*12-1))):AW1439)/($H1434*12)+IF($R1444=0,0,SUM(INDEX(1442:1442,1,MAX(COLUMN($R:$R),COLUMN()-(($H1434-$H1435)*12))):AW1444)/(($H1434)*12)))</f>
        <v>-2.8062421960130783</v>
      </c>
      <c r="AX1442" s="80" cm="1">
        <f t="array" aca="1" ref="AX1442" ca="1">(SUM(INDEX(1437:1437,1,MAX(COLUMN($R:$R),COLUMN()-($H1434*12-1))):AX1439)/($H1434*12)+IF($R1444=0,0,SUM(INDEX(1442:1442,1,MAX(COLUMN($R:$R),COLUMN()-(($H1434-$H1435)*12))):AX1444)/(($H1434)*12)))</f>
        <v>-2.8538056230641473</v>
      </c>
      <c r="AY1442" s="80" cm="1">
        <f t="array" aca="1" ref="AY1442" ca="1">(SUM(INDEX(1437:1437,1,MAX(COLUMN($R:$R),COLUMN()-($H1434*12-1))):AY1439)/($H1434*12)+IF($R1444=0,0,SUM(INDEX(1442:1442,1,MAX(COLUMN($R:$R),COLUMN()-(($H1434-$H1435)*12))):AY1444)/(($H1434)*12)))</f>
        <v>-2.9021752098957432</v>
      </c>
      <c r="AZ1442" s="80" cm="1">
        <f t="array" aca="1" ref="AZ1442" ca="1">(SUM(INDEX(1437:1437,1,MAX(COLUMN($R:$R),COLUMN()-($H1434*12-1))):AZ1439)/($H1434*12)+IF($R1444=0,0,SUM(INDEX(1442:1442,1,MAX(COLUMN($R:$R),COLUMN()-(($H1434-$H1435)*12))):AZ1444)/(($H1434)*12)))</f>
        <v>-2.9513646202329591</v>
      </c>
      <c r="BA1442" s="80" cm="1">
        <f t="array" aca="1" ref="BA1442" ca="1">(SUM(INDEX(1437:1437,1,MAX(COLUMN($R:$R),COLUMN()-($H1434*12-1))):BA1439)/($H1434*12)+IF($R1444=0,0,SUM(INDEX(1442:1442,1,MAX(COLUMN($R:$R),COLUMN()-(($H1434-$H1435)*12))):BA1444)/(($H1434)*12)))</f>
        <v>-3.0013877493894503</v>
      </c>
      <c r="BB1442" s="80" cm="1">
        <f t="array" aca="1" ref="BB1442" ca="1">(SUM(INDEX(1437:1437,1,MAX(COLUMN($R:$R),COLUMN()-($H1434*12-1))):BB1439)/($H1434*12)+IF($R1444=0,0,SUM(INDEX(1442:1442,1,MAX(COLUMN($R:$R),COLUMN()-(($H1434-$H1435)*12))):BB1444)/(($H1434)*12)))</f>
        <v>-3.052258728192661</v>
      </c>
      <c r="BC1442" s="80" cm="1">
        <f t="array" aca="1" ref="BC1442" ca="1">(SUM(INDEX(1437:1437,1,MAX(COLUMN($R:$R),COLUMN()-($H1434*12-1))):BC1439)/($H1434*12)+IF($R1444=0,0,SUM(INDEX(1442:1442,1,MAX(COLUMN($R:$R),COLUMN()-(($H1434-$H1435)*12))):BC1444)/(($H1434)*12)))</f>
        <v>-3.1039919269755871</v>
      </c>
      <c r="BD1442" s="80" cm="1">
        <f t="array" aca="1" ref="BD1442" ca="1">(SUM(INDEX(1437:1437,1,MAX(COLUMN($R:$R),COLUMN()-($H1434*12-1))):BD1439)/($H1434*12)+IF($R1444=0,0,SUM(INDEX(1442:1442,1,MAX(COLUMN($R:$R),COLUMN()-(($H1434-$H1435)*12))):BD1444)/(($H1434)*12)))</f>
        <v>-3.1566019596361903</v>
      </c>
      <c r="BE1442" s="80" cm="1">
        <f t="array" aca="1" ref="BE1442" ca="1">(SUM(INDEX(1437:1437,1,MAX(COLUMN($R:$R),COLUMN()-($H1434*12-1))):BE1439)/($H1434*12)+IF($R1444=0,0,SUM(INDEX(1442:1442,1,MAX(COLUMN($R:$R),COLUMN()-(($H1434-$H1435)*12))):BE1444)/(($H1434)*12)))</f>
        <v>-3.2101036877656175</v>
      </c>
      <c r="BF1442" s="80" cm="1">
        <f t="array" aca="1" ref="BF1442" ca="1">(SUM(INDEX(1437:1437,1,MAX(COLUMN($R:$R),COLUMN()-($H1434*12-1))):BF1439)/($H1434*12)+IF($R1444=0,0,SUM(INDEX(1442:1442,1,MAX(COLUMN($R:$R),COLUMN()-(($H1434-$H1435)*12))):BF1444)/(($H1434)*12)))</f>
        <v>-3.2645122248463907</v>
      </c>
      <c r="BG1442" s="80" cm="1">
        <f t="array" aca="1" ref="BG1442" ca="1">(SUM(INDEX(1437:1437,1,MAX(COLUMN($R:$R),COLUMN()-($H1434*12-1))):BG1439)/($H1434*12)+IF($R1444=0,0,SUM(INDEX(1442:1442,1,MAX(COLUMN($R:$R),COLUMN()-(($H1434-$H1435)*12))):BG1444)/(($H1434)*12)))</f>
        <v>-3.3198429405217533</v>
      </c>
      <c r="BH1442" s="80" cm="1">
        <f t="array" aca="1" ref="BH1442" ca="1">(SUM(INDEX(1437:1437,1,MAX(COLUMN($R:$R),COLUMN()-($H1434*12-1))):BH1439)/($H1434*12)+IF($R1444=0,0,SUM(INDEX(1442:1442,1,MAX(COLUMN($R:$R),COLUMN()-(($H1434-$H1435)*12))):BH1444)/(($H1434)*12)))</f>
        <v>-3.376111464937376</v>
      </c>
      <c r="BI1442" s="80" cm="1">
        <f t="array" aca="1" ref="BI1442" ca="1">(SUM(INDEX(1437:1437,1,MAX(COLUMN($R:$R),COLUMN()-($H1434*12-1))):BI1439)/($H1434*12)+IF($R1444=0,0,SUM(INDEX(1442:1442,1,MAX(COLUMN($R:$R),COLUMN()-(($H1434-$H1435)*12))):BI1444)/(($H1434)*12)))</f>
        <v>-3.433333693156654</v>
      </c>
      <c r="BJ1442" s="80" cm="1">
        <f t="array" aca="1" ref="BJ1442" ca="1">(SUM(INDEX(1437:1437,1,MAX(COLUMN($R:$R),COLUMN()-($H1434*12-1))):BJ1439)/($H1434*12)+IF($R1444=0,0,SUM(INDEX(1442:1442,1,MAX(COLUMN($R:$R),COLUMN()-(($H1434-$H1435)*12))):BJ1444)/(($H1434)*12)))</f>
        <v>-3.4915257896508347</v>
      </c>
      <c r="BK1442" s="80" cm="1">
        <f t="array" aca="1" ref="BK1442" ca="1">(SUM(INDEX(1437:1437,1,MAX(COLUMN($R:$R),COLUMN()-($H1434*12-1))):BK1439)/($H1434*12)+IF($R1444=0,0,SUM(INDEX(1442:1442,1,MAX(COLUMN($R:$R),COLUMN()-(($H1434-$H1435)*12))):BK1444)/(($H1434)*12)))</f>
        <v>-3.550704192865255</v>
      </c>
      <c r="BL1442" s="80" cm="1">
        <f t="array" aca="1" ref="BL1442" ca="1">(SUM(INDEX(1437:1437,1,MAX(COLUMN($R:$R),COLUMN()-($H1434*12-1))):BL1439)/($H1434*12)+IF($R1444=0,0,SUM(INDEX(1442:1442,1,MAX(COLUMN($R:$R),COLUMN()-(($H1434-$H1435)*12))):BL1444)/(($H1434)*12)))</f>
        <v>-3.6108856198629713</v>
      </c>
      <c r="BM1442" s="80" cm="1">
        <f t="array" aca="1" ref="BM1442" ca="1">(SUM(INDEX(1437:1437,1,MAX(COLUMN($R:$R),COLUMN()-($H1434*12-1))):BM1439)/($H1434*12)+IF($R1444=0,0,SUM(INDEX(1442:1442,1,MAX(COLUMN($R:$R),COLUMN()-(($H1434-$H1435)*12))):BM1444)/(($H1434)*12)))</f>
        <v>-3.6720870710470894</v>
      </c>
      <c r="BN1442" s="80" cm="1">
        <f t="array" aca="1" ref="BN1442" ca="1">(SUM(INDEX(1437:1437,1,MAX(COLUMN($R:$R),COLUMN()-($H1434*12-1))):BN1439)/($H1434*12)+IF($R1444=0,0,SUM(INDEX(1442:1442,1,MAX(COLUMN($R:$R),COLUMN()-(($H1434-$H1435)*12))):BN1444)/(($H1434)*12)))</f>
        <v>-3.7343258349631423</v>
      </c>
      <c r="BO1442" s="80" cm="1">
        <f t="array" aca="1" ref="BO1442" ca="1">(SUM(INDEX(1437:1437,1,MAX(COLUMN($R:$R),COLUMN()-($H1434*12-1))):BO1439)/($H1434*12)+IF($R1444=0,0,SUM(INDEX(1442:1442,1,MAX(COLUMN($R:$R),COLUMN()-(($H1434-$H1435)*12))):BO1444)/(($H1434)*12)))</f>
        <v>-2.1027042389455679</v>
      </c>
      <c r="BP1442" s="80" cm="1">
        <f t="array" aca="1" ref="BP1442" ca="1">(SUM(INDEX(1437:1437,1,MAX(COLUMN($R:$R),COLUMN()-($H1434*12-1))):BP1439)/($H1434*12)+IF($R1444=0,0,SUM(INDEX(1442:1442,1,MAX(COLUMN($R:$R),COLUMN()-(($H1434-$H1435)*12))):BP1444)/(($H1434)*12)))</f>
        <v>-2.1096159166524879</v>
      </c>
      <c r="BQ1442" s="80" cm="1">
        <f t="array" aca="1" ref="BQ1442" ca="1">(SUM(INDEX(1437:1437,1,MAX(COLUMN($R:$R),COLUMN()-($H1434*12-1))):BQ1439)/($H1434*12)+IF($R1444=0,0,SUM(INDEX(1442:1442,1,MAX(COLUMN($R:$R),COLUMN()-(($H1434-$H1435)*12))):BQ1444)/(($H1434)*12)))</f>
        <v>-2.116157836741043</v>
      </c>
      <c r="BR1442" s="80" cm="1">
        <f t="array" aca="1" ref="BR1442" ca="1">(SUM(INDEX(1437:1437,1,MAX(COLUMN($R:$R),COLUMN()-($H1434*12-1))):BR1439)/($H1434*12)+IF($R1444=0,0,SUM(INDEX(1442:1442,1,MAX(COLUMN($R:$R),COLUMN()-(($H1434-$H1435)*12))):BR1444)/(($H1434)*12)))</f>
        <v>-2.1223154795109531</v>
      </c>
      <c r="BS1442" s="80" cm="1">
        <f t="array" aca="1" ref="BS1442" ca="1">(SUM(INDEX(1437:1437,1,MAX(COLUMN($R:$R),COLUMN()-($H1434*12-1))):BS1439)/($H1434*12)+IF($R1444=0,0,SUM(INDEX(1442:1442,1,MAX(COLUMN($R:$R),COLUMN()-(($H1434-$H1435)*12))):BS1444)/(($H1434)*12)))</f>
        <v>-2.128073939290374</v>
      </c>
      <c r="BT1442" s="80" cm="1">
        <f t="array" aca="1" ref="BT1442" ca="1">(SUM(INDEX(1437:1437,1,MAX(COLUMN($R:$R),COLUMN()-($H1434*12-1))):BT1439)/($H1434*12)+IF($R1444=0,0,SUM(INDEX(1442:1442,1,MAX(COLUMN($R:$R),COLUMN()-(($H1434-$H1435)*12))):BT1444)/(($H1434)*12)))</f>
        <v>-2.1334179155232453</v>
      </c>
      <c r="BU1442" s="80" cm="1">
        <f t="array" aca="1" ref="BU1442" ca="1">(SUM(INDEX(1437:1437,1,MAX(COLUMN($R:$R),COLUMN()-($H1434*12-1))):BU1439)/($H1434*12)+IF($R1444=0,0,SUM(INDEX(1442:1442,1,MAX(COLUMN($R:$R),COLUMN()-(($H1434-$H1435)*12))):BU1444)/(($H1434)*12)))</f>
        <v>-2.1383317036653926</v>
      </c>
      <c r="BV1442" s="80" cm="1">
        <f t="array" aca="1" ref="BV1442" ca="1">(SUM(INDEX(1437:1437,1,MAX(COLUMN($R:$R),COLUMN()-($H1434*12-1))):BV1439)/($H1434*12)+IF($R1444=0,0,SUM(INDEX(1442:1442,1,MAX(COLUMN($R:$R),COLUMN()-(($H1434-$H1435)*12))):BV1444)/(($H1434)*12)))</f>
        <v>-2.1427991858854627</v>
      </c>
      <c r="BW1442" s="80" cm="1">
        <f t="array" aca="1" ref="BW1442" ca="1">(SUM(INDEX(1437:1437,1,MAX(COLUMN($R:$R),COLUMN()-($H1434*12-1))):BW1439)/($H1434*12)+IF($R1444=0,0,SUM(INDEX(1442:1442,1,MAX(COLUMN($R:$R),COLUMN()-(($H1434-$H1435)*12))):BW1444)/(($H1434)*12)))</f>
        <v>-2.146803821566694</v>
      </c>
      <c r="BX1442" s="80" cm="1">
        <f t="array" aca="1" ref="BX1442" ca="1">(SUM(INDEX(1437:1437,1,MAX(COLUMN($R:$R),COLUMN()-($H1434*12-1))):BX1439)/($H1434*12)+IF($R1444=0,0,SUM(INDEX(1442:1442,1,MAX(COLUMN($R:$R),COLUMN()-(($H1434-$H1435)*12))):BX1444)/(($H1434)*12)))</f>
        <v>-2.1503286376054378</v>
      </c>
      <c r="BY1442" s="80" cm="1">
        <f t="array" aca="1" ref="BY1442" ca="1">(SUM(INDEX(1437:1437,1,MAX(COLUMN($R:$R),COLUMN()-($H1434*12-1))):BY1439)/($H1434*12)+IF($R1444=0,0,SUM(INDEX(1442:1442,1,MAX(COLUMN($R:$R),COLUMN()-(($H1434-$H1435)*12))):BY1444)/(($H1434)*12)))</f>
        <v>-2.1533562185022697</v>
      </c>
      <c r="BZ1442" s="80" cm="1">
        <f t="array" aca="1" ref="BZ1442" ca="1">(SUM(INDEX(1437:1437,1,MAX(COLUMN($R:$R),COLUMN()-($H1434*12-1))):BZ1439)/($H1434*12)+IF($R1444=0,0,SUM(INDEX(1442:1442,1,MAX(COLUMN($R:$R),COLUMN()-(($H1434-$H1435)*12))):BZ1444)/(($H1434)*12)))</f>
        <v>-2.1558686962414515</v>
      </c>
      <c r="CA1442" s="80" cm="1">
        <f t="array" aca="1" ref="CA1442" ca="1">(SUM(INDEX(1437:1437,1,MAX(COLUMN($R:$R),COLUMN()-($H1434*12-1))):CA1439)/($H1434*12)+IF($R1444=0,0,SUM(INDEX(1442:1442,1,MAX(COLUMN($R:$R),COLUMN()-(($H1434-$H1435)*12))):CA1444)/(($H1434)*12)))</f>
        <v>-2.1578477399544123</v>
      </c>
      <c r="CB1442" s="80" cm="1">
        <f t="array" aca="1" ref="CB1442" ca="1">(SUM(INDEX(1437:1437,1,MAX(COLUMN($R:$R),COLUMN()-($H1434*12-1))):CB1439)/($H1434*12)+IF($R1444=0,0,SUM(INDEX(1442:1442,1,MAX(COLUMN($R:$R),COLUMN()-(($H1434-$H1435)*12))):CB1444)/(($H1434)*12)))</f>
        <v>-2.159274545362829</v>
      </c>
      <c r="CC1442" s="80" cm="1">
        <f t="array" aca="1" ref="CC1442" ca="1">(SUM(INDEX(1437:1437,1,MAX(COLUMN($R:$R),COLUMN()-($H1434*12-1))):CC1439)/($H1434*12)+IF($R1444=0,0,SUM(INDEX(1442:1442,1,MAX(COLUMN($R:$R),COLUMN()-(($H1434-$H1435)*12))):CC1444)/(($H1434)*12)))</f>
        <v>-2.1601298239968254</v>
      </c>
      <c r="CD1442" s="80" cm="1">
        <f t="array" aca="1" ref="CD1442" ca="1">(SUM(INDEX(1437:1437,1,MAX(COLUMN($R:$R),COLUMN()-($H1434*12-1))):CD1439)/($H1434*12)+IF($R1444=0,0,SUM(INDEX(1442:1442,1,MAX(COLUMN($R:$R),COLUMN()-(($H1434-$H1435)*12))):CD1444)/(($H1434)*12)))</f>
        <v>-2.1603937921836658</v>
      </c>
      <c r="CE1442" s="80" cm="1">
        <f t="array" aca="1" ref="CE1442" ca="1">(SUM(INDEX(1437:1437,1,MAX(COLUMN($R:$R),COLUMN()-($H1434*12-1))):CE1439)/($H1434*12)+IF($R1444=0,0,SUM(INDEX(1442:1442,1,MAX(COLUMN($R:$R),COLUMN()-(($H1434-$H1435)*12))):CE1444)/(($H1434)*12)))</f>
        <v>-2.1600461598022922</v>
      </c>
      <c r="CF1442" s="80" cm="1">
        <f t="array" aca="1" ref="CF1442" ca="1">(SUM(INDEX(1437:1437,1,MAX(COLUMN($R:$R),COLUMN()-($H1434*12-1))):CF1439)/($H1434*12)+IF($R1444=0,0,SUM(INDEX(1442:1442,1,MAX(COLUMN($R:$R),COLUMN()-(($H1434-$H1435)*12))):CF1444)/(($H1434)*12)))</f>
        <v>-2.159066118798918</v>
      </c>
      <c r="CG1442" s="80" cm="1">
        <f t="array" aca="1" ref="CG1442" ca="1">(SUM(INDEX(1437:1437,1,MAX(COLUMN($R:$R),COLUMN()-($H1434*12-1))):CG1439)/($H1434*12)+IF($R1444=0,0,SUM(INDEX(1442:1442,1,MAX(COLUMN($R:$R),COLUMN()-(($H1434-$H1435)*12))):CG1444)/(($H1434)*12)))</f>
        <v>-2.1574323314588009</v>
      </c>
      <c r="CH1442" s="80" cm="1">
        <f t="array" aca="1" ref="CH1442" ca="1">(SUM(INDEX(1437:1437,1,MAX(COLUMN($R:$R),COLUMN()-($H1434*12-1))):CH1439)/($H1434*12)+IF($R1444=0,0,SUM(INDEX(1442:1442,1,MAX(COLUMN($R:$R),COLUMN()-(($H1434-$H1435)*12))):CH1444)/(($H1434)*12)))</f>
        <v>-2.1551229184292469</v>
      </c>
      <c r="CI1442" s="80" cm="1">
        <f t="array" aca="1" ref="CI1442" ca="1">(SUM(INDEX(1437:1437,1,MAX(COLUMN($R:$R),COLUMN()-($H1434*12-1))):CI1439)/($H1434*12)+IF($R1444=0,0,SUM(INDEX(1442:1442,1,MAX(COLUMN($R:$R),COLUMN()-(($H1434-$H1435)*12))):CI1444)/(($H1434)*12)))</f>
        <v>-2.1521154464887622</v>
      </c>
      <c r="CJ1442" s="80" cm="1">
        <f t="array" aca="1" ref="CJ1442" ca="1">(SUM(INDEX(1437:1437,1,MAX(COLUMN($R:$R),COLUMN()-($H1434*12-1))):CJ1439)/($H1434*12)+IF($R1444=0,0,SUM(INDEX(1442:1442,1,MAX(COLUMN($R:$R),COLUMN()-(($H1434-$H1435)*12))):CJ1444)/(($H1434)*12)))</f>
        <v>-2.1483869160572104</v>
      </c>
      <c r="CK1442" s="80" cm="1">
        <f t="array" aca="1" ref="CK1442" ca="1">(SUM(INDEX(1437:1437,1,MAX(COLUMN($R:$R),COLUMN()-($H1434*12-1))):CK1439)/($H1434*12)+IF($R1444=0,0,SUM(INDEX(1442:1442,1,MAX(COLUMN($R:$R),COLUMN()-(($H1434-$H1435)*12))):CK1444)/(($H1434)*12)))</f>
        <v>-2.1439137484416846</v>
      </c>
      <c r="CL1442" s="80" cm="1">
        <f t="array" aca="1" ref="CL1442" ca="1">(SUM(INDEX(1437:1437,1,MAX(COLUMN($R:$R),COLUMN()-($H1434*12-1))):CL1439)/($H1434*12)+IF($R1444=0,0,SUM(INDEX(1442:1442,1,MAX(COLUMN($R:$R),COLUMN()-(($H1434-$H1435)*12))):CL1444)/(($H1434)*12)))</f>
        <v>-2.1386717728127471</v>
      </c>
      <c r="CN1442" s="80"/>
      <c r="CO1442" s="80" t="e" cm="1">
        <f t="array" aca="1" ref="CO1442" ca="1">(SUM(INDEX(1437:1437,1,MAX(COLUMN($CN:$CN),COLUMN()-($H1434*4-1))):CO1439)/($H1434*4)-IF($CN1444=0,0,SUM(INDEX(1442:1442,1,MAX(COLUMN($CN:$CN),COLUMN()-(($H1434-$H1435)*4))):CO1444)/(($H1434)*4)))</f>
        <v>#N/A</v>
      </c>
      <c r="CP1442" s="80" t="e" cm="1">
        <f t="array" aca="1" ref="CP1442" ca="1">(SUM(INDEX(1437:1437,1,MAX(COLUMN($CN:$CN),COLUMN()-($H1434*4-1))):CP1439)/($H1434*4)-IF($CN1444=0,0,SUM(INDEX(1442:1442,1,MAX(COLUMN($CN:$CN),COLUMN()-(($H1434-$H1435)*4))):CP1444)/(($H1434)*4)))</f>
        <v>#N/A</v>
      </c>
      <c r="CQ1442" s="80" t="e" cm="1">
        <f t="array" aca="1" ref="CQ1442" ca="1">(SUM(INDEX(1437:1437,1,MAX(COLUMN($CN:$CN),COLUMN()-($H1434*4-1))):CQ1439)/($H1434*4)-IF($CN1444=0,0,SUM(INDEX(1442:1442,1,MAX(COLUMN($CN:$CN),COLUMN()-(($H1434-$H1435)*4))):CQ1444)/(($H1434)*4)))</f>
        <v>#N/A</v>
      </c>
      <c r="CR1442" s="80" t="e" cm="1">
        <f t="array" aca="1" ref="CR1442" ca="1">(SUM(INDEX(1437:1437,1,MAX(COLUMN($CN:$CN),COLUMN()-($H1434*4-1))):CR1439)/($H1434*4)-IF($CN1444=0,0,SUM(INDEX(1442:1442,1,MAX(COLUMN($CN:$CN),COLUMN()-(($H1434-$H1435)*4))):CR1444)/(($H1434)*4)))</f>
        <v>#N/A</v>
      </c>
      <c r="CS1442" s="80" t="e" cm="1">
        <f t="array" aca="1" ref="CS1442" ca="1">(SUM(INDEX(1437:1437,1,MAX(COLUMN($CN:$CN),COLUMN()-($H1434*4-1))):CS1439)/($H1434*4)-IF($CN1444=0,0,SUM(INDEX(1442:1442,1,MAX(COLUMN($CN:$CN),COLUMN()-(($H1434-$H1435)*4))):CS1444)/(($H1434)*4)))</f>
        <v>#N/A</v>
      </c>
      <c r="CT1442" s="80" t="e" cm="1">
        <f t="array" aca="1" ref="CT1442" ca="1">(SUM(INDEX(1437:1437,1,MAX(COLUMN($CN:$CN),COLUMN()-($H1434*4-1))):CT1439)/($H1434*4)-IF($CN1444=0,0,SUM(INDEX(1442:1442,1,MAX(COLUMN($CN:$CN),COLUMN()-(($H1434-$H1435)*4))):CT1444)/(($H1434)*4)))</f>
        <v>#N/A</v>
      </c>
      <c r="CU1442" s="80" t="e" cm="1">
        <f t="array" aca="1" ref="CU1442" ca="1">(SUM(INDEX(1437:1437,1,MAX(COLUMN($CN:$CN),COLUMN()-($H1434*4-1))):CU1439)/($H1434*4)-IF($CN1444=0,0,SUM(INDEX(1442:1442,1,MAX(COLUMN($CN:$CN),COLUMN()-(($H1434-$H1435)*4))):CU1444)/(($H1434)*4)))</f>
        <v>#N/A</v>
      </c>
      <c r="CV1442" s="80" t="e" cm="1">
        <f t="array" aca="1" ref="CV1442" ca="1">(SUM(INDEX(1437:1437,1,MAX(COLUMN($CN:$CN),COLUMN()-($H1434*4-1))):CV1439)/($H1434*4)-IF($CN1444=0,0,SUM(INDEX(1442:1442,1,MAX(COLUMN($CN:$CN),COLUMN()-(($H1434-$H1435)*4))):CV1444)/(($H1434)*4)))</f>
        <v>#N/A</v>
      </c>
      <c r="CW1442" s="80" t="e" cm="1">
        <f t="array" aca="1" ref="CW1442" ca="1">(SUM(INDEX(1437:1437,1,MAX(COLUMN($CN:$CN),COLUMN()-($H1434*4-1))):CW1439)/($H1434*4)-IF($CN1444=0,0,SUM(INDEX(1442:1442,1,MAX(COLUMN($CN:$CN),COLUMN()-(($H1434-$H1435)*4))):CW1444)/(($H1434)*4)))</f>
        <v>#N/A</v>
      </c>
      <c r="CX1442" s="80" t="e" cm="1">
        <f t="array" aca="1" ref="CX1442" ca="1">(SUM(INDEX(1437:1437,1,MAX(COLUMN($CN:$CN),COLUMN()-($H1434*4-1))):CX1439)/($H1434*4)-IF($CN1444=0,0,SUM(INDEX(1442:1442,1,MAX(COLUMN($CN:$CN),COLUMN()-(($H1434-$H1435)*4))):CX1444)/(($H1434)*4)))</f>
        <v>#N/A</v>
      </c>
      <c r="CY1442" s="80" t="e" cm="1">
        <f t="array" aca="1" ref="CY1442" ca="1">(SUM(INDEX(1437:1437,1,MAX(COLUMN($CN:$CN),COLUMN()-($H1434*4-1))):CY1439)/($H1434*4)-IF($CN1444=0,0,SUM(INDEX(1442:1442,1,MAX(COLUMN($CN:$CN),COLUMN()-(($H1434-$H1435)*4))):CY1444)/(($H1434)*4)))</f>
        <v>#N/A</v>
      </c>
      <c r="CZ1442" s="80" t="e" cm="1">
        <f t="array" aca="1" ref="CZ1442" ca="1">(SUM(INDEX(1437:1437,1,MAX(COLUMN($CN:$CN),COLUMN()-($H1434*4-1))):CZ1439)/($H1434*4)-IF($CN1444=0,0,SUM(INDEX(1442:1442,1,MAX(COLUMN($CN:$CN),COLUMN()-(($H1434-$H1435)*4))):CZ1444)/(($H1434)*4)))</f>
        <v>#N/A</v>
      </c>
      <c r="DA1442" s="80" t="e" cm="1">
        <f t="array" aca="1" ref="DA1442" ca="1">(SUM(INDEX(1437:1437,1,MAX(COLUMN($CN:$CN),COLUMN()-($H1434*4-1))):DA1439)/($H1434*4)-IF($CN1444=0,0,SUM(INDEX(1442:1442,1,MAX(COLUMN($CN:$CN),COLUMN()-(($H1434-$H1435)*4))):DA1444)/(($H1434)*4)))</f>
        <v>#N/A</v>
      </c>
      <c r="DB1442" s="80" t="e" cm="1">
        <f t="array" aca="1" ref="DB1442" ca="1">(SUM(INDEX(1437:1437,1,MAX(COLUMN($CN:$CN),COLUMN()-($H1434*4-1))):DB1439)/($H1434*4)-IF($CN1444=0,0,SUM(INDEX(1442:1442,1,MAX(COLUMN($CN:$CN),COLUMN()-(($H1434-$H1435)*4))):DB1444)/(($H1434)*4)))</f>
        <v>#N/A</v>
      </c>
      <c r="DC1442" s="80" t="e" cm="1">
        <f t="array" aca="1" ref="DC1442" ca="1">(SUM(INDEX(1437:1437,1,MAX(COLUMN($CN:$CN),COLUMN()-($H1434*4-1))):DC1439)/($H1434*4)-IF($CN1444=0,0,SUM(INDEX(1442:1442,1,MAX(COLUMN($CN:$CN),COLUMN()-(($H1434-$H1435)*4))):DC1444)/(($H1434)*4)))</f>
        <v>#N/A</v>
      </c>
      <c r="DD1442" s="80" t="e" cm="1">
        <f t="array" aca="1" ref="DD1442" ca="1">(SUM(INDEX(1437:1437,1,MAX(COLUMN($CN:$CN),COLUMN()-($H1434*4-1))):DD1439)/($H1434*4)-IF($CN1444=0,0,SUM(INDEX(1442:1442,1,MAX(COLUMN($CN:$CN),COLUMN()-(($H1434-$H1435)*4))):DD1444)/(($H1434)*4)))</f>
        <v>#N/A</v>
      </c>
      <c r="DE1442" s="80" t="e" cm="1">
        <f t="array" aca="1" ref="DE1442" ca="1">(SUM(INDEX(1437:1437,1,MAX(COLUMN($CN:$CN),COLUMN()-($H1434*4-1))):DE1439)/($H1434*4)-IF($CN1444=0,0,SUM(INDEX(1442:1442,1,MAX(COLUMN($CN:$CN),COLUMN()-(($H1434-$H1435)*4))):DE1444)/(($H1434)*4)))</f>
        <v>#N/A</v>
      </c>
      <c r="DF1442" s="80" t="e" cm="1">
        <f t="array" aca="1" ref="DF1442" ca="1">(SUM(INDEX(1437:1437,1,MAX(COLUMN($CN:$CN),COLUMN()-($H1434*4-1))):DF1439)/($H1434*4)-IF($CN1444=0,0,SUM(INDEX(1442:1442,1,MAX(COLUMN($CN:$CN),COLUMN()-(($H1434-$H1435)*4))):DF1444)/(($H1434)*4)))</f>
        <v>#N/A</v>
      </c>
      <c r="DG1442" s="80" t="e" cm="1">
        <f t="array" aca="1" ref="DG1442" ca="1">(SUM(INDEX(1437:1437,1,MAX(COLUMN($CN:$CN),COLUMN()-($H1434*4-1))):DG1439)/($H1434*4)-IF($CN1444=0,0,SUM(INDEX(1442:1442,1,MAX(COLUMN($CN:$CN),COLUMN()-(($H1434-$H1435)*4))):DG1444)/(($H1434)*4)))</f>
        <v>#N/A</v>
      </c>
      <c r="DH1442" s="80" t="e" cm="1">
        <f t="array" aca="1" ref="DH1442" ca="1">(SUM(INDEX(1437:1437,1,MAX(COLUMN($CN:$CN),COLUMN()-($H1434*4-1))):DH1439)/($H1434*4)-IF($CN1444=0,0,SUM(INDEX(1442:1442,1,MAX(COLUMN($CN:$CN),COLUMN()-(($H1434-$H1435)*4))):DH1444)/(($H1434)*4)))</f>
        <v>#N/A</v>
      </c>
      <c r="DI1442" s="80" t="e" cm="1">
        <f t="array" aca="1" ref="DI1442" ca="1">(SUM(INDEX(1437:1437,1,MAX(COLUMN($CN:$CN),COLUMN()-($H1434*4-1))):DI1439)/($H1434*4)-IF($CN1444=0,0,SUM(INDEX(1442:1442,1,MAX(COLUMN($CN:$CN),COLUMN()-(($H1434-$H1435)*4))):DI1444)/(($H1434)*4)))</f>
        <v>#N/A</v>
      </c>
      <c r="DJ1442" s="80" t="e" cm="1">
        <f t="array" aca="1" ref="DJ1442" ca="1">(SUM(INDEX(1437:1437,1,MAX(COLUMN($CN:$CN),COLUMN()-($H1434*4-1))):DJ1439)/($H1434*4)-IF($CN1444=0,0,SUM(INDEX(1442:1442,1,MAX(COLUMN($CN:$CN),COLUMN()-(($H1434-$H1435)*4))):DJ1444)/(($H1434)*4)))</f>
        <v>#N/A</v>
      </c>
      <c r="DK1442" s="80" t="e" cm="1">
        <f t="array" aca="1" ref="DK1442" ca="1">(SUM(INDEX(1437:1437,1,MAX(COLUMN($CN:$CN),COLUMN()-($H1434*4-1))):DK1439)/($H1434*4)-IF($CN1444=0,0,SUM(INDEX(1442:1442,1,MAX(COLUMN($CN:$CN),COLUMN()-(($H1434-$H1435)*4))):DK1444)/(($H1434)*4)))</f>
        <v>#N/A</v>
      </c>
      <c r="DL1442" s="80" t="e" cm="1">
        <f t="array" aca="1" ref="DL1442" ca="1">(SUM(INDEX(1437:1437,1,MAX(COLUMN($CN:$CN),COLUMN()-($H1434*4-1))):DL1439)/($H1434*4)-IF($CN1444=0,0,SUM(INDEX(1442:1442,1,MAX(COLUMN($CN:$CN),COLUMN()-(($H1434-$H1435)*4))):DL1444)/(($H1434)*4)))</f>
        <v>#N/A</v>
      </c>
    </row>
    <row r="1443" spans="2:116" x14ac:dyDescent="0.4">
      <c r="B1443" s="8"/>
      <c r="C1443" s="8"/>
      <c r="D1443" t="s">
        <v>769</v>
      </c>
      <c r="E1443" s="8" t="str">
        <f t="shared" si="1775"/>
        <v>1443 FAPPER-S</v>
      </c>
      <c r="G1443" s="125"/>
      <c r="I1443" s="62"/>
      <c r="J1443" s="62"/>
      <c r="K1443" s="53"/>
      <c r="L1443" s="53"/>
      <c r="M1443" s="53"/>
      <c r="N1443" s="53"/>
      <c r="O1443" s="53"/>
      <c r="P1443" s="53"/>
      <c r="R1443" s="82"/>
      <c r="S1443" s="153"/>
      <c r="T1443" s="153"/>
      <c r="U1443" s="153"/>
      <c r="V1443" s="153"/>
      <c r="W1443" s="153"/>
      <c r="X1443" s="153"/>
      <c r="Y1443" s="153"/>
      <c r="Z1443" s="153"/>
      <c r="AA1443" s="153"/>
      <c r="AB1443" s="153"/>
      <c r="AC1443" s="153"/>
      <c r="AD1443" s="153"/>
      <c r="AE1443" s="153"/>
      <c r="AF1443" s="153"/>
      <c r="AG1443" s="153"/>
      <c r="AH1443" s="153"/>
      <c r="AI1443" s="153"/>
      <c r="AJ1443" s="153"/>
      <c r="AK1443" s="153"/>
      <c r="AL1443" s="153"/>
      <c r="AM1443" s="153"/>
      <c r="AN1443" s="153"/>
      <c r="AO1443" s="153"/>
      <c r="AP1443" s="153"/>
      <c r="AQ1443" s="153"/>
      <c r="AR1443" s="153"/>
      <c r="AS1443" s="153"/>
      <c r="AT1443" s="153"/>
      <c r="AU1443" s="153"/>
      <c r="AV1443" s="153"/>
      <c r="AW1443" s="153"/>
      <c r="AX1443" s="153"/>
      <c r="AY1443" s="153"/>
      <c r="AZ1443" s="153"/>
      <c r="BA1443" s="153"/>
      <c r="BB1443" s="153"/>
      <c r="BC1443" s="153"/>
      <c r="BD1443" s="153"/>
      <c r="BE1443" s="153"/>
      <c r="BF1443" s="153"/>
      <c r="BG1443" s="153"/>
      <c r="BH1443" s="153"/>
      <c r="BI1443" s="153"/>
      <c r="BJ1443" s="153"/>
      <c r="BK1443" s="153"/>
      <c r="BL1443" s="153"/>
      <c r="BM1443" s="153"/>
      <c r="BN1443" s="153"/>
      <c r="BO1443" s="153"/>
      <c r="BP1443" s="153"/>
      <c r="BQ1443" s="153"/>
      <c r="BR1443" s="153"/>
      <c r="BS1443" s="153"/>
      <c r="BT1443" s="153"/>
      <c r="BU1443" s="153"/>
      <c r="BV1443" s="153"/>
      <c r="BW1443" s="153"/>
      <c r="BX1443" s="153"/>
      <c r="BY1443" s="153"/>
      <c r="BZ1443" s="153"/>
      <c r="CA1443" s="153"/>
      <c r="CB1443" s="153"/>
      <c r="CC1443" s="153"/>
      <c r="CD1443" s="153"/>
      <c r="CE1443" s="153"/>
      <c r="CF1443" s="153"/>
      <c r="CG1443" s="153"/>
      <c r="CH1443" s="153"/>
      <c r="CI1443" s="153"/>
      <c r="CJ1443" s="153"/>
      <c r="CK1443" s="153"/>
      <c r="CL1443" s="153"/>
      <c r="CN1443" s="62"/>
      <c r="CO1443" s="153"/>
      <c r="CP1443" s="153"/>
      <c r="CQ1443" s="153"/>
      <c r="CR1443" s="153"/>
      <c r="CS1443" s="153"/>
      <c r="CT1443" s="153"/>
      <c r="CU1443" s="153"/>
      <c r="CV1443" s="153"/>
      <c r="CW1443" s="153"/>
      <c r="CX1443" s="153"/>
      <c r="CY1443" s="153"/>
      <c r="CZ1443" s="153"/>
      <c r="DA1443" s="153"/>
      <c r="DB1443" s="153"/>
      <c r="DC1443" s="153"/>
      <c r="DD1443" s="153"/>
      <c r="DE1443" s="153"/>
      <c r="DF1443" s="153"/>
      <c r="DG1443" s="153"/>
      <c r="DH1443" s="153"/>
      <c r="DI1443" s="153"/>
      <c r="DJ1443" s="153"/>
      <c r="DK1443" s="153"/>
      <c r="DL1443" s="153"/>
    </row>
    <row r="1444" spans="2:116" x14ac:dyDescent="0.4">
      <c r="B1444" s="8" t="str">
        <f>E1444</f>
        <v>1444 FAPPER-S</v>
      </c>
      <c r="C1444" s="8"/>
      <c r="D1444" t="s">
        <v>769</v>
      </c>
      <c r="E1444" s="8" t="str">
        <f t="shared" si="1775"/>
        <v>1444 FAPPER-S</v>
      </c>
      <c r="G1444" s="125" t="s">
        <v>251</v>
      </c>
      <c r="I1444" s="74">
        <v>100</v>
      </c>
      <c r="J1444" s="74"/>
      <c r="K1444" s="53"/>
      <c r="L1444" s="53"/>
      <c r="M1444" s="53"/>
      <c r="N1444" s="53"/>
      <c r="O1444" s="53"/>
      <c r="P1444" s="53"/>
      <c r="R1444" s="24">
        <f>-$I1444</f>
        <v>-100</v>
      </c>
      <c r="S1444" s="153"/>
      <c r="T1444" s="153"/>
      <c r="U1444" s="153"/>
      <c r="V1444" s="153"/>
      <c r="W1444" s="153"/>
      <c r="X1444" s="153"/>
      <c r="Y1444" s="153"/>
      <c r="Z1444" s="153"/>
      <c r="AA1444" s="153"/>
      <c r="AB1444" s="153"/>
      <c r="AC1444" s="153"/>
      <c r="AD1444" s="153"/>
      <c r="AE1444" s="153"/>
      <c r="AF1444" s="153"/>
      <c r="AG1444" s="153"/>
      <c r="AH1444" s="153"/>
      <c r="AI1444" s="153"/>
      <c r="AJ1444" s="153"/>
      <c r="AK1444" s="153"/>
      <c r="AL1444" s="153"/>
      <c r="AM1444" s="153"/>
      <c r="AN1444" s="153"/>
      <c r="AO1444" s="153"/>
      <c r="AP1444" s="153"/>
      <c r="AQ1444" s="153"/>
      <c r="AR1444" s="153"/>
      <c r="AS1444" s="153"/>
      <c r="AT1444" s="153"/>
      <c r="AU1444" s="153"/>
      <c r="AV1444" s="153"/>
      <c r="AW1444" s="153"/>
      <c r="AX1444" s="153"/>
      <c r="AY1444" s="153"/>
      <c r="AZ1444" s="153"/>
      <c r="BA1444" s="153"/>
      <c r="BB1444" s="153"/>
      <c r="BC1444" s="153"/>
      <c r="BD1444" s="153"/>
      <c r="BE1444" s="153"/>
      <c r="BF1444" s="153"/>
      <c r="BG1444" s="153"/>
      <c r="BH1444" s="153"/>
      <c r="BI1444" s="153"/>
      <c r="BJ1444" s="153"/>
      <c r="BK1444" s="153"/>
      <c r="BL1444" s="153"/>
      <c r="BM1444" s="153"/>
      <c r="BN1444" s="153"/>
      <c r="BO1444" s="153"/>
      <c r="BP1444" s="153"/>
      <c r="BQ1444" s="153"/>
      <c r="BR1444" s="153"/>
      <c r="BS1444" s="153"/>
      <c r="BT1444" s="153"/>
      <c r="BU1444" s="153"/>
      <c r="BV1444" s="153"/>
      <c r="BW1444" s="153"/>
      <c r="BX1444" s="153"/>
      <c r="BY1444" s="153"/>
      <c r="BZ1444" s="153"/>
      <c r="CA1444" s="153"/>
      <c r="CB1444" s="153"/>
      <c r="CC1444" s="153"/>
      <c r="CD1444" s="153"/>
      <c r="CE1444" s="153"/>
      <c r="CF1444" s="153"/>
      <c r="CG1444" s="153"/>
      <c r="CH1444" s="153"/>
      <c r="CI1444" s="153"/>
      <c r="CJ1444" s="153"/>
      <c r="CK1444" s="153"/>
      <c r="CL1444" s="153"/>
      <c r="CN1444" s="74">
        <f>I1444</f>
        <v>100</v>
      </c>
      <c r="CO1444" s="153"/>
      <c r="CP1444" s="153"/>
      <c r="CQ1444" s="153"/>
      <c r="CR1444" s="153"/>
      <c r="CS1444" s="153"/>
      <c r="CT1444" s="153"/>
      <c r="CU1444" s="153"/>
      <c r="CV1444" s="153"/>
      <c r="CW1444" s="153"/>
      <c r="CX1444" s="153"/>
      <c r="CY1444" s="153"/>
      <c r="CZ1444" s="153"/>
      <c r="DA1444" s="153"/>
      <c r="DB1444" s="153"/>
      <c r="DC1444" s="153"/>
      <c r="DD1444" s="153"/>
      <c r="DE1444" s="153"/>
      <c r="DF1444" s="153"/>
      <c r="DG1444" s="153"/>
      <c r="DH1444" s="153"/>
      <c r="DI1444" s="153"/>
      <c r="DJ1444" s="153"/>
      <c r="DK1444" s="153"/>
      <c r="DL1444" s="153"/>
    </row>
    <row r="1445" spans="2:116" x14ac:dyDescent="0.4">
      <c r="D1445" t="s">
        <v>769</v>
      </c>
      <c r="E1445" s="8" t="str">
        <f t="shared" si="1775"/>
        <v>1445 FAPPER-S</v>
      </c>
      <c r="G1445" s="125"/>
      <c r="S1445" s="72"/>
      <c r="T1445" s="72"/>
      <c r="U1445" s="72"/>
      <c r="V1445" s="72"/>
      <c r="W1445" s="72"/>
      <c r="X1445" s="72"/>
      <c r="Y1445" s="72"/>
      <c r="Z1445" s="72"/>
      <c r="AA1445" s="72"/>
      <c r="AB1445" s="72"/>
      <c r="AC1445" s="72"/>
      <c r="AD1445" s="72"/>
      <c r="AE1445" s="72"/>
      <c r="AF1445" s="72"/>
      <c r="AG1445" s="72"/>
      <c r="AH1445" s="72"/>
      <c r="AI1445" s="72"/>
      <c r="AJ1445" s="72"/>
      <c r="AK1445" s="72"/>
      <c r="AL1445" s="72"/>
      <c r="AM1445" s="72"/>
      <c r="AN1445" s="72"/>
      <c r="AO1445" s="72"/>
      <c r="AP1445" s="72"/>
      <c r="AQ1445" s="72"/>
      <c r="AR1445" s="72"/>
      <c r="AS1445" s="72"/>
      <c r="AT1445" s="72"/>
      <c r="AU1445" s="72"/>
      <c r="AV1445" s="72"/>
      <c r="AW1445" s="72"/>
      <c r="AX1445" s="72"/>
      <c r="AY1445" s="72"/>
      <c r="AZ1445" s="72"/>
      <c r="BA1445" s="72"/>
      <c r="BB1445" s="72"/>
      <c r="BC1445" s="72"/>
      <c r="BD1445" s="72"/>
      <c r="BE1445" s="72"/>
      <c r="BF1445" s="72"/>
      <c r="BG1445" s="72"/>
      <c r="BH1445" s="72"/>
      <c r="BI1445" s="72"/>
      <c r="BJ1445" s="72"/>
      <c r="BK1445" s="72"/>
      <c r="BL1445" s="72"/>
      <c r="BM1445" s="72"/>
      <c r="BN1445" s="72"/>
      <c r="BO1445" s="72"/>
      <c r="BP1445" s="72"/>
      <c r="BQ1445" s="72"/>
      <c r="BR1445" s="72"/>
      <c r="BS1445" s="72"/>
      <c r="BT1445" s="72"/>
      <c r="BU1445" s="72"/>
      <c r="BV1445" s="72"/>
      <c r="BW1445" s="72"/>
      <c r="BX1445" s="72"/>
      <c r="BY1445" s="72"/>
      <c r="BZ1445" s="72"/>
      <c r="CA1445" s="72"/>
      <c r="CB1445" s="72"/>
      <c r="CC1445" s="72"/>
      <c r="CD1445" s="72"/>
      <c r="CE1445" s="72"/>
      <c r="CF1445" s="72"/>
      <c r="CG1445" s="72"/>
      <c r="CH1445" s="72"/>
      <c r="CI1445" s="72"/>
      <c r="CJ1445" s="72"/>
      <c r="CK1445" s="72"/>
      <c r="CL1445" s="72"/>
      <c r="CO1445" s="72"/>
      <c r="CP1445" s="72"/>
      <c r="CQ1445" s="72"/>
      <c r="CR1445" s="72"/>
      <c r="CS1445" s="72"/>
      <c r="CT1445" s="72"/>
      <c r="CU1445" s="72"/>
      <c r="CV1445" s="72"/>
      <c r="CW1445" s="72"/>
      <c r="CX1445" s="72"/>
      <c r="CY1445" s="72"/>
      <c r="CZ1445" s="72"/>
      <c r="DA1445" s="72"/>
      <c r="DB1445" s="72"/>
      <c r="DC1445" s="72"/>
      <c r="DD1445" s="72"/>
      <c r="DE1445" s="72"/>
      <c r="DF1445" s="72"/>
      <c r="DG1445" s="72"/>
      <c r="DH1445" s="72"/>
      <c r="DI1445" s="72"/>
      <c r="DJ1445" s="72"/>
      <c r="DK1445" s="72"/>
      <c r="DL1445" s="72"/>
    </row>
    <row r="1446" spans="2:116" x14ac:dyDescent="0.4">
      <c r="D1446" t="s">
        <v>769</v>
      </c>
      <c r="E1446" s="8" t="str">
        <f t="shared" si="1775"/>
        <v>1446 FAPPER-S</v>
      </c>
      <c r="G1446" s="95" t="s">
        <v>205</v>
      </c>
      <c r="H1446" s="12"/>
      <c r="S1446" s="72"/>
      <c r="T1446" s="72"/>
      <c r="U1446" s="72"/>
      <c r="V1446" s="72"/>
      <c r="W1446" s="72"/>
      <c r="X1446" s="72"/>
      <c r="Y1446" s="72"/>
      <c r="Z1446" s="72"/>
      <c r="AA1446" s="72"/>
      <c r="AB1446" s="72"/>
      <c r="AC1446" s="72"/>
      <c r="AD1446" s="72"/>
      <c r="AE1446" s="72"/>
      <c r="AF1446" s="72"/>
      <c r="AG1446" s="72"/>
      <c r="AH1446" s="72"/>
      <c r="AI1446" s="72"/>
      <c r="AJ1446" s="72"/>
      <c r="AK1446" s="72"/>
      <c r="AL1446" s="72"/>
      <c r="AM1446" s="72"/>
      <c r="AN1446" s="72"/>
      <c r="AO1446" s="72"/>
      <c r="AP1446" s="72"/>
      <c r="AQ1446" s="72"/>
      <c r="AR1446" s="72"/>
      <c r="AS1446" s="72"/>
      <c r="AT1446" s="72"/>
      <c r="AU1446" s="72"/>
      <c r="AV1446" s="72"/>
      <c r="AW1446" s="72"/>
      <c r="AX1446" s="72"/>
      <c r="AY1446" s="72"/>
      <c r="AZ1446" s="72"/>
      <c r="BA1446" s="72"/>
      <c r="BB1446" s="72"/>
      <c r="BC1446" s="72"/>
      <c r="BD1446" s="72"/>
      <c r="BE1446" s="72"/>
      <c r="BF1446" s="72"/>
      <c r="BG1446" s="72"/>
      <c r="BH1446" s="72"/>
      <c r="BI1446" s="72"/>
      <c r="BJ1446" s="72"/>
      <c r="BK1446" s="72"/>
      <c r="BL1446" s="72"/>
      <c r="BM1446" s="72"/>
      <c r="BN1446" s="72"/>
      <c r="BO1446" s="72"/>
      <c r="BP1446" s="72"/>
      <c r="BQ1446" s="72"/>
      <c r="BR1446" s="72"/>
      <c r="BS1446" s="72"/>
      <c r="BT1446" s="72"/>
      <c r="BU1446" s="72"/>
      <c r="BV1446" s="72"/>
      <c r="BW1446" s="72"/>
      <c r="BX1446" s="72"/>
      <c r="BY1446" s="72"/>
      <c r="BZ1446" s="72"/>
      <c r="CA1446" s="72"/>
      <c r="CB1446" s="72"/>
      <c r="CC1446" s="72"/>
      <c r="CD1446" s="72"/>
      <c r="CE1446" s="72"/>
      <c r="CF1446" s="72"/>
      <c r="CG1446" s="72"/>
      <c r="CH1446" s="72"/>
      <c r="CI1446" s="72"/>
      <c r="CJ1446" s="72"/>
      <c r="CK1446" s="72"/>
      <c r="CL1446" s="72"/>
      <c r="CO1446" s="72"/>
      <c r="CP1446" s="72"/>
      <c r="CQ1446" s="72"/>
      <c r="CR1446" s="72"/>
      <c r="CS1446" s="72"/>
      <c r="CT1446" s="72"/>
      <c r="CU1446" s="72"/>
      <c r="CV1446" s="72"/>
      <c r="CW1446" s="72"/>
      <c r="CX1446" s="72"/>
      <c r="CY1446" s="72"/>
      <c r="CZ1446" s="72"/>
      <c r="DA1446" s="72"/>
      <c r="DB1446" s="72"/>
      <c r="DC1446" s="72"/>
      <c r="DD1446" s="72"/>
      <c r="DE1446" s="72"/>
      <c r="DF1446" s="72"/>
      <c r="DG1446" s="72"/>
      <c r="DH1446" s="72"/>
      <c r="DI1446" s="72"/>
      <c r="DJ1446" s="72"/>
      <c r="DK1446" s="72"/>
      <c r="DL1446" s="72"/>
    </row>
    <row r="1447" spans="2:116" x14ac:dyDescent="0.4">
      <c r="D1447" t="s">
        <v>769</v>
      </c>
      <c r="E1447" s="8" t="str">
        <f t="shared" ref="E1447:E1448" si="1839">ROW()&amp;" "&amp;D1447</f>
        <v>1447 FAPPER-S</v>
      </c>
      <c r="G1447" s="158" t="str">
        <f>"Gross PP&amp;E - "&amp;SUBSTITUTE(G1432,":","")</f>
        <v>Gross PP&amp;E - Revenue driven PP&amp;E</v>
      </c>
      <c r="I1447" s="80">
        <f>I1444</f>
        <v>100</v>
      </c>
      <c r="J1447" s="80"/>
      <c r="K1447" s="24">
        <f t="shared" ref="K1447:P1449" ca="1" si="1840">SUMIF($4:$4,K$2,1447:1447)</f>
        <v>220</v>
      </c>
      <c r="L1447" s="24">
        <f t="shared" ca="1" si="1840"/>
        <v>340</v>
      </c>
      <c r="M1447" s="24">
        <f t="shared" ca="1" si="1840"/>
        <v>460</v>
      </c>
      <c r="N1447" s="24">
        <f t="shared" ca="1" si="1840"/>
        <v>580</v>
      </c>
      <c r="O1447" s="24">
        <f t="shared" ca="1" si="1840"/>
        <v>700</v>
      </c>
      <c r="P1447" s="24">
        <f t="shared" ca="1" si="1840"/>
        <v>820</v>
      </c>
      <c r="R1447" s="24">
        <f>$I1447</f>
        <v>100</v>
      </c>
      <c r="S1447" s="80">
        <f t="shared" ref="S1447:AX1447" ca="1" si="1841">-S1439+R1447</f>
        <v>110</v>
      </c>
      <c r="T1447" s="80">
        <f t="shared" ca="1" si="1841"/>
        <v>120</v>
      </c>
      <c r="U1447" s="80">
        <f t="shared" ca="1" si="1841"/>
        <v>130</v>
      </c>
      <c r="V1447" s="80">
        <f t="shared" ca="1" si="1841"/>
        <v>140</v>
      </c>
      <c r="W1447" s="80">
        <f t="shared" ca="1" si="1841"/>
        <v>150</v>
      </c>
      <c r="X1447" s="80">
        <f t="shared" ca="1" si="1841"/>
        <v>160</v>
      </c>
      <c r="Y1447" s="80">
        <f t="shared" ca="1" si="1841"/>
        <v>170</v>
      </c>
      <c r="Z1447" s="80">
        <f t="shared" ca="1" si="1841"/>
        <v>180</v>
      </c>
      <c r="AA1447" s="80">
        <f t="shared" ca="1" si="1841"/>
        <v>190</v>
      </c>
      <c r="AB1447" s="80">
        <f t="shared" ca="1" si="1841"/>
        <v>200</v>
      </c>
      <c r="AC1447" s="80">
        <f t="shared" ca="1" si="1841"/>
        <v>210</v>
      </c>
      <c r="AD1447" s="80">
        <f t="shared" ca="1" si="1841"/>
        <v>220</v>
      </c>
      <c r="AE1447" s="80">
        <f t="shared" ca="1" si="1841"/>
        <v>230</v>
      </c>
      <c r="AF1447" s="80">
        <f t="shared" ca="1" si="1841"/>
        <v>240</v>
      </c>
      <c r="AG1447" s="80">
        <f t="shared" ca="1" si="1841"/>
        <v>250</v>
      </c>
      <c r="AH1447" s="80">
        <f t="shared" ca="1" si="1841"/>
        <v>260</v>
      </c>
      <c r="AI1447" s="80">
        <f t="shared" ca="1" si="1841"/>
        <v>270</v>
      </c>
      <c r="AJ1447" s="80">
        <f t="shared" ca="1" si="1841"/>
        <v>280</v>
      </c>
      <c r="AK1447" s="80">
        <f t="shared" ca="1" si="1841"/>
        <v>290</v>
      </c>
      <c r="AL1447" s="80">
        <f t="shared" ca="1" si="1841"/>
        <v>300</v>
      </c>
      <c r="AM1447" s="80">
        <f t="shared" ca="1" si="1841"/>
        <v>310</v>
      </c>
      <c r="AN1447" s="80">
        <f t="shared" ca="1" si="1841"/>
        <v>320</v>
      </c>
      <c r="AO1447" s="80">
        <f t="shared" ca="1" si="1841"/>
        <v>330</v>
      </c>
      <c r="AP1447" s="80">
        <f t="shared" ca="1" si="1841"/>
        <v>340</v>
      </c>
      <c r="AQ1447" s="80">
        <f t="shared" ca="1" si="1841"/>
        <v>350</v>
      </c>
      <c r="AR1447" s="80">
        <f t="shared" ca="1" si="1841"/>
        <v>360</v>
      </c>
      <c r="AS1447" s="80">
        <f t="shared" ca="1" si="1841"/>
        <v>370</v>
      </c>
      <c r="AT1447" s="80">
        <f t="shared" ca="1" si="1841"/>
        <v>380</v>
      </c>
      <c r="AU1447" s="80">
        <f t="shared" ca="1" si="1841"/>
        <v>390</v>
      </c>
      <c r="AV1447" s="80">
        <f t="shared" ca="1" si="1841"/>
        <v>400</v>
      </c>
      <c r="AW1447" s="80">
        <f t="shared" ca="1" si="1841"/>
        <v>410</v>
      </c>
      <c r="AX1447" s="80">
        <f t="shared" ca="1" si="1841"/>
        <v>420</v>
      </c>
      <c r="AY1447" s="80">
        <f t="shared" ref="AY1447:CD1447" ca="1" si="1842">-AY1439+AX1447</f>
        <v>430</v>
      </c>
      <c r="AZ1447" s="80">
        <f t="shared" ca="1" si="1842"/>
        <v>440</v>
      </c>
      <c r="BA1447" s="80">
        <f t="shared" ca="1" si="1842"/>
        <v>450</v>
      </c>
      <c r="BB1447" s="80">
        <f t="shared" ca="1" si="1842"/>
        <v>460</v>
      </c>
      <c r="BC1447" s="80">
        <f t="shared" ca="1" si="1842"/>
        <v>470</v>
      </c>
      <c r="BD1447" s="80">
        <f t="shared" ca="1" si="1842"/>
        <v>480</v>
      </c>
      <c r="BE1447" s="80">
        <f t="shared" ca="1" si="1842"/>
        <v>490</v>
      </c>
      <c r="BF1447" s="80">
        <f t="shared" ca="1" si="1842"/>
        <v>500</v>
      </c>
      <c r="BG1447" s="80">
        <f t="shared" ca="1" si="1842"/>
        <v>510</v>
      </c>
      <c r="BH1447" s="80">
        <f t="shared" ca="1" si="1842"/>
        <v>520</v>
      </c>
      <c r="BI1447" s="80">
        <f t="shared" ca="1" si="1842"/>
        <v>530</v>
      </c>
      <c r="BJ1447" s="80">
        <f t="shared" ca="1" si="1842"/>
        <v>540</v>
      </c>
      <c r="BK1447" s="80">
        <f t="shared" ca="1" si="1842"/>
        <v>550</v>
      </c>
      <c r="BL1447" s="80">
        <f t="shared" ca="1" si="1842"/>
        <v>560</v>
      </c>
      <c r="BM1447" s="80">
        <f t="shared" ca="1" si="1842"/>
        <v>570</v>
      </c>
      <c r="BN1447" s="80">
        <f t="shared" ca="1" si="1842"/>
        <v>580</v>
      </c>
      <c r="BO1447" s="80">
        <f t="shared" ca="1" si="1842"/>
        <v>590</v>
      </c>
      <c r="BP1447" s="80">
        <f t="shared" ca="1" si="1842"/>
        <v>600</v>
      </c>
      <c r="BQ1447" s="80">
        <f t="shared" ca="1" si="1842"/>
        <v>610</v>
      </c>
      <c r="BR1447" s="80">
        <f t="shared" ca="1" si="1842"/>
        <v>620</v>
      </c>
      <c r="BS1447" s="80">
        <f t="shared" ca="1" si="1842"/>
        <v>630</v>
      </c>
      <c r="BT1447" s="80">
        <f t="shared" ca="1" si="1842"/>
        <v>640</v>
      </c>
      <c r="BU1447" s="80">
        <f t="shared" ca="1" si="1842"/>
        <v>650</v>
      </c>
      <c r="BV1447" s="80">
        <f t="shared" ca="1" si="1842"/>
        <v>660</v>
      </c>
      <c r="BW1447" s="80">
        <f t="shared" ca="1" si="1842"/>
        <v>670</v>
      </c>
      <c r="BX1447" s="80">
        <f t="shared" ca="1" si="1842"/>
        <v>680</v>
      </c>
      <c r="BY1447" s="80">
        <f t="shared" ca="1" si="1842"/>
        <v>690</v>
      </c>
      <c r="BZ1447" s="80">
        <f t="shared" ca="1" si="1842"/>
        <v>700</v>
      </c>
      <c r="CA1447" s="80">
        <f t="shared" ca="1" si="1842"/>
        <v>710</v>
      </c>
      <c r="CB1447" s="80">
        <f t="shared" ca="1" si="1842"/>
        <v>720</v>
      </c>
      <c r="CC1447" s="80">
        <f t="shared" ca="1" si="1842"/>
        <v>730</v>
      </c>
      <c r="CD1447" s="80">
        <f t="shared" ca="1" si="1842"/>
        <v>740</v>
      </c>
      <c r="CE1447" s="80">
        <f t="shared" ref="CE1447:CL1447" ca="1" si="1843">-CE1439+CD1447</f>
        <v>750</v>
      </c>
      <c r="CF1447" s="80">
        <f t="shared" ca="1" si="1843"/>
        <v>760</v>
      </c>
      <c r="CG1447" s="80">
        <f t="shared" ca="1" si="1843"/>
        <v>770</v>
      </c>
      <c r="CH1447" s="80">
        <f t="shared" ca="1" si="1843"/>
        <v>780</v>
      </c>
      <c r="CI1447" s="80">
        <f t="shared" ca="1" si="1843"/>
        <v>790</v>
      </c>
      <c r="CJ1447" s="80">
        <f t="shared" ca="1" si="1843"/>
        <v>800</v>
      </c>
      <c r="CK1447" s="80">
        <f t="shared" ca="1" si="1843"/>
        <v>810</v>
      </c>
      <c r="CL1447" s="80">
        <f t="shared" ca="1" si="1843"/>
        <v>820</v>
      </c>
      <c r="CN1447" s="80">
        <f>CN1444</f>
        <v>100</v>
      </c>
      <c r="CO1447" s="80" t="e">
        <f t="shared" ref="CO1447" ca="1" si="1844">-CO1439+CN1447</f>
        <v>#N/A</v>
      </c>
      <c r="CP1447" s="80" t="e">
        <f t="shared" ref="CP1447:DL1447" ca="1" si="1845">-CP1439+CO1447</f>
        <v>#N/A</v>
      </c>
      <c r="CQ1447" s="80" t="e">
        <f t="shared" ca="1" si="1845"/>
        <v>#N/A</v>
      </c>
      <c r="CR1447" s="80" t="e">
        <f t="shared" ca="1" si="1845"/>
        <v>#N/A</v>
      </c>
      <c r="CS1447" s="80" t="e">
        <f t="shared" ca="1" si="1845"/>
        <v>#N/A</v>
      </c>
      <c r="CT1447" s="80" t="e">
        <f t="shared" ca="1" si="1845"/>
        <v>#N/A</v>
      </c>
      <c r="CU1447" s="80" t="e">
        <f t="shared" ca="1" si="1845"/>
        <v>#N/A</v>
      </c>
      <c r="CV1447" s="80" t="e">
        <f t="shared" ca="1" si="1845"/>
        <v>#N/A</v>
      </c>
      <c r="CW1447" s="80" t="e">
        <f t="shared" ca="1" si="1845"/>
        <v>#N/A</v>
      </c>
      <c r="CX1447" s="80" t="e">
        <f t="shared" ca="1" si="1845"/>
        <v>#N/A</v>
      </c>
      <c r="CY1447" s="80" t="e">
        <f t="shared" ca="1" si="1845"/>
        <v>#N/A</v>
      </c>
      <c r="CZ1447" s="80" t="e">
        <f t="shared" ca="1" si="1845"/>
        <v>#N/A</v>
      </c>
      <c r="DA1447" s="80" t="e">
        <f t="shared" ca="1" si="1845"/>
        <v>#N/A</v>
      </c>
      <c r="DB1447" s="80" t="e">
        <f t="shared" ca="1" si="1845"/>
        <v>#N/A</v>
      </c>
      <c r="DC1447" s="80" t="e">
        <f t="shared" ca="1" si="1845"/>
        <v>#N/A</v>
      </c>
      <c r="DD1447" s="80" t="e">
        <f t="shared" ca="1" si="1845"/>
        <v>#N/A</v>
      </c>
      <c r="DE1447" s="80" t="e">
        <f t="shared" ca="1" si="1845"/>
        <v>#N/A</v>
      </c>
      <c r="DF1447" s="80" t="e">
        <f t="shared" ca="1" si="1845"/>
        <v>#N/A</v>
      </c>
      <c r="DG1447" s="80" t="e">
        <f t="shared" ca="1" si="1845"/>
        <v>#N/A</v>
      </c>
      <c r="DH1447" s="80" t="e">
        <f t="shared" ca="1" si="1845"/>
        <v>#N/A</v>
      </c>
      <c r="DI1447" s="80" t="e">
        <f t="shared" ca="1" si="1845"/>
        <v>#N/A</v>
      </c>
      <c r="DJ1447" s="80" t="e">
        <f t="shared" ca="1" si="1845"/>
        <v>#N/A</v>
      </c>
      <c r="DK1447" s="80" t="e">
        <f t="shared" ca="1" si="1845"/>
        <v>#N/A</v>
      </c>
      <c r="DL1447" s="80" t="e">
        <f t="shared" ca="1" si="1845"/>
        <v>#N/A</v>
      </c>
    </row>
    <row r="1448" spans="2:116" x14ac:dyDescent="0.4">
      <c r="D1448" t="s">
        <v>769</v>
      </c>
      <c r="E1448" s="8" t="str">
        <f t="shared" si="1839"/>
        <v>1448 FAPPER-S</v>
      </c>
      <c r="G1448" s="158" t="str">
        <f>"Accumulated depreciation - "&amp;SUBSTITUTE(G1432,":","")</f>
        <v>Accumulated depreciation - Revenue driven PP&amp;E</v>
      </c>
      <c r="I1448" s="81">
        <f>-H1435/H1434*I1447</f>
        <v>-20</v>
      </c>
      <c r="J1448" s="243"/>
      <c r="K1448" s="37">
        <f t="shared" ca="1" si="1840"/>
        <v>-42.3463070306086</v>
      </c>
      <c r="L1448" s="37">
        <f t="shared" ca="1" si="1840"/>
        <v>-69.686188440279452</v>
      </c>
      <c r="M1448" s="37">
        <f t="shared" ca="1" si="1840"/>
        <v>-103.13552369155963</v>
      </c>
      <c r="N1448" s="37">
        <f t="shared" ca="1" si="1840"/>
        <v>-144.05955009778847</v>
      </c>
      <c r="O1448" s="37">
        <f t="shared" ca="1" si="1840"/>
        <v>-169.65932368791883</v>
      </c>
      <c r="P1448" s="37">
        <f t="shared" ca="1" si="1840"/>
        <v>-195.5117250017062</v>
      </c>
      <c r="R1448" s="37">
        <f>$I1448</f>
        <v>-20</v>
      </c>
      <c r="S1448" s="81">
        <f t="shared" ref="S1448:AX1448" ca="1" si="1846">R1448+S1442</f>
        <v>-21.694915254237287</v>
      </c>
      <c r="T1448" s="81">
        <f t="shared" ca="1" si="1846"/>
        <v>-23.418557885665038</v>
      </c>
      <c r="U1448" s="81">
        <f t="shared" ca="1" si="1846"/>
        <v>-25.171414798981395</v>
      </c>
      <c r="V1448" s="81">
        <f t="shared" ca="1" si="1846"/>
        <v>-26.953981151506504</v>
      </c>
      <c r="W1448" s="81">
        <f t="shared" ca="1" si="1846"/>
        <v>-28.766760493057461</v>
      </c>
      <c r="X1448" s="81">
        <f t="shared" ca="1" si="1846"/>
        <v>-30.610264908194029</v>
      </c>
      <c r="Y1448" s="81">
        <f t="shared" ca="1" si="1846"/>
        <v>-32.485015160875285</v>
      </c>
      <c r="Z1448" s="81">
        <f t="shared" ca="1" si="1846"/>
        <v>-34.391540841568087</v>
      </c>
      <c r="AA1448" s="81">
        <f t="shared" ca="1" si="1846"/>
        <v>-36.330380516848905</v>
      </c>
      <c r="AB1448" s="81">
        <f t="shared" ca="1" si="1846"/>
        <v>-38.302081881541262</v>
      </c>
      <c r="AC1448" s="81">
        <f t="shared" ca="1" si="1846"/>
        <v>-40.30720191343179</v>
      </c>
      <c r="AD1448" s="81">
        <f t="shared" ca="1" si="1846"/>
        <v>-42.3463070306086</v>
      </c>
      <c r="AE1448" s="81">
        <f t="shared" ca="1" si="1846"/>
        <v>-44.419973251466374</v>
      </c>
      <c r="AF1448" s="81">
        <f t="shared" ca="1" si="1846"/>
        <v>-46.528786357423428</v>
      </c>
      <c r="AG1448" s="81">
        <f t="shared" ca="1" si="1846"/>
        <v>-48.673342058396706</v>
      </c>
      <c r="AH1448" s="81">
        <f t="shared" ca="1" si="1846"/>
        <v>-50.854246161081399</v>
      </c>
      <c r="AI1448" s="81">
        <f t="shared" ca="1" si="1846"/>
        <v>-53.072114740082782</v>
      </c>
      <c r="AJ1448" s="81">
        <f t="shared" ca="1" si="1846"/>
        <v>-55.327574311948588</v>
      </c>
      <c r="AK1448" s="81">
        <f t="shared" ca="1" si="1846"/>
        <v>-57.621262012151107</v>
      </c>
      <c r="AL1448" s="81">
        <f t="shared" ca="1" si="1846"/>
        <v>-59.953825775068921</v>
      </c>
      <c r="AM1448" s="81">
        <f t="shared" ca="1" si="1846"/>
        <v>-62.325924517019239</v>
      </c>
      <c r="AN1448" s="81">
        <f t="shared" ca="1" si="1846"/>
        <v>-64.738228322392445</v>
      </c>
      <c r="AO1448" s="81">
        <f t="shared" ca="1" si="1846"/>
        <v>-67.191418632941463</v>
      </c>
      <c r="AP1448" s="81">
        <f t="shared" ca="1" si="1846"/>
        <v>-69.686188440279452</v>
      </c>
      <c r="AQ1448" s="81">
        <f t="shared" ca="1" si="1846"/>
        <v>-72.223242481640114</v>
      </c>
      <c r="AR1448" s="81">
        <f t="shared" ca="1" si="1846"/>
        <v>-74.803297438956051</v>
      </c>
      <c r="AS1448" s="81">
        <f t="shared" ca="1" si="1846"/>
        <v>-77.427082141311232</v>
      </c>
      <c r="AT1448" s="81">
        <f t="shared" ca="1" si="1846"/>
        <v>-80.095337770824983</v>
      </c>
      <c r="AU1448" s="81">
        <f t="shared" ca="1" si="1846"/>
        <v>-82.808818072025403</v>
      </c>
      <c r="AV1448" s="81">
        <f t="shared" ca="1" si="1846"/>
        <v>-85.56828956477159</v>
      </c>
      <c r="AW1448" s="81">
        <f t="shared" ca="1" si="1846"/>
        <v>-88.374531760784663</v>
      </c>
      <c r="AX1448" s="81">
        <f t="shared" ca="1" si="1846"/>
        <v>-91.22833738384881</v>
      </c>
      <c r="AY1448" s="81">
        <f t="shared" ref="AY1448:CD1448" ca="1" si="1847">AX1448+AY1442</f>
        <v>-94.130512593744555</v>
      </c>
      <c r="AZ1448" s="81">
        <f t="shared" ca="1" si="1847"/>
        <v>-97.081877213977521</v>
      </c>
      <c r="BA1448" s="81">
        <f t="shared" ca="1" si="1847"/>
        <v>-100.08326496336697</v>
      </c>
      <c r="BB1448" s="81">
        <f t="shared" ca="1" si="1847"/>
        <v>-103.13552369155963</v>
      </c>
      <c r="BC1448" s="81">
        <f t="shared" ca="1" si="1847"/>
        <v>-106.23951561853521</v>
      </c>
      <c r="BD1448" s="81">
        <f t="shared" ca="1" si="1847"/>
        <v>-109.3961175781714</v>
      </c>
      <c r="BE1448" s="81">
        <f t="shared" ca="1" si="1847"/>
        <v>-112.60622126593702</v>
      </c>
      <c r="BF1448" s="81">
        <f t="shared" ca="1" si="1847"/>
        <v>-115.87073349078341</v>
      </c>
      <c r="BG1448" s="81">
        <f t="shared" ca="1" si="1847"/>
        <v>-119.19057643130516</v>
      </c>
      <c r="BH1448" s="81">
        <f t="shared" ca="1" si="1847"/>
        <v>-122.56668789624254</v>
      </c>
      <c r="BI1448" s="81">
        <f t="shared" ca="1" si="1847"/>
        <v>-126.0000215893992</v>
      </c>
      <c r="BJ1448" s="81">
        <f t="shared" ca="1" si="1847"/>
        <v>-129.49154737905002</v>
      </c>
      <c r="BK1448" s="81">
        <f t="shared" ca="1" si="1847"/>
        <v>-133.04225157191527</v>
      </c>
      <c r="BL1448" s="81">
        <f t="shared" ca="1" si="1847"/>
        <v>-136.65313719177826</v>
      </c>
      <c r="BM1448" s="81">
        <f t="shared" ca="1" si="1847"/>
        <v>-140.32522426282534</v>
      </c>
      <c r="BN1448" s="81">
        <f t="shared" ca="1" si="1847"/>
        <v>-144.05955009778847</v>
      </c>
      <c r="BO1448" s="81">
        <f t="shared" ca="1" si="1847"/>
        <v>-146.16225433673404</v>
      </c>
      <c r="BP1448" s="81">
        <f t="shared" ca="1" si="1847"/>
        <v>-148.27187025338654</v>
      </c>
      <c r="BQ1448" s="81">
        <f t="shared" ca="1" si="1847"/>
        <v>-150.38802809012759</v>
      </c>
      <c r="BR1448" s="81">
        <f t="shared" ca="1" si="1847"/>
        <v>-152.51034356963854</v>
      </c>
      <c r="BS1448" s="81">
        <f t="shared" ca="1" si="1847"/>
        <v>-154.63841750892891</v>
      </c>
      <c r="BT1448" s="81">
        <f t="shared" ca="1" si="1847"/>
        <v>-156.77183542445215</v>
      </c>
      <c r="BU1448" s="81">
        <f t="shared" ca="1" si="1847"/>
        <v>-158.91016712811754</v>
      </c>
      <c r="BV1448" s="81">
        <f t="shared" ca="1" si="1847"/>
        <v>-161.05296631400299</v>
      </c>
      <c r="BW1448" s="81">
        <f t="shared" ca="1" si="1847"/>
        <v>-163.19977013556968</v>
      </c>
      <c r="BX1448" s="81">
        <f t="shared" ca="1" si="1847"/>
        <v>-165.35009877317512</v>
      </c>
      <c r="BY1448" s="81">
        <f t="shared" ca="1" si="1847"/>
        <v>-167.50345499167739</v>
      </c>
      <c r="BZ1448" s="81">
        <f t="shared" ca="1" si="1847"/>
        <v>-169.65932368791883</v>
      </c>
      <c r="CA1448" s="81">
        <f t="shared" ca="1" si="1847"/>
        <v>-171.81717142787323</v>
      </c>
      <c r="CB1448" s="81">
        <f t="shared" ca="1" si="1847"/>
        <v>-173.97644597323605</v>
      </c>
      <c r="CC1448" s="81">
        <f t="shared" ca="1" si="1847"/>
        <v>-176.13657579723287</v>
      </c>
      <c r="CD1448" s="81">
        <f t="shared" ca="1" si="1847"/>
        <v>-178.29696958941653</v>
      </c>
      <c r="CE1448" s="81">
        <f t="shared" ref="CE1448:CL1448" ca="1" si="1848">CD1448+CE1442</f>
        <v>-180.45701574921884</v>
      </c>
      <c r="CF1448" s="81">
        <f t="shared" ca="1" si="1848"/>
        <v>-182.61608186801774</v>
      </c>
      <c r="CG1448" s="81">
        <f t="shared" ca="1" si="1848"/>
        <v>-184.77351419947655</v>
      </c>
      <c r="CH1448" s="81">
        <f t="shared" ca="1" si="1848"/>
        <v>-186.92863711790579</v>
      </c>
      <c r="CI1448" s="81">
        <f t="shared" ca="1" si="1848"/>
        <v>-189.08075256439454</v>
      </c>
      <c r="CJ1448" s="81">
        <f t="shared" ca="1" si="1848"/>
        <v>-191.22913948045175</v>
      </c>
      <c r="CK1448" s="81">
        <f t="shared" ca="1" si="1848"/>
        <v>-193.37305322889344</v>
      </c>
      <c r="CL1448" s="81">
        <f t="shared" ca="1" si="1848"/>
        <v>-195.5117250017062</v>
      </c>
      <c r="CN1448" s="81">
        <f>-H1435/H1434*CN1447</f>
        <v>-20</v>
      </c>
      <c r="CO1448" s="81" t="e">
        <f t="shared" ref="CO1448" ca="1" si="1849">CN1448+CO1442</f>
        <v>#N/A</v>
      </c>
      <c r="CP1448" s="81" t="e">
        <f t="shared" ref="CP1448:DL1448" ca="1" si="1850">CO1448+CP1442</f>
        <v>#N/A</v>
      </c>
      <c r="CQ1448" s="81" t="e">
        <f t="shared" ca="1" si="1850"/>
        <v>#N/A</v>
      </c>
      <c r="CR1448" s="81" t="e">
        <f t="shared" ca="1" si="1850"/>
        <v>#N/A</v>
      </c>
      <c r="CS1448" s="81" t="e">
        <f t="shared" ca="1" si="1850"/>
        <v>#N/A</v>
      </c>
      <c r="CT1448" s="81" t="e">
        <f t="shared" ca="1" si="1850"/>
        <v>#N/A</v>
      </c>
      <c r="CU1448" s="81" t="e">
        <f t="shared" ca="1" si="1850"/>
        <v>#N/A</v>
      </c>
      <c r="CV1448" s="81" t="e">
        <f t="shared" ca="1" si="1850"/>
        <v>#N/A</v>
      </c>
      <c r="CW1448" s="81" t="e">
        <f t="shared" ca="1" si="1850"/>
        <v>#N/A</v>
      </c>
      <c r="CX1448" s="81" t="e">
        <f t="shared" ca="1" si="1850"/>
        <v>#N/A</v>
      </c>
      <c r="CY1448" s="81" t="e">
        <f t="shared" ca="1" si="1850"/>
        <v>#N/A</v>
      </c>
      <c r="CZ1448" s="81" t="e">
        <f t="shared" ca="1" si="1850"/>
        <v>#N/A</v>
      </c>
      <c r="DA1448" s="81" t="e">
        <f t="shared" ca="1" si="1850"/>
        <v>#N/A</v>
      </c>
      <c r="DB1448" s="81" t="e">
        <f t="shared" ca="1" si="1850"/>
        <v>#N/A</v>
      </c>
      <c r="DC1448" s="81" t="e">
        <f t="shared" ca="1" si="1850"/>
        <v>#N/A</v>
      </c>
      <c r="DD1448" s="81" t="e">
        <f t="shared" ca="1" si="1850"/>
        <v>#N/A</v>
      </c>
      <c r="DE1448" s="81" t="e">
        <f t="shared" ca="1" si="1850"/>
        <v>#N/A</v>
      </c>
      <c r="DF1448" s="81" t="e">
        <f t="shared" ca="1" si="1850"/>
        <v>#N/A</v>
      </c>
      <c r="DG1448" s="81" t="e">
        <f t="shared" ca="1" si="1850"/>
        <v>#N/A</v>
      </c>
      <c r="DH1448" s="81" t="e">
        <f t="shared" ca="1" si="1850"/>
        <v>#N/A</v>
      </c>
      <c r="DI1448" s="81" t="e">
        <f t="shared" ca="1" si="1850"/>
        <v>#N/A</v>
      </c>
      <c r="DJ1448" s="81" t="e">
        <f t="shared" ca="1" si="1850"/>
        <v>#N/A</v>
      </c>
      <c r="DK1448" s="81" t="e">
        <f t="shared" ca="1" si="1850"/>
        <v>#N/A</v>
      </c>
      <c r="DL1448" s="81" t="e">
        <f t="shared" ca="1" si="1850"/>
        <v>#N/A</v>
      </c>
    </row>
    <row r="1449" spans="2:116" x14ac:dyDescent="0.4">
      <c r="C1449" t="s">
        <v>240</v>
      </c>
      <c r="D1449" t="s">
        <v>769</v>
      </c>
      <c r="E1449" s="8" t="str">
        <f t="shared" si="1775"/>
        <v>1449 FAPPER-S</v>
      </c>
      <c r="G1449" s="126" t="str">
        <f>"Net PP&amp;E - "&amp;SUBSTITUTE(G1432,":","")</f>
        <v>Net PP&amp;E - Revenue driven PP&amp;E</v>
      </c>
      <c r="H1449" s="27"/>
      <c r="I1449" s="77">
        <f>SUM(I1447:I1448)</f>
        <v>80</v>
      </c>
      <c r="J1449" s="77"/>
      <c r="K1449" s="33">
        <f t="shared" ca="1" si="1840"/>
        <v>177.65369296939139</v>
      </c>
      <c r="L1449" s="33">
        <f t="shared" ca="1" si="1840"/>
        <v>270.31381155972053</v>
      </c>
      <c r="M1449" s="33">
        <f t="shared" ca="1" si="1840"/>
        <v>356.86447630844037</v>
      </c>
      <c r="N1449" s="33">
        <f t="shared" ca="1" si="1840"/>
        <v>435.94044990221153</v>
      </c>
      <c r="O1449" s="33">
        <f t="shared" ca="1" si="1840"/>
        <v>530.3406763120812</v>
      </c>
      <c r="P1449" s="33">
        <f t="shared" ca="1" si="1840"/>
        <v>624.48827499829383</v>
      </c>
      <c r="Q1449" s="33"/>
      <c r="R1449" s="33">
        <f>$I1449</f>
        <v>80</v>
      </c>
      <c r="S1449" s="77">
        <f t="shared" ref="S1449:AX1449" ca="1" si="1851">SUM(S1447:S1448)</f>
        <v>88.305084745762713</v>
      </c>
      <c r="T1449" s="77">
        <f t="shared" ca="1" si="1851"/>
        <v>96.581442114334962</v>
      </c>
      <c r="U1449" s="77">
        <f t="shared" ca="1" si="1851"/>
        <v>104.8285852010186</v>
      </c>
      <c r="V1449" s="77">
        <f t="shared" ca="1" si="1851"/>
        <v>113.0460188484935</v>
      </c>
      <c r="W1449" s="77">
        <f t="shared" ca="1" si="1851"/>
        <v>121.23323950694254</v>
      </c>
      <c r="X1449" s="77">
        <f t="shared" ca="1" si="1851"/>
        <v>129.38973509180596</v>
      </c>
      <c r="Y1449" s="77">
        <f t="shared" ca="1" si="1851"/>
        <v>137.51498483912471</v>
      </c>
      <c r="Z1449" s="77">
        <f t="shared" ca="1" si="1851"/>
        <v>145.60845915843191</v>
      </c>
      <c r="AA1449" s="77">
        <f t="shared" ca="1" si="1851"/>
        <v>153.66961948315111</v>
      </c>
      <c r="AB1449" s="77">
        <f t="shared" ca="1" si="1851"/>
        <v>161.69791811845874</v>
      </c>
      <c r="AC1449" s="77">
        <f t="shared" ca="1" si="1851"/>
        <v>169.69279808656822</v>
      </c>
      <c r="AD1449" s="77">
        <f t="shared" ca="1" si="1851"/>
        <v>177.65369296939139</v>
      </c>
      <c r="AE1449" s="77">
        <f t="shared" ca="1" si="1851"/>
        <v>185.58002674853361</v>
      </c>
      <c r="AF1449" s="77">
        <f t="shared" ca="1" si="1851"/>
        <v>193.47121364257657</v>
      </c>
      <c r="AG1449" s="77">
        <f t="shared" ca="1" si="1851"/>
        <v>201.32665794160329</v>
      </c>
      <c r="AH1449" s="77">
        <f t="shared" ca="1" si="1851"/>
        <v>209.14575383891861</v>
      </c>
      <c r="AI1449" s="77">
        <f t="shared" ca="1" si="1851"/>
        <v>216.92788525991722</v>
      </c>
      <c r="AJ1449" s="77">
        <f t="shared" ca="1" si="1851"/>
        <v>224.67242568805142</v>
      </c>
      <c r="AK1449" s="77">
        <f t="shared" ca="1" si="1851"/>
        <v>232.37873798784889</v>
      </c>
      <c r="AL1449" s="77">
        <f t="shared" ca="1" si="1851"/>
        <v>240.04617422493106</v>
      </c>
      <c r="AM1449" s="77">
        <f t="shared" ca="1" si="1851"/>
        <v>247.67407548298075</v>
      </c>
      <c r="AN1449" s="77">
        <f t="shared" ca="1" si="1851"/>
        <v>255.26177167760756</v>
      </c>
      <c r="AO1449" s="77">
        <f t="shared" ca="1" si="1851"/>
        <v>262.80858136705854</v>
      </c>
      <c r="AP1449" s="77">
        <f t="shared" ca="1" si="1851"/>
        <v>270.31381155972053</v>
      </c>
      <c r="AQ1449" s="77">
        <f t="shared" ca="1" si="1851"/>
        <v>277.77675751835989</v>
      </c>
      <c r="AR1449" s="77">
        <f t="shared" ca="1" si="1851"/>
        <v>285.19670256104394</v>
      </c>
      <c r="AS1449" s="77">
        <f t="shared" ca="1" si="1851"/>
        <v>292.57291785868875</v>
      </c>
      <c r="AT1449" s="77">
        <f t="shared" ca="1" si="1851"/>
        <v>299.90466222917502</v>
      </c>
      <c r="AU1449" s="77">
        <f t="shared" ca="1" si="1851"/>
        <v>307.19118192797458</v>
      </c>
      <c r="AV1449" s="77">
        <f t="shared" ca="1" si="1851"/>
        <v>314.43171043522841</v>
      </c>
      <c r="AW1449" s="77">
        <f t="shared" ca="1" si="1851"/>
        <v>321.62546823921537</v>
      </c>
      <c r="AX1449" s="77">
        <f t="shared" ca="1" si="1851"/>
        <v>328.77166261615116</v>
      </c>
      <c r="AY1449" s="77">
        <f t="shared" ref="AY1449:CD1449" ca="1" si="1852">SUM(AY1447:AY1448)</f>
        <v>335.86948740625542</v>
      </c>
      <c r="AZ1449" s="77">
        <f t="shared" ca="1" si="1852"/>
        <v>342.91812278602248</v>
      </c>
      <c r="BA1449" s="77">
        <f t="shared" ca="1" si="1852"/>
        <v>349.91673503663304</v>
      </c>
      <c r="BB1449" s="77">
        <f t="shared" ca="1" si="1852"/>
        <v>356.86447630844037</v>
      </c>
      <c r="BC1449" s="77">
        <f t="shared" ca="1" si="1852"/>
        <v>363.76048438146478</v>
      </c>
      <c r="BD1449" s="77">
        <f t="shared" ca="1" si="1852"/>
        <v>370.60388242182859</v>
      </c>
      <c r="BE1449" s="77">
        <f t="shared" ca="1" si="1852"/>
        <v>377.39377873406295</v>
      </c>
      <c r="BF1449" s="77">
        <f t="shared" ca="1" si="1852"/>
        <v>384.12926650921656</v>
      </c>
      <c r="BG1449" s="77">
        <f t="shared" ca="1" si="1852"/>
        <v>390.80942356869485</v>
      </c>
      <c r="BH1449" s="77">
        <f t="shared" ca="1" si="1852"/>
        <v>397.43331210375743</v>
      </c>
      <c r="BI1449" s="77">
        <f t="shared" ca="1" si="1852"/>
        <v>403.99997841060082</v>
      </c>
      <c r="BJ1449" s="77">
        <f t="shared" ca="1" si="1852"/>
        <v>410.50845262094998</v>
      </c>
      <c r="BK1449" s="77">
        <f t="shared" ca="1" si="1852"/>
        <v>416.95774842808476</v>
      </c>
      <c r="BL1449" s="77">
        <f t="shared" ca="1" si="1852"/>
        <v>423.34686280822177</v>
      </c>
      <c r="BM1449" s="77">
        <f t="shared" ca="1" si="1852"/>
        <v>429.67477573717463</v>
      </c>
      <c r="BN1449" s="77">
        <f t="shared" ca="1" si="1852"/>
        <v>435.94044990221153</v>
      </c>
      <c r="BO1449" s="77">
        <f t="shared" ca="1" si="1852"/>
        <v>443.83774566326599</v>
      </c>
      <c r="BP1449" s="77">
        <f t="shared" ca="1" si="1852"/>
        <v>451.72812974661349</v>
      </c>
      <c r="BQ1449" s="77">
        <f t="shared" ca="1" si="1852"/>
        <v>459.61197190987241</v>
      </c>
      <c r="BR1449" s="77">
        <f t="shared" ca="1" si="1852"/>
        <v>467.48965643036149</v>
      </c>
      <c r="BS1449" s="77">
        <f t="shared" ca="1" si="1852"/>
        <v>475.36158249107109</v>
      </c>
      <c r="BT1449" s="77">
        <f t="shared" ca="1" si="1852"/>
        <v>483.22816457554785</v>
      </c>
      <c r="BU1449" s="77">
        <f t="shared" ca="1" si="1852"/>
        <v>491.08983287188244</v>
      </c>
      <c r="BV1449" s="77">
        <f t="shared" ca="1" si="1852"/>
        <v>498.94703368599698</v>
      </c>
      <c r="BW1449" s="77">
        <f t="shared" ca="1" si="1852"/>
        <v>506.80022986443032</v>
      </c>
      <c r="BX1449" s="77">
        <f t="shared" ca="1" si="1852"/>
        <v>514.64990122682491</v>
      </c>
      <c r="BY1449" s="77">
        <f t="shared" ca="1" si="1852"/>
        <v>522.49654500832264</v>
      </c>
      <c r="BZ1449" s="77">
        <f t="shared" ca="1" si="1852"/>
        <v>530.3406763120812</v>
      </c>
      <c r="CA1449" s="77">
        <f t="shared" ca="1" si="1852"/>
        <v>538.18282857212671</v>
      </c>
      <c r="CB1449" s="77">
        <f t="shared" ca="1" si="1852"/>
        <v>546.02355402676392</v>
      </c>
      <c r="CC1449" s="77">
        <f t="shared" ca="1" si="1852"/>
        <v>553.86342420276719</v>
      </c>
      <c r="CD1449" s="77">
        <f t="shared" ca="1" si="1852"/>
        <v>561.70303041058344</v>
      </c>
      <c r="CE1449" s="77">
        <f t="shared" ref="CE1449:CL1449" ca="1" si="1853">SUM(CE1447:CE1448)</f>
        <v>569.54298425078116</v>
      </c>
      <c r="CF1449" s="77">
        <f t="shared" ca="1" si="1853"/>
        <v>577.38391813198223</v>
      </c>
      <c r="CG1449" s="77">
        <f t="shared" ca="1" si="1853"/>
        <v>585.22648580052351</v>
      </c>
      <c r="CH1449" s="77">
        <f t="shared" ca="1" si="1853"/>
        <v>593.07136288209426</v>
      </c>
      <c r="CI1449" s="77">
        <f t="shared" ca="1" si="1853"/>
        <v>600.91924743560548</v>
      </c>
      <c r="CJ1449" s="77">
        <f t="shared" ca="1" si="1853"/>
        <v>608.77086051954825</v>
      </c>
      <c r="CK1449" s="77">
        <f t="shared" ca="1" si="1853"/>
        <v>616.62694677110653</v>
      </c>
      <c r="CL1449" s="77">
        <f t="shared" ca="1" si="1853"/>
        <v>624.48827499829383</v>
      </c>
      <c r="CN1449" s="77">
        <f>SUM(CN1447:CN1448)</f>
        <v>80</v>
      </c>
      <c r="CO1449" s="77" t="e">
        <f t="shared" ref="CO1449" ca="1" si="1854">SUM(CO1447:CO1448)</f>
        <v>#N/A</v>
      </c>
      <c r="CP1449" s="77" t="e">
        <f t="shared" ref="CP1449:DK1449" ca="1" si="1855">SUM(CP1447:CP1448)</f>
        <v>#N/A</v>
      </c>
      <c r="CQ1449" s="77" t="e">
        <f t="shared" ca="1" si="1855"/>
        <v>#N/A</v>
      </c>
      <c r="CR1449" s="77" t="e">
        <f t="shared" ca="1" si="1855"/>
        <v>#N/A</v>
      </c>
      <c r="CS1449" s="77" t="e">
        <f t="shared" ca="1" si="1855"/>
        <v>#N/A</v>
      </c>
      <c r="CT1449" s="77" t="e">
        <f t="shared" ca="1" si="1855"/>
        <v>#N/A</v>
      </c>
      <c r="CU1449" s="77" t="e">
        <f t="shared" ca="1" si="1855"/>
        <v>#N/A</v>
      </c>
      <c r="CV1449" s="77" t="e">
        <f t="shared" ca="1" si="1855"/>
        <v>#N/A</v>
      </c>
      <c r="CW1449" s="77" t="e">
        <f t="shared" ca="1" si="1855"/>
        <v>#N/A</v>
      </c>
      <c r="CX1449" s="77" t="e">
        <f t="shared" ca="1" si="1855"/>
        <v>#N/A</v>
      </c>
      <c r="CY1449" s="77" t="e">
        <f t="shared" ca="1" si="1855"/>
        <v>#N/A</v>
      </c>
      <c r="CZ1449" s="77" t="e">
        <f t="shared" ca="1" si="1855"/>
        <v>#N/A</v>
      </c>
      <c r="DA1449" s="77" t="e">
        <f t="shared" ca="1" si="1855"/>
        <v>#N/A</v>
      </c>
      <c r="DB1449" s="77" t="e">
        <f t="shared" ca="1" si="1855"/>
        <v>#N/A</v>
      </c>
      <c r="DC1449" s="77" t="e">
        <f t="shared" ca="1" si="1855"/>
        <v>#N/A</v>
      </c>
      <c r="DD1449" s="77" t="e">
        <f t="shared" ca="1" si="1855"/>
        <v>#N/A</v>
      </c>
      <c r="DE1449" s="77" t="e">
        <f t="shared" ca="1" si="1855"/>
        <v>#N/A</v>
      </c>
      <c r="DF1449" s="77" t="e">
        <f t="shared" ca="1" si="1855"/>
        <v>#N/A</v>
      </c>
      <c r="DG1449" s="77" t="e">
        <f t="shared" ca="1" si="1855"/>
        <v>#N/A</v>
      </c>
      <c r="DH1449" s="77" t="e">
        <f t="shared" ca="1" si="1855"/>
        <v>#N/A</v>
      </c>
      <c r="DI1449" s="77" t="e">
        <f t="shared" ca="1" si="1855"/>
        <v>#N/A</v>
      </c>
      <c r="DJ1449" s="77" t="e">
        <f t="shared" ca="1" si="1855"/>
        <v>#N/A</v>
      </c>
      <c r="DK1449" s="77" t="e">
        <f t="shared" ca="1" si="1855"/>
        <v>#N/A</v>
      </c>
      <c r="DL1449" s="77" t="e">
        <f t="shared" ref="DL1449" ca="1" si="1856">SUM(DL1447:DL1448)</f>
        <v>#N/A</v>
      </c>
    </row>
    <row r="1450" spans="2:116" x14ac:dyDescent="0.4">
      <c r="B1450" t="s">
        <v>244</v>
      </c>
      <c r="D1450" t="s">
        <v>769</v>
      </c>
      <c r="E1450" s="8" t="str">
        <f t="shared" ref="E1450" si="1857">ROW()&amp;" "&amp;D1450</f>
        <v>1450 FAPPER-S</v>
      </c>
      <c r="G1450" s="126"/>
      <c r="H1450" s="27"/>
      <c r="I1450" s="77"/>
      <c r="J1450" s="77"/>
      <c r="K1450" s="33"/>
      <c r="L1450" s="33"/>
      <c r="M1450" s="33"/>
      <c r="N1450" s="33"/>
      <c r="O1450" s="33"/>
      <c r="P1450" s="33"/>
      <c r="R1450" s="33"/>
      <c r="S1450" s="77"/>
      <c r="T1450" s="77"/>
      <c r="U1450" s="77"/>
      <c r="V1450" s="77"/>
      <c r="W1450" s="77"/>
      <c r="X1450" s="77"/>
      <c r="Y1450" s="77"/>
      <c r="Z1450" s="77"/>
      <c r="AA1450" s="77"/>
      <c r="AB1450" s="77"/>
      <c r="AC1450" s="77"/>
      <c r="AD1450" s="77"/>
      <c r="AE1450" s="77"/>
      <c r="AF1450" s="77"/>
      <c r="AG1450" s="77"/>
      <c r="AH1450" s="77"/>
      <c r="AI1450" s="77"/>
      <c r="AJ1450" s="77"/>
      <c r="AK1450" s="77"/>
      <c r="AL1450" s="77"/>
      <c r="AM1450" s="77"/>
      <c r="AN1450" s="77"/>
      <c r="AO1450" s="77"/>
      <c r="AP1450" s="77"/>
      <c r="AQ1450" s="77"/>
      <c r="AR1450" s="77"/>
      <c r="AS1450" s="77"/>
      <c r="AT1450" s="77"/>
      <c r="AU1450" s="77"/>
      <c r="AV1450" s="77"/>
      <c r="AW1450" s="77"/>
      <c r="AX1450" s="77"/>
      <c r="AY1450" s="77"/>
      <c r="AZ1450" s="77"/>
      <c r="BA1450" s="77"/>
      <c r="BB1450" s="77"/>
      <c r="BC1450" s="77"/>
      <c r="BD1450" s="77"/>
      <c r="BE1450" s="77"/>
      <c r="BF1450" s="77"/>
      <c r="BG1450" s="77"/>
      <c r="BH1450" s="77"/>
      <c r="BI1450" s="77"/>
      <c r="BJ1450" s="77"/>
      <c r="BK1450" s="77"/>
      <c r="BL1450" s="77"/>
      <c r="BM1450" s="77"/>
      <c r="BN1450" s="77"/>
      <c r="BO1450" s="77"/>
      <c r="BP1450" s="77"/>
      <c r="BQ1450" s="77"/>
      <c r="BR1450" s="77"/>
      <c r="BS1450" s="77"/>
      <c r="BT1450" s="77"/>
      <c r="BU1450" s="77"/>
      <c r="BV1450" s="77"/>
      <c r="BW1450" s="77"/>
      <c r="BX1450" s="77"/>
      <c r="BY1450" s="77"/>
      <c r="BZ1450" s="77"/>
      <c r="CA1450" s="77"/>
      <c r="CB1450" s="77"/>
      <c r="CC1450" s="77"/>
      <c r="CD1450" s="77"/>
      <c r="CE1450" s="77"/>
      <c r="CF1450" s="77"/>
      <c r="CG1450" s="77"/>
      <c r="CH1450" s="77"/>
      <c r="CI1450" s="77"/>
      <c r="CJ1450" s="77"/>
      <c r="CK1450" s="77"/>
      <c r="CL1450" s="77"/>
      <c r="CN1450" s="77"/>
      <c r="CO1450" s="77"/>
      <c r="CP1450" s="77"/>
      <c r="CQ1450" s="77"/>
      <c r="CR1450" s="77"/>
      <c r="CS1450" s="77"/>
      <c r="CT1450" s="77"/>
      <c r="CU1450" s="77"/>
      <c r="CV1450" s="77"/>
      <c r="CW1450" s="77"/>
      <c r="CX1450" s="77"/>
      <c r="CY1450" s="77"/>
      <c r="CZ1450" s="77"/>
      <c r="DA1450" s="77"/>
      <c r="DB1450" s="77"/>
      <c r="DC1450" s="77"/>
      <c r="DD1450" s="77"/>
      <c r="DE1450" s="77"/>
      <c r="DF1450" s="77"/>
      <c r="DG1450" s="77"/>
      <c r="DH1450" s="77"/>
      <c r="DI1450" s="77"/>
      <c r="DJ1450" s="77"/>
      <c r="DK1450" s="77"/>
      <c r="DL1450" s="77"/>
    </row>
    <row r="1451" spans="2:116" x14ac:dyDescent="0.4">
      <c r="B1451" t="s">
        <v>332</v>
      </c>
      <c r="D1451" t="s">
        <v>769</v>
      </c>
      <c r="E1451" s="8" t="str">
        <f>ROW()&amp;" "&amp;D1451</f>
        <v>1451 FAPPER-S</v>
      </c>
      <c r="G1451" s="136" t="str">
        <f>G1424</f>
        <v>(Primary label)</v>
      </c>
      <c r="H1451" s="27"/>
      <c r="I1451" s="78"/>
      <c r="J1451" s="78"/>
      <c r="K1451" s="33"/>
      <c r="L1451" s="33"/>
      <c r="M1451" s="33"/>
      <c r="N1451" s="33"/>
      <c r="O1451" s="33"/>
      <c r="P1451" s="33"/>
      <c r="R1451" s="33"/>
      <c r="S1451" s="77"/>
      <c r="T1451" s="77"/>
      <c r="U1451" s="77"/>
      <c r="V1451" s="77"/>
      <c r="W1451" s="77"/>
      <c r="X1451" s="77"/>
      <c r="Y1451" s="77"/>
      <c r="Z1451" s="77"/>
      <c r="AA1451" s="77"/>
      <c r="AB1451" s="77"/>
      <c r="AC1451" s="77"/>
      <c r="AD1451" s="77"/>
      <c r="AE1451" s="77"/>
      <c r="AF1451" s="77"/>
      <c r="AG1451" s="77"/>
      <c r="AH1451" s="77"/>
      <c r="AI1451" s="77"/>
      <c r="AJ1451" s="77"/>
      <c r="AK1451" s="77"/>
      <c r="AL1451" s="77"/>
      <c r="AM1451" s="77"/>
      <c r="AN1451" s="77"/>
      <c r="AO1451" s="77"/>
      <c r="AP1451" s="77"/>
      <c r="AQ1451" s="77"/>
      <c r="AR1451" s="77"/>
      <c r="AS1451" s="77"/>
      <c r="AT1451" s="77"/>
      <c r="AU1451" s="77"/>
      <c r="AV1451" s="77"/>
      <c r="AW1451" s="77"/>
      <c r="AX1451" s="77"/>
      <c r="AY1451" s="77"/>
      <c r="AZ1451" s="77"/>
      <c r="BA1451" s="77"/>
      <c r="BB1451" s="77"/>
      <c r="BC1451" s="77"/>
      <c r="BD1451" s="77"/>
      <c r="BE1451" s="77"/>
      <c r="BF1451" s="77"/>
      <c r="BG1451" s="77"/>
      <c r="BH1451" s="77"/>
      <c r="BI1451" s="77"/>
      <c r="BJ1451" s="77"/>
      <c r="BK1451" s="77"/>
      <c r="BL1451" s="77"/>
      <c r="BM1451" s="77"/>
      <c r="BN1451" s="77"/>
      <c r="BO1451" s="77"/>
      <c r="BP1451" s="77"/>
      <c r="BQ1451" s="77"/>
      <c r="BR1451" s="77"/>
      <c r="BS1451" s="77"/>
      <c r="BT1451" s="77"/>
      <c r="BU1451" s="77"/>
      <c r="BV1451" s="77"/>
      <c r="BW1451" s="77"/>
      <c r="BX1451" s="77"/>
      <c r="BY1451" s="77"/>
      <c r="BZ1451" s="77"/>
      <c r="CA1451" s="77"/>
      <c r="CB1451" s="77"/>
      <c r="CC1451" s="77"/>
      <c r="CD1451" s="77"/>
      <c r="CE1451" s="77"/>
      <c r="CF1451" s="77"/>
      <c r="CG1451" s="77"/>
      <c r="CH1451" s="77"/>
      <c r="CI1451" s="77"/>
      <c r="CJ1451" s="77"/>
      <c r="CK1451" s="77"/>
      <c r="CL1451" s="77"/>
      <c r="CN1451" s="78"/>
      <c r="CO1451" s="77"/>
      <c r="CP1451" s="77"/>
      <c r="CQ1451" s="77"/>
      <c r="CR1451" s="77"/>
      <c r="CS1451" s="77"/>
      <c r="CT1451" s="77"/>
      <c r="CU1451" s="77"/>
      <c r="CV1451" s="77"/>
      <c r="CW1451" s="77"/>
      <c r="CX1451" s="77"/>
      <c r="CY1451" s="77"/>
      <c r="CZ1451" s="77"/>
      <c r="DA1451" s="77"/>
      <c r="DB1451" s="77"/>
      <c r="DC1451" s="77"/>
      <c r="DD1451" s="77"/>
      <c r="DE1451" s="77"/>
      <c r="DF1451" s="77"/>
      <c r="DG1451" s="77"/>
      <c r="DH1451" s="77"/>
      <c r="DI1451" s="77"/>
      <c r="DJ1451" s="77"/>
      <c r="DK1451" s="77"/>
      <c r="DL1451" s="77"/>
    </row>
    <row r="1452" spans="2:116" x14ac:dyDescent="0.4">
      <c r="B1452" t="s">
        <v>332</v>
      </c>
      <c r="D1452" t="s">
        <v>769</v>
      </c>
      <c r="E1452" s="8" t="str">
        <f>ROW()&amp;" "&amp;D1452</f>
        <v>1452 FAPPER-S</v>
      </c>
      <c r="G1452" s="136" t="str">
        <f>G1425</f>
        <v>primary unit</v>
      </c>
      <c r="H1452" s="27"/>
      <c r="I1452" s="78"/>
      <c r="J1452" s="78"/>
      <c r="K1452" s="33"/>
      <c r="L1452" s="33"/>
      <c r="M1452" s="33"/>
      <c r="N1452" s="33"/>
      <c r="O1452" s="33"/>
      <c r="P1452" s="33"/>
      <c r="R1452" s="33"/>
      <c r="S1452" s="77"/>
      <c r="T1452" s="77"/>
      <c r="U1452" s="77"/>
      <c r="V1452" s="77"/>
      <c r="W1452" s="77"/>
      <c r="X1452" s="77"/>
      <c r="Y1452" s="77"/>
      <c r="Z1452" s="77"/>
      <c r="AA1452" s="77"/>
      <c r="AB1452" s="77"/>
      <c r="AC1452" s="77"/>
      <c r="AD1452" s="77"/>
      <c r="AE1452" s="77"/>
      <c r="AF1452" s="77"/>
      <c r="AG1452" s="77"/>
      <c r="AH1452" s="77"/>
      <c r="AI1452" s="77"/>
      <c r="AJ1452" s="77"/>
      <c r="AK1452" s="77"/>
      <c r="AL1452" s="77"/>
      <c r="AM1452" s="77"/>
      <c r="AN1452" s="77"/>
      <c r="AO1452" s="77"/>
      <c r="AP1452" s="77"/>
      <c r="AQ1452" s="77"/>
      <c r="AR1452" s="77"/>
      <c r="AS1452" s="77"/>
      <c r="AT1452" s="77"/>
      <c r="AU1452" s="77"/>
      <c r="AV1452" s="77"/>
      <c r="AW1452" s="77"/>
      <c r="AX1452" s="77"/>
      <c r="AY1452" s="77"/>
      <c r="AZ1452" s="77"/>
      <c r="BA1452" s="77"/>
      <c r="BB1452" s="77"/>
      <c r="BC1452" s="77"/>
      <c r="BD1452" s="77"/>
      <c r="BE1452" s="77"/>
      <c r="BF1452" s="77"/>
      <c r="BG1452" s="77"/>
      <c r="BH1452" s="77"/>
      <c r="BI1452" s="77"/>
      <c r="BJ1452" s="77"/>
      <c r="BK1452" s="77"/>
      <c r="BL1452" s="77"/>
      <c r="BM1452" s="77"/>
      <c r="BN1452" s="77"/>
      <c r="BO1452" s="77"/>
      <c r="BP1452" s="77"/>
      <c r="BQ1452" s="77"/>
      <c r="BR1452" s="77"/>
      <c r="BS1452" s="77"/>
      <c r="BT1452" s="77"/>
      <c r="BU1452" s="77"/>
      <c r="BV1452" s="77"/>
      <c r="BW1452" s="77"/>
      <c r="BX1452" s="77"/>
      <c r="BY1452" s="77"/>
      <c r="BZ1452" s="77"/>
      <c r="CA1452" s="77"/>
      <c r="CB1452" s="77"/>
      <c r="CC1452" s="77"/>
      <c r="CD1452" s="77"/>
      <c r="CE1452" s="77"/>
      <c r="CF1452" s="77"/>
      <c r="CG1452" s="77"/>
      <c r="CH1452" s="77"/>
      <c r="CI1452" s="77"/>
      <c r="CJ1452" s="77"/>
      <c r="CK1452" s="77"/>
      <c r="CL1452" s="77"/>
      <c r="CN1452" s="78"/>
      <c r="CO1452" s="77"/>
      <c r="CP1452" s="77"/>
      <c r="CQ1452" s="77"/>
      <c r="CR1452" s="77"/>
      <c r="CS1452" s="77"/>
      <c r="CT1452" s="77"/>
      <c r="CU1452" s="77"/>
      <c r="CV1452" s="77"/>
      <c r="CW1452" s="77"/>
      <c r="CX1452" s="77"/>
      <c r="CY1452" s="77"/>
      <c r="CZ1452" s="77"/>
      <c r="DA1452" s="77"/>
      <c r="DB1452" s="77"/>
      <c r="DC1452" s="77"/>
      <c r="DD1452" s="77"/>
      <c r="DE1452" s="77"/>
      <c r="DF1452" s="77"/>
      <c r="DG1452" s="77"/>
      <c r="DH1452" s="77"/>
      <c r="DI1452" s="77"/>
      <c r="DJ1452" s="77"/>
      <c r="DK1452" s="77"/>
      <c r="DL1452" s="77"/>
    </row>
    <row r="1453" spans="2:116" x14ac:dyDescent="0.4">
      <c r="B1453" t="s">
        <v>332</v>
      </c>
      <c r="D1453" t="s">
        <v>769</v>
      </c>
      <c r="E1453" s="8" t="str">
        <f>ROW()&amp;" "&amp;D1453</f>
        <v>1453 FAPPER-S</v>
      </c>
      <c r="G1453" s="136" t="str">
        <f>G1426</f>
        <v>Primary revenue driver</v>
      </c>
      <c r="K1453" s="53"/>
      <c r="L1453" s="53"/>
      <c r="M1453" s="53"/>
      <c r="N1453" s="53"/>
      <c r="O1453" s="53"/>
      <c r="P1453" s="53"/>
      <c r="R1453" s="24"/>
      <c r="S1453" s="179" t="str">
        <f t="shared" ref="S1453:AX1453" si="1858">S1426</f>
        <v>S$16</v>
      </c>
      <c r="T1453" s="179" t="str">
        <f t="shared" si="1858"/>
        <v>T$16</v>
      </c>
      <c r="U1453" s="179" t="str">
        <f t="shared" si="1858"/>
        <v>U$16</v>
      </c>
      <c r="V1453" s="179" t="str">
        <f t="shared" si="1858"/>
        <v>V$16</v>
      </c>
      <c r="W1453" s="179" t="str">
        <f t="shared" si="1858"/>
        <v>W$16</v>
      </c>
      <c r="X1453" s="179" t="str">
        <f t="shared" si="1858"/>
        <v>X$16</v>
      </c>
      <c r="Y1453" s="179" t="str">
        <f t="shared" si="1858"/>
        <v>Y$16</v>
      </c>
      <c r="Z1453" s="179" t="str">
        <f t="shared" si="1858"/>
        <v>Z$16</v>
      </c>
      <c r="AA1453" s="179" t="str">
        <f t="shared" si="1858"/>
        <v>AA$16</v>
      </c>
      <c r="AB1453" s="179" t="str">
        <f t="shared" si="1858"/>
        <v>AB$16</v>
      </c>
      <c r="AC1453" s="179" t="str">
        <f t="shared" si="1858"/>
        <v>AC$16</v>
      </c>
      <c r="AD1453" s="179" t="str">
        <f t="shared" si="1858"/>
        <v>AD$16</v>
      </c>
      <c r="AE1453" s="179" t="str">
        <f t="shared" si="1858"/>
        <v>AE$16</v>
      </c>
      <c r="AF1453" s="179" t="str">
        <f t="shared" si="1858"/>
        <v>AF$16</v>
      </c>
      <c r="AG1453" s="179" t="str">
        <f t="shared" si="1858"/>
        <v>AG$16</v>
      </c>
      <c r="AH1453" s="179" t="str">
        <f t="shared" si="1858"/>
        <v>AH$16</v>
      </c>
      <c r="AI1453" s="179" t="str">
        <f t="shared" si="1858"/>
        <v>AI$16</v>
      </c>
      <c r="AJ1453" s="179" t="str">
        <f t="shared" si="1858"/>
        <v>AJ$16</v>
      </c>
      <c r="AK1453" s="179" t="str">
        <f t="shared" si="1858"/>
        <v>AK$16</v>
      </c>
      <c r="AL1453" s="179" t="str">
        <f t="shared" si="1858"/>
        <v>AL$16</v>
      </c>
      <c r="AM1453" s="179" t="str">
        <f t="shared" si="1858"/>
        <v>AM$16</v>
      </c>
      <c r="AN1453" s="179" t="str">
        <f t="shared" si="1858"/>
        <v>AN$16</v>
      </c>
      <c r="AO1453" s="179" t="str">
        <f t="shared" si="1858"/>
        <v>AO$16</v>
      </c>
      <c r="AP1453" s="179" t="str">
        <f t="shared" si="1858"/>
        <v>AP$16</v>
      </c>
      <c r="AQ1453" s="179" t="str">
        <f t="shared" si="1858"/>
        <v>AQ$16</v>
      </c>
      <c r="AR1453" s="179" t="str">
        <f t="shared" si="1858"/>
        <v>AR$16</v>
      </c>
      <c r="AS1453" s="179" t="str">
        <f t="shared" si="1858"/>
        <v>AS$16</v>
      </c>
      <c r="AT1453" s="179" t="str">
        <f t="shared" si="1858"/>
        <v>AT$16</v>
      </c>
      <c r="AU1453" s="179" t="str">
        <f t="shared" si="1858"/>
        <v>AU$16</v>
      </c>
      <c r="AV1453" s="179" t="str">
        <f t="shared" si="1858"/>
        <v>AV$16</v>
      </c>
      <c r="AW1453" s="179" t="str">
        <f t="shared" si="1858"/>
        <v>AW$16</v>
      </c>
      <c r="AX1453" s="179" t="str">
        <f t="shared" si="1858"/>
        <v>AX$16</v>
      </c>
      <c r="AY1453" s="179" t="str">
        <f t="shared" ref="AY1453:CD1453" si="1859">AY1426</f>
        <v>AY$16</v>
      </c>
      <c r="AZ1453" s="179" t="str">
        <f t="shared" si="1859"/>
        <v>AZ$16</v>
      </c>
      <c r="BA1453" s="179" t="str">
        <f t="shared" si="1859"/>
        <v>BA$16</v>
      </c>
      <c r="BB1453" s="179" t="str">
        <f t="shared" si="1859"/>
        <v>BB$16</v>
      </c>
      <c r="BC1453" s="179" t="str">
        <f t="shared" si="1859"/>
        <v>BC$16</v>
      </c>
      <c r="BD1453" s="179" t="str">
        <f t="shared" si="1859"/>
        <v>BD$16</v>
      </c>
      <c r="BE1453" s="179" t="str">
        <f t="shared" si="1859"/>
        <v>BE$16</v>
      </c>
      <c r="BF1453" s="179" t="str">
        <f t="shared" si="1859"/>
        <v>BF$16</v>
      </c>
      <c r="BG1453" s="179" t="str">
        <f t="shared" si="1859"/>
        <v>BG$16</v>
      </c>
      <c r="BH1453" s="179" t="str">
        <f t="shared" si="1859"/>
        <v>BH$16</v>
      </c>
      <c r="BI1453" s="179" t="str">
        <f t="shared" si="1859"/>
        <v>BI$16</v>
      </c>
      <c r="BJ1453" s="179" t="str">
        <f t="shared" si="1859"/>
        <v>BJ$16</v>
      </c>
      <c r="BK1453" s="179" t="str">
        <f t="shared" si="1859"/>
        <v>BK$16</v>
      </c>
      <c r="BL1453" s="179" t="str">
        <f t="shared" si="1859"/>
        <v>BL$16</v>
      </c>
      <c r="BM1453" s="179" t="str">
        <f t="shared" si="1859"/>
        <v>BM$16</v>
      </c>
      <c r="BN1453" s="179" t="str">
        <f t="shared" si="1859"/>
        <v>BN$16</v>
      </c>
      <c r="BO1453" s="179" t="str">
        <f t="shared" si="1859"/>
        <v>BO$16</v>
      </c>
      <c r="BP1453" s="179" t="str">
        <f t="shared" si="1859"/>
        <v>BP$16</v>
      </c>
      <c r="BQ1453" s="179" t="str">
        <f t="shared" si="1859"/>
        <v>BQ$16</v>
      </c>
      <c r="BR1453" s="179" t="str">
        <f t="shared" si="1859"/>
        <v>BR$16</v>
      </c>
      <c r="BS1453" s="179" t="str">
        <f t="shared" si="1859"/>
        <v>BS$16</v>
      </c>
      <c r="BT1453" s="179" t="str">
        <f t="shared" si="1859"/>
        <v>BT$16</v>
      </c>
      <c r="BU1453" s="179" t="str">
        <f t="shared" si="1859"/>
        <v>BU$16</v>
      </c>
      <c r="BV1453" s="179" t="str">
        <f t="shared" si="1859"/>
        <v>BV$16</v>
      </c>
      <c r="BW1453" s="179" t="str">
        <f t="shared" si="1859"/>
        <v>BW$16</v>
      </c>
      <c r="BX1453" s="179" t="str">
        <f t="shared" si="1859"/>
        <v>BX$16</v>
      </c>
      <c r="BY1453" s="179" t="str">
        <f t="shared" si="1859"/>
        <v>BY$16</v>
      </c>
      <c r="BZ1453" s="179" t="str">
        <f t="shared" si="1859"/>
        <v>BZ$16</v>
      </c>
      <c r="CA1453" s="179" t="str">
        <f t="shared" si="1859"/>
        <v>CA$16</v>
      </c>
      <c r="CB1453" s="179" t="str">
        <f t="shared" si="1859"/>
        <v>CB$16</v>
      </c>
      <c r="CC1453" s="179" t="str">
        <f t="shared" si="1859"/>
        <v>CC$16</v>
      </c>
      <c r="CD1453" s="179" t="str">
        <f t="shared" si="1859"/>
        <v>CD$16</v>
      </c>
      <c r="CE1453" s="179" t="str">
        <f t="shared" ref="CE1453:CL1453" si="1860">CE1426</f>
        <v>CE$16</v>
      </c>
      <c r="CF1453" s="179" t="str">
        <f t="shared" si="1860"/>
        <v>CF$16</v>
      </c>
      <c r="CG1453" s="179" t="str">
        <f t="shared" si="1860"/>
        <v>CG$16</v>
      </c>
      <c r="CH1453" s="179" t="str">
        <f t="shared" si="1860"/>
        <v>CH$16</v>
      </c>
      <c r="CI1453" s="179" t="str">
        <f t="shared" si="1860"/>
        <v>CI$16</v>
      </c>
      <c r="CJ1453" s="179" t="str">
        <f t="shared" si="1860"/>
        <v>CJ$16</v>
      </c>
      <c r="CK1453" s="179" t="str">
        <f t="shared" si="1860"/>
        <v>CK$16</v>
      </c>
      <c r="CL1453" s="179" t="str">
        <f t="shared" si="1860"/>
        <v>CL$16</v>
      </c>
      <c r="CO1453" s="179" t="str">
        <f t="shared" ref="CO1453:DL1453" si="1861">CO1426</f>
        <v>CO$16</v>
      </c>
      <c r="CP1453" s="179" t="str">
        <f t="shared" si="1861"/>
        <v>CP$16</v>
      </c>
      <c r="CQ1453" s="179" t="str">
        <f t="shared" si="1861"/>
        <v>CQ$16</v>
      </c>
      <c r="CR1453" s="179" t="str">
        <f t="shared" si="1861"/>
        <v>CR$16</v>
      </c>
      <c r="CS1453" s="179" t="str">
        <f t="shared" si="1861"/>
        <v>CS$16</v>
      </c>
      <c r="CT1453" s="179" t="str">
        <f t="shared" si="1861"/>
        <v>CT$16</v>
      </c>
      <c r="CU1453" s="179" t="str">
        <f t="shared" si="1861"/>
        <v>CU$16</v>
      </c>
      <c r="CV1453" s="179" t="str">
        <f t="shared" si="1861"/>
        <v>CV$16</v>
      </c>
      <c r="CW1453" s="179" t="str">
        <f t="shared" si="1861"/>
        <v>CW$16</v>
      </c>
      <c r="CX1453" s="179" t="str">
        <f t="shared" si="1861"/>
        <v>CX$16</v>
      </c>
      <c r="CY1453" s="179" t="str">
        <f t="shared" si="1861"/>
        <v>CY$16</v>
      </c>
      <c r="CZ1453" s="179" t="str">
        <f t="shared" si="1861"/>
        <v>CZ$16</v>
      </c>
      <c r="DA1453" s="179" t="str">
        <f t="shared" si="1861"/>
        <v>DA$16</v>
      </c>
      <c r="DB1453" s="179" t="str">
        <f t="shared" si="1861"/>
        <v>DB$16</v>
      </c>
      <c r="DC1453" s="179" t="str">
        <f t="shared" si="1861"/>
        <v>DC$16</v>
      </c>
      <c r="DD1453" s="179" t="str">
        <f t="shared" si="1861"/>
        <v>DD$16</v>
      </c>
      <c r="DE1453" s="179" t="str">
        <f t="shared" si="1861"/>
        <v>DE$16</v>
      </c>
      <c r="DF1453" s="179" t="str">
        <f t="shared" si="1861"/>
        <v>DF$16</v>
      </c>
      <c r="DG1453" s="179" t="str">
        <f t="shared" si="1861"/>
        <v>DG$16</v>
      </c>
      <c r="DH1453" s="179" t="str">
        <f t="shared" si="1861"/>
        <v>DH$16</v>
      </c>
      <c r="DI1453" s="179" t="str">
        <f t="shared" si="1861"/>
        <v>DI$16</v>
      </c>
      <c r="DJ1453" s="179" t="str">
        <f t="shared" si="1861"/>
        <v>DJ$16</v>
      </c>
      <c r="DK1453" s="179" t="str">
        <f t="shared" si="1861"/>
        <v>DK$16</v>
      </c>
      <c r="DL1453" s="179" t="str">
        <f t="shared" si="1861"/>
        <v>DL$16</v>
      </c>
    </row>
    <row r="1454" spans="2:116" x14ac:dyDescent="0.4">
      <c r="B1454" t="s">
        <v>332</v>
      </c>
      <c r="D1454" t="s">
        <v>769</v>
      </c>
      <c r="E1454" s="8" t="str">
        <f>ROW()&amp;" "&amp;D1454</f>
        <v>1454 FAPPER-S</v>
      </c>
      <c r="G1454" s="136" t="str">
        <f>G1427</f>
        <v>Primary volume driver</v>
      </c>
      <c r="H1454" s="12"/>
      <c r="I1454" s="60"/>
      <c r="J1454" s="60"/>
      <c r="K1454" s="15"/>
      <c r="L1454" s="15"/>
      <c r="M1454" s="15"/>
      <c r="N1454" s="15"/>
      <c r="O1454" s="15"/>
      <c r="P1454" s="15"/>
      <c r="R1454" s="15"/>
      <c r="S1454" s="179" t="str">
        <f t="shared" ref="S1454:AX1454" si="1862">S1427</f>
        <v>S$17</v>
      </c>
      <c r="T1454" s="179" t="str">
        <f t="shared" si="1862"/>
        <v>T$17</v>
      </c>
      <c r="U1454" s="179" t="str">
        <f t="shared" si="1862"/>
        <v>U$17</v>
      </c>
      <c r="V1454" s="179" t="str">
        <f t="shared" si="1862"/>
        <v>V$17</v>
      </c>
      <c r="W1454" s="179" t="str">
        <f t="shared" si="1862"/>
        <v>W$17</v>
      </c>
      <c r="X1454" s="179" t="str">
        <f t="shared" si="1862"/>
        <v>X$17</v>
      </c>
      <c r="Y1454" s="179" t="str">
        <f t="shared" si="1862"/>
        <v>Y$17</v>
      </c>
      <c r="Z1454" s="179" t="str">
        <f t="shared" si="1862"/>
        <v>Z$17</v>
      </c>
      <c r="AA1454" s="179" t="str">
        <f t="shared" si="1862"/>
        <v>AA$17</v>
      </c>
      <c r="AB1454" s="179" t="str">
        <f t="shared" si="1862"/>
        <v>AB$17</v>
      </c>
      <c r="AC1454" s="179" t="str">
        <f t="shared" si="1862"/>
        <v>AC$17</v>
      </c>
      <c r="AD1454" s="179" t="str">
        <f t="shared" si="1862"/>
        <v>AD$17</v>
      </c>
      <c r="AE1454" s="179" t="str">
        <f t="shared" si="1862"/>
        <v>AE$17</v>
      </c>
      <c r="AF1454" s="179" t="str">
        <f t="shared" si="1862"/>
        <v>AF$17</v>
      </c>
      <c r="AG1454" s="179" t="str">
        <f t="shared" si="1862"/>
        <v>AG$17</v>
      </c>
      <c r="AH1454" s="179" t="str">
        <f t="shared" si="1862"/>
        <v>AH$17</v>
      </c>
      <c r="AI1454" s="179" t="str">
        <f t="shared" si="1862"/>
        <v>AI$17</v>
      </c>
      <c r="AJ1454" s="179" t="str">
        <f t="shared" si="1862"/>
        <v>AJ$17</v>
      </c>
      <c r="AK1454" s="179" t="str">
        <f t="shared" si="1862"/>
        <v>AK$17</v>
      </c>
      <c r="AL1454" s="179" t="str">
        <f t="shared" si="1862"/>
        <v>AL$17</v>
      </c>
      <c r="AM1454" s="179" t="str">
        <f t="shared" si="1862"/>
        <v>AM$17</v>
      </c>
      <c r="AN1454" s="179" t="str">
        <f t="shared" si="1862"/>
        <v>AN$17</v>
      </c>
      <c r="AO1454" s="179" t="str">
        <f t="shared" si="1862"/>
        <v>AO$17</v>
      </c>
      <c r="AP1454" s="179" t="str">
        <f t="shared" si="1862"/>
        <v>AP$17</v>
      </c>
      <c r="AQ1454" s="179" t="str">
        <f t="shared" si="1862"/>
        <v>AQ$17</v>
      </c>
      <c r="AR1454" s="179" t="str">
        <f t="shared" si="1862"/>
        <v>AR$17</v>
      </c>
      <c r="AS1454" s="179" t="str">
        <f t="shared" si="1862"/>
        <v>AS$17</v>
      </c>
      <c r="AT1454" s="179" t="str">
        <f t="shared" si="1862"/>
        <v>AT$17</v>
      </c>
      <c r="AU1454" s="179" t="str">
        <f t="shared" si="1862"/>
        <v>AU$17</v>
      </c>
      <c r="AV1454" s="179" t="str">
        <f t="shared" si="1862"/>
        <v>AV$17</v>
      </c>
      <c r="AW1454" s="179" t="str">
        <f t="shared" si="1862"/>
        <v>AW$17</v>
      </c>
      <c r="AX1454" s="179" t="str">
        <f t="shared" si="1862"/>
        <v>AX$17</v>
      </c>
      <c r="AY1454" s="179" t="str">
        <f t="shared" ref="AY1454:CD1454" si="1863">AY1427</f>
        <v>AY$17</v>
      </c>
      <c r="AZ1454" s="179" t="str">
        <f t="shared" si="1863"/>
        <v>AZ$17</v>
      </c>
      <c r="BA1454" s="179" t="str">
        <f t="shared" si="1863"/>
        <v>BA$17</v>
      </c>
      <c r="BB1454" s="179" t="str">
        <f t="shared" si="1863"/>
        <v>BB$17</v>
      </c>
      <c r="BC1454" s="179" t="str">
        <f t="shared" si="1863"/>
        <v>BC$17</v>
      </c>
      <c r="BD1454" s="179" t="str">
        <f t="shared" si="1863"/>
        <v>BD$17</v>
      </c>
      <c r="BE1454" s="179" t="str">
        <f t="shared" si="1863"/>
        <v>BE$17</v>
      </c>
      <c r="BF1454" s="179" t="str">
        <f t="shared" si="1863"/>
        <v>BF$17</v>
      </c>
      <c r="BG1454" s="179" t="str">
        <f t="shared" si="1863"/>
        <v>BG$17</v>
      </c>
      <c r="BH1454" s="179" t="str">
        <f t="shared" si="1863"/>
        <v>BH$17</v>
      </c>
      <c r="BI1454" s="179" t="str">
        <f t="shared" si="1863"/>
        <v>BI$17</v>
      </c>
      <c r="BJ1454" s="179" t="str">
        <f t="shared" si="1863"/>
        <v>BJ$17</v>
      </c>
      <c r="BK1454" s="179" t="str">
        <f t="shared" si="1863"/>
        <v>BK$17</v>
      </c>
      <c r="BL1454" s="179" t="str">
        <f t="shared" si="1863"/>
        <v>BL$17</v>
      </c>
      <c r="BM1454" s="179" t="str">
        <f t="shared" si="1863"/>
        <v>BM$17</v>
      </c>
      <c r="BN1454" s="179" t="str">
        <f t="shared" si="1863"/>
        <v>BN$17</v>
      </c>
      <c r="BO1454" s="179" t="str">
        <f t="shared" si="1863"/>
        <v>BO$17</v>
      </c>
      <c r="BP1454" s="179" t="str">
        <f t="shared" si="1863"/>
        <v>BP$17</v>
      </c>
      <c r="BQ1454" s="179" t="str">
        <f t="shared" si="1863"/>
        <v>BQ$17</v>
      </c>
      <c r="BR1454" s="179" t="str">
        <f t="shared" si="1863"/>
        <v>BR$17</v>
      </c>
      <c r="BS1454" s="179" t="str">
        <f t="shared" si="1863"/>
        <v>BS$17</v>
      </c>
      <c r="BT1454" s="179" t="str">
        <f t="shared" si="1863"/>
        <v>BT$17</v>
      </c>
      <c r="BU1454" s="179" t="str">
        <f t="shared" si="1863"/>
        <v>BU$17</v>
      </c>
      <c r="BV1454" s="179" t="str">
        <f t="shared" si="1863"/>
        <v>BV$17</v>
      </c>
      <c r="BW1454" s="179" t="str">
        <f t="shared" si="1863"/>
        <v>BW$17</v>
      </c>
      <c r="BX1454" s="179" t="str">
        <f t="shared" si="1863"/>
        <v>BX$17</v>
      </c>
      <c r="BY1454" s="179" t="str">
        <f t="shared" si="1863"/>
        <v>BY$17</v>
      </c>
      <c r="BZ1454" s="179" t="str">
        <f t="shared" si="1863"/>
        <v>BZ$17</v>
      </c>
      <c r="CA1454" s="179" t="str">
        <f t="shared" si="1863"/>
        <v>CA$17</v>
      </c>
      <c r="CB1454" s="179" t="str">
        <f t="shared" si="1863"/>
        <v>CB$17</v>
      </c>
      <c r="CC1454" s="179" t="str">
        <f t="shared" si="1863"/>
        <v>CC$17</v>
      </c>
      <c r="CD1454" s="179" t="str">
        <f t="shared" si="1863"/>
        <v>CD$17</v>
      </c>
      <c r="CE1454" s="179" t="str">
        <f t="shared" ref="CE1454:CL1454" si="1864">CE1427</f>
        <v>CE$17</v>
      </c>
      <c r="CF1454" s="179" t="str">
        <f t="shared" si="1864"/>
        <v>CF$17</v>
      </c>
      <c r="CG1454" s="179" t="str">
        <f t="shared" si="1864"/>
        <v>CG$17</v>
      </c>
      <c r="CH1454" s="179" t="str">
        <f t="shared" si="1864"/>
        <v>CH$17</v>
      </c>
      <c r="CI1454" s="179" t="str">
        <f t="shared" si="1864"/>
        <v>CI$17</v>
      </c>
      <c r="CJ1454" s="179" t="str">
        <f t="shared" si="1864"/>
        <v>CJ$17</v>
      </c>
      <c r="CK1454" s="179" t="str">
        <f t="shared" si="1864"/>
        <v>CK$17</v>
      </c>
      <c r="CL1454" s="179" t="str">
        <f t="shared" si="1864"/>
        <v>CL$17</v>
      </c>
      <c r="CN1454" s="60"/>
      <c r="CO1454" s="179" t="str">
        <f t="shared" ref="CO1454:DL1454" si="1865">CO1427</f>
        <v>CO$17</v>
      </c>
      <c r="CP1454" s="179" t="str">
        <f t="shared" si="1865"/>
        <v>CP$17</v>
      </c>
      <c r="CQ1454" s="179" t="str">
        <f t="shared" si="1865"/>
        <v>CQ$17</v>
      </c>
      <c r="CR1454" s="179" t="str">
        <f t="shared" si="1865"/>
        <v>CR$17</v>
      </c>
      <c r="CS1454" s="179" t="str">
        <f t="shared" si="1865"/>
        <v>CS$17</v>
      </c>
      <c r="CT1454" s="179" t="str">
        <f t="shared" si="1865"/>
        <v>CT$17</v>
      </c>
      <c r="CU1454" s="179" t="str">
        <f t="shared" si="1865"/>
        <v>CU$17</v>
      </c>
      <c r="CV1454" s="179" t="str">
        <f t="shared" si="1865"/>
        <v>CV$17</v>
      </c>
      <c r="CW1454" s="179" t="str">
        <f t="shared" si="1865"/>
        <v>CW$17</v>
      </c>
      <c r="CX1454" s="179" t="str">
        <f t="shared" si="1865"/>
        <v>CX$17</v>
      </c>
      <c r="CY1454" s="179" t="str">
        <f t="shared" si="1865"/>
        <v>CY$17</v>
      </c>
      <c r="CZ1454" s="179" t="str">
        <f t="shared" si="1865"/>
        <v>CZ$17</v>
      </c>
      <c r="DA1454" s="179" t="str">
        <f t="shared" si="1865"/>
        <v>DA$17</v>
      </c>
      <c r="DB1454" s="179" t="str">
        <f t="shared" si="1865"/>
        <v>DB$17</v>
      </c>
      <c r="DC1454" s="179" t="str">
        <f t="shared" si="1865"/>
        <v>DC$17</v>
      </c>
      <c r="DD1454" s="179" t="str">
        <f t="shared" si="1865"/>
        <v>DD$17</v>
      </c>
      <c r="DE1454" s="179" t="str">
        <f t="shared" si="1865"/>
        <v>DE$17</v>
      </c>
      <c r="DF1454" s="179" t="str">
        <f t="shared" si="1865"/>
        <v>DF$17</v>
      </c>
      <c r="DG1454" s="179" t="str">
        <f t="shared" si="1865"/>
        <v>DG$17</v>
      </c>
      <c r="DH1454" s="179" t="str">
        <f t="shared" si="1865"/>
        <v>DH$17</v>
      </c>
      <c r="DI1454" s="179" t="str">
        <f t="shared" si="1865"/>
        <v>DI$17</v>
      </c>
      <c r="DJ1454" s="179" t="str">
        <f t="shared" si="1865"/>
        <v>DJ$17</v>
      </c>
      <c r="DK1454" s="179" t="str">
        <f t="shared" si="1865"/>
        <v>DK$17</v>
      </c>
      <c r="DL1454" s="179" t="str">
        <f t="shared" si="1865"/>
        <v>DL$17</v>
      </c>
    </row>
    <row r="1455" spans="2:116" x14ac:dyDescent="0.4">
      <c r="B1455" t="s">
        <v>332</v>
      </c>
      <c r="D1455" t="s">
        <v>769</v>
      </c>
      <c r="E1455" s="8" t="str">
        <f t="shared" ref="E1455:E1458" si="1866">ROW()&amp;" "&amp;D1455</f>
        <v>1455 FAPPER-S</v>
      </c>
      <c r="G1455" s="191" t="str">
        <f>G1432</f>
        <v>Revenue driven PP&amp;E:</v>
      </c>
      <c r="H1455" s="12"/>
      <c r="I1455" s="60"/>
      <c r="J1455" s="60"/>
      <c r="K1455" s="15"/>
      <c r="L1455" s="15"/>
      <c r="M1455" s="15"/>
      <c r="N1455" s="15"/>
      <c r="O1455" s="15"/>
      <c r="P1455" s="15"/>
      <c r="R1455" s="15"/>
      <c r="S1455" s="179">
        <f t="shared" ref="S1455:AX1455" si="1867">S1428</f>
        <v>0</v>
      </c>
      <c r="T1455" s="179">
        <f t="shared" si="1867"/>
        <v>0</v>
      </c>
      <c r="U1455" s="179">
        <f t="shared" si="1867"/>
        <v>0</v>
      </c>
      <c r="V1455" s="179">
        <f t="shared" si="1867"/>
        <v>0</v>
      </c>
      <c r="W1455" s="179">
        <f t="shared" si="1867"/>
        <v>0</v>
      </c>
      <c r="X1455" s="179">
        <f t="shared" si="1867"/>
        <v>0</v>
      </c>
      <c r="Y1455" s="179">
        <f t="shared" si="1867"/>
        <v>0</v>
      </c>
      <c r="Z1455" s="179">
        <f t="shared" si="1867"/>
        <v>0</v>
      </c>
      <c r="AA1455" s="179">
        <f t="shared" si="1867"/>
        <v>0</v>
      </c>
      <c r="AB1455" s="179">
        <f t="shared" si="1867"/>
        <v>0</v>
      </c>
      <c r="AC1455" s="179">
        <f t="shared" si="1867"/>
        <v>0</v>
      </c>
      <c r="AD1455" s="179">
        <f t="shared" si="1867"/>
        <v>0</v>
      </c>
      <c r="AE1455" s="179">
        <f t="shared" si="1867"/>
        <v>0</v>
      </c>
      <c r="AF1455" s="179">
        <f t="shared" si="1867"/>
        <v>0</v>
      </c>
      <c r="AG1455" s="179">
        <f t="shared" si="1867"/>
        <v>0</v>
      </c>
      <c r="AH1455" s="179">
        <f t="shared" si="1867"/>
        <v>0</v>
      </c>
      <c r="AI1455" s="179">
        <f t="shared" si="1867"/>
        <v>0</v>
      </c>
      <c r="AJ1455" s="179">
        <f t="shared" si="1867"/>
        <v>0</v>
      </c>
      <c r="AK1455" s="179">
        <f t="shared" si="1867"/>
        <v>0</v>
      </c>
      <c r="AL1455" s="179">
        <f t="shared" si="1867"/>
        <v>0</v>
      </c>
      <c r="AM1455" s="179">
        <f t="shared" si="1867"/>
        <v>0</v>
      </c>
      <c r="AN1455" s="179">
        <f t="shared" si="1867"/>
        <v>0</v>
      </c>
      <c r="AO1455" s="179">
        <f t="shared" si="1867"/>
        <v>0</v>
      </c>
      <c r="AP1455" s="179">
        <f t="shared" si="1867"/>
        <v>0</v>
      </c>
      <c r="AQ1455" s="179">
        <f t="shared" si="1867"/>
        <v>0</v>
      </c>
      <c r="AR1455" s="179">
        <f t="shared" si="1867"/>
        <v>0</v>
      </c>
      <c r="AS1455" s="179">
        <f t="shared" si="1867"/>
        <v>0</v>
      </c>
      <c r="AT1455" s="179">
        <f t="shared" si="1867"/>
        <v>0</v>
      </c>
      <c r="AU1455" s="179">
        <f t="shared" si="1867"/>
        <v>0</v>
      </c>
      <c r="AV1455" s="179">
        <f t="shared" si="1867"/>
        <v>0</v>
      </c>
      <c r="AW1455" s="179">
        <f t="shared" si="1867"/>
        <v>0</v>
      </c>
      <c r="AX1455" s="179">
        <f t="shared" si="1867"/>
        <v>0</v>
      </c>
      <c r="AY1455" s="179">
        <f t="shared" ref="AY1455:CD1455" si="1868">AY1428</f>
        <v>0</v>
      </c>
      <c r="AZ1455" s="179">
        <f t="shared" si="1868"/>
        <v>0</v>
      </c>
      <c r="BA1455" s="179">
        <f t="shared" si="1868"/>
        <v>0</v>
      </c>
      <c r="BB1455" s="179">
        <f t="shared" si="1868"/>
        <v>0</v>
      </c>
      <c r="BC1455" s="179">
        <f t="shared" si="1868"/>
        <v>0</v>
      </c>
      <c r="BD1455" s="179">
        <f t="shared" si="1868"/>
        <v>0</v>
      </c>
      <c r="BE1455" s="179">
        <f t="shared" si="1868"/>
        <v>0</v>
      </c>
      <c r="BF1455" s="179">
        <f t="shared" si="1868"/>
        <v>0</v>
      </c>
      <c r="BG1455" s="179">
        <f t="shared" si="1868"/>
        <v>0</v>
      </c>
      <c r="BH1455" s="179">
        <f t="shared" si="1868"/>
        <v>0</v>
      </c>
      <c r="BI1455" s="179">
        <f t="shared" si="1868"/>
        <v>0</v>
      </c>
      <c r="BJ1455" s="179">
        <f t="shared" si="1868"/>
        <v>0</v>
      </c>
      <c r="BK1455" s="179">
        <f t="shared" si="1868"/>
        <v>0</v>
      </c>
      <c r="BL1455" s="179">
        <f t="shared" si="1868"/>
        <v>0</v>
      </c>
      <c r="BM1455" s="179">
        <f t="shared" si="1868"/>
        <v>0</v>
      </c>
      <c r="BN1455" s="179">
        <f t="shared" si="1868"/>
        <v>0</v>
      </c>
      <c r="BO1455" s="179">
        <f t="shared" si="1868"/>
        <v>0</v>
      </c>
      <c r="BP1455" s="179">
        <f t="shared" si="1868"/>
        <v>0</v>
      </c>
      <c r="BQ1455" s="179">
        <f t="shared" si="1868"/>
        <v>0</v>
      </c>
      <c r="BR1455" s="179">
        <f t="shared" si="1868"/>
        <v>0</v>
      </c>
      <c r="BS1455" s="179">
        <f t="shared" si="1868"/>
        <v>0</v>
      </c>
      <c r="BT1455" s="179">
        <f t="shared" si="1868"/>
        <v>0</v>
      </c>
      <c r="BU1455" s="179">
        <f t="shared" si="1868"/>
        <v>0</v>
      </c>
      <c r="BV1455" s="179">
        <f t="shared" si="1868"/>
        <v>0</v>
      </c>
      <c r="BW1455" s="179">
        <f t="shared" si="1868"/>
        <v>0</v>
      </c>
      <c r="BX1455" s="179">
        <f t="shared" si="1868"/>
        <v>0</v>
      </c>
      <c r="BY1455" s="179">
        <f t="shared" si="1868"/>
        <v>0</v>
      </c>
      <c r="BZ1455" s="179">
        <f t="shared" si="1868"/>
        <v>0</v>
      </c>
      <c r="CA1455" s="179">
        <f t="shared" si="1868"/>
        <v>0</v>
      </c>
      <c r="CB1455" s="179">
        <f t="shared" si="1868"/>
        <v>0</v>
      </c>
      <c r="CC1455" s="179">
        <f t="shared" si="1868"/>
        <v>0</v>
      </c>
      <c r="CD1455" s="179">
        <f t="shared" si="1868"/>
        <v>0</v>
      </c>
      <c r="CE1455" s="179">
        <f t="shared" ref="CE1455:CL1455" si="1869">CE1428</f>
        <v>0</v>
      </c>
      <c r="CF1455" s="179">
        <f t="shared" si="1869"/>
        <v>0</v>
      </c>
      <c r="CG1455" s="179">
        <f t="shared" si="1869"/>
        <v>0</v>
      </c>
      <c r="CH1455" s="179">
        <f t="shared" si="1869"/>
        <v>0</v>
      </c>
      <c r="CI1455" s="179">
        <f t="shared" si="1869"/>
        <v>0</v>
      </c>
      <c r="CJ1455" s="179">
        <f t="shared" si="1869"/>
        <v>0</v>
      </c>
      <c r="CK1455" s="179">
        <f t="shared" si="1869"/>
        <v>0</v>
      </c>
      <c r="CL1455" s="179">
        <f t="shared" si="1869"/>
        <v>0</v>
      </c>
      <c r="CN1455" s="60"/>
      <c r="CO1455" s="179">
        <f t="shared" ref="CO1455:DL1455" si="1870">CO1428</f>
        <v>0</v>
      </c>
      <c r="CP1455" s="179">
        <f t="shared" si="1870"/>
        <v>0</v>
      </c>
      <c r="CQ1455" s="179">
        <f t="shared" si="1870"/>
        <v>0</v>
      </c>
      <c r="CR1455" s="179">
        <f t="shared" si="1870"/>
        <v>0</v>
      </c>
      <c r="CS1455" s="179">
        <f t="shared" si="1870"/>
        <v>0</v>
      </c>
      <c r="CT1455" s="179">
        <f t="shared" si="1870"/>
        <v>0</v>
      </c>
      <c r="CU1455" s="179">
        <f t="shared" si="1870"/>
        <v>0</v>
      </c>
      <c r="CV1455" s="179">
        <f t="shared" si="1870"/>
        <v>0</v>
      </c>
      <c r="CW1455" s="179">
        <f t="shared" si="1870"/>
        <v>0</v>
      </c>
      <c r="CX1455" s="179">
        <f t="shared" si="1870"/>
        <v>0</v>
      </c>
      <c r="CY1455" s="179">
        <f t="shared" si="1870"/>
        <v>0</v>
      </c>
      <c r="CZ1455" s="179">
        <f t="shared" si="1870"/>
        <v>0</v>
      </c>
      <c r="DA1455" s="179">
        <f t="shared" si="1870"/>
        <v>0</v>
      </c>
      <c r="DB1455" s="179">
        <f t="shared" si="1870"/>
        <v>0</v>
      </c>
      <c r="DC1455" s="179">
        <f t="shared" si="1870"/>
        <v>0</v>
      </c>
      <c r="DD1455" s="179">
        <f t="shared" si="1870"/>
        <v>0</v>
      </c>
      <c r="DE1455" s="179">
        <f t="shared" si="1870"/>
        <v>0</v>
      </c>
      <c r="DF1455" s="179">
        <f t="shared" si="1870"/>
        <v>0</v>
      </c>
      <c r="DG1455" s="179">
        <f t="shared" si="1870"/>
        <v>0</v>
      </c>
      <c r="DH1455" s="179">
        <f t="shared" si="1870"/>
        <v>0</v>
      </c>
      <c r="DI1455" s="179">
        <f t="shared" si="1870"/>
        <v>0</v>
      </c>
      <c r="DJ1455" s="179">
        <f t="shared" si="1870"/>
        <v>0</v>
      </c>
      <c r="DK1455" s="179">
        <f t="shared" si="1870"/>
        <v>0</v>
      </c>
      <c r="DL1455" s="179">
        <f t="shared" si="1870"/>
        <v>0</v>
      </c>
    </row>
    <row r="1456" spans="2:116" x14ac:dyDescent="0.4">
      <c r="B1456" t="s">
        <v>332</v>
      </c>
      <c r="D1456" t="s">
        <v>769</v>
      </c>
      <c r="E1456" s="8" t="str">
        <f t="shared" ref="E1456" si="1871">ROW()&amp;" "&amp;D1456</f>
        <v>1456 FAPPER-S</v>
      </c>
      <c r="G1456" s="241" t="str">
        <f>IFERROR(SUBSTITUTE(TRIM(MID(G1432, SEARCH("-", G1432) + 1, LEN(G1432))),":",""),"no unit")</f>
        <v>no unit</v>
      </c>
      <c r="H1456" s="12"/>
      <c r="I1456" s="60"/>
      <c r="J1456" s="60"/>
      <c r="K1456" s="15"/>
      <c r="L1456" s="15"/>
      <c r="M1456" s="15"/>
      <c r="N1456" s="15"/>
      <c r="O1456" s="15"/>
      <c r="P1456" s="15"/>
      <c r="R1456" s="15"/>
      <c r="S1456" s="179"/>
      <c r="T1456" s="179"/>
      <c r="U1456" s="179"/>
      <c r="V1456" s="179"/>
      <c r="W1456" s="179"/>
      <c r="X1456" s="179"/>
      <c r="Y1456" s="179"/>
      <c r="Z1456" s="179"/>
      <c r="AA1456" s="179"/>
      <c r="AB1456" s="179"/>
      <c r="AC1456" s="179"/>
      <c r="AD1456" s="179"/>
      <c r="AE1456" s="179"/>
      <c r="AF1456" s="179"/>
      <c r="AG1456" s="179"/>
      <c r="AH1456" s="179"/>
      <c r="AI1456" s="179"/>
      <c r="AJ1456" s="179"/>
      <c r="AK1456" s="179"/>
      <c r="AL1456" s="179"/>
      <c r="AM1456" s="179"/>
      <c r="AN1456" s="179"/>
      <c r="AO1456" s="179"/>
      <c r="AP1456" s="179"/>
      <c r="AQ1456" s="179"/>
      <c r="AR1456" s="179"/>
      <c r="AS1456" s="179"/>
      <c r="AT1456" s="179"/>
      <c r="AU1456" s="179"/>
      <c r="AV1456" s="179"/>
      <c r="AW1456" s="179"/>
      <c r="AX1456" s="179"/>
      <c r="AY1456" s="179"/>
      <c r="AZ1456" s="179"/>
      <c r="BA1456" s="179"/>
      <c r="BB1456" s="179"/>
      <c r="BC1456" s="179"/>
      <c r="BD1456" s="179"/>
      <c r="BE1456" s="179"/>
      <c r="BF1456" s="179"/>
      <c r="BG1456" s="179"/>
      <c r="BH1456" s="179"/>
      <c r="BI1456" s="179"/>
      <c r="BJ1456" s="179"/>
      <c r="BK1456" s="179"/>
      <c r="BL1456" s="179"/>
      <c r="BM1456" s="179"/>
      <c r="BN1456" s="179"/>
      <c r="BO1456" s="179"/>
      <c r="BP1456" s="179"/>
      <c r="BQ1456" s="179"/>
      <c r="BR1456" s="179"/>
      <c r="BS1456" s="179"/>
      <c r="BT1456" s="179"/>
      <c r="BU1456" s="179"/>
      <c r="BV1456" s="179"/>
      <c r="BW1456" s="179"/>
      <c r="BX1456" s="179"/>
      <c r="BY1456" s="179"/>
      <c r="BZ1456" s="179"/>
      <c r="CA1456" s="179"/>
      <c r="CB1456" s="179"/>
      <c r="CC1456" s="179"/>
      <c r="CD1456" s="179"/>
      <c r="CE1456" s="179"/>
      <c r="CF1456" s="179"/>
      <c r="CG1456" s="179"/>
      <c r="CH1456" s="179"/>
      <c r="CI1456" s="179"/>
      <c r="CJ1456" s="179"/>
      <c r="CK1456" s="179"/>
      <c r="CL1456" s="179"/>
      <c r="CN1456" s="60"/>
      <c r="CO1456" s="179"/>
      <c r="CP1456" s="179"/>
      <c r="CQ1456" s="179"/>
      <c r="CR1456" s="179"/>
      <c r="CS1456" s="179"/>
      <c r="CT1456" s="179"/>
      <c r="CU1456" s="179"/>
      <c r="CV1456" s="179"/>
      <c r="CW1456" s="179"/>
      <c r="CX1456" s="179"/>
      <c r="CY1456" s="179"/>
      <c r="CZ1456" s="179"/>
      <c r="DA1456" s="179"/>
      <c r="DB1456" s="179"/>
      <c r="DC1456" s="179"/>
      <c r="DD1456" s="179"/>
      <c r="DE1456" s="179"/>
      <c r="DF1456" s="179"/>
      <c r="DG1456" s="179"/>
      <c r="DH1456" s="179"/>
      <c r="DI1456" s="179"/>
      <c r="DJ1456" s="179"/>
      <c r="DK1456" s="179"/>
      <c r="DL1456" s="179"/>
    </row>
    <row r="1457" spans="1:116" x14ac:dyDescent="0.4">
      <c r="A1457" s="3"/>
      <c r="B1457" t="s">
        <v>332</v>
      </c>
      <c r="D1457" t="s">
        <v>769</v>
      </c>
      <c r="E1457" s="8" t="str">
        <f t="shared" si="1866"/>
        <v>1457 FAPPER-S</v>
      </c>
      <c r="G1457" s="191" t="str">
        <f>G1430</f>
        <v>Secondary revenue driver</v>
      </c>
      <c r="H1457" s="90"/>
      <c r="I1457" s="213"/>
      <c r="J1457" s="213"/>
      <c r="K1457" s="214"/>
      <c r="L1457" s="214"/>
      <c r="M1457" s="214"/>
      <c r="N1457" s="214"/>
      <c r="O1457" s="214"/>
      <c r="P1457" s="214"/>
      <c r="R1457" s="214"/>
      <c r="S1457" s="4" t="str">
        <f t="shared" ref="S1457:AX1457" si="1872">ADDRESS(ROW(S1449),COLUMN(S1449),2)</f>
        <v>S$1449</v>
      </c>
      <c r="T1457" s="4" t="str">
        <f t="shared" si="1872"/>
        <v>T$1449</v>
      </c>
      <c r="U1457" s="4" t="str">
        <f t="shared" si="1872"/>
        <v>U$1449</v>
      </c>
      <c r="V1457" s="4" t="str">
        <f t="shared" si="1872"/>
        <v>V$1449</v>
      </c>
      <c r="W1457" s="4" t="str">
        <f t="shared" si="1872"/>
        <v>W$1449</v>
      </c>
      <c r="X1457" s="4" t="str">
        <f t="shared" si="1872"/>
        <v>X$1449</v>
      </c>
      <c r="Y1457" s="4" t="str">
        <f t="shared" si="1872"/>
        <v>Y$1449</v>
      </c>
      <c r="Z1457" s="4" t="str">
        <f t="shared" si="1872"/>
        <v>Z$1449</v>
      </c>
      <c r="AA1457" s="4" t="str">
        <f t="shared" si="1872"/>
        <v>AA$1449</v>
      </c>
      <c r="AB1457" s="4" t="str">
        <f t="shared" si="1872"/>
        <v>AB$1449</v>
      </c>
      <c r="AC1457" s="4" t="str">
        <f t="shared" si="1872"/>
        <v>AC$1449</v>
      </c>
      <c r="AD1457" s="4" t="str">
        <f t="shared" si="1872"/>
        <v>AD$1449</v>
      </c>
      <c r="AE1457" s="4" t="str">
        <f t="shared" si="1872"/>
        <v>AE$1449</v>
      </c>
      <c r="AF1457" s="4" t="str">
        <f t="shared" si="1872"/>
        <v>AF$1449</v>
      </c>
      <c r="AG1457" s="4" t="str">
        <f t="shared" si="1872"/>
        <v>AG$1449</v>
      </c>
      <c r="AH1457" s="4" t="str">
        <f t="shared" si="1872"/>
        <v>AH$1449</v>
      </c>
      <c r="AI1457" s="4" t="str">
        <f t="shared" si="1872"/>
        <v>AI$1449</v>
      </c>
      <c r="AJ1457" s="4" t="str">
        <f t="shared" si="1872"/>
        <v>AJ$1449</v>
      </c>
      <c r="AK1457" s="4" t="str">
        <f t="shared" si="1872"/>
        <v>AK$1449</v>
      </c>
      <c r="AL1457" s="4" t="str">
        <f t="shared" si="1872"/>
        <v>AL$1449</v>
      </c>
      <c r="AM1457" s="4" t="str">
        <f t="shared" si="1872"/>
        <v>AM$1449</v>
      </c>
      <c r="AN1457" s="4" t="str">
        <f t="shared" si="1872"/>
        <v>AN$1449</v>
      </c>
      <c r="AO1457" s="4" t="str">
        <f t="shared" si="1872"/>
        <v>AO$1449</v>
      </c>
      <c r="AP1457" s="4" t="str">
        <f t="shared" si="1872"/>
        <v>AP$1449</v>
      </c>
      <c r="AQ1457" s="4" t="str">
        <f t="shared" si="1872"/>
        <v>AQ$1449</v>
      </c>
      <c r="AR1457" s="4" t="str">
        <f t="shared" si="1872"/>
        <v>AR$1449</v>
      </c>
      <c r="AS1457" s="4" t="str">
        <f t="shared" si="1872"/>
        <v>AS$1449</v>
      </c>
      <c r="AT1457" s="4" t="str">
        <f t="shared" si="1872"/>
        <v>AT$1449</v>
      </c>
      <c r="AU1457" s="4" t="str">
        <f t="shared" si="1872"/>
        <v>AU$1449</v>
      </c>
      <c r="AV1457" s="4" t="str">
        <f t="shared" si="1872"/>
        <v>AV$1449</v>
      </c>
      <c r="AW1457" s="4" t="str">
        <f t="shared" si="1872"/>
        <v>AW$1449</v>
      </c>
      <c r="AX1457" s="4" t="str">
        <f t="shared" si="1872"/>
        <v>AX$1449</v>
      </c>
      <c r="AY1457" s="4" t="str">
        <f t="shared" ref="AY1457:CD1457" si="1873">ADDRESS(ROW(AY1449),COLUMN(AY1449),2)</f>
        <v>AY$1449</v>
      </c>
      <c r="AZ1457" s="4" t="str">
        <f t="shared" si="1873"/>
        <v>AZ$1449</v>
      </c>
      <c r="BA1457" s="4" t="str">
        <f t="shared" si="1873"/>
        <v>BA$1449</v>
      </c>
      <c r="BB1457" s="4" t="str">
        <f t="shared" si="1873"/>
        <v>BB$1449</v>
      </c>
      <c r="BC1457" s="4" t="str">
        <f t="shared" si="1873"/>
        <v>BC$1449</v>
      </c>
      <c r="BD1457" s="4" t="str">
        <f t="shared" si="1873"/>
        <v>BD$1449</v>
      </c>
      <c r="BE1457" s="4" t="str">
        <f t="shared" si="1873"/>
        <v>BE$1449</v>
      </c>
      <c r="BF1457" s="4" t="str">
        <f t="shared" si="1873"/>
        <v>BF$1449</v>
      </c>
      <c r="BG1457" s="4" t="str">
        <f t="shared" si="1873"/>
        <v>BG$1449</v>
      </c>
      <c r="BH1457" s="4" t="str">
        <f t="shared" si="1873"/>
        <v>BH$1449</v>
      </c>
      <c r="BI1457" s="4" t="str">
        <f t="shared" si="1873"/>
        <v>BI$1449</v>
      </c>
      <c r="BJ1457" s="4" t="str">
        <f t="shared" si="1873"/>
        <v>BJ$1449</v>
      </c>
      <c r="BK1457" s="4" t="str">
        <f t="shared" si="1873"/>
        <v>BK$1449</v>
      </c>
      <c r="BL1457" s="4" t="str">
        <f t="shared" si="1873"/>
        <v>BL$1449</v>
      </c>
      <c r="BM1457" s="4" t="str">
        <f t="shared" si="1873"/>
        <v>BM$1449</v>
      </c>
      <c r="BN1457" s="4" t="str">
        <f t="shared" si="1873"/>
        <v>BN$1449</v>
      </c>
      <c r="BO1457" s="4" t="str">
        <f t="shared" si="1873"/>
        <v>BO$1449</v>
      </c>
      <c r="BP1457" s="4" t="str">
        <f t="shared" si="1873"/>
        <v>BP$1449</v>
      </c>
      <c r="BQ1457" s="4" t="str">
        <f t="shared" si="1873"/>
        <v>BQ$1449</v>
      </c>
      <c r="BR1457" s="4" t="str">
        <f t="shared" si="1873"/>
        <v>BR$1449</v>
      </c>
      <c r="BS1457" s="4" t="str">
        <f t="shared" si="1873"/>
        <v>BS$1449</v>
      </c>
      <c r="BT1457" s="4" t="str">
        <f t="shared" si="1873"/>
        <v>BT$1449</v>
      </c>
      <c r="BU1457" s="4" t="str">
        <f t="shared" si="1873"/>
        <v>BU$1449</v>
      </c>
      <c r="BV1457" s="4" t="str">
        <f t="shared" si="1873"/>
        <v>BV$1449</v>
      </c>
      <c r="BW1457" s="4" t="str">
        <f t="shared" si="1873"/>
        <v>BW$1449</v>
      </c>
      <c r="BX1457" s="4" t="str">
        <f t="shared" si="1873"/>
        <v>BX$1449</v>
      </c>
      <c r="BY1457" s="4" t="str">
        <f t="shared" si="1873"/>
        <v>BY$1449</v>
      </c>
      <c r="BZ1457" s="4" t="str">
        <f t="shared" si="1873"/>
        <v>BZ$1449</v>
      </c>
      <c r="CA1457" s="4" t="str">
        <f t="shared" si="1873"/>
        <v>CA$1449</v>
      </c>
      <c r="CB1457" s="4" t="str">
        <f t="shared" si="1873"/>
        <v>CB$1449</v>
      </c>
      <c r="CC1457" s="4" t="str">
        <f t="shared" si="1873"/>
        <v>CC$1449</v>
      </c>
      <c r="CD1457" s="4" t="str">
        <f t="shared" si="1873"/>
        <v>CD$1449</v>
      </c>
      <c r="CE1457" s="4" t="str">
        <f t="shared" ref="CE1457:CL1457" si="1874">ADDRESS(ROW(CE1449),COLUMN(CE1449),2)</f>
        <v>CE$1449</v>
      </c>
      <c r="CF1457" s="4" t="str">
        <f t="shared" si="1874"/>
        <v>CF$1449</v>
      </c>
      <c r="CG1457" s="4" t="str">
        <f t="shared" si="1874"/>
        <v>CG$1449</v>
      </c>
      <c r="CH1457" s="4" t="str">
        <f t="shared" si="1874"/>
        <v>CH$1449</v>
      </c>
      <c r="CI1457" s="4" t="str">
        <f t="shared" si="1874"/>
        <v>CI$1449</v>
      </c>
      <c r="CJ1457" s="4" t="str">
        <f t="shared" si="1874"/>
        <v>CJ$1449</v>
      </c>
      <c r="CK1457" s="4" t="str">
        <f t="shared" si="1874"/>
        <v>CK$1449</v>
      </c>
      <c r="CL1457" s="4" t="str">
        <f t="shared" si="1874"/>
        <v>CL$1449</v>
      </c>
      <c r="CN1457" s="213"/>
      <c r="CO1457" s="4" t="str">
        <f t="shared" ref="CO1457:DL1457" si="1875">ADDRESS(ROW(CO1449),COLUMN(CO1449),2)</f>
        <v>CO$1449</v>
      </c>
      <c r="CP1457" s="4" t="str">
        <f t="shared" si="1875"/>
        <v>CP$1449</v>
      </c>
      <c r="CQ1457" s="4" t="str">
        <f t="shared" si="1875"/>
        <v>CQ$1449</v>
      </c>
      <c r="CR1457" s="4" t="str">
        <f t="shared" si="1875"/>
        <v>CR$1449</v>
      </c>
      <c r="CS1457" s="4" t="str">
        <f t="shared" si="1875"/>
        <v>CS$1449</v>
      </c>
      <c r="CT1457" s="4" t="str">
        <f t="shared" si="1875"/>
        <v>CT$1449</v>
      </c>
      <c r="CU1457" s="4" t="str">
        <f t="shared" si="1875"/>
        <v>CU$1449</v>
      </c>
      <c r="CV1457" s="4" t="str">
        <f t="shared" si="1875"/>
        <v>CV$1449</v>
      </c>
      <c r="CW1457" s="4" t="str">
        <f t="shared" si="1875"/>
        <v>CW$1449</v>
      </c>
      <c r="CX1457" s="4" t="str">
        <f t="shared" si="1875"/>
        <v>CX$1449</v>
      </c>
      <c r="CY1457" s="4" t="str">
        <f t="shared" si="1875"/>
        <v>CY$1449</v>
      </c>
      <c r="CZ1457" s="4" t="str">
        <f t="shared" si="1875"/>
        <v>CZ$1449</v>
      </c>
      <c r="DA1457" s="4" t="str">
        <f t="shared" si="1875"/>
        <v>DA$1449</v>
      </c>
      <c r="DB1457" s="4" t="str">
        <f t="shared" si="1875"/>
        <v>DB$1449</v>
      </c>
      <c r="DC1457" s="4" t="str">
        <f t="shared" si="1875"/>
        <v>DC$1449</v>
      </c>
      <c r="DD1457" s="4" t="str">
        <f t="shared" si="1875"/>
        <v>DD$1449</v>
      </c>
      <c r="DE1457" s="4" t="str">
        <f t="shared" si="1875"/>
        <v>DE$1449</v>
      </c>
      <c r="DF1457" s="4" t="str">
        <f t="shared" si="1875"/>
        <v>DF$1449</v>
      </c>
      <c r="DG1457" s="4" t="str">
        <f t="shared" si="1875"/>
        <v>DG$1449</v>
      </c>
      <c r="DH1457" s="4" t="str">
        <f t="shared" si="1875"/>
        <v>DH$1449</v>
      </c>
      <c r="DI1457" s="4" t="str">
        <f t="shared" si="1875"/>
        <v>DI$1449</v>
      </c>
      <c r="DJ1457" s="4" t="str">
        <f t="shared" si="1875"/>
        <v>DJ$1449</v>
      </c>
      <c r="DK1457" s="4" t="str">
        <f t="shared" si="1875"/>
        <v>DK$1449</v>
      </c>
      <c r="DL1457" s="4" t="str">
        <f t="shared" si="1875"/>
        <v>DL$1449</v>
      </c>
    </row>
    <row r="1458" spans="1:116" x14ac:dyDescent="0.4">
      <c r="B1458" t="s">
        <v>332</v>
      </c>
      <c r="D1458" t="s">
        <v>769</v>
      </c>
      <c r="E1458" s="8" t="str">
        <f t="shared" si="1866"/>
        <v>1458 FAPPER-S</v>
      </c>
      <c r="G1458" s="136" t="str">
        <f>G1431</f>
        <v>Secondary volume driver</v>
      </c>
      <c r="H1458" s="12"/>
      <c r="I1458" s="60"/>
      <c r="J1458" s="60"/>
      <c r="K1458" s="15"/>
      <c r="L1458" s="15"/>
      <c r="M1458" s="15"/>
      <c r="N1458" s="15"/>
      <c r="O1458" s="15"/>
      <c r="P1458" s="15"/>
      <c r="R1458" s="15"/>
      <c r="S1458" s="179" t="str">
        <f t="shared" ref="S1458:AX1458" si="1876">S1431</f>
        <v>S$19</v>
      </c>
      <c r="T1458" s="179" t="str">
        <f t="shared" si="1876"/>
        <v>T$19</v>
      </c>
      <c r="U1458" s="179" t="str">
        <f t="shared" si="1876"/>
        <v>U$19</v>
      </c>
      <c r="V1458" s="179" t="str">
        <f t="shared" si="1876"/>
        <v>V$19</v>
      </c>
      <c r="W1458" s="179" t="str">
        <f t="shared" si="1876"/>
        <v>W$19</v>
      </c>
      <c r="X1458" s="179" t="str">
        <f t="shared" si="1876"/>
        <v>X$19</v>
      </c>
      <c r="Y1458" s="179" t="str">
        <f t="shared" si="1876"/>
        <v>Y$19</v>
      </c>
      <c r="Z1458" s="179" t="str">
        <f t="shared" si="1876"/>
        <v>Z$19</v>
      </c>
      <c r="AA1458" s="179" t="str">
        <f t="shared" si="1876"/>
        <v>AA$19</v>
      </c>
      <c r="AB1458" s="179" t="str">
        <f t="shared" si="1876"/>
        <v>AB$19</v>
      </c>
      <c r="AC1458" s="179" t="str">
        <f t="shared" si="1876"/>
        <v>AC$19</v>
      </c>
      <c r="AD1458" s="179" t="str">
        <f t="shared" si="1876"/>
        <v>AD$19</v>
      </c>
      <c r="AE1458" s="179" t="str">
        <f t="shared" si="1876"/>
        <v>AE$19</v>
      </c>
      <c r="AF1458" s="179" t="str">
        <f t="shared" si="1876"/>
        <v>AF$19</v>
      </c>
      <c r="AG1458" s="179" t="str">
        <f t="shared" si="1876"/>
        <v>AG$19</v>
      </c>
      <c r="AH1458" s="179" t="str">
        <f t="shared" si="1876"/>
        <v>AH$19</v>
      </c>
      <c r="AI1458" s="179" t="str">
        <f t="shared" si="1876"/>
        <v>AI$19</v>
      </c>
      <c r="AJ1458" s="179" t="str">
        <f t="shared" si="1876"/>
        <v>AJ$19</v>
      </c>
      <c r="AK1458" s="179" t="str">
        <f t="shared" si="1876"/>
        <v>AK$19</v>
      </c>
      <c r="AL1458" s="179" t="str">
        <f t="shared" si="1876"/>
        <v>AL$19</v>
      </c>
      <c r="AM1458" s="179" t="str">
        <f t="shared" si="1876"/>
        <v>AM$19</v>
      </c>
      <c r="AN1458" s="179" t="str">
        <f t="shared" si="1876"/>
        <v>AN$19</v>
      </c>
      <c r="AO1458" s="179" t="str">
        <f t="shared" si="1876"/>
        <v>AO$19</v>
      </c>
      <c r="AP1458" s="179" t="str">
        <f t="shared" si="1876"/>
        <v>AP$19</v>
      </c>
      <c r="AQ1458" s="179" t="str">
        <f t="shared" si="1876"/>
        <v>AQ$19</v>
      </c>
      <c r="AR1458" s="179" t="str">
        <f t="shared" si="1876"/>
        <v>AR$19</v>
      </c>
      <c r="AS1458" s="179" t="str">
        <f t="shared" si="1876"/>
        <v>AS$19</v>
      </c>
      <c r="AT1458" s="179" t="str">
        <f t="shared" si="1876"/>
        <v>AT$19</v>
      </c>
      <c r="AU1458" s="179" t="str">
        <f t="shared" si="1876"/>
        <v>AU$19</v>
      </c>
      <c r="AV1458" s="179" t="str">
        <f t="shared" si="1876"/>
        <v>AV$19</v>
      </c>
      <c r="AW1458" s="179" t="str">
        <f t="shared" si="1876"/>
        <v>AW$19</v>
      </c>
      <c r="AX1458" s="179" t="str">
        <f t="shared" si="1876"/>
        <v>AX$19</v>
      </c>
      <c r="AY1458" s="179" t="str">
        <f t="shared" ref="AY1458:CD1458" si="1877">AY1431</f>
        <v>AY$19</v>
      </c>
      <c r="AZ1458" s="179" t="str">
        <f t="shared" si="1877"/>
        <v>AZ$19</v>
      </c>
      <c r="BA1458" s="179" t="str">
        <f t="shared" si="1877"/>
        <v>BA$19</v>
      </c>
      <c r="BB1458" s="179" t="str">
        <f t="shared" si="1877"/>
        <v>BB$19</v>
      </c>
      <c r="BC1458" s="179" t="str">
        <f t="shared" si="1877"/>
        <v>BC$19</v>
      </c>
      <c r="BD1458" s="179" t="str">
        <f t="shared" si="1877"/>
        <v>BD$19</v>
      </c>
      <c r="BE1458" s="179" t="str">
        <f t="shared" si="1877"/>
        <v>BE$19</v>
      </c>
      <c r="BF1458" s="179" t="str">
        <f t="shared" si="1877"/>
        <v>BF$19</v>
      </c>
      <c r="BG1458" s="179" t="str">
        <f t="shared" si="1877"/>
        <v>BG$19</v>
      </c>
      <c r="BH1458" s="179" t="str">
        <f t="shared" si="1877"/>
        <v>BH$19</v>
      </c>
      <c r="BI1458" s="179" t="str">
        <f t="shared" si="1877"/>
        <v>BI$19</v>
      </c>
      <c r="BJ1458" s="179" t="str">
        <f t="shared" si="1877"/>
        <v>BJ$19</v>
      </c>
      <c r="BK1458" s="179" t="str">
        <f t="shared" si="1877"/>
        <v>BK$19</v>
      </c>
      <c r="BL1458" s="179" t="str">
        <f t="shared" si="1877"/>
        <v>BL$19</v>
      </c>
      <c r="BM1458" s="179" t="str">
        <f t="shared" si="1877"/>
        <v>BM$19</v>
      </c>
      <c r="BN1458" s="179" t="str">
        <f t="shared" si="1877"/>
        <v>BN$19</v>
      </c>
      <c r="BO1458" s="179" t="str">
        <f t="shared" si="1877"/>
        <v>BO$19</v>
      </c>
      <c r="BP1458" s="179" t="str">
        <f t="shared" si="1877"/>
        <v>BP$19</v>
      </c>
      <c r="BQ1458" s="179" t="str">
        <f t="shared" si="1877"/>
        <v>BQ$19</v>
      </c>
      <c r="BR1458" s="179" t="str">
        <f t="shared" si="1877"/>
        <v>BR$19</v>
      </c>
      <c r="BS1458" s="179" t="str">
        <f t="shared" si="1877"/>
        <v>BS$19</v>
      </c>
      <c r="BT1458" s="179" t="str">
        <f t="shared" si="1877"/>
        <v>BT$19</v>
      </c>
      <c r="BU1458" s="179" t="str">
        <f t="shared" si="1877"/>
        <v>BU$19</v>
      </c>
      <c r="BV1458" s="179" t="str">
        <f t="shared" si="1877"/>
        <v>BV$19</v>
      </c>
      <c r="BW1458" s="179" t="str">
        <f t="shared" si="1877"/>
        <v>BW$19</v>
      </c>
      <c r="BX1458" s="179" t="str">
        <f t="shared" si="1877"/>
        <v>BX$19</v>
      </c>
      <c r="BY1458" s="179" t="str">
        <f t="shared" si="1877"/>
        <v>BY$19</v>
      </c>
      <c r="BZ1458" s="179" t="str">
        <f t="shared" si="1877"/>
        <v>BZ$19</v>
      </c>
      <c r="CA1458" s="179" t="str">
        <f t="shared" si="1877"/>
        <v>CA$19</v>
      </c>
      <c r="CB1458" s="179" t="str">
        <f t="shared" si="1877"/>
        <v>CB$19</v>
      </c>
      <c r="CC1458" s="179" t="str">
        <f t="shared" si="1877"/>
        <v>CC$19</v>
      </c>
      <c r="CD1458" s="179" t="str">
        <f t="shared" si="1877"/>
        <v>CD$19</v>
      </c>
      <c r="CE1458" s="179" t="str">
        <f t="shared" ref="CE1458:CL1458" si="1878">CE1431</f>
        <v>CE$19</v>
      </c>
      <c r="CF1458" s="179" t="str">
        <f t="shared" si="1878"/>
        <v>CF$19</v>
      </c>
      <c r="CG1458" s="179" t="str">
        <f t="shared" si="1878"/>
        <v>CG$19</v>
      </c>
      <c r="CH1458" s="179" t="str">
        <f t="shared" si="1878"/>
        <v>CH$19</v>
      </c>
      <c r="CI1458" s="179" t="str">
        <f t="shared" si="1878"/>
        <v>CI$19</v>
      </c>
      <c r="CJ1458" s="179" t="str">
        <f t="shared" si="1878"/>
        <v>CJ$19</v>
      </c>
      <c r="CK1458" s="179" t="str">
        <f t="shared" si="1878"/>
        <v>CK$19</v>
      </c>
      <c r="CL1458" s="179" t="str">
        <f t="shared" si="1878"/>
        <v>CL$19</v>
      </c>
      <c r="CN1458" s="60"/>
      <c r="CO1458" s="179" t="str">
        <f t="shared" ref="CO1458:DL1458" si="1879">CO1431</f>
        <v>CO$19</v>
      </c>
      <c r="CP1458" s="179" t="str">
        <f t="shared" si="1879"/>
        <v>CP$19</v>
      </c>
      <c r="CQ1458" s="179" t="str">
        <f t="shared" si="1879"/>
        <v>CQ$19</v>
      </c>
      <c r="CR1458" s="179" t="str">
        <f t="shared" si="1879"/>
        <v>CR$19</v>
      </c>
      <c r="CS1458" s="179" t="str">
        <f t="shared" si="1879"/>
        <v>CS$19</v>
      </c>
      <c r="CT1458" s="179" t="str">
        <f t="shared" si="1879"/>
        <v>CT$19</v>
      </c>
      <c r="CU1458" s="179" t="str">
        <f t="shared" si="1879"/>
        <v>CU$19</v>
      </c>
      <c r="CV1458" s="179" t="str">
        <f t="shared" si="1879"/>
        <v>CV$19</v>
      </c>
      <c r="CW1458" s="179" t="str">
        <f t="shared" si="1879"/>
        <v>CW$19</v>
      </c>
      <c r="CX1458" s="179" t="str">
        <f t="shared" si="1879"/>
        <v>CX$19</v>
      </c>
      <c r="CY1458" s="179" t="str">
        <f t="shared" si="1879"/>
        <v>CY$19</v>
      </c>
      <c r="CZ1458" s="179" t="str">
        <f t="shared" si="1879"/>
        <v>CZ$19</v>
      </c>
      <c r="DA1458" s="179" t="str">
        <f t="shared" si="1879"/>
        <v>DA$19</v>
      </c>
      <c r="DB1458" s="179" t="str">
        <f t="shared" si="1879"/>
        <v>DB$19</v>
      </c>
      <c r="DC1458" s="179" t="str">
        <f t="shared" si="1879"/>
        <v>DC$19</v>
      </c>
      <c r="DD1458" s="179" t="str">
        <f t="shared" si="1879"/>
        <v>DD$19</v>
      </c>
      <c r="DE1458" s="179" t="str">
        <f t="shared" si="1879"/>
        <v>DE$19</v>
      </c>
      <c r="DF1458" s="179" t="str">
        <f t="shared" si="1879"/>
        <v>DF$19</v>
      </c>
      <c r="DG1458" s="179" t="str">
        <f t="shared" si="1879"/>
        <v>DG$19</v>
      </c>
      <c r="DH1458" s="179" t="str">
        <f t="shared" si="1879"/>
        <v>DH$19</v>
      </c>
      <c r="DI1458" s="179" t="str">
        <f t="shared" si="1879"/>
        <v>DI$19</v>
      </c>
      <c r="DJ1458" s="179" t="str">
        <f t="shared" si="1879"/>
        <v>DJ$19</v>
      </c>
      <c r="DK1458" s="179" t="str">
        <f t="shared" si="1879"/>
        <v>DK$19</v>
      </c>
      <c r="DL1458" s="179" t="str">
        <f t="shared" si="1879"/>
        <v>DL$19</v>
      </c>
    </row>
    <row r="1459" spans="1:116" x14ac:dyDescent="0.4">
      <c r="E1459" s="8"/>
      <c r="H1459" s="12"/>
      <c r="I1459" s="60"/>
      <c r="J1459" s="60"/>
      <c r="K1459" s="15"/>
      <c r="L1459" s="15"/>
      <c r="M1459" s="15"/>
      <c r="N1459" s="15"/>
      <c r="O1459" s="15"/>
      <c r="P1459" s="15"/>
      <c r="R1459" s="15"/>
      <c r="S1459" s="76"/>
      <c r="T1459" s="76"/>
      <c r="U1459" s="76"/>
      <c r="V1459" s="76"/>
      <c r="W1459" s="76"/>
      <c r="X1459" s="76"/>
      <c r="Y1459" s="76"/>
      <c r="Z1459" s="76"/>
      <c r="AA1459" s="76"/>
      <c r="AB1459" s="76"/>
      <c r="AC1459" s="76"/>
      <c r="AD1459" s="76"/>
      <c r="AE1459" s="76"/>
      <c r="AF1459" s="76"/>
      <c r="AG1459" s="76"/>
      <c r="AH1459" s="76"/>
      <c r="AI1459" s="76"/>
      <c r="AJ1459" s="76"/>
      <c r="AK1459" s="76"/>
      <c r="AL1459" s="76"/>
      <c r="AM1459" s="76"/>
      <c r="AN1459" s="76"/>
      <c r="AO1459" s="76"/>
      <c r="AP1459" s="76"/>
      <c r="AQ1459" s="76"/>
      <c r="AR1459" s="76"/>
      <c r="AS1459" s="76"/>
      <c r="AT1459" s="76"/>
      <c r="AU1459" s="76"/>
      <c r="AV1459" s="76"/>
      <c r="AW1459" s="76"/>
      <c r="AX1459" s="76"/>
      <c r="AY1459" s="76"/>
      <c r="AZ1459" s="76"/>
      <c r="BA1459" s="76"/>
      <c r="BB1459" s="76"/>
      <c r="BC1459" s="76"/>
      <c r="BD1459" s="76"/>
      <c r="BE1459" s="76"/>
      <c r="BF1459" s="76"/>
      <c r="BG1459" s="76"/>
      <c r="BH1459" s="76"/>
      <c r="BI1459" s="76"/>
      <c r="BJ1459" s="76"/>
      <c r="BK1459" s="76"/>
      <c r="BL1459" s="76"/>
      <c r="BM1459" s="76"/>
      <c r="BN1459" s="76"/>
      <c r="BO1459" s="76"/>
      <c r="BP1459" s="76"/>
      <c r="BQ1459" s="76"/>
      <c r="BR1459" s="76"/>
      <c r="BS1459" s="76"/>
      <c r="BT1459" s="76"/>
      <c r="BU1459" s="76"/>
      <c r="BV1459" s="76"/>
      <c r="BW1459" s="76"/>
      <c r="BX1459" s="76"/>
      <c r="BY1459" s="76"/>
      <c r="BZ1459" s="76"/>
      <c r="CA1459" s="76"/>
      <c r="CB1459" s="76"/>
      <c r="CC1459" s="76"/>
      <c r="CD1459" s="76"/>
      <c r="CE1459" s="76"/>
      <c r="CF1459" s="76"/>
      <c r="CG1459" s="76"/>
      <c r="CH1459" s="76"/>
      <c r="CI1459" s="76"/>
      <c r="CJ1459" s="76"/>
      <c r="CK1459" s="76"/>
      <c r="CL1459" s="76"/>
      <c r="CN1459" s="60"/>
      <c r="CO1459" s="76"/>
      <c r="CP1459" s="76"/>
      <c r="CQ1459" s="76"/>
      <c r="CR1459" s="76"/>
      <c r="CS1459" s="76"/>
      <c r="CT1459" s="76"/>
      <c r="CU1459" s="76"/>
      <c r="CV1459" s="76"/>
      <c r="CW1459" s="76"/>
      <c r="CX1459" s="76"/>
      <c r="CY1459" s="76"/>
      <c r="CZ1459" s="76"/>
      <c r="DA1459" s="76"/>
      <c r="DB1459" s="76"/>
      <c r="DC1459" s="76"/>
      <c r="DD1459" s="76"/>
      <c r="DE1459" s="76"/>
      <c r="DF1459" s="76"/>
      <c r="DG1459" s="76"/>
      <c r="DH1459" s="76"/>
      <c r="DI1459" s="76"/>
      <c r="DJ1459" s="76"/>
      <c r="DK1459" s="76"/>
      <c r="DL1459" s="76"/>
    </row>
    <row r="1460" spans="1:116" x14ac:dyDescent="0.4">
      <c r="A1460" s="174"/>
      <c r="E1460" s="8"/>
      <c r="G1460" s="175" t="s">
        <v>490</v>
      </c>
      <c r="H1460" s="174"/>
      <c r="I1460" s="176"/>
      <c r="J1460" s="176"/>
      <c r="K1460" s="197"/>
      <c r="L1460" s="197"/>
      <c r="M1460" s="197"/>
      <c r="N1460" s="197"/>
      <c r="O1460" s="197"/>
      <c r="P1460" s="197"/>
      <c r="R1460" s="198"/>
      <c r="S1460" s="174"/>
      <c r="T1460" s="174"/>
      <c r="U1460" s="174"/>
      <c r="V1460" s="174"/>
      <c r="W1460" s="174"/>
      <c r="X1460" s="174"/>
      <c r="Y1460" s="174"/>
      <c r="Z1460" s="174"/>
      <c r="AA1460" s="174"/>
      <c r="AB1460" s="174"/>
      <c r="AC1460" s="174"/>
      <c r="AD1460" s="174"/>
      <c r="AE1460" s="174"/>
      <c r="AF1460" s="174"/>
      <c r="AG1460" s="174"/>
      <c r="AH1460" s="174"/>
      <c r="AI1460" s="174"/>
      <c r="AJ1460" s="174"/>
      <c r="AK1460" s="174"/>
      <c r="AL1460" s="174"/>
      <c r="AM1460" s="174"/>
      <c r="AN1460" s="174"/>
      <c r="AO1460" s="174"/>
      <c r="AP1460" s="174"/>
      <c r="AQ1460" s="174"/>
      <c r="AR1460" s="174"/>
      <c r="AS1460" s="174"/>
      <c r="AT1460" s="174"/>
      <c r="AU1460" s="174"/>
      <c r="AV1460" s="174"/>
      <c r="AW1460" s="174"/>
      <c r="AX1460" s="174"/>
      <c r="AY1460" s="174"/>
      <c r="AZ1460" s="174"/>
      <c r="BA1460" s="174"/>
      <c r="BB1460" s="174"/>
      <c r="BC1460" s="174"/>
      <c r="BD1460" s="174"/>
      <c r="BE1460" s="174"/>
      <c r="BF1460" s="174"/>
      <c r="BG1460" s="174"/>
      <c r="BH1460" s="174"/>
      <c r="BI1460" s="174"/>
      <c r="BJ1460" s="174"/>
      <c r="BK1460" s="174"/>
      <c r="BL1460" s="174"/>
      <c r="BM1460" s="174"/>
      <c r="BN1460" s="174"/>
      <c r="BO1460" s="174"/>
      <c r="BP1460" s="174"/>
      <c r="BQ1460" s="174"/>
      <c r="BR1460" s="174"/>
      <c r="BS1460" s="174"/>
      <c r="BT1460" s="174"/>
      <c r="BU1460" s="174"/>
      <c r="BV1460" s="174"/>
      <c r="BW1460" s="174"/>
      <c r="BX1460" s="174"/>
      <c r="BY1460" s="174"/>
      <c r="BZ1460" s="174"/>
      <c r="CA1460" s="174"/>
      <c r="CB1460" s="174"/>
      <c r="CC1460" s="174"/>
      <c r="CD1460" s="174"/>
      <c r="CE1460" s="174"/>
      <c r="CF1460" s="174"/>
      <c r="CG1460" s="174"/>
      <c r="CH1460" s="174"/>
      <c r="CI1460" s="174"/>
      <c r="CJ1460" s="174"/>
      <c r="CK1460" s="174"/>
      <c r="CL1460" s="174"/>
      <c r="CN1460" s="176"/>
      <c r="CO1460" s="174"/>
      <c r="CP1460" s="174"/>
      <c r="CQ1460" s="174"/>
      <c r="CR1460" s="174"/>
      <c r="CS1460" s="174"/>
      <c r="CT1460" s="174"/>
      <c r="CU1460" s="174"/>
      <c r="CV1460" s="174"/>
      <c r="CW1460" s="174"/>
      <c r="CX1460" s="174"/>
      <c r="CY1460" s="174"/>
      <c r="CZ1460" s="174"/>
      <c r="DA1460" s="174"/>
      <c r="DB1460" s="174"/>
      <c r="DC1460" s="174"/>
      <c r="DD1460" s="174"/>
      <c r="DE1460" s="174"/>
      <c r="DF1460" s="174"/>
      <c r="DG1460" s="174"/>
      <c r="DH1460" s="174"/>
      <c r="DI1460" s="174"/>
      <c r="DJ1460" s="174"/>
      <c r="DK1460" s="174"/>
      <c r="DL1460" s="174"/>
    </row>
    <row r="1461" spans="1:116" x14ac:dyDescent="0.4">
      <c r="A1461" s="174"/>
      <c r="E1461" s="8"/>
      <c r="G1461" s="175" t="s">
        <v>492</v>
      </c>
      <c r="H1461" s="174"/>
      <c r="I1461" s="176"/>
      <c r="J1461" s="176"/>
      <c r="K1461" s="197"/>
      <c r="L1461" s="197"/>
      <c r="M1461" s="197"/>
      <c r="N1461" s="197"/>
      <c r="O1461" s="197"/>
      <c r="P1461" s="197"/>
      <c r="R1461" s="198"/>
      <c r="S1461" s="174"/>
      <c r="T1461" s="174"/>
      <c r="U1461" s="174"/>
      <c r="V1461" s="174"/>
      <c r="W1461" s="174"/>
      <c r="X1461" s="174"/>
      <c r="Y1461" s="174"/>
      <c r="Z1461" s="174"/>
      <c r="AA1461" s="174"/>
      <c r="AB1461" s="174"/>
      <c r="AC1461" s="174"/>
      <c r="AD1461" s="174"/>
      <c r="AE1461" s="174"/>
      <c r="AF1461" s="174"/>
      <c r="AG1461" s="174"/>
      <c r="AH1461" s="174"/>
      <c r="AI1461" s="174"/>
      <c r="AJ1461" s="174"/>
      <c r="AK1461" s="174"/>
      <c r="AL1461" s="174"/>
      <c r="AM1461" s="174"/>
      <c r="AN1461" s="174"/>
      <c r="AO1461" s="174"/>
      <c r="AP1461" s="174"/>
      <c r="AQ1461" s="174"/>
      <c r="AR1461" s="174"/>
      <c r="AS1461" s="174"/>
      <c r="AT1461" s="174"/>
      <c r="AU1461" s="174"/>
      <c r="AV1461" s="174"/>
      <c r="AW1461" s="174"/>
      <c r="AX1461" s="174"/>
      <c r="AY1461" s="174"/>
      <c r="AZ1461" s="174"/>
      <c r="BA1461" s="174"/>
      <c r="BB1461" s="174"/>
      <c r="BC1461" s="174"/>
      <c r="BD1461" s="174"/>
      <c r="BE1461" s="174"/>
      <c r="BF1461" s="174"/>
      <c r="BG1461" s="174"/>
      <c r="BH1461" s="174"/>
      <c r="BI1461" s="174"/>
      <c r="BJ1461" s="174"/>
      <c r="BK1461" s="174"/>
      <c r="BL1461" s="174"/>
      <c r="BM1461" s="174"/>
      <c r="BN1461" s="174"/>
      <c r="BO1461" s="174"/>
      <c r="BP1461" s="174"/>
      <c r="BQ1461" s="174"/>
      <c r="BR1461" s="174"/>
      <c r="BS1461" s="174"/>
      <c r="BT1461" s="174"/>
      <c r="BU1461" s="174"/>
      <c r="BV1461" s="174"/>
      <c r="BW1461" s="174"/>
      <c r="BX1461" s="174"/>
      <c r="BY1461" s="174"/>
      <c r="BZ1461" s="174"/>
      <c r="CA1461" s="174"/>
      <c r="CB1461" s="174"/>
      <c r="CC1461" s="174"/>
      <c r="CD1461" s="174"/>
      <c r="CE1461" s="174"/>
      <c r="CF1461" s="174"/>
      <c r="CG1461" s="174"/>
      <c r="CH1461" s="174"/>
      <c r="CI1461" s="174"/>
      <c r="CJ1461" s="174"/>
      <c r="CK1461" s="174"/>
      <c r="CL1461" s="174"/>
      <c r="CN1461" s="176"/>
      <c r="CO1461" s="174"/>
      <c r="CP1461" s="174"/>
      <c r="CQ1461" s="174"/>
      <c r="CR1461" s="174"/>
      <c r="CS1461" s="174"/>
      <c r="CT1461" s="174"/>
      <c r="CU1461" s="174"/>
      <c r="CV1461" s="174"/>
      <c r="CW1461" s="174"/>
      <c r="CX1461" s="174"/>
      <c r="CY1461" s="174"/>
      <c r="CZ1461" s="174"/>
      <c r="DA1461" s="174"/>
      <c r="DB1461" s="174"/>
      <c r="DC1461" s="174"/>
      <c r="DD1461" s="174"/>
      <c r="DE1461" s="174"/>
      <c r="DF1461" s="174"/>
      <c r="DG1461" s="174"/>
      <c r="DH1461" s="174"/>
      <c r="DI1461" s="174"/>
      <c r="DJ1461" s="174"/>
      <c r="DK1461" s="174"/>
      <c r="DL1461" s="174"/>
    </row>
    <row r="1462" spans="1:116" x14ac:dyDescent="0.4">
      <c r="A1462" s="174"/>
      <c r="E1462" s="8"/>
      <c r="G1462" s="175" t="s">
        <v>461</v>
      </c>
      <c r="H1462" s="174"/>
      <c r="I1462" s="176"/>
      <c r="J1462" s="176"/>
      <c r="K1462" s="197"/>
      <c r="L1462" s="197"/>
      <c r="M1462" s="197"/>
      <c r="N1462" s="197"/>
      <c r="O1462" s="197"/>
      <c r="P1462" s="197"/>
      <c r="R1462" s="198"/>
      <c r="S1462" s="199" t="str">
        <f t="shared" ref="S1462:AX1462" si="1880">S$20</f>
        <v>S$16</v>
      </c>
      <c r="T1462" s="199" t="str">
        <f t="shared" si="1880"/>
        <v>T$16</v>
      </c>
      <c r="U1462" s="199" t="str">
        <f t="shared" si="1880"/>
        <v>U$16</v>
      </c>
      <c r="V1462" s="199" t="str">
        <f t="shared" si="1880"/>
        <v>V$16</v>
      </c>
      <c r="W1462" s="199" t="str">
        <f t="shared" si="1880"/>
        <v>W$16</v>
      </c>
      <c r="X1462" s="199" t="str">
        <f t="shared" si="1880"/>
        <v>X$16</v>
      </c>
      <c r="Y1462" s="199" t="str">
        <f t="shared" si="1880"/>
        <v>Y$16</v>
      </c>
      <c r="Z1462" s="199" t="str">
        <f t="shared" si="1880"/>
        <v>Z$16</v>
      </c>
      <c r="AA1462" s="199" t="str">
        <f t="shared" si="1880"/>
        <v>AA$16</v>
      </c>
      <c r="AB1462" s="199" t="str">
        <f t="shared" si="1880"/>
        <v>AB$16</v>
      </c>
      <c r="AC1462" s="199" t="str">
        <f t="shared" si="1880"/>
        <v>AC$16</v>
      </c>
      <c r="AD1462" s="199" t="str">
        <f t="shared" si="1880"/>
        <v>AD$16</v>
      </c>
      <c r="AE1462" s="199" t="str">
        <f t="shared" si="1880"/>
        <v>AE$16</v>
      </c>
      <c r="AF1462" s="199" t="str">
        <f t="shared" si="1880"/>
        <v>AF$16</v>
      </c>
      <c r="AG1462" s="199" t="str">
        <f t="shared" si="1880"/>
        <v>AG$16</v>
      </c>
      <c r="AH1462" s="199" t="str">
        <f t="shared" si="1880"/>
        <v>AH$16</v>
      </c>
      <c r="AI1462" s="199" t="str">
        <f t="shared" si="1880"/>
        <v>AI$16</v>
      </c>
      <c r="AJ1462" s="199" t="str">
        <f t="shared" si="1880"/>
        <v>AJ$16</v>
      </c>
      <c r="AK1462" s="199" t="str">
        <f t="shared" si="1880"/>
        <v>AK$16</v>
      </c>
      <c r="AL1462" s="199" t="str">
        <f t="shared" si="1880"/>
        <v>AL$16</v>
      </c>
      <c r="AM1462" s="199" t="str">
        <f t="shared" si="1880"/>
        <v>AM$16</v>
      </c>
      <c r="AN1462" s="199" t="str">
        <f t="shared" si="1880"/>
        <v>AN$16</v>
      </c>
      <c r="AO1462" s="199" t="str">
        <f t="shared" si="1880"/>
        <v>AO$16</v>
      </c>
      <c r="AP1462" s="199" t="str">
        <f t="shared" si="1880"/>
        <v>AP$16</v>
      </c>
      <c r="AQ1462" s="199" t="str">
        <f t="shared" si="1880"/>
        <v>AQ$16</v>
      </c>
      <c r="AR1462" s="199" t="str">
        <f t="shared" si="1880"/>
        <v>AR$16</v>
      </c>
      <c r="AS1462" s="199" t="str">
        <f t="shared" si="1880"/>
        <v>AS$16</v>
      </c>
      <c r="AT1462" s="199" t="str">
        <f t="shared" si="1880"/>
        <v>AT$16</v>
      </c>
      <c r="AU1462" s="199" t="str">
        <f t="shared" si="1880"/>
        <v>AU$16</v>
      </c>
      <c r="AV1462" s="199" t="str">
        <f t="shared" si="1880"/>
        <v>AV$16</v>
      </c>
      <c r="AW1462" s="199" t="str">
        <f t="shared" si="1880"/>
        <v>AW$16</v>
      </c>
      <c r="AX1462" s="199" t="str">
        <f t="shared" si="1880"/>
        <v>AX$16</v>
      </c>
      <c r="AY1462" s="199" t="str">
        <f t="shared" ref="AY1462:CD1462" si="1881">AY$20</f>
        <v>AY$16</v>
      </c>
      <c r="AZ1462" s="199" t="str">
        <f t="shared" si="1881"/>
        <v>AZ$16</v>
      </c>
      <c r="BA1462" s="199" t="str">
        <f t="shared" si="1881"/>
        <v>BA$16</v>
      </c>
      <c r="BB1462" s="199" t="str">
        <f t="shared" si="1881"/>
        <v>BB$16</v>
      </c>
      <c r="BC1462" s="199" t="str">
        <f t="shared" si="1881"/>
        <v>BC$16</v>
      </c>
      <c r="BD1462" s="199" t="str">
        <f t="shared" si="1881"/>
        <v>BD$16</v>
      </c>
      <c r="BE1462" s="199" t="str">
        <f t="shared" si="1881"/>
        <v>BE$16</v>
      </c>
      <c r="BF1462" s="199" t="str">
        <f t="shared" si="1881"/>
        <v>BF$16</v>
      </c>
      <c r="BG1462" s="199" t="str">
        <f t="shared" si="1881"/>
        <v>BG$16</v>
      </c>
      <c r="BH1462" s="199" t="str">
        <f t="shared" si="1881"/>
        <v>BH$16</v>
      </c>
      <c r="BI1462" s="199" t="str">
        <f t="shared" si="1881"/>
        <v>BI$16</v>
      </c>
      <c r="BJ1462" s="199" t="str">
        <f t="shared" si="1881"/>
        <v>BJ$16</v>
      </c>
      <c r="BK1462" s="199" t="str">
        <f t="shared" si="1881"/>
        <v>BK$16</v>
      </c>
      <c r="BL1462" s="199" t="str">
        <f t="shared" si="1881"/>
        <v>BL$16</v>
      </c>
      <c r="BM1462" s="199" t="str">
        <f t="shared" si="1881"/>
        <v>BM$16</v>
      </c>
      <c r="BN1462" s="199" t="str">
        <f t="shared" si="1881"/>
        <v>BN$16</v>
      </c>
      <c r="BO1462" s="199" t="str">
        <f t="shared" si="1881"/>
        <v>BO$16</v>
      </c>
      <c r="BP1462" s="199" t="str">
        <f t="shared" si="1881"/>
        <v>BP$16</v>
      </c>
      <c r="BQ1462" s="199" t="str">
        <f t="shared" si="1881"/>
        <v>BQ$16</v>
      </c>
      <c r="BR1462" s="199" t="str">
        <f t="shared" si="1881"/>
        <v>BR$16</v>
      </c>
      <c r="BS1462" s="199" t="str">
        <f t="shared" si="1881"/>
        <v>BS$16</v>
      </c>
      <c r="BT1462" s="199" t="str">
        <f t="shared" si="1881"/>
        <v>BT$16</v>
      </c>
      <c r="BU1462" s="199" t="str">
        <f t="shared" si="1881"/>
        <v>BU$16</v>
      </c>
      <c r="BV1462" s="199" t="str">
        <f t="shared" si="1881"/>
        <v>BV$16</v>
      </c>
      <c r="BW1462" s="199" t="str">
        <f t="shared" si="1881"/>
        <v>BW$16</v>
      </c>
      <c r="BX1462" s="199" t="str">
        <f t="shared" si="1881"/>
        <v>BX$16</v>
      </c>
      <c r="BY1462" s="199" t="str">
        <f t="shared" si="1881"/>
        <v>BY$16</v>
      </c>
      <c r="BZ1462" s="199" t="str">
        <f t="shared" si="1881"/>
        <v>BZ$16</v>
      </c>
      <c r="CA1462" s="199" t="str">
        <f t="shared" si="1881"/>
        <v>CA$16</v>
      </c>
      <c r="CB1462" s="199" t="str">
        <f t="shared" si="1881"/>
        <v>CB$16</v>
      </c>
      <c r="CC1462" s="199" t="str">
        <f t="shared" si="1881"/>
        <v>CC$16</v>
      </c>
      <c r="CD1462" s="199" t="str">
        <f t="shared" si="1881"/>
        <v>CD$16</v>
      </c>
      <c r="CE1462" s="199" t="str">
        <f t="shared" ref="CE1462:CL1462" si="1882">CE$20</f>
        <v>CE$16</v>
      </c>
      <c r="CF1462" s="199" t="str">
        <f t="shared" si="1882"/>
        <v>CF$16</v>
      </c>
      <c r="CG1462" s="199" t="str">
        <f t="shared" si="1882"/>
        <v>CG$16</v>
      </c>
      <c r="CH1462" s="199" t="str">
        <f t="shared" si="1882"/>
        <v>CH$16</v>
      </c>
      <c r="CI1462" s="199" t="str">
        <f t="shared" si="1882"/>
        <v>CI$16</v>
      </c>
      <c r="CJ1462" s="199" t="str">
        <f t="shared" si="1882"/>
        <v>CJ$16</v>
      </c>
      <c r="CK1462" s="199" t="str">
        <f t="shared" si="1882"/>
        <v>CK$16</v>
      </c>
      <c r="CL1462" s="199" t="str">
        <f t="shared" si="1882"/>
        <v>CL$16</v>
      </c>
      <c r="CN1462" s="176"/>
      <c r="CO1462" s="199" t="str">
        <f t="shared" ref="CO1462:DL1462" si="1883">CO$20</f>
        <v>CO$16</v>
      </c>
      <c r="CP1462" s="199" t="str">
        <f t="shared" si="1883"/>
        <v>CP$16</v>
      </c>
      <c r="CQ1462" s="199" t="str">
        <f t="shared" si="1883"/>
        <v>CQ$16</v>
      </c>
      <c r="CR1462" s="199" t="str">
        <f t="shared" si="1883"/>
        <v>CR$16</v>
      </c>
      <c r="CS1462" s="199" t="str">
        <f t="shared" si="1883"/>
        <v>CS$16</v>
      </c>
      <c r="CT1462" s="199" t="str">
        <f t="shared" si="1883"/>
        <v>CT$16</v>
      </c>
      <c r="CU1462" s="199" t="str">
        <f t="shared" si="1883"/>
        <v>CU$16</v>
      </c>
      <c r="CV1462" s="199" t="str">
        <f t="shared" si="1883"/>
        <v>CV$16</v>
      </c>
      <c r="CW1462" s="199" t="str">
        <f t="shared" si="1883"/>
        <v>CW$16</v>
      </c>
      <c r="CX1462" s="199" t="str">
        <f t="shared" si="1883"/>
        <v>CX$16</v>
      </c>
      <c r="CY1462" s="199" t="str">
        <f t="shared" si="1883"/>
        <v>CY$16</v>
      </c>
      <c r="CZ1462" s="199" t="str">
        <f t="shared" si="1883"/>
        <v>CZ$16</v>
      </c>
      <c r="DA1462" s="199" t="str">
        <f t="shared" si="1883"/>
        <v>DA$16</v>
      </c>
      <c r="DB1462" s="199" t="str">
        <f t="shared" si="1883"/>
        <v>DB$16</v>
      </c>
      <c r="DC1462" s="199" t="str">
        <f t="shared" si="1883"/>
        <v>DC$16</v>
      </c>
      <c r="DD1462" s="199" t="str">
        <f t="shared" si="1883"/>
        <v>DD$16</v>
      </c>
      <c r="DE1462" s="199" t="str">
        <f t="shared" si="1883"/>
        <v>DE$16</v>
      </c>
      <c r="DF1462" s="199" t="str">
        <f t="shared" si="1883"/>
        <v>DF$16</v>
      </c>
      <c r="DG1462" s="199" t="str">
        <f t="shared" si="1883"/>
        <v>DG$16</v>
      </c>
      <c r="DH1462" s="199" t="str">
        <f t="shared" si="1883"/>
        <v>DH$16</v>
      </c>
      <c r="DI1462" s="199" t="str">
        <f t="shared" si="1883"/>
        <v>DI$16</v>
      </c>
      <c r="DJ1462" s="199" t="str">
        <f t="shared" si="1883"/>
        <v>DJ$16</v>
      </c>
      <c r="DK1462" s="199" t="str">
        <f t="shared" si="1883"/>
        <v>DK$16</v>
      </c>
      <c r="DL1462" s="199" t="str">
        <f t="shared" si="1883"/>
        <v>DL$16</v>
      </c>
    </row>
    <row r="1463" spans="1:116" x14ac:dyDescent="0.4">
      <c r="A1463" s="174"/>
      <c r="E1463" s="8"/>
      <c r="G1463" s="175" t="s">
        <v>462</v>
      </c>
      <c r="H1463" s="200"/>
      <c r="I1463" s="201"/>
      <c r="J1463" s="201"/>
      <c r="K1463" s="202"/>
      <c r="L1463" s="202"/>
      <c r="M1463" s="202"/>
      <c r="N1463" s="202"/>
      <c r="O1463" s="202"/>
      <c r="P1463" s="202"/>
      <c r="R1463" s="202"/>
      <c r="S1463" s="199" t="str">
        <f t="shared" ref="S1463:AX1463" si="1884">S$21</f>
        <v>S$17</v>
      </c>
      <c r="T1463" s="199" t="str">
        <f t="shared" si="1884"/>
        <v>T$17</v>
      </c>
      <c r="U1463" s="199" t="str">
        <f t="shared" si="1884"/>
        <v>U$17</v>
      </c>
      <c r="V1463" s="199" t="str">
        <f t="shared" si="1884"/>
        <v>V$17</v>
      </c>
      <c r="W1463" s="199" t="str">
        <f t="shared" si="1884"/>
        <v>W$17</v>
      </c>
      <c r="X1463" s="199" t="str">
        <f t="shared" si="1884"/>
        <v>X$17</v>
      </c>
      <c r="Y1463" s="199" t="str">
        <f t="shared" si="1884"/>
        <v>Y$17</v>
      </c>
      <c r="Z1463" s="199" t="str">
        <f t="shared" si="1884"/>
        <v>Z$17</v>
      </c>
      <c r="AA1463" s="199" t="str">
        <f t="shared" si="1884"/>
        <v>AA$17</v>
      </c>
      <c r="AB1463" s="199" t="str">
        <f t="shared" si="1884"/>
        <v>AB$17</v>
      </c>
      <c r="AC1463" s="199" t="str">
        <f t="shared" si="1884"/>
        <v>AC$17</v>
      </c>
      <c r="AD1463" s="199" t="str">
        <f t="shared" si="1884"/>
        <v>AD$17</v>
      </c>
      <c r="AE1463" s="199" t="str">
        <f t="shared" si="1884"/>
        <v>AE$17</v>
      </c>
      <c r="AF1463" s="199" t="str">
        <f t="shared" si="1884"/>
        <v>AF$17</v>
      </c>
      <c r="AG1463" s="199" t="str">
        <f t="shared" si="1884"/>
        <v>AG$17</v>
      </c>
      <c r="AH1463" s="199" t="str">
        <f t="shared" si="1884"/>
        <v>AH$17</v>
      </c>
      <c r="AI1463" s="199" t="str">
        <f t="shared" si="1884"/>
        <v>AI$17</v>
      </c>
      <c r="AJ1463" s="199" t="str">
        <f t="shared" si="1884"/>
        <v>AJ$17</v>
      </c>
      <c r="AK1463" s="199" t="str">
        <f t="shared" si="1884"/>
        <v>AK$17</v>
      </c>
      <c r="AL1463" s="199" t="str">
        <f t="shared" si="1884"/>
        <v>AL$17</v>
      </c>
      <c r="AM1463" s="199" t="str">
        <f t="shared" si="1884"/>
        <v>AM$17</v>
      </c>
      <c r="AN1463" s="199" t="str">
        <f t="shared" si="1884"/>
        <v>AN$17</v>
      </c>
      <c r="AO1463" s="199" t="str">
        <f t="shared" si="1884"/>
        <v>AO$17</v>
      </c>
      <c r="AP1463" s="199" t="str">
        <f t="shared" si="1884"/>
        <v>AP$17</v>
      </c>
      <c r="AQ1463" s="199" t="str">
        <f t="shared" si="1884"/>
        <v>AQ$17</v>
      </c>
      <c r="AR1463" s="199" t="str">
        <f t="shared" si="1884"/>
        <v>AR$17</v>
      </c>
      <c r="AS1463" s="199" t="str">
        <f t="shared" si="1884"/>
        <v>AS$17</v>
      </c>
      <c r="AT1463" s="199" t="str">
        <f t="shared" si="1884"/>
        <v>AT$17</v>
      </c>
      <c r="AU1463" s="199" t="str">
        <f t="shared" si="1884"/>
        <v>AU$17</v>
      </c>
      <c r="AV1463" s="199" t="str">
        <f t="shared" si="1884"/>
        <v>AV$17</v>
      </c>
      <c r="AW1463" s="199" t="str">
        <f t="shared" si="1884"/>
        <v>AW$17</v>
      </c>
      <c r="AX1463" s="199" t="str">
        <f t="shared" si="1884"/>
        <v>AX$17</v>
      </c>
      <c r="AY1463" s="199" t="str">
        <f t="shared" ref="AY1463:CD1463" si="1885">AY$21</f>
        <v>AY$17</v>
      </c>
      <c r="AZ1463" s="199" t="str">
        <f t="shared" si="1885"/>
        <v>AZ$17</v>
      </c>
      <c r="BA1463" s="199" t="str">
        <f t="shared" si="1885"/>
        <v>BA$17</v>
      </c>
      <c r="BB1463" s="199" t="str">
        <f t="shared" si="1885"/>
        <v>BB$17</v>
      </c>
      <c r="BC1463" s="199" t="str">
        <f t="shared" si="1885"/>
        <v>BC$17</v>
      </c>
      <c r="BD1463" s="199" t="str">
        <f t="shared" si="1885"/>
        <v>BD$17</v>
      </c>
      <c r="BE1463" s="199" t="str">
        <f t="shared" si="1885"/>
        <v>BE$17</v>
      </c>
      <c r="BF1463" s="199" t="str">
        <f t="shared" si="1885"/>
        <v>BF$17</v>
      </c>
      <c r="BG1463" s="199" t="str">
        <f t="shared" si="1885"/>
        <v>BG$17</v>
      </c>
      <c r="BH1463" s="199" t="str">
        <f t="shared" si="1885"/>
        <v>BH$17</v>
      </c>
      <c r="BI1463" s="199" t="str">
        <f t="shared" si="1885"/>
        <v>BI$17</v>
      </c>
      <c r="BJ1463" s="199" t="str">
        <f t="shared" si="1885"/>
        <v>BJ$17</v>
      </c>
      <c r="BK1463" s="199" t="str">
        <f t="shared" si="1885"/>
        <v>BK$17</v>
      </c>
      <c r="BL1463" s="199" t="str">
        <f t="shared" si="1885"/>
        <v>BL$17</v>
      </c>
      <c r="BM1463" s="199" t="str">
        <f t="shared" si="1885"/>
        <v>BM$17</v>
      </c>
      <c r="BN1463" s="199" t="str">
        <f t="shared" si="1885"/>
        <v>BN$17</v>
      </c>
      <c r="BO1463" s="199" t="str">
        <f t="shared" si="1885"/>
        <v>BO$17</v>
      </c>
      <c r="BP1463" s="199" t="str">
        <f t="shared" si="1885"/>
        <v>BP$17</v>
      </c>
      <c r="BQ1463" s="199" t="str">
        <f t="shared" si="1885"/>
        <v>BQ$17</v>
      </c>
      <c r="BR1463" s="199" t="str">
        <f t="shared" si="1885"/>
        <v>BR$17</v>
      </c>
      <c r="BS1463" s="199" t="str">
        <f t="shared" si="1885"/>
        <v>BS$17</v>
      </c>
      <c r="BT1463" s="199" t="str">
        <f t="shared" si="1885"/>
        <v>BT$17</v>
      </c>
      <c r="BU1463" s="199" t="str">
        <f t="shared" si="1885"/>
        <v>BU$17</v>
      </c>
      <c r="BV1463" s="199" t="str">
        <f t="shared" si="1885"/>
        <v>BV$17</v>
      </c>
      <c r="BW1463" s="199" t="str">
        <f t="shared" si="1885"/>
        <v>BW$17</v>
      </c>
      <c r="BX1463" s="199" t="str">
        <f t="shared" si="1885"/>
        <v>BX$17</v>
      </c>
      <c r="BY1463" s="199" t="str">
        <f t="shared" si="1885"/>
        <v>BY$17</v>
      </c>
      <c r="BZ1463" s="199" t="str">
        <f t="shared" si="1885"/>
        <v>BZ$17</v>
      </c>
      <c r="CA1463" s="199" t="str">
        <f t="shared" si="1885"/>
        <v>CA$17</v>
      </c>
      <c r="CB1463" s="199" t="str">
        <f t="shared" si="1885"/>
        <v>CB$17</v>
      </c>
      <c r="CC1463" s="199" t="str">
        <f t="shared" si="1885"/>
        <v>CC$17</v>
      </c>
      <c r="CD1463" s="199" t="str">
        <f t="shared" si="1885"/>
        <v>CD$17</v>
      </c>
      <c r="CE1463" s="199" t="str">
        <f t="shared" ref="CE1463:CL1463" si="1886">CE$21</f>
        <v>CE$17</v>
      </c>
      <c r="CF1463" s="199" t="str">
        <f t="shared" si="1886"/>
        <v>CF$17</v>
      </c>
      <c r="CG1463" s="199" t="str">
        <f t="shared" si="1886"/>
        <v>CG$17</v>
      </c>
      <c r="CH1463" s="199" t="str">
        <f t="shared" si="1886"/>
        <v>CH$17</v>
      </c>
      <c r="CI1463" s="199" t="str">
        <f t="shared" si="1886"/>
        <v>CI$17</v>
      </c>
      <c r="CJ1463" s="199" t="str">
        <f t="shared" si="1886"/>
        <v>CJ$17</v>
      </c>
      <c r="CK1463" s="199" t="str">
        <f t="shared" si="1886"/>
        <v>CK$17</v>
      </c>
      <c r="CL1463" s="199" t="str">
        <f t="shared" si="1886"/>
        <v>CL$17</v>
      </c>
      <c r="CN1463" s="201"/>
      <c r="CO1463" s="199" t="str">
        <f t="shared" ref="CO1463:DL1463" si="1887">CO$21</f>
        <v>CO$17</v>
      </c>
      <c r="CP1463" s="199" t="str">
        <f t="shared" si="1887"/>
        <v>CP$17</v>
      </c>
      <c r="CQ1463" s="199" t="str">
        <f t="shared" si="1887"/>
        <v>CQ$17</v>
      </c>
      <c r="CR1463" s="199" t="str">
        <f t="shared" si="1887"/>
        <v>CR$17</v>
      </c>
      <c r="CS1463" s="199" t="str">
        <f t="shared" si="1887"/>
        <v>CS$17</v>
      </c>
      <c r="CT1463" s="199" t="str">
        <f t="shared" si="1887"/>
        <v>CT$17</v>
      </c>
      <c r="CU1463" s="199" t="str">
        <f t="shared" si="1887"/>
        <v>CU$17</v>
      </c>
      <c r="CV1463" s="199" t="str">
        <f t="shared" si="1887"/>
        <v>CV$17</v>
      </c>
      <c r="CW1463" s="199" t="str">
        <f t="shared" si="1887"/>
        <v>CW$17</v>
      </c>
      <c r="CX1463" s="199" t="str">
        <f t="shared" si="1887"/>
        <v>CX$17</v>
      </c>
      <c r="CY1463" s="199" t="str">
        <f t="shared" si="1887"/>
        <v>CY$17</v>
      </c>
      <c r="CZ1463" s="199" t="str">
        <f t="shared" si="1887"/>
        <v>CZ$17</v>
      </c>
      <c r="DA1463" s="199" t="str">
        <f t="shared" si="1887"/>
        <v>DA$17</v>
      </c>
      <c r="DB1463" s="199" t="str">
        <f t="shared" si="1887"/>
        <v>DB$17</v>
      </c>
      <c r="DC1463" s="199" t="str">
        <f t="shared" si="1887"/>
        <v>DC$17</v>
      </c>
      <c r="DD1463" s="199" t="str">
        <f t="shared" si="1887"/>
        <v>DD$17</v>
      </c>
      <c r="DE1463" s="199" t="str">
        <f t="shared" si="1887"/>
        <v>DE$17</v>
      </c>
      <c r="DF1463" s="199" t="str">
        <f t="shared" si="1887"/>
        <v>DF$17</v>
      </c>
      <c r="DG1463" s="199" t="str">
        <f t="shared" si="1887"/>
        <v>DG$17</v>
      </c>
      <c r="DH1463" s="199" t="str">
        <f t="shared" si="1887"/>
        <v>DH$17</v>
      </c>
      <c r="DI1463" s="199" t="str">
        <f t="shared" si="1887"/>
        <v>DI$17</v>
      </c>
      <c r="DJ1463" s="199" t="str">
        <f t="shared" si="1887"/>
        <v>DJ$17</v>
      </c>
      <c r="DK1463" s="199" t="str">
        <f t="shared" si="1887"/>
        <v>DK$17</v>
      </c>
      <c r="DL1463" s="199" t="str">
        <f t="shared" si="1887"/>
        <v>DL$17</v>
      </c>
    </row>
    <row r="1464" spans="1:116" x14ac:dyDescent="0.4">
      <c r="A1464" s="174"/>
      <c r="E1464" s="8"/>
      <c r="G1464" s="175" t="s">
        <v>491</v>
      </c>
      <c r="H1464" s="200"/>
      <c r="I1464" s="201"/>
      <c r="J1464" s="201"/>
      <c r="K1464" s="202"/>
      <c r="L1464" s="202"/>
      <c r="M1464" s="202"/>
      <c r="N1464" s="202"/>
      <c r="O1464" s="202"/>
      <c r="P1464" s="202"/>
      <c r="R1464" s="202"/>
      <c r="S1464" s="190"/>
      <c r="T1464" s="190"/>
      <c r="U1464" s="190"/>
      <c r="V1464" s="190"/>
      <c r="W1464" s="190"/>
      <c r="X1464" s="190"/>
      <c r="Y1464" s="190"/>
      <c r="Z1464" s="190"/>
      <c r="AA1464" s="190"/>
      <c r="AB1464" s="190"/>
      <c r="AC1464" s="190"/>
      <c r="AD1464" s="190"/>
      <c r="AE1464" s="190"/>
      <c r="AF1464" s="190"/>
      <c r="AG1464" s="190"/>
      <c r="AH1464" s="190"/>
      <c r="AI1464" s="190"/>
      <c r="AJ1464" s="190"/>
      <c r="AK1464" s="190"/>
      <c r="AL1464" s="190"/>
      <c r="AM1464" s="190"/>
      <c r="AN1464" s="190"/>
      <c r="AO1464" s="190"/>
      <c r="AP1464" s="190"/>
      <c r="AQ1464" s="190"/>
      <c r="AR1464" s="190"/>
      <c r="AS1464" s="190"/>
      <c r="AT1464" s="190"/>
      <c r="AU1464" s="190"/>
      <c r="AV1464" s="190"/>
      <c r="AW1464" s="190"/>
      <c r="AX1464" s="190"/>
      <c r="AY1464" s="190"/>
      <c r="AZ1464" s="190"/>
      <c r="BA1464" s="190"/>
      <c r="BB1464" s="190"/>
      <c r="BC1464" s="190"/>
      <c r="BD1464" s="190"/>
      <c r="BE1464" s="190"/>
      <c r="BF1464" s="190"/>
      <c r="BG1464" s="190"/>
      <c r="BH1464" s="190"/>
      <c r="BI1464" s="190"/>
      <c r="BJ1464" s="190"/>
      <c r="BK1464" s="190"/>
      <c r="BL1464" s="190"/>
      <c r="BM1464" s="190"/>
      <c r="BN1464" s="190"/>
      <c r="BO1464" s="190"/>
      <c r="BP1464" s="190"/>
      <c r="BQ1464" s="190"/>
      <c r="BR1464" s="190"/>
      <c r="BS1464" s="190"/>
      <c r="BT1464" s="190"/>
      <c r="BU1464" s="190"/>
      <c r="BV1464" s="190"/>
      <c r="BW1464" s="190"/>
      <c r="BX1464" s="190"/>
      <c r="BY1464" s="190"/>
      <c r="BZ1464" s="190"/>
      <c r="CA1464" s="190"/>
      <c r="CB1464" s="190"/>
      <c r="CC1464" s="190"/>
      <c r="CD1464" s="190"/>
      <c r="CE1464" s="190"/>
      <c r="CF1464" s="190"/>
      <c r="CG1464" s="190"/>
      <c r="CH1464" s="190"/>
      <c r="CI1464" s="190"/>
      <c r="CJ1464" s="190"/>
      <c r="CK1464" s="190"/>
      <c r="CL1464" s="190"/>
      <c r="CN1464" s="201"/>
      <c r="CO1464" s="190"/>
      <c r="CP1464" s="190"/>
      <c r="CQ1464" s="190"/>
      <c r="CR1464" s="190"/>
      <c r="CS1464" s="190"/>
      <c r="CT1464" s="190"/>
      <c r="CU1464" s="190"/>
      <c r="CV1464" s="190"/>
      <c r="CW1464" s="190"/>
      <c r="CX1464" s="190"/>
      <c r="CY1464" s="190"/>
      <c r="CZ1464" s="190"/>
      <c r="DA1464" s="190"/>
      <c r="DB1464" s="190"/>
      <c r="DC1464" s="190"/>
      <c r="DD1464" s="190"/>
      <c r="DE1464" s="190"/>
      <c r="DF1464" s="190"/>
      <c r="DG1464" s="190"/>
      <c r="DH1464" s="190"/>
      <c r="DI1464" s="190"/>
      <c r="DJ1464" s="190"/>
      <c r="DK1464" s="190"/>
      <c r="DL1464" s="190"/>
    </row>
    <row r="1465" spans="1:116" x14ac:dyDescent="0.4">
      <c r="A1465" s="174"/>
      <c r="E1465" s="8"/>
      <c r="G1465" s="175" t="s">
        <v>505</v>
      </c>
      <c r="H1465" s="200"/>
      <c r="I1465" s="201"/>
      <c r="J1465" s="201"/>
      <c r="K1465" s="202"/>
      <c r="L1465" s="202"/>
      <c r="M1465" s="202"/>
      <c r="N1465" s="202"/>
      <c r="O1465" s="202"/>
      <c r="P1465" s="202"/>
      <c r="R1465" s="202"/>
      <c r="S1465" s="190"/>
      <c r="T1465" s="190"/>
      <c r="U1465" s="190"/>
      <c r="V1465" s="190"/>
      <c r="W1465" s="190"/>
      <c r="X1465" s="190"/>
      <c r="Y1465" s="190"/>
      <c r="Z1465" s="190"/>
      <c r="AA1465" s="190"/>
      <c r="AB1465" s="190"/>
      <c r="AC1465" s="190"/>
      <c r="AD1465" s="190"/>
      <c r="AE1465" s="190"/>
      <c r="AF1465" s="190"/>
      <c r="AG1465" s="190"/>
      <c r="AH1465" s="190"/>
      <c r="AI1465" s="190"/>
      <c r="AJ1465" s="190"/>
      <c r="AK1465" s="190"/>
      <c r="AL1465" s="190"/>
      <c r="AM1465" s="190"/>
      <c r="AN1465" s="190"/>
      <c r="AO1465" s="190"/>
      <c r="AP1465" s="190"/>
      <c r="AQ1465" s="190"/>
      <c r="AR1465" s="190"/>
      <c r="AS1465" s="190"/>
      <c r="AT1465" s="190"/>
      <c r="AU1465" s="190"/>
      <c r="AV1465" s="190"/>
      <c r="AW1465" s="190"/>
      <c r="AX1465" s="190"/>
      <c r="AY1465" s="190"/>
      <c r="AZ1465" s="190"/>
      <c r="BA1465" s="190"/>
      <c r="BB1465" s="190"/>
      <c r="BC1465" s="190"/>
      <c r="BD1465" s="190"/>
      <c r="BE1465" s="190"/>
      <c r="BF1465" s="190"/>
      <c r="BG1465" s="190"/>
      <c r="BH1465" s="190"/>
      <c r="BI1465" s="190"/>
      <c r="BJ1465" s="190"/>
      <c r="BK1465" s="190"/>
      <c r="BL1465" s="190"/>
      <c r="BM1465" s="190"/>
      <c r="BN1465" s="190"/>
      <c r="BO1465" s="190"/>
      <c r="BP1465" s="190"/>
      <c r="BQ1465" s="190"/>
      <c r="BR1465" s="190"/>
      <c r="BS1465" s="190"/>
      <c r="BT1465" s="190"/>
      <c r="BU1465" s="190"/>
      <c r="BV1465" s="190"/>
      <c r="BW1465" s="190"/>
      <c r="BX1465" s="190"/>
      <c r="BY1465" s="190"/>
      <c r="BZ1465" s="190"/>
      <c r="CA1465" s="190"/>
      <c r="CB1465" s="190"/>
      <c r="CC1465" s="190"/>
      <c r="CD1465" s="190"/>
      <c r="CE1465" s="190"/>
      <c r="CF1465" s="190"/>
      <c r="CG1465" s="190"/>
      <c r="CH1465" s="190"/>
      <c r="CI1465" s="190"/>
      <c r="CJ1465" s="190"/>
      <c r="CK1465" s="190"/>
      <c r="CL1465" s="190"/>
      <c r="CN1465" s="201"/>
      <c r="CO1465" s="190"/>
      <c r="CP1465" s="190"/>
      <c r="CQ1465" s="190"/>
      <c r="CR1465" s="190"/>
      <c r="CS1465" s="190"/>
      <c r="CT1465" s="190"/>
      <c r="CU1465" s="190"/>
      <c r="CV1465" s="190"/>
      <c r="CW1465" s="190"/>
      <c r="CX1465" s="190"/>
      <c r="CY1465" s="190"/>
      <c r="CZ1465" s="190"/>
      <c r="DA1465" s="190"/>
      <c r="DB1465" s="190"/>
      <c r="DC1465" s="190"/>
      <c r="DD1465" s="190"/>
      <c r="DE1465" s="190"/>
      <c r="DF1465" s="190"/>
      <c r="DG1465" s="190"/>
      <c r="DH1465" s="190"/>
      <c r="DI1465" s="190"/>
      <c r="DJ1465" s="190"/>
      <c r="DK1465" s="190"/>
      <c r="DL1465" s="190"/>
    </row>
    <row r="1466" spans="1:116" x14ac:dyDescent="0.4">
      <c r="A1466" s="174"/>
      <c r="E1466" s="8"/>
      <c r="G1466" s="175" t="s">
        <v>463</v>
      </c>
      <c r="H1466" s="200"/>
      <c r="I1466" s="201"/>
      <c r="J1466" s="201"/>
      <c r="K1466" s="202"/>
      <c r="L1466" s="202"/>
      <c r="M1466" s="202"/>
      <c r="N1466" s="202"/>
      <c r="O1466" s="202"/>
      <c r="P1466" s="202"/>
      <c r="R1466" s="202"/>
      <c r="S1466" s="190" t="str">
        <f t="shared" ref="S1466:AX1466" si="1888">S$22</f>
        <v>S$18</v>
      </c>
      <c r="T1466" s="190" t="str">
        <f t="shared" si="1888"/>
        <v>T$18</v>
      </c>
      <c r="U1466" s="190" t="str">
        <f t="shared" si="1888"/>
        <v>U$18</v>
      </c>
      <c r="V1466" s="190" t="str">
        <f t="shared" si="1888"/>
        <v>V$18</v>
      </c>
      <c r="W1466" s="190" t="str">
        <f t="shared" si="1888"/>
        <v>W$18</v>
      </c>
      <c r="X1466" s="190" t="str">
        <f t="shared" si="1888"/>
        <v>X$18</v>
      </c>
      <c r="Y1466" s="190" t="str">
        <f t="shared" si="1888"/>
        <v>Y$18</v>
      </c>
      <c r="Z1466" s="190" t="str">
        <f t="shared" si="1888"/>
        <v>Z$18</v>
      </c>
      <c r="AA1466" s="190" t="str">
        <f t="shared" si="1888"/>
        <v>AA$18</v>
      </c>
      <c r="AB1466" s="190" t="str">
        <f t="shared" si="1888"/>
        <v>AB$18</v>
      </c>
      <c r="AC1466" s="190" t="str">
        <f t="shared" si="1888"/>
        <v>AC$18</v>
      </c>
      <c r="AD1466" s="190" t="str">
        <f t="shared" si="1888"/>
        <v>AD$18</v>
      </c>
      <c r="AE1466" s="190" t="str">
        <f t="shared" si="1888"/>
        <v>AE$18</v>
      </c>
      <c r="AF1466" s="190" t="str">
        <f t="shared" si="1888"/>
        <v>AF$18</v>
      </c>
      <c r="AG1466" s="190" t="str">
        <f t="shared" si="1888"/>
        <v>AG$18</v>
      </c>
      <c r="AH1466" s="190" t="str">
        <f t="shared" si="1888"/>
        <v>AH$18</v>
      </c>
      <c r="AI1466" s="190" t="str">
        <f t="shared" si="1888"/>
        <v>AI$18</v>
      </c>
      <c r="AJ1466" s="190" t="str">
        <f t="shared" si="1888"/>
        <v>AJ$18</v>
      </c>
      <c r="AK1466" s="190" t="str">
        <f t="shared" si="1888"/>
        <v>AK$18</v>
      </c>
      <c r="AL1466" s="190" t="str">
        <f t="shared" si="1888"/>
        <v>AL$18</v>
      </c>
      <c r="AM1466" s="190" t="str">
        <f t="shared" si="1888"/>
        <v>AM$18</v>
      </c>
      <c r="AN1466" s="190" t="str">
        <f t="shared" si="1888"/>
        <v>AN$18</v>
      </c>
      <c r="AO1466" s="190" t="str">
        <f t="shared" si="1888"/>
        <v>AO$18</v>
      </c>
      <c r="AP1466" s="190" t="str">
        <f t="shared" si="1888"/>
        <v>AP$18</v>
      </c>
      <c r="AQ1466" s="190" t="str">
        <f t="shared" si="1888"/>
        <v>AQ$18</v>
      </c>
      <c r="AR1466" s="190" t="str">
        <f t="shared" si="1888"/>
        <v>AR$18</v>
      </c>
      <c r="AS1466" s="190" t="str">
        <f t="shared" si="1888"/>
        <v>AS$18</v>
      </c>
      <c r="AT1466" s="190" t="str">
        <f t="shared" si="1888"/>
        <v>AT$18</v>
      </c>
      <c r="AU1466" s="190" t="str">
        <f t="shared" si="1888"/>
        <v>AU$18</v>
      </c>
      <c r="AV1466" s="190" t="str">
        <f t="shared" si="1888"/>
        <v>AV$18</v>
      </c>
      <c r="AW1466" s="190" t="str">
        <f t="shared" si="1888"/>
        <v>AW$18</v>
      </c>
      <c r="AX1466" s="190" t="str">
        <f t="shared" si="1888"/>
        <v>AX$18</v>
      </c>
      <c r="AY1466" s="190" t="str">
        <f t="shared" ref="AY1466:CD1466" si="1889">AY$22</f>
        <v>AY$18</v>
      </c>
      <c r="AZ1466" s="190" t="str">
        <f t="shared" si="1889"/>
        <v>AZ$18</v>
      </c>
      <c r="BA1466" s="190" t="str">
        <f t="shared" si="1889"/>
        <v>BA$18</v>
      </c>
      <c r="BB1466" s="190" t="str">
        <f t="shared" si="1889"/>
        <v>BB$18</v>
      </c>
      <c r="BC1466" s="190" t="str">
        <f t="shared" si="1889"/>
        <v>BC$18</v>
      </c>
      <c r="BD1466" s="190" t="str">
        <f t="shared" si="1889"/>
        <v>BD$18</v>
      </c>
      <c r="BE1466" s="190" t="str">
        <f t="shared" si="1889"/>
        <v>BE$18</v>
      </c>
      <c r="BF1466" s="190" t="str">
        <f t="shared" si="1889"/>
        <v>BF$18</v>
      </c>
      <c r="BG1466" s="190" t="str">
        <f t="shared" si="1889"/>
        <v>BG$18</v>
      </c>
      <c r="BH1466" s="190" t="str">
        <f t="shared" si="1889"/>
        <v>BH$18</v>
      </c>
      <c r="BI1466" s="190" t="str">
        <f t="shared" si="1889"/>
        <v>BI$18</v>
      </c>
      <c r="BJ1466" s="190" t="str">
        <f t="shared" si="1889"/>
        <v>BJ$18</v>
      </c>
      <c r="BK1466" s="190" t="str">
        <f t="shared" si="1889"/>
        <v>BK$18</v>
      </c>
      <c r="BL1466" s="190" t="str">
        <f t="shared" si="1889"/>
        <v>BL$18</v>
      </c>
      <c r="BM1466" s="190" t="str">
        <f t="shared" si="1889"/>
        <v>BM$18</v>
      </c>
      <c r="BN1466" s="190" t="str">
        <f t="shared" si="1889"/>
        <v>BN$18</v>
      </c>
      <c r="BO1466" s="190" t="str">
        <f t="shared" si="1889"/>
        <v>BO$18</v>
      </c>
      <c r="BP1466" s="190" t="str">
        <f t="shared" si="1889"/>
        <v>BP$18</v>
      </c>
      <c r="BQ1466" s="190" t="str">
        <f t="shared" si="1889"/>
        <v>BQ$18</v>
      </c>
      <c r="BR1466" s="190" t="str">
        <f t="shared" si="1889"/>
        <v>BR$18</v>
      </c>
      <c r="BS1466" s="190" t="str">
        <f t="shared" si="1889"/>
        <v>BS$18</v>
      </c>
      <c r="BT1466" s="190" t="str">
        <f t="shared" si="1889"/>
        <v>BT$18</v>
      </c>
      <c r="BU1466" s="190" t="str">
        <f t="shared" si="1889"/>
        <v>BU$18</v>
      </c>
      <c r="BV1466" s="190" t="str">
        <f t="shared" si="1889"/>
        <v>BV$18</v>
      </c>
      <c r="BW1466" s="190" t="str">
        <f t="shared" si="1889"/>
        <v>BW$18</v>
      </c>
      <c r="BX1466" s="190" t="str">
        <f t="shared" si="1889"/>
        <v>BX$18</v>
      </c>
      <c r="BY1466" s="190" t="str">
        <f t="shared" si="1889"/>
        <v>BY$18</v>
      </c>
      <c r="BZ1466" s="190" t="str">
        <f t="shared" si="1889"/>
        <v>BZ$18</v>
      </c>
      <c r="CA1466" s="190" t="str">
        <f t="shared" si="1889"/>
        <v>CA$18</v>
      </c>
      <c r="CB1466" s="190" t="str">
        <f t="shared" si="1889"/>
        <v>CB$18</v>
      </c>
      <c r="CC1466" s="190" t="str">
        <f t="shared" si="1889"/>
        <v>CC$18</v>
      </c>
      <c r="CD1466" s="190" t="str">
        <f t="shared" si="1889"/>
        <v>CD$18</v>
      </c>
      <c r="CE1466" s="190" t="str">
        <f t="shared" ref="CE1466:CL1466" si="1890">CE$22</f>
        <v>CE$18</v>
      </c>
      <c r="CF1466" s="190" t="str">
        <f t="shared" si="1890"/>
        <v>CF$18</v>
      </c>
      <c r="CG1466" s="190" t="str">
        <f t="shared" si="1890"/>
        <v>CG$18</v>
      </c>
      <c r="CH1466" s="190" t="str">
        <f t="shared" si="1890"/>
        <v>CH$18</v>
      </c>
      <c r="CI1466" s="190" t="str">
        <f t="shared" si="1890"/>
        <v>CI$18</v>
      </c>
      <c r="CJ1466" s="190" t="str">
        <f t="shared" si="1890"/>
        <v>CJ$18</v>
      </c>
      <c r="CK1466" s="190" t="str">
        <f t="shared" si="1890"/>
        <v>CK$18</v>
      </c>
      <c r="CL1466" s="190" t="str">
        <f t="shared" si="1890"/>
        <v>CL$18</v>
      </c>
      <c r="CN1466" s="201"/>
      <c r="CO1466" s="190" t="str">
        <f t="shared" ref="CO1466:DL1466" si="1891">CO$22</f>
        <v>CO$18</v>
      </c>
      <c r="CP1466" s="190" t="str">
        <f t="shared" si="1891"/>
        <v>CP$18</v>
      </c>
      <c r="CQ1466" s="190" t="str">
        <f t="shared" si="1891"/>
        <v>CQ$18</v>
      </c>
      <c r="CR1466" s="190" t="str">
        <f t="shared" si="1891"/>
        <v>CR$18</v>
      </c>
      <c r="CS1466" s="190" t="str">
        <f t="shared" si="1891"/>
        <v>CS$18</v>
      </c>
      <c r="CT1466" s="190" t="str">
        <f t="shared" si="1891"/>
        <v>CT$18</v>
      </c>
      <c r="CU1466" s="190" t="str">
        <f t="shared" si="1891"/>
        <v>CU$18</v>
      </c>
      <c r="CV1466" s="190" t="str">
        <f t="shared" si="1891"/>
        <v>CV$18</v>
      </c>
      <c r="CW1466" s="190" t="str">
        <f t="shared" si="1891"/>
        <v>CW$18</v>
      </c>
      <c r="CX1466" s="190" t="str">
        <f t="shared" si="1891"/>
        <v>CX$18</v>
      </c>
      <c r="CY1466" s="190" t="str">
        <f t="shared" si="1891"/>
        <v>CY$18</v>
      </c>
      <c r="CZ1466" s="190" t="str">
        <f t="shared" si="1891"/>
        <v>CZ$18</v>
      </c>
      <c r="DA1466" s="190" t="str">
        <f t="shared" si="1891"/>
        <v>DA$18</v>
      </c>
      <c r="DB1466" s="190" t="str">
        <f t="shared" si="1891"/>
        <v>DB$18</v>
      </c>
      <c r="DC1466" s="190" t="str">
        <f t="shared" si="1891"/>
        <v>DC$18</v>
      </c>
      <c r="DD1466" s="190" t="str">
        <f t="shared" si="1891"/>
        <v>DD$18</v>
      </c>
      <c r="DE1466" s="190" t="str">
        <f t="shared" si="1891"/>
        <v>DE$18</v>
      </c>
      <c r="DF1466" s="190" t="str">
        <f t="shared" si="1891"/>
        <v>DF$18</v>
      </c>
      <c r="DG1466" s="190" t="str">
        <f t="shared" si="1891"/>
        <v>DG$18</v>
      </c>
      <c r="DH1466" s="190" t="str">
        <f t="shared" si="1891"/>
        <v>DH$18</v>
      </c>
      <c r="DI1466" s="190" t="str">
        <f t="shared" si="1891"/>
        <v>DI$18</v>
      </c>
      <c r="DJ1466" s="190" t="str">
        <f t="shared" si="1891"/>
        <v>DJ$18</v>
      </c>
      <c r="DK1466" s="190" t="str">
        <f t="shared" si="1891"/>
        <v>DK$18</v>
      </c>
      <c r="DL1466" s="190" t="str">
        <f t="shared" si="1891"/>
        <v>DL$18</v>
      </c>
    </row>
    <row r="1467" spans="1:116" x14ac:dyDescent="0.4">
      <c r="A1467" s="174"/>
      <c r="E1467" s="8"/>
      <c r="G1467" s="175" t="s">
        <v>464</v>
      </c>
      <c r="H1467" s="200"/>
      <c r="I1467" s="201"/>
      <c r="J1467" s="201"/>
      <c r="K1467" s="202"/>
      <c r="L1467" s="202"/>
      <c r="M1467" s="202"/>
      <c r="N1467" s="202"/>
      <c r="O1467" s="202"/>
      <c r="P1467" s="202"/>
      <c r="R1467" s="202"/>
      <c r="S1467" s="190" t="str">
        <f t="shared" ref="S1467:AX1467" si="1892">S$23</f>
        <v>S$19</v>
      </c>
      <c r="T1467" s="190" t="str">
        <f t="shared" si="1892"/>
        <v>T$19</v>
      </c>
      <c r="U1467" s="190" t="str">
        <f t="shared" si="1892"/>
        <v>U$19</v>
      </c>
      <c r="V1467" s="190" t="str">
        <f t="shared" si="1892"/>
        <v>V$19</v>
      </c>
      <c r="W1467" s="190" t="str">
        <f t="shared" si="1892"/>
        <v>W$19</v>
      </c>
      <c r="X1467" s="190" t="str">
        <f t="shared" si="1892"/>
        <v>X$19</v>
      </c>
      <c r="Y1467" s="190" t="str">
        <f t="shared" si="1892"/>
        <v>Y$19</v>
      </c>
      <c r="Z1467" s="190" t="str">
        <f t="shared" si="1892"/>
        <v>Z$19</v>
      </c>
      <c r="AA1467" s="190" t="str">
        <f t="shared" si="1892"/>
        <v>AA$19</v>
      </c>
      <c r="AB1467" s="190" t="str">
        <f t="shared" si="1892"/>
        <v>AB$19</v>
      </c>
      <c r="AC1467" s="190" t="str">
        <f t="shared" si="1892"/>
        <v>AC$19</v>
      </c>
      <c r="AD1467" s="190" t="str">
        <f t="shared" si="1892"/>
        <v>AD$19</v>
      </c>
      <c r="AE1467" s="190" t="str">
        <f t="shared" si="1892"/>
        <v>AE$19</v>
      </c>
      <c r="AF1467" s="190" t="str">
        <f t="shared" si="1892"/>
        <v>AF$19</v>
      </c>
      <c r="AG1467" s="190" t="str">
        <f t="shared" si="1892"/>
        <v>AG$19</v>
      </c>
      <c r="AH1467" s="190" t="str">
        <f t="shared" si="1892"/>
        <v>AH$19</v>
      </c>
      <c r="AI1467" s="190" t="str">
        <f t="shared" si="1892"/>
        <v>AI$19</v>
      </c>
      <c r="AJ1467" s="190" t="str">
        <f t="shared" si="1892"/>
        <v>AJ$19</v>
      </c>
      <c r="AK1467" s="190" t="str">
        <f t="shared" si="1892"/>
        <v>AK$19</v>
      </c>
      <c r="AL1467" s="190" t="str">
        <f t="shared" si="1892"/>
        <v>AL$19</v>
      </c>
      <c r="AM1467" s="190" t="str">
        <f t="shared" si="1892"/>
        <v>AM$19</v>
      </c>
      <c r="AN1467" s="190" t="str">
        <f t="shared" si="1892"/>
        <v>AN$19</v>
      </c>
      <c r="AO1467" s="190" t="str">
        <f t="shared" si="1892"/>
        <v>AO$19</v>
      </c>
      <c r="AP1467" s="190" t="str">
        <f t="shared" si="1892"/>
        <v>AP$19</v>
      </c>
      <c r="AQ1467" s="190" t="str">
        <f t="shared" si="1892"/>
        <v>AQ$19</v>
      </c>
      <c r="AR1467" s="190" t="str">
        <f t="shared" si="1892"/>
        <v>AR$19</v>
      </c>
      <c r="AS1467" s="190" t="str">
        <f t="shared" si="1892"/>
        <v>AS$19</v>
      </c>
      <c r="AT1467" s="190" t="str">
        <f t="shared" si="1892"/>
        <v>AT$19</v>
      </c>
      <c r="AU1467" s="190" t="str">
        <f t="shared" si="1892"/>
        <v>AU$19</v>
      </c>
      <c r="AV1467" s="190" t="str">
        <f t="shared" si="1892"/>
        <v>AV$19</v>
      </c>
      <c r="AW1467" s="190" t="str">
        <f t="shared" si="1892"/>
        <v>AW$19</v>
      </c>
      <c r="AX1467" s="190" t="str">
        <f t="shared" si="1892"/>
        <v>AX$19</v>
      </c>
      <c r="AY1467" s="190" t="str">
        <f t="shared" ref="AY1467:CD1467" si="1893">AY$23</f>
        <v>AY$19</v>
      </c>
      <c r="AZ1467" s="190" t="str">
        <f t="shared" si="1893"/>
        <v>AZ$19</v>
      </c>
      <c r="BA1467" s="190" t="str">
        <f t="shared" si="1893"/>
        <v>BA$19</v>
      </c>
      <c r="BB1467" s="190" t="str">
        <f t="shared" si="1893"/>
        <v>BB$19</v>
      </c>
      <c r="BC1467" s="190" t="str">
        <f t="shared" si="1893"/>
        <v>BC$19</v>
      </c>
      <c r="BD1467" s="190" t="str">
        <f t="shared" si="1893"/>
        <v>BD$19</v>
      </c>
      <c r="BE1467" s="190" t="str">
        <f t="shared" si="1893"/>
        <v>BE$19</v>
      </c>
      <c r="BF1467" s="190" t="str">
        <f t="shared" si="1893"/>
        <v>BF$19</v>
      </c>
      <c r="BG1467" s="190" t="str">
        <f t="shared" si="1893"/>
        <v>BG$19</v>
      </c>
      <c r="BH1467" s="190" t="str">
        <f t="shared" si="1893"/>
        <v>BH$19</v>
      </c>
      <c r="BI1467" s="190" t="str">
        <f t="shared" si="1893"/>
        <v>BI$19</v>
      </c>
      <c r="BJ1467" s="190" t="str">
        <f t="shared" si="1893"/>
        <v>BJ$19</v>
      </c>
      <c r="BK1467" s="190" t="str">
        <f t="shared" si="1893"/>
        <v>BK$19</v>
      </c>
      <c r="BL1467" s="190" t="str">
        <f t="shared" si="1893"/>
        <v>BL$19</v>
      </c>
      <c r="BM1467" s="190" t="str">
        <f t="shared" si="1893"/>
        <v>BM$19</v>
      </c>
      <c r="BN1467" s="190" t="str">
        <f t="shared" si="1893"/>
        <v>BN$19</v>
      </c>
      <c r="BO1467" s="190" t="str">
        <f t="shared" si="1893"/>
        <v>BO$19</v>
      </c>
      <c r="BP1467" s="190" t="str">
        <f t="shared" si="1893"/>
        <v>BP$19</v>
      </c>
      <c r="BQ1467" s="190" t="str">
        <f t="shared" si="1893"/>
        <v>BQ$19</v>
      </c>
      <c r="BR1467" s="190" t="str">
        <f t="shared" si="1893"/>
        <v>BR$19</v>
      </c>
      <c r="BS1467" s="190" t="str">
        <f t="shared" si="1893"/>
        <v>BS$19</v>
      </c>
      <c r="BT1467" s="190" t="str">
        <f t="shared" si="1893"/>
        <v>BT$19</v>
      </c>
      <c r="BU1467" s="190" t="str">
        <f t="shared" si="1893"/>
        <v>BU$19</v>
      </c>
      <c r="BV1467" s="190" t="str">
        <f t="shared" si="1893"/>
        <v>BV$19</v>
      </c>
      <c r="BW1467" s="190" t="str">
        <f t="shared" si="1893"/>
        <v>BW$19</v>
      </c>
      <c r="BX1467" s="190" t="str">
        <f t="shared" si="1893"/>
        <v>BX$19</v>
      </c>
      <c r="BY1467" s="190" t="str">
        <f t="shared" si="1893"/>
        <v>BY$19</v>
      </c>
      <c r="BZ1467" s="190" t="str">
        <f t="shared" si="1893"/>
        <v>BZ$19</v>
      </c>
      <c r="CA1467" s="190" t="str">
        <f t="shared" si="1893"/>
        <v>CA$19</v>
      </c>
      <c r="CB1467" s="190" t="str">
        <f t="shared" si="1893"/>
        <v>CB$19</v>
      </c>
      <c r="CC1467" s="190" t="str">
        <f t="shared" si="1893"/>
        <v>CC$19</v>
      </c>
      <c r="CD1467" s="190" t="str">
        <f t="shared" si="1893"/>
        <v>CD$19</v>
      </c>
      <c r="CE1467" s="190" t="str">
        <f t="shared" ref="CE1467:CL1467" si="1894">CE$23</f>
        <v>CE$19</v>
      </c>
      <c r="CF1467" s="190" t="str">
        <f t="shared" si="1894"/>
        <v>CF$19</v>
      </c>
      <c r="CG1467" s="190" t="str">
        <f t="shared" si="1894"/>
        <v>CG$19</v>
      </c>
      <c r="CH1467" s="190" t="str">
        <f t="shared" si="1894"/>
        <v>CH$19</v>
      </c>
      <c r="CI1467" s="190" t="str">
        <f t="shared" si="1894"/>
        <v>CI$19</v>
      </c>
      <c r="CJ1467" s="190" t="str">
        <f t="shared" si="1894"/>
        <v>CJ$19</v>
      </c>
      <c r="CK1467" s="190" t="str">
        <f t="shared" si="1894"/>
        <v>CK$19</v>
      </c>
      <c r="CL1467" s="190" t="str">
        <f t="shared" si="1894"/>
        <v>CL$19</v>
      </c>
      <c r="CN1467" s="201"/>
      <c r="CO1467" s="190" t="str">
        <f t="shared" ref="CO1467:DL1467" si="1895">CO$23</f>
        <v>CO$19</v>
      </c>
      <c r="CP1467" s="190" t="str">
        <f t="shared" si="1895"/>
        <v>CP$19</v>
      </c>
      <c r="CQ1467" s="190" t="str">
        <f t="shared" si="1895"/>
        <v>CQ$19</v>
      </c>
      <c r="CR1467" s="190" t="str">
        <f t="shared" si="1895"/>
        <v>CR$19</v>
      </c>
      <c r="CS1467" s="190" t="str">
        <f t="shared" si="1895"/>
        <v>CS$19</v>
      </c>
      <c r="CT1467" s="190" t="str">
        <f t="shared" si="1895"/>
        <v>CT$19</v>
      </c>
      <c r="CU1467" s="190" t="str">
        <f t="shared" si="1895"/>
        <v>CU$19</v>
      </c>
      <c r="CV1467" s="190" t="str">
        <f t="shared" si="1895"/>
        <v>CV$19</v>
      </c>
      <c r="CW1467" s="190" t="str">
        <f t="shared" si="1895"/>
        <v>CW$19</v>
      </c>
      <c r="CX1467" s="190" t="str">
        <f t="shared" si="1895"/>
        <v>CX$19</v>
      </c>
      <c r="CY1467" s="190" t="str">
        <f t="shared" si="1895"/>
        <v>CY$19</v>
      </c>
      <c r="CZ1467" s="190" t="str">
        <f t="shared" si="1895"/>
        <v>CZ$19</v>
      </c>
      <c r="DA1467" s="190" t="str">
        <f t="shared" si="1895"/>
        <v>DA$19</v>
      </c>
      <c r="DB1467" s="190" t="str">
        <f t="shared" si="1895"/>
        <v>DB$19</v>
      </c>
      <c r="DC1467" s="190" t="str">
        <f t="shared" si="1895"/>
        <v>DC$19</v>
      </c>
      <c r="DD1467" s="190" t="str">
        <f t="shared" si="1895"/>
        <v>DD$19</v>
      </c>
      <c r="DE1467" s="190" t="str">
        <f t="shared" si="1895"/>
        <v>DE$19</v>
      </c>
      <c r="DF1467" s="190" t="str">
        <f t="shared" si="1895"/>
        <v>DF$19</v>
      </c>
      <c r="DG1467" s="190" t="str">
        <f t="shared" si="1895"/>
        <v>DG$19</v>
      </c>
      <c r="DH1467" s="190" t="str">
        <f t="shared" si="1895"/>
        <v>DH$19</v>
      </c>
      <c r="DI1467" s="190" t="str">
        <f t="shared" si="1895"/>
        <v>DI$19</v>
      </c>
      <c r="DJ1467" s="190" t="str">
        <f t="shared" si="1895"/>
        <v>DJ$19</v>
      </c>
      <c r="DK1467" s="190" t="str">
        <f t="shared" si="1895"/>
        <v>DK$19</v>
      </c>
      <c r="DL1467" s="190" t="str">
        <f t="shared" si="1895"/>
        <v>DL$19</v>
      </c>
    </row>
    <row r="1468" spans="1:116" x14ac:dyDescent="0.4">
      <c r="A1468" s="31" t="s">
        <v>218</v>
      </c>
      <c r="C1468" s="31"/>
      <c r="D1468" t="s">
        <v>770</v>
      </c>
      <c r="E1468" s="8" t="str">
        <f t="shared" ref="E1468:E1494" si="1896">ROW()&amp;" "&amp;D1468</f>
        <v>1468 LAMORT-S</v>
      </c>
      <c r="F1468" t="s">
        <v>351</v>
      </c>
      <c r="G1468" s="66" t="s">
        <v>306</v>
      </c>
      <c r="H1468" s="22"/>
      <c r="I1468" s="299"/>
      <c r="J1468" s="299"/>
      <c r="K1468" s="22"/>
      <c r="L1468" s="22"/>
      <c r="M1468" s="22"/>
      <c r="N1468" s="22"/>
      <c r="O1468" s="22"/>
      <c r="P1468" s="22"/>
      <c r="R1468" s="66"/>
      <c r="S1468" s="301"/>
      <c r="T1468" s="301"/>
      <c r="U1468" s="301"/>
      <c r="V1468" s="301"/>
      <c r="W1468" s="301"/>
      <c r="X1468" s="301"/>
      <c r="Y1468" s="301"/>
      <c r="Z1468" s="301"/>
      <c r="AA1468" s="301"/>
      <c r="AB1468" s="301"/>
      <c r="AC1468" s="301"/>
      <c r="AD1468" s="301"/>
      <c r="AE1468" s="301"/>
      <c r="AF1468" s="301"/>
      <c r="AG1468" s="301"/>
      <c r="AH1468" s="301"/>
      <c r="AI1468" s="301"/>
      <c r="AJ1468" s="301"/>
      <c r="AK1468" s="301"/>
      <c r="AL1468" s="301"/>
      <c r="AM1468" s="301"/>
      <c r="AN1468" s="301"/>
      <c r="AO1468" s="301"/>
      <c r="AP1468" s="301"/>
      <c r="AQ1468" s="301"/>
      <c r="AR1468" s="301"/>
      <c r="AS1468" s="301"/>
      <c r="AT1468" s="301"/>
      <c r="AU1468" s="301"/>
      <c r="AV1468" s="301"/>
      <c r="AW1468" s="301"/>
      <c r="AX1468" s="301"/>
      <c r="AY1468" s="301"/>
      <c r="AZ1468" s="301"/>
      <c r="BA1468" s="301"/>
      <c r="BB1468" s="301"/>
      <c r="BC1468" s="301"/>
      <c r="BD1468" s="301"/>
      <c r="BE1468" s="301"/>
      <c r="BF1468" s="301"/>
      <c r="BG1468" s="301"/>
      <c r="BH1468" s="301"/>
      <c r="BI1468" s="301"/>
      <c r="BJ1468" s="301"/>
      <c r="BK1468" s="301"/>
      <c r="BL1468" s="301"/>
      <c r="BM1468" s="301"/>
      <c r="BN1468" s="301"/>
      <c r="BO1468" s="301"/>
      <c r="BP1468" s="301"/>
      <c r="BQ1468" s="301"/>
      <c r="BR1468" s="301"/>
      <c r="BS1468" s="301"/>
      <c r="BT1468" s="301"/>
      <c r="BU1468" s="301"/>
      <c r="BV1468" s="301"/>
      <c r="BW1468" s="301"/>
      <c r="BX1468" s="301"/>
      <c r="BY1468" s="301"/>
      <c r="BZ1468" s="301"/>
      <c r="CA1468" s="301"/>
      <c r="CB1468" s="301"/>
      <c r="CC1468" s="301"/>
      <c r="CD1468" s="301"/>
      <c r="CE1468" s="301"/>
      <c r="CF1468" s="301"/>
      <c r="CG1468" s="301"/>
      <c r="CH1468" s="301"/>
      <c r="CI1468" s="301"/>
      <c r="CJ1468" s="301"/>
      <c r="CK1468" s="301"/>
      <c r="CL1468" s="301"/>
      <c r="CN1468" s="299"/>
      <c r="CO1468" s="301"/>
      <c r="CP1468" s="301"/>
      <c r="CQ1468" s="301"/>
      <c r="CR1468" s="301"/>
      <c r="CS1468" s="301"/>
      <c r="CT1468" s="301"/>
      <c r="CU1468" s="301"/>
      <c r="CV1468" s="301"/>
      <c r="CW1468" s="301"/>
      <c r="CX1468" s="301"/>
      <c r="CY1468" s="301"/>
      <c r="CZ1468" s="301"/>
      <c r="DA1468" s="301"/>
      <c r="DB1468" s="301"/>
      <c r="DC1468" s="301"/>
      <c r="DD1468" s="301"/>
      <c r="DE1468" s="301"/>
      <c r="DF1468" s="301"/>
      <c r="DG1468" s="301"/>
      <c r="DH1468" s="301"/>
      <c r="DI1468" s="301"/>
      <c r="DJ1468" s="301"/>
      <c r="DK1468" s="301"/>
      <c r="DL1468" s="301"/>
    </row>
    <row r="1469" spans="1:116" x14ac:dyDescent="0.4">
      <c r="A1469" s="31"/>
      <c r="B1469" t="str">
        <f>E1469</f>
        <v>1469 LAMORT-S</v>
      </c>
      <c r="D1469" t="s">
        <v>770</v>
      </c>
      <c r="E1469" s="12" t="str">
        <f t="shared" ref="E1469" si="1897">ROW()&amp;" "&amp;D1469</f>
        <v>1469 LAMORT-S</v>
      </c>
      <c r="G1469" s="129" t="str">
        <f>"Assumptions - "&amp;G1468</f>
        <v>Assumptions - Volume driven amortizing loan - no defaults:</v>
      </c>
      <c r="H1469" s="31"/>
      <c r="I1469" s="73"/>
      <c r="J1469" s="73"/>
      <c r="K1469" s="31"/>
      <c r="L1469" s="31"/>
      <c r="M1469" s="31"/>
      <c r="N1469" s="31"/>
      <c r="O1469" s="31"/>
      <c r="P1469" s="31"/>
      <c r="R1469" s="67"/>
      <c r="S1469" s="239"/>
      <c r="T1469" s="239"/>
      <c r="U1469" s="239"/>
      <c r="V1469" s="239"/>
      <c r="W1469" s="239"/>
      <c r="X1469" s="239"/>
      <c r="Y1469" s="239"/>
      <c r="Z1469" s="239"/>
      <c r="AA1469" s="239"/>
      <c r="AB1469" s="239"/>
      <c r="AC1469" s="239"/>
      <c r="AD1469" s="239"/>
      <c r="AE1469" s="239"/>
      <c r="AF1469" s="239"/>
      <c r="AG1469" s="239"/>
      <c r="AH1469" s="239"/>
      <c r="AI1469" s="239"/>
      <c r="AJ1469" s="239"/>
      <c r="AK1469" s="239"/>
      <c r="AL1469" s="239"/>
      <c r="AM1469" s="239"/>
      <c r="AN1469" s="239"/>
      <c r="AO1469" s="239"/>
      <c r="AP1469" s="239"/>
      <c r="AQ1469" s="239"/>
      <c r="AR1469" s="239"/>
      <c r="AS1469" s="239"/>
      <c r="AT1469" s="239"/>
      <c r="AU1469" s="239"/>
      <c r="AV1469" s="239"/>
      <c r="AW1469" s="239"/>
      <c r="AX1469" s="239"/>
      <c r="AY1469" s="239"/>
      <c r="AZ1469" s="239"/>
      <c r="BA1469" s="239"/>
      <c r="BB1469" s="239"/>
      <c r="BC1469" s="239"/>
      <c r="BD1469" s="239"/>
      <c r="BE1469" s="239"/>
      <c r="BF1469" s="239"/>
      <c r="BG1469" s="239"/>
      <c r="BH1469" s="239"/>
      <c r="BI1469" s="239"/>
      <c r="BJ1469" s="239"/>
      <c r="BK1469" s="239"/>
      <c r="BL1469" s="239"/>
      <c r="BM1469" s="239"/>
      <c r="BN1469" s="239"/>
      <c r="BO1469" s="239"/>
      <c r="BP1469" s="239"/>
      <c r="BQ1469" s="239"/>
      <c r="BR1469" s="239"/>
      <c r="BS1469" s="239"/>
      <c r="BT1469" s="239"/>
      <c r="BU1469" s="239"/>
      <c r="BV1469" s="239"/>
      <c r="BW1469" s="239"/>
      <c r="BX1469" s="239"/>
      <c r="BY1469" s="239"/>
      <c r="BZ1469" s="239"/>
      <c r="CA1469" s="239"/>
      <c r="CB1469" s="239"/>
      <c r="CC1469" s="239"/>
      <c r="CD1469" s="239"/>
      <c r="CE1469" s="239"/>
      <c r="CF1469" s="239"/>
      <c r="CG1469" s="239"/>
      <c r="CH1469" s="239"/>
      <c r="CI1469" s="239"/>
      <c r="CJ1469" s="239"/>
      <c r="CK1469" s="239"/>
      <c r="CL1469" s="239"/>
      <c r="CN1469" s="73"/>
      <c r="CO1469" s="239"/>
      <c r="CP1469" s="239"/>
      <c r="CQ1469" s="239"/>
      <c r="CR1469" s="239"/>
      <c r="CS1469" s="239"/>
      <c r="CT1469" s="239"/>
      <c r="CU1469" s="239"/>
      <c r="CV1469" s="239"/>
      <c r="CW1469" s="239"/>
      <c r="CX1469" s="239"/>
      <c r="CY1469" s="239"/>
      <c r="CZ1469" s="239"/>
      <c r="DA1469" s="239"/>
      <c r="DB1469" s="239"/>
      <c r="DC1469" s="239"/>
      <c r="DD1469" s="239"/>
      <c r="DE1469" s="239"/>
      <c r="DF1469" s="239"/>
      <c r="DG1469" s="239"/>
      <c r="DH1469" s="239"/>
      <c r="DI1469" s="239"/>
      <c r="DJ1469" s="239"/>
      <c r="DK1469" s="239"/>
      <c r="DL1469" s="239"/>
    </row>
    <row r="1470" spans="1:116" x14ac:dyDescent="0.4">
      <c r="A1470" s="31"/>
      <c r="B1470" t="str">
        <f>E1470</f>
        <v>1470 LAMORT-S</v>
      </c>
      <c r="D1470" t="s">
        <v>770</v>
      </c>
      <c r="E1470" s="12" t="str">
        <f t="shared" si="1896"/>
        <v>1470 LAMORT-S</v>
      </c>
      <c r="F1470" s="31"/>
      <c r="G1470" s="159" t="s">
        <v>287</v>
      </c>
      <c r="H1470" s="57">
        <v>12</v>
      </c>
      <c r="I1470" s="31"/>
      <c r="J1470" s="31"/>
      <c r="K1470" s="31"/>
      <c r="L1470" s="31"/>
      <c r="M1470" s="31"/>
      <c r="N1470" s="31"/>
      <c r="O1470" s="31"/>
      <c r="P1470" s="31"/>
      <c r="R1470" s="31"/>
      <c r="S1470" s="73"/>
      <c r="T1470" s="73"/>
      <c r="U1470" s="73"/>
      <c r="V1470" s="73"/>
      <c r="W1470" s="73"/>
      <c r="X1470" s="73"/>
      <c r="Y1470" s="73"/>
      <c r="Z1470" s="73"/>
      <c r="AA1470" s="73"/>
      <c r="AB1470" s="73"/>
      <c r="AC1470" s="73"/>
      <c r="AD1470" s="73"/>
      <c r="AE1470" s="73"/>
      <c r="AF1470" s="73"/>
      <c r="AG1470" s="73"/>
      <c r="AH1470" s="73"/>
      <c r="AI1470" s="73"/>
      <c r="AJ1470" s="73"/>
      <c r="AK1470" s="73"/>
      <c r="AL1470" s="73"/>
      <c r="AM1470" s="73"/>
      <c r="AN1470" s="73"/>
      <c r="AO1470" s="73"/>
      <c r="AP1470" s="73"/>
      <c r="AQ1470" s="73"/>
      <c r="AR1470" s="73"/>
      <c r="AS1470" s="73"/>
      <c r="AT1470" s="73"/>
      <c r="AU1470" s="73"/>
      <c r="AV1470" s="73"/>
      <c r="AW1470" s="73"/>
      <c r="AX1470" s="73"/>
      <c r="AY1470" s="73"/>
      <c r="AZ1470" s="73"/>
      <c r="BA1470" s="73"/>
      <c r="BB1470" s="73"/>
      <c r="BC1470" s="73"/>
      <c r="BD1470" s="73"/>
      <c r="BE1470" s="73"/>
      <c r="BF1470" s="73"/>
      <c r="BG1470" s="73"/>
      <c r="BH1470" s="73"/>
      <c r="BI1470" s="73"/>
      <c r="BJ1470" s="73"/>
      <c r="BK1470" s="73"/>
      <c r="BL1470" s="73"/>
      <c r="BM1470" s="73"/>
      <c r="BN1470" s="73"/>
      <c r="BO1470" s="73"/>
      <c r="BP1470" s="73"/>
      <c r="BQ1470" s="73"/>
      <c r="BR1470" s="73"/>
      <c r="BS1470" s="73"/>
      <c r="BT1470" s="73"/>
      <c r="BU1470" s="73"/>
      <c r="BV1470" s="73"/>
      <c r="BW1470" s="73"/>
      <c r="BX1470" s="73"/>
      <c r="BY1470" s="73"/>
      <c r="BZ1470" s="73"/>
      <c r="CA1470" s="73"/>
      <c r="CB1470" s="73"/>
      <c r="CC1470" s="73"/>
      <c r="CD1470" s="73"/>
      <c r="CE1470" s="73"/>
      <c r="CF1470" s="73"/>
      <c r="CG1470" s="73"/>
      <c r="CH1470" s="73"/>
      <c r="CI1470" s="73"/>
      <c r="CJ1470" s="73"/>
      <c r="CK1470" s="73"/>
      <c r="CL1470" s="73"/>
      <c r="CN1470" s="31"/>
      <c r="CO1470" s="73"/>
      <c r="CP1470" s="73"/>
      <c r="CQ1470" s="73"/>
      <c r="CR1470" s="73"/>
      <c r="CS1470" s="73"/>
      <c r="CT1470" s="73"/>
      <c r="CU1470" s="73"/>
      <c r="CV1470" s="73"/>
      <c r="CW1470" s="73"/>
      <c r="CX1470" s="73"/>
      <c r="CY1470" s="73"/>
      <c r="CZ1470" s="73"/>
      <c r="DA1470" s="73"/>
      <c r="DB1470" s="73"/>
      <c r="DC1470" s="73"/>
      <c r="DD1470" s="73"/>
      <c r="DE1470" s="73"/>
      <c r="DF1470" s="73"/>
      <c r="DG1470" s="73"/>
      <c r="DH1470" s="73"/>
      <c r="DI1470" s="73"/>
      <c r="DJ1470" s="73"/>
      <c r="DK1470" s="73"/>
      <c r="DL1470" s="73"/>
    </row>
    <row r="1471" spans="1:116" x14ac:dyDescent="0.4">
      <c r="A1471" s="31"/>
      <c r="B1471" t="str">
        <f>E1471</f>
        <v>1471 LAMORT-S</v>
      </c>
      <c r="D1471" t="s">
        <v>770</v>
      </c>
      <c r="E1471" s="12" t="str">
        <f t="shared" si="1896"/>
        <v>1471 LAMORT-S</v>
      </c>
      <c r="F1471" s="31"/>
      <c r="G1471" s="159" t="s">
        <v>288</v>
      </c>
      <c r="H1471" s="59">
        <v>0.1</v>
      </c>
      <c r="I1471" s="31"/>
      <c r="J1471" s="31"/>
      <c r="K1471" s="31"/>
      <c r="L1471" s="31"/>
      <c r="M1471" s="31"/>
      <c r="N1471" s="31"/>
      <c r="O1471" s="31"/>
      <c r="P1471" s="31"/>
      <c r="R1471" s="31"/>
      <c r="S1471" s="73"/>
      <c r="T1471" s="73"/>
      <c r="U1471" s="73"/>
      <c r="V1471" s="73"/>
      <c r="W1471" s="73"/>
      <c r="X1471" s="73"/>
      <c r="Y1471" s="73"/>
      <c r="Z1471" s="73"/>
      <c r="AA1471" s="73"/>
      <c r="AB1471" s="73"/>
      <c r="AC1471" s="73"/>
      <c r="AD1471" s="73"/>
      <c r="AE1471" s="73"/>
      <c r="AF1471" s="73"/>
      <c r="AG1471" s="73"/>
      <c r="AH1471" s="73"/>
      <c r="AI1471" s="73"/>
      <c r="AJ1471" s="73"/>
      <c r="AK1471" s="73"/>
      <c r="AL1471" s="73"/>
      <c r="AM1471" s="73"/>
      <c r="AN1471" s="73"/>
      <c r="AO1471" s="73"/>
      <c r="AP1471" s="73"/>
      <c r="AQ1471" s="73"/>
      <c r="AR1471" s="73"/>
      <c r="AS1471" s="73"/>
      <c r="AT1471" s="73"/>
      <c r="AU1471" s="73"/>
      <c r="AV1471" s="73"/>
      <c r="AW1471" s="73"/>
      <c r="AX1471" s="73"/>
      <c r="AY1471" s="73"/>
      <c r="AZ1471" s="73"/>
      <c r="BA1471" s="73"/>
      <c r="BB1471" s="73"/>
      <c r="BC1471" s="73"/>
      <c r="BD1471" s="73"/>
      <c r="BE1471" s="73"/>
      <c r="BF1471" s="73"/>
      <c r="BG1471" s="73"/>
      <c r="BH1471" s="73"/>
      <c r="BI1471" s="73"/>
      <c r="BJ1471" s="73"/>
      <c r="BK1471" s="73"/>
      <c r="BL1471" s="73"/>
      <c r="BM1471" s="73"/>
      <c r="BN1471" s="73"/>
      <c r="BO1471" s="73"/>
      <c r="BP1471" s="73"/>
      <c r="BQ1471" s="73"/>
      <c r="BR1471" s="73"/>
      <c r="BS1471" s="73"/>
      <c r="BT1471" s="73"/>
      <c r="BU1471" s="73"/>
      <c r="BV1471" s="73"/>
      <c r="BW1471" s="73"/>
      <c r="BX1471" s="73"/>
      <c r="BY1471" s="73"/>
      <c r="BZ1471" s="73"/>
      <c r="CA1471" s="73"/>
      <c r="CB1471" s="73"/>
      <c r="CC1471" s="73"/>
      <c r="CD1471" s="73"/>
      <c r="CE1471" s="73"/>
      <c r="CF1471" s="73"/>
      <c r="CG1471" s="73"/>
      <c r="CH1471" s="73"/>
      <c r="CI1471" s="73"/>
      <c r="CJ1471" s="73"/>
      <c r="CK1471" s="73"/>
      <c r="CL1471" s="73"/>
      <c r="CN1471" s="31"/>
      <c r="CO1471" s="73"/>
      <c r="CP1471" s="73"/>
      <c r="CQ1471" s="73"/>
      <c r="CR1471" s="73"/>
      <c r="CS1471" s="73"/>
      <c r="CT1471" s="73"/>
      <c r="CU1471" s="73"/>
      <c r="CV1471" s="73"/>
      <c r="CW1471" s="73"/>
      <c r="CX1471" s="73"/>
      <c r="CY1471" s="73"/>
      <c r="CZ1471" s="73"/>
      <c r="DA1471" s="73"/>
      <c r="DB1471" s="73"/>
      <c r="DC1471" s="73"/>
      <c r="DD1471" s="73"/>
      <c r="DE1471" s="73"/>
      <c r="DF1471" s="73"/>
      <c r="DG1471" s="73"/>
      <c r="DH1471" s="73"/>
      <c r="DI1471" s="73"/>
      <c r="DJ1471" s="73"/>
      <c r="DK1471" s="73"/>
      <c r="DL1471" s="73"/>
    </row>
    <row r="1472" spans="1:116" x14ac:dyDescent="0.4">
      <c r="A1472" s="31"/>
      <c r="B1472" t="str">
        <f>E1472</f>
        <v>1472 LAMORT-S</v>
      </c>
      <c r="D1472" t="s">
        <v>770</v>
      </c>
      <c r="E1472" s="12" t="str">
        <f t="shared" si="1896"/>
        <v>1472 LAMORT-S</v>
      </c>
      <c r="F1472" s="31"/>
      <c r="G1472" s="159" t="s">
        <v>304</v>
      </c>
      <c r="H1472" s="59">
        <v>0.1</v>
      </c>
      <c r="I1472" s="31"/>
      <c r="J1472" s="31"/>
      <c r="K1472" s="31"/>
      <c r="L1472" s="31"/>
      <c r="M1472" s="31"/>
      <c r="N1472" s="31"/>
      <c r="O1472" s="31"/>
      <c r="P1472" s="31"/>
      <c r="R1472" s="31"/>
      <c r="S1472" s="73"/>
      <c r="T1472" s="73"/>
      <c r="U1472" s="73"/>
      <c r="V1472" s="73"/>
      <c r="W1472" s="73"/>
      <c r="X1472" s="73"/>
      <c r="Y1472" s="73"/>
      <c r="Z1472" s="73"/>
      <c r="AA1472" s="73"/>
      <c r="AB1472" s="73"/>
      <c r="AC1472" s="73"/>
      <c r="AD1472" s="73"/>
      <c r="AE1472" s="73"/>
      <c r="AF1472" s="73"/>
      <c r="AG1472" s="73"/>
      <c r="AH1472" s="73"/>
      <c r="AI1472" s="73"/>
      <c r="AJ1472" s="73"/>
      <c r="AK1472" s="73"/>
      <c r="AL1472" s="73"/>
      <c r="AM1472" s="73"/>
      <c r="AN1472" s="73"/>
      <c r="AO1472" s="73"/>
      <c r="AP1472" s="73"/>
      <c r="AQ1472" s="73"/>
      <c r="AR1472" s="73"/>
      <c r="AS1472" s="73"/>
      <c r="AT1472" s="73"/>
      <c r="AU1472" s="73"/>
      <c r="AV1472" s="73"/>
      <c r="AW1472" s="73"/>
      <c r="AX1472" s="73"/>
      <c r="AY1472" s="73"/>
      <c r="AZ1472" s="73"/>
      <c r="BA1472" s="73"/>
      <c r="BB1472" s="73"/>
      <c r="BC1472" s="73"/>
      <c r="BD1472" s="73"/>
      <c r="BE1472" s="73"/>
      <c r="BF1472" s="73"/>
      <c r="BG1472" s="73"/>
      <c r="BH1472" s="73"/>
      <c r="BI1472" s="73"/>
      <c r="BJ1472" s="73"/>
      <c r="BK1472" s="73"/>
      <c r="BL1472" s="73"/>
      <c r="BM1472" s="73"/>
      <c r="BN1472" s="73"/>
      <c r="BO1472" s="73"/>
      <c r="BP1472" s="73"/>
      <c r="BQ1472" s="73"/>
      <c r="BR1472" s="73"/>
      <c r="BS1472" s="73"/>
      <c r="BT1472" s="73"/>
      <c r="BU1472" s="73"/>
      <c r="BV1472" s="73"/>
      <c r="BW1472" s="73"/>
      <c r="BX1472" s="73"/>
      <c r="BY1472" s="73"/>
      <c r="BZ1472" s="73"/>
      <c r="CA1472" s="73"/>
      <c r="CB1472" s="73"/>
      <c r="CC1472" s="73"/>
      <c r="CD1472" s="73"/>
      <c r="CE1472" s="73"/>
      <c r="CF1472" s="73"/>
      <c r="CG1472" s="73"/>
      <c r="CH1472" s="73"/>
      <c r="CI1472" s="73"/>
      <c r="CJ1472" s="73"/>
      <c r="CK1472" s="73"/>
      <c r="CL1472" s="73"/>
      <c r="CN1472" s="31"/>
      <c r="CO1472" s="73"/>
      <c r="CP1472" s="73"/>
      <c r="CQ1472" s="73"/>
      <c r="CR1472" s="73"/>
      <c r="CS1472" s="73"/>
      <c r="CT1472" s="73"/>
      <c r="CU1472" s="73"/>
      <c r="CV1472" s="73"/>
      <c r="CW1472" s="73"/>
      <c r="CX1472" s="73"/>
      <c r="CY1472" s="73"/>
      <c r="CZ1472" s="73"/>
      <c r="DA1472" s="73"/>
      <c r="DB1472" s="73"/>
      <c r="DC1472" s="73"/>
      <c r="DD1472" s="73"/>
      <c r="DE1472" s="73"/>
      <c r="DF1472" s="73"/>
      <c r="DG1472" s="73"/>
      <c r="DH1472" s="73"/>
      <c r="DI1472" s="73"/>
      <c r="DJ1472" s="73"/>
      <c r="DK1472" s="73"/>
      <c r="DL1472" s="73"/>
    </row>
    <row r="1473" spans="1:116" x14ac:dyDescent="0.4">
      <c r="A1473" s="31"/>
      <c r="B1473" s="31"/>
      <c r="C1473" s="31"/>
      <c r="D1473" t="s">
        <v>770</v>
      </c>
      <c r="E1473" s="12" t="str">
        <f t="shared" si="1896"/>
        <v>1473 LAMORT-S</v>
      </c>
      <c r="F1473" s="31"/>
      <c r="G1473" s="159" t="s">
        <v>305</v>
      </c>
      <c r="H1473" s="59">
        <v>0.5</v>
      </c>
      <c r="I1473" s="31"/>
      <c r="J1473" s="31"/>
      <c r="K1473" s="31"/>
      <c r="L1473" s="31"/>
      <c r="M1473" s="31"/>
      <c r="N1473" s="31"/>
      <c r="O1473" s="31"/>
      <c r="P1473" s="31"/>
      <c r="R1473" s="31"/>
      <c r="S1473" s="73"/>
      <c r="T1473" s="73"/>
      <c r="U1473" s="73"/>
      <c r="V1473" s="73"/>
      <c r="W1473" s="73"/>
      <c r="X1473" s="73"/>
      <c r="Y1473" s="73"/>
      <c r="Z1473" s="73"/>
      <c r="AA1473" s="73"/>
      <c r="AB1473" s="73"/>
      <c r="AC1473" s="73"/>
      <c r="AD1473" s="73"/>
      <c r="AE1473" s="73"/>
      <c r="AF1473" s="73"/>
      <c r="AG1473" s="73"/>
      <c r="AH1473" s="73"/>
      <c r="AI1473" s="73"/>
      <c r="AJ1473" s="73"/>
      <c r="AK1473" s="73"/>
      <c r="AL1473" s="73"/>
      <c r="AM1473" s="73"/>
      <c r="AN1473" s="73"/>
      <c r="AO1473" s="73"/>
      <c r="AP1473" s="73"/>
      <c r="AQ1473" s="73"/>
      <c r="AR1473" s="73"/>
      <c r="AS1473" s="73"/>
      <c r="AT1473" s="73"/>
      <c r="AU1473" s="73"/>
      <c r="AV1473" s="73"/>
      <c r="AW1473" s="73"/>
      <c r="AX1473" s="73"/>
      <c r="AY1473" s="73"/>
      <c r="AZ1473" s="73"/>
      <c r="BA1473" s="73"/>
      <c r="BB1473" s="73"/>
      <c r="BC1473" s="73"/>
      <c r="BD1473" s="73"/>
      <c r="BE1473" s="73"/>
      <c r="BF1473" s="73"/>
      <c r="BG1473" s="73"/>
      <c r="BH1473" s="73"/>
      <c r="BI1473" s="73"/>
      <c r="BJ1473" s="73"/>
      <c r="BK1473" s="73"/>
      <c r="BL1473" s="73"/>
      <c r="BM1473" s="73"/>
      <c r="BN1473" s="73"/>
      <c r="BO1473" s="73"/>
      <c r="BP1473" s="73"/>
      <c r="BQ1473" s="73"/>
      <c r="BR1473" s="73"/>
      <c r="BS1473" s="73"/>
      <c r="BT1473" s="73"/>
      <c r="BU1473" s="73"/>
      <c r="BV1473" s="73"/>
      <c r="BW1473" s="73"/>
      <c r="BX1473" s="73"/>
      <c r="BY1473" s="73"/>
      <c r="BZ1473" s="73"/>
      <c r="CA1473" s="73"/>
      <c r="CB1473" s="73"/>
      <c r="CC1473" s="73"/>
      <c r="CD1473" s="73"/>
      <c r="CE1473" s="73"/>
      <c r="CF1473" s="73"/>
      <c r="CG1473" s="73"/>
      <c r="CH1473" s="73"/>
      <c r="CI1473" s="73"/>
      <c r="CJ1473" s="73"/>
      <c r="CK1473" s="73"/>
      <c r="CL1473" s="73"/>
      <c r="CN1473" s="31"/>
      <c r="CO1473" s="73"/>
      <c r="CP1473" s="73"/>
      <c r="CQ1473" s="73"/>
      <c r="CR1473" s="73"/>
      <c r="CS1473" s="73"/>
      <c r="CT1473" s="73"/>
      <c r="CU1473" s="73"/>
      <c r="CV1473" s="73"/>
      <c r="CW1473" s="73"/>
      <c r="CX1473" s="73"/>
      <c r="CY1473" s="73"/>
      <c r="CZ1473" s="73"/>
      <c r="DA1473" s="73"/>
      <c r="DB1473" s="73"/>
      <c r="DC1473" s="73"/>
      <c r="DD1473" s="73"/>
      <c r="DE1473" s="73"/>
      <c r="DF1473" s="73"/>
      <c r="DG1473" s="73"/>
      <c r="DH1473" s="73"/>
      <c r="DI1473" s="73"/>
      <c r="DJ1473" s="73"/>
      <c r="DK1473" s="73"/>
      <c r="DL1473" s="73"/>
    </row>
    <row r="1474" spans="1:116" x14ac:dyDescent="0.4">
      <c r="D1474" t="s">
        <v>770</v>
      </c>
      <c r="E1474" t="str">
        <f t="shared" si="1896"/>
        <v>1474 LAMORT-S</v>
      </c>
      <c r="F1474" s="292"/>
      <c r="G1474" s="160" t="s">
        <v>289</v>
      </c>
      <c r="H1474" s="91">
        <v>0</v>
      </c>
      <c r="I1474" s="31"/>
      <c r="J1474" s="31"/>
      <c r="K1474" s="31"/>
      <c r="L1474" s="31"/>
      <c r="M1474" s="31"/>
      <c r="N1474" s="31"/>
      <c r="O1474" s="31"/>
      <c r="P1474" s="31"/>
      <c r="R1474" s="31"/>
      <c r="S1474" s="73"/>
      <c r="T1474" s="73"/>
      <c r="U1474" s="73"/>
      <c r="V1474" s="73"/>
      <c r="W1474" s="73"/>
      <c r="X1474" s="73"/>
      <c r="Y1474" s="73"/>
      <c r="Z1474" s="73"/>
      <c r="AA1474" s="73"/>
      <c r="AB1474" s="73"/>
      <c r="AC1474" s="73"/>
      <c r="AD1474" s="73"/>
      <c r="AE1474" s="73"/>
      <c r="AF1474" s="73"/>
      <c r="AG1474" s="73"/>
      <c r="AH1474" s="73"/>
      <c r="AI1474" s="73"/>
      <c r="AJ1474" s="73"/>
      <c r="AK1474" s="73"/>
      <c r="AL1474" s="73"/>
      <c r="AM1474" s="73"/>
      <c r="AN1474" s="73"/>
      <c r="AO1474" s="73"/>
      <c r="AP1474" s="73"/>
      <c r="AQ1474" s="73"/>
      <c r="AR1474" s="73"/>
      <c r="AS1474" s="73"/>
      <c r="AT1474" s="73"/>
      <c r="AU1474" s="73"/>
      <c r="AV1474" s="73"/>
      <c r="AW1474" s="73"/>
      <c r="AX1474" s="73"/>
      <c r="AY1474" s="73"/>
      <c r="AZ1474" s="73"/>
      <c r="BA1474" s="73"/>
      <c r="BB1474" s="73"/>
      <c r="BC1474" s="73"/>
      <c r="BD1474" s="73"/>
      <c r="BE1474" s="73"/>
      <c r="BF1474" s="73"/>
      <c r="BG1474" s="73"/>
      <c r="BH1474" s="73"/>
      <c r="BI1474" s="73"/>
      <c r="BJ1474" s="73"/>
      <c r="BK1474" s="73"/>
      <c r="BL1474" s="73"/>
      <c r="BM1474" s="73"/>
      <c r="BN1474" s="73"/>
      <c r="BO1474" s="73"/>
      <c r="BP1474" s="73"/>
      <c r="BQ1474" s="73"/>
      <c r="BR1474" s="73"/>
      <c r="BS1474" s="73"/>
      <c r="BT1474" s="73"/>
      <c r="BU1474" s="73"/>
      <c r="BV1474" s="73"/>
      <c r="BW1474" s="73"/>
      <c r="BX1474" s="73"/>
      <c r="BY1474" s="73"/>
      <c r="BZ1474" s="73"/>
      <c r="CA1474" s="73"/>
      <c r="CB1474" s="73"/>
      <c r="CC1474" s="73"/>
      <c r="CD1474" s="73"/>
      <c r="CE1474" s="73"/>
      <c r="CF1474" s="73"/>
      <c r="CG1474" s="73"/>
      <c r="CH1474" s="73"/>
      <c r="CI1474" s="73"/>
      <c r="CJ1474" s="73"/>
      <c r="CK1474" s="73"/>
      <c r="CL1474" s="73"/>
      <c r="CN1474" s="31"/>
      <c r="CO1474" s="73"/>
      <c r="CP1474" s="73"/>
      <c r="CQ1474" s="73"/>
      <c r="CR1474" s="73"/>
      <c r="CS1474" s="73"/>
      <c r="CT1474" s="73"/>
      <c r="CU1474" s="73"/>
      <c r="CV1474" s="73"/>
      <c r="CW1474" s="73"/>
      <c r="CX1474" s="73"/>
      <c r="CY1474" s="73"/>
      <c r="CZ1474" s="73"/>
      <c r="DA1474" s="73"/>
      <c r="DB1474" s="73"/>
      <c r="DC1474" s="73"/>
      <c r="DD1474" s="73"/>
      <c r="DE1474" s="73"/>
      <c r="DF1474" s="73"/>
      <c r="DG1474" s="73"/>
      <c r="DH1474" s="73"/>
      <c r="DI1474" s="73"/>
      <c r="DJ1474" s="73"/>
      <c r="DK1474" s="73"/>
      <c r="DL1474" s="73"/>
    </row>
    <row r="1475" spans="1:116" x14ac:dyDescent="0.4">
      <c r="D1475" t="s">
        <v>770</v>
      </c>
      <c r="E1475" t="str">
        <f t="shared" si="1896"/>
        <v>1475 LAMORT-S</v>
      </c>
      <c r="F1475" s="292"/>
      <c r="G1475" s="127"/>
      <c r="H1475" s="31"/>
      <c r="I1475" s="31"/>
      <c r="J1475" s="31"/>
      <c r="K1475" s="31"/>
      <c r="L1475" s="31"/>
      <c r="M1475" s="31"/>
      <c r="N1475" s="31"/>
      <c r="O1475" s="31"/>
      <c r="P1475" s="31"/>
      <c r="R1475" s="31"/>
      <c r="S1475" s="73"/>
      <c r="T1475" s="73"/>
      <c r="U1475" s="73"/>
      <c r="V1475" s="73"/>
      <c r="W1475" s="73"/>
      <c r="X1475" s="73"/>
      <c r="Y1475" s="73"/>
      <c r="Z1475" s="73"/>
      <c r="AA1475" s="73"/>
      <c r="AB1475" s="73"/>
      <c r="AC1475" s="73"/>
      <c r="AD1475" s="73"/>
      <c r="AE1475" s="73"/>
      <c r="AF1475" s="73"/>
      <c r="AG1475" s="73"/>
      <c r="AH1475" s="73"/>
      <c r="AI1475" s="73"/>
      <c r="AJ1475" s="73"/>
      <c r="AK1475" s="73"/>
      <c r="AL1475" s="73"/>
      <c r="AM1475" s="73"/>
      <c r="AN1475" s="73"/>
      <c r="AO1475" s="73"/>
      <c r="AP1475" s="73"/>
      <c r="AQ1475" s="73"/>
      <c r="AR1475" s="73"/>
      <c r="AS1475" s="73"/>
      <c r="AT1475" s="73"/>
      <c r="AU1475" s="73"/>
      <c r="AV1475" s="73"/>
      <c r="AW1475" s="73"/>
      <c r="AX1475" s="73"/>
      <c r="AY1475" s="73"/>
      <c r="AZ1475" s="73"/>
      <c r="BA1475" s="73"/>
      <c r="BB1475" s="73"/>
      <c r="BC1475" s="73"/>
      <c r="BD1475" s="73"/>
      <c r="BE1475" s="73"/>
      <c r="BF1475" s="73"/>
      <c r="BG1475" s="73"/>
      <c r="BH1475" s="73"/>
      <c r="BI1475" s="73"/>
      <c r="BJ1475" s="73"/>
      <c r="BK1475" s="73"/>
      <c r="BL1475" s="73"/>
      <c r="BM1475" s="73"/>
      <c r="BN1475" s="73"/>
      <c r="BO1475" s="73"/>
      <c r="BP1475" s="73"/>
      <c r="BQ1475" s="73"/>
      <c r="BR1475" s="73"/>
      <c r="BS1475" s="73"/>
      <c r="BT1475" s="73"/>
      <c r="BU1475" s="73"/>
      <c r="BV1475" s="73"/>
      <c r="BW1475" s="73"/>
      <c r="BX1475" s="73"/>
      <c r="BY1475" s="73"/>
      <c r="BZ1475" s="73"/>
      <c r="CA1475" s="73"/>
      <c r="CB1475" s="73"/>
      <c r="CC1475" s="73"/>
      <c r="CD1475" s="73"/>
      <c r="CE1475" s="73"/>
      <c r="CF1475" s="73"/>
      <c r="CG1475" s="73"/>
      <c r="CH1475" s="73"/>
      <c r="CI1475" s="73"/>
      <c r="CJ1475" s="73"/>
      <c r="CK1475" s="73"/>
      <c r="CL1475" s="73"/>
      <c r="CN1475" s="31"/>
      <c r="CO1475" s="73"/>
      <c r="CP1475" s="73"/>
      <c r="CQ1475" s="73"/>
      <c r="CR1475" s="73"/>
      <c r="CS1475" s="73"/>
      <c r="CT1475" s="73"/>
      <c r="CU1475" s="73"/>
      <c r="CV1475" s="73"/>
      <c r="CW1475" s="73"/>
      <c r="CX1475" s="73"/>
      <c r="CY1475" s="73"/>
      <c r="CZ1475" s="73"/>
      <c r="DA1475" s="73"/>
      <c r="DB1475" s="73"/>
      <c r="DC1475" s="73"/>
      <c r="DD1475" s="73"/>
      <c r="DE1475" s="73"/>
      <c r="DF1475" s="73"/>
      <c r="DG1475" s="73"/>
      <c r="DH1475" s="73"/>
      <c r="DI1475" s="73"/>
      <c r="DJ1475" s="73"/>
      <c r="DK1475" s="73"/>
      <c r="DL1475" s="73"/>
    </row>
    <row r="1476" spans="1:116" x14ac:dyDescent="0.4">
      <c r="D1476" t="s">
        <v>770</v>
      </c>
      <c r="E1476" t="str">
        <f t="shared" si="1896"/>
        <v>1476 LAMORT-S</v>
      </c>
      <c r="G1476" s="95" t="s">
        <v>290</v>
      </c>
      <c r="R1476" s="92"/>
      <c r="S1476" s="154"/>
      <c r="T1476" s="154"/>
      <c r="U1476" s="154"/>
      <c r="V1476" s="154"/>
      <c r="W1476" s="154"/>
      <c r="X1476" s="154"/>
      <c r="Y1476" s="154"/>
      <c r="Z1476" s="154"/>
      <c r="AA1476" s="154"/>
      <c r="AB1476" s="154"/>
      <c r="AC1476" s="154"/>
      <c r="AD1476" s="154"/>
      <c r="AE1476" s="154"/>
      <c r="AF1476" s="154"/>
      <c r="AG1476" s="154"/>
      <c r="AH1476" s="154"/>
      <c r="AI1476" s="154"/>
      <c r="AJ1476" s="154"/>
      <c r="AK1476" s="154"/>
      <c r="AL1476" s="154"/>
      <c r="AM1476" s="154"/>
      <c r="AN1476" s="154"/>
      <c r="AO1476" s="154"/>
      <c r="AP1476" s="154"/>
      <c r="AQ1476" s="154"/>
      <c r="AR1476" s="154"/>
      <c r="AS1476" s="154"/>
      <c r="AT1476" s="154"/>
      <c r="AU1476" s="154"/>
      <c r="AV1476" s="154"/>
      <c r="AW1476" s="154"/>
      <c r="AX1476" s="154"/>
      <c r="AY1476" s="154"/>
      <c r="AZ1476" s="154"/>
      <c r="BA1476" s="154"/>
      <c r="BB1476" s="154"/>
      <c r="BC1476" s="154"/>
      <c r="BD1476" s="154"/>
      <c r="BE1476" s="154"/>
      <c r="BF1476" s="154"/>
      <c r="BG1476" s="154"/>
      <c r="BH1476" s="154"/>
      <c r="BI1476" s="154"/>
      <c r="BJ1476" s="154"/>
      <c r="BK1476" s="154"/>
      <c r="BL1476" s="154"/>
      <c r="BM1476" s="154"/>
      <c r="BN1476" s="154"/>
      <c r="BO1476" s="154"/>
      <c r="BP1476" s="154"/>
      <c r="BQ1476" s="154"/>
      <c r="BR1476" s="154"/>
      <c r="BS1476" s="154"/>
      <c r="BT1476" s="154"/>
      <c r="BU1476" s="154"/>
      <c r="BV1476" s="154"/>
      <c r="BW1476" s="154"/>
      <c r="BX1476" s="154"/>
      <c r="BY1476" s="154"/>
      <c r="BZ1476" s="154"/>
      <c r="CA1476" s="154"/>
      <c r="CB1476" s="154"/>
      <c r="CC1476" s="154"/>
      <c r="CD1476" s="154"/>
      <c r="CE1476" s="154"/>
      <c r="CF1476" s="154"/>
      <c r="CG1476" s="154"/>
      <c r="CH1476" s="154"/>
      <c r="CI1476" s="154"/>
      <c r="CJ1476" s="154"/>
      <c r="CK1476" s="154"/>
      <c r="CL1476" s="154"/>
      <c r="CO1476" s="154"/>
      <c r="CP1476" s="154"/>
      <c r="CQ1476" s="154"/>
      <c r="CR1476" s="154"/>
      <c r="CS1476" s="154"/>
      <c r="CT1476" s="154"/>
      <c r="CU1476" s="154"/>
      <c r="CV1476" s="154"/>
      <c r="CW1476" s="154"/>
      <c r="CX1476" s="154"/>
      <c r="CY1476" s="154"/>
      <c r="CZ1476" s="154"/>
      <c r="DA1476" s="154"/>
      <c r="DB1476" s="154"/>
      <c r="DC1476" s="154"/>
      <c r="DD1476" s="154"/>
      <c r="DE1476" s="154"/>
      <c r="DF1476" s="154"/>
      <c r="DG1476" s="154"/>
      <c r="DH1476" s="154"/>
      <c r="DI1476" s="154"/>
      <c r="DJ1476" s="154"/>
      <c r="DK1476" s="154"/>
      <c r="DL1476" s="154"/>
    </row>
    <row r="1477" spans="1:116" x14ac:dyDescent="0.4">
      <c r="D1477" t="s">
        <v>770</v>
      </c>
      <c r="E1477" t="str">
        <f t="shared" si="1896"/>
        <v>1477 LAMORT-S</v>
      </c>
      <c r="G1477" s="158" t="s">
        <v>289</v>
      </c>
      <c r="K1477" s="24">
        <f t="shared" ref="K1477:P1478" ca="1" si="1898">SUMIF($4:$4,K$2,1477:1477)</f>
        <v>2410371.7343070023</v>
      </c>
      <c r="L1477" s="24">
        <f t="shared" ca="1" si="1898"/>
        <v>1817076.3391021655</v>
      </c>
      <c r="M1477" s="24">
        <f t="shared" ca="1" si="1898"/>
        <v>1280465.3505646121</v>
      </c>
      <c r="N1477" s="24">
        <f t="shared" ca="1" si="1898"/>
        <v>795123.04832099844</v>
      </c>
      <c r="O1477" s="24">
        <f t="shared" ca="1" si="1898"/>
        <v>356151.13872759964</v>
      </c>
      <c r="P1477" s="24">
        <f t="shared" ca="1" si="1898"/>
        <v>-40880.680920696119</v>
      </c>
      <c r="R1477"/>
      <c r="S1477" s="80">
        <f>H1474</f>
        <v>0</v>
      </c>
      <c r="T1477" s="62">
        <f t="shared" ref="T1477:AY1477" ca="1" si="1899">S1482</f>
        <v>451875.38971832854</v>
      </c>
      <c r="U1477" s="62">
        <f t="shared" ca="1" si="1899"/>
        <v>856027.20757399953</v>
      </c>
      <c r="V1477" s="62">
        <f t="shared" ca="1" si="1899"/>
        <v>1212853.1499992018</v>
      </c>
      <c r="W1477" s="62">
        <f t="shared" ca="1" si="1899"/>
        <v>1522747.5992891891</v>
      </c>
      <c r="X1477" s="62">
        <f t="shared" ca="1" si="1899"/>
        <v>1786101.6512200886</v>
      </c>
      <c r="Y1477" s="62">
        <f t="shared" ca="1" si="1899"/>
        <v>2003303.1424365591</v>
      </c>
      <c r="Z1477" s="62">
        <f t="shared" ca="1" si="1899"/>
        <v>2174736.6776112206</v>
      </c>
      <c r="AA1477" s="62">
        <f t="shared" ca="1" si="1899"/>
        <v>2300783.6563777551</v>
      </c>
      <c r="AB1477" s="62">
        <f t="shared" ca="1" si="1899"/>
        <v>2381822.3000395643</v>
      </c>
      <c r="AC1477" s="62">
        <f t="shared" ca="1" si="1899"/>
        <v>2418227.6780558536</v>
      </c>
      <c r="AD1477" s="62">
        <f t="shared" ca="1" si="1899"/>
        <v>2410371.7343070023</v>
      </c>
      <c r="AE1477" s="62">
        <f t="shared" ca="1" si="1899"/>
        <v>2358623.3131410531</v>
      </c>
      <c r="AF1477" s="62">
        <f t="shared" ca="1" si="1899"/>
        <v>2307306.1288181534</v>
      </c>
      <c r="AG1477" s="62">
        <f t="shared" ca="1" si="1899"/>
        <v>2256416.5876979446</v>
      </c>
      <c r="AH1477" s="62">
        <f t="shared" ca="1" si="1899"/>
        <v>2205951.1260870709</v>
      </c>
      <c r="AI1477" s="62">
        <f t="shared" ca="1" si="1899"/>
        <v>2155906.2099896213</v>
      </c>
      <c r="AJ1477" s="62">
        <f t="shared" ca="1" si="1899"/>
        <v>2106278.3348596506</v>
      </c>
      <c r="AK1477" s="62">
        <f t="shared" ca="1" si="1899"/>
        <v>2057064.0253557628</v>
      </c>
      <c r="AL1477" s="62">
        <f t="shared" ca="1" si="1899"/>
        <v>2008259.8350977406</v>
      </c>
      <c r="AM1477" s="62">
        <f t="shared" ca="1" si="1899"/>
        <v>1959862.346425202</v>
      </c>
      <c r="AN1477" s="62">
        <f t="shared" ca="1" si="1899"/>
        <v>1911868.170158268</v>
      </c>
      <c r="AO1477" s="62">
        <f t="shared" ca="1" si="1899"/>
        <v>1864273.9453602249</v>
      </c>
      <c r="AP1477" s="62">
        <f t="shared" ca="1" si="1899"/>
        <v>1817076.3391021655</v>
      </c>
      <c r="AQ1477" s="62">
        <f t="shared" ca="1" si="1899"/>
        <v>1770272.0462295902</v>
      </c>
      <c r="AR1477" s="62">
        <f t="shared" ca="1" si="1899"/>
        <v>1723857.7891309527</v>
      </c>
      <c r="AS1477" s="62">
        <f t="shared" ca="1" si="1899"/>
        <v>1677830.3175081373</v>
      </c>
      <c r="AT1477" s="62">
        <f t="shared" ca="1" si="1899"/>
        <v>1632186.4081488454</v>
      </c>
      <c r="AU1477" s="62">
        <f t="shared" ca="1" si="1899"/>
        <v>1586922.8647008808</v>
      </c>
      <c r="AV1477" s="62">
        <f t="shared" ca="1" si="1899"/>
        <v>1542036.5174483159</v>
      </c>
      <c r="AW1477" s="62">
        <f t="shared" ca="1" si="1899"/>
        <v>1497524.2230895224</v>
      </c>
      <c r="AX1477" s="62">
        <f t="shared" ca="1" si="1899"/>
        <v>1453382.8645170522</v>
      </c>
      <c r="AY1477" s="62">
        <f t="shared" ca="1" si="1899"/>
        <v>1409609.3505993527</v>
      </c>
      <c r="AZ1477" s="62">
        <f t="shared" ref="AZ1477:CE1477" ca="1" si="1900">AY1482</f>
        <v>1366200.6159643007</v>
      </c>
      <c r="BA1477" s="62">
        <f t="shared" ca="1" si="1900"/>
        <v>1323153.6207845407</v>
      </c>
      <c r="BB1477" s="62">
        <f t="shared" ca="1" si="1900"/>
        <v>1280465.3505646121</v>
      </c>
      <c r="BC1477" s="62">
        <f t="shared" ca="1" si="1900"/>
        <v>1238132.8159298496</v>
      </c>
      <c r="BD1477" s="62">
        <f t="shared" ca="1" si="1900"/>
        <v>1196153.0524170434</v>
      </c>
      <c r="BE1477" s="62">
        <f t="shared" ca="1" si="1900"/>
        <v>1154523.1202668438</v>
      </c>
      <c r="BF1477" s="62">
        <f t="shared" ca="1" si="1900"/>
        <v>1113240.104217896</v>
      </c>
      <c r="BG1477" s="62">
        <f t="shared" ca="1" si="1900"/>
        <v>1072301.1133026895</v>
      </c>
      <c r="BH1477" s="62">
        <f t="shared" ca="1" si="1900"/>
        <v>1031703.2806451096</v>
      </c>
      <c r="BI1477" s="62">
        <f t="shared" ca="1" si="1900"/>
        <v>991443.76325967617</v>
      </c>
      <c r="BJ1477" s="62">
        <f t="shared" ca="1" si="1900"/>
        <v>951519.74185245472</v>
      </c>
      <c r="BK1477" s="62">
        <f t="shared" ca="1" si="1900"/>
        <v>911928.42062362679</v>
      </c>
      <c r="BL1477" s="62">
        <f t="shared" ca="1" si="1900"/>
        <v>872667.02707170579</v>
      </c>
      <c r="BM1477" s="62">
        <f t="shared" ca="1" si="1900"/>
        <v>833732.81179938407</v>
      </c>
      <c r="BN1477" s="62">
        <f t="shared" ca="1" si="1900"/>
        <v>795123.04832099844</v>
      </c>
      <c r="BO1477" s="62">
        <f t="shared" ca="1" si="1900"/>
        <v>756835.03287159931</v>
      </c>
      <c r="BP1477" s="62">
        <f t="shared" ca="1" si="1900"/>
        <v>718866.08421761182</v>
      </c>
      <c r="BQ1477" s="62">
        <f t="shared" ca="1" si="1900"/>
        <v>681213.5434690743</v>
      </c>
      <c r="BR1477" s="62">
        <f t="shared" ca="1" si="1900"/>
        <v>643874.77389344119</v>
      </c>
      <c r="BS1477" s="62">
        <f t="shared" ca="1" si="1900"/>
        <v>606847.16073093843</v>
      </c>
      <c r="BT1477" s="62">
        <f t="shared" ca="1" si="1900"/>
        <v>570128.11101145647</v>
      </c>
      <c r="BU1477" s="62">
        <f t="shared" ca="1" si="1900"/>
        <v>533715.0533729702</v>
      </c>
      <c r="BV1477" s="62">
        <f t="shared" ca="1" si="1900"/>
        <v>497605.43788147136</v>
      </c>
      <c r="BW1477" s="62">
        <f t="shared" ca="1" si="1900"/>
        <v>461796.73585240159</v>
      </c>
      <c r="BX1477" s="62">
        <f t="shared" ca="1" si="1900"/>
        <v>426286.43967357406</v>
      </c>
      <c r="BY1477" s="62">
        <f t="shared" ca="1" si="1900"/>
        <v>391072.06262957014</v>
      </c>
      <c r="BZ1477" s="62">
        <f t="shared" ca="1" si="1900"/>
        <v>356151.13872759964</v>
      </c>
      <c r="CA1477" s="62">
        <f t="shared" ca="1" si="1900"/>
        <v>321521.22252481221</v>
      </c>
      <c r="CB1477" s="62">
        <f t="shared" ca="1" si="1900"/>
        <v>287179.88895704795</v>
      </c>
      <c r="CC1477" s="62">
        <f t="shared" ca="1" si="1900"/>
        <v>253124.73316901503</v>
      </c>
      <c r="CD1477" s="62">
        <f t="shared" ca="1" si="1900"/>
        <v>219353.37034588249</v>
      </c>
      <c r="CE1477" s="62">
        <f t="shared" ca="1" si="1900"/>
        <v>185863.43554627604</v>
      </c>
      <c r="CF1477" s="62">
        <f t="shared" ref="CF1477:CL1477" ca="1" si="1901">CE1482</f>
        <v>152652.58353666624</v>
      </c>
      <c r="CG1477" s="62">
        <f t="shared" ca="1" si="1901"/>
        <v>119718.48862713657</v>
      </c>
      <c r="CH1477" s="62">
        <f t="shared" ca="1" si="1901"/>
        <v>87058.844508519629</v>
      </c>
      <c r="CI1477" s="62">
        <f t="shared" ca="1" si="1901"/>
        <v>54671.364090891206</v>
      </c>
      <c r="CJ1477" s="62">
        <f t="shared" ca="1" si="1901"/>
        <v>22553.779343409697</v>
      </c>
      <c r="CK1477" s="62">
        <f t="shared" ca="1" si="1901"/>
        <v>-9296.1588645095471</v>
      </c>
      <c r="CL1477" s="62">
        <f t="shared" ca="1" si="1901"/>
        <v>-40880.680920696119</v>
      </c>
      <c r="CO1477" s="62">
        <f t="shared" ref="CO1477:DL1477" si="1902">CN1482</f>
        <v>0</v>
      </c>
      <c r="CP1477" s="62">
        <f t="shared" ca="1" si="1902"/>
        <v>-43957.943615004799</v>
      </c>
      <c r="CQ1477" s="62">
        <f t="shared" ca="1" si="1902"/>
        <v>-45056.892205379918</v>
      </c>
      <c r="CR1477" s="62">
        <f t="shared" ca="1" si="1902"/>
        <v>-46183.314510514414</v>
      </c>
      <c r="CS1477" s="62">
        <f t="shared" ca="1" si="1902"/>
        <v>-47337.897373277272</v>
      </c>
      <c r="CT1477" s="62">
        <f t="shared" ca="1" si="1902"/>
        <v>-48521.344807609203</v>
      </c>
      <c r="CU1477" s="62">
        <f t="shared" ca="1" si="1902"/>
        <v>-49734.378427799435</v>
      </c>
      <c r="CV1477" s="62">
        <f t="shared" ca="1" si="1902"/>
        <v>-50977.737888494419</v>
      </c>
      <c r="CW1477" s="62">
        <f t="shared" ca="1" si="1902"/>
        <v>-52252.18133570678</v>
      </c>
      <c r="CX1477" s="62">
        <f t="shared" ca="1" si="1902"/>
        <v>-53558.485869099452</v>
      </c>
      <c r="CY1477" s="62">
        <f t="shared" ca="1" si="1902"/>
        <v>-54897.448015826936</v>
      </c>
      <c r="CZ1477" s="62">
        <f t="shared" ca="1" si="1902"/>
        <v>-55354.926749292157</v>
      </c>
      <c r="DA1477" s="62">
        <f t="shared" ca="1" si="1902"/>
        <v>-56738.799918024459</v>
      </c>
      <c r="DB1477" s="62">
        <f t="shared" ca="1" si="1902"/>
        <v>-58157.26991597507</v>
      </c>
      <c r="DC1477" s="62">
        <f t="shared" ca="1" si="1902"/>
        <v>-59611.201663874446</v>
      </c>
      <c r="DD1477" s="62">
        <f t="shared" ca="1" si="1902"/>
        <v>-61101.481705471306</v>
      </c>
      <c r="DE1477" s="62">
        <f t="shared" ca="1" si="1902"/>
        <v>-62629.018748108087</v>
      </c>
      <c r="DF1477" s="62">
        <f t="shared" ca="1" si="1902"/>
        <v>-64194.744216810788</v>
      </c>
      <c r="DG1477" s="62">
        <f t="shared" ca="1" si="1902"/>
        <v>-65799.612822231051</v>
      </c>
      <c r="DH1477" s="62">
        <f t="shared" ca="1" si="1902"/>
        <v>-67444.603142786829</v>
      </c>
      <c r="DI1477" s="62">
        <f t="shared" ca="1" si="1902"/>
        <v>-69130.718221356496</v>
      </c>
      <c r="DJ1477" s="62">
        <f t="shared" ca="1" si="1902"/>
        <v>-70858.986176890408</v>
      </c>
      <c r="DK1477" s="62">
        <f t="shared" ca="1" si="1902"/>
        <v>-72630.460831312666</v>
      </c>
      <c r="DL1477" s="62">
        <f t="shared" ca="1" si="1902"/>
        <v>-74446.222352095487</v>
      </c>
    </row>
    <row r="1478" spans="1:116" x14ac:dyDescent="0.4">
      <c r="D1478" t="s">
        <v>770</v>
      </c>
      <c r="E1478" t="str">
        <f t="shared" si="1896"/>
        <v>1478 LAMORT-S</v>
      </c>
      <c r="G1478" s="158" t="str">
        <f>"New loans originated - "&amp;SUBSTITUTE(G1468,":","")</f>
        <v>New loans originated - Volume driven amortizing loan - no defaults</v>
      </c>
      <c r="K1478" s="24">
        <f t="shared" ca="1" si="1898"/>
        <v>500000</v>
      </c>
      <c r="L1478" s="24">
        <f t="shared" ca="1" si="1898"/>
        <v>500000</v>
      </c>
      <c r="M1478" s="24">
        <f t="shared" ca="1" si="1898"/>
        <v>500000</v>
      </c>
      <c r="N1478" s="24">
        <f t="shared" ca="1" si="1898"/>
        <v>500000</v>
      </c>
      <c r="O1478" s="24">
        <f t="shared" ca="1" si="1898"/>
        <v>500000</v>
      </c>
      <c r="P1478" s="24">
        <f t="shared" ca="1" si="1898"/>
        <v>500000</v>
      </c>
      <c r="R1478"/>
      <c r="S1478" s="80" cm="1">
        <f t="array" aca="1" ref="S1478" ca="1">S1479*INDIRECT(S1463)</f>
        <v>500000</v>
      </c>
      <c r="T1478" s="80" cm="1">
        <f t="array" aca="1" ref="T1478" ca="1">T1479*INDIRECT(T1463)</f>
        <v>500000</v>
      </c>
      <c r="U1478" s="80" cm="1">
        <f t="array" aca="1" ref="U1478" ca="1">U1479*INDIRECT(U1463)</f>
        <v>500000</v>
      </c>
      <c r="V1478" s="80" cm="1">
        <f t="array" aca="1" ref="V1478" ca="1">V1479*INDIRECT(V1463)</f>
        <v>500000</v>
      </c>
      <c r="W1478" s="80" cm="1">
        <f t="array" aca="1" ref="W1478" ca="1">W1479*INDIRECT(W1463)</f>
        <v>500000</v>
      </c>
      <c r="X1478" s="80" cm="1">
        <f t="array" aca="1" ref="X1478" ca="1">X1479*INDIRECT(X1463)</f>
        <v>500000</v>
      </c>
      <c r="Y1478" s="80" cm="1">
        <f t="array" aca="1" ref="Y1478" ca="1">Y1479*INDIRECT(Y1463)</f>
        <v>500000</v>
      </c>
      <c r="Z1478" s="80" cm="1">
        <f t="array" aca="1" ref="Z1478" ca="1">Z1479*INDIRECT(Z1463)</f>
        <v>500000</v>
      </c>
      <c r="AA1478" s="80" cm="1">
        <f t="array" aca="1" ref="AA1478" ca="1">AA1479*INDIRECT(AA1463)</f>
        <v>500000</v>
      </c>
      <c r="AB1478" s="80" cm="1">
        <f t="array" aca="1" ref="AB1478" ca="1">AB1479*INDIRECT(AB1463)</f>
        <v>500000</v>
      </c>
      <c r="AC1478" s="80" cm="1">
        <f t="array" aca="1" ref="AC1478" ca="1">AC1479*INDIRECT(AC1463)</f>
        <v>500000</v>
      </c>
      <c r="AD1478" s="80" cm="1">
        <f t="array" aca="1" ref="AD1478" ca="1">AD1479*INDIRECT(AD1463)</f>
        <v>500000</v>
      </c>
      <c r="AE1478" s="80" cm="1">
        <f t="array" aca="1" ref="AE1478" ca="1">AE1479*INDIRECT(AE1463)</f>
        <v>500000</v>
      </c>
      <c r="AF1478" s="80" cm="1">
        <f t="array" aca="1" ref="AF1478" ca="1">AF1479*INDIRECT(AF1463)</f>
        <v>500000</v>
      </c>
      <c r="AG1478" s="80" cm="1">
        <f t="array" aca="1" ref="AG1478" ca="1">AG1479*INDIRECT(AG1463)</f>
        <v>500000</v>
      </c>
      <c r="AH1478" s="80" cm="1">
        <f t="array" aca="1" ref="AH1478" ca="1">AH1479*INDIRECT(AH1463)</f>
        <v>500000</v>
      </c>
      <c r="AI1478" s="80" cm="1">
        <f t="array" aca="1" ref="AI1478" ca="1">AI1479*INDIRECT(AI1463)</f>
        <v>500000</v>
      </c>
      <c r="AJ1478" s="80" cm="1">
        <f t="array" aca="1" ref="AJ1478" ca="1">AJ1479*INDIRECT(AJ1463)</f>
        <v>500000</v>
      </c>
      <c r="AK1478" s="80" cm="1">
        <f t="array" aca="1" ref="AK1478" ca="1">AK1479*INDIRECT(AK1463)</f>
        <v>500000</v>
      </c>
      <c r="AL1478" s="80" cm="1">
        <f t="array" aca="1" ref="AL1478" ca="1">AL1479*INDIRECT(AL1463)</f>
        <v>500000</v>
      </c>
      <c r="AM1478" s="80" cm="1">
        <f t="array" aca="1" ref="AM1478" ca="1">AM1479*INDIRECT(AM1463)</f>
        <v>500000</v>
      </c>
      <c r="AN1478" s="80" cm="1">
        <f t="array" aca="1" ref="AN1478" ca="1">AN1479*INDIRECT(AN1463)</f>
        <v>500000</v>
      </c>
      <c r="AO1478" s="80" cm="1">
        <f t="array" aca="1" ref="AO1478" ca="1">AO1479*INDIRECT(AO1463)</f>
        <v>500000</v>
      </c>
      <c r="AP1478" s="80" cm="1">
        <f t="array" aca="1" ref="AP1478" ca="1">AP1479*INDIRECT(AP1463)</f>
        <v>500000</v>
      </c>
      <c r="AQ1478" s="80" cm="1">
        <f t="array" aca="1" ref="AQ1478" ca="1">AQ1479*INDIRECT(AQ1463)</f>
        <v>500000</v>
      </c>
      <c r="AR1478" s="80" cm="1">
        <f t="array" aca="1" ref="AR1478" ca="1">AR1479*INDIRECT(AR1463)</f>
        <v>500000</v>
      </c>
      <c r="AS1478" s="80" cm="1">
        <f t="array" aca="1" ref="AS1478" ca="1">AS1479*INDIRECT(AS1463)</f>
        <v>500000</v>
      </c>
      <c r="AT1478" s="80" cm="1">
        <f t="array" aca="1" ref="AT1478" ca="1">AT1479*INDIRECT(AT1463)</f>
        <v>500000</v>
      </c>
      <c r="AU1478" s="80" cm="1">
        <f t="array" aca="1" ref="AU1478" ca="1">AU1479*INDIRECT(AU1463)</f>
        <v>500000</v>
      </c>
      <c r="AV1478" s="80" cm="1">
        <f t="array" aca="1" ref="AV1478" ca="1">AV1479*INDIRECT(AV1463)</f>
        <v>500000</v>
      </c>
      <c r="AW1478" s="80" cm="1">
        <f t="array" aca="1" ref="AW1478" ca="1">AW1479*INDIRECT(AW1463)</f>
        <v>500000</v>
      </c>
      <c r="AX1478" s="80" cm="1">
        <f t="array" aca="1" ref="AX1478" ca="1">AX1479*INDIRECT(AX1463)</f>
        <v>500000</v>
      </c>
      <c r="AY1478" s="80" cm="1">
        <f t="array" aca="1" ref="AY1478" ca="1">AY1479*INDIRECT(AY1463)</f>
        <v>500000</v>
      </c>
      <c r="AZ1478" s="80" cm="1">
        <f t="array" aca="1" ref="AZ1478" ca="1">AZ1479*INDIRECT(AZ1463)</f>
        <v>500000</v>
      </c>
      <c r="BA1478" s="80" cm="1">
        <f t="array" aca="1" ref="BA1478" ca="1">BA1479*INDIRECT(BA1463)</f>
        <v>500000</v>
      </c>
      <c r="BB1478" s="80" cm="1">
        <f t="array" aca="1" ref="BB1478" ca="1">BB1479*INDIRECT(BB1463)</f>
        <v>500000</v>
      </c>
      <c r="BC1478" s="80" cm="1">
        <f t="array" aca="1" ref="BC1478" ca="1">BC1479*INDIRECT(BC1463)</f>
        <v>500000</v>
      </c>
      <c r="BD1478" s="80" cm="1">
        <f t="array" aca="1" ref="BD1478" ca="1">BD1479*INDIRECT(BD1463)</f>
        <v>500000</v>
      </c>
      <c r="BE1478" s="80" cm="1">
        <f t="array" aca="1" ref="BE1478" ca="1">BE1479*INDIRECT(BE1463)</f>
        <v>500000</v>
      </c>
      <c r="BF1478" s="80" cm="1">
        <f t="array" aca="1" ref="BF1478" ca="1">BF1479*INDIRECT(BF1463)</f>
        <v>500000</v>
      </c>
      <c r="BG1478" s="80" cm="1">
        <f t="array" aca="1" ref="BG1478" ca="1">BG1479*INDIRECT(BG1463)</f>
        <v>500000</v>
      </c>
      <c r="BH1478" s="80" cm="1">
        <f t="array" aca="1" ref="BH1478" ca="1">BH1479*INDIRECT(BH1463)</f>
        <v>500000</v>
      </c>
      <c r="BI1478" s="80" cm="1">
        <f t="array" aca="1" ref="BI1478" ca="1">BI1479*INDIRECT(BI1463)</f>
        <v>500000</v>
      </c>
      <c r="BJ1478" s="80" cm="1">
        <f t="array" aca="1" ref="BJ1478" ca="1">BJ1479*INDIRECT(BJ1463)</f>
        <v>500000</v>
      </c>
      <c r="BK1478" s="80" cm="1">
        <f t="array" aca="1" ref="BK1478" ca="1">BK1479*INDIRECT(BK1463)</f>
        <v>500000</v>
      </c>
      <c r="BL1478" s="80" cm="1">
        <f t="array" aca="1" ref="BL1478" ca="1">BL1479*INDIRECT(BL1463)</f>
        <v>500000</v>
      </c>
      <c r="BM1478" s="80" cm="1">
        <f t="array" aca="1" ref="BM1478" ca="1">BM1479*INDIRECT(BM1463)</f>
        <v>500000</v>
      </c>
      <c r="BN1478" s="80" cm="1">
        <f t="array" aca="1" ref="BN1478" ca="1">BN1479*INDIRECT(BN1463)</f>
        <v>500000</v>
      </c>
      <c r="BO1478" s="80" cm="1">
        <f t="array" aca="1" ref="BO1478" ca="1">BO1479*INDIRECT(BO1463)</f>
        <v>500000</v>
      </c>
      <c r="BP1478" s="80" cm="1">
        <f t="array" aca="1" ref="BP1478" ca="1">BP1479*INDIRECT(BP1463)</f>
        <v>500000</v>
      </c>
      <c r="BQ1478" s="80" cm="1">
        <f t="array" aca="1" ref="BQ1478" ca="1">BQ1479*INDIRECT(BQ1463)</f>
        <v>500000</v>
      </c>
      <c r="BR1478" s="80" cm="1">
        <f t="array" aca="1" ref="BR1478" ca="1">BR1479*INDIRECT(BR1463)</f>
        <v>500000</v>
      </c>
      <c r="BS1478" s="80" cm="1">
        <f t="array" aca="1" ref="BS1478" ca="1">BS1479*INDIRECT(BS1463)</f>
        <v>500000</v>
      </c>
      <c r="BT1478" s="80" cm="1">
        <f t="array" aca="1" ref="BT1478" ca="1">BT1479*INDIRECT(BT1463)</f>
        <v>500000</v>
      </c>
      <c r="BU1478" s="80" cm="1">
        <f t="array" aca="1" ref="BU1478" ca="1">BU1479*INDIRECT(BU1463)</f>
        <v>500000</v>
      </c>
      <c r="BV1478" s="80" cm="1">
        <f t="array" aca="1" ref="BV1478" ca="1">BV1479*INDIRECT(BV1463)</f>
        <v>500000</v>
      </c>
      <c r="BW1478" s="80" cm="1">
        <f t="array" aca="1" ref="BW1478" ca="1">BW1479*INDIRECT(BW1463)</f>
        <v>500000</v>
      </c>
      <c r="BX1478" s="80" cm="1">
        <f t="array" aca="1" ref="BX1478" ca="1">BX1479*INDIRECT(BX1463)</f>
        <v>500000</v>
      </c>
      <c r="BY1478" s="80" cm="1">
        <f t="array" aca="1" ref="BY1478" ca="1">BY1479*INDIRECT(BY1463)</f>
        <v>500000</v>
      </c>
      <c r="BZ1478" s="80" cm="1">
        <f t="array" aca="1" ref="BZ1478" ca="1">BZ1479*INDIRECT(BZ1463)</f>
        <v>500000</v>
      </c>
      <c r="CA1478" s="80" cm="1">
        <f t="array" aca="1" ref="CA1478" ca="1">CA1479*INDIRECT(CA1463)</f>
        <v>500000</v>
      </c>
      <c r="CB1478" s="80" cm="1">
        <f t="array" aca="1" ref="CB1478" ca="1">CB1479*INDIRECT(CB1463)</f>
        <v>500000</v>
      </c>
      <c r="CC1478" s="80" cm="1">
        <f t="array" aca="1" ref="CC1478" ca="1">CC1479*INDIRECT(CC1463)</f>
        <v>500000</v>
      </c>
      <c r="CD1478" s="80" cm="1">
        <f t="array" aca="1" ref="CD1478" ca="1">CD1479*INDIRECT(CD1463)</f>
        <v>500000</v>
      </c>
      <c r="CE1478" s="80" cm="1">
        <f t="array" aca="1" ref="CE1478" ca="1">CE1479*INDIRECT(CE1463)</f>
        <v>500000</v>
      </c>
      <c r="CF1478" s="80" cm="1">
        <f t="array" aca="1" ref="CF1478" ca="1">CF1479*INDIRECT(CF1463)</f>
        <v>500000</v>
      </c>
      <c r="CG1478" s="80" cm="1">
        <f t="array" aca="1" ref="CG1478" ca="1">CG1479*INDIRECT(CG1463)</f>
        <v>500000</v>
      </c>
      <c r="CH1478" s="80" cm="1">
        <f t="array" aca="1" ref="CH1478" ca="1">CH1479*INDIRECT(CH1463)</f>
        <v>500000</v>
      </c>
      <c r="CI1478" s="80" cm="1">
        <f t="array" aca="1" ref="CI1478" ca="1">CI1479*INDIRECT(CI1463)</f>
        <v>500000</v>
      </c>
      <c r="CJ1478" s="80" cm="1">
        <f t="array" aca="1" ref="CJ1478" ca="1">CJ1479*INDIRECT(CJ1463)</f>
        <v>500000</v>
      </c>
      <c r="CK1478" s="80" cm="1">
        <f t="array" aca="1" ref="CK1478" ca="1">CK1479*INDIRECT(CK1463)</f>
        <v>500000</v>
      </c>
      <c r="CL1478" s="80" cm="1">
        <f t="array" aca="1" ref="CL1478" ca="1">CL1479*INDIRECT(CL1463)</f>
        <v>500000</v>
      </c>
      <c r="CO1478" s="80" cm="1">
        <f t="array" aca="1" ref="CO1478" ca="1">CO1479*INDIRECT(CO1463)</f>
        <v>0</v>
      </c>
      <c r="CP1478" s="80" cm="1">
        <f t="array" aca="1" ref="CP1478" ca="1">CP1479*INDIRECT(CP1463)</f>
        <v>0</v>
      </c>
      <c r="CQ1478" s="80" cm="1">
        <f t="array" aca="1" ref="CQ1478" ca="1">CQ1479*INDIRECT(CQ1463)</f>
        <v>0</v>
      </c>
      <c r="CR1478" s="80" cm="1">
        <f t="array" aca="1" ref="CR1478" ca="1">CR1479*INDIRECT(CR1463)</f>
        <v>0</v>
      </c>
      <c r="CS1478" s="80" cm="1">
        <f t="array" aca="1" ref="CS1478" ca="1">CS1479*INDIRECT(CS1463)</f>
        <v>0</v>
      </c>
      <c r="CT1478" s="80" cm="1">
        <f t="array" aca="1" ref="CT1478" ca="1">CT1479*INDIRECT(CT1463)</f>
        <v>0</v>
      </c>
      <c r="CU1478" s="80" cm="1">
        <f t="array" aca="1" ref="CU1478" ca="1">CU1479*INDIRECT(CU1463)</f>
        <v>0</v>
      </c>
      <c r="CV1478" s="80" cm="1">
        <f t="array" aca="1" ref="CV1478" ca="1">CV1479*INDIRECT(CV1463)</f>
        <v>0</v>
      </c>
      <c r="CW1478" s="80" cm="1">
        <f t="array" aca="1" ref="CW1478" ca="1">CW1479*INDIRECT(CW1463)</f>
        <v>0</v>
      </c>
      <c r="CX1478" s="80" cm="1">
        <f t="array" aca="1" ref="CX1478" ca="1">CX1479*INDIRECT(CX1463)</f>
        <v>0</v>
      </c>
      <c r="CY1478" s="80" cm="1">
        <f t="array" aca="1" ref="CY1478" ca="1">CY1479*INDIRECT(CY1463)</f>
        <v>0</v>
      </c>
      <c r="CZ1478" s="80" cm="1">
        <f t="array" aca="1" ref="CZ1478" ca="1">CZ1479*INDIRECT(CZ1463)</f>
        <v>0</v>
      </c>
      <c r="DA1478" s="80" cm="1">
        <f t="array" aca="1" ref="DA1478" ca="1">DA1479*INDIRECT(DA1463)</f>
        <v>0</v>
      </c>
      <c r="DB1478" s="80" cm="1">
        <f t="array" aca="1" ref="DB1478" ca="1">DB1479*INDIRECT(DB1463)</f>
        <v>0</v>
      </c>
      <c r="DC1478" s="80" cm="1">
        <f t="array" aca="1" ref="DC1478" ca="1">DC1479*INDIRECT(DC1463)</f>
        <v>0</v>
      </c>
      <c r="DD1478" s="80" cm="1">
        <f t="array" aca="1" ref="DD1478" ca="1">DD1479*INDIRECT(DD1463)</f>
        <v>0</v>
      </c>
      <c r="DE1478" s="80" cm="1">
        <f t="array" aca="1" ref="DE1478" ca="1">DE1479*INDIRECT(DE1463)</f>
        <v>0</v>
      </c>
      <c r="DF1478" s="80" cm="1">
        <f t="array" aca="1" ref="DF1478" ca="1">DF1479*INDIRECT(DF1463)</f>
        <v>0</v>
      </c>
      <c r="DG1478" s="80" cm="1">
        <f t="array" aca="1" ref="DG1478" ca="1">DG1479*INDIRECT(DG1463)</f>
        <v>0</v>
      </c>
      <c r="DH1478" s="80" cm="1">
        <f t="array" aca="1" ref="DH1478" ca="1">DH1479*INDIRECT(DH1463)</f>
        <v>0</v>
      </c>
      <c r="DI1478" s="80" cm="1">
        <f t="array" aca="1" ref="DI1478" ca="1">DI1479*INDIRECT(DI1463)</f>
        <v>0</v>
      </c>
      <c r="DJ1478" s="80" cm="1">
        <f t="array" aca="1" ref="DJ1478" ca="1">DJ1479*INDIRECT(DJ1463)</f>
        <v>0</v>
      </c>
      <c r="DK1478" s="80" cm="1">
        <f t="array" aca="1" ref="DK1478" ca="1">DK1479*INDIRECT(DK1463)</f>
        <v>0</v>
      </c>
      <c r="DL1478" s="80" cm="1">
        <f t="array" aca="1" ref="DL1478" ca="1">DL1479*INDIRECT(DL1463)</f>
        <v>0</v>
      </c>
    </row>
    <row r="1479" spans="1:116" x14ac:dyDescent="0.4">
      <c r="A1479" s="12"/>
      <c r="B1479" t="str">
        <f>E1479</f>
        <v>1479 LAMORT-S</v>
      </c>
      <c r="C1479" s="12"/>
      <c r="D1479" t="s">
        <v>770</v>
      </c>
      <c r="E1479" t="str">
        <f>ROW()&amp;" "&amp;D1479</f>
        <v>1479 LAMORT-S</v>
      </c>
      <c r="F1479" s="12"/>
      <c r="G1479" s="145" t="s">
        <v>308</v>
      </c>
      <c r="H1479" s="12"/>
      <c r="I1479" s="60"/>
      <c r="J1479" s="60"/>
      <c r="K1479" s="18">
        <v>100</v>
      </c>
      <c r="L1479" s="18">
        <v>100</v>
      </c>
      <c r="M1479" s="18">
        <v>100</v>
      </c>
      <c r="N1479" s="18">
        <v>100</v>
      </c>
      <c r="O1479" s="18">
        <v>100</v>
      </c>
      <c r="P1479" s="18">
        <v>100</v>
      </c>
      <c r="R1479" s="12"/>
      <c r="S1479" s="147" cm="1">
        <f t="array" ref="S1479">IFERROR(INDEX($K:$Q,ROW(),MATCH(S$3,$K$2:$Q$2,0)),0)</f>
        <v>100</v>
      </c>
      <c r="T1479" s="147" cm="1">
        <f t="array" ref="T1479">IFERROR(INDEX($K:$Q,ROW(),MATCH(T$3,$K$2:$Q$2,0)),0)</f>
        <v>100</v>
      </c>
      <c r="U1479" s="147" cm="1">
        <f t="array" ref="U1479">IFERROR(INDEX($K:$Q,ROW(),MATCH(U$3,$K$2:$Q$2,0)),0)</f>
        <v>100</v>
      </c>
      <c r="V1479" s="147" cm="1">
        <f t="array" ref="V1479">IFERROR(INDEX($K:$Q,ROW(),MATCH(V$3,$K$2:$Q$2,0)),0)</f>
        <v>100</v>
      </c>
      <c r="W1479" s="147" cm="1">
        <f t="array" ref="W1479">IFERROR(INDEX($K:$Q,ROW(),MATCH(W$3,$K$2:$Q$2,0)),0)</f>
        <v>100</v>
      </c>
      <c r="X1479" s="147" cm="1">
        <f t="array" ref="X1479">IFERROR(INDEX($K:$Q,ROW(),MATCH(X$3,$K$2:$Q$2,0)),0)</f>
        <v>100</v>
      </c>
      <c r="Y1479" s="147" cm="1">
        <f t="array" ref="Y1479">IFERROR(INDEX($K:$Q,ROW(),MATCH(Y$3,$K$2:$Q$2,0)),0)</f>
        <v>100</v>
      </c>
      <c r="Z1479" s="147" cm="1">
        <f t="array" ref="Z1479">IFERROR(INDEX($K:$Q,ROW(),MATCH(Z$3,$K$2:$Q$2,0)),0)</f>
        <v>100</v>
      </c>
      <c r="AA1479" s="147" cm="1">
        <f t="array" ref="AA1479">IFERROR(INDEX($K:$Q,ROW(),MATCH(AA$3,$K$2:$Q$2,0)),0)</f>
        <v>100</v>
      </c>
      <c r="AB1479" s="147" cm="1">
        <f t="array" ref="AB1479">IFERROR(INDEX($K:$Q,ROW(),MATCH(AB$3,$K$2:$Q$2,0)),0)</f>
        <v>100</v>
      </c>
      <c r="AC1479" s="147" cm="1">
        <f t="array" ref="AC1479">IFERROR(INDEX($K:$Q,ROW(),MATCH(AC$3,$K$2:$Q$2,0)),0)</f>
        <v>100</v>
      </c>
      <c r="AD1479" s="147" cm="1">
        <f t="array" ref="AD1479">IFERROR(INDEX($K:$Q,ROW(),MATCH(AD$3,$K$2:$Q$2,0)),0)</f>
        <v>100</v>
      </c>
      <c r="AE1479" s="147" cm="1">
        <f t="array" ref="AE1479">IFERROR(INDEX($K:$Q,ROW(),MATCH(AE$3,$K$2:$Q$2,0)),0)</f>
        <v>100</v>
      </c>
      <c r="AF1479" s="147" cm="1">
        <f t="array" ref="AF1479">IFERROR(INDEX($K:$Q,ROW(),MATCH(AF$3,$K$2:$Q$2,0)),0)</f>
        <v>100</v>
      </c>
      <c r="AG1479" s="147" cm="1">
        <f t="array" ref="AG1479">IFERROR(INDEX($K:$Q,ROW(),MATCH(AG$3,$K$2:$Q$2,0)),0)</f>
        <v>100</v>
      </c>
      <c r="AH1479" s="147" cm="1">
        <f t="array" ref="AH1479">IFERROR(INDEX($K:$Q,ROW(),MATCH(AH$3,$K$2:$Q$2,0)),0)</f>
        <v>100</v>
      </c>
      <c r="AI1479" s="147" cm="1">
        <f t="array" ref="AI1479">IFERROR(INDEX($K:$Q,ROW(),MATCH(AI$3,$K$2:$Q$2,0)),0)</f>
        <v>100</v>
      </c>
      <c r="AJ1479" s="147" cm="1">
        <f t="array" ref="AJ1479">IFERROR(INDEX($K:$Q,ROW(),MATCH(AJ$3,$K$2:$Q$2,0)),0)</f>
        <v>100</v>
      </c>
      <c r="AK1479" s="147" cm="1">
        <f t="array" ref="AK1479">IFERROR(INDEX($K:$Q,ROW(),MATCH(AK$3,$K$2:$Q$2,0)),0)</f>
        <v>100</v>
      </c>
      <c r="AL1479" s="147" cm="1">
        <f t="array" ref="AL1479">IFERROR(INDEX($K:$Q,ROW(),MATCH(AL$3,$K$2:$Q$2,0)),0)</f>
        <v>100</v>
      </c>
      <c r="AM1479" s="147" cm="1">
        <f t="array" ref="AM1479">IFERROR(INDEX($K:$Q,ROW(),MATCH(AM$3,$K$2:$Q$2,0)),0)</f>
        <v>100</v>
      </c>
      <c r="AN1479" s="147" cm="1">
        <f t="array" ref="AN1479">IFERROR(INDEX($K:$Q,ROW(),MATCH(AN$3,$K$2:$Q$2,0)),0)</f>
        <v>100</v>
      </c>
      <c r="AO1479" s="147" cm="1">
        <f t="array" ref="AO1479">IFERROR(INDEX($K:$Q,ROW(),MATCH(AO$3,$K$2:$Q$2,0)),0)</f>
        <v>100</v>
      </c>
      <c r="AP1479" s="147" cm="1">
        <f t="array" ref="AP1479">IFERROR(INDEX($K:$Q,ROW(),MATCH(AP$3,$K$2:$Q$2,0)),0)</f>
        <v>100</v>
      </c>
      <c r="AQ1479" s="147" cm="1">
        <f t="array" ref="AQ1479">IFERROR(INDEX($K:$Q,ROW(),MATCH(AQ$3,$K$2:$Q$2,0)),0)</f>
        <v>100</v>
      </c>
      <c r="AR1479" s="147" cm="1">
        <f t="array" ref="AR1479">IFERROR(INDEX($K:$Q,ROW(),MATCH(AR$3,$K$2:$Q$2,0)),0)</f>
        <v>100</v>
      </c>
      <c r="AS1479" s="147" cm="1">
        <f t="array" ref="AS1479">IFERROR(INDEX($K:$Q,ROW(),MATCH(AS$3,$K$2:$Q$2,0)),0)</f>
        <v>100</v>
      </c>
      <c r="AT1479" s="147" cm="1">
        <f t="array" ref="AT1479">IFERROR(INDEX($K:$Q,ROW(),MATCH(AT$3,$K$2:$Q$2,0)),0)</f>
        <v>100</v>
      </c>
      <c r="AU1479" s="147" cm="1">
        <f t="array" ref="AU1479">IFERROR(INDEX($K:$Q,ROW(),MATCH(AU$3,$K$2:$Q$2,0)),0)</f>
        <v>100</v>
      </c>
      <c r="AV1479" s="147" cm="1">
        <f t="array" ref="AV1479">IFERROR(INDEX($K:$Q,ROW(),MATCH(AV$3,$K$2:$Q$2,0)),0)</f>
        <v>100</v>
      </c>
      <c r="AW1479" s="147" cm="1">
        <f t="array" ref="AW1479">IFERROR(INDEX($K:$Q,ROW(),MATCH(AW$3,$K$2:$Q$2,0)),0)</f>
        <v>100</v>
      </c>
      <c r="AX1479" s="147" cm="1">
        <f t="array" ref="AX1479">IFERROR(INDEX($K:$Q,ROW(),MATCH(AX$3,$K$2:$Q$2,0)),0)</f>
        <v>100</v>
      </c>
      <c r="AY1479" s="147" cm="1">
        <f t="array" ref="AY1479">IFERROR(INDEX($K:$Q,ROW(),MATCH(AY$3,$K$2:$Q$2,0)),0)</f>
        <v>100</v>
      </c>
      <c r="AZ1479" s="147" cm="1">
        <f t="array" ref="AZ1479">IFERROR(INDEX($K:$Q,ROW(),MATCH(AZ$3,$K$2:$Q$2,0)),0)</f>
        <v>100</v>
      </c>
      <c r="BA1479" s="147" cm="1">
        <f t="array" ref="BA1479">IFERROR(INDEX($K:$Q,ROW(),MATCH(BA$3,$K$2:$Q$2,0)),0)</f>
        <v>100</v>
      </c>
      <c r="BB1479" s="147" cm="1">
        <f t="array" ref="BB1479">IFERROR(INDEX($K:$Q,ROW(),MATCH(BB$3,$K$2:$Q$2,0)),0)</f>
        <v>100</v>
      </c>
      <c r="BC1479" s="147" cm="1">
        <f t="array" ref="BC1479">IFERROR(INDEX($K:$Q,ROW(),MATCH(BC$3,$K$2:$Q$2,0)),0)</f>
        <v>100</v>
      </c>
      <c r="BD1479" s="147" cm="1">
        <f t="array" ref="BD1479">IFERROR(INDEX($K:$Q,ROW(),MATCH(BD$3,$K$2:$Q$2,0)),0)</f>
        <v>100</v>
      </c>
      <c r="BE1479" s="147" cm="1">
        <f t="array" ref="BE1479">IFERROR(INDEX($K:$Q,ROW(),MATCH(BE$3,$K$2:$Q$2,0)),0)</f>
        <v>100</v>
      </c>
      <c r="BF1479" s="147" cm="1">
        <f t="array" ref="BF1479">IFERROR(INDEX($K:$Q,ROW(),MATCH(BF$3,$K$2:$Q$2,0)),0)</f>
        <v>100</v>
      </c>
      <c r="BG1479" s="147" cm="1">
        <f t="array" ref="BG1479">IFERROR(INDEX($K:$Q,ROW(),MATCH(BG$3,$K$2:$Q$2,0)),0)</f>
        <v>100</v>
      </c>
      <c r="BH1479" s="147" cm="1">
        <f t="array" ref="BH1479">IFERROR(INDEX($K:$Q,ROW(),MATCH(BH$3,$K$2:$Q$2,0)),0)</f>
        <v>100</v>
      </c>
      <c r="BI1479" s="147" cm="1">
        <f t="array" ref="BI1479">IFERROR(INDEX($K:$Q,ROW(),MATCH(BI$3,$K$2:$Q$2,0)),0)</f>
        <v>100</v>
      </c>
      <c r="BJ1479" s="147" cm="1">
        <f t="array" ref="BJ1479">IFERROR(INDEX($K:$Q,ROW(),MATCH(BJ$3,$K$2:$Q$2,0)),0)</f>
        <v>100</v>
      </c>
      <c r="BK1479" s="147" cm="1">
        <f t="array" ref="BK1479">IFERROR(INDEX($K:$Q,ROW(),MATCH(BK$3,$K$2:$Q$2,0)),0)</f>
        <v>100</v>
      </c>
      <c r="BL1479" s="147" cm="1">
        <f t="array" ref="BL1479">IFERROR(INDEX($K:$Q,ROW(),MATCH(BL$3,$K$2:$Q$2,0)),0)</f>
        <v>100</v>
      </c>
      <c r="BM1479" s="147" cm="1">
        <f t="array" ref="BM1479">IFERROR(INDEX($K:$Q,ROW(),MATCH(BM$3,$K$2:$Q$2,0)),0)</f>
        <v>100</v>
      </c>
      <c r="BN1479" s="147" cm="1">
        <f t="array" ref="BN1479">IFERROR(INDEX($K:$Q,ROW(),MATCH(BN$3,$K$2:$Q$2,0)),0)</f>
        <v>100</v>
      </c>
      <c r="BO1479" s="147" cm="1">
        <f t="array" ref="BO1479">IFERROR(INDEX($K:$Q,ROW(),MATCH(BO$3,$K$2:$Q$2,0)),0)</f>
        <v>100</v>
      </c>
      <c r="BP1479" s="147" cm="1">
        <f t="array" ref="BP1479">IFERROR(INDEX($K:$Q,ROW(),MATCH(BP$3,$K$2:$Q$2,0)),0)</f>
        <v>100</v>
      </c>
      <c r="BQ1479" s="147" cm="1">
        <f t="array" ref="BQ1479">IFERROR(INDEX($K:$Q,ROW(),MATCH(BQ$3,$K$2:$Q$2,0)),0)</f>
        <v>100</v>
      </c>
      <c r="BR1479" s="147" cm="1">
        <f t="array" ref="BR1479">IFERROR(INDEX($K:$Q,ROW(),MATCH(BR$3,$K$2:$Q$2,0)),0)</f>
        <v>100</v>
      </c>
      <c r="BS1479" s="147" cm="1">
        <f t="array" ref="BS1479">IFERROR(INDEX($K:$Q,ROW(),MATCH(BS$3,$K$2:$Q$2,0)),0)</f>
        <v>100</v>
      </c>
      <c r="BT1479" s="147" cm="1">
        <f t="array" ref="BT1479">IFERROR(INDEX($K:$Q,ROW(),MATCH(BT$3,$K$2:$Q$2,0)),0)</f>
        <v>100</v>
      </c>
      <c r="BU1479" s="147" cm="1">
        <f t="array" ref="BU1479">IFERROR(INDEX($K:$Q,ROW(),MATCH(BU$3,$K$2:$Q$2,0)),0)</f>
        <v>100</v>
      </c>
      <c r="BV1479" s="147" cm="1">
        <f t="array" ref="BV1479">IFERROR(INDEX($K:$Q,ROW(),MATCH(BV$3,$K$2:$Q$2,0)),0)</f>
        <v>100</v>
      </c>
      <c r="BW1479" s="147" cm="1">
        <f t="array" ref="BW1479">IFERROR(INDEX($K:$Q,ROW(),MATCH(BW$3,$K$2:$Q$2,0)),0)</f>
        <v>100</v>
      </c>
      <c r="BX1479" s="147" cm="1">
        <f t="array" ref="BX1479">IFERROR(INDEX($K:$Q,ROW(),MATCH(BX$3,$K$2:$Q$2,0)),0)</f>
        <v>100</v>
      </c>
      <c r="BY1479" s="147" cm="1">
        <f t="array" ref="BY1479">IFERROR(INDEX($K:$Q,ROW(),MATCH(BY$3,$K$2:$Q$2,0)),0)</f>
        <v>100</v>
      </c>
      <c r="BZ1479" s="147" cm="1">
        <f t="array" ref="BZ1479">IFERROR(INDEX($K:$Q,ROW(),MATCH(BZ$3,$K$2:$Q$2,0)),0)</f>
        <v>100</v>
      </c>
      <c r="CA1479" s="147" cm="1">
        <f t="array" ref="CA1479">IFERROR(INDEX($K:$Q,ROW(),MATCH(CA$3,$K$2:$Q$2,0)),0)</f>
        <v>100</v>
      </c>
      <c r="CB1479" s="147" cm="1">
        <f t="array" ref="CB1479">IFERROR(INDEX($K:$Q,ROW(),MATCH(CB$3,$K$2:$Q$2,0)),0)</f>
        <v>100</v>
      </c>
      <c r="CC1479" s="147" cm="1">
        <f t="array" ref="CC1479">IFERROR(INDEX($K:$Q,ROW(),MATCH(CC$3,$K$2:$Q$2,0)),0)</f>
        <v>100</v>
      </c>
      <c r="CD1479" s="147" cm="1">
        <f t="array" ref="CD1479">IFERROR(INDEX($K:$Q,ROW(),MATCH(CD$3,$K$2:$Q$2,0)),0)</f>
        <v>100</v>
      </c>
      <c r="CE1479" s="147" cm="1">
        <f t="array" ref="CE1479">IFERROR(INDEX($K:$Q,ROW(),MATCH(CE$3,$K$2:$Q$2,0)),0)</f>
        <v>100</v>
      </c>
      <c r="CF1479" s="147" cm="1">
        <f t="array" ref="CF1479">IFERROR(INDEX($K:$Q,ROW(),MATCH(CF$3,$K$2:$Q$2,0)),0)</f>
        <v>100</v>
      </c>
      <c r="CG1479" s="147" cm="1">
        <f t="array" ref="CG1479">IFERROR(INDEX($K:$Q,ROW(),MATCH(CG$3,$K$2:$Q$2,0)),0)</f>
        <v>100</v>
      </c>
      <c r="CH1479" s="147" cm="1">
        <f t="array" ref="CH1479">IFERROR(INDEX($K:$Q,ROW(),MATCH(CH$3,$K$2:$Q$2,0)),0)</f>
        <v>100</v>
      </c>
      <c r="CI1479" s="147" cm="1">
        <f t="array" ref="CI1479">IFERROR(INDEX($K:$Q,ROW(),MATCH(CI$3,$K$2:$Q$2,0)),0)</f>
        <v>100</v>
      </c>
      <c r="CJ1479" s="147" cm="1">
        <f t="array" ref="CJ1479">IFERROR(INDEX($K:$Q,ROW(),MATCH(CJ$3,$K$2:$Q$2,0)),0)</f>
        <v>100</v>
      </c>
      <c r="CK1479" s="147" cm="1">
        <f t="array" ref="CK1479">IFERROR(INDEX($K:$Q,ROW(),MATCH(CK$3,$K$2:$Q$2,0)),0)</f>
        <v>100</v>
      </c>
      <c r="CL1479" s="147" cm="1">
        <f t="array" ref="CL1479">IFERROR(INDEX($K:$Q,ROW(),MATCH(CL$3,$K$2:$Q$2,0)),0)</f>
        <v>100</v>
      </c>
      <c r="CN1479" s="60"/>
      <c r="CO1479" s="147" cm="1">
        <f t="array" ref="CO1479">IFERROR(INDEX($K:$Q,ROW(),MATCH(CO$3,$K$2:$Q$2,0)),0)</f>
        <v>0</v>
      </c>
      <c r="CP1479" s="147" cm="1">
        <f t="array" ref="CP1479">IFERROR(INDEX($K:$Q,ROW(),MATCH(CP$3,$K$2:$Q$2,0)),0)</f>
        <v>0</v>
      </c>
      <c r="CQ1479" s="147" cm="1">
        <f t="array" ref="CQ1479">IFERROR(INDEX($K:$Q,ROW(),MATCH(CQ$3,$K$2:$Q$2,0)),0)</f>
        <v>0</v>
      </c>
      <c r="CR1479" s="147" cm="1">
        <f t="array" ref="CR1479">IFERROR(INDEX($K:$Q,ROW(),MATCH(CR$3,$K$2:$Q$2,0)),0)</f>
        <v>0</v>
      </c>
      <c r="CS1479" s="147" cm="1">
        <f t="array" ref="CS1479">IFERROR(INDEX($K:$Q,ROW(),MATCH(CS$3,$K$2:$Q$2,0)),0)</f>
        <v>0</v>
      </c>
      <c r="CT1479" s="147" cm="1">
        <f t="array" ref="CT1479">IFERROR(INDEX($K:$Q,ROW(),MATCH(CT$3,$K$2:$Q$2,0)),0)</f>
        <v>0</v>
      </c>
      <c r="CU1479" s="147" cm="1">
        <f t="array" ref="CU1479">IFERROR(INDEX($K:$Q,ROW(),MATCH(CU$3,$K$2:$Q$2,0)),0)</f>
        <v>0</v>
      </c>
      <c r="CV1479" s="147" cm="1">
        <f t="array" ref="CV1479">IFERROR(INDEX($K:$Q,ROW(),MATCH(CV$3,$K$2:$Q$2,0)),0)</f>
        <v>0</v>
      </c>
      <c r="CW1479" s="147" cm="1">
        <f t="array" ref="CW1479">IFERROR(INDEX($K:$Q,ROW(),MATCH(CW$3,$K$2:$Q$2,0)),0)</f>
        <v>0</v>
      </c>
      <c r="CX1479" s="147" cm="1">
        <f t="array" ref="CX1479">IFERROR(INDEX($K:$Q,ROW(),MATCH(CX$3,$K$2:$Q$2,0)),0)</f>
        <v>0</v>
      </c>
      <c r="CY1479" s="147" cm="1">
        <f t="array" ref="CY1479">IFERROR(INDEX($K:$Q,ROW(),MATCH(CY$3,$K$2:$Q$2,0)),0)</f>
        <v>0</v>
      </c>
      <c r="CZ1479" s="147" cm="1">
        <f t="array" ref="CZ1479">IFERROR(INDEX($K:$Q,ROW(),MATCH(CZ$3,$K$2:$Q$2,0)),0)</f>
        <v>0</v>
      </c>
      <c r="DA1479" s="147" cm="1">
        <f t="array" ref="DA1479">IFERROR(INDEX($K:$Q,ROW(),MATCH(DA$3,$K$2:$Q$2,0)),0)</f>
        <v>0</v>
      </c>
      <c r="DB1479" s="147" cm="1">
        <f t="array" ref="DB1479">IFERROR(INDEX($K:$Q,ROW(),MATCH(DB$3,$K$2:$Q$2,0)),0)</f>
        <v>0</v>
      </c>
      <c r="DC1479" s="147" cm="1">
        <f t="array" ref="DC1479">IFERROR(INDEX($K:$Q,ROW(),MATCH(DC$3,$K$2:$Q$2,0)),0)</f>
        <v>0</v>
      </c>
      <c r="DD1479" s="147" cm="1">
        <f t="array" ref="DD1479">IFERROR(INDEX($K:$Q,ROW(),MATCH(DD$3,$K$2:$Q$2,0)),0)</f>
        <v>0</v>
      </c>
      <c r="DE1479" s="147" cm="1">
        <f t="array" ref="DE1479">IFERROR(INDEX($K:$Q,ROW(),MATCH(DE$3,$K$2:$Q$2,0)),0)</f>
        <v>0</v>
      </c>
      <c r="DF1479" s="147" cm="1">
        <f t="array" ref="DF1479">IFERROR(INDEX($K:$Q,ROW(),MATCH(DF$3,$K$2:$Q$2,0)),0)</f>
        <v>0</v>
      </c>
      <c r="DG1479" s="147" cm="1">
        <f t="array" ref="DG1479">IFERROR(INDEX($K:$Q,ROW(),MATCH(DG$3,$K$2:$Q$2,0)),0)</f>
        <v>0</v>
      </c>
      <c r="DH1479" s="147" cm="1">
        <f t="array" ref="DH1479">IFERROR(INDEX($K:$Q,ROW(),MATCH(DH$3,$K$2:$Q$2,0)),0)</f>
        <v>0</v>
      </c>
      <c r="DI1479" s="147" cm="1">
        <f t="array" ref="DI1479">IFERROR(INDEX($K:$Q,ROW(),MATCH(DI$3,$K$2:$Q$2,0)),0)</f>
        <v>0</v>
      </c>
      <c r="DJ1479" s="147" cm="1">
        <f t="array" ref="DJ1479">IFERROR(INDEX($K:$Q,ROW(),MATCH(DJ$3,$K$2:$Q$2,0)),0)</f>
        <v>0</v>
      </c>
      <c r="DK1479" s="147" cm="1">
        <f t="array" ref="DK1479">IFERROR(INDEX($K:$Q,ROW(),MATCH(DK$3,$K$2:$Q$2,0)),0)</f>
        <v>0</v>
      </c>
      <c r="DL1479" s="147" cm="1">
        <f t="array" ref="DL1479">IFERROR(INDEX($K:$Q,ROW(),MATCH(DL$3,$K$2:$Q$2,0)),0)</f>
        <v>0</v>
      </c>
    </row>
    <row r="1480" spans="1:116" x14ac:dyDescent="0.4">
      <c r="D1480" t="s">
        <v>770</v>
      </c>
      <c r="E1480" t="str">
        <f>ROW()&amp;" "&amp;D1480</f>
        <v>1480 LAMORT-S</v>
      </c>
      <c r="G1480" s="158" t="str">
        <f>"Prepayment - "&amp;SUBSTITUTE(G1468,":","")</f>
        <v>Prepayment - Volume driven amortizing loan - no defaults</v>
      </c>
      <c r="K1480" s="24">
        <f t="shared" ref="K1480:P1482" si="1903">SUMIF($4:$4,K$2,1480:1480)</f>
        <v>0</v>
      </c>
      <c r="L1480" s="24">
        <f t="shared" si="1903"/>
        <v>0</v>
      </c>
      <c r="M1480" s="24">
        <f t="shared" si="1903"/>
        <v>0</v>
      </c>
      <c r="N1480" s="24">
        <f t="shared" si="1903"/>
        <v>0</v>
      </c>
      <c r="O1480" s="24">
        <f t="shared" si="1903"/>
        <v>0</v>
      </c>
      <c r="P1480" s="24">
        <f t="shared" si="1903"/>
        <v>0</v>
      </c>
      <c r="R1480"/>
      <c r="S1480" s="74">
        <v>0</v>
      </c>
      <c r="T1480" s="133">
        <v>0</v>
      </c>
      <c r="U1480" s="133">
        <v>0</v>
      </c>
      <c r="V1480" s="74">
        <v>0</v>
      </c>
      <c r="W1480" s="74">
        <v>0</v>
      </c>
      <c r="X1480" s="74">
        <v>0</v>
      </c>
      <c r="Y1480" s="74">
        <v>0</v>
      </c>
      <c r="Z1480" s="74">
        <v>0</v>
      </c>
      <c r="AA1480" s="74">
        <v>0</v>
      </c>
      <c r="AB1480" s="74">
        <v>0</v>
      </c>
      <c r="AC1480" s="74">
        <v>0</v>
      </c>
      <c r="AD1480" s="74">
        <v>0</v>
      </c>
      <c r="AE1480" s="74">
        <v>0</v>
      </c>
      <c r="AF1480" s="74">
        <v>0</v>
      </c>
      <c r="AG1480" s="74">
        <v>0</v>
      </c>
      <c r="AH1480" s="74">
        <v>0</v>
      </c>
      <c r="AI1480" s="74">
        <v>0</v>
      </c>
      <c r="AJ1480" s="74">
        <v>0</v>
      </c>
      <c r="AK1480" s="74">
        <v>0</v>
      </c>
      <c r="AL1480" s="74">
        <v>0</v>
      </c>
      <c r="AM1480" s="74">
        <v>0</v>
      </c>
      <c r="AN1480" s="74">
        <v>0</v>
      </c>
      <c r="AO1480" s="74">
        <v>0</v>
      </c>
      <c r="AP1480" s="74">
        <v>0</v>
      </c>
      <c r="AQ1480" s="74">
        <v>0</v>
      </c>
      <c r="AR1480" s="74">
        <v>0</v>
      </c>
      <c r="AS1480" s="74">
        <v>0</v>
      </c>
      <c r="AT1480" s="74">
        <v>0</v>
      </c>
      <c r="AU1480" s="74">
        <v>0</v>
      </c>
      <c r="AV1480" s="74">
        <v>0</v>
      </c>
      <c r="AW1480" s="74">
        <v>0</v>
      </c>
      <c r="AX1480" s="74">
        <v>0</v>
      </c>
      <c r="AY1480" s="74">
        <v>0</v>
      </c>
      <c r="AZ1480" s="74">
        <v>0</v>
      </c>
      <c r="BA1480" s="74">
        <v>0</v>
      </c>
      <c r="BB1480" s="74">
        <v>0</v>
      </c>
      <c r="BC1480" s="74">
        <v>0</v>
      </c>
      <c r="BD1480" s="74">
        <v>0</v>
      </c>
      <c r="BE1480" s="74">
        <v>0</v>
      </c>
      <c r="BF1480" s="74">
        <v>0</v>
      </c>
      <c r="BG1480" s="74">
        <v>0</v>
      </c>
      <c r="BH1480" s="74">
        <v>0</v>
      </c>
      <c r="BI1480" s="74">
        <v>0</v>
      </c>
      <c r="BJ1480" s="74">
        <v>0</v>
      </c>
      <c r="BK1480" s="74">
        <v>0</v>
      </c>
      <c r="BL1480" s="74">
        <v>0</v>
      </c>
      <c r="BM1480" s="74">
        <v>0</v>
      </c>
      <c r="BN1480" s="74">
        <v>0</v>
      </c>
      <c r="BO1480" s="74">
        <v>0</v>
      </c>
      <c r="BP1480" s="74">
        <v>0</v>
      </c>
      <c r="BQ1480" s="74">
        <v>0</v>
      </c>
      <c r="BR1480" s="74">
        <v>0</v>
      </c>
      <c r="BS1480" s="74">
        <v>0</v>
      </c>
      <c r="BT1480" s="74">
        <v>0</v>
      </c>
      <c r="BU1480" s="74">
        <v>0</v>
      </c>
      <c r="BV1480" s="74">
        <v>0</v>
      </c>
      <c r="BW1480" s="74">
        <v>0</v>
      </c>
      <c r="BX1480" s="74">
        <v>0</v>
      </c>
      <c r="BY1480" s="74">
        <v>0</v>
      </c>
      <c r="BZ1480" s="74">
        <v>0</v>
      </c>
      <c r="CA1480" s="74">
        <v>0</v>
      </c>
      <c r="CB1480" s="74">
        <v>0</v>
      </c>
      <c r="CC1480" s="74">
        <v>0</v>
      </c>
      <c r="CD1480" s="74">
        <v>0</v>
      </c>
      <c r="CE1480" s="74">
        <v>0</v>
      </c>
      <c r="CF1480" s="74">
        <v>0</v>
      </c>
      <c r="CG1480" s="74">
        <v>0</v>
      </c>
      <c r="CH1480" s="74">
        <v>0</v>
      </c>
      <c r="CI1480" s="74">
        <v>0</v>
      </c>
      <c r="CJ1480" s="74">
        <v>0</v>
      </c>
      <c r="CK1480" s="74">
        <v>0</v>
      </c>
      <c r="CL1480" s="74">
        <v>0</v>
      </c>
      <c r="CO1480" s="74">
        <v>0</v>
      </c>
      <c r="CP1480" s="74">
        <v>0</v>
      </c>
      <c r="CQ1480" s="74">
        <v>0</v>
      </c>
      <c r="CR1480" s="74">
        <v>0</v>
      </c>
      <c r="CS1480" s="74">
        <v>0</v>
      </c>
      <c r="CT1480" s="74">
        <v>0</v>
      </c>
      <c r="CU1480" s="74">
        <v>0</v>
      </c>
      <c r="CV1480" s="74">
        <v>0</v>
      </c>
      <c r="CW1480" s="74">
        <v>0</v>
      </c>
      <c r="CX1480" s="74">
        <v>0</v>
      </c>
      <c r="CY1480" s="74">
        <v>0</v>
      </c>
      <c r="CZ1480" s="74">
        <v>0</v>
      </c>
      <c r="DA1480" s="74">
        <v>0</v>
      </c>
      <c r="DB1480" s="74">
        <v>0</v>
      </c>
      <c r="DC1480" s="74">
        <v>0</v>
      </c>
      <c r="DD1480" s="74">
        <v>0</v>
      </c>
      <c r="DE1480" s="74">
        <v>0</v>
      </c>
      <c r="DF1480" s="74">
        <v>0</v>
      </c>
      <c r="DG1480" s="74">
        <v>0</v>
      </c>
      <c r="DH1480" s="74">
        <v>0</v>
      </c>
      <c r="DI1480" s="74">
        <v>0</v>
      </c>
      <c r="DJ1480" s="74">
        <v>0</v>
      </c>
      <c r="DK1480" s="74">
        <v>0</v>
      </c>
      <c r="DL1480" s="74">
        <v>0</v>
      </c>
    </row>
    <row r="1481" spans="1:116" x14ac:dyDescent="0.4">
      <c r="A1481" s="98"/>
      <c r="D1481" t="s">
        <v>770</v>
      </c>
      <c r="E1481" t="str">
        <f>ROW()&amp;" "&amp;D1481</f>
        <v>1481 LAMORT-S</v>
      </c>
      <c r="G1481" s="158" t="str">
        <f>"Principal payments - "&amp;SUBSTITUTE(G1468,":","")</f>
        <v>Principal payments - Volume driven amortizing loan - no defaults</v>
      </c>
      <c r="K1481" s="138">
        <f t="shared" ca="1" si="1903"/>
        <v>-551748.4211659492</v>
      </c>
      <c r="L1481" s="138">
        <f t="shared" ca="1" si="1903"/>
        <v>-546804.29287257546</v>
      </c>
      <c r="M1481" s="138">
        <f t="shared" ca="1" si="1903"/>
        <v>-542332.53463476256</v>
      </c>
      <c r="N1481" s="138">
        <f t="shared" ca="1" si="1903"/>
        <v>-538288.01544939913</v>
      </c>
      <c r="O1481" s="138">
        <f t="shared" ca="1" si="1903"/>
        <v>-534629.91620278743</v>
      </c>
      <c r="P1481" s="138">
        <f t="shared" ca="1" si="1903"/>
        <v>-531321.31770571833</v>
      </c>
      <c r="R1481"/>
      <c r="S1481" s="226">
        <f t="shared" ref="S1481:AX1481" ca="1" si="1904">S1493-S1484</f>
        <v>-48124.610281671463</v>
      </c>
      <c r="T1481" s="226">
        <f t="shared" ca="1" si="1904"/>
        <v>-95848.18214432901</v>
      </c>
      <c r="U1481" s="226">
        <f t="shared" ca="1" si="1904"/>
        <v>-143174.05757479771</v>
      </c>
      <c r="V1481" s="226">
        <f t="shared" ca="1" si="1904"/>
        <v>-190105.55071001255</v>
      </c>
      <c r="W1481" s="226">
        <f t="shared" ca="1" si="1904"/>
        <v>-236645.94806910056</v>
      </c>
      <c r="X1481" s="226">
        <f t="shared" ca="1" si="1904"/>
        <v>-282798.50878352951</v>
      </c>
      <c r="Y1481" s="226">
        <f t="shared" ca="1" si="1904"/>
        <v>-328566.46482533828</v>
      </c>
      <c r="Z1481" s="226">
        <f t="shared" ca="1" si="1904"/>
        <v>-373953.02123346523</v>
      </c>
      <c r="AA1481" s="226">
        <f t="shared" ca="1" si="1904"/>
        <v>-418961.35633819114</v>
      </c>
      <c r="AB1481" s="226">
        <f t="shared" ca="1" si="1904"/>
        <v>-463594.62198371097</v>
      </c>
      <c r="AC1481" s="226">
        <f t="shared" ca="1" si="1904"/>
        <v>-507855.94374885148</v>
      </c>
      <c r="AD1481" s="226">
        <f t="shared" ca="1" si="1904"/>
        <v>-551748.4211659492</v>
      </c>
      <c r="AE1481" s="226">
        <f t="shared" ca="1" si="1904"/>
        <v>-551317.18432289956</v>
      </c>
      <c r="AF1481" s="226">
        <f t="shared" ca="1" si="1904"/>
        <v>-550889.5411202088</v>
      </c>
      <c r="AG1481" s="226">
        <f t="shared" ca="1" si="1904"/>
        <v>-550465.4616108737</v>
      </c>
      <c r="AH1481" s="226">
        <f t="shared" ca="1" si="1904"/>
        <v>-550044.91609744972</v>
      </c>
      <c r="AI1481" s="226">
        <f t="shared" ca="1" si="1904"/>
        <v>-549627.87512997095</v>
      </c>
      <c r="AJ1481" s="226">
        <f t="shared" ca="1" si="1904"/>
        <v>-549214.3095038879</v>
      </c>
      <c r="AK1481" s="226">
        <f t="shared" ca="1" si="1904"/>
        <v>-548804.19025802216</v>
      </c>
      <c r="AL1481" s="226">
        <f t="shared" ca="1" si="1904"/>
        <v>-548397.48867253866</v>
      </c>
      <c r="AM1481" s="226">
        <f t="shared" ca="1" si="1904"/>
        <v>-547994.17626693414</v>
      </c>
      <c r="AN1481" s="226">
        <f t="shared" ca="1" si="1904"/>
        <v>-547594.22479804303</v>
      </c>
      <c r="AO1481" s="226">
        <f t="shared" ca="1" si="1904"/>
        <v>-547197.60625805939</v>
      </c>
      <c r="AP1481" s="226">
        <f t="shared" ca="1" si="1904"/>
        <v>-546804.29287257546</v>
      </c>
      <c r="AQ1481" s="226">
        <f t="shared" ca="1" si="1904"/>
        <v>-546414.2570986374</v>
      </c>
      <c r="AR1481" s="226">
        <f t="shared" ca="1" si="1904"/>
        <v>-546027.47162281536</v>
      </c>
      <c r="AS1481" s="226">
        <f t="shared" ca="1" si="1904"/>
        <v>-545643.90935929189</v>
      </c>
      <c r="AT1481" s="226">
        <f t="shared" ca="1" si="1904"/>
        <v>-545263.54344796448</v>
      </c>
      <c r="AU1481" s="226">
        <f t="shared" ca="1" si="1904"/>
        <v>-544886.34725256485</v>
      </c>
      <c r="AV1481" s="226">
        <f t="shared" ca="1" si="1904"/>
        <v>-544512.29435879341</v>
      </c>
      <c r="AW1481" s="226">
        <f t="shared" ca="1" si="1904"/>
        <v>-544141.35857247014</v>
      </c>
      <c r="AX1481" s="226">
        <f t="shared" ca="1" si="1904"/>
        <v>-543773.51391769957</v>
      </c>
      <c r="AY1481" s="226">
        <f t="shared" ref="AY1481:CD1481" ca="1" si="1905">AY1493-AY1484</f>
        <v>-543408.73463505204</v>
      </c>
      <c r="AZ1481" s="226">
        <f t="shared" ca="1" si="1905"/>
        <v>-543046.99517975992</v>
      </c>
      <c r="BA1481" s="226">
        <f t="shared" ca="1" si="1905"/>
        <v>-542688.27021992858</v>
      </c>
      <c r="BB1481" s="226">
        <f t="shared" ca="1" si="1905"/>
        <v>-542332.53463476256</v>
      </c>
      <c r="BC1481" s="226">
        <f t="shared" ca="1" si="1905"/>
        <v>-541979.76351280627</v>
      </c>
      <c r="BD1481" s="226">
        <f t="shared" ca="1" si="1905"/>
        <v>-541629.93215019954</v>
      </c>
      <c r="BE1481" s="226">
        <f t="shared" ca="1" si="1905"/>
        <v>-541283.01604894781</v>
      </c>
      <c r="BF1481" s="226">
        <f t="shared" ca="1" si="1905"/>
        <v>-540938.99091520661</v>
      </c>
      <c r="BG1481" s="226">
        <f t="shared" ca="1" si="1905"/>
        <v>-540597.83265757991</v>
      </c>
      <c r="BH1481" s="226">
        <f t="shared" ca="1" si="1905"/>
        <v>-540259.51738543343</v>
      </c>
      <c r="BI1481" s="226">
        <f t="shared" ca="1" si="1905"/>
        <v>-539924.02140722144</v>
      </c>
      <c r="BJ1481" s="226">
        <f t="shared" ca="1" si="1905"/>
        <v>-539591.32122882793</v>
      </c>
      <c r="BK1481" s="226">
        <f t="shared" ca="1" si="1905"/>
        <v>-539261.39355192101</v>
      </c>
      <c r="BL1481" s="226">
        <f t="shared" ca="1" si="1905"/>
        <v>-538934.21527232172</v>
      </c>
      <c r="BM1481" s="226">
        <f t="shared" ca="1" si="1905"/>
        <v>-538609.76347838563</v>
      </c>
      <c r="BN1481" s="226">
        <f t="shared" ca="1" si="1905"/>
        <v>-538288.01544939913</v>
      </c>
      <c r="BO1481" s="226">
        <f t="shared" ca="1" si="1905"/>
        <v>-537968.94865398749</v>
      </c>
      <c r="BP1481" s="226">
        <f t="shared" ca="1" si="1905"/>
        <v>-537652.54074853752</v>
      </c>
      <c r="BQ1481" s="226">
        <f t="shared" ca="1" si="1905"/>
        <v>-537338.76957563311</v>
      </c>
      <c r="BR1481" s="226">
        <f t="shared" ca="1" si="1905"/>
        <v>-537027.61316250276</v>
      </c>
      <c r="BS1481" s="226">
        <f t="shared" ca="1" si="1905"/>
        <v>-536719.04971948196</v>
      </c>
      <c r="BT1481" s="226">
        <f t="shared" ca="1" si="1905"/>
        <v>-536413.05763848627</v>
      </c>
      <c r="BU1481" s="226">
        <f t="shared" ca="1" si="1905"/>
        <v>-536109.61549149884</v>
      </c>
      <c r="BV1481" s="226">
        <f t="shared" ca="1" si="1905"/>
        <v>-535808.70202906977</v>
      </c>
      <c r="BW1481" s="226">
        <f t="shared" ca="1" si="1905"/>
        <v>-535510.29617882753</v>
      </c>
      <c r="BX1481" s="226">
        <f t="shared" ca="1" si="1905"/>
        <v>-535214.37704400392</v>
      </c>
      <c r="BY1481" s="226">
        <f t="shared" ca="1" si="1905"/>
        <v>-534920.9239019705</v>
      </c>
      <c r="BZ1481" s="226">
        <f t="shared" ca="1" si="1905"/>
        <v>-534629.91620278743</v>
      </c>
      <c r="CA1481" s="226">
        <f t="shared" ca="1" si="1905"/>
        <v>-534341.33356776426</v>
      </c>
      <c r="CB1481" s="226">
        <f t="shared" ca="1" si="1905"/>
        <v>-534055.15578803292</v>
      </c>
      <c r="CC1481" s="226">
        <f t="shared" ca="1" si="1905"/>
        <v>-533771.36282313254</v>
      </c>
      <c r="CD1481" s="226">
        <f t="shared" ca="1" si="1905"/>
        <v>-533489.93479960645</v>
      </c>
      <c r="CE1481" s="226">
        <f t="shared" ref="CE1481:CL1481" ca="1" si="1906">CE1493-CE1484</f>
        <v>-533210.85200960981</v>
      </c>
      <c r="CF1481" s="226">
        <f t="shared" ca="1" si="1906"/>
        <v>-532934.09490952967</v>
      </c>
      <c r="CG1481" s="226">
        <f t="shared" ca="1" si="1906"/>
        <v>-532659.64411861694</v>
      </c>
      <c r="CH1481" s="226">
        <f t="shared" ca="1" si="1906"/>
        <v>-532387.48041762842</v>
      </c>
      <c r="CI1481" s="226">
        <f t="shared" ca="1" si="1906"/>
        <v>-532117.58474748151</v>
      </c>
      <c r="CJ1481" s="226">
        <f t="shared" ca="1" si="1906"/>
        <v>-531849.93820791924</v>
      </c>
      <c r="CK1481" s="226">
        <f t="shared" ca="1" si="1906"/>
        <v>-531584.52205618657</v>
      </c>
      <c r="CL1481" s="226">
        <f t="shared" ca="1" si="1906"/>
        <v>-531321.31770571833</v>
      </c>
      <c r="CO1481" s="226">
        <f ca="1">CO1493+CO1484</f>
        <v>-43957.943615004799</v>
      </c>
      <c r="CP1481" s="226">
        <f t="shared" ref="CP1481:DK1481" ca="1" si="1907">CP1493+CP1484</f>
        <v>-1098.9485903751199</v>
      </c>
      <c r="CQ1481" s="226">
        <f t="shared" ca="1" si="1907"/>
        <v>-1126.4223051344979</v>
      </c>
      <c r="CR1481" s="226">
        <f t="shared" ca="1" si="1907"/>
        <v>-1154.5828627628605</v>
      </c>
      <c r="CS1481" s="226">
        <f t="shared" ca="1" si="1907"/>
        <v>-1183.4474343319318</v>
      </c>
      <c r="CT1481" s="226">
        <f t="shared" ca="1" si="1907"/>
        <v>-1213.0336201902301</v>
      </c>
      <c r="CU1481" s="226">
        <f t="shared" ca="1" si="1907"/>
        <v>-1243.359460694986</v>
      </c>
      <c r="CV1481" s="226">
        <f t="shared" ca="1" si="1907"/>
        <v>-1274.4434472123605</v>
      </c>
      <c r="CW1481" s="226">
        <f t="shared" ca="1" si="1907"/>
        <v>-1306.3045333926696</v>
      </c>
      <c r="CX1481" s="226">
        <f t="shared" ca="1" si="1907"/>
        <v>-1338.9621467274865</v>
      </c>
      <c r="CY1481" s="226">
        <f t="shared" ca="1" si="1907"/>
        <v>-457.47873346522448</v>
      </c>
      <c r="CZ1481" s="226">
        <f t="shared" ca="1" si="1907"/>
        <v>-1383.8731687323041</v>
      </c>
      <c r="DA1481" s="226">
        <f t="shared" ca="1" si="1907"/>
        <v>-1418.4699979506115</v>
      </c>
      <c r="DB1481" s="226">
        <f t="shared" ca="1" si="1907"/>
        <v>-1453.9317478993769</v>
      </c>
      <c r="DC1481" s="226">
        <f t="shared" ca="1" si="1907"/>
        <v>-1490.2800415968613</v>
      </c>
      <c r="DD1481" s="226">
        <f t="shared" ca="1" si="1907"/>
        <v>-1527.5370426367826</v>
      </c>
      <c r="DE1481" s="226">
        <f t="shared" ca="1" si="1907"/>
        <v>-1565.7254687027023</v>
      </c>
      <c r="DF1481" s="226">
        <f t="shared" ca="1" si="1907"/>
        <v>-1604.8686054202699</v>
      </c>
      <c r="DG1481" s="226">
        <f t="shared" ca="1" si="1907"/>
        <v>-1644.9903205557764</v>
      </c>
      <c r="DH1481" s="226">
        <f t="shared" ca="1" si="1907"/>
        <v>-1686.1150785696709</v>
      </c>
      <c r="DI1481" s="226">
        <f t="shared" ca="1" si="1907"/>
        <v>-1728.2679555339125</v>
      </c>
      <c r="DJ1481" s="226">
        <f t="shared" ca="1" si="1907"/>
        <v>-1771.4746544222603</v>
      </c>
      <c r="DK1481" s="226">
        <f t="shared" ca="1" si="1907"/>
        <v>-1815.7615207828167</v>
      </c>
      <c r="DL1481" s="226">
        <f t="shared" ref="DL1481" ca="1" si="1908">DL1493+DL1484</f>
        <v>-1861.1555588023873</v>
      </c>
    </row>
    <row r="1482" spans="1:116" x14ac:dyDescent="0.4">
      <c r="A1482" s="98"/>
      <c r="B1482" s="57"/>
      <c r="C1482" t="s">
        <v>240</v>
      </c>
      <c r="D1482" t="s">
        <v>770</v>
      </c>
      <c r="E1482" t="str">
        <f t="shared" si="1896"/>
        <v>1482 LAMORT-S</v>
      </c>
      <c r="F1482" s="27"/>
      <c r="G1482" s="126" t="str">
        <f>"Loan - "&amp;SUBSTITUTE(G1468,":","")</f>
        <v>Loan - Volume driven amortizing loan - no defaults</v>
      </c>
      <c r="I1482" s="74"/>
      <c r="J1482" s="74"/>
      <c r="K1482" s="33">
        <f t="shared" ca="1" si="1903"/>
        <v>2358623.3131410531</v>
      </c>
      <c r="L1482" s="33">
        <f t="shared" ca="1" si="1903"/>
        <v>1770272.0462295902</v>
      </c>
      <c r="M1482" s="33">
        <f t="shared" ca="1" si="1903"/>
        <v>1238132.8159298496</v>
      </c>
      <c r="N1482" s="33">
        <f t="shared" ca="1" si="1903"/>
        <v>756835.03287159931</v>
      </c>
      <c r="O1482" s="33">
        <f t="shared" ca="1" si="1903"/>
        <v>321521.22252481221</v>
      </c>
      <c r="P1482" s="33">
        <f t="shared" ca="1" si="1903"/>
        <v>-72201.998626414454</v>
      </c>
      <c r="Q1482" s="33"/>
      <c r="R1482" s="53">
        <f>S1477</f>
        <v>0</v>
      </c>
      <c r="S1482" s="93">
        <f t="shared" ref="S1482:AX1482" ca="1" si="1909">SUM(S1480:S1481,S1477:S1478)</f>
        <v>451875.38971832854</v>
      </c>
      <c r="T1482" s="93">
        <f t="shared" ca="1" si="1909"/>
        <v>856027.20757399953</v>
      </c>
      <c r="U1482" s="93">
        <f t="shared" ca="1" si="1909"/>
        <v>1212853.1499992018</v>
      </c>
      <c r="V1482" s="93">
        <f t="shared" ca="1" si="1909"/>
        <v>1522747.5992891891</v>
      </c>
      <c r="W1482" s="93">
        <f t="shared" ca="1" si="1909"/>
        <v>1786101.6512200886</v>
      </c>
      <c r="X1482" s="93">
        <f t="shared" ca="1" si="1909"/>
        <v>2003303.1424365591</v>
      </c>
      <c r="Y1482" s="93">
        <f t="shared" ca="1" si="1909"/>
        <v>2174736.6776112206</v>
      </c>
      <c r="Z1482" s="93">
        <f t="shared" ca="1" si="1909"/>
        <v>2300783.6563777551</v>
      </c>
      <c r="AA1482" s="93">
        <f t="shared" ca="1" si="1909"/>
        <v>2381822.3000395643</v>
      </c>
      <c r="AB1482" s="93">
        <f t="shared" ca="1" si="1909"/>
        <v>2418227.6780558536</v>
      </c>
      <c r="AC1482" s="93">
        <f t="shared" ca="1" si="1909"/>
        <v>2410371.7343070023</v>
      </c>
      <c r="AD1482" s="93">
        <f t="shared" ca="1" si="1909"/>
        <v>2358623.3131410531</v>
      </c>
      <c r="AE1482" s="93">
        <f t="shared" ca="1" si="1909"/>
        <v>2307306.1288181534</v>
      </c>
      <c r="AF1482" s="93">
        <f t="shared" ca="1" si="1909"/>
        <v>2256416.5876979446</v>
      </c>
      <c r="AG1482" s="93">
        <f t="shared" ca="1" si="1909"/>
        <v>2205951.1260870709</v>
      </c>
      <c r="AH1482" s="93">
        <f t="shared" ca="1" si="1909"/>
        <v>2155906.2099896213</v>
      </c>
      <c r="AI1482" s="93">
        <f t="shared" ca="1" si="1909"/>
        <v>2106278.3348596506</v>
      </c>
      <c r="AJ1482" s="93">
        <f t="shared" ca="1" si="1909"/>
        <v>2057064.0253557628</v>
      </c>
      <c r="AK1482" s="93">
        <f t="shared" ca="1" si="1909"/>
        <v>2008259.8350977406</v>
      </c>
      <c r="AL1482" s="93">
        <f t="shared" ca="1" si="1909"/>
        <v>1959862.346425202</v>
      </c>
      <c r="AM1482" s="93">
        <f t="shared" ca="1" si="1909"/>
        <v>1911868.170158268</v>
      </c>
      <c r="AN1482" s="93">
        <f t="shared" ca="1" si="1909"/>
        <v>1864273.9453602249</v>
      </c>
      <c r="AO1482" s="93">
        <f t="shared" ca="1" si="1909"/>
        <v>1817076.3391021655</v>
      </c>
      <c r="AP1482" s="93">
        <f t="shared" ca="1" si="1909"/>
        <v>1770272.0462295902</v>
      </c>
      <c r="AQ1482" s="93">
        <f t="shared" ca="1" si="1909"/>
        <v>1723857.7891309527</v>
      </c>
      <c r="AR1482" s="93">
        <f t="shared" ca="1" si="1909"/>
        <v>1677830.3175081373</v>
      </c>
      <c r="AS1482" s="93">
        <f t="shared" ca="1" si="1909"/>
        <v>1632186.4081488454</v>
      </c>
      <c r="AT1482" s="93">
        <f t="shared" ca="1" si="1909"/>
        <v>1586922.8647008808</v>
      </c>
      <c r="AU1482" s="93">
        <f t="shared" ca="1" si="1909"/>
        <v>1542036.5174483159</v>
      </c>
      <c r="AV1482" s="93">
        <f t="shared" ca="1" si="1909"/>
        <v>1497524.2230895224</v>
      </c>
      <c r="AW1482" s="93">
        <f t="shared" ca="1" si="1909"/>
        <v>1453382.8645170522</v>
      </c>
      <c r="AX1482" s="93">
        <f t="shared" ca="1" si="1909"/>
        <v>1409609.3505993527</v>
      </c>
      <c r="AY1482" s="93">
        <f t="shared" ref="AY1482:CD1482" ca="1" si="1910">SUM(AY1480:AY1481,AY1477:AY1478)</f>
        <v>1366200.6159643007</v>
      </c>
      <c r="AZ1482" s="93">
        <f t="shared" ca="1" si="1910"/>
        <v>1323153.6207845407</v>
      </c>
      <c r="BA1482" s="93">
        <f t="shared" ca="1" si="1910"/>
        <v>1280465.3505646121</v>
      </c>
      <c r="BB1482" s="93">
        <f t="shared" ca="1" si="1910"/>
        <v>1238132.8159298496</v>
      </c>
      <c r="BC1482" s="93">
        <f t="shared" ca="1" si="1910"/>
        <v>1196153.0524170434</v>
      </c>
      <c r="BD1482" s="93">
        <f t="shared" ca="1" si="1910"/>
        <v>1154523.1202668438</v>
      </c>
      <c r="BE1482" s="93">
        <f t="shared" ca="1" si="1910"/>
        <v>1113240.104217896</v>
      </c>
      <c r="BF1482" s="93">
        <f t="shared" ca="1" si="1910"/>
        <v>1072301.1133026895</v>
      </c>
      <c r="BG1482" s="93">
        <f t="shared" ca="1" si="1910"/>
        <v>1031703.2806451096</v>
      </c>
      <c r="BH1482" s="93">
        <f t="shared" ca="1" si="1910"/>
        <v>991443.76325967617</v>
      </c>
      <c r="BI1482" s="93">
        <f t="shared" ca="1" si="1910"/>
        <v>951519.74185245472</v>
      </c>
      <c r="BJ1482" s="93">
        <f t="shared" ca="1" si="1910"/>
        <v>911928.42062362679</v>
      </c>
      <c r="BK1482" s="93">
        <f t="shared" ca="1" si="1910"/>
        <v>872667.02707170579</v>
      </c>
      <c r="BL1482" s="93">
        <f t="shared" ca="1" si="1910"/>
        <v>833732.81179938407</v>
      </c>
      <c r="BM1482" s="93">
        <f t="shared" ca="1" si="1910"/>
        <v>795123.04832099844</v>
      </c>
      <c r="BN1482" s="93">
        <f t="shared" ca="1" si="1910"/>
        <v>756835.03287159931</v>
      </c>
      <c r="BO1482" s="93">
        <f t="shared" ca="1" si="1910"/>
        <v>718866.08421761182</v>
      </c>
      <c r="BP1482" s="93">
        <f t="shared" ca="1" si="1910"/>
        <v>681213.5434690743</v>
      </c>
      <c r="BQ1482" s="93">
        <f t="shared" ca="1" si="1910"/>
        <v>643874.77389344119</v>
      </c>
      <c r="BR1482" s="93">
        <f t="shared" ca="1" si="1910"/>
        <v>606847.16073093843</v>
      </c>
      <c r="BS1482" s="93">
        <f t="shared" ca="1" si="1910"/>
        <v>570128.11101145647</v>
      </c>
      <c r="BT1482" s="93">
        <f t="shared" ca="1" si="1910"/>
        <v>533715.0533729702</v>
      </c>
      <c r="BU1482" s="93">
        <f t="shared" ca="1" si="1910"/>
        <v>497605.43788147136</v>
      </c>
      <c r="BV1482" s="93">
        <f t="shared" ca="1" si="1910"/>
        <v>461796.73585240159</v>
      </c>
      <c r="BW1482" s="93">
        <f t="shared" ca="1" si="1910"/>
        <v>426286.43967357406</v>
      </c>
      <c r="BX1482" s="93">
        <f t="shared" ca="1" si="1910"/>
        <v>391072.06262957014</v>
      </c>
      <c r="BY1482" s="93">
        <f t="shared" ca="1" si="1910"/>
        <v>356151.13872759964</v>
      </c>
      <c r="BZ1482" s="93">
        <f t="shared" ca="1" si="1910"/>
        <v>321521.22252481221</v>
      </c>
      <c r="CA1482" s="93">
        <f t="shared" ca="1" si="1910"/>
        <v>287179.88895704795</v>
      </c>
      <c r="CB1482" s="93">
        <f t="shared" ca="1" si="1910"/>
        <v>253124.73316901503</v>
      </c>
      <c r="CC1482" s="93">
        <f t="shared" ca="1" si="1910"/>
        <v>219353.37034588249</v>
      </c>
      <c r="CD1482" s="93">
        <f t="shared" ca="1" si="1910"/>
        <v>185863.43554627604</v>
      </c>
      <c r="CE1482" s="93">
        <f t="shared" ref="CE1482:CL1482" ca="1" si="1911">SUM(CE1480:CE1481,CE1477:CE1478)</f>
        <v>152652.58353666624</v>
      </c>
      <c r="CF1482" s="93">
        <f t="shared" ca="1" si="1911"/>
        <v>119718.48862713657</v>
      </c>
      <c r="CG1482" s="93">
        <f t="shared" ca="1" si="1911"/>
        <v>87058.844508519629</v>
      </c>
      <c r="CH1482" s="93">
        <f t="shared" ca="1" si="1911"/>
        <v>54671.364090891206</v>
      </c>
      <c r="CI1482" s="93">
        <f t="shared" ca="1" si="1911"/>
        <v>22553.779343409697</v>
      </c>
      <c r="CJ1482" s="93">
        <f t="shared" ca="1" si="1911"/>
        <v>-9296.1588645095471</v>
      </c>
      <c r="CK1482" s="93">
        <f t="shared" ca="1" si="1911"/>
        <v>-40880.680920696119</v>
      </c>
      <c r="CL1482" s="93">
        <f t="shared" ca="1" si="1911"/>
        <v>-72201.998626414454</v>
      </c>
      <c r="CN1482" s="74"/>
      <c r="CO1482" s="93">
        <f t="shared" ref="CO1482:DL1482" ca="1" si="1912">SUM(CO1480:CO1481,CO1477:CO1478)</f>
        <v>-43957.943615004799</v>
      </c>
      <c r="CP1482" s="93">
        <f t="shared" ca="1" si="1912"/>
        <v>-45056.892205379918</v>
      </c>
      <c r="CQ1482" s="93">
        <f t="shared" ca="1" si="1912"/>
        <v>-46183.314510514414</v>
      </c>
      <c r="CR1482" s="93">
        <f t="shared" ca="1" si="1912"/>
        <v>-47337.897373277272</v>
      </c>
      <c r="CS1482" s="93">
        <f t="shared" ca="1" si="1912"/>
        <v>-48521.344807609203</v>
      </c>
      <c r="CT1482" s="93">
        <f t="shared" ca="1" si="1912"/>
        <v>-49734.378427799435</v>
      </c>
      <c r="CU1482" s="93">
        <f t="shared" ca="1" si="1912"/>
        <v>-50977.737888494419</v>
      </c>
      <c r="CV1482" s="93">
        <f t="shared" ca="1" si="1912"/>
        <v>-52252.18133570678</v>
      </c>
      <c r="CW1482" s="93">
        <f t="shared" ca="1" si="1912"/>
        <v>-53558.485869099452</v>
      </c>
      <c r="CX1482" s="93">
        <f t="shared" ca="1" si="1912"/>
        <v>-54897.448015826936</v>
      </c>
      <c r="CY1482" s="93">
        <f t="shared" ca="1" si="1912"/>
        <v>-55354.926749292157</v>
      </c>
      <c r="CZ1482" s="93">
        <f t="shared" ca="1" si="1912"/>
        <v>-56738.799918024459</v>
      </c>
      <c r="DA1482" s="93">
        <f t="shared" ca="1" si="1912"/>
        <v>-58157.26991597507</v>
      </c>
      <c r="DB1482" s="93">
        <f t="shared" ca="1" si="1912"/>
        <v>-59611.201663874446</v>
      </c>
      <c r="DC1482" s="93">
        <f t="shared" ca="1" si="1912"/>
        <v>-61101.481705471306</v>
      </c>
      <c r="DD1482" s="93">
        <f t="shared" ca="1" si="1912"/>
        <v>-62629.018748108087</v>
      </c>
      <c r="DE1482" s="93">
        <f t="shared" ca="1" si="1912"/>
        <v>-64194.744216810788</v>
      </c>
      <c r="DF1482" s="93">
        <f t="shared" ca="1" si="1912"/>
        <v>-65799.612822231051</v>
      </c>
      <c r="DG1482" s="93">
        <f t="shared" ca="1" si="1912"/>
        <v>-67444.603142786829</v>
      </c>
      <c r="DH1482" s="93">
        <f t="shared" ca="1" si="1912"/>
        <v>-69130.718221356496</v>
      </c>
      <c r="DI1482" s="93">
        <f t="shared" ca="1" si="1912"/>
        <v>-70858.986176890408</v>
      </c>
      <c r="DJ1482" s="93">
        <f t="shared" ca="1" si="1912"/>
        <v>-72630.460831312666</v>
      </c>
      <c r="DK1482" s="93">
        <f t="shared" ca="1" si="1912"/>
        <v>-74446.222352095487</v>
      </c>
      <c r="DL1482" s="93">
        <f t="shared" ca="1" si="1912"/>
        <v>-76307.377910897878</v>
      </c>
    </row>
    <row r="1483" spans="1:116" x14ac:dyDescent="0.4">
      <c r="A1483" s="99"/>
      <c r="B1483" s="57" t="s">
        <v>244</v>
      </c>
      <c r="C1483" s="57"/>
      <c r="D1483" t="s">
        <v>770</v>
      </c>
      <c r="E1483" t="str">
        <f t="shared" si="1896"/>
        <v>1483 LAMORT-S</v>
      </c>
      <c r="G1483" s="125"/>
      <c r="R1483"/>
      <c r="S1483" s="62"/>
      <c r="T1483" s="62"/>
      <c r="U1483" s="62"/>
      <c r="V1483" s="62"/>
      <c r="W1483" s="62"/>
      <c r="X1483" s="62"/>
      <c r="Y1483" s="62"/>
      <c r="Z1483" s="62"/>
      <c r="AA1483" s="62"/>
      <c r="AB1483" s="62"/>
      <c r="AC1483" s="62"/>
      <c r="AD1483" s="62"/>
      <c r="AE1483" s="62"/>
      <c r="AF1483" s="62"/>
      <c r="AG1483" s="62"/>
      <c r="AH1483" s="62"/>
      <c r="AI1483" s="62"/>
      <c r="AJ1483" s="62"/>
      <c r="AK1483" s="62"/>
      <c r="AL1483" s="62"/>
      <c r="AM1483" s="62"/>
      <c r="AN1483" s="62"/>
      <c r="AO1483" s="62"/>
      <c r="AP1483" s="62"/>
      <c r="AQ1483" s="62"/>
      <c r="AR1483" s="62"/>
      <c r="AS1483" s="62"/>
      <c r="AT1483" s="62"/>
      <c r="AU1483" s="62"/>
      <c r="AV1483" s="62"/>
      <c r="AW1483" s="62"/>
      <c r="AX1483" s="62"/>
      <c r="AY1483" s="62"/>
      <c r="AZ1483" s="62"/>
      <c r="BA1483" s="62"/>
      <c r="BB1483" s="62"/>
      <c r="BC1483" s="62"/>
      <c r="BD1483" s="62"/>
      <c r="BE1483" s="62"/>
      <c r="BF1483" s="62"/>
      <c r="BG1483" s="62"/>
      <c r="BH1483" s="62"/>
      <c r="BI1483" s="62"/>
      <c r="BJ1483" s="62"/>
      <c r="BK1483" s="62"/>
      <c r="BL1483" s="62"/>
      <c r="BM1483" s="62"/>
      <c r="BN1483" s="62"/>
      <c r="BO1483" s="62"/>
      <c r="BP1483" s="62"/>
      <c r="BQ1483" s="62"/>
      <c r="BR1483" s="62"/>
      <c r="BS1483" s="62"/>
      <c r="BT1483" s="62"/>
      <c r="BU1483" s="62"/>
      <c r="BV1483" s="62"/>
      <c r="BW1483" s="62"/>
      <c r="BX1483" s="62"/>
      <c r="BY1483" s="62"/>
      <c r="BZ1483" s="62"/>
      <c r="CA1483" s="62"/>
      <c r="CB1483" s="62"/>
      <c r="CC1483" s="62"/>
      <c r="CD1483" s="62"/>
      <c r="CE1483" s="62"/>
      <c r="CF1483" s="62"/>
      <c r="CG1483" s="62"/>
      <c r="CH1483" s="62"/>
      <c r="CI1483" s="62"/>
      <c r="CJ1483" s="62"/>
      <c r="CK1483" s="62"/>
      <c r="CL1483" s="62"/>
      <c r="CO1483" s="62"/>
      <c r="CP1483" s="62"/>
      <c r="CQ1483" s="62"/>
      <c r="CR1483" s="62"/>
      <c r="CS1483" s="62"/>
      <c r="CT1483" s="62"/>
      <c r="CU1483" s="62"/>
      <c r="CV1483" s="62"/>
      <c r="CW1483" s="62"/>
      <c r="CX1483" s="62"/>
      <c r="CY1483" s="62"/>
      <c r="CZ1483" s="62"/>
      <c r="DA1483" s="62"/>
      <c r="DB1483" s="62"/>
      <c r="DC1483" s="62"/>
      <c r="DD1483" s="62"/>
      <c r="DE1483" s="62"/>
      <c r="DF1483" s="62"/>
      <c r="DG1483" s="62"/>
      <c r="DH1483" s="62"/>
      <c r="DI1483" s="62"/>
      <c r="DJ1483" s="62"/>
      <c r="DK1483" s="62"/>
      <c r="DL1483" s="62"/>
    </row>
    <row r="1484" spans="1:116" x14ac:dyDescent="0.4">
      <c r="A1484" s="99"/>
      <c r="B1484" s="57"/>
      <c r="C1484" t="s">
        <v>198</v>
      </c>
      <c r="D1484" t="s">
        <v>770</v>
      </c>
      <c r="E1484" t="str">
        <f t="shared" si="1896"/>
        <v>1484 LAMORT-S</v>
      </c>
      <c r="G1484" s="126" t="str">
        <f>"Interest income - "&amp;SUBSTITUTE(G1468,":","")</f>
        <v>Interest income - Volume driven amortizing loan - no defaults</v>
      </c>
      <c r="I1484" s="93"/>
      <c r="J1484" s="93"/>
      <c r="K1484" s="28">
        <f t="shared" ref="K1484:P1484" ca="1" si="1913">SUMIF($3:$3,K$2,1484:1484)</f>
        <v>212657.08488857304</v>
      </c>
      <c r="L1484" s="28">
        <f t="shared" ca="1" si="1913"/>
        <v>258407.3863507738</v>
      </c>
      <c r="M1484" s="28">
        <f t="shared" ca="1" si="1913"/>
        <v>202195.34973905084</v>
      </c>
      <c r="N1484" s="28">
        <f t="shared" ca="1" si="1913"/>
        <v>151353.90249756069</v>
      </c>
      <c r="O1484" s="28">
        <f t="shared" ca="1" si="1913"/>
        <v>105369.92978609759</v>
      </c>
      <c r="P1484" s="28">
        <f t="shared" ca="1" si="1913"/>
        <v>63779.340590537104</v>
      </c>
      <c r="R1484" s="27"/>
      <c r="S1484" s="93">
        <f t="shared" ref="S1484:AX1484" ca="1" si="1914">SUM(S1477:S1478,S1480)*$H1471/12</f>
        <v>4166.666666666667</v>
      </c>
      <c r="T1484" s="93">
        <f t="shared" ca="1" si="1914"/>
        <v>7932.2949143194055</v>
      </c>
      <c r="U1484" s="93">
        <f t="shared" ca="1" si="1914"/>
        <v>11300.226729783331</v>
      </c>
      <c r="V1484" s="93">
        <f t="shared" ca="1" si="1914"/>
        <v>14273.776249993351</v>
      </c>
      <c r="W1484" s="93">
        <f t="shared" ca="1" si="1914"/>
        <v>16856.229994076577</v>
      </c>
      <c r="X1484" s="93">
        <f t="shared" ca="1" si="1914"/>
        <v>19050.847093500739</v>
      </c>
      <c r="Y1484" s="93">
        <f t="shared" ca="1" si="1914"/>
        <v>20860.859520304661</v>
      </c>
      <c r="Z1484" s="93">
        <f t="shared" ca="1" si="1914"/>
        <v>22289.472313426839</v>
      </c>
      <c r="AA1484" s="93">
        <f t="shared" ca="1" si="1914"/>
        <v>23339.86380314796</v>
      </c>
      <c r="AB1484" s="93">
        <f t="shared" ca="1" si="1914"/>
        <v>24015.185833663036</v>
      </c>
      <c r="AC1484" s="93">
        <f t="shared" ca="1" si="1914"/>
        <v>24318.56398379878</v>
      </c>
      <c r="AD1484" s="93">
        <f t="shared" ca="1" si="1914"/>
        <v>24253.097785891689</v>
      </c>
      <c r="AE1484" s="93">
        <f t="shared" ca="1" si="1914"/>
        <v>23821.860942842108</v>
      </c>
      <c r="AF1484" s="93">
        <f t="shared" ca="1" si="1914"/>
        <v>23394.217740151278</v>
      </c>
      <c r="AG1484" s="93">
        <f t="shared" ca="1" si="1914"/>
        <v>22970.138230816203</v>
      </c>
      <c r="AH1484" s="93">
        <f t="shared" ca="1" si="1914"/>
        <v>22549.592717392257</v>
      </c>
      <c r="AI1484" s="93">
        <f t="shared" ca="1" si="1914"/>
        <v>22132.551749913513</v>
      </c>
      <c r="AJ1484" s="93">
        <f t="shared" ca="1" si="1914"/>
        <v>21718.986123830422</v>
      </c>
      <c r="AK1484" s="93">
        <f t="shared" ca="1" si="1914"/>
        <v>21308.866877964691</v>
      </c>
      <c r="AL1484" s="93">
        <f t="shared" ca="1" si="1914"/>
        <v>20902.165292481171</v>
      </c>
      <c r="AM1484" s="93">
        <f t="shared" ca="1" si="1914"/>
        <v>20498.852886876684</v>
      </c>
      <c r="AN1484" s="93">
        <f t="shared" ca="1" si="1914"/>
        <v>20098.901417985569</v>
      </c>
      <c r="AO1484" s="93">
        <f t="shared" ca="1" si="1914"/>
        <v>19702.282878001872</v>
      </c>
      <c r="AP1484" s="93">
        <f t="shared" ca="1" si="1914"/>
        <v>19308.969492518048</v>
      </c>
      <c r="AQ1484" s="93">
        <f t="shared" ca="1" si="1914"/>
        <v>18918.93371857992</v>
      </c>
      <c r="AR1484" s="93">
        <f t="shared" ca="1" si="1914"/>
        <v>18532.148242757939</v>
      </c>
      <c r="AS1484" s="93">
        <f t="shared" ca="1" si="1914"/>
        <v>18148.585979234478</v>
      </c>
      <c r="AT1484" s="93">
        <f t="shared" ca="1" si="1914"/>
        <v>17768.220067907048</v>
      </c>
      <c r="AU1484" s="93">
        <f t="shared" ca="1" si="1914"/>
        <v>17391.02387250734</v>
      </c>
      <c r="AV1484" s="93">
        <f t="shared" ca="1" si="1914"/>
        <v>17016.970978735964</v>
      </c>
      <c r="AW1484" s="93">
        <f t="shared" ca="1" si="1914"/>
        <v>16646.035192412688</v>
      </c>
      <c r="AX1484" s="93">
        <f t="shared" ca="1" si="1914"/>
        <v>16278.190537642104</v>
      </c>
      <c r="AY1484" s="93">
        <f t="shared" ref="AY1484:CD1484" ca="1" si="1915">SUM(AY1477:AY1478,AY1480)*$H1471/12</f>
        <v>15913.411254994608</v>
      </c>
      <c r="AZ1484" s="93">
        <f t="shared" ca="1" si="1915"/>
        <v>15551.671799702506</v>
      </c>
      <c r="BA1484" s="93">
        <f t="shared" ca="1" si="1915"/>
        <v>15192.946839871174</v>
      </c>
      <c r="BB1484" s="93">
        <f t="shared" ca="1" si="1915"/>
        <v>14837.211254705102</v>
      </c>
      <c r="BC1484" s="93">
        <f t="shared" ca="1" si="1915"/>
        <v>14484.440132748749</v>
      </c>
      <c r="BD1484" s="93">
        <f t="shared" ca="1" si="1915"/>
        <v>14134.608770142027</v>
      </c>
      <c r="BE1484" s="93">
        <f t="shared" ca="1" si="1915"/>
        <v>13787.692668890368</v>
      </c>
      <c r="BF1484" s="93">
        <f t="shared" ca="1" si="1915"/>
        <v>13443.667535149134</v>
      </c>
      <c r="BG1484" s="93">
        <f t="shared" ca="1" si="1915"/>
        <v>13102.509277522413</v>
      </c>
      <c r="BH1484" s="93">
        <f t="shared" ca="1" si="1915"/>
        <v>12764.194005375915</v>
      </c>
      <c r="BI1484" s="93">
        <f t="shared" ca="1" si="1915"/>
        <v>12428.69802716397</v>
      </c>
      <c r="BJ1484" s="93">
        <f t="shared" ca="1" si="1915"/>
        <v>12095.997848770457</v>
      </c>
      <c r="BK1484" s="93">
        <f t="shared" ca="1" si="1915"/>
        <v>11766.070171863556</v>
      </c>
      <c r="BL1484" s="93">
        <f t="shared" ca="1" si="1915"/>
        <v>11438.891892264217</v>
      </c>
      <c r="BM1484" s="93">
        <f t="shared" ca="1" si="1915"/>
        <v>11114.440098328203</v>
      </c>
      <c r="BN1484" s="93">
        <f t="shared" ca="1" si="1915"/>
        <v>10792.692069341654</v>
      </c>
      <c r="BO1484" s="93">
        <f t="shared" ca="1" si="1915"/>
        <v>10473.625273929994</v>
      </c>
      <c r="BP1484" s="93">
        <f t="shared" ca="1" si="1915"/>
        <v>10157.217368480098</v>
      </c>
      <c r="BQ1484" s="93">
        <f t="shared" ca="1" si="1915"/>
        <v>9843.4461955756178</v>
      </c>
      <c r="BR1484" s="93">
        <f t="shared" ca="1" si="1915"/>
        <v>9532.289782445343</v>
      </c>
      <c r="BS1484" s="93">
        <f t="shared" ca="1" si="1915"/>
        <v>9223.7263394244874</v>
      </c>
      <c r="BT1484" s="93">
        <f t="shared" ca="1" si="1915"/>
        <v>8917.7342584288035</v>
      </c>
      <c r="BU1484" s="93">
        <f t="shared" ca="1" si="1915"/>
        <v>8614.2921114414185</v>
      </c>
      <c r="BV1484" s="93">
        <f t="shared" ca="1" si="1915"/>
        <v>8313.378649012262</v>
      </c>
      <c r="BW1484" s="93">
        <f t="shared" ca="1" si="1915"/>
        <v>8014.9727987700135</v>
      </c>
      <c r="BX1484" s="93">
        <f t="shared" ca="1" si="1915"/>
        <v>7719.0536639464508</v>
      </c>
      <c r="BY1484" s="93">
        <f t="shared" ca="1" si="1915"/>
        <v>7425.6005219130848</v>
      </c>
      <c r="BZ1484" s="93">
        <f t="shared" ca="1" si="1915"/>
        <v>7134.5928227299983</v>
      </c>
      <c r="CA1484" s="93">
        <f t="shared" ca="1" si="1915"/>
        <v>6846.0101877067691</v>
      </c>
      <c r="CB1484" s="93">
        <f t="shared" ca="1" si="1915"/>
        <v>6559.8324079753993</v>
      </c>
      <c r="CC1484" s="93">
        <f t="shared" ca="1" si="1915"/>
        <v>6276.0394430751257</v>
      </c>
      <c r="CD1484" s="93">
        <f t="shared" ca="1" si="1915"/>
        <v>5994.6114195490218</v>
      </c>
      <c r="CE1484" s="93">
        <f t="shared" ref="CE1484:CL1484" ca="1" si="1916">SUM(CE1477:CE1478,CE1480)*$H1471/12</f>
        <v>5715.5286295523001</v>
      </c>
      <c r="CF1484" s="93">
        <f t="shared" ca="1" si="1916"/>
        <v>5438.7715294722193</v>
      </c>
      <c r="CG1484" s="93">
        <f t="shared" ca="1" si="1916"/>
        <v>5164.3207385594715</v>
      </c>
      <c r="CH1484" s="93">
        <f t="shared" ca="1" si="1916"/>
        <v>4892.1570375709971</v>
      </c>
      <c r="CI1484" s="93">
        <f t="shared" ca="1" si="1916"/>
        <v>4622.2613674240938</v>
      </c>
      <c r="CJ1484" s="93">
        <f t="shared" ca="1" si="1916"/>
        <v>4354.6148278617475</v>
      </c>
      <c r="CK1484" s="93">
        <f t="shared" ca="1" si="1916"/>
        <v>4089.1986761290877</v>
      </c>
      <c r="CL1484" s="93">
        <f t="shared" ca="1" si="1916"/>
        <v>3825.9943256608658</v>
      </c>
      <c r="CN1484" s="93"/>
      <c r="CO1484" s="93">
        <f t="shared" ref="CO1484:CX1484" ca="1" si="1917">SUM(CO1477:CO1478,CO1480)*$H1471/CO$5</f>
        <v>0</v>
      </c>
      <c r="CP1484" s="93">
        <f t="shared" ca="1" si="1917"/>
        <v>-1098.9485903751199</v>
      </c>
      <c r="CQ1484" s="93">
        <f t="shared" ca="1" si="1917"/>
        <v>-1126.4223051344979</v>
      </c>
      <c r="CR1484" s="93">
        <f t="shared" ca="1" si="1917"/>
        <v>-1154.5828627628605</v>
      </c>
      <c r="CS1484" s="93">
        <f t="shared" ca="1" si="1917"/>
        <v>-1183.4474343319318</v>
      </c>
      <c r="CT1484" s="93">
        <f t="shared" ca="1" si="1917"/>
        <v>-1213.0336201902301</v>
      </c>
      <c r="CU1484" s="93">
        <f t="shared" ca="1" si="1917"/>
        <v>-1243.359460694986</v>
      </c>
      <c r="CV1484" s="93">
        <f t="shared" ca="1" si="1917"/>
        <v>-1274.4434472123605</v>
      </c>
      <c r="CW1484" s="93">
        <f t="shared" ca="1" si="1917"/>
        <v>-1306.3045333926696</v>
      </c>
      <c r="CX1484" s="93">
        <f t="shared" ca="1" si="1917"/>
        <v>-1338.9621467274865</v>
      </c>
      <c r="CY1484" s="93">
        <f ca="1">SUM(CY1477:CY1478,CY1480)*$H1471/CL$5</f>
        <v>-457.47873346522448</v>
      </c>
      <c r="CZ1484" s="93">
        <f t="shared" ref="CZ1484:DL1484" ca="1" si="1918">SUM(CZ1477:CZ1478,CZ1480)*$H1471/CZ$5</f>
        <v>-1383.8731687323041</v>
      </c>
      <c r="DA1484" s="93">
        <f t="shared" ca="1" si="1918"/>
        <v>-1418.4699979506115</v>
      </c>
      <c r="DB1484" s="93">
        <f t="shared" ca="1" si="1918"/>
        <v>-1453.9317478993769</v>
      </c>
      <c r="DC1484" s="93">
        <f t="shared" ca="1" si="1918"/>
        <v>-1490.2800415968613</v>
      </c>
      <c r="DD1484" s="93">
        <f t="shared" ca="1" si="1918"/>
        <v>-1527.5370426367826</v>
      </c>
      <c r="DE1484" s="93">
        <f t="shared" ca="1" si="1918"/>
        <v>-1565.7254687027023</v>
      </c>
      <c r="DF1484" s="93">
        <f t="shared" ca="1" si="1918"/>
        <v>-1604.8686054202699</v>
      </c>
      <c r="DG1484" s="93">
        <f t="shared" ca="1" si="1918"/>
        <v>-1644.9903205557764</v>
      </c>
      <c r="DH1484" s="93">
        <f t="shared" ca="1" si="1918"/>
        <v>-1686.1150785696709</v>
      </c>
      <c r="DI1484" s="93">
        <f t="shared" ca="1" si="1918"/>
        <v>-1728.2679555339125</v>
      </c>
      <c r="DJ1484" s="93">
        <f t="shared" ca="1" si="1918"/>
        <v>-1771.4746544222603</v>
      </c>
      <c r="DK1484" s="93">
        <f t="shared" ca="1" si="1918"/>
        <v>-1815.7615207828167</v>
      </c>
      <c r="DL1484" s="93">
        <f t="shared" ca="1" si="1918"/>
        <v>-1861.1555588023873</v>
      </c>
    </row>
    <row r="1485" spans="1:116" x14ac:dyDescent="0.4">
      <c r="A1485" s="99"/>
      <c r="B1485" s="57"/>
      <c r="C1485" s="57"/>
      <c r="D1485" t="s">
        <v>770</v>
      </c>
      <c r="E1485" t="str">
        <f t="shared" si="1896"/>
        <v>1485 LAMORT-S</v>
      </c>
      <c r="G1485" s="125"/>
      <c r="R1485"/>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c r="BP1485" s="1"/>
      <c r="BQ1485" s="1"/>
      <c r="BR1485" s="1"/>
      <c r="BS1485" s="1"/>
      <c r="BT1485" s="1"/>
      <c r="BU1485" s="1"/>
      <c r="BV1485" s="1"/>
      <c r="BW1485" s="1"/>
      <c r="BX1485" s="1"/>
      <c r="BY1485" s="1"/>
      <c r="BZ1485" s="1"/>
      <c r="CA1485" s="1"/>
      <c r="CB1485" s="1"/>
      <c r="CC1485" s="1"/>
      <c r="CD1485" s="1"/>
      <c r="CE1485" s="1"/>
      <c r="CF1485" s="1"/>
      <c r="CG1485" s="1"/>
      <c r="CH1485" s="1"/>
      <c r="CI1485" s="1"/>
      <c r="CJ1485" s="1"/>
      <c r="CK1485" s="1"/>
      <c r="CL1485" s="1"/>
      <c r="CO1485" s="1"/>
      <c r="CP1485" s="1"/>
      <c r="CQ1485" s="1"/>
      <c r="CR1485" s="1"/>
      <c r="CS1485" s="1"/>
      <c r="CT1485" s="1"/>
      <c r="CU1485" s="1"/>
      <c r="CV1485" s="1"/>
      <c r="CW1485" s="1"/>
      <c r="CX1485" s="1"/>
      <c r="CY1485" s="1"/>
      <c r="CZ1485" s="1"/>
      <c r="DA1485" s="1"/>
      <c r="DB1485" s="1"/>
      <c r="DC1485" s="1"/>
      <c r="DD1485" s="1"/>
      <c r="DE1485" s="1"/>
      <c r="DF1485" s="1"/>
      <c r="DG1485" s="1"/>
      <c r="DH1485" s="1"/>
      <c r="DI1485" s="1"/>
      <c r="DJ1485" s="1"/>
      <c r="DK1485" s="1"/>
      <c r="DL1485" s="1"/>
    </row>
    <row r="1486" spans="1:116" x14ac:dyDescent="0.4">
      <c r="A1486" s="99"/>
      <c r="B1486" s="57"/>
      <c r="C1486" s="57"/>
      <c r="D1486" t="s">
        <v>770</v>
      </c>
      <c r="E1486" t="str">
        <f>ROW()&amp;" "&amp;D1486</f>
        <v>1486 LAMORT-S</v>
      </c>
      <c r="G1486" s="95" t="s">
        <v>309</v>
      </c>
      <c r="R1486"/>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c r="BP1486" s="1"/>
      <c r="BQ1486" s="1"/>
      <c r="BR1486" s="1"/>
      <c r="BS1486" s="1"/>
      <c r="BT1486" s="1"/>
      <c r="BU1486" s="1"/>
      <c r="BV1486" s="1"/>
      <c r="BW1486" s="1"/>
      <c r="BX1486" s="1"/>
      <c r="BY1486" s="1"/>
      <c r="BZ1486" s="1"/>
      <c r="CA1486" s="1"/>
      <c r="CB1486" s="1"/>
      <c r="CC1486" s="1"/>
      <c r="CD1486" s="1"/>
      <c r="CE1486" s="1"/>
      <c r="CF1486" s="1"/>
      <c r="CG1486" s="1"/>
      <c r="CH1486" s="1"/>
      <c r="CI1486" s="1"/>
      <c r="CJ1486" s="1"/>
      <c r="CK1486" s="1"/>
      <c r="CL1486" s="1"/>
      <c r="CO1486" s="1"/>
      <c r="CP1486" s="1"/>
      <c r="CQ1486" s="1"/>
      <c r="CR1486" s="1"/>
      <c r="CS1486" s="1"/>
      <c r="CT1486" s="1"/>
      <c r="CU1486" s="1"/>
      <c r="CV1486" s="1"/>
      <c r="CW1486" s="1"/>
      <c r="CX1486" s="1"/>
      <c r="CY1486" s="1"/>
      <c r="CZ1486" s="1"/>
      <c r="DA1486" s="1"/>
      <c r="DB1486" s="1"/>
      <c r="DC1486" s="1"/>
      <c r="DD1486" s="1"/>
      <c r="DE1486" s="1"/>
      <c r="DF1486" s="1"/>
      <c r="DG1486" s="1"/>
      <c r="DH1486" s="1"/>
      <c r="DI1486" s="1"/>
      <c r="DJ1486" s="1"/>
      <c r="DK1486" s="1"/>
      <c r="DL1486" s="1"/>
    </row>
    <row r="1487" spans="1:116" x14ac:dyDescent="0.4">
      <c r="A1487" s="99"/>
      <c r="B1487" s="57"/>
      <c r="C1487" t="s">
        <v>235</v>
      </c>
      <c r="D1487" t="s">
        <v>770</v>
      </c>
      <c r="E1487" t="str">
        <f>ROW()&amp;" "&amp;D1487</f>
        <v>1487 LAMORT-S</v>
      </c>
      <c r="G1487" s="158" t="str">
        <f>G1478</f>
        <v>New loans originated - Volume driven amortizing loan - no defaults</v>
      </c>
      <c r="K1487" s="53">
        <f t="shared" ref="K1487:P1489" ca="1" si="1919">SUMIF($3:$3,K$2,1487:1487)</f>
        <v>-6000000</v>
      </c>
      <c r="L1487" s="53">
        <f t="shared" ca="1" si="1919"/>
        <v>-6000000</v>
      </c>
      <c r="M1487" s="53">
        <f t="shared" ca="1" si="1919"/>
        <v>-6000000</v>
      </c>
      <c r="N1487" s="53">
        <f t="shared" ca="1" si="1919"/>
        <v>-6000000</v>
      </c>
      <c r="O1487" s="53">
        <f t="shared" ca="1" si="1919"/>
        <v>-6000000</v>
      </c>
      <c r="P1487" s="53">
        <f t="shared" ca="1" si="1919"/>
        <v>-6000000</v>
      </c>
      <c r="R1487"/>
      <c r="S1487" s="62">
        <f t="shared" ref="S1487:AX1487" ca="1" si="1920">-S1478</f>
        <v>-500000</v>
      </c>
      <c r="T1487" s="62">
        <f t="shared" ca="1" si="1920"/>
        <v>-500000</v>
      </c>
      <c r="U1487" s="62">
        <f t="shared" ca="1" si="1920"/>
        <v>-500000</v>
      </c>
      <c r="V1487" s="62">
        <f t="shared" ca="1" si="1920"/>
        <v>-500000</v>
      </c>
      <c r="W1487" s="62">
        <f t="shared" ca="1" si="1920"/>
        <v>-500000</v>
      </c>
      <c r="X1487" s="62">
        <f t="shared" ca="1" si="1920"/>
        <v>-500000</v>
      </c>
      <c r="Y1487" s="62">
        <f t="shared" ca="1" si="1920"/>
        <v>-500000</v>
      </c>
      <c r="Z1487" s="62">
        <f t="shared" ca="1" si="1920"/>
        <v>-500000</v>
      </c>
      <c r="AA1487" s="62">
        <f t="shared" ca="1" si="1920"/>
        <v>-500000</v>
      </c>
      <c r="AB1487" s="62">
        <f t="shared" ca="1" si="1920"/>
        <v>-500000</v>
      </c>
      <c r="AC1487" s="62">
        <f t="shared" ca="1" si="1920"/>
        <v>-500000</v>
      </c>
      <c r="AD1487" s="62">
        <f t="shared" ca="1" si="1920"/>
        <v>-500000</v>
      </c>
      <c r="AE1487" s="62">
        <f t="shared" ca="1" si="1920"/>
        <v>-500000</v>
      </c>
      <c r="AF1487" s="62">
        <f t="shared" ca="1" si="1920"/>
        <v>-500000</v>
      </c>
      <c r="AG1487" s="62">
        <f t="shared" ca="1" si="1920"/>
        <v>-500000</v>
      </c>
      <c r="AH1487" s="62">
        <f t="shared" ca="1" si="1920"/>
        <v>-500000</v>
      </c>
      <c r="AI1487" s="62">
        <f t="shared" ca="1" si="1920"/>
        <v>-500000</v>
      </c>
      <c r="AJ1487" s="62">
        <f t="shared" ca="1" si="1920"/>
        <v>-500000</v>
      </c>
      <c r="AK1487" s="62">
        <f t="shared" ca="1" si="1920"/>
        <v>-500000</v>
      </c>
      <c r="AL1487" s="62">
        <f t="shared" ca="1" si="1920"/>
        <v>-500000</v>
      </c>
      <c r="AM1487" s="62">
        <f t="shared" ca="1" si="1920"/>
        <v>-500000</v>
      </c>
      <c r="AN1487" s="62">
        <f t="shared" ca="1" si="1920"/>
        <v>-500000</v>
      </c>
      <c r="AO1487" s="62">
        <f t="shared" ca="1" si="1920"/>
        <v>-500000</v>
      </c>
      <c r="AP1487" s="62">
        <f t="shared" ca="1" si="1920"/>
        <v>-500000</v>
      </c>
      <c r="AQ1487" s="62">
        <f t="shared" ca="1" si="1920"/>
        <v>-500000</v>
      </c>
      <c r="AR1487" s="62">
        <f t="shared" ca="1" si="1920"/>
        <v>-500000</v>
      </c>
      <c r="AS1487" s="62">
        <f t="shared" ca="1" si="1920"/>
        <v>-500000</v>
      </c>
      <c r="AT1487" s="62">
        <f t="shared" ca="1" si="1920"/>
        <v>-500000</v>
      </c>
      <c r="AU1487" s="62">
        <f t="shared" ca="1" si="1920"/>
        <v>-500000</v>
      </c>
      <c r="AV1487" s="62">
        <f t="shared" ca="1" si="1920"/>
        <v>-500000</v>
      </c>
      <c r="AW1487" s="62">
        <f t="shared" ca="1" si="1920"/>
        <v>-500000</v>
      </c>
      <c r="AX1487" s="62">
        <f t="shared" ca="1" si="1920"/>
        <v>-500000</v>
      </c>
      <c r="AY1487" s="62">
        <f t="shared" ref="AY1487:CD1487" ca="1" si="1921">-AY1478</f>
        <v>-500000</v>
      </c>
      <c r="AZ1487" s="62">
        <f t="shared" ca="1" si="1921"/>
        <v>-500000</v>
      </c>
      <c r="BA1487" s="62">
        <f t="shared" ca="1" si="1921"/>
        <v>-500000</v>
      </c>
      <c r="BB1487" s="62">
        <f t="shared" ca="1" si="1921"/>
        <v>-500000</v>
      </c>
      <c r="BC1487" s="62">
        <f t="shared" ca="1" si="1921"/>
        <v>-500000</v>
      </c>
      <c r="BD1487" s="62">
        <f t="shared" ca="1" si="1921"/>
        <v>-500000</v>
      </c>
      <c r="BE1487" s="62">
        <f t="shared" ca="1" si="1921"/>
        <v>-500000</v>
      </c>
      <c r="BF1487" s="62">
        <f t="shared" ca="1" si="1921"/>
        <v>-500000</v>
      </c>
      <c r="BG1487" s="62">
        <f t="shared" ca="1" si="1921"/>
        <v>-500000</v>
      </c>
      <c r="BH1487" s="62">
        <f t="shared" ca="1" si="1921"/>
        <v>-500000</v>
      </c>
      <c r="BI1487" s="62">
        <f t="shared" ca="1" si="1921"/>
        <v>-500000</v>
      </c>
      <c r="BJ1487" s="62">
        <f t="shared" ca="1" si="1921"/>
        <v>-500000</v>
      </c>
      <c r="BK1487" s="62">
        <f t="shared" ca="1" si="1921"/>
        <v>-500000</v>
      </c>
      <c r="BL1487" s="62">
        <f t="shared" ca="1" si="1921"/>
        <v>-500000</v>
      </c>
      <c r="BM1487" s="62">
        <f t="shared" ca="1" si="1921"/>
        <v>-500000</v>
      </c>
      <c r="BN1487" s="62">
        <f t="shared" ca="1" si="1921"/>
        <v>-500000</v>
      </c>
      <c r="BO1487" s="62">
        <f t="shared" ca="1" si="1921"/>
        <v>-500000</v>
      </c>
      <c r="BP1487" s="62">
        <f t="shared" ca="1" si="1921"/>
        <v>-500000</v>
      </c>
      <c r="BQ1487" s="62">
        <f t="shared" ca="1" si="1921"/>
        <v>-500000</v>
      </c>
      <c r="BR1487" s="62">
        <f t="shared" ca="1" si="1921"/>
        <v>-500000</v>
      </c>
      <c r="BS1487" s="62">
        <f t="shared" ca="1" si="1921"/>
        <v>-500000</v>
      </c>
      <c r="BT1487" s="62">
        <f t="shared" ca="1" si="1921"/>
        <v>-500000</v>
      </c>
      <c r="BU1487" s="62">
        <f t="shared" ca="1" si="1921"/>
        <v>-500000</v>
      </c>
      <c r="BV1487" s="62">
        <f t="shared" ca="1" si="1921"/>
        <v>-500000</v>
      </c>
      <c r="BW1487" s="62">
        <f t="shared" ca="1" si="1921"/>
        <v>-500000</v>
      </c>
      <c r="BX1487" s="62">
        <f t="shared" ca="1" si="1921"/>
        <v>-500000</v>
      </c>
      <c r="BY1487" s="62">
        <f t="shared" ca="1" si="1921"/>
        <v>-500000</v>
      </c>
      <c r="BZ1487" s="62">
        <f t="shared" ca="1" si="1921"/>
        <v>-500000</v>
      </c>
      <c r="CA1487" s="62">
        <f t="shared" ca="1" si="1921"/>
        <v>-500000</v>
      </c>
      <c r="CB1487" s="62">
        <f t="shared" ca="1" si="1921"/>
        <v>-500000</v>
      </c>
      <c r="CC1487" s="62">
        <f t="shared" ca="1" si="1921"/>
        <v>-500000</v>
      </c>
      <c r="CD1487" s="62">
        <f t="shared" ca="1" si="1921"/>
        <v>-500000</v>
      </c>
      <c r="CE1487" s="62">
        <f t="shared" ref="CE1487:CL1487" ca="1" si="1922">-CE1478</f>
        <v>-500000</v>
      </c>
      <c r="CF1487" s="62">
        <f t="shared" ca="1" si="1922"/>
        <v>-500000</v>
      </c>
      <c r="CG1487" s="62">
        <f t="shared" ca="1" si="1922"/>
        <v>-500000</v>
      </c>
      <c r="CH1487" s="62">
        <f t="shared" ca="1" si="1922"/>
        <v>-500000</v>
      </c>
      <c r="CI1487" s="62">
        <f t="shared" ca="1" si="1922"/>
        <v>-500000</v>
      </c>
      <c r="CJ1487" s="62">
        <f t="shared" ca="1" si="1922"/>
        <v>-500000</v>
      </c>
      <c r="CK1487" s="62">
        <f t="shared" ca="1" si="1922"/>
        <v>-500000</v>
      </c>
      <c r="CL1487" s="62">
        <f t="shared" ca="1" si="1922"/>
        <v>-500000</v>
      </c>
      <c r="CO1487" s="62">
        <f t="shared" ref="CO1487:DK1487" ca="1" si="1923">-CO1478</f>
        <v>0</v>
      </c>
      <c r="CP1487" s="62">
        <f t="shared" ca="1" si="1923"/>
        <v>0</v>
      </c>
      <c r="CQ1487" s="62">
        <f t="shared" ca="1" si="1923"/>
        <v>0</v>
      </c>
      <c r="CR1487" s="62">
        <f t="shared" ca="1" si="1923"/>
        <v>0</v>
      </c>
      <c r="CS1487" s="62">
        <f t="shared" ca="1" si="1923"/>
        <v>0</v>
      </c>
      <c r="CT1487" s="62">
        <f t="shared" ca="1" si="1923"/>
        <v>0</v>
      </c>
      <c r="CU1487" s="62">
        <f t="shared" ca="1" si="1923"/>
        <v>0</v>
      </c>
      <c r="CV1487" s="62">
        <f t="shared" ca="1" si="1923"/>
        <v>0</v>
      </c>
      <c r="CW1487" s="62">
        <f t="shared" ca="1" si="1923"/>
        <v>0</v>
      </c>
      <c r="CX1487" s="62">
        <f t="shared" ca="1" si="1923"/>
        <v>0</v>
      </c>
      <c r="CY1487" s="62">
        <f t="shared" ca="1" si="1923"/>
        <v>0</v>
      </c>
      <c r="CZ1487" s="62">
        <f t="shared" ca="1" si="1923"/>
        <v>0</v>
      </c>
      <c r="DA1487" s="62">
        <f t="shared" ca="1" si="1923"/>
        <v>0</v>
      </c>
      <c r="DB1487" s="62">
        <f t="shared" ca="1" si="1923"/>
        <v>0</v>
      </c>
      <c r="DC1487" s="62">
        <f t="shared" ca="1" si="1923"/>
        <v>0</v>
      </c>
      <c r="DD1487" s="62">
        <f t="shared" ca="1" si="1923"/>
        <v>0</v>
      </c>
      <c r="DE1487" s="62">
        <f t="shared" ca="1" si="1923"/>
        <v>0</v>
      </c>
      <c r="DF1487" s="62">
        <f t="shared" ca="1" si="1923"/>
        <v>0</v>
      </c>
      <c r="DG1487" s="62">
        <f t="shared" ca="1" si="1923"/>
        <v>0</v>
      </c>
      <c r="DH1487" s="62">
        <f t="shared" ca="1" si="1923"/>
        <v>0</v>
      </c>
      <c r="DI1487" s="62">
        <f t="shared" ca="1" si="1923"/>
        <v>0</v>
      </c>
      <c r="DJ1487" s="62">
        <f t="shared" ca="1" si="1923"/>
        <v>0</v>
      </c>
      <c r="DK1487" s="62">
        <f t="shared" ca="1" si="1923"/>
        <v>0</v>
      </c>
      <c r="DL1487" s="62">
        <f t="shared" ref="DL1487" ca="1" si="1924">-DL1478</f>
        <v>0</v>
      </c>
    </row>
    <row r="1488" spans="1:116" x14ac:dyDescent="0.4">
      <c r="A1488" s="99"/>
      <c r="B1488" s="57"/>
      <c r="C1488" t="s">
        <v>235</v>
      </c>
      <c r="D1488" t="s">
        <v>770</v>
      </c>
      <c r="E1488" t="str">
        <f>ROW()&amp;" "&amp;D1488</f>
        <v>1488 LAMORT-S</v>
      </c>
      <c r="G1488" s="158" t="str">
        <f>G1480</f>
        <v>Prepayment - Volume driven amortizing loan - no defaults</v>
      </c>
      <c r="K1488" s="53">
        <f t="shared" si="1919"/>
        <v>0</v>
      </c>
      <c r="L1488" s="53">
        <f t="shared" si="1919"/>
        <v>0</v>
      </c>
      <c r="M1488" s="53">
        <f t="shared" si="1919"/>
        <v>0</v>
      </c>
      <c r="N1488" s="53">
        <f t="shared" si="1919"/>
        <v>0</v>
      </c>
      <c r="O1488" s="53">
        <f t="shared" si="1919"/>
        <v>0</v>
      </c>
      <c r="P1488" s="53">
        <f t="shared" si="1919"/>
        <v>0</v>
      </c>
      <c r="R1488"/>
      <c r="S1488" s="62">
        <f t="shared" ref="S1488:AX1488" si="1925">-S1480</f>
        <v>0</v>
      </c>
      <c r="T1488" s="62">
        <f t="shared" si="1925"/>
        <v>0</v>
      </c>
      <c r="U1488" s="62">
        <f t="shared" si="1925"/>
        <v>0</v>
      </c>
      <c r="V1488" s="62">
        <f t="shared" si="1925"/>
        <v>0</v>
      </c>
      <c r="W1488" s="62">
        <f t="shared" si="1925"/>
        <v>0</v>
      </c>
      <c r="X1488" s="62">
        <f t="shared" si="1925"/>
        <v>0</v>
      </c>
      <c r="Y1488" s="62">
        <f t="shared" si="1925"/>
        <v>0</v>
      </c>
      <c r="Z1488" s="62">
        <f t="shared" si="1925"/>
        <v>0</v>
      </c>
      <c r="AA1488" s="62">
        <f t="shared" si="1925"/>
        <v>0</v>
      </c>
      <c r="AB1488" s="62">
        <f t="shared" si="1925"/>
        <v>0</v>
      </c>
      <c r="AC1488" s="62">
        <f t="shared" si="1925"/>
        <v>0</v>
      </c>
      <c r="AD1488" s="62">
        <f t="shared" si="1925"/>
        <v>0</v>
      </c>
      <c r="AE1488" s="62">
        <f t="shared" si="1925"/>
        <v>0</v>
      </c>
      <c r="AF1488" s="62">
        <f t="shared" si="1925"/>
        <v>0</v>
      </c>
      <c r="AG1488" s="62">
        <f t="shared" si="1925"/>
        <v>0</v>
      </c>
      <c r="AH1488" s="62">
        <f t="shared" si="1925"/>
        <v>0</v>
      </c>
      <c r="AI1488" s="62">
        <f t="shared" si="1925"/>
        <v>0</v>
      </c>
      <c r="AJ1488" s="62">
        <f t="shared" si="1925"/>
        <v>0</v>
      </c>
      <c r="AK1488" s="62">
        <f t="shared" si="1925"/>
        <v>0</v>
      </c>
      <c r="AL1488" s="62">
        <f t="shared" si="1925"/>
        <v>0</v>
      </c>
      <c r="AM1488" s="62">
        <f t="shared" si="1925"/>
        <v>0</v>
      </c>
      <c r="AN1488" s="62">
        <f t="shared" si="1925"/>
        <v>0</v>
      </c>
      <c r="AO1488" s="62">
        <f t="shared" si="1925"/>
        <v>0</v>
      </c>
      <c r="AP1488" s="62">
        <f t="shared" si="1925"/>
        <v>0</v>
      </c>
      <c r="AQ1488" s="62">
        <f t="shared" si="1925"/>
        <v>0</v>
      </c>
      <c r="AR1488" s="62">
        <f t="shared" si="1925"/>
        <v>0</v>
      </c>
      <c r="AS1488" s="62">
        <f t="shared" si="1925"/>
        <v>0</v>
      </c>
      <c r="AT1488" s="62">
        <f t="shared" si="1925"/>
        <v>0</v>
      </c>
      <c r="AU1488" s="62">
        <f t="shared" si="1925"/>
        <v>0</v>
      </c>
      <c r="AV1488" s="62">
        <f t="shared" si="1925"/>
        <v>0</v>
      </c>
      <c r="AW1488" s="62">
        <f t="shared" si="1925"/>
        <v>0</v>
      </c>
      <c r="AX1488" s="62">
        <f t="shared" si="1925"/>
        <v>0</v>
      </c>
      <c r="AY1488" s="62">
        <f t="shared" ref="AY1488:CD1488" si="1926">-AY1480</f>
        <v>0</v>
      </c>
      <c r="AZ1488" s="62">
        <f t="shared" si="1926"/>
        <v>0</v>
      </c>
      <c r="BA1488" s="62">
        <f t="shared" si="1926"/>
        <v>0</v>
      </c>
      <c r="BB1488" s="62">
        <f t="shared" si="1926"/>
        <v>0</v>
      </c>
      <c r="BC1488" s="62">
        <f t="shared" si="1926"/>
        <v>0</v>
      </c>
      <c r="BD1488" s="62">
        <f t="shared" si="1926"/>
        <v>0</v>
      </c>
      <c r="BE1488" s="62">
        <f t="shared" si="1926"/>
        <v>0</v>
      </c>
      <c r="BF1488" s="62">
        <f t="shared" si="1926"/>
        <v>0</v>
      </c>
      <c r="BG1488" s="62">
        <f t="shared" si="1926"/>
        <v>0</v>
      </c>
      <c r="BH1488" s="62">
        <f t="shared" si="1926"/>
        <v>0</v>
      </c>
      <c r="BI1488" s="62">
        <f t="shared" si="1926"/>
        <v>0</v>
      </c>
      <c r="BJ1488" s="62">
        <f t="shared" si="1926"/>
        <v>0</v>
      </c>
      <c r="BK1488" s="62">
        <f t="shared" si="1926"/>
        <v>0</v>
      </c>
      <c r="BL1488" s="62">
        <f t="shared" si="1926"/>
        <v>0</v>
      </c>
      <c r="BM1488" s="62">
        <f t="shared" si="1926"/>
        <v>0</v>
      </c>
      <c r="BN1488" s="62">
        <f t="shared" si="1926"/>
        <v>0</v>
      </c>
      <c r="BO1488" s="62">
        <f t="shared" si="1926"/>
        <v>0</v>
      </c>
      <c r="BP1488" s="62">
        <f t="shared" si="1926"/>
        <v>0</v>
      </c>
      <c r="BQ1488" s="62">
        <f t="shared" si="1926"/>
        <v>0</v>
      </c>
      <c r="BR1488" s="62">
        <f t="shared" si="1926"/>
        <v>0</v>
      </c>
      <c r="BS1488" s="62">
        <f t="shared" si="1926"/>
        <v>0</v>
      </c>
      <c r="BT1488" s="62">
        <f t="shared" si="1926"/>
        <v>0</v>
      </c>
      <c r="BU1488" s="62">
        <f t="shared" si="1926"/>
        <v>0</v>
      </c>
      <c r="BV1488" s="62">
        <f t="shared" si="1926"/>
        <v>0</v>
      </c>
      <c r="BW1488" s="62">
        <f t="shared" si="1926"/>
        <v>0</v>
      </c>
      <c r="BX1488" s="62">
        <f t="shared" si="1926"/>
        <v>0</v>
      </c>
      <c r="BY1488" s="62">
        <f t="shared" si="1926"/>
        <v>0</v>
      </c>
      <c r="BZ1488" s="62">
        <f t="shared" si="1926"/>
        <v>0</v>
      </c>
      <c r="CA1488" s="62">
        <f t="shared" si="1926"/>
        <v>0</v>
      </c>
      <c r="CB1488" s="62">
        <f t="shared" si="1926"/>
        <v>0</v>
      </c>
      <c r="CC1488" s="62">
        <f t="shared" si="1926"/>
        <v>0</v>
      </c>
      <c r="CD1488" s="62">
        <f t="shared" si="1926"/>
        <v>0</v>
      </c>
      <c r="CE1488" s="62">
        <f t="shared" ref="CE1488:CL1488" si="1927">-CE1480</f>
        <v>0</v>
      </c>
      <c r="CF1488" s="62">
        <f t="shared" si="1927"/>
        <v>0</v>
      </c>
      <c r="CG1488" s="62">
        <f t="shared" si="1927"/>
        <v>0</v>
      </c>
      <c r="CH1488" s="62">
        <f t="shared" si="1927"/>
        <v>0</v>
      </c>
      <c r="CI1488" s="62">
        <f t="shared" si="1927"/>
        <v>0</v>
      </c>
      <c r="CJ1488" s="62">
        <f t="shared" si="1927"/>
        <v>0</v>
      </c>
      <c r="CK1488" s="62">
        <f t="shared" si="1927"/>
        <v>0</v>
      </c>
      <c r="CL1488" s="62">
        <f t="shared" si="1927"/>
        <v>0</v>
      </c>
      <c r="CO1488" s="62">
        <f t="shared" ref="CO1488:DK1488" si="1928">-CO1480</f>
        <v>0</v>
      </c>
      <c r="CP1488" s="62">
        <f t="shared" si="1928"/>
        <v>0</v>
      </c>
      <c r="CQ1488" s="62">
        <f t="shared" si="1928"/>
        <v>0</v>
      </c>
      <c r="CR1488" s="62">
        <f t="shared" si="1928"/>
        <v>0</v>
      </c>
      <c r="CS1488" s="62">
        <f t="shared" si="1928"/>
        <v>0</v>
      </c>
      <c r="CT1488" s="62">
        <f t="shared" si="1928"/>
        <v>0</v>
      </c>
      <c r="CU1488" s="62">
        <f t="shared" si="1928"/>
        <v>0</v>
      </c>
      <c r="CV1488" s="62">
        <f t="shared" si="1928"/>
        <v>0</v>
      </c>
      <c r="CW1488" s="62">
        <f t="shared" si="1928"/>
        <v>0</v>
      </c>
      <c r="CX1488" s="62">
        <f t="shared" si="1928"/>
        <v>0</v>
      </c>
      <c r="CY1488" s="62">
        <f t="shared" si="1928"/>
        <v>0</v>
      </c>
      <c r="CZ1488" s="62">
        <f t="shared" si="1928"/>
        <v>0</v>
      </c>
      <c r="DA1488" s="62">
        <f t="shared" si="1928"/>
        <v>0</v>
      </c>
      <c r="DB1488" s="62">
        <f t="shared" si="1928"/>
        <v>0</v>
      </c>
      <c r="DC1488" s="62">
        <f t="shared" si="1928"/>
        <v>0</v>
      </c>
      <c r="DD1488" s="62">
        <f t="shared" si="1928"/>
        <v>0</v>
      </c>
      <c r="DE1488" s="62">
        <f t="shared" si="1928"/>
        <v>0</v>
      </c>
      <c r="DF1488" s="62">
        <f t="shared" si="1928"/>
        <v>0</v>
      </c>
      <c r="DG1488" s="62">
        <f t="shared" si="1928"/>
        <v>0</v>
      </c>
      <c r="DH1488" s="62">
        <f t="shared" si="1928"/>
        <v>0</v>
      </c>
      <c r="DI1488" s="62">
        <f t="shared" si="1928"/>
        <v>0</v>
      </c>
      <c r="DJ1488" s="62">
        <f t="shared" si="1928"/>
        <v>0</v>
      </c>
      <c r="DK1488" s="62">
        <f t="shared" si="1928"/>
        <v>0</v>
      </c>
      <c r="DL1488" s="62">
        <f t="shared" ref="DL1488" si="1929">-DL1480</f>
        <v>0</v>
      </c>
    </row>
    <row r="1489" spans="1:116" x14ac:dyDescent="0.4">
      <c r="A1489" s="99"/>
      <c r="B1489" s="57"/>
      <c r="C1489" t="s">
        <v>235</v>
      </c>
      <c r="D1489" t="s">
        <v>770</v>
      </c>
      <c r="E1489" t="str">
        <f>ROW()&amp;" "&amp;D1489</f>
        <v>1489 LAMORT-S</v>
      </c>
      <c r="G1489" s="158" t="str">
        <f>G1481</f>
        <v>Principal payments - Volume driven amortizing loan - no defaults</v>
      </c>
      <c r="K1489" s="53">
        <f t="shared" ca="1" si="1919"/>
        <v>3641376.6868589474</v>
      </c>
      <c r="L1489" s="53">
        <f t="shared" ca="1" si="1919"/>
        <v>6588351.2669114629</v>
      </c>
      <c r="M1489" s="53">
        <f t="shared" ca="1" si="1919"/>
        <v>6532139.230299741</v>
      </c>
      <c r="N1489" s="53">
        <f t="shared" ca="1" si="1919"/>
        <v>6481297.7830582494</v>
      </c>
      <c r="O1489" s="53">
        <f t="shared" ca="1" si="1919"/>
        <v>6435313.8103467869</v>
      </c>
      <c r="P1489" s="53">
        <f t="shared" ca="1" si="1919"/>
        <v>6393723.2211512271</v>
      </c>
      <c r="R1489"/>
      <c r="S1489" s="62">
        <f t="shared" ref="S1489:AX1489" ca="1" si="1930">-S1481</f>
        <v>48124.610281671463</v>
      </c>
      <c r="T1489" s="62">
        <f t="shared" ca="1" si="1930"/>
        <v>95848.18214432901</v>
      </c>
      <c r="U1489" s="62">
        <f t="shared" ca="1" si="1930"/>
        <v>143174.05757479771</v>
      </c>
      <c r="V1489" s="62">
        <f t="shared" ca="1" si="1930"/>
        <v>190105.55071001255</v>
      </c>
      <c r="W1489" s="62">
        <f t="shared" ca="1" si="1930"/>
        <v>236645.94806910056</v>
      </c>
      <c r="X1489" s="62">
        <f t="shared" ca="1" si="1930"/>
        <v>282798.50878352951</v>
      </c>
      <c r="Y1489" s="62">
        <f t="shared" ca="1" si="1930"/>
        <v>328566.46482533828</v>
      </c>
      <c r="Z1489" s="62">
        <f t="shared" ca="1" si="1930"/>
        <v>373953.02123346523</v>
      </c>
      <c r="AA1489" s="62">
        <f t="shared" ca="1" si="1930"/>
        <v>418961.35633819114</v>
      </c>
      <c r="AB1489" s="62">
        <f t="shared" ca="1" si="1930"/>
        <v>463594.62198371097</v>
      </c>
      <c r="AC1489" s="62">
        <f t="shared" ca="1" si="1930"/>
        <v>507855.94374885148</v>
      </c>
      <c r="AD1489" s="62">
        <f t="shared" ca="1" si="1930"/>
        <v>551748.4211659492</v>
      </c>
      <c r="AE1489" s="62">
        <f t="shared" ca="1" si="1930"/>
        <v>551317.18432289956</v>
      </c>
      <c r="AF1489" s="62">
        <f t="shared" ca="1" si="1930"/>
        <v>550889.5411202088</v>
      </c>
      <c r="AG1489" s="62">
        <f t="shared" ca="1" si="1930"/>
        <v>550465.4616108737</v>
      </c>
      <c r="AH1489" s="62">
        <f t="shared" ca="1" si="1930"/>
        <v>550044.91609744972</v>
      </c>
      <c r="AI1489" s="62">
        <f t="shared" ca="1" si="1930"/>
        <v>549627.87512997095</v>
      </c>
      <c r="AJ1489" s="62">
        <f t="shared" ca="1" si="1930"/>
        <v>549214.3095038879</v>
      </c>
      <c r="AK1489" s="62">
        <f t="shared" ca="1" si="1930"/>
        <v>548804.19025802216</v>
      </c>
      <c r="AL1489" s="62">
        <f t="shared" ca="1" si="1930"/>
        <v>548397.48867253866</v>
      </c>
      <c r="AM1489" s="62">
        <f t="shared" ca="1" si="1930"/>
        <v>547994.17626693414</v>
      </c>
      <c r="AN1489" s="62">
        <f t="shared" ca="1" si="1930"/>
        <v>547594.22479804303</v>
      </c>
      <c r="AO1489" s="62">
        <f t="shared" ca="1" si="1930"/>
        <v>547197.60625805939</v>
      </c>
      <c r="AP1489" s="62">
        <f t="shared" ca="1" si="1930"/>
        <v>546804.29287257546</v>
      </c>
      <c r="AQ1489" s="62">
        <f t="shared" ca="1" si="1930"/>
        <v>546414.2570986374</v>
      </c>
      <c r="AR1489" s="62">
        <f t="shared" ca="1" si="1930"/>
        <v>546027.47162281536</v>
      </c>
      <c r="AS1489" s="62">
        <f t="shared" ca="1" si="1930"/>
        <v>545643.90935929189</v>
      </c>
      <c r="AT1489" s="62">
        <f t="shared" ca="1" si="1930"/>
        <v>545263.54344796448</v>
      </c>
      <c r="AU1489" s="62">
        <f t="shared" ca="1" si="1930"/>
        <v>544886.34725256485</v>
      </c>
      <c r="AV1489" s="62">
        <f t="shared" ca="1" si="1930"/>
        <v>544512.29435879341</v>
      </c>
      <c r="AW1489" s="62">
        <f t="shared" ca="1" si="1930"/>
        <v>544141.35857247014</v>
      </c>
      <c r="AX1489" s="62">
        <f t="shared" ca="1" si="1930"/>
        <v>543773.51391769957</v>
      </c>
      <c r="AY1489" s="62">
        <f t="shared" ref="AY1489:CD1489" ca="1" si="1931">-AY1481</f>
        <v>543408.73463505204</v>
      </c>
      <c r="AZ1489" s="62">
        <f t="shared" ca="1" si="1931"/>
        <v>543046.99517975992</v>
      </c>
      <c r="BA1489" s="62">
        <f t="shared" ca="1" si="1931"/>
        <v>542688.27021992858</v>
      </c>
      <c r="BB1489" s="62">
        <f t="shared" ca="1" si="1931"/>
        <v>542332.53463476256</v>
      </c>
      <c r="BC1489" s="62">
        <f t="shared" ca="1" si="1931"/>
        <v>541979.76351280627</v>
      </c>
      <c r="BD1489" s="62">
        <f t="shared" ca="1" si="1931"/>
        <v>541629.93215019954</v>
      </c>
      <c r="BE1489" s="62">
        <f t="shared" ca="1" si="1931"/>
        <v>541283.01604894781</v>
      </c>
      <c r="BF1489" s="62">
        <f t="shared" ca="1" si="1931"/>
        <v>540938.99091520661</v>
      </c>
      <c r="BG1489" s="62">
        <f t="shared" ca="1" si="1931"/>
        <v>540597.83265757991</v>
      </c>
      <c r="BH1489" s="62">
        <f t="shared" ca="1" si="1931"/>
        <v>540259.51738543343</v>
      </c>
      <c r="BI1489" s="62">
        <f t="shared" ca="1" si="1931"/>
        <v>539924.02140722144</v>
      </c>
      <c r="BJ1489" s="62">
        <f t="shared" ca="1" si="1931"/>
        <v>539591.32122882793</v>
      </c>
      <c r="BK1489" s="62">
        <f t="shared" ca="1" si="1931"/>
        <v>539261.39355192101</v>
      </c>
      <c r="BL1489" s="62">
        <f t="shared" ca="1" si="1931"/>
        <v>538934.21527232172</v>
      </c>
      <c r="BM1489" s="62">
        <f t="shared" ca="1" si="1931"/>
        <v>538609.76347838563</v>
      </c>
      <c r="BN1489" s="62">
        <f t="shared" ca="1" si="1931"/>
        <v>538288.01544939913</v>
      </c>
      <c r="BO1489" s="62">
        <f t="shared" ca="1" si="1931"/>
        <v>537968.94865398749</v>
      </c>
      <c r="BP1489" s="62">
        <f t="shared" ca="1" si="1931"/>
        <v>537652.54074853752</v>
      </c>
      <c r="BQ1489" s="62">
        <f t="shared" ca="1" si="1931"/>
        <v>537338.76957563311</v>
      </c>
      <c r="BR1489" s="62">
        <f t="shared" ca="1" si="1931"/>
        <v>537027.61316250276</v>
      </c>
      <c r="BS1489" s="62">
        <f t="shared" ca="1" si="1931"/>
        <v>536719.04971948196</v>
      </c>
      <c r="BT1489" s="62">
        <f t="shared" ca="1" si="1931"/>
        <v>536413.05763848627</v>
      </c>
      <c r="BU1489" s="62">
        <f t="shared" ca="1" si="1931"/>
        <v>536109.61549149884</v>
      </c>
      <c r="BV1489" s="62">
        <f t="shared" ca="1" si="1931"/>
        <v>535808.70202906977</v>
      </c>
      <c r="BW1489" s="62">
        <f t="shared" ca="1" si="1931"/>
        <v>535510.29617882753</v>
      </c>
      <c r="BX1489" s="62">
        <f t="shared" ca="1" si="1931"/>
        <v>535214.37704400392</v>
      </c>
      <c r="BY1489" s="62">
        <f t="shared" ca="1" si="1931"/>
        <v>534920.9239019705</v>
      </c>
      <c r="BZ1489" s="62">
        <f t="shared" ca="1" si="1931"/>
        <v>534629.91620278743</v>
      </c>
      <c r="CA1489" s="62">
        <f t="shared" ca="1" si="1931"/>
        <v>534341.33356776426</v>
      </c>
      <c r="CB1489" s="62">
        <f t="shared" ca="1" si="1931"/>
        <v>534055.15578803292</v>
      </c>
      <c r="CC1489" s="62">
        <f t="shared" ca="1" si="1931"/>
        <v>533771.36282313254</v>
      </c>
      <c r="CD1489" s="62">
        <f t="shared" ca="1" si="1931"/>
        <v>533489.93479960645</v>
      </c>
      <c r="CE1489" s="62">
        <f t="shared" ref="CE1489:CL1489" ca="1" si="1932">-CE1481</f>
        <v>533210.85200960981</v>
      </c>
      <c r="CF1489" s="62">
        <f t="shared" ca="1" si="1932"/>
        <v>532934.09490952967</v>
      </c>
      <c r="CG1489" s="62">
        <f t="shared" ca="1" si="1932"/>
        <v>532659.64411861694</v>
      </c>
      <c r="CH1489" s="62">
        <f t="shared" ca="1" si="1932"/>
        <v>532387.48041762842</v>
      </c>
      <c r="CI1489" s="62">
        <f t="shared" ca="1" si="1932"/>
        <v>532117.58474748151</v>
      </c>
      <c r="CJ1489" s="62">
        <f t="shared" ca="1" si="1932"/>
        <v>531849.93820791924</v>
      </c>
      <c r="CK1489" s="62">
        <f t="shared" ca="1" si="1932"/>
        <v>531584.52205618657</v>
      </c>
      <c r="CL1489" s="62">
        <f t="shared" ca="1" si="1932"/>
        <v>531321.31770571833</v>
      </c>
      <c r="CO1489" s="62">
        <f t="shared" ref="CO1489:DK1489" ca="1" si="1933">-CO1481</f>
        <v>43957.943615004799</v>
      </c>
      <c r="CP1489" s="62">
        <f t="shared" ca="1" si="1933"/>
        <v>1098.9485903751199</v>
      </c>
      <c r="CQ1489" s="62">
        <f t="shared" ca="1" si="1933"/>
        <v>1126.4223051344979</v>
      </c>
      <c r="CR1489" s="62">
        <f t="shared" ca="1" si="1933"/>
        <v>1154.5828627628605</v>
      </c>
      <c r="CS1489" s="62">
        <f t="shared" ca="1" si="1933"/>
        <v>1183.4474343319318</v>
      </c>
      <c r="CT1489" s="62">
        <f t="shared" ca="1" si="1933"/>
        <v>1213.0336201902301</v>
      </c>
      <c r="CU1489" s="62">
        <f t="shared" ca="1" si="1933"/>
        <v>1243.359460694986</v>
      </c>
      <c r="CV1489" s="62">
        <f t="shared" ca="1" si="1933"/>
        <v>1274.4434472123605</v>
      </c>
      <c r="CW1489" s="62">
        <f t="shared" ca="1" si="1933"/>
        <v>1306.3045333926696</v>
      </c>
      <c r="CX1489" s="62">
        <f t="shared" ca="1" si="1933"/>
        <v>1338.9621467274865</v>
      </c>
      <c r="CY1489" s="62">
        <f t="shared" ca="1" si="1933"/>
        <v>457.47873346522448</v>
      </c>
      <c r="CZ1489" s="62">
        <f t="shared" ca="1" si="1933"/>
        <v>1383.8731687323041</v>
      </c>
      <c r="DA1489" s="62">
        <f t="shared" ca="1" si="1933"/>
        <v>1418.4699979506115</v>
      </c>
      <c r="DB1489" s="62">
        <f t="shared" ca="1" si="1933"/>
        <v>1453.9317478993769</v>
      </c>
      <c r="DC1489" s="62">
        <f t="shared" ca="1" si="1933"/>
        <v>1490.2800415968613</v>
      </c>
      <c r="DD1489" s="62">
        <f t="shared" ca="1" si="1933"/>
        <v>1527.5370426367826</v>
      </c>
      <c r="DE1489" s="62">
        <f t="shared" ca="1" si="1933"/>
        <v>1565.7254687027023</v>
      </c>
      <c r="DF1489" s="62">
        <f t="shared" ca="1" si="1933"/>
        <v>1604.8686054202699</v>
      </c>
      <c r="DG1489" s="62">
        <f t="shared" ca="1" si="1933"/>
        <v>1644.9903205557764</v>
      </c>
      <c r="DH1489" s="62">
        <f t="shared" ca="1" si="1933"/>
        <v>1686.1150785696709</v>
      </c>
      <c r="DI1489" s="62">
        <f t="shared" ca="1" si="1933"/>
        <v>1728.2679555339125</v>
      </c>
      <c r="DJ1489" s="62">
        <f t="shared" ca="1" si="1933"/>
        <v>1771.4746544222603</v>
      </c>
      <c r="DK1489" s="62">
        <f t="shared" ca="1" si="1933"/>
        <v>1815.7615207828167</v>
      </c>
      <c r="DL1489" s="62">
        <f t="shared" ref="DL1489" ca="1" si="1934">-DL1481</f>
        <v>1861.1555588023873</v>
      </c>
    </row>
    <row r="1490" spans="1:116" x14ac:dyDescent="0.4">
      <c r="A1490" s="99"/>
      <c r="B1490" s="57"/>
      <c r="C1490" s="57"/>
      <c r="D1490" t="s">
        <v>770</v>
      </c>
      <c r="E1490" t="str">
        <f>ROW()&amp;" "&amp;D1490</f>
        <v>1490 LAMORT-S</v>
      </c>
      <c r="G1490" s="125"/>
      <c r="R1490"/>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c r="BP1490" s="1"/>
      <c r="BQ1490" s="1"/>
      <c r="BR1490" s="1"/>
      <c r="BS1490" s="1"/>
      <c r="BT1490" s="1"/>
      <c r="BU1490" s="1"/>
      <c r="BV1490" s="1"/>
      <c r="BW1490" s="1"/>
      <c r="BX1490" s="1"/>
      <c r="BY1490" s="1"/>
      <c r="BZ1490" s="1"/>
      <c r="CA1490" s="1"/>
      <c r="CB1490" s="1"/>
      <c r="CC1490" s="1"/>
      <c r="CD1490" s="1"/>
      <c r="CE1490" s="1"/>
      <c r="CF1490" s="1"/>
      <c r="CG1490" s="1"/>
      <c r="CH1490" s="1"/>
      <c r="CI1490" s="1"/>
      <c r="CJ1490" s="1"/>
      <c r="CK1490" s="1"/>
      <c r="CL1490" s="1"/>
      <c r="CO1490" s="1"/>
      <c r="CP1490" s="1"/>
      <c r="CQ1490" s="1"/>
      <c r="CR1490" s="1"/>
      <c r="CS1490" s="1"/>
      <c r="CT1490" s="1"/>
      <c r="CU1490" s="1"/>
      <c r="CV1490" s="1"/>
      <c r="CW1490" s="1"/>
      <c r="CX1490" s="1"/>
      <c r="CY1490" s="1"/>
      <c r="CZ1490" s="1"/>
      <c r="DA1490" s="1"/>
      <c r="DB1490" s="1"/>
      <c r="DC1490" s="1"/>
      <c r="DD1490" s="1"/>
      <c r="DE1490" s="1"/>
      <c r="DF1490" s="1"/>
      <c r="DG1490" s="1"/>
      <c r="DH1490" s="1"/>
      <c r="DI1490" s="1"/>
      <c r="DJ1490" s="1"/>
      <c r="DK1490" s="1"/>
      <c r="DL1490" s="1"/>
    </row>
    <row r="1491" spans="1:116" x14ac:dyDescent="0.4">
      <c r="A1491" s="100"/>
      <c r="B1491" s="293"/>
      <c r="C1491" s="293"/>
      <c r="D1491" t="s">
        <v>770</v>
      </c>
      <c r="E1491" t="str">
        <f t="shared" si="1896"/>
        <v>1491 LAMORT-S</v>
      </c>
      <c r="F1491" s="27"/>
      <c r="G1491" s="95" t="s">
        <v>291</v>
      </c>
      <c r="R149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c r="BP1491" s="1"/>
      <c r="BQ1491" s="1"/>
      <c r="BR1491" s="1"/>
      <c r="BS1491" s="1"/>
      <c r="BT1491" s="1"/>
      <c r="BU1491" s="1"/>
      <c r="BV1491" s="1"/>
      <c r="BW1491" s="1"/>
      <c r="BX1491" s="1"/>
      <c r="BY1491" s="1"/>
      <c r="BZ1491" s="1"/>
      <c r="CA1491" s="1"/>
      <c r="CB1491" s="1"/>
      <c r="CC1491" s="1"/>
      <c r="CD1491" s="1"/>
      <c r="CE1491" s="1"/>
      <c r="CF1491" s="1"/>
      <c r="CG1491" s="1"/>
      <c r="CH1491" s="1"/>
      <c r="CI1491" s="1"/>
      <c r="CJ1491" s="1"/>
      <c r="CK1491" s="1"/>
      <c r="CL1491" s="1"/>
      <c r="CO1491" s="1"/>
      <c r="CP1491" s="1"/>
      <c r="CQ1491" s="1"/>
      <c r="CR1491" s="1"/>
      <c r="CS1491" s="1"/>
      <c r="CT1491" s="1"/>
      <c r="CU1491" s="1"/>
      <c r="CV1491" s="1"/>
      <c r="CW1491" s="1"/>
      <c r="CX1491" s="1"/>
      <c r="CY1491" s="1"/>
      <c r="CZ1491" s="1"/>
      <c r="DA1491" s="1"/>
      <c r="DB1491" s="1"/>
      <c r="DC1491" s="1"/>
      <c r="DD1491" s="1"/>
      <c r="DE1491" s="1"/>
      <c r="DF1491" s="1"/>
      <c r="DG1491" s="1"/>
      <c r="DH1491" s="1"/>
      <c r="DI1491" s="1"/>
      <c r="DJ1491" s="1"/>
      <c r="DK1491" s="1"/>
      <c r="DL1491" s="1"/>
    </row>
    <row r="1492" spans="1:116" x14ac:dyDescent="0.4">
      <c r="A1492" s="99"/>
      <c r="B1492" s="57"/>
      <c r="D1492" t="s">
        <v>770</v>
      </c>
      <c r="E1492" t="str">
        <f t="shared" si="1896"/>
        <v>1492 LAMORT-S</v>
      </c>
      <c r="G1492" s="158" t="s">
        <v>292</v>
      </c>
      <c r="I1492" s="80"/>
      <c r="J1492" s="80"/>
      <c r="K1492" s="81">
        <f t="shared" ref="K1492:P1493" ca="1" si="1935">SUMIF($3:$3,K$2,1492:1492)</f>
        <v>-527495.32338005747</v>
      </c>
      <c r="L1492" s="81">
        <f t="shared" ca="1" si="1935"/>
        <v>-527495.32338005747</v>
      </c>
      <c r="M1492" s="81">
        <f t="shared" ca="1" si="1935"/>
        <v>-527495.32338005747</v>
      </c>
      <c r="N1492" s="81">
        <f t="shared" ca="1" si="1935"/>
        <v>-527495.32338005747</v>
      </c>
      <c r="O1492" s="81">
        <f t="shared" ca="1" si="1935"/>
        <v>-527495.32338005747</v>
      </c>
      <c r="P1492" s="81">
        <f t="shared" ca="1" si="1935"/>
        <v>-527495.32338005747</v>
      </c>
      <c r="R1492" s="53"/>
      <c r="S1492" s="94">
        <f ca="1">+PMT($H1471/12,$H1470,S1478+S1480+S1477,0)</f>
        <v>-43957.943615004799</v>
      </c>
      <c r="T1492" s="94">
        <f t="shared" ref="T1492:AY1492" ca="1" si="1936">+PMT($H1471/12,$H1470,T1478+T1480,0)</f>
        <v>-43957.943615004799</v>
      </c>
      <c r="U1492" s="94">
        <f t="shared" ca="1" si="1936"/>
        <v>-43957.943615004799</v>
      </c>
      <c r="V1492" s="94">
        <f t="shared" ca="1" si="1936"/>
        <v>-43957.943615004799</v>
      </c>
      <c r="W1492" s="94">
        <f t="shared" ca="1" si="1936"/>
        <v>-43957.943615004799</v>
      </c>
      <c r="X1492" s="94">
        <f t="shared" ca="1" si="1936"/>
        <v>-43957.943615004799</v>
      </c>
      <c r="Y1492" s="94">
        <f t="shared" ca="1" si="1936"/>
        <v>-43957.943615004799</v>
      </c>
      <c r="Z1492" s="94">
        <f t="shared" ca="1" si="1936"/>
        <v>-43957.943615004799</v>
      </c>
      <c r="AA1492" s="94">
        <f t="shared" ca="1" si="1936"/>
        <v>-43957.943615004799</v>
      </c>
      <c r="AB1492" s="94">
        <f t="shared" ca="1" si="1936"/>
        <v>-43957.943615004799</v>
      </c>
      <c r="AC1492" s="94">
        <f t="shared" ca="1" si="1936"/>
        <v>-43957.943615004799</v>
      </c>
      <c r="AD1492" s="94">
        <f t="shared" ca="1" si="1936"/>
        <v>-43957.943615004799</v>
      </c>
      <c r="AE1492" s="94">
        <f t="shared" ca="1" si="1936"/>
        <v>-43957.943615004799</v>
      </c>
      <c r="AF1492" s="94">
        <f t="shared" ca="1" si="1936"/>
        <v>-43957.943615004799</v>
      </c>
      <c r="AG1492" s="94">
        <f t="shared" ca="1" si="1936"/>
        <v>-43957.943615004799</v>
      </c>
      <c r="AH1492" s="94">
        <f t="shared" ca="1" si="1936"/>
        <v>-43957.943615004799</v>
      </c>
      <c r="AI1492" s="94">
        <f t="shared" ca="1" si="1936"/>
        <v>-43957.943615004799</v>
      </c>
      <c r="AJ1492" s="94">
        <f t="shared" ca="1" si="1936"/>
        <v>-43957.943615004799</v>
      </c>
      <c r="AK1492" s="94">
        <f t="shared" ca="1" si="1936"/>
        <v>-43957.943615004799</v>
      </c>
      <c r="AL1492" s="94">
        <f t="shared" ca="1" si="1936"/>
        <v>-43957.943615004799</v>
      </c>
      <c r="AM1492" s="94">
        <f t="shared" ca="1" si="1936"/>
        <v>-43957.943615004799</v>
      </c>
      <c r="AN1492" s="94">
        <f t="shared" ca="1" si="1936"/>
        <v>-43957.943615004799</v>
      </c>
      <c r="AO1492" s="94">
        <f t="shared" ca="1" si="1936"/>
        <v>-43957.943615004799</v>
      </c>
      <c r="AP1492" s="94">
        <f t="shared" ca="1" si="1936"/>
        <v>-43957.943615004799</v>
      </c>
      <c r="AQ1492" s="94">
        <f t="shared" ca="1" si="1936"/>
        <v>-43957.943615004799</v>
      </c>
      <c r="AR1492" s="94">
        <f t="shared" ca="1" si="1936"/>
        <v>-43957.943615004799</v>
      </c>
      <c r="AS1492" s="94">
        <f t="shared" ca="1" si="1936"/>
        <v>-43957.943615004799</v>
      </c>
      <c r="AT1492" s="94">
        <f t="shared" ca="1" si="1936"/>
        <v>-43957.943615004799</v>
      </c>
      <c r="AU1492" s="94">
        <f t="shared" ca="1" si="1936"/>
        <v>-43957.943615004799</v>
      </c>
      <c r="AV1492" s="94">
        <f t="shared" ca="1" si="1936"/>
        <v>-43957.943615004799</v>
      </c>
      <c r="AW1492" s="94">
        <f t="shared" ca="1" si="1936"/>
        <v>-43957.943615004799</v>
      </c>
      <c r="AX1492" s="94">
        <f t="shared" ca="1" si="1936"/>
        <v>-43957.943615004799</v>
      </c>
      <c r="AY1492" s="94">
        <f t="shared" ca="1" si="1936"/>
        <v>-43957.943615004799</v>
      </c>
      <c r="AZ1492" s="94">
        <f t="shared" ref="AZ1492:CE1492" ca="1" si="1937">+PMT($H1471/12,$H1470,AZ1478+AZ1480,0)</f>
        <v>-43957.943615004799</v>
      </c>
      <c r="BA1492" s="94">
        <f t="shared" ca="1" si="1937"/>
        <v>-43957.943615004799</v>
      </c>
      <c r="BB1492" s="94">
        <f t="shared" ca="1" si="1937"/>
        <v>-43957.943615004799</v>
      </c>
      <c r="BC1492" s="94">
        <f t="shared" ca="1" si="1937"/>
        <v>-43957.943615004799</v>
      </c>
      <c r="BD1492" s="94">
        <f t="shared" ca="1" si="1937"/>
        <v>-43957.943615004799</v>
      </c>
      <c r="BE1492" s="94">
        <f t="shared" ca="1" si="1937"/>
        <v>-43957.943615004799</v>
      </c>
      <c r="BF1492" s="94">
        <f t="shared" ca="1" si="1937"/>
        <v>-43957.943615004799</v>
      </c>
      <c r="BG1492" s="94">
        <f t="shared" ca="1" si="1937"/>
        <v>-43957.943615004799</v>
      </c>
      <c r="BH1492" s="94">
        <f t="shared" ca="1" si="1937"/>
        <v>-43957.943615004799</v>
      </c>
      <c r="BI1492" s="94">
        <f t="shared" ca="1" si="1937"/>
        <v>-43957.943615004799</v>
      </c>
      <c r="BJ1492" s="94">
        <f t="shared" ca="1" si="1937"/>
        <v>-43957.943615004799</v>
      </c>
      <c r="BK1492" s="94">
        <f t="shared" ca="1" si="1937"/>
        <v>-43957.943615004799</v>
      </c>
      <c r="BL1492" s="94">
        <f t="shared" ca="1" si="1937"/>
        <v>-43957.943615004799</v>
      </c>
      <c r="BM1492" s="94">
        <f t="shared" ca="1" si="1937"/>
        <v>-43957.943615004799</v>
      </c>
      <c r="BN1492" s="94">
        <f t="shared" ca="1" si="1937"/>
        <v>-43957.943615004799</v>
      </c>
      <c r="BO1492" s="94">
        <f t="shared" ca="1" si="1937"/>
        <v>-43957.943615004799</v>
      </c>
      <c r="BP1492" s="94">
        <f t="shared" ca="1" si="1937"/>
        <v>-43957.943615004799</v>
      </c>
      <c r="BQ1492" s="94">
        <f t="shared" ca="1" si="1937"/>
        <v>-43957.943615004799</v>
      </c>
      <c r="BR1492" s="94">
        <f t="shared" ca="1" si="1937"/>
        <v>-43957.943615004799</v>
      </c>
      <c r="BS1492" s="94">
        <f t="shared" ca="1" si="1937"/>
        <v>-43957.943615004799</v>
      </c>
      <c r="BT1492" s="94">
        <f t="shared" ca="1" si="1937"/>
        <v>-43957.943615004799</v>
      </c>
      <c r="BU1492" s="94">
        <f t="shared" ca="1" si="1937"/>
        <v>-43957.943615004799</v>
      </c>
      <c r="BV1492" s="94">
        <f t="shared" ca="1" si="1937"/>
        <v>-43957.943615004799</v>
      </c>
      <c r="BW1492" s="94">
        <f t="shared" ca="1" si="1937"/>
        <v>-43957.943615004799</v>
      </c>
      <c r="BX1492" s="94">
        <f t="shared" ca="1" si="1937"/>
        <v>-43957.943615004799</v>
      </c>
      <c r="BY1492" s="94">
        <f t="shared" ca="1" si="1937"/>
        <v>-43957.943615004799</v>
      </c>
      <c r="BZ1492" s="94">
        <f t="shared" ca="1" si="1937"/>
        <v>-43957.943615004799</v>
      </c>
      <c r="CA1492" s="94">
        <f t="shared" ca="1" si="1937"/>
        <v>-43957.943615004799</v>
      </c>
      <c r="CB1492" s="94">
        <f t="shared" ca="1" si="1937"/>
        <v>-43957.943615004799</v>
      </c>
      <c r="CC1492" s="94">
        <f t="shared" ca="1" si="1937"/>
        <v>-43957.943615004799</v>
      </c>
      <c r="CD1492" s="94">
        <f t="shared" ca="1" si="1937"/>
        <v>-43957.943615004799</v>
      </c>
      <c r="CE1492" s="94">
        <f t="shared" ca="1" si="1937"/>
        <v>-43957.943615004799</v>
      </c>
      <c r="CF1492" s="94">
        <f t="shared" ref="CF1492:CL1492" ca="1" si="1938">+PMT($H1471/12,$H1470,CF1478+CF1480,0)</f>
        <v>-43957.943615004799</v>
      </c>
      <c r="CG1492" s="94">
        <f t="shared" ca="1" si="1938"/>
        <v>-43957.943615004799</v>
      </c>
      <c r="CH1492" s="94">
        <f t="shared" ca="1" si="1938"/>
        <v>-43957.943615004799</v>
      </c>
      <c r="CI1492" s="94">
        <f t="shared" ca="1" si="1938"/>
        <v>-43957.943615004799</v>
      </c>
      <c r="CJ1492" s="94">
        <f t="shared" ca="1" si="1938"/>
        <v>-43957.943615004799</v>
      </c>
      <c r="CK1492" s="94">
        <f t="shared" ca="1" si="1938"/>
        <v>-43957.943615004799</v>
      </c>
      <c r="CL1492" s="94">
        <f t="shared" ca="1" si="1938"/>
        <v>-43957.943615004799</v>
      </c>
      <c r="CN1492" s="80"/>
      <c r="CO1492" s="94">
        <f t="shared" ref="CO1492:CX1492" ca="1" si="1939">+PMT($H1471/CO$5,$H1470/12*4,CO1478+CO1480,0)</f>
        <v>0</v>
      </c>
      <c r="CP1492" s="94">
        <f t="shared" ca="1" si="1939"/>
        <v>0</v>
      </c>
      <c r="CQ1492" s="94">
        <f t="shared" ca="1" si="1939"/>
        <v>0</v>
      </c>
      <c r="CR1492" s="94">
        <f t="shared" ca="1" si="1939"/>
        <v>0</v>
      </c>
      <c r="CS1492" s="94">
        <f t="shared" ca="1" si="1939"/>
        <v>0</v>
      </c>
      <c r="CT1492" s="94">
        <f t="shared" ca="1" si="1939"/>
        <v>0</v>
      </c>
      <c r="CU1492" s="94">
        <f t="shared" ca="1" si="1939"/>
        <v>0</v>
      </c>
      <c r="CV1492" s="94">
        <f t="shared" ca="1" si="1939"/>
        <v>0</v>
      </c>
      <c r="CW1492" s="94">
        <f t="shared" ca="1" si="1939"/>
        <v>0</v>
      </c>
      <c r="CX1492" s="94">
        <f t="shared" ca="1" si="1939"/>
        <v>0</v>
      </c>
      <c r="CY1492" s="94">
        <f ca="1">+PMT($H1471/CL$5,$H1470/12*4,CY1478+CY1480,0)</f>
        <v>0</v>
      </c>
      <c r="CZ1492" s="94">
        <f t="shared" ref="CZ1492:DL1492" ca="1" si="1940">+PMT($H1471/CZ$5,$H1470/12*4,CZ1478+CZ1480,0)</f>
        <v>0</v>
      </c>
      <c r="DA1492" s="94">
        <f t="shared" ca="1" si="1940"/>
        <v>0</v>
      </c>
      <c r="DB1492" s="94">
        <f t="shared" ca="1" si="1940"/>
        <v>0</v>
      </c>
      <c r="DC1492" s="94">
        <f t="shared" ca="1" si="1940"/>
        <v>0</v>
      </c>
      <c r="DD1492" s="94">
        <f t="shared" ca="1" si="1940"/>
        <v>0</v>
      </c>
      <c r="DE1492" s="94">
        <f t="shared" ca="1" si="1940"/>
        <v>0</v>
      </c>
      <c r="DF1492" s="94">
        <f t="shared" ca="1" si="1940"/>
        <v>0</v>
      </c>
      <c r="DG1492" s="94">
        <f t="shared" ca="1" si="1940"/>
        <v>0</v>
      </c>
      <c r="DH1492" s="94">
        <f t="shared" ca="1" si="1940"/>
        <v>0</v>
      </c>
      <c r="DI1492" s="94">
        <f t="shared" ca="1" si="1940"/>
        <v>0</v>
      </c>
      <c r="DJ1492" s="94">
        <f t="shared" ca="1" si="1940"/>
        <v>0</v>
      </c>
      <c r="DK1492" s="94">
        <f t="shared" ca="1" si="1940"/>
        <v>0</v>
      </c>
      <c r="DL1492" s="94">
        <f t="shared" ca="1" si="1940"/>
        <v>0</v>
      </c>
    </row>
    <row r="1493" spans="1:116" x14ac:dyDescent="0.4">
      <c r="D1493" t="s">
        <v>770</v>
      </c>
      <c r="E1493" s="8" t="str">
        <f t="shared" si="1896"/>
        <v>1493 LAMORT-S</v>
      </c>
      <c r="G1493" s="126" t="s">
        <v>293</v>
      </c>
      <c r="H1493" s="27"/>
      <c r="I1493" s="77"/>
      <c r="J1493" s="77"/>
      <c r="K1493" s="77">
        <f t="shared" ca="1" si="1935"/>
        <v>-3428719.6019703746</v>
      </c>
      <c r="L1493" s="77">
        <f t="shared" ca="1" si="1935"/>
        <v>-6329943.8805606915</v>
      </c>
      <c r="M1493" s="77">
        <f t="shared" ca="1" si="1935"/>
        <v>-6329943.8805606915</v>
      </c>
      <c r="N1493" s="77">
        <f t="shared" ca="1" si="1935"/>
        <v>-6329943.8805606915</v>
      </c>
      <c r="O1493" s="77">
        <f t="shared" ca="1" si="1935"/>
        <v>-6329943.8805606915</v>
      </c>
      <c r="P1493" s="77">
        <f t="shared" ca="1" si="1935"/>
        <v>-6329943.8805606915</v>
      </c>
      <c r="R1493" s="28"/>
      <c r="S1493" s="93" cm="1">
        <f t="array" aca="1" ref="S1493" ca="1">SUM(INDEX(1490:1490,1,MAX(COLUMN($R:$R),COLUMN()-($H1470-1))):S1492)</f>
        <v>-43957.943615004799</v>
      </c>
      <c r="T1493" s="93" cm="1">
        <f t="array" aca="1" ref="T1493" ca="1">SUM(INDEX(1490:1490,1,MAX(COLUMN($R:$R),COLUMN()-($H1470-1))):T1492)</f>
        <v>-87915.887230009597</v>
      </c>
      <c r="U1493" s="93" cm="1">
        <f t="array" aca="1" ref="U1493" ca="1">SUM(INDEX(1490:1490,1,MAX(COLUMN($R:$R),COLUMN()-($H1470-1))):U1492)</f>
        <v>-131873.8308450144</v>
      </c>
      <c r="V1493" s="93" cm="1">
        <f t="array" aca="1" ref="V1493" ca="1">SUM(INDEX(1490:1490,1,MAX(COLUMN($R:$R),COLUMN()-($H1470-1))):V1492)</f>
        <v>-175831.77446001919</v>
      </c>
      <c r="W1493" s="93" cm="1">
        <f t="array" aca="1" ref="W1493" ca="1">SUM(INDEX(1490:1490,1,MAX(COLUMN($R:$R),COLUMN()-($H1470-1))):W1492)</f>
        <v>-219789.71807502399</v>
      </c>
      <c r="X1493" s="93" cm="1">
        <f t="array" aca="1" ref="X1493" ca="1">SUM(INDEX(1490:1490,1,MAX(COLUMN($R:$R),COLUMN()-($H1470-1))):X1492)</f>
        <v>-263747.66169002879</v>
      </c>
      <c r="Y1493" s="93" cm="1">
        <f t="array" aca="1" ref="Y1493" ca="1">SUM(INDEX(1490:1490,1,MAX(COLUMN($R:$R),COLUMN()-($H1470-1))):Y1492)</f>
        <v>-307705.60530503362</v>
      </c>
      <c r="Z1493" s="93" cm="1">
        <f t="array" aca="1" ref="Z1493" ca="1">SUM(INDEX(1490:1490,1,MAX(COLUMN($R:$R),COLUMN()-($H1470-1))):Z1492)</f>
        <v>-351663.54892003839</v>
      </c>
      <c r="AA1493" s="93" cm="1">
        <f t="array" aca="1" ref="AA1493" ca="1">SUM(INDEX(1490:1490,1,MAX(COLUMN($R:$R),COLUMN()-($H1470-1))):AA1492)</f>
        <v>-395621.49253504316</v>
      </c>
      <c r="AB1493" s="93" cm="1">
        <f t="array" aca="1" ref="AB1493" ca="1">SUM(INDEX(1490:1490,1,MAX(COLUMN($R:$R),COLUMN()-($H1470-1))):AB1492)</f>
        <v>-439579.43615004793</v>
      </c>
      <c r="AC1493" s="93" cm="1">
        <f t="array" aca="1" ref="AC1493" ca="1">SUM(INDEX(1490:1490,1,MAX(COLUMN($R:$R),COLUMN()-($H1470-1))):AC1492)</f>
        <v>-483537.3797650527</v>
      </c>
      <c r="AD1493" s="93" cm="1">
        <f t="array" aca="1" ref="AD1493" ca="1">SUM(INDEX(1490:1490,1,MAX(COLUMN($R:$R),COLUMN()-($H1470-1))):AD1492)</f>
        <v>-527495.32338005747</v>
      </c>
      <c r="AE1493" s="93" cm="1">
        <f t="array" aca="1" ref="AE1493" ca="1">SUM(INDEX(1490:1490,1,MAX(COLUMN($R:$R),COLUMN()-($H1470-1))):AE1492)</f>
        <v>-527495.32338005747</v>
      </c>
      <c r="AF1493" s="93" cm="1">
        <f t="array" aca="1" ref="AF1493" ca="1">SUM(INDEX(1490:1490,1,MAX(COLUMN($R:$R),COLUMN()-($H1470-1))):AF1492)</f>
        <v>-527495.32338005747</v>
      </c>
      <c r="AG1493" s="93" cm="1">
        <f t="array" aca="1" ref="AG1493" ca="1">SUM(INDEX(1490:1490,1,MAX(COLUMN($R:$R),COLUMN()-($H1470-1))):AG1492)</f>
        <v>-527495.32338005747</v>
      </c>
      <c r="AH1493" s="93" cm="1">
        <f t="array" aca="1" ref="AH1493" ca="1">SUM(INDEX(1490:1490,1,MAX(COLUMN($R:$R),COLUMN()-($H1470-1))):AH1492)</f>
        <v>-527495.32338005747</v>
      </c>
      <c r="AI1493" s="93" cm="1">
        <f t="array" aca="1" ref="AI1493" ca="1">SUM(INDEX(1490:1490,1,MAX(COLUMN($R:$R),COLUMN()-($H1470-1))):AI1492)</f>
        <v>-527495.32338005747</v>
      </c>
      <c r="AJ1493" s="93" cm="1">
        <f t="array" aca="1" ref="AJ1493" ca="1">SUM(INDEX(1490:1490,1,MAX(COLUMN($R:$R),COLUMN()-($H1470-1))):AJ1492)</f>
        <v>-527495.32338005747</v>
      </c>
      <c r="AK1493" s="93" cm="1">
        <f t="array" aca="1" ref="AK1493" ca="1">SUM(INDEX(1490:1490,1,MAX(COLUMN($R:$R),COLUMN()-($H1470-1))):AK1492)</f>
        <v>-527495.32338005747</v>
      </c>
      <c r="AL1493" s="93" cm="1">
        <f t="array" aca="1" ref="AL1493" ca="1">SUM(INDEX(1490:1490,1,MAX(COLUMN($R:$R),COLUMN()-($H1470-1))):AL1492)</f>
        <v>-527495.32338005747</v>
      </c>
      <c r="AM1493" s="93" cm="1">
        <f t="array" aca="1" ref="AM1493" ca="1">SUM(INDEX(1490:1490,1,MAX(COLUMN($R:$R),COLUMN()-($H1470-1))):AM1492)</f>
        <v>-527495.32338005747</v>
      </c>
      <c r="AN1493" s="93" cm="1">
        <f t="array" aca="1" ref="AN1493" ca="1">SUM(INDEX(1490:1490,1,MAX(COLUMN($R:$R),COLUMN()-($H1470-1))):AN1492)</f>
        <v>-527495.32338005747</v>
      </c>
      <c r="AO1493" s="93" cm="1">
        <f t="array" aca="1" ref="AO1493" ca="1">SUM(INDEX(1490:1490,1,MAX(COLUMN($R:$R),COLUMN()-($H1470-1))):AO1492)</f>
        <v>-527495.32338005747</v>
      </c>
      <c r="AP1493" s="93" cm="1">
        <f t="array" aca="1" ref="AP1493" ca="1">SUM(INDEX(1490:1490,1,MAX(COLUMN($R:$R),COLUMN()-($H1470-1))):AP1492)</f>
        <v>-527495.32338005747</v>
      </c>
      <c r="AQ1493" s="93" cm="1">
        <f t="array" aca="1" ref="AQ1493" ca="1">SUM(INDEX(1490:1490,1,MAX(COLUMN($R:$R),COLUMN()-($H1470-1))):AQ1492)</f>
        <v>-527495.32338005747</v>
      </c>
      <c r="AR1493" s="93" cm="1">
        <f t="array" aca="1" ref="AR1493" ca="1">SUM(INDEX(1490:1490,1,MAX(COLUMN($R:$R),COLUMN()-($H1470-1))):AR1492)</f>
        <v>-527495.32338005747</v>
      </c>
      <c r="AS1493" s="93" cm="1">
        <f t="array" aca="1" ref="AS1493" ca="1">SUM(INDEX(1490:1490,1,MAX(COLUMN($R:$R),COLUMN()-($H1470-1))):AS1492)</f>
        <v>-527495.32338005747</v>
      </c>
      <c r="AT1493" s="93" cm="1">
        <f t="array" aca="1" ref="AT1493" ca="1">SUM(INDEX(1490:1490,1,MAX(COLUMN($R:$R),COLUMN()-($H1470-1))):AT1492)</f>
        <v>-527495.32338005747</v>
      </c>
      <c r="AU1493" s="93" cm="1">
        <f t="array" aca="1" ref="AU1493" ca="1">SUM(INDEX(1490:1490,1,MAX(COLUMN($R:$R),COLUMN()-($H1470-1))):AU1492)</f>
        <v>-527495.32338005747</v>
      </c>
      <c r="AV1493" s="93" cm="1">
        <f t="array" aca="1" ref="AV1493" ca="1">SUM(INDEX(1490:1490,1,MAX(COLUMN($R:$R),COLUMN()-($H1470-1))):AV1492)</f>
        <v>-527495.32338005747</v>
      </c>
      <c r="AW1493" s="93" cm="1">
        <f t="array" aca="1" ref="AW1493" ca="1">SUM(INDEX(1490:1490,1,MAX(COLUMN($R:$R),COLUMN()-($H1470-1))):AW1492)</f>
        <v>-527495.32338005747</v>
      </c>
      <c r="AX1493" s="93" cm="1">
        <f t="array" aca="1" ref="AX1493" ca="1">SUM(INDEX(1490:1490,1,MAX(COLUMN($R:$R),COLUMN()-($H1470-1))):AX1492)</f>
        <v>-527495.32338005747</v>
      </c>
      <c r="AY1493" s="93" cm="1">
        <f t="array" aca="1" ref="AY1493" ca="1">SUM(INDEX(1490:1490,1,MAX(COLUMN($R:$R),COLUMN()-($H1470-1))):AY1492)</f>
        <v>-527495.32338005747</v>
      </c>
      <c r="AZ1493" s="93" cm="1">
        <f t="array" aca="1" ref="AZ1493" ca="1">SUM(INDEX(1490:1490,1,MAX(COLUMN($R:$R),COLUMN()-($H1470-1))):AZ1492)</f>
        <v>-527495.32338005747</v>
      </c>
      <c r="BA1493" s="93" cm="1">
        <f t="array" aca="1" ref="BA1493" ca="1">SUM(INDEX(1490:1490,1,MAX(COLUMN($R:$R),COLUMN()-($H1470-1))):BA1492)</f>
        <v>-527495.32338005747</v>
      </c>
      <c r="BB1493" s="93" cm="1">
        <f t="array" aca="1" ref="BB1493" ca="1">SUM(INDEX(1490:1490,1,MAX(COLUMN($R:$R),COLUMN()-($H1470-1))):BB1492)</f>
        <v>-527495.32338005747</v>
      </c>
      <c r="BC1493" s="93" cm="1">
        <f t="array" aca="1" ref="BC1493" ca="1">SUM(INDEX(1490:1490,1,MAX(COLUMN($R:$R),COLUMN()-($H1470-1))):BC1492)</f>
        <v>-527495.32338005747</v>
      </c>
      <c r="BD1493" s="93" cm="1">
        <f t="array" aca="1" ref="BD1493" ca="1">SUM(INDEX(1490:1490,1,MAX(COLUMN($R:$R),COLUMN()-($H1470-1))):BD1492)</f>
        <v>-527495.32338005747</v>
      </c>
      <c r="BE1493" s="93" cm="1">
        <f t="array" aca="1" ref="BE1493" ca="1">SUM(INDEX(1490:1490,1,MAX(COLUMN($R:$R),COLUMN()-($H1470-1))):BE1492)</f>
        <v>-527495.32338005747</v>
      </c>
      <c r="BF1493" s="93" cm="1">
        <f t="array" aca="1" ref="BF1493" ca="1">SUM(INDEX(1490:1490,1,MAX(COLUMN($R:$R),COLUMN()-($H1470-1))):BF1492)</f>
        <v>-527495.32338005747</v>
      </c>
      <c r="BG1493" s="93" cm="1">
        <f t="array" aca="1" ref="BG1493" ca="1">SUM(INDEX(1490:1490,1,MAX(COLUMN($R:$R),COLUMN()-($H1470-1))):BG1492)</f>
        <v>-527495.32338005747</v>
      </c>
      <c r="BH1493" s="93" cm="1">
        <f t="array" aca="1" ref="BH1493" ca="1">SUM(INDEX(1490:1490,1,MAX(COLUMN($R:$R),COLUMN()-($H1470-1))):BH1492)</f>
        <v>-527495.32338005747</v>
      </c>
      <c r="BI1493" s="93" cm="1">
        <f t="array" aca="1" ref="BI1493" ca="1">SUM(INDEX(1490:1490,1,MAX(COLUMN($R:$R),COLUMN()-($H1470-1))):BI1492)</f>
        <v>-527495.32338005747</v>
      </c>
      <c r="BJ1493" s="93" cm="1">
        <f t="array" aca="1" ref="BJ1493" ca="1">SUM(INDEX(1490:1490,1,MAX(COLUMN($R:$R),COLUMN()-($H1470-1))):BJ1492)</f>
        <v>-527495.32338005747</v>
      </c>
      <c r="BK1493" s="93" cm="1">
        <f t="array" aca="1" ref="BK1493" ca="1">SUM(INDEX(1490:1490,1,MAX(COLUMN($R:$R),COLUMN()-($H1470-1))):BK1492)</f>
        <v>-527495.32338005747</v>
      </c>
      <c r="BL1493" s="93" cm="1">
        <f t="array" aca="1" ref="BL1493" ca="1">SUM(INDEX(1490:1490,1,MAX(COLUMN($R:$R),COLUMN()-($H1470-1))):BL1492)</f>
        <v>-527495.32338005747</v>
      </c>
      <c r="BM1493" s="93" cm="1">
        <f t="array" aca="1" ref="BM1493" ca="1">SUM(INDEX(1490:1490,1,MAX(COLUMN($R:$R),COLUMN()-($H1470-1))):BM1492)</f>
        <v>-527495.32338005747</v>
      </c>
      <c r="BN1493" s="93" cm="1">
        <f t="array" aca="1" ref="BN1493" ca="1">SUM(INDEX(1490:1490,1,MAX(COLUMN($R:$R),COLUMN()-($H1470-1))):BN1492)</f>
        <v>-527495.32338005747</v>
      </c>
      <c r="BO1493" s="93" cm="1">
        <f t="array" aca="1" ref="BO1493" ca="1">SUM(INDEX(1490:1490,1,MAX(COLUMN($R:$R),COLUMN()-($H1470-1))):BO1492)</f>
        <v>-527495.32338005747</v>
      </c>
      <c r="BP1493" s="93" cm="1">
        <f t="array" aca="1" ref="BP1493" ca="1">SUM(INDEX(1490:1490,1,MAX(COLUMN($R:$R),COLUMN()-($H1470-1))):BP1492)</f>
        <v>-527495.32338005747</v>
      </c>
      <c r="BQ1493" s="93" cm="1">
        <f t="array" aca="1" ref="BQ1493" ca="1">SUM(INDEX(1490:1490,1,MAX(COLUMN($R:$R),COLUMN()-($H1470-1))):BQ1492)</f>
        <v>-527495.32338005747</v>
      </c>
      <c r="BR1493" s="93" cm="1">
        <f t="array" aca="1" ref="BR1493" ca="1">SUM(INDEX(1490:1490,1,MAX(COLUMN($R:$R),COLUMN()-($H1470-1))):BR1492)</f>
        <v>-527495.32338005747</v>
      </c>
      <c r="BS1493" s="93" cm="1">
        <f t="array" aca="1" ref="BS1493" ca="1">SUM(INDEX(1490:1490,1,MAX(COLUMN($R:$R),COLUMN()-($H1470-1))):BS1492)</f>
        <v>-527495.32338005747</v>
      </c>
      <c r="BT1493" s="93" cm="1">
        <f t="array" aca="1" ref="BT1493" ca="1">SUM(INDEX(1490:1490,1,MAX(COLUMN($R:$R),COLUMN()-($H1470-1))):BT1492)</f>
        <v>-527495.32338005747</v>
      </c>
      <c r="BU1493" s="93" cm="1">
        <f t="array" aca="1" ref="BU1493" ca="1">SUM(INDEX(1490:1490,1,MAX(COLUMN($R:$R),COLUMN()-($H1470-1))):BU1492)</f>
        <v>-527495.32338005747</v>
      </c>
      <c r="BV1493" s="93" cm="1">
        <f t="array" aca="1" ref="BV1493" ca="1">SUM(INDEX(1490:1490,1,MAX(COLUMN($R:$R),COLUMN()-($H1470-1))):BV1492)</f>
        <v>-527495.32338005747</v>
      </c>
      <c r="BW1493" s="93" cm="1">
        <f t="array" aca="1" ref="BW1493" ca="1">SUM(INDEX(1490:1490,1,MAX(COLUMN($R:$R),COLUMN()-($H1470-1))):BW1492)</f>
        <v>-527495.32338005747</v>
      </c>
      <c r="BX1493" s="93" cm="1">
        <f t="array" aca="1" ref="BX1493" ca="1">SUM(INDEX(1490:1490,1,MAX(COLUMN($R:$R),COLUMN()-($H1470-1))):BX1492)</f>
        <v>-527495.32338005747</v>
      </c>
      <c r="BY1493" s="93" cm="1">
        <f t="array" aca="1" ref="BY1493" ca="1">SUM(INDEX(1490:1490,1,MAX(COLUMN($R:$R),COLUMN()-($H1470-1))):BY1492)</f>
        <v>-527495.32338005747</v>
      </c>
      <c r="BZ1493" s="93" cm="1">
        <f t="array" aca="1" ref="BZ1493" ca="1">SUM(INDEX(1490:1490,1,MAX(COLUMN($R:$R),COLUMN()-($H1470-1))):BZ1492)</f>
        <v>-527495.32338005747</v>
      </c>
      <c r="CA1493" s="93" cm="1">
        <f t="array" aca="1" ref="CA1493" ca="1">SUM(INDEX(1490:1490,1,MAX(COLUMN($R:$R),COLUMN()-($H1470-1))):CA1492)</f>
        <v>-527495.32338005747</v>
      </c>
      <c r="CB1493" s="93" cm="1">
        <f t="array" aca="1" ref="CB1493" ca="1">SUM(INDEX(1490:1490,1,MAX(COLUMN($R:$R),COLUMN()-($H1470-1))):CB1492)</f>
        <v>-527495.32338005747</v>
      </c>
      <c r="CC1493" s="93" cm="1">
        <f t="array" aca="1" ref="CC1493" ca="1">SUM(INDEX(1490:1490,1,MAX(COLUMN($R:$R),COLUMN()-($H1470-1))):CC1492)</f>
        <v>-527495.32338005747</v>
      </c>
      <c r="CD1493" s="93" cm="1">
        <f t="array" aca="1" ref="CD1493" ca="1">SUM(INDEX(1490:1490,1,MAX(COLUMN($R:$R),COLUMN()-($H1470-1))):CD1492)</f>
        <v>-527495.32338005747</v>
      </c>
      <c r="CE1493" s="93" cm="1">
        <f t="array" aca="1" ref="CE1493" ca="1">SUM(INDEX(1490:1490,1,MAX(COLUMN($R:$R),COLUMN()-($H1470-1))):CE1492)</f>
        <v>-527495.32338005747</v>
      </c>
      <c r="CF1493" s="93" cm="1">
        <f t="array" aca="1" ref="CF1493" ca="1">SUM(INDEX(1490:1490,1,MAX(COLUMN($R:$R),COLUMN()-($H1470-1))):CF1492)</f>
        <v>-527495.32338005747</v>
      </c>
      <c r="CG1493" s="93" cm="1">
        <f t="array" aca="1" ref="CG1493" ca="1">SUM(INDEX(1490:1490,1,MAX(COLUMN($R:$R),COLUMN()-($H1470-1))):CG1492)</f>
        <v>-527495.32338005747</v>
      </c>
      <c r="CH1493" s="93" cm="1">
        <f t="array" aca="1" ref="CH1493" ca="1">SUM(INDEX(1490:1490,1,MAX(COLUMN($R:$R),COLUMN()-($H1470-1))):CH1492)</f>
        <v>-527495.32338005747</v>
      </c>
      <c r="CI1493" s="93" cm="1">
        <f t="array" aca="1" ref="CI1493" ca="1">SUM(INDEX(1490:1490,1,MAX(COLUMN($R:$R),COLUMN()-($H1470-1))):CI1492)</f>
        <v>-527495.32338005747</v>
      </c>
      <c r="CJ1493" s="93" cm="1">
        <f t="array" aca="1" ref="CJ1493" ca="1">SUM(INDEX(1490:1490,1,MAX(COLUMN($R:$R),COLUMN()-($H1470-1))):CJ1492)</f>
        <v>-527495.32338005747</v>
      </c>
      <c r="CK1493" s="93" cm="1">
        <f t="array" aca="1" ref="CK1493" ca="1">SUM(INDEX(1490:1490,1,MAX(COLUMN($R:$R),COLUMN()-($H1470-1))):CK1492)</f>
        <v>-527495.32338005747</v>
      </c>
      <c r="CL1493" s="93" cm="1">
        <f t="array" aca="1" ref="CL1493" ca="1">SUM(INDEX(1490:1490,1,MAX(COLUMN($R:$R),COLUMN()-($H1470-1))):CL1492)</f>
        <v>-527495.32338005747</v>
      </c>
      <c r="CN1493" s="77"/>
      <c r="CO1493" s="93" cm="1">
        <f t="array" aca="1" ref="CO1493" ca="1">SUM(INDEX(1490:1490,1,MAX(COLUMN($R:$R),COLUMN()-($H1470/CO$5))):CO1492)</f>
        <v>-43957.943615004799</v>
      </c>
      <c r="CP1493" s="93" cm="1">
        <f t="array" aca="1" ref="CP1493" ca="1">SUM(INDEX(1490:1490,1,MAX(COLUMN($R:$R),COLUMN()-($H1470/CP$5))):CP1492)</f>
        <v>0</v>
      </c>
      <c r="CQ1493" s="93" cm="1">
        <f t="array" aca="1" ref="CQ1493" ca="1">SUM(INDEX(1490:1490,1,MAX(COLUMN($R:$R),COLUMN()-($H1470/CQ$5))):CQ1492)</f>
        <v>0</v>
      </c>
      <c r="CR1493" s="93" cm="1">
        <f t="array" aca="1" ref="CR1493" ca="1">SUM(INDEX(1490:1490,1,MAX(COLUMN($R:$R),COLUMN()-($H1470/CR$5))):CR1492)</f>
        <v>0</v>
      </c>
      <c r="CS1493" s="93" cm="1">
        <f t="array" aca="1" ref="CS1493" ca="1">SUM(INDEX(1490:1490,1,MAX(COLUMN($R:$R),COLUMN()-($H1470/CS$5))):CS1492)</f>
        <v>0</v>
      </c>
      <c r="CT1493" s="93" cm="1">
        <f t="array" aca="1" ref="CT1493" ca="1">SUM(INDEX(1490:1490,1,MAX(COLUMN($R:$R),COLUMN()-($H1470/CT$5))):CT1492)</f>
        <v>0</v>
      </c>
      <c r="CU1493" s="93" cm="1">
        <f t="array" aca="1" ref="CU1493" ca="1">SUM(INDEX(1490:1490,1,MAX(COLUMN($R:$R),COLUMN()-($H1470/CU$5))):CU1492)</f>
        <v>0</v>
      </c>
      <c r="CV1493" s="93" cm="1">
        <f t="array" aca="1" ref="CV1493" ca="1">SUM(INDEX(1490:1490,1,MAX(COLUMN($R:$R),COLUMN()-($H1470/CV$5))):CV1492)</f>
        <v>0</v>
      </c>
      <c r="CW1493" s="93" cm="1">
        <f t="array" aca="1" ref="CW1493" ca="1">SUM(INDEX(1490:1490,1,MAX(COLUMN($R:$R),COLUMN()-($H1470/CW$5))):CW1492)</f>
        <v>0</v>
      </c>
      <c r="CX1493" s="93" cm="1">
        <f t="array" aca="1" ref="CX1493" ca="1">SUM(INDEX(1490:1490,1,MAX(COLUMN($R:$R),COLUMN()-($H1470/CX$5))):CX1492)</f>
        <v>0</v>
      </c>
      <c r="CY1493" s="93" cm="1">
        <f t="array" aca="1" ref="CY1493" ca="1">SUM(INDEX(1490:1490,1,MAX(COLUMN($R:$R),COLUMN()-($H1470/CL$5))):CY1492)</f>
        <v>0</v>
      </c>
      <c r="CZ1493" s="93" cm="1">
        <f t="array" aca="1" ref="CZ1493" ca="1">SUM(INDEX(1490:1490,1,MAX(COLUMN($R:$R),COLUMN()-($H1470/CZ$5))):CZ1492)</f>
        <v>0</v>
      </c>
      <c r="DA1493" s="93" cm="1">
        <f t="array" aca="1" ref="DA1493" ca="1">SUM(INDEX(1490:1490,1,MAX(COLUMN($R:$R),COLUMN()-($H1470/DA$5))):DA1492)</f>
        <v>0</v>
      </c>
      <c r="DB1493" s="93" cm="1">
        <f t="array" aca="1" ref="DB1493" ca="1">SUM(INDEX(1490:1490,1,MAX(COLUMN($R:$R),COLUMN()-($H1470/DB$5))):DB1492)</f>
        <v>0</v>
      </c>
      <c r="DC1493" s="93" cm="1">
        <f t="array" aca="1" ref="DC1493" ca="1">SUM(INDEX(1490:1490,1,MAX(COLUMN($R:$R),COLUMN()-($H1470/DC$5))):DC1492)</f>
        <v>0</v>
      </c>
      <c r="DD1493" s="93" cm="1">
        <f t="array" aca="1" ref="DD1493" ca="1">SUM(INDEX(1490:1490,1,MAX(COLUMN($R:$R),COLUMN()-($H1470/DD$5))):DD1492)</f>
        <v>0</v>
      </c>
      <c r="DE1493" s="93" cm="1">
        <f t="array" aca="1" ref="DE1493" ca="1">SUM(INDEX(1490:1490,1,MAX(COLUMN($R:$R),COLUMN()-($H1470/DE$5))):DE1492)</f>
        <v>0</v>
      </c>
      <c r="DF1493" s="93" cm="1">
        <f t="array" aca="1" ref="DF1493" ca="1">SUM(INDEX(1490:1490,1,MAX(COLUMN($R:$R),COLUMN()-($H1470/DF$5))):DF1492)</f>
        <v>0</v>
      </c>
      <c r="DG1493" s="93" cm="1">
        <f t="array" aca="1" ref="DG1493" ca="1">SUM(INDEX(1490:1490,1,MAX(COLUMN($R:$R),COLUMN()-($H1470/DG$5))):DG1492)</f>
        <v>0</v>
      </c>
      <c r="DH1493" s="93" cm="1">
        <f t="array" aca="1" ref="DH1493" ca="1">SUM(INDEX(1490:1490,1,MAX(COLUMN($R:$R),COLUMN()-($H1470/DH$5))):DH1492)</f>
        <v>0</v>
      </c>
      <c r="DI1493" s="93" cm="1">
        <f t="array" aca="1" ref="DI1493" ca="1">SUM(INDEX(1490:1490,1,MAX(COLUMN($R:$R),COLUMN()-($H1470/DI$5))):DI1492)</f>
        <v>0</v>
      </c>
      <c r="DJ1493" s="93" cm="1">
        <f t="array" aca="1" ref="DJ1493" ca="1">SUM(INDEX(1490:1490,1,MAX(COLUMN($R:$R),COLUMN()-($H1470/DJ$5))):DJ1492)</f>
        <v>0</v>
      </c>
      <c r="DK1493" s="93" cm="1">
        <f t="array" aca="1" ref="DK1493" ca="1">SUM(INDEX(1490:1490,1,MAX(COLUMN($R:$R),COLUMN()-($H1470/DK$5))):DK1492)</f>
        <v>0</v>
      </c>
      <c r="DL1493" s="93" cm="1">
        <f t="array" aca="1" ref="DL1493" ca="1">SUM(INDEX(1490:1490,1,MAX(COLUMN($R:$R),COLUMN()-($H1470/DL$5))):DL1492)</f>
        <v>0</v>
      </c>
    </row>
    <row r="1494" spans="1:116" x14ac:dyDescent="0.4">
      <c r="B1494" t="s">
        <v>244</v>
      </c>
      <c r="D1494" t="s">
        <v>770</v>
      </c>
      <c r="E1494" s="8" t="str">
        <f t="shared" si="1896"/>
        <v>1494 LAMORT-S</v>
      </c>
      <c r="G1494" s="125"/>
      <c r="I1494" s="53"/>
      <c r="J1494" s="53"/>
      <c r="R1494"/>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c r="BP1494" s="1"/>
      <c r="BQ1494" s="1"/>
      <c r="BR1494" s="1"/>
      <c r="BS1494" s="1"/>
      <c r="BT1494" s="1"/>
      <c r="BU1494" s="1"/>
      <c r="BV1494" s="1"/>
      <c r="BW1494" s="1"/>
      <c r="BX1494" s="1"/>
      <c r="BY1494" s="1"/>
      <c r="BZ1494" s="1"/>
      <c r="CA1494" s="1"/>
      <c r="CB1494" s="1"/>
      <c r="CC1494" s="1"/>
      <c r="CD1494" s="1"/>
      <c r="CE1494" s="1"/>
      <c r="CF1494" s="1"/>
      <c r="CG1494" s="1"/>
      <c r="CH1494" s="1"/>
      <c r="CI1494" s="1"/>
      <c r="CJ1494" s="1"/>
      <c r="CK1494" s="1"/>
      <c r="CL1494" s="1"/>
      <c r="CN1494" s="53"/>
      <c r="CO1494" s="1"/>
      <c r="CP1494" s="1"/>
      <c r="CQ1494" s="1"/>
      <c r="CR1494" s="1"/>
      <c r="CS1494" s="1"/>
      <c r="CT1494" s="1"/>
      <c r="CU1494" s="1"/>
      <c r="CV1494" s="1"/>
      <c r="CW1494" s="1"/>
      <c r="CX1494" s="1"/>
      <c r="CY1494" s="1"/>
      <c r="CZ1494" s="1"/>
      <c r="DA1494" s="1"/>
      <c r="DB1494" s="1"/>
      <c r="DC1494" s="1"/>
      <c r="DD1494" s="1"/>
      <c r="DE1494" s="1"/>
      <c r="DF1494" s="1"/>
      <c r="DG1494" s="1"/>
      <c r="DH1494" s="1"/>
      <c r="DI1494" s="1"/>
      <c r="DJ1494" s="1"/>
      <c r="DK1494" s="1"/>
      <c r="DL1494" s="1"/>
    </row>
    <row r="1495" spans="1:116" x14ac:dyDescent="0.4">
      <c r="B1495" t="s">
        <v>332</v>
      </c>
      <c r="D1495" t="s">
        <v>770</v>
      </c>
      <c r="E1495" s="8" t="str">
        <f>ROW()&amp;" "&amp;D1495</f>
        <v>1495 LAMORT-S</v>
      </c>
      <c r="G1495" s="136" t="str">
        <f>G1460</f>
        <v>(Primary label)</v>
      </c>
      <c r="H1495" s="27"/>
      <c r="I1495" s="78"/>
      <c r="J1495" s="78"/>
      <c r="K1495" s="33"/>
      <c r="L1495" s="33"/>
      <c r="M1495" s="33"/>
      <c r="N1495" s="33"/>
      <c r="O1495" s="33"/>
      <c r="P1495" s="33"/>
      <c r="R1495" s="33"/>
      <c r="S1495" s="77"/>
      <c r="T1495" s="77"/>
      <c r="U1495" s="77"/>
      <c r="V1495" s="77"/>
      <c r="W1495" s="77"/>
      <c r="X1495" s="77"/>
      <c r="Y1495" s="77"/>
      <c r="Z1495" s="77"/>
      <c r="AA1495" s="77"/>
      <c r="AB1495" s="77"/>
      <c r="AC1495" s="77"/>
      <c r="AD1495" s="77"/>
      <c r="AE1495" s="77"/>
      <c r="AF1495" s="77"/>
      <c r="AG1495" s="77"/>
      <c r="AH1495" s="77"/>
      <c r="AI1495" s="77"/>
      <c r="AJ1495" s="77"/>
      <c r="AK1495" s="77"/>
      <c r="AL1495" s="77"/>
      <c r="AM1495" s="77"/>
      <c r="AN1495" s="77"/>
      <c r="AO1495" s="77"/>
      <c r="AP1495" s="77"/>
      <c r="AQ1495" s="77"/>
      <c r="AR1495" s="77"/>
      <c r="AS1495" s="77"/>
      <c r="AT1495" s="77"/>
      <c r="AU1495" s="77"/>
      <c r="AV1495" s="77"/>
      <c r="AW1495" s="77"/>
      <c r="AX1495" s="77"/>
      <c r="AY1495" s="77"/>
      <c r="AZ1495" s="77"/>
      <c r="BA1495" s="77"/>
      <c r="BB1495" s="77"/>
      <c r="BC1495" s="77"/>
      <c r="BD1495" s="77"/>
      <c r="BE1495" s="77"/>
      <c r="BF1495" s="77"/>
      <c r="BG1495" s="77"/>
      <c r="BH1495" s="77"/>
      <c r="BI1495" s="77"/>
      <c r="BJ1495" s="77"/>
      <c r="BK1495" s="77"/>
      <c r="BL1495" s="77"/>
      <c r="BM1495" s="77"/>
      <c r="BN1495" s="77"/>
      <c r="BO1495" s="77"/>
      <c r="BP1495" s="77"/>
      <c r="BQ1495" s="77"/>
      <c r="BR1495" s="77"/>
      <c r="BS1495" s="77"/>
      <c r="BT1495" s="77"/>
      <c r="BU1495" s="77"/>
      <c r="BV1495" s="77"/>
      <c r="BW1495" s="77"/>
      <c r="BX1495" s="77"/>
      <c r="BY1495" s="77"/>
      <c r="BZ1495" s="77"/>
      <c r="CA1495" s="77"/>
      <c r="CB1495" s="77"/>
      <c r="CC1495" s="77"/>
      <c r="CD1495" s="77"/>
      <c r="CE1495" s="77"/>
      <c r="CF1495" s="77"/>
      <c r="CG1495" s="77"/>
      <c r="CH1495" s="77"/>
      <c r="CI1495" s="77"/>
      <c r="CJ1495" s="77"/>
      <c r="CK1495" s="77"/>
      <c r="CL1495" s="77"/>
      <c r="CN1495" s="78"/>
      <c r="CO1495" s="77"/>
      <c r="CP1495" s="77"/>
      <c r="CQ1495" s="77"/>
      <c r="CR1495" s="77"/>
      <c r="CS1495" s="77"/>
      <c r="CT1495" s="77"/>
      <c r="CU1495" s="77"/>
      <c r="CV1495" s="77"/>
      <c r="CW1495" s="77"/>
      <c r="CX1495" s="77"/>
      <c r="CY1495" s="77"/>
      <c r="CZ1495" s="77"/>
      <c r="DA1495" s="77"/>
      <c r="DB1495" s="77"/>
      <c r="DC1495" s="77"/>
      <c r="DD1495" s="77"/>
      <c r="DE1495" s="77"/>
      <c r="DF1495" s="77"/>
      <c r="DG1495" s="77"/>
      <c r="DH1495" s="77"/>
      <c r="DI1495" s="77"/>
      <c r="DJ1495" s="77"/>
      <c r="DK1495" s="77"/>
      <c r="DL1495" s="77"/>
    </row>
    <row r="1496" spans="1:116" x14ac:dyDescent="0.4">
      <c r="B1496" t="s">
        <v>332</v>
      </c>
      <c r="D1496" t="s">
        <v>770</v>
      </c>
      <c r="E1496" s="8" t="str">
        <f>ROW()&amp;" "&amp;D1496</f>
        <v>1496 LAMORT-S</v>
      </c>
      <c r="G1496" s="136" t="str">
        <f>G1461</f>
        <v>primary unit</v>
      </c>
      <c r="H1496" s="27"/>
      <c r="I1496" s="78"/>
      <c r="J1496" s="78"/>
      <c r="K1496" s="33"/>
      <c r="L1496" s="33"/>
      <c r="M1496" s="33"/>
      <c r="N1496" s="33"/>
      <c r="O1496" s="33"/>
      <c r="P1496" s="33"/>
      <c r="R1496" s="33"/>
      <c r="S1496" s="77"/>
      <c r="T1496" s="77"/>
      <c r="U1496" s="77"/>
      <c r="V1496" s="77"/>
      <c r="W1496" s="77"/>
      <c r="X1496" s="77"/>
      <c r="Y1496" s="77"/>
      <c r="Z1496" s="77"/>
      <c r="AA1496" s="77"/>
      <c r="AB1496" s="77"/>
      <c r="AC1496" s="77"/>
      <c r="AD1496" s="77"/>
      <c r="AE1496" s="77"/>
      <c r="AF1496" s="77"/>
      <c r="AG1496" s="77"/>
      <c r="AH1496" s="77"/>
      <c r="AI1496" s="77"/>
      <c r="AJ1496" s="77"/>
      <c r="AK1496" s="77"/>
      <c r="AL1496" s="77"/>
      <c r="AM1496" s="77"/>
      <c r="AN1496" s="77"/>
      <c r="AO1496" s="77"/>
      <c r="AP1496" s="77"/>
      <c r="AQ1496" s="77"/>
      <c r="AR1496" s="77"/>
      <c r="AS1496" s="77"/>
      <c r="AT1496" s="77"/>
      <c r="AU1496" s="77"/>
      <c r="AV1496" s="77"/>
      <c r="AW1496" s="77"/>
      <c r="AX1496" s="77"/>
      <c r="AY1496" s="77"/>
      <c r="AZ1496" s="77"/>
      <c r="BA1496" s="77"/>
      <c r="BB1496" s="77"/>
      <c r="BC1496" s="77"/>
      <c r="BD1496" s="77"/>
      <c r="BE1496" s="77"/>
      <c r="BF1496" s="77"/>
      <c r="BG1496" s="77"/>
      <c r="BH1496" s="77"/>
      <c r="BI1496" s="77"/>
      <c r="BJ1496" s="77"/>
      <c r="BK1496" s="77"/>
      <c r="BL1496" s="77"/>
      <c r="BM1496" s="77"/>
      <c r="BN1496" s="77"/>
      <c r="BO1496" s="77"/>
      <c r="BP1496" s="77"/>
      <c r="BQ1496" s="77"/>
      <c r="BR1496" s="77"/>
      <c r="BS1496" s="77"/>
      <c r="BT1496" s="77"/>
      <c r="BU1496" s="77"/>
      <c r="BV1496" s="77"/>
      <c r="BW1496" s="77"/>
      <c r="BX1496" s="77"/>
      <c r="BY1496" s="77"/>
      <c r="BZ1496" s="77"/>
      <c r="CA1496" s="77"/>
      <c r="CB1496" s="77"/>
      <c r="CC1496" s="77"/>
      <c r="CD1496" s="77"/>
      <c r="CE1496" s="77"/>
      <c r="CF1496" s="77"/>
      <c r="CG1496" s="77"/>
      <c r="CH1496" s="77"/>
      <c r="CI1496" s="77"/>
      <c r="CJ1496" s="77"/>
      <c r="CK1496" s="77"/>
      <c r="CL1496" s="77"/>
      <c r="CN1496" s="78"/>
      <c r="CO1496" s="77"/>
      <c r="CP1496" s="77"/>
      <c r="CQ1496" s="77"/>
      <c r="CR1496" s="77"/>
      <c r="CS1496" s="77"/>
      <c r="CT1496" s="77"/>
      <c r="CU1496" s="77"/>
      <c r="CV1496" s="77"/>
      <c r="CW1496" s="77"/>
      <c r="CX1496" s="77"/>
      <c r="CY1496" s="77"/>
      <c r="CZ1496" s="77"/>
      <c r="DA1496" s="77"/>
      <c r="DB1496" s="77"/>
      <c r="DC1496" s="77"/>
      <c r="DD1496" s="77"/>
      <c r="DE1496" s="77"/>
      <c r="DF1496" s="77"/>
      <c r="DG1496" s="77"/>
      <c r="DH1496" s="77"/>
      <c r="DI1496" s="77"/>
      <c r="DJ1496" s="77"/>
      <c r="DK1496" s="77"/>
      <c r="DL1496" s="77"/>
    </row>
    <row r="1497" spans="1:116" x14ac:dyDescent="0.4">
      <c r="B1497" t="s">
        <v>332</v>
      </c>
      <c r="D1497" t="s">
        <v>770</v>
      </c>
      <c r="E1497" s="8" t="str">
        <f>ROW()&amp;" "&amp;D1497</f>
        <v>1497 LAMORT-S</v>
      </c>
      <c r="G1497" s="136" t="str">
        <f>G1462</f>
        <v>Primary revenue driver</v>
      </c>
      <c r="K1497" s="53"/>
      <c r="L1497" s="53"/>
      <c r="M1497" s="53"/>
      <c r="N1497" s="53"/>
      <c r="O1497" s="53"/>
      <c r="P1497" s="53"/>
      <c r="R1497" s="24"/>
      <c r="S1497" s="179" t="str">
        <f t="shared" ref="S1497:AX1497" si="1941">S1462</f>
        <v>S$16</v>
      </c>
      <c r="T1497" s="179" t="str">
        <f t="shared" si="1941"/>
        <v>T$16</v>
      </c>
      <c r="U1497" s="179" t="str">
        <f t="shared" si="1941"/>
        <v>U$16</v>
      </c>
      <c r="V1497" s="179" t="str">
        <f t="shared" si="1941"/>
        <v>V$16</v>
      </c>
      <c r="W1497" s="179" t="str">
        <f t="shared" si="1941"/>
        <v>W$16</v>
      </c>
      <c r="X1497" s="179" t="str">
        <f t="shared" si="1941"/>
        <v>X$16</v>
      </c>
      <c r="Y1497" s="179" t="str">
        <f t="shared" si="1941"/>
        <v>Y$16</v>
      </c>
      <c r="Z1497" s="179" t="str">
        <f t="shared" si="1941"/>
        <v>Z$16</v>
      </c>
      <c r="AA1497" s="179" t="str">
        <f t="shared" si="1941"/>
        <v>AA$16</v>
      </c>
      <c r="AB1497" s="179" t="str">
        <f t="shared" si="1941"/>
        <v>AB$16</v>
      </c>
      <c r="AC1497" s="179" t="str">
        <f t="shared" si="1941"/>
        <v>AC$16</v>
      </c>
      <c r="AD1497" s="179" t="str">
        <f t="shared" si="1941"/>
        <v>AD$16</v>
      </c>
      <c r="AE1497" s="179" t="str">
        <f t="shared" si="1941"/>
        <v>AE$16</v>
      </c>
      <c r="AF1497" s="179" t="str">
        <f t="shared" si="1941"/>
        <v>AF$16</v>
      </c>
      <c r="AG1497" s="179" t="str">
        <f t="shared" si="1941"/>
        <v>AG$16</v>
      </c>
      <c r="AH1497" s="179" t="str">
        <f t="shared" si="1941"/>
        <v>AH$16</v>
      </c>
      <c r="AI1497" s="179" t="str">
        <f t="shared" si="1941"/>
        <v>AI$16</v>
      </c>
      <c r="AJ1497" s="179" t="str">
        <f t="shared" si="1941"/>
        <v>AJ$16</v>
      </c>
      <c r="AK1497" s="179" t="str">
        <f t="shared" si="1941"/>
        <v>AK$16</v>
      </c>
      <c r="AL1497" s="179" t="str">
        <f t="shared" si="1941"/>
        <v>AL$16</v>
      </c>
      <c r="AM1497" s="179" t="str">
        <f t="shared" si="1941"/>
        <v>AM$16</v>
      </c>
      <c r="AN1497" s="179" t="str">
        <f t="shared" si="1941"/>
        <v>AN$16</v>
      </c>
      <c r="AO1497" s="179" t="str">
        <f t="shared" si="1941"/>
        <v>AO$16</v>
      </c>
      <c r="AP1497" s="179" t="str">
        <f t="shared" si="1941"/>
        <v>AP$16</v>
      </c>
      <c r="AQ1497" s="179" t="str">
        <f t="shared" si="1941"/>
        <v>AQ$16</v>
      </c>
      <c r="AR1497" s="179" t="str">
        <f t="shared" si="1941"/>
        <v>AR$16</v>
      </c>
      <c r="AS1497" s="179" t="str">
        <f t="shared" si="1941"/>
        <v>AS$16</v>
      </c>
      <c r="AT1497" s="179" t="str">
        <f t="shared" si="1941"/>
        <v>AT$16</v>
      </c>
      <c r="AU1497" s="179" t="str">
        <f t="shared" si="1941"/>
        <v>AU$16</v>
      </c>
      <c r="AV1497" s="179" t="str">
        <f t="shared" si="1941"/>
        <v>AV$16</v>
      </c>
      <c r="AW1497" s="179" t="str">
        <f t="shared" si="1941"/>
        <v>AW$16</v>
      </c>
      <c r="AX1497" s="179" t="str">
        <f t="shared" si="1941"/>
        <v>AX$16</v>
      </c>
      <c r="AY1497" s="179" t="str">
        <f t="shared" ref="AY1497:CD1497" si="1942">AY1462</f>
        <v>AY$16</v>
      </c>
      <c r="AZ1497" s="179" t="str">
        <f t="shared" si="1942"/>
        <v>AZ$16</v>
      </c>
      <c r="BA1497" s="179" t="str">
        <f t="shared" si="1942"/>
        <v>BA$16</v>
      </c>
      <c r="BB1497" s="179" t="str">
        <f t="shared" si="1942"/>
        <v>BB$16</v>
      </c>
      <c r="BC1497" s="179" t="str">
        <f t="shared" si="1942"/>
        <v>BC$16</v>
      </c>
      <c r="BD1497" s="179" t="str">
        <f t="shared" si="1942"/>
        <v>BD$16</v>
      </c>
      <c r="BE1497" s="179" t="str">
        <f t="shared" si="1942"/>
        <v>BE$16</v>
      </c>
      <c r="BF1497" s="179" t="str">
        <f t="shared" si="1942"/>
        <v>BF$16</v>
      </c>
      <c r="BG1497" s="179" t="str">
        <f t="shared" si="1942"/>
        <v>BG$16</v>
      </c>
      <c r="BH1497" s="179" t="str">
        <f t="shared" si="1942"/>
        <v>BH$16</v>
      </c>
      <c r="BI1497" s="179" t="str">
        <f t="shared" si="1942"/>
        <v>BI$16</v>
      </c>
      <c r="BJ1497" s="179" t="str">
        <f t="shared" si="1942"/>
        <v>BJ$16</v>
      </c>
      <c r="BK1497" s="179" t="str">
        <f t="shared" si="1942"/>
        <v>BK$16</v>
      </c>
      <c r="BL1497" s="179" t="str">
        <f t="shared" si="1942"/>
        <v>BL$16</v>
      </c>
      <c r="BM1497" s="179" t="str">
        <f t="shared" si="1942"/>
        <v>BM$16</v>
      </c>
      <c r="BN1497" s="179" t="str">
        <f t="shared" si="1942"/>
        <v>BN$16</v>
      </c>
      <c r="BO1497" s="179" t="str">
        <f t="shared" si="1942"/>
        <v>BO$16</v>
      </c>
      <c r="BP1497" s="179" t="str">
        <f t="shared" si="1942"/>
        <v>BP$16</v>
      </c>
      <c r="BQ1497" s="179" t="str">
        <f t="shared" si="1942"/>
        <v>BQ$16</v>
      </c>
      <c r="BR1497" s="179" t="str">
        <f t="shared" si="1942"/>
        <v>BR$16</v>
      </c>
      <c r="BS1497" s="179" t="str">
        <f t="shared" si="1942"/>
        <v>BS$16</v>
      </c>
      <c r="BT1497" s="179" t="str">
        <f t="shared" si="1942"/>
        <v>BT$16</v>
      </c>
      <c r="BU1497" s="179" t="str">
        <f t="shared" si="1942"/>
        <v>BU$16</v>
      </c>
      <c r="BV1497" s="179" t="str">
        <f t="shared" si="1942"/>
        <v>BV$16</v>
      </c>
      <c r="BW1497" s="179" t="str">
        <f t="shared" si="1942"/>
        <v>BW$16</v>
      </c>
      <c r="BX1497" s="179" t="str">
        <f t="shared" si="1942"/>
        <v>BX$16</v>
      </c>
      <c r="BY1497" s="179" t="str">
        <f t="shared" si="1942"/>
        <v>BY$16</v>
      </c>
      <c r="BZ1497" s="179" t="str">
        <f t="shared" si="1942"/>
        <v>BZ$16</v>
      </c>
      <c r="CA1497" s="179" t="str">
        <f t="shared" si="1942"/>
        <v>CA$16</v>
      </c>
      <c r="CB1497" s="179" t="str">
        <f t="shared" si="1942"/>
        <v>CB$16</v>
      </c>
      <c r="CC1497" s="179" t="str">
        <f t="shared" si="1942"/>
        <v>CC$16</v>
      </c>
      <c r="CD1497" s="179" t="str">
        <f t="shared" si="1942"/>
        <v>CD$16</v>
      </c>
      <c r="CE1497" s="179" t="str">
        <f t="shared" ref="CE1497:CL1497" si="1943">CE1462</f>
        <v>CE$16</v>
      </c>
      <c r="CF1497" s="179" t="str">
        <f t="shared" si="1943"/>
        <v>CF$16</v>
      </c>
      <c r="CG1497" s="179" t="str">
        <f t="shared" si="1943"/>
        <v>CG$16</v>
      </c>
      <c r="CH1497" s="179" t="str">
        <f t="shared" si="1943"/>
        <v>CH$16</v>
      </c>
      <c r="CI1497" s="179" t="str">
        <f t="shared" si="1943"/>
        <v>CI$16</v>
      </c>
      <c r="CJ1497" s="179" t="str">
        <f t="shared" si="1943"/>
        <v>CJ$16</v>
      </c>
      <c r="CK1497" s="179" t="str">
        <f t="shared" si="1943"/>
        <v>CK$16</v>
      </c>
      <c r="CL1497" s="179" t="str">
        <f t="shared" si="1943"/>
        <v>CL$16</v>
      </c>
      <c r="CO1497" s="179" t="str">
        <f t="shared" ref="CO1497:DK1497" si="1944">CO1462</f>
        <v>CO$16</v>
      </c>
      <c r="CP1497" s="179" t="str">
        <f t="shared" si="1944"/>
        <v>CP$16</v>
      </c>
      <c r="CQ1497" s="179" t="str">
        <f t="shared" si="1944"/>
        <v>CQ$16</v>
      </c>
      <c r="CR1497" s="179" t="str">
        <f t="shared" si="1944"/>
        <v>CR$16</v>
      </c>
      <c r="CS1497" s="179" t="str">
        <f t="shared" si="1944"/>
        <v>CS$16</v>
      </c>
      <c r="CT1497" s="179" t="str">
        <f t="shared" si="1944"/>
        <v>CT$16</v>
      </c>
      <c r="CU1497" s="179" t="str">
        <f t="shared" si="1944"/>
        <v>CU$16</v>
      </c>
      <c r="CV1497" s="179" t="str">
        <f t="shared" si="1944"/>
        <v>CV$16</v>
      </c>
      <c r="CW1497" s="179" t="str">
        <f t="shared" si="1944"/>
        <v>CW$16</v>
      </c>
      <c r="CX1497" s="179" t="str">
        <f t="shared" si="1944"/>
        <v>CX$16</v>
      </c>
      <c r="CY1497" s="179" t="str">
        <f t="shared" si="1944"/>
        <v>CY$16</v>
      </c>
      <c r="CZ1497" s="179" t="str">
        <f t="shared" si="1944"/>
        <v>CZ$16</v>
      </c>
      <c r="DA1497" s="179" t="str">
        <f t="shared" si="1944"/>
        <v>DA$16</v>
      </c>
      <c r="DB1497" s="179" t="str">
        <f t="shared" si="1944"/>
        <v>DB$16</v>
      </c>
      <c r="DC1497" s="179" t="str">
        <f t="shared" si="1944"/>
        <v>DC$16</v>
      </c>
      <c r="DD1497" s="179" t="str">
        <f t="shared" si="1944"/>
        <v>DD$16</v>
      </c>
      <c r="DE1497" s="179" t="str">
        <f t="shared" si="1944"/>
        <v>DE$16</v>
      </c>
      <c r="DF1497" s="179" t="str">
        <f t="shared" si="1944"/>
        <v>DF$16</v>
      </c>
      <c r="DG1497" s="179" t="str">
        <f t="shared" si="1944"/>
        <v>DG$16</v>
      </c>
      <c r="DH1497" s="179" t="str">
        <f t="shared" si="1944"/>
        <v>DH$16</v>
      </c>
      <c r="DI1497" s="179" t="str">
        <f t="shared" si="1944"/>
        <v>DI$16</v>
      </c>
      <c r="DJ1497" s="179" t="str">
        <f t="shared" si="1944"/>
        <v>DJ$16</v>
      </c>
      <c r="DK1497" s="179" t="str">
        <f t="shared" si="1944"/>
        <v>DK$16</v>
      </c>
      <c r="DL1497" s="179" t="str">
        <f t="shared" ref="DL1497" si="1945">DL1462</f>
        <v>DL$16</v>
      </c>
    </row>
    <row r="1498" spans="1:116" x14ac:dyDescent="0.4">
      <c r="B1498" t="s">
        <v>332</v>
      </c>
      <c r="D1498" t="s">
        <v>770</v>
      </c>
      <c r="E1498" s="8" t="str">
        <f>ROW()&amp;" "&amp;D1498</f>
        <v>1498 LAMORT-S</v>
      </c>
      <c r="G1498" s="136" t="str">
        <f>G1463</f>
        <v>Primary volume driver</v>
      </c>
      <c r="H1498" s="12"/>
      <c r="I1498" s="60"/>
      <c r="J1498" s="60"/>
      <c r="K1498" s="15"/>
      <c r="L1498" s="15"/>
      <c r="M1498" s="15"/>
      <c r="N1498" s="15"/>
      <c r="O1498" s="15"/>
      <c r="P1498" s="15"/>
      <c r="R1498" s="15"/>
      <c r="S1498" s="179" t="str">
        <f t="shared" ref="S1498:AX1498" si="1946">S1463</f>
        <v>S$17</v>
      </c>
      <c r="T1498" s="179" t="str">
        <f t="shared" si="1946"/>
        <v>T$17</v>
      </c>
      <c r="U1498" s="179" t="str">
        <f t="shared" si="1946"/>
        <v>U$17</v>
      </c>
      <c r="V1498" s="179" t="str">
        <f t="shared" si="1946"/>
        <v>V$17</v>
      </c>
      <c r="W1498" s="179" t="str">
        <f t="shared" si="1946"/>
        <v>W$17</v>
      </c>
      <c r="X1498" s="179" t="str">
        <f t="shared" si="1946"/>
        <v>X$17</v>
      </c>
      <c r="Y1498" s="179" t="str">
        <f t="shared" si="1946"/>
        <v>Y$17</v>
      </c>
      <c r="Z1498" s="179" t="str">
        <f t="shared" si="1946"/>
        <v>Z$17</v>
      </c>
      <c r="AA1498" s="179" t="str">
        <f t="shared" si="1946"/>
        <v>AA$17</v>
      </c>
      <c r="AB1498" s="179" t="str">
        <f t="shared" si="1946"/>
        <v>AB$17</v>
      </c>
      <c r="AC1498" s="179" t="str">
        <f t="shared" si="1946"/>
        <v>AC$17</v>
      </c>
      <c r="AD1498" s="179" t="str">
        <f t="shared" si="1946"/>
        <v>AD$17</v>
      </c>
      <c r="AE1498" s="179" t="str">
        <f t="shared" si="1946"/>
        <v>AE$17</v>
      </c>
      <c r="AF1498" s="179" t="str">
        <f t="shared" si="1946"/>
        <v>AF$17</v>
      </c>
      <c r="AG1498" s="179" t="str">
        <f t="shared" si="1946"/>
        <v>AG$17</v>
      </c>
      <c r="AH1498" s="179" t="str">
        <f t="shared" si="1946"/>
        <v>AH$17</v>
      </c>
      <c r="AI1498" s="179" t="str">
        <f t="shared" si="1946"/>
        <v>AI$17</v>
      </c>
      <c r="AJ1498" s="179" t="str">
        <f t="shared" si="1946"/>
        <v>AJ$17</v>
      </c>
      <c r="AK1498" s="179" t="str">
        <f t="shared" si="1946"/>
        <v>AK$17</v>
      </c>
      <c r="AL1498" s="179" t="str">
        <f t="shared" si="1946"/>
        <v>AL$17</v>
      </c>
      <c r="AM1498" s="179" t="str">
        <f t="shared" si="1946"/>
        <v>AM$17</v>
      </c>
      <c r="AN1498" s="179" t="str">
        <f t="shared" si="1946"/>
        <v>AN$17</v>
      </c>
      <c r="AO1498" s="179" t="str">
        <f t="shared" si="1946"/>
        <v>AO$17</v>
      </c>
      <c r="AP1498" s="179" t="str">
        <f t="shared" si="1946"/>
        <v>AP$17</v>
      </c>
      <c r="AQ1498" s="179" t="str">
        <f t="shared" si="1946"/>
        <v>AQ$17</v>
      </c>
      <c r="AR1498" s="179" t="str">
        <f t="shared" si="1946"/>
        <v>AR$17</v>
      </c>
      <c r="AS1498" s="179" t="str">
        <f t="shared" si="1946"/>
        <v>AS$17</v>
      </c>
      <c r="AT1498" s="179" t="str">
        <f t="shared" si="1946"/>
        <v>AT$17</v>
      </c>
      <c r="AU1498" s="179" t="str">
        <f t="shared" si="1946"/>
        <v>AU$17</v>
      </c>
      <c r="AV1498" s="179" t="str">
        <f t="shared" si="1946"/>
        <v>AV$17</v>
      </c>
      <c r="AW1498" s="179" t="str">
        <f t="shared" si="1946"/>
        <v>AW$17</v>
      </c>
      <c r="AX1498" s="179" t="str">
        <f t="shared" si="1946"/>
        <v>AX$17</v>
      </c>
      <c r="AY1498" s="179" t="str">
        <f t="shared" ref="AY1498:CD1498" si="1947">AY1463</f>
        <v>AY$17</v>
      </c>
      <c r="AZ1498" s="179" t="str">
        <f t="shared" si="1947"/>
        <v>AZ$17</v>
      </c>
      <c r="BA1498" s="179" t="str">
        <f t="shared" si="1947"/>
        <v>BA$17</v>
      </c>
      <c r="BB1498" s="179" t="str">
        <f t="shared" si="1947"/>
        <v>BB$17</v>
      </c>
      <c r="BC1498" s="179" t="str">
        <f t="shared" si="1947"/>
        <v>BC$17</v>
      </c>
      <c r="BD1498" s="179" t="str">
        <f t="shared" si="1947"/>
        <v>BD$17</v>
      </c>
      <c r="BE1498" s="179" t="str">
        <f t="shared" si="1947"/>
        <v>BE$17</v>
      </c>
      <c r="BF1498" s="179" t="str">
        <f t="shared" si="1947"/>
        <v>BF$17</v>
      </c>
      <c r="BG1498" s="179" t="str">
        <f t="shared" si="1947"/>
        <v>BG$17</v>
      </c>
      <c r="BH1498" s="179" t="str">
        <f t="shared" si="1947"/>
        <v>BH$17</v>
      </c>
      <c r="BI1498" s="179" t="str">
        <f t="shared" si="1947"/>
        <v>BI$17</v>
      </c>
      <c r="BJ1498" s="179" t="str">
        <f t="shared" si="1947"/>
        <v>BJ$17</v>
      </c>
      <c r="BK1498" s="179" t="str">
        <f t="shared" si="1947"/>
        <v>BK$17</v>
      </c>
      <c r="BL1498" s="179" t="str">
        <f t="shared" si="1947"/>
        <v>BL$17</v>
      </c>
      <c r="BM1498" s="179" t="str">
        <f t="shared" si="1947"/>
        <v>BM$17</v>
      </c>
      <c r="BN1498" s="179" t="str">
        <f t="shared" si="1947"/>
        <v>BN$17</v>
      </c>
      <c r="BO1498" s="179" t="str">
        <f t="shared" si="1947"/>
        <v>BO$17</v>
      </c>
      <c r="BP1498" s="179" t="str">
        <f t="shared" si="1947"/>
        <v>BP$17</v>
      </c>
      <c r="BQ1498" s="179" t="str">
        <f t="shared" si="1947"/>
        <v>BQ$17</v>
      </c>
      <c r="BR1498" s="179" t="str">
        <f t="shared" si="1947"/>
        <v>BR$17</v>
      </c>
      <c r="BS1498" s="179" t="str">
        <f t="shared" si="1947"/>
        <v>BS$17</v>
      </c>
      <c r="BT1498" s="179" t="str">
        <f t="shared" si="1947"/>
        <v>BT$17</v>
      </c>
      <c r="BU1498" s="179" t="str">
        <f t="shared" si="1947"/>
        <v>BU$17</v>
      </c>
      <c r="BV1498" s="179" t="str">
        <f t="shared" si="1947"/>
        <v>BV$17</v>
      </c>
      <c r="BW1498" s="179" t="str">
        <f t="shared" si="1947"/>
        <v>BW$17</v>
      </c>
      <c r="BX1498" s="179" t="str">
        <f t="shared" si="1947"/>
        <v>BX$17</v>
      </c>
      <c r="BY1498" s="179" t="str">
        <f t="shared" si="1947"/>
        <v>BY$17</v>
      </c>
      <c r="BZ1498" s="179" t="str">
        <f t="shared" si="1947"/>
        <v>BZ$17</v>
      </c>
      <c r="CA1498" s="179" t="str">
        <f t="shared" si="1947"/>
        <v>CA$17</v>
      </c>
      <c r="CB1498" s="179" t="str">
        <f t="shared" si="1947"/>
        <v>CB$17</v>
      </c>
      <c r="CC1498" s="179" t="str">
        <f t="shared" si="1947"/>
        <v>CC$17</v>
      </c>
      <c r="CD1498" s="179" t="str">
        <f t="shared" si="1947"/>
        <v>CD$17</v>
      </c>
      <c r="CE1498" s="179" t="str">
        <f t="shared" ref="CE1498:CL1498" si="1948">CE1463</f>
        <v>CE$17</v>
      </c>
      <c r="CF1498" s="179" t="str">
        <f t="shared" si="1948"/>
        <v>CF$17</v>
      </c>
      <c r="CG1498" s="179" t="str">
        <f t="shared" si="1948"/>
        <v>CG$17</v>
      </c>
      <c r="CH1498" s="179" t="str">
        <f t="shared" si="1948"/>
        <v>CH$17</v>
      </c>
      <c r="CI1498" s="179" t="str">
        <f t="shared" si="1948"/>
        <v>CI$17</v>
      </c>
      <c r="CJ1498" s="179" t="str">
        <f t="shared" si="1948"/>
        <v>CJ$17</v>
      </c>
      <c r="CK1498" s="179" t="str">
        <f t="shared" si="1948"/>
        <v>CK$17</v>
      </c>
      <c r="CL1498" s="179" t="str">
        <f t="shared" si="1948"/>
        <v>CL$17</v>
      </c>
      <c r="CN1498" s="60"/>
      <c r="CO1498" s="179" t="str">
        <f t="shared" ref="CO1498:DK1498" si="1949">CO1463</f>
        <v>CO$17</v>
      </c>
      <c r="CP1498" s="179" t="str">
        <f t="shared" si="1949"/>
        <v>CP$17</v>
      </c>
      <c r="CQ1498" s="179" t="str">
        <f t="shared" si="1949"/>
        <v>CQ$17</v>
      </c>
      <c r="CR1498" s="179" t="str">
        <f t="shared" si="1949"/>
        <v>CR$17</v>
      </c>
      <c r="CS1498" s="179" t="str">
        <f t="shared" si="1949"/>
        <v>CS$17</v>
      </c>
      <c r="CT1498" s="179" t="str">
        <f t="shared" si="1949"/>
        <v>CT$17</v>
      </c>
      <c r="CU1498" s="179" t="str">
        <f t="shared" si="1949"/>
        <v>CU$17</v>
      </c>
      <c r="CV1498" s="179" t="str">
        <f t="shared" si="1949"/>
        <v>CV$17</v>
      </c>
      <c r="CW1498" s="179" t="str">
        <f t="shared" si="1949"/>
        <v>CW$17</v>
      </c>
      <c r="CX1498" s="179" t="str">
        <f t="shared" si="1949"/>
        <v>CX$17</v>
      </c>
      <c r="CY1498" s="179" t="str">
        <f t="shared" si="1949"/>
        <v>CY$17</v>
      </c>
      <c r="CZ1498" s="179" t="str">
        <f t="shared" si="1949"/>
        <v>CZ$17</v>
      </c>
      <c r="DA1498" s="179" t="str">
        <f t="shared" si="1949"/>
        <v>DA$17</v>
      </c>
      <c r="DB1498" s="179" t="str">
        <f t="shared" si="1949"/>
        <v>DB$17</v>
      </c>
      <c r="DC1498" s="179" t="str">
        <f t="shared" si="1949"/>
        <v>DC$17</v>
      </c>
      <c r="DD1498" s="179" t="str">
        <f t="shared" si="1949"/>
        <v>DD$17</v>
      </c>
      <c r="DE1498" s="179" t="str">
        <f t="shared" si="1949"/>
        <v>DE$17</v>
      </c>
      <c r="DF1498" s="179" t="str">
        <f t="shared" si="1949"/>
        <v>DF$17</v>
      </c>
      <c r="DG1498" s="179" t="str">
        <f t="shared" si="1949"/>
        <v>DG$17</v>
      </c>
      <c r="DH1498" s="179" t="str">
        <f t="shared" si="1949"/>
        <v>DH$17</v>
      </c>
      <c r="DI1498" s="179" t="str">
        <f t="shared" si="1949"/>
        <v>DI$17</v>
      </c>
      <c r="DJ1498" s="179" t="str">
        <f t="shared" si="1949"/>
        <v>DJ$17</v>
      </c>
      <c r="DK1498" s="179" t="str">
        <f t="shared" si="1949"/>
        <v>DK$17</v>
      </c>
      <c r="DL1498" s="179" t="str">
        <f t="shared" ref="DL1498" si="1950">DL1463</f>
        <v>DL$17</v>
      </c>
    </row>
    <row r="1499" spans="1:116" x14ac:dyDescent="0.4">
      <c r="B1499" t="s">
        <v>332</v>
      </c>
      <c r="D1499" t="s">
        <v>770</v>
      </c>
      <c r="E1499" s="8" t="str">
        <f t="shared" ref="E1499:E1502" si="1951">ROW()&amp;" "&amp;D1499</f>
        <v>1499 LAMORT-S</v>
      </c>
      <c r="G1499" s="191" t="str">
        <f>G1468</f>
        <v>Volume driven amortizing loan - no defaults:</v>
      </c>
      <c r="H1499" s="12"/>
      <c r="I1499" s="60"/>
      <c r="J1499" s="60"/>
      <c r="K1499" s="15"/>
      <c r="L1499" s="15"/>
      <c r="M1499" s="15"/>
      <c r="N1499" s="15"/>
      <c r="O1499" s="15"/>
      <c r="P1499" s="15"/>
      <c r="R1499" s="15"/>
      <c r="S1499" s="179">
        <f t="shared" ref="S1499:AX1499" si="1952">S1464</f>
        <v>0</v>
      </c>
      <c r="T1499" s="179">
        <f t="shared" si="1952"/>
        <v>0</v>
      </c>
      <c r="U1499" s="179">
        <f t="shared" si="1952"/>
        <v>0</v>
      </c>
      <c r="V1499" s="179">
        <f t="shared" si="1952"/>
        <v>0</v>
      </c>
      <c r="W1499" s="179">
        <f t="shared" si="1952"/>
        <v>0</v>
      </c>
      <c r="X1499" s="179">
        <f t="shared" si="1952"/>
        <v>0</v>
      </c>
      <c r="Y1499" s="179">
        <f t="shared" si="1952"/>
        <v>0</v>
      </c>
      <c r="Z1499" s="179">
        <f t="shared" si="1952"/>
        <v>0</v>
      </c>
      <c r="AA1499" s="179">
        <f t="shared" si="1952"/>
        <v>0</v>
      </c>
      <c r="AB1499" s="179">
        <f t="shared" si="1952"/>
        <v>0</v>
      </c>
      <c r="AC1499" s="179">
        <f t="shared" si="1952"/>
        <v>0</v>
      </c>
      <c r="AD1499" s="179">
        <f t="shared" si="1952"/>
        <v>0</v>
      </c>
      <c r="AE1499" s="179">
        <f t="shared" si="1952"/>
        <v>0</v>
      </c>
      <c r="AF1499" s="179">
        <f t="shared" si="1952"/>
        <v>0</v>
      </c>
      <c r="AG1499" s="179">
        <f t="shared" si="1952"/>
        <v>0</v>
      </c>
      <c r="AH1499" s="179">
        <f t="shared" si="1952"/>
        <v>0</v>
      </c>
      <c r="AI1499" s="179">
        <f t="shared" si="1952"/>
        <v>0</v>
      </c>
      <c r="AJ1499" s="179">
        <f t="shared" si="1952"/>
        <v>0</v>
      </c>
      <c r="AK1499" s="179">
        <f t="shared" si="1952"/>
        <v>0</v>
      </c>
      <c r="AL1499" s="179">
        <f t="shared" si="1952"/>
        <v>0</v>
      </c>
      <c r="AM1499" s="179">
        <f t="shared" si="1952"/>
        <v>0</v>
      </c>
      <c r="AN1499" s="179">
        <f t="shared" si="1952"/>
        <v>0</v>
      </c>
      <c r="AO1499" s="179">
        <f t="shared" si="1952"/>
        <v>0</v>
      </c>
      <c r="AP1499" s="179">
        <f t="shared" si="1952"/>
        <v>0</v>
      </c>
      <c r="AQ1499" s="179">
        <f t="shared" si="1952"/>
        <v>0</v>
      </c>
      <c r="AR1499" s="179">
        <f t="shared" si="1952"/>
        <v>0</v>
      </c>
      <c r="AS1499" s="179">
        <f t="shared" si="1952"/>
        <v>0</v>
      </c>
      <c r="AT1499" s="179">
        <f t="shared" si="1952"/>
        <v>0</v>
      </c>
      <c r="AU1499" s="179">
        <f t="shared" si="1952"/>
        <v>0</v>
      </c>
      <c r="AV1499" s="179">
        <f t="shared" si="1952"/>
        <v>0</v>
      </c>
      <c r="AW1499" s="179">
        <f t="shared" si="1952"/>
        <v>0</v>
      </c>
      <c r="AX1499" s="179">
        <f t="shared" si="1952"/>
        <v>0</v>
      </c>
      <c r="AY1499" s="179">
        <f t="shared" ref="AY1499:CD1499" si="1953">AY1464</f>
        <v>0</v>
      </c>
      <c r="AZ1499" s="179">
        <f t="shared" si="1953"/>
        <v>0</v>
      </c>
      <c r="BA1499" s="179">
        <f t="shared" si="1953"/>
        <v>0</v>
      </c>
      <c r="BB1499" s="179">
        <f t="shared" si="1953"/>
        <v>0</v>
      </c>
      <c r="BC1499" s="179">
        <f t="shared" si="1953"/>
        <v>0</v>
      </c>
      <c r="BD1499" s="179">
        <f t="shared" si="1953"/>
        <v>0</v>
      </c>
      <c r="BE1499" s="179">
        <f t="shared" si="1953"/>
        <v>0</v>
      </c>
      <c r="BF1499" s="179">
        <f t="shared" si="1953"/>
        <v>0</v>
      </c>
      <c r="BG1499" s="179">
        <f t="shared" si="1953"/>
        <v>0</v>
      </c>
      <c r="BH1499" s="179">
        <f t="shared" si="1953"/>
        <v>0</v>
      </c>
      <c r="BI1499" s="179">
        <f t="shared" si="1953"/>
        <v>0</v>
      </c>
      <c r="BJ1499" s="179">
        <f t="shared" si="1953"/>
        <v>0</v>
      </c>
      <c r="BK1499" s="179">
        <f t="shared" si="1953"/>
        <v>0</v>
      </c>
      <c r="BL1499" s="179">
        <f t="shared" si="1953"/>
        <v>0</v>
      </c>
      <c r="BM1499" s="179">
        <f t="shared" si="1953"/>
        <v>0</v>
      </c>
      <c r="BN1499" s="179">
        <f t="shared" si="1953"/>
        <v>0</v>
      </c>
      <c r="BO1499" s="179">
        <f t="shared" si="1953"/>
        <v>0</v>
      </c>
      <c r="BP1499" s="179">
        <f t="shared" si="1953"/>
        <v>0</v>
      </c>
      <c r="BQ1499" s="179">
        <f t="shared" si="1953"/>
        <v>0</v>
      </c>
      <c r="BR1499" s="179">
        <f t="shared" si="1953"/>
        <v>0</v>
      </c>
      <c r="BS1499" s="179">
        <f t="shared" si="1953"/>
        <v>0</v>
      </c>
      <c r="BT1499" s="179">
        <f t="shared" si="1953"/>
        <v>0</v>
      </c>
      <c r="BU1499" s="179">
        <f t="shared" si="1953"/>
        <v>0</v>
      </c>
      <c r="BV1499" s="179">
        <f t="shared" si="1953"/>
        <v>0</v>
      </c>
      <c r="BW1499" s="179">
        <f t="shared" si="1953"/>
        <v>0</v>
      </c>
      <c r="BX1499" s="179">
        <f t="shared" si="1953"/>
        <v>0</v>
      </c>
      <c r="BY1499" s="179">
        <f t="shared" si="1953"/>
        <v>0</v>
      </c>
      <c r="BZ1499" s="179">
        <f t="shared" si="1953"/>
        <v>0</v>
      </c>
      <c r="CA1499" s="179">
        <f t="shared" si="1953"/>
        <v>0</v>
      </c>
      <c r="CB1499" s="179">
        <f t="shared" si="1953"/>
        <v>0</v>
      </c>
      <c r="CC1499" s="179">
        <f t="shared" si="1953"/>
        <v>0</v>
      </c>
      <c r="CD1499" s="179">
        <f t="shared" si="1953"/>
        <v>0</v>
      </c>
      <c r="CE1499" s="179">
        <f t="shared" ref="CE1499:CL1499" si="1954">CE1464</f>
        <v>0</v>
      </c>
      <c r="CF1499" s="179">
        <f t="shared" si="1954"/>
        <v>0</v>
      </c>
      <c r="CG1499" s="179">
        <f t="shared" si="1954"/>
        <v>0</v>
      </c>
      <c r="CH1499" s="179">
        <f t="shared" si="1954"/>
        <v>0</v>
      </c>
      <c r="CI1499" s="179">
        <f t="shared" si="1954"/>
        <v>0</v>
      </c>
      <c r="CJ1499" s="179">
        <f t="shared" si="1954"/>
        <v>0</v>
      </c>
      <c r="CK1499" s="179">
        <f t="shared" si="1954"/>
        <v>0</v>
      </c>
      <c r="CL1499" s="179">
        <f t="shared" si="1954"/>
        <v>0</v>
      </c>
      <c r="CN1499" s="60"/>
      <c r="CO1499" s="179">
        <f t="shared" ref="CO1499:DK1499" si="1955">CO1464</f>
        <v>0</v>
      </c>
      <c r="CP1499" s="179">
        <f t="shared" si="1955"/>
        <v>0</v>
      </c>
      <c r="CQ1499" s="179">
        <f t="shared" si="1955"/>
        <v>0</v>
      </c>
      <c r="CR1499" s="179">
        <f t="shared" si="1955"/>
        <v>0</v>
      </c>
      <c r="CS1499" s="179">
        <f t="shared" si="1955"/>
        <v>0</v>
      </c>
      <c r="CT1499" s="179">
        <f t="shared" si="1955"/>
        <v>0</v>
      </c>
      <c r="CU1499" s="179">
        <f t="shared" si="1955"/>
        <v>0</v>
      </c>
      <c r="CV1499" s="179">
        <f t="shared" si="1955"/>
        <v>0</v>
      </c>
      <c r="CW1499" s="179">
        <f t="shared" si="1955"/>
        <v>0</v>
      </c>
      <c r="CX1499" s="179">
        <f t="shared" si="1955"/>
        <v>0</v>
      </c>
      <c r="CY1499" s="179">
        <f t="shared" si="1955"/>
        <v>0</v>
      </c>
      <c r="CZ1499" s="179">
        <f t="shared" si="1955"/>
        <v>0</v>
      </c>
      <c r="DA1499" s="179">
        <f t="shared" si="1955"/>
        <v>0</v>
      </c>
      <c r="DB1499" s="179">
        <f t="shared" si="1955"/>
        <v>0</v>
      </c>
      <c r="DC1499" s="179">
        <f t="shared" si="1955"/>
        <v>0</v>
      </c>
      <c r="DD1499" s="179">
        <f t="shared" si="1955"/>
        <v>0</v>
      </c>
      <c r="DE1499" s="179">
        <f t="shared" si="1955"/>
        <v>0</v>
      </c>
      <c r="DF1499" s="179">
        <f t="shared" si="1955"/>
        <v>0</v>
      </c>
      <c r="DG1499" s="179">
        <f t="shared" si="1955"/>
        <v>0</v>
      </c>
      <c r="DH1499" s="179">
        <f t="shared" si="1955"/>
        <v>0</v>
      </c>
      <c r="DI1499" s="179">
        <f t="shared" si="1955"/>
        <v>0</v>
      </c>
      <c r="DJ1499" s="179">
        <f t="shared" si="1955"/>
        <v>0</v>
      </c>
      <c r="DK1499" s="179">
        <f t="shared" si="1955"/>
        <v>0</v>
      </c>
      <c r="DL1499" s="179">
        <f t="shared" ref="DL1499" si="1956">DL1464</f>
        <v>0</v>
      </c>
    </row>
    <row r="1500" spans="1:116" x14ac:dyDescent="0.4">
      <c r="B1500" t="s">
        <v>332</v>
      </c>
      <c r="D1500" t="s">
        <v>770</v>
      </c>
      <c r="E1500" s="8" t="str">
        <f t="shared" ref="E1500" si="1957">ROW()&amp;" "&amp;D1500</f>
        <v>1500 LAMORT-S</v>
      </c>
      <c r="G1500" s="241" t="str">
        <f>IFERROR(SUBSTITUTE(TRIM(MID(G1468, SEARCH("-", G1468) + 1, LEN(G1468))),":",""),"no unit")</f>
        <v>no defaults</v>
      </c>
      <c r="H1500" s="12"/>
      <c r="I1500" s="60"/>
      <c r="J1500" s="60"/>
      <c r="K1500" s="15"/>
      <c r="L1500" s="15"/>
      <c r="M1500" s="15"/>
      <c r="N1500" s="15"/>
      <c r="O1500" s="15"/>
      <c r="P1500" s="15"/>
      <c r="R1500" s="15"/>
      <c r="S1500" s="179"/>
      <c r="T1500" s="179"/>
      <c r="U1500" s="179"/>
      <c r="V1500" s="179"/>
      <c r="W1500" s="179"/>
      <c r="X1500" s="179"/>
      <c r="Y1500" s="179"/>
      <c r="Z1500" s="179"/>
      <c r="AA1500" s="179"/>
      <c r="AB1500" s="179"/>
      <c r="AC1500" s="179"/>
      <c r="AD1500" s="179"/>
      <c r="AE1500" s="179"/>
      <c r="AF1500" s="179"/>
      <c r="AG1500" s="179"/>
      <c r="AH1500" s="179"/>
      <c r="AI1500" s="179"/>
      <c r="AJ1500" s="179"/>
      <c r="AK1500" s="179"/>
      <c r="AL1500" s="179"/>
      <c r="AM1500" s="179"/>
      <c r="AN1500" s="179"/>
      <c r="AO1500" s="179"/>
      <c r="AP1500" s="179"/>
      <c r="AQ1500" s="179"/>
      <c r="AR1500" s="179"/>
      <c r="AS1500" s="179"/>
      <c r="AT1500" s="179"/>
      <c r="AU1500" s="179"/>
      <c r="AV1500" s="179"/>
      <c r="AW1500" s="179"/>
      <c r="AX1500" s="179"/>
      <c r="AY1500" s="179"/>
      <c r="AZ1500" s="179"/>
      <c r="BA1500" s="179"/>
      <c r="BB1500" s="179"/>
      <c r="BC1500" s="179"/>
      <c r="BD1500" s="179"/>
      <c r="BE1500" s="179"/>
      <c r="BF1500" s="179"/>
      <c r="BG1500" s="179"/>
      <c r="BH1500" s="179"/>
      <c r="BI1500" s="179"/>
      <c r="BJ1500" s="179"/>
      <c r="BK1500" s="179"/>
      <c r="BL1500" s="179"/>
      <c r="BM1500" s="179"/>
      <c r="BN1500" s="179"/>
      <c r="BO1500" s="179"/>
      <c r="BP1500" s="179"/>
      <c r="BQ1500" s="179"/>
      <c r="BR1500" s="179"/>
      <c r="BS1500" s="179"/>
      <c r="BT1500" s="179"/>
      <c r="BU1500" s="179"/>
      <c r="BV1500" s="179"/>
      <c r="BW1500" s="179"/>
      <c r="BX1500" s="179"/>
      <c r="BY1500" s="179"/>
      <c r="BZ1500" s="179"/>
      <c r="CA1500" s="179"/>
      <c r="CB1500" s="179"/>
      <c r="CC1500" s="179"/>
      <c r="CD1500" s="179"/>
      <c r="CE1500" s="179"/>
      <c r="CF1500" s="179"/>
      <c r="CG1500" s="179"/>
      <c r="CH1500" s="179"/>
      <c r="CI1500" s="179"/>
      <c r="CJ1500" s="179"/>
      <c r="CK1500" s="179"/>
      <c r="CL1500" s="179"/>
      <c r="CN1500" s="60"/>
      <c r="CO1500" s="179"/>
      <c r="CP1500" s="179"/>
      <c r="CQ1500" s="179"/>
      <c r="CR1500" s="179"/>
      <c r="CS1500" s="179"/>
      <c r="CT1500" s="179"/>
      <c r="CU1500" s="179"/>
      <c r="CV1500" s="179"/>
      <c r="CW1500" s="179"/>
      <c r="CX1500" s="179"/>
      <c r="CY1500" s="179"/>
      <c r="CZ1500" s="179"/>
      <c r="DA1500" s="179"/>
      <c r="DB1500" s="179"/>
      <c r="DC1500" s="179"/>
      <c r="DD1500" s="179"/>
      <c r="DE1500" s="179"/>
      <c r="DF1500" s="179"/>
      <c r="DG1500" s="179"/>
      <c r="DH1500" s="179"/>
      <c r="DI1500" s="179"/>
      <c r="DJ1500" s="179"/>
      <c r="DK1500" s="179"/>
      <c r="DL1500" s="179"/>
    </row>
    <row r="1501" spans="1:116" x14ac:dyDescent="0.4">
      <c r="B1501" t="s">
        <v>332</v>
      </c>
      <c r="D1501" t="s">
        <v>770</v>
      </c>
      <c r="E1501" s="8" t="str">
        <f t="shared" si="1951"/>
        <v>1501 LAMORT-S</v>
      </c>
      <c r="G1501" s="136" t="str">
        <f>G1466</f>
        <v>Secondary revenue driver</v>
      </c>
      <c r="H1501" s="90"/>
      <c r="I1501" s="213"/>
      <c r="J1501" s="213"/>
      <c r="K1501" s="214"/>
      <c r="L1501" s="214"/>
      <c r="M1501" s="214"/>
      <c r="N1501" s="214"/>
      <c r="O1501" s="214"/>
      <c r="P1501" s="214"/>
      <c r="R1501" s="214"/>
      <c r="S1501" s="4" t="str">
        <f>ADDRESS(ROW(S1482),COLUMN(S1482),2)</f>
        <v>S$1482</v>
      </c>
      <c r="T1501" s="4" t="str">
        <f t="shared" ref="T1501:CE1501" si="1958">ADDRESS(ROW(T1482),COLUMN(T1482),2)</f>
        <v>T$1482</v>
      </c>
      <c r="U1501" s="4" t="str">
        <f t="shared" si="1958"/>
        <v>U$1482</v>
      </c>
      <c r="V1501" s="4" t="str">
        <f t="shared" si="1958"/>
        <v>V$1482</v>
      </c>
      <c r="W1501" s="4" t="str">
        <f t="shared" si="1958"/>
        <v>W$1482</v>
      </c>
      <c r="X1501" s="4" t="str">
        <f t="shared" si="1958"/>
        <v>X$1482</v>
      </c>
      <c r="Y1501" s="4" t="str">
        <f t="shared" si="1958"/>
        <v>Y$1482</v>
      </c>
      <c r="Z1501" s="4" t="str">
        <f t="shared" si="1958"/>
        <v>Z$1482</v>
      </c>
      <c r="AA1501" s="4" t="str">
        <f t="shared" si="1958"/>
        <v>AA$1482</v>
      </c>
      <c r="AB1501" s="4" t="str">
        <f t="shared" si="1958"/>
        <v>AB$1482</v>
      </c>
      <c r="AC1501" s="4" t="str">
        <f t="shared" si="1958"/>
        <v>AC$1482</v>
      </c>
      <c r="AD1501" s="4" t="str">
        <f t="shared" si="1958"/>
        <v>AD$1482</v>
      </c>
      <c r="AE1501" s="4" t="str">
        <f t="shared" si="1958"/>
        <v>AE$1482</v>
      </c>
      <c r="AF1501" s="4" t="str">
        <f t="shared" si="1958"/>
        <v>AF$1482</v>
      </c>
      <c r="AG1501" s="4" t="str">
        <f t="shared" si="1958"/>
        <v>AG$1482</v>
      </c>
      <c r="AH1501" s="4" t="str">
        <f t="shared" si="1958"/>
        <v>AH$1482</v>
      </c>
      <c r="AI1501" s="4" t="str">
        <f t="shared" si="1958"/>
        <v>AI$1482</v>
      </c>
      <c r="AJ1501" s="4" t="str">
        <f t="shared" si="1958"/>
        <v>AJ$1482</v>
      </c>
      <c r="AK1501" s="4" t="str">
        <f t="shared" si="1958"/>
        <v>AK$1482</v>
      </c>
      <c r="AL1501" s="4" t="str">
        <f t="shared" si="1958"/>
        <v>AL$1482</v>
      </c>
      <c r="AM1501" s="4" t="str">
        <f t="shared" si="1958"/>
        <v>AM$1482</v>
      </c>
      <c r="AN1501" s="4" t="str">
        <f t="shared" si="1958"/>
        <v>AN$1482</v>
      </c>
      <c r="AO1501" s="4" t="str">
        <f t="shared" si="1958"/>
        <v>AO$1482</v>
      </c>
      <c r="AP1501" s="4" t="str">
        <f t="shared" si="1958"/>
        <v>AP$1482</v>
      </c>
      <c r="AQ1501" s="4" t="str">
        <f t="shared" si="1958"/>
        <v>AQ$1482</v>
      </c>
      <c r="AR1501" s="4" t="str">
        <f t="shared" si="1958"/>
        <v>AR$1482</v>
      </c>
      <c r="AS1501" s="4" t="str">
        <f t="shared" si="1958"/>
        <v>AS$1482</v>
      </c>
      <c r="AT1501" s="4" t="str">
        <f t="shared" si="1958"/>
        <v>AT$1482</v>
      </c>
      <c r="AU1501" s="4" t="str">
        <f t="shared" si="1958"/>
        <v>AU$1482</v>
      </c>
      <c r="AV1501" s="4" t="str">
        <f t="shared" si="1958"/>
        <v>AV$1482</v>
      </c>
      <c r="AW1501" s="4" t="str">
        <f t="shared" si="1958"/>
        <v>AW$1482</v>
      </c>
      <c r="AX1501" s="4" t="str">
        <f t="shared" si="1958"/>
        <v>AX$1482</v>
      </c>
      <c r="AY1501" s="4" t="str">
        <f t="shared" si="1958"/>
        <v>AY$1482</v>
      </c>
      <c r="AZ1501" s="4" t="str">
        <f t="shared" si="1958"/>
        <v>AZ$1482</v>
      </c>
      <c r="BA1501" s="4" t="str">
        <f t="shared" si="1958"/>
        <v>BA$1482</v>
      </c>
      <c r="BB1501" s="4" t="str">
        <f t="shared" si="1958"/>
        <v>BB$1482</v>
      </c>
      <c r="BC1501" s="4" t="str">
        <f t="shared" si="1958"/>
        <v>BC$1482</v>
      </c>
      <c r="BD1501" s="4" t="str">
        <f t="shared" si="1958"/>
        <v>BD$1482</v>
      </c>
      <c r="BE1501" s="4" t="str">
        <f t="shared" si="1958"/>
        <v>BE$1482</v>
      </c>
      <c r="BF1501" s="4" t="str">
        <f t="shared" si="1958"/>
        <v>BF$1482</v>
      </c>
      <c r="BG1501" s="4" t="str">
        <f t="shared" si="1958"/>
        <v>BG$1482</v>
      </c>
      <c r="BH1501" s="4" t="str">
        <f t="shared" si="1958"/>
        <v>BH$1482</v>
      </c>
      <c r="BI1501" s="4" t="str">
        <f t="shared" si="1958"/>
        <v>BI$1482</v>
      </c>
      <c r="BJ1501" s="4" t="str">
        <f t="shared" si="1958"/>
        <v>BJ$1482</v>
      </c>
      <c r="BK1501" s="4" t="str">
        <f t="shared" si="1958"/>
        <v>BK$1482</v>
      </c>
      <c r="BL1501" s="4" t="str">
        <f t="shared" si="1958"/>
        <v>BL$1482</v>
      </c>
      <c r="BM1501" s="4" t="str">
        <f t="shared" si="1958"/>
        <v>BM$1482</v>
      </c>
      <c r="BN1501" s="4" t="str">
        <f t="shared" si="1958"/>
        <v>BN$1482</v>
      </c>
      <c r="BO1501" s="4" t="str">
        <f t="shared" si="1958"/>
        <v>BO$1482</v>
      </c>
      <c r="BP1501" s="4" t="str">
        <f t="shared" si="1958"/>
        <v>BP$1482</v>
      </c>
      <c r="BQ1501" s="4" t="str">
        <f t="shared" si="1958"/>
        <v>BQ$1482</v>
      </c>
      <c r="BR1501" s="4" t="str">
        <f t="shared" si="1958"/>
        <v>BR$1482</v>
      </c>
      <c r="BS1501" s="4" t="str">
        <f t="shared" si="1958"/>
        <v>BS$1482</v>
      </c>
      <c r="BT1501" s="4" t="str">
        <f t="shared" si="1958"/>
        <v>BT$1482</v>
      </c>
      <c r="BU1501" s="4" t="str">
        <f t="shared" si="1958"/>
        <v>BU$1482</v>
      </c>
      <c r="BV1501" s="4" t="str">
        <f t="shared" si="1958"/>
        <v>BV$1482</v>
      </c>
      <c r="BW1501" s="4" t="str">
        <f t="shared" si="1958"/>
        <v>BW$1482</v>
      </c>
      <c r="BX1501" s="4" t="str">
        <f t="shared" si="1958"/>
        <v>BX$1482</v>
      </c>
      <c r="BY1501" s="4" t="str">
        <f t="shared" si="1958"/>
        <v>BY$1482</v>
      </c>
      <c r="BZ1501" s="4" t="str">
        <f t="shared" si="1958"/>
        <v>BZ$1482</v>
      </c>
      <c r="CA1501" s="4" t="str">
        <f t="shared" si="1958"/>
        <v>CA$1482</v>
      </c>
      <c r="CB1501" s="4" t="str">
        <f t="shared" si="1958"/>
        <v>CB$1482</v>
      </c>
      <c r="CC1501" s="4" t="str">
        <f t="shared" si="1958"/>
        <v>CC$1482</v>
      </c>
      <c r="CD1501" s="4" t="str">
        <f t="shared" si="1958"/>
        <v>CD$1482</v>
      </c>
      <c r="CE1501" s="4" t="str">
        <f t="shared" si="1958"/>
        <v>CE$1482</v>
      </c>
      <c r="CF1501" s="4" t="str">
        <f t="shared" ref="CF1501:CL1501" si="1959">ADDRESS(ROW(CF1482),COLUMN(CF1482),2)</f>
        <v>CF$1482</v>
      </c>
      <c r="CG1501" s="4" t="str">
        <f t="shared" si="1959"/>
        <v>CG$1482</v>
      </c>
      <c r="CH1501" s="4" t="str">
        <f t="shared" si="1959"/>
        <v>CH$1482</v>
      </c>
      <c r="CI1501" s="4" t="str">
        <f t="shared" si="1959"/>
        <v>CI$1482</v>
      </c>
      <c r="CJ1501" s="4" t="str">
        <f t="shared" si="1959"/>
        <v>CJ$1482</v>
      </c>
      <c r="CK1501" s="4" t="str">
        <f t="shared" si="1959"/>
        <v>CK$1482</v>
      </c>
      <c r="CL1501" s="4" t="str">
        <f t="shared" si="1959"/>
        <v>CL$1482</v>
      </c>
      <c r="CN1501" s="213"/>
      <c r="CO1501" s="4" t="str">
        <f t="shared" ref="CO1501:DK1501" si="1960">ADDRESS(ROW(CO1482),COLUMN(CO1482),2)</f>
        <v>CO$1482</v>
      </c>
      <c r="CP1501" s="4" t="str">
        <f t="shared" si="1960"/>
        <v>CP$1482</v>
      </c>
      <c r="CQ1501" s="4" t="str">
        <f t="shared" si="1960"/>
        <v>CQ$1482</v>
      </c>
      <c r="CR1501" s="4" t="str">
        <f t="shared" si="1960"/>
        <v>CR$1482</v>
      </c>
      <c r="CS1501" s="4" t="str">
        <f t="shared" si="1960"/>
        <v>CS$1482</v>
      </c>
      <c r="CT1501" s="4" t="str">
        <f t="shared" si="1960"/>
        <v>CT$1482</v>
      </c>
      <c r="CU1501" s="4" t="str">
        <f t="shared" si="1960"/>
        <v>CU$1482</v>
      </c>
      <c r="CV1501" s="4" t="str">
        <f t="shared" si="1960"/>
        <v>CV$1482</v>
      </c>
      <c r="CW1501" s="4" t="str">
        <f t="shared" si="1960"/>
        <v>CW$1482</v>
      </c>
      <c r="CX1501" s="4" t="str">
        <f t="shared" si="1960"/>
        <v>CX$1482</v>
      </c>
      <c r="CY1501" s="4" t="str">
        <f t="shared" si="1960"/>
        <v>CY$1482</v>
      </c>
      <c r="CZ1501" s="4" t="str">
        <f t="shared" si="1960"/>
        <v>CZ$1482</v>
      </c>
      <c r="DA1501" s="4" t="str">
        <f t="shared" si="1960"/>
        <v>DA$1482</v>
      </c>
      <c r="DB1501" s="4" t="str">
        <f t="shared" si="1960"/>
        <v>DB$1482</v>
      </c>
      <c r="DC1501" s="4" t="str">
        <f t="shared" si="1960"/>
        <v>DC$1482</v>
      </c>
      <c r="DD1501" s="4" t="str">
        <f t="shared" si="1960"/>
        <v>DD$1482</v>
      </c>
      <c r="DE1501" s="4" t="str">
        <f t="shared" si="1960"/>
        <v>DE$1482</v>
      </c>
      <c r="DF1501" s="4" t="str">
        <f t="shared" si="1960"/>
        <v>DF$1482</v>
      </c>
      <c r="DG1501" s="4" t="str">
        <f t="shared" si="1960"/>
        <v>DG$1482</v>
      </c>
      <c r="DH1501" s="4" t="str">
        <f t="shared" si="1960"/>
        <v>DH$1482</v>
      </c>
      <c r="DI1501" s="4" t="str">
        <f t="shared" si="1960"/>
        <v>DI$1482</v>
      </c>
      <c r="DJ1501" s="4" t="str">
        <f t="shared" si="1960"/>
        <v>DJ$1482</v>
      </c>
      <c r="DK1501" s="4" t="str">
        <f t="shared" si="1960"/>
        <v>DK$1482</v>
      </c>
      <c r="DL1501" s="4" t="str">
        <f t="shared" ref="DL1501" si="1961">ADDRESS(ROW(DL1482),COLUMN(DL1482),2)</f>
        <v>DL$1482</v>
      </c>
    </row>
    <row r="1502" spans="1:116" x14ac:dyDescent="0.4">
      <c r="B1502" t="s">
        <v>332</v>
      </c>
      <c r="D1502" t="s">
        <v>770</v>
      </c>
      <c r="E1502" s="8" t="str">
        <f t="shared" si="1951"/>
        <v>1502 LAMORT-S</v>
      </c>
      <c r="G1502" s="136" t="str">
        <f>G1467</f>
        <v>Secondary volume driver</v>
      </c>
      <c r="H1502" s="12"/>
      <c r="I1502" s="60"/>
      <c r="J1502" s="60"/>
      <c r="K1502" s="15"/>
      <c r="L1502" s="15"/>
      <c r="M1502" s="15"/>
      <c r="N1502" s="15"/>
      <c r="O1502" s="15"/>
      <c r="P1502" s="15"/>
      <c r="R1502" s="15"/>
      <c r="S1502" s="179" t="str">
        <f t="shared" ref="S1502:AX1502" si="1962">S1467</f>
        <v>S$19</v>
      </c>
      <c r="T1502" s="179" t="str">
        <f t="shared" si="1962"/>
        <v>T$19</v>
      </c>
      <c r="U1502" s="179" t="str">
        <f t="shared" si="1962"/>
        <v>U$19</v>
      </c>
      <c r="V1502" s="179" t="str">
        <f t="shared" si="1962"/>
        <v>V$19</v>
      </c>
      <c r="W1502" s="179" t="str">
        <f t="shared" si="1962"/>
        <v>W$19</v>
      </c>
      <c r="X1502" s="179" t="str">
        <f t="shared" si="1962"/>
        <v>X$19</v>
      </c>
      <c r="Y1502" s="179" t="str">
        <f t="shared" si="1962"/>
        <v>Y$19</v>
      </c>
      <c r="Z1502" s="179" t="str">
        <f t="shared" si="1962"/>
        <v>Z$19</v>
      </c>
      <c r="AA1502" s="179" t="str">
        <f t="shared" si="1962"/>
        <v>AA$19</v>
      </c>
      <c r="AB1502" s="179" t="str">
        <f t="shared" si="1962"/>
        <v>AB$19</v>
      </c>
      <c r="AC1502" s="179" t="str">
        <f t="shared" si="1962"/>
        <v>AC$19</v>
      </c>
      <c r="AD1502" s="179" t="str">
        <f t="shared" si="1962"/>
        <v>AD$19</v>
      </c>
      <c r="AE1502" s="179" t="str">
        <f t="shared" si="1962"/>
        <v>AE$19</v>
      </c>
      <c r="AF1502" s="179" t="str">
        <f t="shared" si="1962"/>
        <v>AF$19</v>
      </c>
      <c r="AG1502" s="179" t="str">
        <f t="shared" si="1962"/>
        <v>AG$19</v>
      </c>
      <c r="AH1502" s="179" t="str">
        <f t="shared" si="1962"/>
        <v>AH$19</v>
      </c>
      <c r="AI1502" s="179" t="str">
        <f t="shared" si="1962"/>
        <v>AI$19</v>
      </c>
      <c r="AJ1502" s="179" t="str">
        <f t="shared" si="1962"/>
        <v>AJ$19</v>
      </c>
      <c r="AK1502" s="179" t="str">
        <f t="shared" si="1962"/>
        <v>AK$19</v>
      </c>
      <c r="AL1502" s="179" t="str">
        <f t="shared" si="1962"/>
        <v>AL$19</v>
      </c>
      <c r="AM1502" s="179" t="str">
        <f t="shared" si="1962"/>
        <v>AM$19</v>
      </c>
      <c r="AN1502" s="179" t="str">
        <f t="shared" si="1962"/>
        <v>AN$19</v>
      </c>
      <c r="AO1502" s="179" t="str">
        <f t="shared" si="1962"/>
        <v>AO$19</v>
      </c>
      <c r="AP1502" s="179" t="str">
        <f t="shared" si="1962"/>
        <v>AP$19</v>
      </c>
      <c r="AQ1502" s="179" t="str">
        <f t="shared" si="1962"/>
        <v>AQ$19</v>
      </c>
      <c r="AR1502" s="179" t="str">
        <f t="shared" si="1962"/>
        <v>AR$19</v>
      </c>
      <c r="AS1502" s="179" t="str">
        <f t="shared" si="1962"/>
        <v>AS$19</v>
      </c>
      <c r="AT1502" s="179" t="str">
        <f t="shared" si="1962"/>
        <v>AT$19</v>
      </c>
      <c r="AU1502" s="179" t="str">
        <f t="shared" si="1962"/>
        <v>AU$19</v>
      </c>
      <c r="AV1502" s="179" t="str">
        <f t="shared" si="1962"/>
        <v>AV$19</v>
      </c>
      <c r="AW1502" s="179" t="str">
        <f t="shared" si="1962"/>
        <v>AW$19</v>
      </c>
      <c r="AX1502" s="179" t="str">
        <f t="shared" si="1962"/>
        <v>AX$19</v>
      </c>
      <c r="AY1502" s="179" t="str">
        <f t="shared" ref="AY1502:CD1502" si="1963">AY1467</f>
        <v>AY$19</v>
      </c>
      <c r="AZ1502" s="179" t="str">
        <f t="shared" si="1963"/>
        <v>AZ$19</v>
      </c>
      <c r="BA1502" s="179" t="str">
        <f t="shared" si="1963"/>
        <v>BA$19</v>
      </c>
      <c r="BB1502" s="179" t="str">
        <f t="shared" si="1963"/>
        <v>BB$19</v>
      </c>
      <c r="BC1502" s="179" t="str">
        <f t="shared" si="1963"/>
        <v>BC$19</v>
      </c>
      <c r="BD1502" s="179" t="str">
        <f t="shared" si="1963"/>
        <v>BD$19</v>
      </c>
      <c r="BE1502" s="179" t="str">
        <f t="shared" si="1963"/>
        <v>BE$19</v>
      </c>
      <c r="BF1502" s="179" t="str">
        <f t="shared" si="1963"/>
        <v>BF$19</v>
      </c>
      <c r="BG1502" s="179" t="str">
        <f t="shared" si="1963"/>
        <v>BG$19</v>
      </c>
      <c r="BH1502" s="179" t="str">
        <f t="shared" si="1963"/>
        <v>BH$19</v>
      </c>
      <c r="BI1502" s="179" t="str">
        <f t="shared" si="1963"/>
        <v>BI$19</v>
      </c>
      <c r="BJ1502" s="179" t="str">
        <f t="shared" si="1963"/>
        <v>BJ$19</v>
      </c>
      <c r="BK1502" s="179" t="str">
        <f t="shared" si="1963"/>
        <v>BK$19</v>
      </c>
      <c r="BL1502" s="179" t="str">
        <f t="shared" si="1963"/>
        <v>BL$19</v>
      </c>
      <c r="BM1502" s="179" t="str">
        <f t="shared" si="1963"/>
        <v>BM$19</v>
      </c>
      <c r="BN1502" s="179" t="str">
        <f t="shared" si="1963"/>
        <v>BN$19</v>
      </c>
      <c r="BO1502" s="179" t="str">
        <f t="shared" si="1963"/>
        <v>BO$19</v>
      </c>
      <c r="BP1502" s="179" t="str">
        <f t="shared" si="1963"/>
        <v>BP$19</v>
      </c>
      <c r="BQ1502" s="179" t="str">
        <f t="shared" si="1963"/>
        <v>BQ$19</v>
      </c>
      <c r="BR1502" s="179" t="str">
        <f t="shared" si="1963"/>
        <v>BR$19</v>
      </c>
      <c r="BS1502" s="179" t="str">
        <f t="shared" si="1963"/>
        <v>BS$19</v>
      </c>
      <c r="BT1502" s="179" t="str">
        <f t="shared" si="1963"/>
        <v>BT$19</v>
      </c>
      <c r="BU1502" s="179" t="str">
        <f t="shared" si="1963"/>
        <v>BU$19</v>
      </c>
      <c r="BV1502" s="179" t="str">
        <f t="shared" si="1963"/>
        <v>BV$19</v>
      </c>
      <c r="BW1502" s="179" t="str">
        <f t="shared" si="1963"/>
        <v>BW$19</v>
      </c>
      <c r="BX1502" s="179" t="str">
        <f t="shared" si="1963"/>
        <v>BX$19</v>
      </c>
      <c r="BY1502" s="179" t="str">
        <f t="shared" si="1963"/>
        <v>BY$19</v>
      </c>
      <c r="BZ1502" s="179" t="str">
        <f t="shared" si="1963"/>
        <v>BZ$19</v>
      </c>
      <c r="CA1502" s="179" t="str">
        <f t="shared" si="1963"/>
        <v>CA$19</v>
      </c>
      <c r="CB1502" s="179" t="str">
        <f t="shared" si="1963"/>
        <v>CB$19</v>
      </c>
      <c r="CC1502" s="179" t="str">
        <f t="shared" si="1963"/>
        <v>CC$19</v>
      </c>
      <c r="CD1502" s="179" t="str">
        <f t="shared" si="1963"/>
        <v>CD$19</v>
      </c>
      <c r="CE1502" s="179" t="str">
        <f t="shared" ref="CE1502:CL1502" si="1964">CE1467</f>
        <v>CE$19</v>
      </c>
      <c r="CF1502" s="179" t="str">
        <f t="shared" si="1964"/>
        <v>CF$19</v>
      </c>
      <c r="CG1502" s="179" t="str">
        <f t="shared" si="1964"/>
        <v>CG$19</v>
      </c>
      <c r="CH1502" s="179" t="str">
        <f t="shared" si="1964"/>
        <v>CH$19</v>
      </c>
      <c r="CI1502" s="179" t="str">
        <f t="shared" si="1964"/>
        <v>CI$19</v>
      </c>
      <c r="CJ1502" s="179" t="str">
        <f t="shared" si="1964"/>
        <v>CJ$19</v>
      </c>
      <c r="CK1502" s="179" t="str">
        <f t="shared" si="1964"/>
        <v>CK$19</v>
      </c>
      <c r="CL1502" s="179" t="str">
        <f t="shared" si="1964"/>
        <v>CL$19</v>
      </c>
      <c r="CN1502" s="60"/>
      <c r="CO1502" s="179" t="str">
        <f t="shared" ref="CO1502:DK1502" si="1965">CO1467</f>
        <v>CO$19</v>
      </c>
      <c r="CP1502" s="179" t="str">
        <f t="shared" si="1965"/>
        <v>CP$19</v>
      </c>
      <c r="CQ1502" s="179" t="str">
        <f t="shared" si="1965"/>
        <v>CQ$19</v>
      </c>
      <c r="CR1502" s="179" t="str">
        <f t="shared" si="1965"/>
        <v>CR$19</v>
      </c>
      <c r="CS1502" s="179" t="str">
        <f t="shared" si="1965"/>
        <v>CS$19</v>
      </c>
      <c r="CT1502" s="179" t="str">
        <f t="shared" si="1965"/>
        <v>CT$19</v>
      </c>
      <c r="CU1502" s="179" t="str">
        <f t="shared" si="1965"/>
        <v>CU$19</v>
      </c>
      <c r="CV1502" s="179" t="str">
        <f t="shared" si="1965"/>
        <v>CV$19</v>
      </c>
      <c r="CW1502" s="179" t="str">
        <f t="shared" si="1965"/>
        <v>CW$19</v>
      </c>
      <c r="CX1502" s="179" t="str">
        <f t="shared" si="1965"/>
        <v>CX$19</v>
      </c>
      <c r="CY1502" s="179" t="str">
        <f t="shared" si="1965"/>
        <v>CY$19</v>
      </c>
      <c r="CZ1502" s="179" t="str">
        <f t="shared" si="1965"/>
        <v>CZ$19</v>
      </c>
      <c r="DA1502" s="179" t="str">
        <f t="shared" si="1965"/>
        <v>DA$19</v>
      </c>
      <c r="DB1502" s="179" t="str">
        <f t="shared" si="1965"/>
        <v>DB$19</v>
      </c>
      <c r="DC1502" s="179" t="str">
        <f t="shared" si="1965"/>
        <v>DC$19</v>
      </c>
      <c r="DD1502" s="179" t="str">
        <f t="shared" si="1965"/>
        <v>DD$19</v>
      </c>
      <c r="DE1502" s="179" t="str">
        <f t="shared" si="1965"/>
        <v>DE$19</v>
      </c>
      <c r="DF1502" s="179" t="str">
        <f t="shared" si="1965"/>
        <v>DF$19</v>
      </c>
      <c r="DG1502" s="179" t="str">
        <f t="shared" si="1965"/>
        <v>DG$19</v>
      </c>
      <c r="DH1502" s="179" t="str">
        <f t="shared" si="1965"/>
        <v>DH$19</v>
      </c>
      <c r="DI1502" s="179" t="str">
        <f t="shared" si="1965"/>
        <v>DI$19</v>
      </c>
      <c r="DJ1502" s="179" t="str">
        <f t="shared" si="1965"/>
        <v>DJ$19</v>
      </c>
      <c r="DK1502" s="179" t="str">
        <f t="shared" si="1965"/>
        <v>DK$19</v>
      </c>
      <c r="DL1502" s="179" t="str">
        <f t="shared" ref="DL1502" si="1966">DL1467</f>
        <v>DL$19</v>
      </c>
    </row>
    <row r="1503" spans="1:116" x14ac:dyDescent="0.4">
      <c r="E1503" s="8"/>
      <c r="H1503" s="12"/>
      <c r="I1503" s="60"/>
      <c r="J1503" s="60"/>
      <c r="K1503" s="15"/>
      <c r="L1503" s="15"/>
      <c r="M1503" s="15"/>
      <c r="N1503" s="15"/>
      <c r="O1503" s="15"/>
      <c r="P1503" s="15"/>
      <c r="R1503" s="15"/>
      <c r="S1503" s="76"/>
      <c r="T1503" s="76"/>
      <c r="U1503" s="76"/>
      <c r="V1503" s="76"/>
      <c r="W1503" s="76"/>
      <c r="X1503" s="76"/>
      <c r="Y1503" s="76"/>
      <c r="Z1503" s="76"/>
      <c r="AA1503" s="76"/>
      <c r="AB1503" s="76"/>
      <c r="AC1503" s="76"/>
      <c r="AD1503" s="76"/>
      <c r="AE1503" s="76"/>
      <c r="AF1503" s="76"/>
      <c r="AG1503" s="76"/>
      <c r="AH1503" s="76"/>
      <c r="AI1503" s="76"/>
      <c r="AJ1503" s="76"/>
      <c r="AK1503" s="76"/>
      <c r="AL1503" s="76"/>
      <c r="AM1503" s="76"/>
      <c r="AN1503" s="76"/>
      <c r="AO1503" s="76"/>
      <c r="AP1503" s="76"/>
      <c r="AQ1503" s="76"/>
      <c r="AR1503" s="76"/>
      <c r="AS1503" s="76"/>
      <c r="AT1503" s="76"/>
      <c r="AU1503" s="76"/>
      <c r="AV1503" s="76"/>
      <c r="AW1503" s="76"/>
      <c r="AX1503" s="76"/>
      <c r="AY1503" s="76"/>
      <c r="AZ1503" s="76"/>
      <c r="BA1503" s="76"/>
      <c r="BB1503" s="76"/>
      <c r="BC1503" s="76"/>
      <c r="BD1503" s="76"/>
      <c r="BE1503" s="76"/>
      <c r="BF1503" s="76"/>
      <c r="BG1503" s="76"/>
      <c r="BH1503" s="76"/>
      <c r="BI1503" s="76"/>
      <c r="BJ1503" s="76"/>
      <c r="BK1503" s="76"/>
      <c r="BL1503" s="76"/>
      <c r="BM1503" s="76"/>
      <c r="BN1503" s="76"/>
      <c r="BO1503" s="76"/>
      <c r="BP1503" s="76"/>
      <c r="BQ1503" s="76"/>
      <c r="BR1503" s="76"/>
      <c r="BS1503" s="76"/>
      <c r="BT1503" s="76"/>
      <c r="BU1503" s="76"/>
      <c r="BV1503" s="76"/>
      <c r="BW1503" s="76"/>
      <c r="BX1503" s="76"/>
      <c r="BY1503" s="76"/>
      <c r="BZ1503" s="76"/>
      <c r="CA1503" s="76"/>
      <c r="CB1503" s="76"/>
      <c r="CC1503" s="76"/>
      <c r="CD1503" s="76"/>
      <c r="CE1503" s="76"/>
      <c r="CF1503" s="76"/>
      <c r="CG1503" s="76"/>
      <c r="CH1503" s="76"/>
      <c r="CI1503" s="76"/>
      <c r="CJ1503" s="76"/>
      <c r="CK1503" s="76"/>
      <c r="CL1503" s="76"/>
      <c r="CN1503" s="60"/>
      <c r="CO1503" s="76"/>
      <c r="CP1503" s="76"/>
      <c r="CQ1503" s="76"/>
      <c r="CR1503" s="76"/>
      <c r="CS1503" s="76"/>
      <c r="CT1503" s="76"/>
      <c r="CU1503" s="76"/>
      <c r="CV1503" s="76"/>
      <c r="CW1503" s="76"/>
      <c r="CX1503" s="76"/>
      <c r="CY1503" s="76"/>
      <c r="CZ1503" s="76"/>
      <c r="DA1503" s="76"/>
      <c r="DB1503" s="76"/>
      <c r="DC1503" s="76"/>
      <c r="DD1503" s="76"/>
      <c r="DE1503" s="76"/>
      <c r="DF1503" s="76"/>
      <c r="DG1503" s="76"/>
      <c r="DH1503" s="76"/>
      <c r="DI1503" s="76"/>
      <c r="DJ1503" s="76"/>
      <c r="DK1503" s="76"/>
      <c r="DL1503" s="76"/>
    </row>
    <row r="1504" spans="1:116" x14ac:dyDescent="0.4">
      <c r="A1504" s="174"/>
      <c r="E1504" s="8"/>
      <c r="G1504" s="175" t="s">
        <v>490</v>
      </c>
      <c r="H1504" s="174"/>
      <c r="I1504" s="176"/>
      <c r="J1504" s="176"/>
      <c r="K1504" s="197"/>
      <c r="L1504" s="197"/>
      <c r="M1504" s="197"/>
      <c r="N1504" s="197"/>
      <c r="O1504" s="197"/>
      <c r="P1504" s="197"/>
      <c r="R1504" s="198"/>
      <c r="S1504" s="174"/>
      <c r="T1504" s="174"/>
      <c r="U1504" s="174"/>
      <c r="V1504" s="174"/>
      <c r="W1504" s="174"/>
      <c r="X1504" s="174"/>
      <c r="Y1504" s="174"/>
      <c r="Z1504" s="174"/>
      <c r="AA1504" s="174"/>
      <c r="AB1504" s="174"/>
      <c r="AC1504" s="174"/>
      <c r="AD1504" s="174"/>
      <c r="AE1504" s="174"/>
      <c r="AF1504" s="174"/>
      <c r="AG1504" s="174"/>
      <c r="AH1504" s="174"/>
      <c r="AI1504" s="174"/>
      <c r="AJ1504" s="174"/>
      <c r="AK1504" s="174"/>
      <c r="AL1504" s="174"/>
      <c r="AM1504" s="174"/>
      <c r="AN1504" s="174"/>
      <c r="AO1504" s="174"/>
      <c r="AP1504" s="174"/>
      <c r="AQ1504" s="174"/>
      <c r="AR1504" s="174"/>
      <c r="AS1504" s="174"/>
      <c r="AT1504" s="174"/>
      <c r="AU1504" s="174"/>
      <c r="AV1504" s="174"/>
      <c r="AW1504" s="174"/>
      <c r="AX1504" s="174"/>
      <c r="AY1504" s="174"/>
      <c r="AZ1504" s="174"/>
      <c r="BA1504" s="174"/>
      <c r="BB1504" s="174"/>
      <c r="BC1504" s="174"/>
      <c r="BD1504" s="174"/>
      <c r="BE1504" s="174"/>
      <c r="BF1504" s="174"/>
      <c r="BG1504" s="174"/>
      <c r="BH1504" s="174"/>
      <c r="BI1504" s="174"/>
      <c r="BJ1504" s="174"/>
      <c r="BK1504" s="174"/>
      <c r="BL1504" s="174"/>
      <c r="BM1504" s="174"/>
      <c r="BN1504" s="174"/>
      <c r="BO1504" s="174"/>
      <c r="BP1504" s="174"/>
      <c r="BQ1504" s="174"/>
      <c r="BR1504" s="174"/>
      <c r="BS1504" s="174"/>
      <c r="BT1504" s="174"/>
      <c r="BU1504" s="174"/>
      <c r="BV1504" s="174"/>
      <c r="BW1504" s="174"/>
      <c r="BX1504" s="174"/>
      <c r="BY1504" s="174"/>
      <c r="BZ1504" s="174"/>
      <c r="CA1504" s="174"/>
      <c r="CB1504" s="174"/>
      <c r="CC1504" s="174"/>
      <c r="CD1504" s="174"/>
      <c r="CE1504" s="174"/>
      <c r="CF1504" s="174"/>
      <c r="CG1504" s="174"/>
      <c r="CH1504" s="174"/>
      <c r="CI1504" s="174"/>
      <c r="CJ1504" s="174"/>
      <c r="CK1504" s="174"/>
      <c r="CL1504" s="174"/>
      <c r="CN1504" s="176"/>
      <c r="CO1504" s="174"/>
      <c r="CP1504" s="174"/>
      <c r="CQ1504" s="174"/>
      <c r="CR1504" s="174"/>
      <c r="CS1504" s="174"/>
      <c r="CT1504" s="174"/>
      <c r="CU1504" s="174"/>
      <c r="CV1504" s="174"/>
      <c r="CW1504" s="174"/>
      <c r="CX1504" s="174"/>
      <c r="CY1504" s="174"/>
      <c r="CZ1504" s="174"/>
      <c r="DA1504" s="174"/>
      <c r="DB1504" s="174"/>
      <c r="DC1504" s="174"/>
      <c r="DD1504" s="174"/>
      <c r="DE1504" s="174"/>
      <c r="DF1504" s="174"/>
      <c r="DG1504" s="174"/>
      <c r="DH1504" s="174"/>
      <c r="DI1504" s="174"/>
      <c r="DJ1504" s="174"/>
      <c r="DK1504" s="174"/>
      <c r="DL1504" s="174"/>
    </row>
    <row r="1505" spans="1:116" x14ac:dyDescent="0.4">
      <c r="A1505" s="174"/>
      <c r="E1505" s="8"/>
      <c r="G1505" s="175" t="s">
        <v>492</v>
      </c>
      <c r="H1505" s="174"/>
      <c r="I1505" s="176"/>
      <c r="J1505" s="176"/>
      <c r="K1505" s="197"/>
      <c r="L1505" s="197"/>
      <c r="M1505" s="197"/>
      <c r="N1505" s="197"/>
      <c r="O1505" s="197"/>
      <c r="P1505" s="197"/>
      <c r="R1505" s="198"/>
      <c r="S1505" s="174"/>
      <c r="T1505" s="174"/>
      <c r="U1505" s="174"/>
      <c r="V1505" s="174"/>
      <c r="W1505" s="174"/>
      <c r="X1505" s="174"/>
      <c r="Y1505" s="174"/>
      <c r="Z1505" s="174"/>
      <c r="AA1505" s="174"/>
      <c r="AB1505" s="174"/>
      <c r="AC1505" s="174"/>
      <c r="AD1505" s="174"/>
      <c r="AE1505" s="174"/>
      <c r="AF1505" s="174"/>
      <c r="AG1505" s="174"/>
      <c r="AH1505" s="174"/>
      <c r="AI1505" s="174"/>
      <c r="AJ1505" s="174"/>
      <c r="AK1505" s="174"/>
      <c r="AL1505" s="174"/>
      <c r="AM1505" s="174"/>
      <c r="AN1505" s="174"/>
      <c r="AO1505" s="174"/>
      <c r="AP1505" s="174"/>
      <c r="AQ1505" s="174"/>
      <c r="AR1505" s="174"/>
      <c r="AS1505" s="174"/>
      <c r="AT1505" s="174"/>
      <c r="AU1505" s="174"/>
      <c r="AV1505" s="174"/>
      <c r="AW1505" s="174"/>
      <c r="AX1505" s="174"/>
      <c r="AY1505" s="174"/>
      <c r="AZ1505" s="174"/>
      <c r="BA1505" s="174"/>
      <c r="BB1505" s="174"/>
      <c r="BC1505" s="174"/>
      <c r="BD1505" s="174"/>
      <c r="BE1505" s="174"/>
      <c r="BF1505" s="174"/>
      <c r="BG1505" s="174"/>
      <c r="BH1505" s="174"/>
      <c r="BI1505" s="174"/>
      <c r="BJ1505" s="174"/>
      <c r="BK1505" s="174"/>
      <c r="BL1505" s="174"/>
      <c r="BM1505" s="174"/>
      <c r="BN1505" s="174"/>
      <c r="BO1505" s="174"/>
      <c r="BP1505" s="174"/>
      <c r="BQ1505" s="174"/>
      <c r="BR1505" s="174"/>
      <c r="BS1505" s="174"/>
      <c r="BT1505" s="174"/>
      <c r="BU1505" s="174"/>
      <c r="BV1505" s="174"/>
      <c r="BW1505" s="174"/>
      <c r="BX1505" s="174"/>
      <c r="BY1505" s="174"/>
      <c r="BZ1505" s="174"/>
      <c r="CA1505" s="174"/>
      <c r="CB1505" s="174"/>
      <c r="CC1505" s="174"/>
      <c r="CD1505" s="174"/>
      <c r="CE1505" s="174"/>
      <c r="CF1505" s="174"/>
      <c r="CG1505" s="174"/>
      <c r="CH1505" s="174"/>
      <c r="CI1505" s="174"/>
      <c r="CJ1505" s="174"/>
      <c r="CK1505" s="174"/>
      <c r="CL1505" s="174"/>
      <c r="CN1505" s="176"/>
      <c r="CO1505" s="174"/>
      <c r="CP1505" s="174"/>
      <c r="CQ1505" s="174"/>
      <c r="CR1505" s="174"/>
      <c r="CS1505" s="174"/>
      <c r="CT1505" s="174"/>
      <c r="CU1505" s="174"/>
      <c r="CV1505" s="174"/>
      <c r="CW1505" s="174"/>
      <c r="CX1505" s="174"/>
      <c r="CY1505" s="174"/>
      <c r="CZ1505" s="174"/>
      <c r="DA1505" s="174"/>
      <c r="DB1505" s="174"/>
      <c r="DC1505" s="174"/>
      <c r="DD1505" s="174"/>
      <c r="DE1505" s="174"/>
      <c r="DF1505" s="174"/>
      <c r="DG1505" s="174"/>
      <c r="DH1505" s="174"/>
      <c r="DI1505" s="174"/>
      <c r="DJ1505" s="174"/>
      <c r="DK1505" s="174"/>
      <c r="DL1505" s="174"/>
    </row>
    <row r="1506" spans="1:116" x14ac:dyDescent="0.4">
      <c r="A1506" s="174"/>
      <c r="E1506" s="8"/>
      <c r="G1506" s="175" t="s">
        <v>461</v>
      </c>
      <c r="H1506" s="174"/>
      <c r="I1506" s="176"/>
      <c r="J1506" s="176"/>
      <c r="K1506" s="197"/>
      <c r="L1506" s="197"/>
      <c r="M1506" s="197"/>
      <c r="N1506" s="197"/>
      <c r="O1506" s="197"/>
      <c r="P1506" s="197"/>
      <c r="R1506" s="198"/>
      <c r="S1506" s="199" t="str">
        <f t="shared" ref="S1506:AX1506" si="1967">S$20</f>
        <v>S$16</v>
      </c>
      <c r="T1506" s="199" t="str">
        <f t="shared" si="1967"/>
        <v>T$16</v>
      </c>
      <c r="U1506" s="199" t="str">
        <f t="shared" si="1967"/>
        <v>U$16</v>
      </c>
      <c r="V1506" s="199" t="str">
        <f t="shared" si="1967"/>
        <v>V$16</v>
      </c>
      <c r="W1506" s="199" t="str">
        <f t="shared" si="1967"/>
        <v>W$16</v>
      </c>
      <c r="X1506" s="199" t="str">
        <f t="shared" si="1967"/>
        <v>X$16</v>
      </c>
      <c r="Y1506" s="199" t="str">
        <f t="shared" si="1967"/>
        <v>Y$16</v>
      </c>
      <c r="Z1506" s="199" t="str">
        <f t="shared" si="1967"/>
        <v>Z$16</v>
      </c>
      <c r="AA1506" s="199" t="str">
        <f t="shared" si="1967"/>
        <v>AA$16</v>
      </c>
      <c r="AB1506" s="199" t="str">
        <f t="shared" si="1967"/>
        <v>AB$16</v>
      </c>
      <c r="AC1506" s="199" t="str">
        <f t="shared" si="1967"/>
        <v>AC$16</v>
      </c>
      <c r="AD1506" s="199" t="str">
        <f t="shared" si="1967"/>
        <v>AD$16</v>
      </c>
      <c r="AE1506" s="199" t="str">
        <f t="shared" si="1967"/>
        <v>AE$16</v>
      </c>
      <c r="AF1506" s="199" t="str">
        <f t="shared" si="1967"/>
        <v>AF$16</v>
      </c>
      <c r="AG1506" s="199" t="str">
        <f t="shared" si="1967"/>
        <v>AG$16</v>
      </c>
      <c r="AH1506" s="199" t="str">
        <f t="shared" si="1967"/>
        <v>AH$16</v>
      </c>
      <c r="AI1506" s="199" t="str">
        <f t="shared" si="1967"/>
        <v>AI$16</v>
      </c>
      <c r="AJ1506" s="199" t="str">
        <f t="shared" si="1967"/>
        <v>AJ$16</v>
      </c>
      <c r="AK1506" s="199" t="str">
        <f t="shared" si="1967"/>
        <v>AK$16</v>
      </c>
      <c r="AL1506" s="199" t="str">
        <f t="shared" si="1967"/>
        <v>AL$16</v>
      </c>
      <c r="AM1506" s="199" t="str">
        <f t="shared" si="1967"/>
        <v>AM$16</v>
      </c>
      <c r="AN1506" s="199" t="str">
        <f t="shared" si="1967"/>
        <v>AN$16</v>
      </c>
      <c r="AO1506" s="199" t="str">
        <f t="shared" si="1967"/>
        <v>AO$16</v>
      </c>
      <c r="AP1506" s="199" t="str">
        <f t="shared" si="1967"/>
        <v>AP$16</v>
      </c>
      <c r="AQ1506" s="199" t="str">
        <f t="shared" si="1967"/>
        <v>AQ$16</v>
      </c>
      <c r="AR1506" s="199" t="str">
        <f t="shared" si="1967"/>
        <v>AR$16</v>
      </c>
      <c r="AS1506" s="199" t="str">
        <f t="shared" si="1967"/>
        <v>AS$16</v>
      </c>
      <c r="AT1506" s="199" t="str">
        <f t="shared" si="1967"/>
        <v>AT$16</v>
      </c>
      <c r="AU1506" s="199" t="str">
        <f t="shared" si="1967"/>
        <v>AU$16</v>
      </c>
      <c r="AV1506" s="199" t="str">
        <f t="shared" si="1967"/>
        <v>AV$16</v>
      </c>
      <c r="AW1506" s="199" t="str">
        <f t="shared" si="1967"/>
        <v>AW$16</v>
      </c>
      <c r="AX1506" s="199" t="str">
        <f t="shared" si="1967"/>
        <v>AX$16</v>
      </c>
      <c r="AY1506" s="199" t="str">
        <f t="shared" ref="AY1506:CD1506" si="1968">AY$20</f>
        <v>AY$16</v>
      </c>
      <c r="AZ1506" s="199" t="str">
        <f t="shared" si="1968"/>
        <v>AZ$16</v>
      </c>
      <c r="BA1506" s="199" t="str">
        <f t="shared" si="1968"/>
        <v>BA$16</v>
      </c>
      <c r="BB1506" s="199" t="str">
        <f t="shared" si="1968"/>
        <v>BB$16</v>
      </c>
      <c r="BC1506" s="199" t="str">
        <f t="shared" si="1968"/>
        <v>BC$16</v>
      </c>
      <c r="BD1506" s="199" t="str">
        <f t="shared" si="1968"/>
        <v>BD$16</v>
      </c>
      <c r="BE1506" s="199" t="str">
        <f t="shared" si="1968"/>
        <v>BE$16</v>
      </c>
      <c r="BF1506" s="199" t="str">
        <f t="shared" si="1968"/>
        <v>BF$16</v>
      </c>
      <c r="BG1506" s="199" t="str">
        <f t="shared" si="1968"/>
        <v>BG$16</v>
      </c>
      <c r="BH1506" s="199" t="str">
        <f t="shared" si="1968"/>
        <v>BH$16</v>
      </c>
      <c r="BI1506" s="199" t="str">
        <f t="shared" si="1968"/>
        <v>BI$16</v>
      </c>
      <c r="BJ1506" s="199" t="str">
        <f t="shared" si="1968"/>
        <v>BJ$16</v>
      </c>
      <c r="BK1506" s="199" t="str">
        <f t="shared" si="1968"/>
        <v>BK$16</v>
      </c>
      <c r="BL1506" s="199" t="str">
        <f t="shared" si="1968"/>
        <v>BL$16</v>
      </c>
      <c r="BM1506" s="199" t="str">
        <f t="shared" si="1968"/>
        <v>BM$16</v>
      </c>
      <c r="BN1506" s="199" t="str">
        <f t="shared" si="1968"/>
        <v>BN$16</v>
      </c>
      <c r="BO1506" s="199" t="str">
        <f t="shared" si="1968"/>
        <v>BO$16</v>
      </c>
      <c r="BP1506" s="199" t="str">
        <f t="shared" si="1968"/>
        <v>BP$16</v>
      </c>
      <c r="BQ1506" s="199" t="str">
        <f t="shared" si="1968"/>
        <v>BQ$16</v>
      </c>
      <c r="BR1506" s="199" t="str">
        <f t="shared" si="1968"/>
        <v>BR$16</v>
      </c>
      <c r="BS1506" s="199" t="str">
        <f t="shared" si="1968"/>
        <v>BS$16</v>
      </c>
      <c r="BT1506" s="199" t="str">
        <f t="shared" si="1968"/>
        <v>BT$16</v>
      </c>
      <c r="BU1506" s="199" t="str">
        <f t="shared" si="1968"/>
        <v>BU$16</v>
      </c>
      <c r="BV1506" s="199" t="str">
        <f t="shared" si="1968"/>
        <v>BV$16</v>
      </c>
      <c r="BW1506" s="199" t="str">
        <f t="shared" si="1968"/>
        <v>BW$16</v>
      </c>
      <c r="BX1506" s="199" t="str">
        <f t="shared" si="1968"/>
        <v>BX$16</v>
      </c>
      <c r="BY1506" s="199" t="str">
        <f t="shared" si="1968"/>
        <v>BY$16</v>
      </c>
      <c r="BZ1506" s="199" t="str">
        <f t="shared" si="1968"/>
        <v>BZ$16</v>
      </c>
      <c r="CA1506" s="199" t="str">
        <f t="shared" si="1968"/>
        <v>CA$16</v>
      </c>
      <c r="CB1506" s="199" t="str">
        <f t="shared" si="1968"/>
        <v>CB$16</v>
      </c>
      <c r="CC1506" s="199" t="str">
        <f t="shared" si="1968"/>
        <v>CC$16</v>
      </c>
      <c r="CD1506" s="199" t="str">
        <f t="shared" si="1968"/>
        <v>CD$16</v>
      </c>
      <c r="CE1506" s="199" t="str">
        <f t="shared" ref="CE1506:CL1506" si="1969">CE$20</f>
        <v>CE$16</v>
      </c>
      <c r="CF1506" s="199" t="str">
        <f t="shared" si="1969"/>
        <v>CF$16</v>
      </c>
      <c r="CG1506" s="199" t="str">
        <f t="shared" si="1969"/>
        <v>CG$16</v>
      </c>
      <c r="CH1506" s="199" t="str">
        <f t="shared" si="1969"/>
        <v>CH$16</v>
      </c>
      <c r="CI1506" s="199" t="str">
        <f t="shared" si="1969"/>
        <v>CI$16</v>
      </c>
      <c r="CJ1506" s="199" t="str">
        <f t="shared" si="1969"/>
        <v>CJ$16</v>
      </c>
      <c r="CK1506" s="199" t="str">
        <f t="shared" si="1969"/>
        <v>CK$16</v>
      </c>
      <c r="CL1506" s="199" t="str">
        <f t="shared" si="1969"/>
        <v>CL$16</v>
      </c>
      <c r="CN1506" s="176"/>
      <c r="CO1506" s="199" t="str">
        <f t="shared" ref="CO1506:DL1506" si="1970">CO$20</f>
        <v>CO$16</v>
      </c>
      <c r="CP1506" s="199" t="str">
        <f t="shared" si="1970"/>
        <v>CP$16</v>
      </c>
      <c r="CQ1506" s="199" t="str">
        <f t="shared" si="1970"/>
        <v>CQ$16</v>
      </c>
      <c r="CR1506" s="199" t="str">
        <f t="shared" si="1970"/>
        <v>CR$16</v>
      </c>
      <c r="CS1506" s="199" t="str">
        <f t="shared" si="1970"/>
        <v>CS$16</v>
      </c>
      <c r="CT1506" s="199" t="str">
        <f t="shared" si="1970"/>
        <v>CT$16</v>
      </c>
      <c r="CU1506" s="199" t="str">
        <f t="shared" si="1970"/>
        <v>CU$16</v>
      </c>
      <c r="CV1506" s="199" t="str">
        <f t="shared" si="1970"/>
        <v>CV$16</v>
      </c>
      <c r="CW1506" s="199" t="str">
        <f t="shared" si="1970"/>
        <v>CW$16</v>
      </c>
      <c r="CX1506" s="199" t="str">
        <f t="shared" si="1970"/>
        <v>CX$16</v>
      </c>
      <c r="CY1506" s="199" t="str">
        <f t="shared" si="1970"/>
        <v>CY$16</v>
      </c>
      <c r="CZ1506" s="199" t="str">
        <f t="shared" si="1970"/>
        <v>CZ$16</v>
      </c>
      <c r="DA1506" s="199" t="str">
        <f t="shared" si="1970"/>
        <v>DA$16</v>
      </c>
      <c r="DB1506" s="199" t="str">
        <f t="shared" si="1970"/>
        <v>DB$16</v>
      </c>
      <c r="DC1506" s="199" t="str">
        <f t="shared" si="1970"/>
        <v>DC$16</v>
      </c>
      <c r="DD1506" s="199" t="str">
        <f t="shared" si="1970"/>
        <v>DD$16</v>
      </c>
      <c r="DE1506" s="199" t="str">
        <f t="shared" si="1970"/>
        <v>DE$16</v>
      </c>
      <c r="DF1506" s="199" t="str">
        <f t="shared" si="1970"/>
        <v>DF$16</v>
      </c>
      <c r="DG1506" s="199" t="str">
        <f t="shared" si="1970"/>
        <v>DG$16</v>
      </c>
      <c r="DH1506" s="199" t="str">
        <f t="shared" si="1970"/>
        <v>DH$16</v>
      </c>
      <c r="DI1506" s="199" t="str">
        <f t="shared" si="1970"/>
        <v>DI$16</v>
      </c>
      <c r="DJ1506" s="199" t="str">
        <f t="shared" si="1970"/>
        <v>DJ$16</v>
      </c>
      <c r="DK1506" s="199" t="str">
        <f t="shared" si="1970"/>
        <v>DK$16</v>
      </c>
      <c r="DL1506" s="199" t="str">
        <f t="shared" si="1970"/>
        <v>DL$16</v>
      </c>
    </row>
    <row r="1507" spans="1:116" x14ac:dyDescent="0.4">
      <c r="A1507" s="174"/>
      <c r="E1507" s="8"/>
      <c r="G1507" s="175" t="s">
        <v>462</v>
      </c>
      <c r="H1507" s="200"/>
      <c r="I1507" s="201"/>
      <c r="J1507" s="201"/>
      <c r="K1507" s="202"/>
      <c r="L1507" s="202"/>
      <c r="M1507" s="202"/>
      <c r="N1507" s="202"/>
      <c r="O1507" s="202"/>
      <c r="P1507" s="202"/>
      <c r="R1507" s="202"/>
      <c r="S1507" s="199" t="str">
        <f t="shared" ref="S1507:AX1507" si="1971">S$21</f>
        <v>S$17</v>
      </c>
      <c r="T1507" s="199" t="str">
        <f t="shared" si="1971"/>
        <v>T$17</v>
      </c>
      <c r="U1507" s="199" t="str">
        <f t="shared" si="1971"/>
        <v>U$17</v>
      </c>
      <c r="V1507" s="199" t="str">
        <f t="shared" si="1971"/>
        <v>V$17</v>
      </c>
      <c r="W1507" s="199" t="str">
        <f t="shared" si="1971"/>
        <v>W$17</v>
      </c>
      <c r="X1507" s="199" t="str">
        <f t="shared" si="1971"/>
        <v>X$17</v>
      </c>
      <c r="Y1507" s="199" t="str">
        <f t="shared" si="1971"/>
        <v>Y$17</v>
      </c>
      <c r="Z1507" s="199" t="str">
        <f t="shared" si="1971"/>
        <v>Z$17</v>
      </c>
      <c r="AA1507" s="199" t="str">
        <f t="shared" si="1971"/>
        <v>AA$17</v>
      </c>
      <c r="AB1507" s="199" t="str">
        <f t="shared" si="1971"/>
        <v>AB$17</v>
      </c>
      <c r="AC1507" s="199" t="str">
        <f t="shared" si="1971"/>
        <v>AC$17</v>
      </c>
      <c r="AD1507" s="199" t="str">
        <f t="shared" si="1971"/>
        <v>AD$17</v>
      </c>
      <c r="AE1507" s="199" t="str">
        <f t="shared" si="1971"/>
        <v>AE$17</v>
      </c>
      <c r="AF1507" s="199" t="str">
        <f t="shared" si="1971"/>
        <v>AF$17</v>
      </c>
      <c r="AG1507" s="199" t="str">
        <f t="shared" si="1971"/>
        <v>AG$17</v>
      </c>
      <c r="AH1507" s="199" t="str">
        <f t="shared" si="1971"/>
        <v>AH$17</v>
      </c>
      <c r="AI1507" s="199" t="str">
        <f t="shared" si="1971"/>
        <v>AI$17</v>
      </c>
      <c r="AJ1507" s="199" t="str">
        <f t="shared" si="1971"/>
        <v>AJ$17</v>
      </c>
      <c r="AK1507" s="199" t="str">
        <f t="shared" si="1971"/>
        <v>AK$17</v>
      </c>
      <c r="AL1507" s="199" t="str">
        <f t="shared" si="1971"/>
        <v>AL$17</v>
      </c>
      <c r="AM1507" s="199" t="str">
        <f t="shared" si="1971"/>
        <v>AM$17</v>
      </c>
      <c r="AN1507" s="199" t="str">
        <f t="shared" si="1971"/>
        <v>AN$17</v>
      </c>
      <c r="AO1507" s="199" t="str">
        <f t="shared" si="1971"/>
        <v>AO$17</v>
      </c>
      <c r="AP1507" s="199" t="str">
        <f t="shared" si="1971"/>
        <v>AP$17</v>
      </c>
      <c r="AQ1507" s="199" t="str">
        <f t="shared" si="1971"/>
        <v>AQ$17</v>
      </c>
      <c r="AR1507" s="199" t="str">
        <f t="shared" si="1971"/>
        <v>AR$17</v>
      </c>
      <c r="AS1507" s="199" t="str">
        <f t="shared" si="1971"/>
        <v>AS$17</v>
      </c>
      <c r="AT1507" s="199" t="str">
        <f t="shared" si="1971"/>
        <v>AT$17</v>
      </c>
      <c r="AU1507" s="199" t="str">
        <f t="shared" si="1971"/>
        <v>AU$17</v>
      </c>
      <c r="AV1507" s="199" t="str">
        <f t="shared" si="1971"/>
        <v>AV$17</v>
      </c>
      <c r="AW1507" s="199" t="str">
        <f t="shared" si="1971"/>
        <v>AW$17</v>
      </c>
      <c r="AX1507" s="199" t="str">
        <f t="shared" si="1971"/>
        <v>AX$17</v>
      </c>
      <c r="AY1507" s="199" t="str">
        <f t="shared" ref="AY1507:CD1507" si="1972">AY$21</f>
        <v>AY$17</v>
      </c>
      <c r="AZ1507" s="199" t="str">
        <f t="shared" si="1972"/>
        <v>AZ$17</v>
      </c>
      <c r="BA1507" s="199" t="str">
        <f t="shared" si="1972"/>
        <v>BA$17</v>
      </c>
      <c r="BB1507" s="199" t="str">
        <f t="shared" si="1972"/>
        <v>BB$17</v>
      </c>
      <c r="BC1507" s="199" t="str">
        <f t="shared" si="1972"/>
        <v>BC$17</v>
      </c>
      <c r="BD1507" s="199" t="str">
        <f t="shared" si="1972"/>
        <v>BD$17</v>
      </c>
      <c r="BE1507" s="199" t="str">
        <f t="shared" si="1972"/>
        <v>BE$17</v>
      </c>
      <c r="BF1507" s="199" t="str">
        <f t="shared" si="1972"/>
        <v>BF$17</v>
      </c>
      <c r="BG1507" s="199" t="str">
        <f t="shared" si="1972"/>
        <v>BG$17</v>
      </c>
      <c r="BH1507" s="199" t="str">
        <f t="shared" si="1972"/>
        <v>BH$17</v>
      </c>
      <c r="BI1507" s="199" t="str">
        <f t="shared" si="1972"/>
        <v>BI$17</v>
      </c>
      <c r="BJ1507" s="199" t="str">
        <f t="shared" si="1972"/>
        <v>BJ$17</v>
      </c>
      <c r="BK1507" s="199" t="str">
        <f t="shared" si="1972"/>
        <v>BK$17</v>
      </c>
      <c r="BL1507" s="199" t="str">
        <f t="shared" si="1972"/>
        <v>BL$17</v>
      </c>
      <c r="BM1507" s="199" t="str">
        <f t="shared" si="1972"/>
        <v>BM$17</v>
      </c>
      <c r="BN1507" s="199" t="str">
        <f t="shared" si="1972"/>
        <v>BN$17</v>
      </c>
      <c r="BO1507" s="199" t="str">
        <f t="shared" si="1972"/>
        <v>BO$17</v>
      </c>
      <c r="BP1507" s="199" t="str">
        <f t="shared" si="1972"/>
        <v>BP$17</v>
      </c>
      <c r="BQ1507" s="199" t="str">
        <f t="shared" si="1972"/>
        <v>BQ$17</v>
      </c>
      <c r="BR1507" s="199" t="str">
        <f t="shared" si="1972"/>
        <v>BR$17</v>
      </c>
      <c r="BS1507" s="199" t="str">
        <f t="shared" si="1972"/>
        <v>BS$17</v>
      </c>
      <c r="BT1507" s="199" t="str">
        <f t="shared" si="1972"/>
        <v>BT$17</v>
      </c>
      <c r="BU1507" s="199" t="str">
        <f t="shared" si="1972"/>
        <v>BU$17</v>
      </c>
      <c r="BV1507" s="199" t="str">
        <f t="shared" si="1972"/>
        <v>BV$17</v>
      </c>
      <c r="BW1507" s="199" t="str">
        <f t="shared" si="1972"/>
        <v>BW$17</v>
      </c>
      <c r="BX1507" s="199" t="str">
        <f t="shared" si="1972"/>
        <v>BX$17</v>
      </c>
      <c r="BY1507" s="199" t="str">
        <f t="shared" si="1972"/>
        <v>BY$17</v>
      </c>
      <c r="BZ1507" s="199" t="str">
        <f t="shared" si="1972"/>
        <v>BZ$17</v>
      </c>
      <c r="CA1507" s="199" t="str">
        <f t="shared" si="1972"/>
        <v>CA$17</v>
      </c>
      <c r="CB1507" s="199" t="str">
        <f t="shared" si="1972"/>
        <v>CB$17</v>
      </c>
      <c r="CC1507" s="199" t="str">
        <f t="shared" si="1972"/>
        <v>CC$17</v>
      </c>
      <c r="CD1507" s="199" t="str">
        <f t="shared" si="1972"/>
        <v>CD$17</v>
      </c>
      <c r="CE1507" s="199" t="str">
        <f t="shared" ref="CE1507:CL1507" si="1973">CE$21</f>
        <v>CE$17</v>
      </c>
      <c r="CF1507" s="199" t="str">
        <f t="shared" si="1973"/>
        <v>CF$17</v>
      </c>
      <c r="CG1507" s="199" t="str">
        <f t="shared" si="1973"/>
        <v>CG$17</v>
      </c>
      <c r="CH1507" s="199" t="str">
        <f t="shared" si="1973"/>
        <v>CH$17</v>
      </c>
      <c r="CI1507" s="199" t="str">
        <f t="shared" si="1973"/>
        <v>CI$17</v>
      </c>
      <c r="CJ1507" s="199" t="str">
        <f t="shared" si="1973"/>
        <v>CJ$17</v>
      </c>
      <c r="CK1507" s="199" t="str">
        <f t="shared" si="1973"/>
        <v>CK$17</v>
      </c>
      <c r="CL1507" s="199" t="str">
        <f t="shared" si="1973"/>
        <v>CL$17</v>
      </c>
      <c r="CN1507" s="201"/>
      <c r="CO1507" s="199" t="str">
        <f t="shared" ref="CO1507:DL1507" si="1974">CO$21</f>
        <v>CO$17</v>
      </c>
      <c r="CP1507" s="199" t="str">
        <f t="shared" si="1974"/>
        <v>CP$17</v>
      </c>
      <c r="CQ1507" s="199" t="str">
        <f t="shared" si="1974"/>
        <v>CQ$17</v>
      </c>
      <c r="CR1507" s="199" t="str">
        <f t="shared" si="1974"/>
        <v>CR$17</v>
      </c>
      <c r="CS1507" s="199" t="str">
        <f t="shared" si="1974"/>
        <v>CS$17</v>
      </c>
      <c r="CT1507" s="199" t="str">
        <f t="shared" si="1974"/>
        <v>CT$17</v>
      </c>
      <c r="CU1507" s="199" t="str">
        <f t="shared" si="1974"/>
        <v>CU$17</v>
      </c>
      <c r="CV1507" s="199" t="str">
        <f t="shared" si="1974"/>
        <v>CV$17</v>
      </c>
      <c r="CW1507" s="199" t="str">
        <f t="shared" si="1974"/>
        <v>CW$17</v>
      </c>
      <c r="CX1507" s="199" t="str">
        <f t="shared" si="1974"/>
        <v>CX$17</v>
      </c>
      <c r="CY1507" s="199" t="str">
        <f t="shared" si="1974"/>
        <v>CY$17</v>
      </c>
      <c r="CZ1507" s="199" t="str">
        <f t="shared" si="1974"/>
        <v>CZ$17</v>
      </c>
      <c r="DA1507" s="199" t="str">
        <f t="shared" si="1974"/>
        <v>DA$17</v>
      </c>
      <c r="DB1507" s="199" t="str">
        <f t="shared" si="1974"/>
        <v>DB$17</v>
      </c>
      <c r="DC1507" s="199" t="str">
        <f t="shared" si="1974"/>
        <v>DC$17</v>
      </c>
      <c r="DD1507" s="199" t="str">
        <f t="shared" si="1974"/>
        <v>DD$17</v>
      </c>
      <c r="DE1507" s="199" t="str">
        <f t="shared" si="1974"/>
        <v>DE$17</v>
      </c>
      <c r="DF1507" s="199" t="str">
        <f t="shared" si="1974"/>
        <v>DF$17</v>
      </c>
      <c r="DG1507" s="199" t="str">
        <f t="shared" si="1974"/>
        <v>DG$17</v>
      </c>
      <c r="DH1507" s="199" t="str">
        <f t="shared" si="1974"/>
        <v>DH$17</v>
      </c>
      <c r="DI1507" s="199" t="str">
        <f t="shared" si="1974"/>
        <v>DI$17</v>
      </c>
      <c r="DJ1507" s="199" t="str">
        <f t="shared" si="1974"/>
        <v>DJ$17</v>
      </c>
      <c r="DK1507" s="199" t="str">
        <f t="shared" si="1974"/>
        <v>DK$17</v>
      </c>
      <c r="DL1507" s="199" t="str">
        <f t="shared" si="1974"/>
        <v>DL$17</v>
      </c>
    </row>
    <row r="1508" spans="1:116" x14ac:dyDescent="0.4">
      <c r="A1508" s="174"/>
      <c r="E1508" s="8"/>
      <c r="G1508" s="175" t="s">
        <v>491</v>
      </c>
      <c r="H1508" s="200"/>
      <c r="I1508" s="201"/>
      <c r="J1508" s="201"/>
      <c r="K1508" s="202"/>
      <c r="L1508" s="202"/>
      <c r="M1508" s="202"/>
      <c r="N1508" s="202"/>
      <c r="O1508" s="202"/>
      <c r="P1508" s="202"/>
      <c r="R1508" s="202"/>
      <c r="S1508" s="190"/>
      <c r="T1508" s="190"/>
      <c r="U1508" s="190"/>
      <c r="V1508" s="190"/>
      <c r="W1508" s="190"/>
      <c r="X1508" s="190"/>
      <c r="Y1508" s="190"/>
      <c r="Z1508" s="190"/>
      <c r="AA1508" s="190"/>
      <c r="AB1508" s="190"/>
      <c r="AC1508" s="190"/>
      <c r="AD1508" s="190"/>
      <c r="AE1508" s="190"/>
      <c r="AF1508" s="190"/>
      <c r="AG1508" s="190"/>
      <c r="AH1508" s="190"/>
      <c r="AI1508" s="190"/>
      <c r="AJ1508" s="190"/>
      <c r="AK1508" s="190"/>
      <c r="AL1508" s="190"/>
      <c r="AM1508" s="190"/>
      <c r="AN1508" s="190"/>
      <c r="AO1508" s="190"/>
      <c r="AP1508" s="190"/>
      <c r="AQ1508" s="190"/>
      <c r="AR1508" s="190"/>
      <c r="AS1508" s="190"/>
      <c r="AT1508" s="190"/>
      <c r="AU1508" s="190"/>
      <c r="AV1508" s="190"/>
      <c r="AW1508" s="190"/>
      <c r="AX1508" s="190"/>
      <c r="AY1508" s="190"/>
      <c r="AZ1508" s="190"/>
      <c r="BA1508" s="190"/>
      <c r="BB1508" s="190"/>
      <c r="BC1508" s="190"/>
      <c r="BD1508" s="190"/>
      <c r="BE1508" s="190"/>
      <c r="BF1508" s="190"/>
      <c r="BG1508" s="190"/>
      <c r="BH1508" s="190"/>
      <c r="BI1508" s="190"/>
      <c r="BJ1508" s="190"/>
      <c r="BK1508" s="190"/>
      <c r="BL1508" s="190"/>
      <c r="BM1508" s="190"/>
      <c r="BN1508" s="190"/>
      <c r="BO1508" s="190"/>
      <c r="BP1508" s="190"/>
      <c r="BQ1508" s="190"/>
      <c r="BR1508" s="190"/>
      <c r="BS1508" s="190"/>
      <c r="BT1508" s="190"/>
      <c r="BU1508" s="190"/>
      <c r="BV1508" s="190"/>
      <c r="BW1508" s="190"/>
      <c r="BX1508" s="190"/>
      <c r="BY1508" s="190"/>
      <c r="BZ1508" s="190"/>
      <c r="CA1508" s="190"/>
      <c r="CB1508" s="190"/>
      <c r="CC1508" s="190"/>
      <c r="CD1508" s="190"/>
      <c r="CE1508" s="190"/>
      <c r="CF1508" s="190"/>
      <c r="CG1508" s="190"/>
      <c r="CH1508" s="190"/>
      <c r="CI1508" s="190"/>
      <c r="CJ1508" s="190"/>
      <c r="CK1508" s="190"/>
      <c r="CL1508" s="190"/>
      <c r="CN1508" s="201"/>
      <c r="CO1508" s="190"/>
      <c r="CP1508" s="190"/>
      <c r="CQ1508" s="190"/>
      <c r="CR1508" s="190"/>
      <c r="CS1508" s="190"/>
      <c r="CT1508" s="190"/>
      <c r="CU1508" s="190"/>
      <c r="CV1508" s="190"/>
      <c r="CW1508" s="190"/>
      <c r="CX1508" s="190"/>
      <c r="CY1508" s="190"/>
      <c r="CZ1508" s="190"/>
      <c r="DA1508" s="190"/>
      <c r="DB1508" s="190"/>
      <c r="DC1508" s="190"/>
      <c r="DD1508" s="190"/>
      <c r="DE1508" s="190"/>
      <c r="DF1508" s="190"/>
      <c r="DG1508" s="190"/>
      <c r="DH1508" s="190"/>
      <c r="DI1508" s="190"/>
      <c r="DJ1508" s="190"/>
      <c r="DK1508" s="190"/>
      <c r="DL1508" s="190"/>
    </row>
    <row r="1509" spans="1:116" x14ac:dyDescent="0.4">
      <c r="A1509" s="174"/>
      <c r="E1509" s="8"/>
      <c r="G1509" s="175" t="s">
        <v>505</v>
      </c>
      <c r="H1509" s="200"/>
      <c r="I1509" s="201"/>
      <c r="J1509" s="201"/>
      <c r="K1509" s="202"/>
      <c r="L1509" s="202"/>
      <c r="M1509" s="202"/>
      <c r="N1509" s="202"/>
      <c r="O1509" s="202"/>
      <c r="P1509" s="202"/>
      <c r="R1509" s="202"/>
      <c r="S1509" s="190"/>
      <c r="T1509" s="190"/>
      <c r="U1509" s="190"/>
      <c r="V1509" s="190"/>
      <c r="W1509" s="190"/>
      <c r="X1509" s="190"/>
      <c r="Y1509" s="190"/>
      <c r="Z1509" s="190"/>
      <c r="AA1509" s="190"/>
      <c r="AB1509" s="190"/>
      <c r="AC1509" s="190"/>
      <c r="AD1509" s="190"/>
      <c r="AE1509" s="190"/>
      <c r="AF1509" s="190"/>
      <c r="AG1509" s="190"/>
      <c r="AH1509" s="190"/>
      <c r="AI1509" s="190"/>
      <c r="AJ1509" s="190"/>
      <c r="AK1509" s="190"/>
      <c r="AL1509" s="190"/>
      <c r="AM1509" s="190"/>
      <c r="AN1509" s="190"/>
      <c r="AO1509" s="190"/>
      <c r="AP1509" s="190"/>
      <c r="AQ1509" s="190"/>
      <c r="AR1509" s="190"/>
      <c r="AS1509" s="190"/>
      <c r="AT1509" s="190"/>
      <c r="AU1509" s="190"/>
      <c r="AV1509" s="190"/>
      <c r="AW1509" s="190"/>
      <c r="AX1509" s="190"/>
      <c r="AY1509" s="190"/>
      <c r="AZ1509" s="190"/>
      <c r="BA1509" s="190"/>
      <c r="BB1509" s="190"/>
      <c r="BC1509" s="190"/>
      <c r="BD1509" s="190"/>
      <c r="BE1509" s="190"/>
      <c r="BF1509" s="190"/>
      <c r="BG1509" s="190"/>
      <c r="BH1509" s="190"/>
      <c r="BI1509" s="190"/>
      <c r="BJ1509" s="190"/>
      <c r="BK1509" s="190"/>
      <c r="BL1509" s="190"/>
      <c r="BM1509" s="190"/>
      <c r="BN1509" s="190"/>
      <c r="BO1509" s="190"/>
      <c r="BP1509" s="190"/>
      <c r="BQ1509" s="190"/>
      <c r="BR1509" s="190"/>
      <c r="BS1509" s="190"/>
      <c r="BT1509" s="190"/>
      <c r="BU1509" s="190"/>
      <c r="BV1509" s="190"/>
      <c r="BW1509" s="190"/>
      <c r="BX1509" s="190"/>
      <c r="BY1509" s="190"/>
      <c r="BZ1509" s="190"/>
      <c r="CA1509" s="190"/>
      <c r="CB1509" s="190"/>
      <c r="CC1509" s="190"/>
      <c r="CD1509" s="190"/>
      <c r="CE1509" s="190"/>
      <c r="CF1509" s="190"/>
      <c r="CG1509" s="190"/>
      <c r="CH1509" s="190"/>
      <c r="CI1509" s="190"/>
      <c r="CJ1509" s="190"/>
      <c r="CK1509" s="190"/>
      <c r="CL1509" s="190"/>
      <c r="CN1509" s="201"/>
      <c r="CO1509" s="190"/>
      <c r="CP1509" s="190"/>
      <c r="CQ1509" s="190"/>
      <c r="CR1509" s="190"/>
      <c r="CS1509" s="190"/>
      <c r="CT1509" s="190"/>
      <c r="CU1509" s="190"/>
      <c r="CV1509" s="190"/>
      <c r="CW1509" s="190"/>
      <c r="CX1509" s="190"/>
      <c r="CY1509" s="190"/>
      <c r="CZ1509" s="190"/>
      <c r="DA1509" s="190"/>
      <c r="DB1509" s="190"/>
      <c r="DC1509" s="190"/>
      <c r="DD1509" s="190"/>
      <c r="DE1509" s="190"/>
      <c r="DF1509" s="190"/>
      <c r="DG1509" s="190"/>
      <c r="DH1509" s="190"/>
      <c r="DI1509" s="190"/>
      <c r="DJ1509" s="190"/>
      <c r="DK1509" s="190"/>
      <c r="DL1509" s="190"/>
    </row>
    <row r="1510" spans="1:116" x14ac:dyDescent="0.4">
      <c r="A1510" s="174"/>
      <c r="E1510" s="8"/>
      <c r="G1510" s="175" t="s">
        <v>463</v>
      </c>
      <c r="H1510" s="200"/>
      <c r="I1510" s="201"/>
      <c r="J1510" s="201"/>
      <c r="K1510" s="202"/>
      <c r="L1510" s="202"/>
      <c r="M1510" s="202"/>
      <c r="N1510" s="202"/>
      <c r="O1510" s="202"/>
      <c r="P1510" s="202"/>
      <c r="R1510" s="202"/>
      <c r="S1510" s="190" t="str">
        <f t="shared" ref="S1510:AX1510" si="1975">S$22</f>
        <v>S$18</v>
      </c>
      <c r="T1510" s="190" t="str">
        <f t="shared" si="1975"/>
        <v>T$18</v>
      </c>
      <c r="U1510" s="190" t="str">
        <f t="shared" si="1975"/>
        <v>U$18</v>
      </c>
      <c r="V1510" s="190" t="str">
        <f t="shared" si="1975"/>
        <v>V$18</v>
      </c>
      <c r="W1510" s="190" t="str">
        <f t="shared" si="1975"/>
        <v>W$18</v>
      </c>
      <c r="X1510" s="190" t="str">
        <f t="shared" si="1975"/>
        <v>X$18</v>
      </c>
      <c r="Y1510" s="190" t="str">
        <f t="shared" si="1975"/>
        <v>Y$18</v>
      </c>
      <c r="Z1510" s="190" t="str">
        <f t="shared" si="1975"/>
        <v>Z$18</v>
      </c>
      <c r="AA1510" s="190" t="str">
        <f t="shared" si="1975"/>
        <v>AA$18</v>
      </c>
      <c r="AB1510" s="190" t="str">
        <f t="shared" si="1975"/>
        <v>AB$18</v>
      </c>
      <c r="AC1510" s="190" t="str">
        <f t="shared" si="1975"/>
        <v>AC$18</v>
      </c>
      <c r="AD1510" s="190" t="str">
        <f t="shared" si="1975"/>
        <v>AD$18</v>
      </c>
      <c r="AE1510" s="190" t="str">
        <f t="shared" si="1975"/>
        <v>AE$18</v>
      </c>
      <c r="AF1510" s="190" t="str">
        <f t="shared" si="1975"/>
        <v>AF$18</v>
      </c>
      <c r="AG1510" s="190" t="str">
        <f t="shared" si="1975"/>
        <v>AG$18</v>
      </c>
      <c r="AH1510" s="190" t="str">
        <f t="shared" si="1975"/>
        <v>AH$18</v>
      </c>
      <c r="AI1510" s="190" t="str">
        <f t="shared" si="1975"/>
        <v>AI$18</v>
      </c>
      <c r="AJ1510" s="190" t="str">
        <f t="shared" si="1975"/>
        <v>AJ$18</v>
      </c>
      <c r="AK1510" s="190" t="str">
        <f t="shared" si="1975"/>
        <v>AK$18</v>
      </c>
      <c r="AL1510" s="190" t="str">
        <f t="shared" si="1975"/>
        <v>AL$18</v>
      </c>
      <c r="AM1510" s="190" t="str">
        <f t="shared" si="1975"/>
        <v>AM$18</v>
      </c>
      <c r="AN1510" s="190" t="str">
        <f t="shared" si="1975"/>
        <v>AN$18</v>
      </c>
      <c r="AO1510" s="190" t="str">
        <f t="shared" si="1975"/>
        <v>AO$18</v>
      </c>
      <c r="AP1510" s="190" t="str">
        <f t="shared" si="1975"/>
        <v>AP$18</v>
      </c>
      <c r="AQ1510" s="190" t="str">
        <f t="shared" si="1975"/>
        <v>AQ$18</v>
      </c>
      <c r="AR1510" s="190" t="str">
        <f t="shared" si="1975"/>
        <v>AR$18</v>
      </c>
      <c r="AS1510" s="190" t="str">
        <f t="shared" si="1975"/>
        <v>AS$18</v>
      </c>
      <c r="AT1510" s="190" t="str">
        <f t="shared" si="1975"/>
        <v>AT$18</v>
      </c>
      <c r="AU1510" s="190" t="str">
        <f t="shared" si="1975"/>
        <v>AU$18</v>
      </c>
      <c r="AV1510" s="190" t="str">
        <f t="shared" si="1975"/>
        <v>AV$18</v>
      </c>
      <c r="AW1510" s="190" t="str">
        <f t="shared" si="1975"/>
        <v>AW$18</v>
      </c>
      <c r="AX1510" s="190" t="str">
        <f t="shared" si="1975"/>
        <v>AX$18</v>
      </c>
      <c r="AY1510" s="190" t="str">
        <f t="shared" ref="AY1510:CD1510" si="1976">AY$22</f>
        <v>AY$18</v>
      </c>
      <c r="AZ1510" s="190" t="str">
        <f t="shared" si="1976"/>
        <v>AZ$18</v>
      </c>
      <c r="BA1510" s="190" t="str">
        <f t="shared" si="1976"/>
        <v>BA$18</v>
      </c>
      <c r="BB1510" s="190" t="str">
        <f t="shared" si="1976"/>
        <v>BB$18</v>
      </c>
      <c r="BC1510" s="190" t="str">
        <f t="shared" si="1976"/>
        <v>BC$18</v>
      </c>
      <c r="BD1510" s="190" t="str">
        <f t="shared" si="1976"/>
        <v>BD$18</v>
      </c>
      <c r="BE1510" s="190" t="str">
        <f t="shared" si="1976"/>
        <v>BE$18</v>
      </c>
      <c r="BF1510" s="190" t="str">
        <f t="shared" si="1976"/>
        <v>BF$18</v>
      </c>
      <c r="BG1510" s="190" t="str">
        <f t="shared" si="1976"/>
        <v>BG$18</v>
      </c>
      <c r="BH1510" s="190" t="str">
        <f t="shared" si="1976"/>
        <v>BH$18</v>
      </c>
      <c r="BI1510" s="190" t="str">
        <f t="shared" si="1976"/>
        <v>BI$18</v>
      </c>
      <c r="BJ1510" s="190" t="str">
        <f t="shared" si="1976"/>
        <v>BJ$18</v>
      </c>
      <c r="BK1510" s="190" t="str">
        <f t="shared" si="1976"/>
        <v>BK$18</v>
      </c>
      <c r="BL1510" s="190" t="str">
        <f t="shared" si="1976"/>
        <v>BL$18</v>
      </c>
      <c r="BM1510" s="190" t="str">
        <f t="shared" si="1976"/>
        <v>BM$18</v>
      </c>
      <c r="BN1510" s="190" t="str">
        <f t="shared" si="1976"/>
        <v>BN$18</v>
      </c>
      <c r="BO1510" s="190" t="str">
        <f t="shared" si="1976"/>
        <v>BO$18</v>
      </c>
      <c r="BP1510" s="190" t="str">
        <f t="shared" si="1976"/>
        <v>BP$18</v>
      </c>
      <c r="BQ1510" s="190" t="str">
        <f t="shared" si="1976"/>
        <v>BQ$18</v>
      </c>
      <c r="BR1510" s="190" t="str">
        <f t="shared" si="1976"/>
        <v>BR$18</v>
      </c>
      <c r="BS1510" s="190" t="str">
        <f t="shared" si="1976"/>
        <v>BS$18</v>
      </c>
      <c r="BT1510" s="190" t="str">
        <f t="shared" si="1976"/>
        <v>BT$18</v>
      </c>
      <c r="BU1510" s="190" t="str">
        <f t="shared" si="1976"/>
        <v>BU$18</v>
      </c>
      <c r="BV1510" s="190" t="str">
        <f t="shared" si="1976"/>
        <v>BV$18</v>
      </c>
      <c r="BW1510" s="190" t="str">
        <f t="shared" si="1976"/>
        <v>BW$18</v>
      </c>
      <c r="BX1510" s="190" t="str">
        <f t="shared" si="1976"/>
        <v>BX$18</v>
      </c>
      <c r="BY1510" s="190" t="str">
        <f t="shared" si="1976"/>
        <v>BY$18</v>
      </c>
      <c r="BZ1510" s="190" t="str">
        <f t="shared" si="1976"/>
        <v>BZ$18</v>
      </c>
      <c r="CA1510" s="190" t="str">
        <f t="shared" si="1976"/>
        <v>CA$18</v>
      </c>
      <c r="CB1510" s="190" t="str">
        <f t="shared" si="1976"/>
        <v>CB$18</v>
      </c>
      <c r="CC1510" s="190" t="str">
        <f t="shared" si="1976"/>
        <v>CC$18</v>
      </c>
      <c r="CD1510" s="190" t="str">
        <f t="shared" si="1976"/>
        <v>CD$18</v>
      </c>
      <c r="CE1510" s="190" t="str">
        <f t="shared" ref="CE1510:CL1510" si="1977">CE$22</f>
        <v>CE$18</v>
      </c>
      <c r="CF1510" s="190" t="str">
        <f t="shared" si="1977"/>
        <v>CF$18</v>
      </c>
      <c r="CG1510" s="190" t="str">
        <f t="shared" si="1977"/>
        <v>CG$18</v>
      </c>
      <c r="CH1510" s="190" t="str">
        <f t="shared" si="1977"/>
        <v>CH$18</v>
      </c>
      <c r="CI1510" s="190" t="str">
        <f t="shared" si="1977"/>
        <v>CI$18</v>
      </c>
      <c r="CJ1510" s="190" t="str">
        <f t="shared" si="1977"/>
        <v>CJ$18</v>
      </c>
      <c r="CK1510" s="190" t="str">
        <f t="shared" si="1977"/>
        <v>CK$18</v>
      </c>
      <c r="CL1510" s="190" t="str">
        <f t="shared" si="1977"/>
        <v>CL$18</v>
      </c>
      <c r="CN1510" s="201"/>
      <c r="CO1510" s="190" t="str">
        <f t="shared" ref="CO1510:DL1510" si="1978">CO$22</f>
        <v>CO$18</v>
      </c>
      <c r="CP1510" s="190" t="str">
        <f t="shared" si="1978"/>
        <v>CP$18</v>
      </c>
      <c r="CQ1510" s="190" t="str">
        <f t="shared" si="1978"/>
        <v>CQ$18</v>
      </c>
      <c r="CR1510" s="190" t="str">
        <f t="shared" si="1978"/>
        <v>CR$18</v>
      </c>
      <c r="CS1510" s="190" t="str">
        <f t="shared" si="1978"/>
        <v>CS$18</v>
      </c>
      <c r="CT1510" s="190" t="str">
        <f t="shared" si="1978"/>
        <v>CT$18</v>
      </c>
      <c r="CU1510" s="190" t="str">
        <f t="shared" si="1978"/>
        <v>CU$18</v>
      </c>
      <c r="CV1510" s="190" t="str">
        <f t="shared" si="1978"/>
        <v>CV$18</v>
      </c>
      <c r="CW1510" s="190" t="str">
        <f t="shared" si="1978"/>
        <v>CW$18</v>
      </c>
      <c r="CX1510" s="190" t="str">
        <f t="shared" si="1978"/>
        <v>CX$18</v>
      </c>
      <c r="CY1510" s="190" t="str">
        <f t="shared" si="1978"/>
        <v>CY$18</v>
      </c>
      <c r="CZ1510" s="190" t="str">
        <f t="shared" si="1978"/>
        <v>CZ$18</v>
      </c>
      <c r="DA1510" s="190" t="str">
        <f t="shared" si="1978"/>
        <v>DA$18</v>
      </c>
      <c r="DB1510" s="190" t="str">
        <f t="shared" si="1978"/>
        <v>DB$18</v>
      </c>
      <c r="DC1510" s="190" t="str">
        <f t="shared" si="1978"/>
        <v>DC$18</v>
      </c>
      <c r="DD1510" s="190" t="str">
        <f t="shared" si="1978"/>
        <v>DD$18</v>
      </c>
      <c r="DE1510" s="190" t="str">
        <f t="shared" si="1978"/>
        <v>DE$18</v>
      </c>
      <c r="DF1510" s="190" t="str">
        <f t="shared" si="1978"/>
        <v>DF$18</v>
      </c>
      <c r="DG1510" s="190" t="str">
        <f t="shared" si="1978"/>
        <v>DG$18</v>
      </c>
      <c r="DH1510" s="190" t="str">
        <f t="shared" si="1978"/>
        <v>DH$18</v>
      </c>
      <c r="DI1510" s="190" t="str">
        <f t="shared" si="1978"/>
        <v>DI$18</v>
      </c>
      <c r="DJ1510" s="190" t="str">
        <f t="shared" si="1978"/>
        <v>DJ$18</v>
      </c>
      <c r="DK1510" s="190" t="str">
        <f t="shared" si="1978"/>
        <v>DK$18</v>
      </c>
      <c r="DL1510" s="190" t="str">
        <f t="shared" si="1978"/>
        <v>DL$18</v>
      </c>
    </row>
    <row r="1511" spans="1:116" x14ac:dyDescent="0.4">
      <c r="A1511" s="174"/>
      <c r="E1511" s="8"/>
      <c r="G1511" s="175" t="s">
        <v>464</v>
      </c>
      <c r="H1511" s="200"/>
      <c r="I1511" s="201"/>
      <c r="J1511" s="201"/>
      <c r="K1511" s="202"/>
      <c r="L1511" s="202"/>
      <c r="M1511" s="202"/>
      <c r="N1511" s="202"/>
      <c r="O1511" s="202"/>
      <c r="P1511" s="202"/>
      <c r="R1511" s="202"/>
      <c r="S1511" s="190" t="str">
        <f t="shared" ref="S1511:AX1511" si="1979">S$23</f>
        <v>S$19</v>
      </c>
      <c r="T1511" s="190" t="str">
        <f t="shared" si="1979"/>
        <v>T$19</v>
      </c>
      <c r="U1511" s="190" t="str">
        <f t="shared" si="1979"/>
        <v>U$19</v>
      </c>
      <c r="V1511" s="190" t="str">
        <f t="shared" si="1979"/>
        <v>V$19</v>
      </c>
      <c r="W1511" s="190" t="str">
        <f t="shared" si="1979"/>
        <v>W$19</v>
      </c>
      <c r="X1511" s="190" t="str">
        <f t="shared" si="1979"/>
        <v>X$19</v>
      </c>
      <c r="Y1511" s="190" t="str">
        <f t="shared" si="1979"/>
        <v>Y$19</v>
      </c>
      <c r="Z1511" s="190" t="str">
        <f t="shared" si="1979"/>
        <v>Z$19</v>
      </c>
      <c r="AA1511" s="190" t="str">
        <f t="shared" si="1979"/>
        <v>AA$19</v>
      </c>
      <c r="AB1511" s="190" t="str">
        <f t="shared" si="1979"/>
        <v>AB$19</v>
      </c>
      <c r="AC1511" s="190" t="str">
        <f t="shared" si="1979"/>
        <v>AC$19</v>
      </c>
      <c r="AD1511" s="190" t="str">
        <f t="shared" si="1979"/>
        <v>AD$19</v>
      </c>
      <c r="AE1511" s="190" t="str">
        <f t="shared" si="1979"/>
        <v>AE$19</v>
      </c>
      <c r="AF1511" s="190" t="str">
        <f t="shared" si="1979"/>
        <v>AF$19</v>
      </c>
      <c r="AG1511" s="190" t="str">
        <f t="shared" si="1979"/>
        <v>AG$19</v>
      </c>
      <c r="AH1511" s="190" t="str">
        <f t="shared" si="1979"/>
        <v>AH$19</v>
      </c>
      <c r="AI1511" s="190" t="str">
        <f t="shared" si="1979"/>
        <v>AI$19</v>
      </c>
      <c r="AJ1511" s="190" t="str">
        <f t="shared" si="1979"/>
        <v>AJ$19</v>
      </c>
      <c r="AK1511" s="190" t="str">
        <f t="shared" si="1979"/>
        <v>AK$19</v>
      </c>
      <c r="AL1511" s="190" t="str">
        <f t="shared" si="1979"/>
        <v>AL$19</v>
      </c>
      <c r="AM1511" s="190" t="str">
        <f t="shared" si="1979"/>
        <v>AM$19</v>
      </c>
      <c r="AN1511" s="190" t="str">
        <f t="shared" si="1979"/>
        <v>AN$19</v>
      </c>
      <c r="AO1511" s="190" t="str">
        <f t="shared" si="1979"/>
        <v>AO$19</v>
      </c>
      <c r="AP1511" s="190" t="str">
        <f t="shared" si="1979"/>
        <v>AP$19</v>
      </c>
      <c r="AQ1511" s="190" t="str">
        <f t="shared" si="1979"/>
        <v>AQ$19</v>
      </c>
      <c r="AR1511" s="190" t="str">
        <f t="shared" si="1979"/>
        <v>AR$19</v>
      </c>
      <c r="AS1511" s="190" t="str">
        <f t="shared" si="1979"/>
        <v>AS$19</v>
      </c>
      <c r="AT1511" s="190" t="str">
        <f t="shared" si="1979"/>
        <v>AT$19</v>
      </c>
      <c r="AU1511" s="190" t="str">
        <f t="shared" si="1979"/>
        <v>AU$19</v>
      </c>
      <c r="AV1511" s="190" t="str">
        <f t="shared" si="1979"/>
        <v>AV$19</v>
      </c>
      <c r="AW1511" s="190" t="str">
        <f t="shared" si="1979"/>
        <v>AW$19</v>
      </c>
      <c r="AX1511" s="190" t="str">
        <f t="shared" si="1979"/>
        <v>AX$19</v>
      </c>
      <c r="AY1511" s="190" t="str">
        <f t="shared" ref="AY1511:CD1511" si="1980">AY$23</f>
        <v>AY$19</v>
      </c>
      <c r="AZ1511" s="190" t="str">
        <f t="shared" si="1980"/>
        <v>AZ$19</v>
      </c>
      <c r="BA1511" s="190" t="str">
        <f t="shared" si="1980"/>
        <v>BA$19</v>
      </c>
      <c r="BB1511" s="190" t="str">
        <f t="shared" si="1980"/>
        <v>BB$19</v>
      </c>
      <c r="BC1511" s="190" t="str">
        <f t="shared" si="1980"/>
        <v>BC$19</v>
      </c>
      <c r="BD1511" s="190" t="str">
        <f t="shared" si="1980"/>
        <v>BD$19</v>
      </c>
      <c r="BE1511" s="190" t="str">
        <f t="shared" si="1980"/>
        <v>BE$19</v>
      </c>
      <c r="BF1511" s="190" t="str">
        <f t="shared" si="1980"/>
        <v>BF$19</v>
      </c>
      <c r="BG1511" s="190" t="str">
        <f t="shared" si="1980"/>
        <v>BG$19</v>
      </c>
      <c r="BH1511" s="190" t="str">
        <f t="shared" si="1980"/>
        <v>BH$19</v>
      </c>
      <c r="BI1511" s="190" t="str">
        <f t="shared" si="1980"/>
        <v>BI$19</v>
      </c>
      <c r="BJ1511" s="190" t="str">
        <f t="shared" si="1980"/>
        <v>BJ$19</v>
      </c>
      <c r="BK1511" s="190" t="str">
        <f t="shared" si="1980"/>
        <v>BK$19</v>
      </c>
      <c r="BL1511" s="190" t="str">
        <f t="shared" si="1980"/>
        <v>BL$19</v>
      </c>
      <c r="BM1511" s="190" t="str">
        <f t="shared" si="1980"/>
        <v>BM$19</v>
      </c>
      <c r="BN1511" s="190" t="str">
        <f t="shared" si="1980"/>
        <v>BN$19</v>
      </c>
      <c r="BO1511" s="190" t="str">
        <f t="shared" si="1980"/>
        <v>BO$19</v>
      </c>
      <c r="BP1511" s="190" t="str">
        <f t="shared" si="1980"/>
        <v>BP$19</v>
      </c>
      <c r="BQ1511" s="190" t="str">
        <f t="shared" si="1980"/>
        <v>BQ$19</v>
      </c>
      <c r="BR1511" s="190" t="str">
        <f t="shared" si="1980"/>
        <v>BR$19</v>
      </c>
      <c r="BS1511" s="190" t="str">
        <f t="shared" si="1980"/>
        <v>BS$19</v>
      </c>
      <c r="BT1511" s="190" t="str">
        <f t="shared" si="1980"/>
        <v>BT$19</v>
      </c>
      <c r="BU1511" s="190" t="str">
        <f t="shared" si="1980"/>
        <v>BU$19</v>
      </c>
      <c r="BV1511" s="190" t="str">
        <f t="shared" si="1980"/>
        <v>BV$19</v>
      </c>
      <c r="BW1511" s="190" t="str">
        <f t="shared" si="1980"/>
        <v>BW$19</v>
      </c>
      <c r="BX1511" s="190" t="str">
        <f t="shared" si="1980"/>
        <v>BX$19</v>
      </c>
      <c r="BY1511" s="190" t="str">
        <f t="shared" si="1980"/>
        <v>BY$19</v>
      </c>
      <c r="BZ1511" s="190" t="str">
        <f t="shared" si="1980"/>
        <v>BZ$19</v>
      </c>
      <c r="CA1511" s="190" t="str">
        <f t="shared" si="1980"/>
        <v>CA$19</v>
      </c>
      <c r="CB1511" s="190" t="str">
        <f t="shared" si="1980"/>
        <v>CB$19</v>
      </c>
      <c r="CC1511" s="190" t="str">
        <f t="shared" si="1980"/>
        <v>CC$19</v>
      </c>
      <c r="CD1511" s="190" t="str">
        <f t="shared" si="1980"/>
        <v>CD$19</v>
      </c>
      <c r="CE1511" s="190" t="str">
        <f t="shared" ref="CE1511:CL1511" si="1981">CE$23</f>
        <v>CE$19</v>
      </c>
      <c r="CF1511" s="190" t="str">
        <f t="shared" si="1981"/>
        <v>CF$19</v>
      </c>
      <c r="CG1511" s="190" t="str">
        <f t="shared" si="1981"/>
        <v>CG$19</v>
      </c>
      <c r="CH1511" s="190" t="str">
        <f t="shared" si="1981"/>
        <v>CH$19</v>
      </c>
      <c r="CI1511" s="190" t="str">
        <f t="shared" si="1981"/>
        <v>CI$19</v>
      </c>
      <c r="CJ1511" s="190" t="str">
        <f t="shared" si="1981"/>
        <v>CJ$19</v>
      </c>
      <c r="CK1511" s="190" t="str">
        <f t="shared" si="1981"/>
        <v>CK$19</v>
      </c>
      <c r="CL1511" s="190" t="str">
        <f t="shared" si="1981"/>
        <v>CL$19</v>
      </c>
      <c r="CN1511" s="201"/>
      <c r="CO1511" s="190" t="str">
        <f t="shared" ref="CO1511:DL1511" si="1982">CO$23</f>
        <v>CO$19</v>
      </c>
      <c r="CP1511" s="190" t="str">
        <f t="shared" si="1982"/>
        <v>CP$19</v>
      </c>
      <c r="CQ1511" s="190" t="str">
        <f t="shared" si="1982"/>
        <v>CQ$19</v>
      </c>
      <c r="CR1511" s="190" t="str">
        <f t="shared" si="1982"/>
        <v>CR$19</v>
      </c>
      <c r="CS1511" s="190" t="str">
        <f t="shared" si="1982"/>
        <v>CS$19</v>
      </c>
      <c r="CT1511" s="190" t="str">
        <f t="shared" si="1982"/>
        <v>CT$19</v>
      </c>
      <c r="CU1511" s="190" t="str">
        <f t="shared" si="1982"/>
        <v>CU$19</v>
      </c>
      <c r="CV1511" s="190" t="str">
        <f t="shared" si="1982"/>
        <v>CV$19</v>
      </c>
      <c r="CW1511" s="190" t="str">
        <f t="shared" si="1982"/>
        <v>CW$19</v>
      </c>
      <c r="CX1511" s="190" t="str">
        <f t="shared" si="1982"/>
        <v>CX$19</v>
      </c>
      <c r="CY1511" s="190" t="str">
        <f t="shared" si="1982"/>
        <v>CY$19</v>
      </c>
      <c r="CZ1511" s="190" t="str">
        <f t="shared" si="1982"/>
        <v>CZ$19</v>
      </c>
      <c r="DA1511" s="190" t="str">
        <f t="shared" si="1982"/>
        <v>DA$19</v>
      </c>
      <c r="DB1511" s="190" t="str">
        <f t="shared" si="1982"/>
        <v>DB$19</v>
      </c>
      <c r="DC1511" s="190" t="str">
        <f t="shared" si="1982"/>
        <v>DC$19</v>
      </c>
      <c r="DD1511" s="190" t="str">
        <f t="shared" si="1982"/>
        <v>DD$19</v>
      </c>
      <c r="DE1511" s="190" t="str">
        <f t="shared" si="1982"/>
        <v>DE$19</v>
      </c>
      <c r="DF1511" s="190" t="str">
        <f t="shared" si="1982"/>
        <v>DF$19</v>
      </c>
      <c r="DG1511" s="190" t="str">
        <f t="shared" si="1982"/>
        <v>DG$19</v>
      </c>
      <c r="DH1511" s="190" t="str">
        <f t="shared" si="1982"/>
        <v>DH$19</v>
      </c>
      <c r="DI1511" s="190" t="str">
        <f t="shared" si="1982"/>
        <v>DI$19</v>
      </c>
      <c r="DJ1511" s="190" t="str">
        <f t="shared" si="1982"/>
        <v>DJ$19</v>
      </c>
      <c r="DK1511" s="190" t="str">
        <f t="shared" si="1982"/>
        <v>DK$19</v>
      </c>
      <c r="DL1511" s="190" t="str">
        <f t="shared" si="1982"/>
        <v>DL$19</v>
      </c>
    </row>
    <row r="1512" spans="1:116" x14ac:dyDescent="0.4">
      <c r="A1512" s="31" t="s">
        <v>218</v>
      </c>
      <c r="B1512" s="31" t="s">
        <v>81</v>
      </c>
      <c r="C1512" s="31"/>
      <c r="D1512" t="s">
        <v>771</v>
      </c>
      <c r="E1512" s="8" t="str">
        <f t="shared" ref="E1512:E1546" si="1983">ROW()&amp;" "&amp;D1512</f>
        <v>1512 LAMORTR-S</v>
      </c>
      <c r="F1512" t="s">
        <v>352</v>
      </c>
      <c r="G1512" s="66" t="s">
        <v>312</v>
      </c>
      <c r="H1512" s="22"/>
      <c r="I1512" s="299"/>
      <c r="J1512" s="299"/>
      <c r="K1512" s="22"/>
      <c r="L1512" s="22"/>
      <c r="M1512" s="22"/>
      <c r="N1512" s="22"/>
      <c r="O1512" s="22"/>
      <c r="P1512" s="22"/>
      <c r="R1512" s="66"/>
      <c r="S1512" s="300"/>
      <c r="T1512" s="300"/>
      <c r="U1512" s="300"/>
      <c r="V1512" s="300"/>
      <c r="W1512" s="300"/>
      <c r="X1512" s="300"/>
      <c r="Y1512" s="300"/>
      <c r="Z1512" s="300"/>
      <c r="AA1512" s="300"/>
      <c r="AB1512" s="300"/>
      <c r="AC1512" s="300"/>
      <c r="AD1512" s="300"/>
      <c r="AE1512" s="300"/>
      <c r="AF1512" s="300"/>
      <c r="AG1512" s="300"/>
      <c r="AH1512" s="300"/>
      <c r="AI1512" s="300"/>
      <c r="AJ1512" s="300"/>
      <c r="AK1512" s="300"/>
      <c r="AL1512" s="300"/>
      <c r="AM1512" s="300"/>
      <c r="AN1512" s="300"/>
      <c r="AO1512" s="300"/>
      <c r="AP1512" s="300"/>
      <c r="AQ1512" s="300"/>
      <c r="AR1512" s="300"/>
      <c r="AS1512" s="300"/>
      <c r="AT1512" s="300"/>
      <c r="AU1512" s="300"/>
      <c r="AV1512" s="300"/>
      <c r="AW1512" s="300"/>
      <c r="AX1512" s="300"/>
      <c r="AY1512" s="300"/>
      <c r="AZ1512" s="300"/>
      <c r="BA1512" s="300"/>
      <c r="BB1512" s="300"/>
      <c r="BC1512" s="300"/>
      <c r="BD1512" s="300"/>
      <c r="BE1512" s="300"/>
      <c r="BF1512" s="300"/>
      <c r="BG1512" s="300"/>
      <c r="BH1512" s="300"/>
      <c r="BI1512" s="300"/>
      <c r="BJ1512" s="300"/>
      <c r="BK1512" s="300"/>
      <c r="BL1512" s="300"/>
      <c r="BM1512" s="300"/>
      <c r="BN1512" s="300"/>
      <c r="BO1512" s="300"/>
      <c r="BP1512" s="300"/>
      <c r="BQ1512" s="300"/>
      <c r="BR1512" s="300"/>
      <c r="BS1512" s="300"/>
      <c r="BT1512" s="300"/>
      <c r="BU1512" s="300"/>
      <c r="BV1512" s="300"/>
      <c r="BW1512" s="300"/>
      <c r="BX1512" s="300"/>
      <c r="BY1512" s="300"/>
      <c r="BZ1512" s="300"/>
      <c r="CA1512" s="300"/>
      <c r="CB1512" s="300"/>
      <c r="CC1512" s="300"/>
      <c r="CD1512" s="300"/>
      <c r="CE1512" s="300"/>
      <c r="CF1512" s="300"/>
      <c r="CG1512" s="300"/>
      <c r="CH1512" s="300"/>
      <c r="CI1512" s="300"/>
      <c r="CJ1512" s="300"/>
      <c r="CK1512" s="300"/>
      <c r="CL1512" s="300"/>
      <c r="CN1512" s="299"/>
      <c r="CO1512" s="300"/>
      <c r="CP1512" s="300"/>
      <c r="CQ1512" s="300"/>
      <c r="CR1512" s="300"/>
      <c r="CS1512" s="300"/>
      <c r="CT1512" s="300"/>
      <c r="CU1512" s="300"/>
      <c r="CV1512" s="300"/>
      <c r="CW1512" s="300"/>
      <c r="CX1512" s="300"/>
      <c r="CY1512" s="300"/>
      <c r="CZ1512" s="300"/>
      <c r="DA1512" s="300"/>
      <c r="DB1512" s="300"/>
      <c r="DC1512" s="300"/>
      <c r="DD1512" s="300"/>
      <c r="DE1512" s="300"/>
      <c r="DF1512" s="300"/>
      <c r="DG1512" s="300"/>
      <c r="DH1512" s="300"/>
      <c r="DI1512" s="300"/>
      <c r="DJ1512" s="300"/>
      <c r="DK1512" s="300"/>
      <c r="DL1512" s="300"/>
    </row>
    <row r="1513" spans="1:116" x14ac:dyDescent="0.4">
      <c r="A1513" s="31"/>
      <c r="B1513" t="str">
        <f>E1513</f>
        <v>1513 LAMORTR-S</v>
      </c>
      <c r="D1513" t="s">
        <v>771</v>
      </c>
      <c r="E1513" s="12" t="str">
        <f t="shared" si="1983"/>
        <v>1513 LAMORTR-S</v>
      </c>
      <c r="G1513" s="129" t="str">
        <f>"Assumptions - "&amp;G1512</f>
        <v>Assumptions - Revenue driven amortizing loan - no defaults:</v>
      </c>
      <c r="H1513" s="31"/>
      <c r="I1513" s="73"/>
      <c r="J1513" s="73"/>
      <c r="K1513" s="31"/>
      <c r="L1513" s="31"/>
      <c r="M1513" s="31"/>
      <c r="N1513" s="31"/>
      <c r="O1513" s="31"/>
      <c r="P1513" s="31"/>
      <c r="R1513" s="67"/>
      <c r="S1513" s="239"/>
      <c r="T1513" s="239"/>
      <c r="U1513" s="239"/>
      <c r="V1513" s="239"/>
      <c r="W1513" s="239"/>
      <c r="X1513" s="239"/>
      <c r="Y1513" s="239"/>
      <c r="Z1513" s="239"/>
      <c r="AA1513" s="239"/>
      <c r="AB1513" s="239"/>
      <c r="AC1513" s="239"/>
      <c r="AD1513" s="239"/>
      <c r="AE1513" s="239"/>
      <c r="AF1513" s="239"/>
      <c r="AG1513" s="239"/>
      <c r="AH1513" s="239"/>
      <c r="AI1513" s="239"/>
      <c r="AJ1513" s="239"/>
      <c r="AK1513" s="239"/>
      <c r="AL1513" s="239"/>
      <c r="AM1513" s="239"/>
      <c r="AN1513" s="239"/>
      <c r="AO1513" s="239"/>
      <c r="AP1513" s="239"/>
      <c r="AQ1513" s="239"/>
      <c r="AR1513" s="239"/>
      <c r="AS1513" s="239"/>
      <c r="AT1513" s="239"/>
      <c r="AU1513" s="239"/>
      <c r="AV1513" s="239"/>
      <c r="AW1513" s="239"/>
      <c r="AX1513" s="239"/>
      <c r="AY1513" s="239"/>
      <c r="AZ1513" s="239"/>
      <c r="BA1513" s="239"/>
      <c r="BB1513" s="239"/>
      <c r="BC1513" s="239"/>
      <c r="BD1513" s="239"/>
      <c r="BE1513" s="239"/>
      <c r="BF1513" s="239"/>
      <c r="BG1513" s="239"/>
      <c r="BH1513" s="239"/>
      <c r="BI1513" s="239"/>
      <c r="BJ1513" s="239"/>
      <c r="BK1513" s="239"/>
      <c r="BL1513" s="239"/>
      <c r="BM1513" s="239"/>
      <c r="BN1513" s="239"/>
      <c r="BO1513" s="239"/>
      <c r="BP1513" s="239"/>
      <c r="BQ1513" s="239"/>
      <c r="BR1513" s="239"/>
      <c r="BS1513" s="239"/>
      <c r="BT1513" s="239"/>
      <c r="BU1513" s="239"/>
      <c r="BV1513" s="239"/>
      <c r="BW1513" s="239"/>
      <c r="BX1513" s="239"/>
      <c r="BY1513" s="239"/>
      <c r="BZ1513" s="239"/>
      <c r="CA1513" s="239"/>
      <c r="CB1513" s="239"/>
      <c r="CC1513" s="239"/>
      <c r="CD1513" s="239"/>
      <c r="CE1513" s="239"/>
      <c r="CF1513" s="239"/>
      <c r="CG1513" s="239"/>
      <c r="CH1513" s="239"/>
      <c r="CI1513" s="239"/>
      <c r="CJ1513" s="239"/>
      <c r="CK1513" s="239"/>
      <c r="CL1513" s="239"/>
      <c r="CN1513" s="73"/>
      <c r="CO1513" s="239"/>
      <c r="CP1513" s="239"/>
      <c r="CQ1513" s="239"/>
      <c r="CR1513" s="239"/>
      <c r="CS1513" s="239"/>
      <c r="CT1513" s="239"/>
      <c r="CU1513" s="239"/>
      <c r="CV1513" s="239"/>
      <c r="CW1513" s="239"/>
      <c r="CX1513" s="239"/>
      <c r="CY1513" s="239"/>
      <c r="CZ1513" s="239"/>
      <c r="DA1513" s="239"/>
      <c r="DB1513" s="239"/>
      <c r="DC1513" s="239"/>
      <c r="DD1513" s="239"/>
      <c r="DE1513" s="239"/>
      <c r="DF1513" s="239"/>
      <c r="DG1513" s="239"/>
      <c r="DH1513" s="239"/>
      <c r="DI1513" s="239"/>
      <c r="DJ1513" s="239"/>
      <c r="DK1513" s="239"/>
      <c r="DL1513" s="239"/>
    </row>
    <row r="1514" spans="1:116" x14ac:dyDescent="0.4">
      <c r="A1514" s="31"/>
      <c r="B1514" t="str">
        <f>E1514</f>
        <v>1514 LAMORTR-S</v>
      </c>
      <c r="D1514" t="s">
        <v>771</v>
      </c>
      <c r="E1514" s="12" t="str">
        <f t="shared" si="1983"/>
        <v>1514 LAMORTR-S</v>
      </c>
      <c r="F1514" s="31"/>
      <c r="G1514" s="159" t="s">
        <v>287</v>
      </c>
      <c r="H1514" s="57">
        <v>12</v>
      </c>
      <c r="I1514" s="31"/>
      <c r="J1514" s="31"/>
      <c r="K1514" s="31"/>
      <c r="L1514" s="31"/>
      <c r="M1514" s="31"/>
      <c r="N1514" s="31"/>
      <c r="O1514" s="31"/>
      <c r="P1514" s="31"/>
      <c r="R1514" s="31"/>
      <c r="S1514" s="73"/>
      <c r="T1514" s="73"/>
      <c r="U1514" s="73"/>
      <c r="V1514" s="73"/>
      <c r="W1514" s="73"/>
      <c r="X1514" s="73"/>
      <c r="Y1514" s="73"/>
      <c r="Z1514" s="73"/>
      <c r="AA1514" s="73"/>
      <c r="AB1514" s="73"/>
      <c r="AC1514" s="73"/>
      <c r="AD1514" s="73"/>
      <c r="AE1514" s="73"/>
      <c r="AF1514" s="73"/>
      <c r="AG1514" s="73"/>
      <c r="AH1514" s="73"/>
      <c r="AI1514" s="73"/>
      <c r="AJ1514" s="73"/>
      <c r="AK1514" s="73"/>
      <c r="AL1514" s="73"/>
      <c r="AM1514" s="73"/>
      <c r="AN1514" s="73"/>
      <c r="AO1514" s="73"/>
      <c r="AP1514" s="73"/>
      <c r="AQ1514" s="73"/>
      <c r="AR1514" s="73"/>
      <c r="AS1514" s="73"/>
      <c r="AT1514" s="73"/>
      <c r="AU1514" s="73"/>
      <c r="AV1514" s="73"/>
      <c r="AW1514" s="73"/>
      <c r="AX1514" s="73"/>
      <c r="AY1514" s="73"/>
      <c r="AZ1514" s="73"/>
      <c r="BA1514" s="73"/>
      <c r="BB1514" s="73"/>
      <c r="BC1514" s="73"/>
      <c r="BD1514" s="73"/>
      <c r="BE1514" s="73"/>
      <c r="BF1514" s="73"/>
      <c r="BG1514" s="73"/>
      <c r="BH1514" s="73"/>
      <c r="BI1514" s="73"/>
      <c r="BJ1514" s="73"/>
      <c r="BK1514" s="73"/>
      <c r="BL1514" s="73"/>
      <c r="BM1514" s="73"/>
      <c r="BN1514" s="73"/>
      <c r="BO1514" s="73"/>
      <c r="BP1514" s="73"/>
      <c r="BQ1514" s="73"/>
      <c r="BR1514" s="73"/>
      <c r="BS1514" s="73"/>
      <c r="BT1514" s="73"/>
      <c r="BU1514" s="73"/>
      <c r="BV1514" s="73"/>
      <c r="BW1514" s="73"/>
      <c r="BX1514" s="73"/>
      <c r="BY1514" s="73"/>
      <c r="BZ1514" s="73"/>
      <c r="CA1514" s="73"/>
      <c r="CB1514" s="73"/>
      <c r="CC1514" s="73"/>
      <c r="CD1514" s="73"/>
      <c r="CE1514" s="73"/>
      <c r="CF1514" s="73"/>
      <c r="CG1514" s="73"/>
      <c r="CH1514" s="73"/>
      <c r="CI1514" s="73"/>
      <c r="CJ1514" s="73"/>
      <c r="CK1514" s="73"/>
      <c r="CL1514" s="73"/>
      <c r="CN1514" s="31"/>
      <c r="CO1514" s="73"/>
      <c r="CP1514" s="73"/>
      <c r="CQ1514" s="73"/>
      <c r="CR1514" s="73"/>
      <c r="CS1514" s="73"/>
      <c r="CT1514" s="73"/>
      <c r="CU1514" s="73"/>
      <c r="CV1514" s="73"/>
      <c r="CW1514" s="73"/>
      <c r="CX1514" s="73"/>
      <c r="CY1514" s="73"/>
      <c r="CZ1514" s="73"/>
      <c r="DA1514" s="73"/>
      <c r="DB1514" s="73"/>
      <c r="DC1514" s="73"/>
      <c r="DD1514" s="73"/>
      <c r="DE1514" s="73"/>
      <c r="DF1514" s="73"/>
      <c r="DG1514" s="73"/>
      <c r="DH1514" s="73"/>
      <c r="DI1514" s="73"/>
      <c r="DJ1514" s="73"/>
      <c r="DK1514" s="73"/>
      <c r="DL1514" s="73"/>
    </row>
    <row r="1515" spans="1:116" x14ac:dyDescent="0.4">
      <c r="A1515" s="31"/>
      <c r="B1515" t="str">
        <f>E1515</f>
        <v>1515 LAMORTR-S</v>
      </c>
      <c r="D1515" t="s">
        <v>771</v>
      </c>
      <c r="E1515" s="12" t="str">
        <f t="shared" si="1983"/>
        <v>1515 LAMORTR-S</v>
      </c>
      <c r="F1515" s="31"/>
      <c r="G1515" s="159" t="s">
        <v>288</v>
      </c>
      <c r="H1515" s="59">
        <v>0.1</v>
      </c>
      <c r="I1515" s="31"/>
      <c r="J1515" s="31"/>
      <c r="K1515" s="31"/>
      <c r="L1515" s="31"/>
      <c r="M1515" s="31"/>
      <c r="N1515" s="31"/>
      <c r="O1515" s="31"/>
      <c r="P1515" s="31"/>
      <c r="R1515" s="31"/>
      <c r="S1515" s="73"/>
      <c r="T1515" s="73"/>
      <c r="U1515" s="73"/>
      <c r="V1515" s="73"/>
      <c r="W1515" s="73"/>
      <c r="X1515" s="73"/>
      <c r="Y1515" s="73"/>
      <c r="Z1515" s="73"/>
      <c r="AA1515" s="73"/>
      <c r="AB1515" s="73"/>
      <c r="AC1515" s="73"/>
      <c r="AD1515" s="73"/>
      <c r="AE1515" s="73"/>
      <c r="AF1515" s="73"/>
      <c r="AG1515" s="73"/>
      <c r="AH1515" s="73"/>
      <c r="AI1515" s="73"/>
      <c r="AJ1515" s="73"/>
      <c r="AK1515" s="73"/>
      <c r="AL1515" s="73"/>
      <c r="AM1515" s="73"/>
      <c r="AN1515" s="73"/>
      <c r="AO1515" s="73"/>
      <c r="AP1515" s="73"/>
      <c r="AQ1515" s="73"/>
      <c r="AR1515" s="73"/>
      <c r="AS1515" s="73"/>
      <c r="AT1515" s="73"/>
      <c r="AU1515" s="73"/>
      <c r="AV1515" s="73"/>
      <c r="AW1515" s="73"/>
      <c r="AX1515" s="73"/>
      <c r="AY1515" s="73"/>
      <c r="AZ1515" s="73"/>
      <c r="BA1515" s="73"/>
      <c r="BB1515" s="73"/>
      <c r="BC1515" s="73"/>
      <c r="BD1515" s="73"/>
      <c r="BE1515" s="73"/>
      <c r="BF1515" s="73"/>
      <c r="BG1515" s="73"/>
      <c r="BH1515" s="73"/>
      <c r="BI1515" s="73"/>
      <c r="BJ1515" s="73"/>
      <c r="BK1515" s="73"/>
      <c r="BL1515" s="73"/>
      <c r="BM1515" s="73"/>
      <c r="BN1515" s="73"/>
      <c r="BO1515" s="73"/>
      <c r="BP1515" s="73"/>
      <c r="BQ1515" s="73"/>
      <c r="BR1515" s="73"/>
      <c r="BS1515" s="73"/>
      <c r="BT1515" s="73"/>
      <c r="BU1515" s="73"/>
      <c r="BV1515" s="73"/>
      <c r="BW1515" s="73"/>
      <c r="BX1515" s="73"/>
      <c r="BY1515" s="73"/>
      <c r="BZ1515" s="73"/>
      <c r="CA1515" s="73"/>
      <c r="CB1515" s="73"/>
      <c r="CC1515" s="73"/>
      <c r="CD1515" s="73"/>
      <c r="CE1515" s="73"/>
      <c r="CF1515" s="73"/>
      <c r="CG1515" s="73"/>
      <c r="CH1515" s="73"/>
      <c r="CI1515" s="73"/>
      <c r="CJ1515" s="73"/>
      <c r="CK1515" s="73"/>
      <c r="CL1515" s="73"/>
      <c r="CN1515" s="31"/>
      <c r="CO1515" s="73"/>
      <c r="CP1515" s="73"/>
      <c r="CQ1515" s="73"/>
      <c r="CR1515" s="73"/>
      <c r="CS1515" s="73"/>
      <c r="CT1515" s="73"/>
      <c r="CU1515" s="73"/>
      <c r="CV1515" s="73"/>
      <c r="CW1515" s="73"/>
      <c r="CX1515" s="73"/>
      <c r="CY1515" s="73"/>
      <c r="CZ1515" s="73"/>
      <c r="DA1515" s="73"/>
      <c r="DB1515" s="73"/>
      <c r="DC1515" s="73"/>
      <c r="DD1515" s="73"/>
      <c r="DE1515" s="73"/>
      <c r="DF1515" s="73"/>
      <c r="DG1515" s="73"/>
      <c r="DH1515" s="73"/>
      <c r="DI1515" s="73"/>
      <c r="DJ1515" s="73"/>
      <c r="DK1515" s="73"/>
      <c r="DL1515" s="73"/>
    </row>
    <row r="1516" spans="1:116" x14ac:dyDescent="0.4">
      <c r="A1516" s="31"/>
      <c r="B1516" t="str">
        <f>E1516</f>
        <v>1516 LAMORTR-S</v>
      </c>
      <c r="D1516" t="s">
        <v>771</v>
      </c>
      <c r="E1516" s="12" t="str">
        <f t="shared" si="1983"/>
        <v>1516 LAMORTR-S</v>
      </c>
      <c r="F1516" s="31"/>
      <c r="G1516" s="159" t="s">
        <v>311</v>
      </c>
      <c r="H1516" s="59">
        <v>0.2</v>
      </c>
      <c r="I1516" s="31"/>
      <c r="J1516" s="31"/>
      <c r="K1516" s="31"/>
      <c r="L1516" s="31"/>
      <c r="M1516" s="31"/>
      <c r="N1516" s="31"/>
      <c r="O1516" s="31"/>
      <c r="P1516" s="31"/>
      <c r="R1516" s="31"/>
      <c r="S1516" s="73"/>
      <c r="T1516" s="73"/>
      <c r="U1516" s="73"/>
      <c r="V1516" s="73"/>
      <c r="W1516" s="73"/>
      <c r="X1516" s="73"/>
      <c r="Y1516" s="73"/>
      <c r="Z1516" s="73"/>
      <c r="AA1516" s="73"/>
      <c r="AB1516" s="73"/>
      <c r="AC1516" s="73"/>
      <c r="AD1516" s="73"/>
      <c r="AE1516" s="73"/>
      <c r="AF1516" s="73"/>
      <c r="AG1516" s="73"/>
      <c r="AH1516" s="73"/>
      <c r="AI1516" s="73"/>
      <c r="AJ1516" s="73"/>
      <c r="AK1516" s="73"/>
      <c r="AL1516" s="73"/>
      <c r="AM1516" s="73"/>
      <c r="AN1516" s="73"/>
      <c r="AO1516" s="73"/>
      <c r="AP1516" s="73"/>
      <c r="AQ1516" s="73"/>
      <c r="AR1516" s="73"/>
      <c r="AS1516" s="73"/>
      <c r="AT1516" s="73"/>
      <c r="AU1516" s="73"/>
      <c r="AV1516" s="73"/>
      <c r="AW1516" s="73"/>
      <c r="AX1516" s="73"/>
      <c r="AY1516" s="73"/>
      <c r="AZ1516" s="73"/>
      <c r="BA1516" s="73"/>
      <c r="BB1516" s="73"/>
      <c r="BC1516" s="73"/>
      <c r="BD1516" s="73"/>
      <c r="BE1516" s="73"/>
      <c r="BF1516" s="73"/>
      <c r="BG1516" s="73"/>
      <c r="BH1516" s="73"/>
      <c r="BI1516" s="73"/>
      <c r="BJ1516" s="73"/>
      <c r="BK1516" s="73"/>
      <c r="BL1516" s="73"/>
      <c r="BM1516" s="73"/>
      <c r="BN1516" s="73"/>
      <c r="BO1516" s="73"/>
      <c r="BP1516" s="73"/>
      <c r="BQ1516" s="73"/>
      <c r="BR1516" s="73"/>
      <c r="BS1516" s="73"/>
      <c r="BT1516" s="73"/>
      <c r="BU1516" s="73"/>
      <c r="BV1516" s="73"/>
      <c r="BW1516" s="73"/>
      <c r="BX1516" s="73"/>
      <c r="BY1516" s="73"/>
      <c r="BZ1516" s="73"/>
      <c r="CA1516" s="73"/>
      <c r="CB1516" s="73"/>
      <c r="CC1516" s="73"/>
      <c r="CD1516" s="73"/>
      <c r="CE1516" s="73"/>
      <c r="CF1516" s="73"/>
      <c r="CG1516" s="73"/>
      <c r="CH1516" s="73"/>
      <c r="CI1516" s="73"/>
      <c r="CJ1516" s="73"/>
      <c r="CK1516" s="73"/>
      <c r="CL1516" s="73"/>
      <c r="CN1516" s="31"/>
      <c r="CO1516" s="73"/>
      <c r="CP1516" s="73"/>
      <c r="CQ1516" s="73"/>
      <c r="CR1516" s="73"/>
      <c r="CS1516" s="73"/>
      <c r="CT1516" s="73"/>
      <c r="CU1516" s="73"/>
      <c r="CV1516" s="73"/>
      <c r="CW1516" s="73"/>
      <c r="CX1516" s="73"/>
      <c r="CY1516" s="73"/>
      <c r="CZ1516" s="73"/>
      <c r="DA1516" s="73"/>
      <c r="DB1516" s="73"/>
      <c r="DC1516" s="73"/>
      <c r="DD1516" s="73"/>
      <c r="DE1516" s="73"/>
      <c r="DF1516" s="73"/>
      <c r="DG1516" s="73"/>
      <c r="DH1516" s="73"/>
      <c r="DI1516" s="73"/>
      <c r="DJ1516" s="73"/>
      <c r="DK1516" s="73"/>
      <c r="DL1516" s="73"/>
    </row>
    <row r="1517" spans="1:116" x14ac:dyDescent="0.4">
      <c r="A1517" s="31"/>
      <c r="B1517" s="31"/>
      <c r="C1517" s="31"/>
      <c r="D1517" t="s">
        <v>771</v>
      </c>
      <c r="E1517" s="12" t="str">
        <f t="shared" si="1983"/>
        <v>1517 LAMORTR-S</v>
      </c>
      <c r="F1517" s="31"/>
      <c r="G1517" s="159" t="s">
        <v>304</v>
      </c>
      <c r="H1517" s="59">
        <v>0.1</v>
      </c>
      <c r="I1517" s="31"/>
      <c r="J1517" s="31"/>
      <c r="K1517" s="31"/>
      <c r="L1517" s="31"/>
      <c r="M1517" s="31"/>
      <c r="N1517" s="31"/>
      <c r="O1517" s="31"/>
      <c r="P1517" s="31"/>
      <c r="R1517" s="31"/>
      <c r="S1517" s="73"/>
      <c r="T1517" s="73"/>
      <c r="U1517" s="73"/>
      <c r="V1517" s="73"/>
      <c r="W1517" s="73"/>
      <c r="X1517" s="73"/>
      <c r="Y1517" s="73"/>
      <c r="Z1517" s="73"/>
      <c r="AA1517" s="73"/>
      <c r="AB1517" s="73"/>
      <c r="AC1517" s="73"/>
      <c r="AD1517" s="73"/>
      <c r="AE1517" s="73"/>
      <c r="AF1517" s="73"/>
      <c r="AG1517" s="73"/>
      <c r="AH1517" s="73"/>
      <c r="AI1517" s="73"/>
      <c r="AJ1517" s="73"/>
      <c r="AK1517" s="73"/>
      <c r="AL1517" s="73"/>
      <c r="AM1517" s="73"/>
      <c r="AN1517" s="73"/>
      <c r="AO1517" s="73"/>
      <c r="AP1517" s="73"/>
      <c r="AQ1517" s="73"/>
      <c r="AR1517" s="73"/>
      <c r="AS1517" s="73"/>
      <c r="AT1517" s="73"/>
      <c r="AU1517" s="73"/>
      <c r="AV1517" s="73"/>
      <c r="AW1517" s="73"/>
      <c r="AX1517" s="73"/>
      <c r="AY1517" s="73"/>
      <c r="AZ1517" s="73"/>
      <c r="BA1517" s="73"/>
      <c r="BB1517" s="73"/>
      <c r="BC1517" s="73"/>
      <c r="BD1517" s="73"/>
      <c r="BE1517" s="73"/>
      <c r="BF1517" s="73"/>
      <c r="BG1517" s="73"/>
      <c r="BH1517" s="73"/>
      <c r="BI1517" s="73"/>
      <c r="BJ1517" s="73"/>
      <c r="BK1517" s="73"/>
      <c r="BL1517" s="73"/>
      <c r="BM1517" s="73"/>
      <c r="BN1517" s="73"/>
      <c r="BO1517" s="73"/>
      <c r="BP1517" s="73"/>
      <c r="BQ1517" s="73"/>
      <c r="BR1517" s="73"/>
      <c r="BS1517" s="73"/>
      <c r="BT1517" s="73"/>
      <c r="BU1517" s="73"/>
      <c r="BV1517" s="73"/>
      <c r="BW1517" s="73"/>
      <c r="BX1517" s="73"/>
      <c r="BY1517" s="73"/>
      <c r="BZ1517" s="73"/>
      <c r="CA1517" s="73"/>
      <c r="CB1517" s="73"/>
      <c r="CC1517" s="73"/>
      <c r="CD1517" s="73"/>
      <c r="CE1517" s="73"/>
      <c r="CF1517" s="73"/>
      <c r="CG1517" s="73"/>
      <c r="CH1517" s="73"/>
      <c r="CI1517" s="73"/>
      <c r="CJ1517" s="73"/>
      <c r="CK1517" s="73"/>
      <c r="CL1517" s="73"/>
      <c r="CN1517" s="31"/>
      <c r="CO1517" s="73"/>
      <c r="CP1517" s="73"/>
      <c r="CQ1517" s="73"/>
      <c r="CR1517" s="73"/>
      <c r="CS1517" s="73"/>
      <c r="CT1517" s="73"/>
      <c r="CU1517" s="73"/>
      <c r="CV1517" s="73"/>
      <c r="CW1517" s="73"/>
      <c r="CX1517" s="73"/>
      <c r="CY1517" s="73"/>
      <c r="CZ1517" s="73"/>
      <c r="DA1517" s="73"/>
      <c r="DB1517" s="73"/>
      <c r="DC1517" s="73"/>
      <c r="DD1517" s="73"/>
      <c r="DE1517" s="73"/>
      <c r="DF1517" s="73"/>
      <c r="DG1517" s="73"/>
      <c r="DH1517" s="73"/>
      <c r="DI1517" s="73"/>
      <c r="DJ1517" s="73"/>
      <c r="DK1517" s="73"/>
      <c r="DL1517" s="73"/>
    </row>
    <row r="1518" spans="1:116" x14ac:dyDescent="0.4">
      <c r="D1518" t="s">
        <v>771</v>
      </c>
      <c r="E1518" t="str">
        <f t="shared" si="1983"/>
        <v>1518 LAMORTR-S</v>
      </c>
      <c r="F1518" s="292"/>
      <c r="G1518" s="159" t="s">
        <v>305</v>
      </c>
      <c r="H1518" s="59">
        <v>0.5</v>
      </c>
      <c r="I1518" s="31"/>
      <c r="J1518" s="31"/>
      <c r="K1518" s="31"/>
      <c r="L1518" s="31"/>
      <c r="M1518" s="31"/>
      <c r="N1518" s="31"/>
      <c r="O1518" s="31"/>
      <c r="P1518" s="31"/>
      <c r="R1518" s="31"/>
      <c r="S1518" s="73"/>
      <c r="T1518" s="73"/>
      <c r="U1518" s="73"/>
      <c r="V1518" s="73"/>
      <c r="W1518" s="73"/>
      <c r="X1518" s="73"/>
      <c r="Y1518" s="73"/>
      <c r="Z1518" s="73"/>
      <c r="AA1518" s="73"/>
      <c r="AB1518" s="73"/>
      <c r="AC1518" s="73"/>
      <c r="AD1518" s="73"/>
      <c r="AE1518" s="73"/>
      <c r="AF1518" s="73"/>
      <c r="AG1518" s="73"/>
      <c r="AH1518" s="73"/>
      <c r="AI1518" s="73"/>
      <c r="AJ1518" s="73"/>
      <c r="AK1518" s="73"/>
      <c r="AL1518" s="73"/>
      <c r="AM1518" s="73"/>
      <c r="AN1518" s="73"/>
      <c r="AO1518" s="73"/>
      <c r="AP1518" s="73"/>
      <c r="AQ1518" s="73"/>
      <c r="AR1518" s="73"/>
      <c r="AS1518" s="73"/>
      <c r="AT1518" s="73"/>
      <c r="AU1518" s="73"/>
      <c r="AV1518" s="73"/>
      <c r="AW1518" s="73"/>
      <c r="AX1518" s="73"/>
      <c r="AY1518" s="73"/>
      <c r="AZ1518" s="73"/>
      <c r="BA1518" s="73"/>
      <c r="BB1518" s="73"/>
      <c r="BC1518" s="73"/>
      <c r="BD1518" s="73"/>
      <c r="BE1518" s="73"/>
      <c r="BF1518" s="73"/>
      <c r="BG1518" s="73"/>
      <c r="BH1518" s="73"/>
      <c r="BI1518" s="73"/>
      <c r="BJ1518" s="73"/>
      <c r="BK1518" s="73"/>
      <c r="BL1518" s="73"/>
      <c r="BM1518" s="73"/>
      <c r="BN1518" s="73"/>
      <c r="BO1518" s="73"/>
      <c r="BP1518" s="73"/>
      <c r="BQ1518" s="73"/>
      <c r="BR1518" s="73"/>
      <c r="BS1518" s="73"/>
      <c r="BT1518" s="73"/>
      <c r="BU1518" s="73"/>
      <c r="BV1518" s="73"/>
      <c r="BW1518" s="73"/>
      <c r="BX1518" s="73"/>
      <c r="BY1518" s="73"/>
      <c r="BZ1518" s="73"/>
      <c r="CA1518" s="73"/>
      <c r="CB1518" s="73"/>
      <c r="CC1518" s="73"/>
      <c r="CD1518" s="73"/>
      <c r="CE1518" s="73"/>
      <c r="CF1518" s="73"/>
      <c r="CG1518" s="73"/>
      <c r="CH1518" s="73"/>
      <c r="CI1518" s="73"/>
      <c r="CJ1518" s="73"/>
      <c r="CK1518" s="73"/>
      <c r="CL1518" s="73"/>
      <c r="CN1518" s="31"/>
      <c r="CO1518" s="73"/>
      <c r="CP1518" s="73"/>
      <c r="CQ1518" s="73"/>
      <c r="CR1518" s="73"/>
      <c r="CS1518" s="73"/>
      <c r="CT1518" s="73"/>
      <c r="CU1518" s="73"/>
      <c r="CV1518" s="73"/>
      <c r="CW1518" s="73"/>
      <c r="CX1518" s="73"/>
      <c r="CY1518" s="73"/>
      <c r="CZ1518" s="73"/>
      <c r="DA1518" s="73"/>
      <c r="DB1518" s="73"/>
      <c r="DC1518" s="73"/>
      <c r="DD1518" s="73"/>
      <c r="DE1518" s="73"/>
      <c r="DF1518" s="73"/>
      <c r="DG1518" s="73"/>
      <c r="DH1518" s="73"/>
      <c r="DI1518" s="73"/>
      <c r="DJ1518" s="73"/>
      <c r="DK1518" s="73"/>
      <c r="DL1518" s="73"/>
    </row>
    <row r="1519" spans="1:116" x14ac:dyDescent="0.4">
      <c r="D1519" t="s">
        <v>771</v>
      </c>
      <c r="E1519" t="str">
        <f t="shared" si="1983"/>
        <v>1519 LAMORTR-S</v>
      </c>
      <c r="F1519" s="292"/>
      <c r="G1519" s="160" t="s">
        <v>289</v>
      </c>
      <c r="H1519" s="91">
        <v>0</v>
      </c>
      <c r="I1519" s="31"/>
      <c r="J1519" s="31"/>
      <c r="K1519" s="31"/>
      <c r="L1519" s="31"/>
      <c r="M1519" s="31"/>
      <c r="N1519" s="31"/>
      <c r="O1519" s="31"/>
      <c r="P1519" s="31"/>
      <c r="R1519" s="31"/>
      <c r="S1519" s="73"/>
      <c r="T1519" s="73"/>
      <c r="U1519" s="73"/>
      <c r="V1519" s="73"/>
      <c r="W1519" s="73"/>
      <c r="X1519" s="73"/>
      <c r="Y1519" s="73"/>
      <c r="Z1519" s="73"/>
      <c r="AA1519" s="73"/>
      <c r="AB1519" s="73"/>
      <c r="AC1519" s="73"/>
      <c r="AD1519" s="73"/>
      <c r="AE1519" s="73"/>
      <c r="AF1519" s="73"/>
      <c r="AG1519" s="73"/>
      <c r="AH1519" s="73"/>
      <c r="AI1519" s="73"/>
      <c r="AJ1519" s="73"/>
      <c r="AK1519" s="73"/>
      <c r="AL1519" s="73"/>
      <c r="AM1519" s="73"/>
      <c r="AN1519" s="73"/>
      <c r="AO1519" s="73"/>
      <c r="AP1519" s="73"/>
      <c r="AQ1519" s="73"/>
      <c r="AR1519" s="73"/>
      <c r="AS1519" s="73"/>
      <c r="AT1519" s="73"/>
      <c r="AU1519" s="73"/>
      <c r="AV1519" s="73"/>
      <c r="AW1519" s="73"/>
      <c r="AX1519" s="73"/>
      <c r="AY1519" s="73"/>
      <c r="AZ1519" s="73"/>
      <c r="BA1519" s="73"/>
      <c r="BB1519" s="73"/>
      <c r="BC1519" s="73"/>
      <c r="BD1519" s="73"/>
      <c r="BE1519" s="73"/>
      <c r="BF1519" s="73"/>
      <c r="BG1519" s="73"/>
      <c r="BH1519" s="73"/>
      <c r="BI1519" s="73"/>
      <c r="BJ1519" s="73"/>
      <c r="BK1519" s="73"/>
      <c r="BL1519" s="73"/>
      <c r="BM1519" s="73"/>
      <c r="BN1519" s="73"/>
      <c r="BO1519" s="73"/>
      <c r="BP1519" s="73"/>
      <c r="BQ1519" s="73"/>
      <c r="BR1519" s="73"/>
      <c r="BS1519" s="73"/>
      <c r="BT1519" s="73"/>
      <c r="BU1519" s="73"/>
      <c r="BV1519" s="73"/>
      <c r="BW1519" s="73"/>
      <c r="BX1519" s="73"/>
      <c r="BY1519" s="73"/>
      <c r="BZ1519" s="73"/>
      <c r="CA1519" s="73"/>
      <c r="CB1519" s="73"/>
      <c r="CC1519" s="73"/>
      <c r="CD1519" s="73"/>
      <c r="CE1519" s="73"/>
      <c r="CF1519" s="73"/>
      <c r="CG1519" s="73"/>
      <c r="CH1519" s="73"/>
      <c r="CI1519" s="73"/>
      <c r="CJ1519" s="73"/>
      <c r="CK1519" s="73"/>
      <c r="CL1519" s="73"/>
      <c r="CN1519" s="31"/>
      <c r="CO1519" s="73"/>
      <c r="CP1519" s="73"/>
      <c r="CQ1519" s="73"/>
      <c r="CR1519" s="73"/>
      <c r="CS1519" s="73"/>
      <c r="CT1519" s="73"/>
      <c r="CU1519" s="73"/>
      <c r="CV1519" s="73"/>
      <c r="CW1519" s="73"/>
      <c r="CX1519" s="73"/>
      <c r="CY1519" s="73"/>
      <c r="CZ1519" s="73"/>
      <c r="DA1519" s="73"/>
      <c r="DB1519" s="73"/>
      <c r="DC1519" s="73"/>
      <c r="DD1519" s="73"/>
      <c r="DE1519" s="73"/>
      <c r="DF1519" s="73"/>
      <c r="DG1519" s="73"/>
      <c r="DH1519" s="73"/>
      <c r="DI1519" s="73"/>
      <c r="DJ1519" s="73"/>
      <c r="DK1519" s="73"/>
      <c r="DL1519" s="73"/>
    </row>
    <row r="1520" spans="1:116" x14ac:dyDescent="0.4">
      <c r="D1520" t="s">
        <v>771</v>
      </c>
      <c r="E1520" t="str">
        <f t="shared" si="1983"/>
        <v>1520 LAMORTR-S</v>
      </c>
      <c r="G1520" s="127"/>
      <c r="H1520" s="31"/>
      <c r="I1520" s="31"/>
      <c r="J1520" s="31"/>
      <c r="K1520" s="31"/>
      <c r="L1520" s="31"/>
      <c r="M1520" s="31"/>
      <c r="N1520" s="31"/>
      <c r="O1520" s="31"/>
      <c r="P1520" s="31"/>
      <c r="R1520" s="31"/>
      <c r="S1520" s="73"/>
      <c r="T1520" s="73"/>
      <c r="U1520" s="73"/>
      <c r="V1520" s="73"/>
      <c r="W1520" s="73"/>
      <c r="X1520" s="73"/>
      <c r="Y1520" s="73"/>
      <c r="Z1520" s="73"/>
      <c r="AA1520" s="73"/>
      <c r="AB1520" s="73"/>
      <c r="AC1520" s="73"/>
      <c r="AD1520" s="73"/>
      <c r="AE1520" s="73"/>
      <c r="AF1520" s="73"/>
      <c r="AG1520" s="73"/>
      <c r="AH1520" s="73"/>
      <c r="AI1520" s="73"/>
      <c r="AJ1520" s="73"/>
      <c r="AK1520" s="73"/>
      <c r="AL1520" s="73"/>
      <c r="AM1520" s="73"/>
      <c r="AN1520" s="73"/>
      <c r="AO1520" s="73"/>
      <c r="AP1520" s="73"/>
      <c r="AQ1520" s="73"/>
      <c r="AR1520" s="73"/>
      <c r="AS1520" s="73"/>
      <c r="AT1520" s="73"/>
      <c r="AU1520" s="73"/>
      <c r="AV1520" s="73"/>
      <c r="AW1520" s="73"/>
      <c r="AX1520" s="73"/>
      <c r="AY1520" s="73"/>
      <c r="AZ1520" s="73"/>
      <c r="BA1520" s="73"/>
      <c r="BB1520" s="73"/>
      <c r="BC1520" s="73"/>
      <c r="BD1520" s="73"/>
      <c r="BE1520" s="73"/>
      <c r="BF1520" s="73"/>
      <c r="BG1520" s="73"/>
      <c r="BH1520" s="73"/>
      <c r="BI1520" s="73"/>
      <c r="BJ1520" s="73"/>
      <c r="BK1520" s="73"/>
      <c r="BL1520" s="73"/>
      <c r="BM1520" s="73"/>
      <c r="BN1520" s="73"/>
      <c r="BO1520" s="73"/>
      <c r="BP1520" s="73"/>
      <c r="BQ1520" s="73"/>
      <c r="BR1520" s="73"/>
      <c r="BS1520" s="73"/>
      <c r="BT1520" s="73"/>
      <c r="BU1520" s="73"/>
      <c r="BV1520" s="73"/>
      <c r="BW1520" s="73"/>
      <c r="BX1520" s="73"/>
      <c r="BY1520" s="73"/>
      <c r="BZ1520" s="73"/>
      <c r="CA1520" s="73"/>
      <c r="CB1520" s="73"/>
      <c r="CC1520" s="73"/>
      <c r="CD1520" s="73"/>
      <c r="CE1520" s="73"/>
      <c r="CF1520" s="73"/>
      <c r="CG1520" s="73"/>
      <c r="CH1520" s="73"/>
      <c r="CI1520" s="73"/>
      <c r="CJ1520" s="73"/>
      <c r="CK1520" s="73"/>
      <c r="CL1520" s="73"/>
      <c r="CN1520" s="31"/>
      <c r="CO1520" s="73"/>
      <c r="CP1520" s="73"/>
      <c r="CQ1520" s="73"/>
      <c r="CR1520" s="73"/>
      <c r="CS1520" s="73"/>
      <c r="CT1520" s="73"/>
      <c r="CU1520" s="73"/>
      <c r="CV1520" s="73"/>
      <c r="CW1520" s="73"/>
      <c r="CX1520" s="73"/>
      <c r="CY1520" s="73"/>
      <c r="CZ1520" s="73"/>
      <c r="DA1520" s="73"/>
      <c r="DB1520" s="73"/>
      <c r="DC1520" s="73"/>
      <c r="DD1520" s="73"/>
      <c r="DE1520" s="73"/>
      <c r="DF1520" s="73"/>
      <c r="DG1520" s="73"/>
      <c r="DH1520" s="73"/>
      <c r="DI1520" s="73"/>
      <c r="DJ1520" s="73"/>
      <c r="DK1520" s="73"/>
      <c r="DL1520" s="73"/>
    </row>
    <row r="1521" spans="1:116" ht="16.5" customHeight="1" x14ac:dyDescent="0.4">
      <c r="D1521" t="s">
        <v>771</v>
      </c>
      <c r="E1521" t="str">
        <f t="shared" si="1983"/>
        <v>1521 LAMORTR-S</v>
      </c>
      <c r="G1521" s="95" t="s">
        <v>290</v>
      </c>
      <c r="R1521" s="92"/>
      <c r="S1521" s="154"/>
      <c r="T1521" s="154"/>
      <c r="U1521" s="154"/>
      <c r="V1521" s="154"/>
      <c r="W1521" s="154"/>
      <c r="X1521" s="154"/>
      <c r="Y1521" s="154"/>
      <c r="Z1521" s="154"/>
      <c r="AA1521" s="154"/>
      <c r="AB1521" s="154"/>
      <c r="AC1521" s="154"/>
      <c r="AD1521" s="154"/>
      <c r="AE1521" s="154"/>
      <c r="AF1521" s="154"/>
      <c r="AG1521" s="154"/>
      <c r="AH1521" s="154"/>
      <c r="AI1521" s="154"/>
      <c r="AJ1521" s="154"/>
      <c r="AK1521" s="154"/>
      <c r="AL1521" s="154"/>
      <c r="AM1521" s="154"/>
      <c r="AN1521" s="154"/>
      <c r="AO1521" s="154"/>
      <c r="AP1521" s="154"/>
      <c r="AQ1521" s="154"/>
      <c r="AR1521" s="154"/>
      <c r="AS1521" s="154"/>
      <c r="AT1521" s="154"/>
      <c r="AU1521" s="154"/>
      <c r="AV1521" s="154"/>
      <c r="AW1521" s="154"/>
      <c r="AX1521" s="154"/>
      <c r="AY1521" s="154"/>
      <c r="AZ1521" s="154"/>
      <c r="BA1521" s="154"/>
      <c r="BB1521" s="154"/>
      <c r="BC1521" s="154"/>
      <c r="BD1521" s="154"/>
      <c r="BE1521" s="154"/>
      <c r="BF1521" s="154"/>
      <c r="BG1521" s="154"/>
      <c r="BH1521" s="154"/>
      <c r="BI1521" s="154"/>
      <c r="BJ1521" s="154"/>
      <c r="BK1521" s="154"/>
      <c r="BL1521" s="154"/>
      <c r="BM1521" s="154"/>
      <c r="BN1521" s="154"/>
      <c r="BO1521" s="154"/>
      <c r="BP1521" s="154"/>
      <c r="BQ1521" s="154"/>
      <c r="BR1521" s="154"/>
      <c r="BS1521" s="154"/>
      <c r="BT1521" s="154"/>
      <c r="BU1521" s="154"/>
      <c r="BV1521" s="154"/>
      <c r="BW1521" s="154"/>
      <c r="BX1521" s="154"/>
      <c r="BY1521" s="154"/>
      <c r="BZ1521" s="154"/>
      <c r="CA1521" s="154"/>
      <c r="CB1521" s="154"/>
      <c r="CC1521" s="154"/>
      <c r="CD1521" s="154"/>
      <c r="CE1521" s="154"/>
      <c r="CF1521" s="154"/>
      <c r="CG1521" s="154"/>
      <c r="CH1521" s="154"/>
      <c r="CI1521" s="154"/>
      <c r="CJ1521" s="154"/>
      <c r="CK1521" s="154"/>
      <c r="CL1521" s="154"/>
      <c r="CO1521" s="154"/>
      <c r="CP1521" s="154"/>
      <c r="CQ1521" s="154"/>
      <c r="CR1521" s="154"/>
      <c r="CS1521" s="154"/>
      <c r="CT1521" s="154"/>
      <c r="CU1521" s="154"/>
      <c r="CV1521" s="154"/>
      <c r="CW1521" s="154"/>
      <c r="CX1521" s="154"/>
      <c r="CY1521" s="154"/>
      <c r="CZ1521" s="154"/>
      <c r="DA1521" s="154"/>
      <c r="DB1521" s="154"/>
      <c r="DC1521" s="154"/>
      <c r="DD1521" s="154"/>
      <c r="DE1521" s="154"/>
      <c r="DF1521" s="154"/>
      <c r="DG1521" s="154"/>
      <c r="DH1521" s="154"/>
      <c r="DI1521" s="154"/>
      <c r="DJ1521" s="154"/>
      <c r="DK1521" s="154"/>
      <c r="DL1521" s="154"/>
    </row>
    <row r="1522" spans="1:116" ht="16.5" customHeight="1" x14ac:dyDescent="0.4">
      <c r="D1522" t="s">
        <v>771</v>
      </c>
      <c r="E1522" t="str">
        <f t="shared" si="1983"/>
        <v>1522 LAMORTR-S</v>
      </c>
      <c r="G1522" s="158" t="s">
        <v>289</v>
      </c>
      <c r="K1522" s="24">
        <v>0</v>
      </c>
      <c r="L1522" s="24">
        <f ca="1">SUMIF($4:$4,L$2,1522:1522)</f>
        <v>-2.3094772284362168E+103</v>
      </c>
      <c r="M1522" s="24">
        <f ca="1">SUMIF($4:$4,M$2,1522:1522)</f>
        <v>-4.1459446683897538E+151</v>
      </c>
      <c r="N1522" s="24">
        <f ca="1">SUMIF($4:$4,N$2,1522:1522)</f>
        <v>2.6987020360602271E+198</v>
      </c>
      <c r="O1522" s="24">
        <f ca="1">SUMIF($4:$4,O$2,1522:1522)</f>
        <v>2.9067422564069136E+244</v>
      </c>
      <c r="P1522" s="24">
        <f ca="1">SUMIF($4:$4,P$2,1522:1522)</f>
        <v>1.3476942567947883E+289</v>
      </c>
      <c r="R1522"/>
      <c r="S1522" s="80">
        <f>H1519</f>
        <v>0</v>
      </c>
      <c r="T1522" s="62">
        <f t="shared" ref="T1522:AY1522" ca="1" si="1984">S1526</f>
        <v>7363.33956882659</v>
      </c>
      <c r="U1522" s="62">
        <f t="shared" ca="1" si="1984"/>
        <v>288613238.63768405</v>
      </c>
      <c r="V1522" s="62">
        <f t="shared" ca="1" si="1984"/>
        <v>87259439568658.469</v>
      </c>
      <c r="W1522" s="62">
        <f t="shared" ca="1" si="1984"/>
        <v>1.2145527142271582E+19</v>
      </c>
      <c r="X1522" s="62">
        <f t="shared" ca="1" si="1984"/>
        <v>1.1150255828898998E+24</v>
      </c>
      <c r="Y1522" s="62">
        <f t="shared" ca="1" si="1984"/>
        <v>7.6912990199473774E+28</v>
      </c>
      <c r="Z1522" s="62">
        <f t="shared" ca="1" si="1984"/>
        <v>4.2671026033887833E+33</v>
      </c>
      <c r="AA1522" s="62">
        <f t="shared" ca="1" si="1984"/>
        <v>1.9855313977233162E+38</v>
      </c>
      <c r="AB1522" s="62">
        <f t="shared" ca="1" si="1984"/>
        <v>7.9712461421930322E+42</v>
      </c>
      <c r="AC1522" s="62">
        <f t="shared" ca="1" si="1984"/>
        <v>2.8178787919180627E+47</v>
      </c>
      <c r="AD1522" s="62">
        <f t="shared" ca="1" si="1984"/>
        <v>8.9065417822288523E+51</v>
      </c>
      <c r="AE1522" s="62">
        <f t="shared" ca="1" si="1984"/>
        <v>2.5471218498270439E+56</v>
      </c>
      <c r="AF1522" s="62">
        <f t="shared" ca="1" si="1984"/>
        <v>6.6537091869721108E+60</v>
      </c>
      <c r="AG1522" s="62">
        <f t="shared" ca="1" si="1984"/>
        <v>1.5999628081346229E+65</v>
      </c>
      <c r="AH1522" s="62">
        <f t="shared" ca="1" si="1984"/>
        <v>3.5643062912004889E+69</v>
      </c>
      <c r="AI1522" s="62">
        <f t="shared" ca="1" si="1984"/>
        <v>7.3961663191878192E+73</v>
      </c>
      <c r="AJ1522" s="62">
        <f t="shared" ca="1" si="1984"/>
        <v>1.4361726683440781E+78</v>
      </c>
      <c r="AK1522" s="62">
        <f t="shared" ca="1" si="1984"/>
        <v>2.6199896239801007E+82</v>
      </c>
      <c r="AL1522" s="62">
        <f t="shared" ca="1" si="1984"/>
        <v>4.5059195873499152E+86</v>
      </c>
      <c r="AM1522" s="62">
        <f t="shared" ca="1" si="1984"/>
        <v>7.327700631213823E+90</v>
      </c>
      <c r="AN1522" s="62">
        <f t="shared" ca="1" si="1984"/>
        <v>1.1298012176337753E+95</v>
      </c>
      <c r="AO1522" s="62">
        <f t="shared" ca="1" si="1984"/>
        <v>1.6553808187461232E+99</v>
      </c>
      <c r="AP1522" s="62">
        <f t="shared" ca="1" si="1984"/>
        <v>2.309644145623987E+103</v>
      </c>
      <c r="AQ1522" s="62">
        <f t="shared" ca="1" si="1984"/>
        <v>3.0741373666189586E+107</v>
      </c>
      <c r="AR1522" s="62">
        <f t="shared" ca="1" si="1984"/>
        <v>3.9094025037269942E+111</v>
      </c>
      <c r="AS1522" s="62">
        <f t="shared" ca="1" si="1984"/>
        <v>4.7564932467508768E+115</v>
      </c>
      <c r="AT1522" s="62">
        <f t="shared" ca="1" si="1984"/>
        <v>5.5428951571875417E+119</v>
      </c>
      <c r="AU1522" s="62">
        <f t="shared" ca="1" si="1984"/>
        <v>6.1921834684138647E+123</v>
      </c>
      <c r="AV1522" s="62">
        <f t="shared" ca="1" si="1984"/>
        <v>6.6356621609730058E+127</v>
      </c>
      <c r="AW1522" s="62">
        <f t="shared" ca="1" si="1984"/>
        <v>6.823552271295644E+131</v>
      </c>
      <c r="AX1522" s="62">
        <f t="shared" ca="1" si="1984"/>
        <v>6.7332749033125419E+135</v>
      </c>
      <c r="AY1522" s="62">
        <f t="shared" ca="1" si="1984"/>
        <v>6.3730283920348574E+139</v>
      </c>
      <c r="AZ1522" s="62">
        <f t="shared" ref="AZ1522:CE1522" ca="1" si="1985">AY1526</f>
        <v>5.7799892271559142E+143</v>
      </c>
      <c r="BA1522" s="62">
        <f t="shared" ca="1" si="1985"/>
        <v>5.0137269557084743E+147</v>
      </c>
      <c r="BB1522" s="62">
        <f t="shared" ca="1" si="1985"/>
        <v>4.1464502172568615E+151</v>
      </c>
      <c r="BC1522" s="62">
        <f t="shared" ca="1" si="1985"/>
        <v>3.2522341175280583E+155</v>
      </c>
      <c r="BD1522" s="62">
        <f t="shared" ca="1" si="1985"/>
        <v>2.3973339721224422E+159</v>
      </c>
      <c r="BE1522" s="62">
        <f t="shared" ca="1" si="1985"/>
        <v>1.633160593155171E+163</v>
      </c>
      <c r="BF1522" s="62">
        <f t="shared" ca="1" si="1985"/>
        <v>9.9269176809605973E+166</v>
      </c>
      <c r="BG1522" s="62">
        <f t="shared" ca="1" si="1985"/>
        <v>4.9027190711880748E+170</v>
      </c>
      <c r="BH1522" s="62">
        <f t="shared" ca="1" si="1985"/>
        <v>1.2411056567313427E+174</v>
      </c>
      <c r="BI1522" s="62">
        <f t="shared" ca="1" si="1985"/>
        <v>-1.1955864767256842E+178</v>
      </c>
      <c r="BJ1522" s="62">
        <f t="shared" ca="1" si="1985"/>
        <v>-2.6174496386863933E+182</v>
      </c>
      <c r="BK1522" s="62">
        <f t="shared" ca="1" si="1985"/>
        <v>-3.262936673391572E+186</v>
      </c>
      <c r="BL1522" s="62">
        <f t="shared" ca="1" si="1985"/>
        <v>-3.3639328216974565E+190</v>
      </c>
      <c r="BM1522" s="62">
        <f t="shared" ca="1" si="1985"/>
        <v>-3.1224970074896022E+194</v>
      </c>
      <c r="BN1522" s="62">
        <f t="shared" ca="1" si="1985"/>
        <v>-2.6990168867160532E+198</v>
      </c>
      <c r="BO1522" s="62">
        <f t="shared" ca="1" si="1985"/>
        <v>-2.2096965854897191E+202</v>
      </c>
      <c r="BP1522" s="62">
        <f t="shared" ca="1" si="1985"/>
        <v>-1.7304784812645474E+206</v>
      </c>
      <c r="BQ1522" s="62">
        <f t="shared" ca="1" si="1985"/>
        <v>-1.3044991244402362E+210</v>
      </c>
      <c r="BR1522" s="62">
        <f t="shared" ca="1" si="1985"/>
        <v>-9.5069571480752726E+213</v>
      </c>
      <c r="BS1522" s="62">
        <f t="shared" ca="1" si="1985"/>
        <v>-6.7191707555299873E+217</v>
      </c>
      <c r="BT1522" s="62">
        <f t="shared" ca="1" si="1985"/>
        <v>-4.6162445997132487E+221</v>
      </c>
      <c r="BU1522" s="62">
        <f t="shared" ca="1" si="1985"/>
        <v>-3.0885782608613016E+225</v>
      </c>
      <c r="BV1522" s="62">
        <f t="shared" ca="1" si="1985"/>
        <v>-2.0154165667999218E+229</v>
      </c>
      <c r="BW1522" s="62">
        <f t="shared" ca="1" si="1985"/>
        <v>-1.2841994112602118E+233</v>
      </c>
      <c r="BX1522" s="62">
        <f t="shared" ca="1" si="1985"/>
        <v>-7.9983551647365604E+236</v>
      </c>
      <c r="BY1522" s="62">
        <f t="shared" ca="1" si="1985"/>
        <v>-4.8735193821516621E+240</v>
      </c>
      <c r="BZ1522" s="62">
        <f t="shared" ca="1" si="1985"/>
        <v>-2.9072336669349225E+244</v>
      </c>
      <c r="CA1522" s="62">
        <f t="shared" ca="1" si="1985"/>
        <v>-1.6989959578395792E+248</v>
      </c>
      <c r="CB1522" s="62">
        <f t="shared" ca="1" si="1985"/>
        <v>-9.7325353581986548E+251</v>
      </c>
      <c r="CC1522" s="62">
        <f t="shared" ca="1" si="1985"/>
        <v>-5.4676268130641619E+255</v>
      </c>
      <c r="CD1522" s="62">
        <f t="shared" ca="1" si="1985"/>
        <v>-3.0137368370845098E+259</v>
      </c>
      <c r="CE1522" s="62">
        <f t="shared" ca="1" si="1985"/>
        <v>-1.6304953795626649E+263</v>
      </c>
      <c r="CF1522" s="62">
        <f t="shared" ref="CF1522:CL1522" ca="1" si="1986">CE1526</f>
        <v>-8.6616051514174625E+266</v>
      </c>
      <c r="CG1522" s="62">
        <f t="shared" ca="1" si="1986"/>
        <v>-4.5194262921662591E+270</v>
      </c>
      <c r="CH1522" s="62">
        <f t="shared" ca="1" si="1986"/>
        <v>-2.3168740887424901E+274</v>
      </c>
      <c r="CI1522" s="62">
        <f t="shared" ca="1" si="1986"/>
        <v>-1.1672712353384396E+278</v>
      </c>
      <c r="CJ1522" s="62">
        <f t="shared" ca="1" si="1986"/>
        <v>-5.7809134358009571E+281</v>
      </c>
      <c r="CK1522" s="62">
        <f t="shared" ca="1" si="1986"/>
        <v>-2.8149556974517086E+285</v>
      </c>
      <c r="CL1522" s="62">
        <f t="shared" ca="1" si="1986"/>
        <v>-1.3479780962267382E+289</v>
      </c>
      <c r="CO1522" s="62">
        <f t="shared" ref="CO1522:DL1522" si="1987">CN1526</f>
        <v>0</v>
      </c>
      <c r="CP1522" s="62">
        <f t="shared" ca="1" si="1987"/>
        <v>7296.6729021599231</v>
      </c>
      <c r="CQ1522" s="62">
        <f t="shared" ca="1" si="1987"/>
        <v>5539.5036194651893</v>
      </c>
      <c r="CR1522" s="62">
        <f t="shared" ca="1" si="1987"/>
        <v>2265.9060089701193</v>
      </c>
      <c r="CS1522" s="62">
        <f t="shared" ca="1" si="1987"/>
        <v>-1691.8498681984088</v>
      </c>
      <c r="CT1522" s="62">
        <f t="shared" ca="1" si="1987"/>
        <v>-5298.8257009155295</v>
      </c>
      <c r="CU1522" s="62">
        <f t="shared" ca="1" si="1987"/>
        <v>-5647.8672219911414</v>
      </c>
      <c r="CV1522" s="62">
        <f t="shared" ca="1" si="1987"/>
        <v>-3031.831606782469</v>
      </c>
      <c r="CW1522" s="62">
        <f t="shared" ca="1" si="1987"/>
        <v>1057.8382685283368</v>
      </c>
      <c r="CX1522" s="62">
        <f t="shared" ca="1" si="1987"/>
        <v>4518.8336258330546</v>
      </c>
      <c r="CY1522" s="62">
        <f t="shared" ca="1" si="1987"/>
        <v>5456.6445006836366</v>
      </c>
      <c r="CZ1522" s="62">
        <f t="shared" ca="1" si="1987"/>
        <v>2908.2307016171062</v>
      </c>
      <c r="DA1522" s="62">
        <f t="shared" ca="1" si="1987"/>
        <v>-667.2014039387841</v>
      </c>
      <c r="DB1522" s="62">
        <f t="shared" ca="1" si="1987"/>
        <v>-3873.4729274203928</v>
      </c>
      <c r="DC1522" s="62">
        <f t="shared" ca="1" si="1987"/>
        <v>-4929.0761218510852</v>
      </c>
      <c r="DD1522" s="62">
        <f t="shared" ca="1" si="1987"/>
        <v>-3308.1337699293999</v>
      </c>
      <c r="DE1522" s="62">
        <f t="shared" ca="1" si="1987"/>
        <v>5.7529517334041884</v>
      </c>
      <c r="DF1522" s="62">
        <f t="shared" ca="1" si="1987"/>
        <v>3223.6035428124537</v>
      </c>
      <c r="DG1522" s="62">
        <f t="shared" ca="1" si="1987"/>
        <v>4635.370593354528</v>
      </c>
      <c r="DH1522" s="62">
        <f t="shared" ca="1" si="1987"/>
        <v>3540.0308927849824</v>
      </c>
      <c r="DI1522" s="62">
        <f t="shared" ca="1" si="1987"/>
        <v>596.94310280055697</v>
      </c>
      <c r="DJ1522" s="62">
        <f t="shared" ca="1" si="1987"/>
        <v>-2576.8707932174589</v>
      </c>
      <c r="DK1522" s="62">
        <f t="shared" ca="1" si="1987"/>
        <v>-4288.1602588793867</v>
      </c>
      <c r="DL1522" s="62">
        <f t="shared" ca="1" si="1987"/>
        <v>-3670.1979282981124</v>
      </c>
    </row>
    <row r="1523" spans="1:116" ht="16.5" customHeight="1" x14ac:dyDescent="0.4">
      <c r="A1523" s="12"/>
      <c r="B1523" t="str">
        <f>E1523</f>
        <v>1523 LAMORTR-S</v>
      </c>
      <c r="C1523" s="12"/>
      <c r="D1523" t="s">
        <v>771</v>
      </c>
      <c r="E1523" t="str">
        <f t="shared" si="1983"/>
        <v>1523 LAMORTR-S</v>
      </c>
      <c r="F1523" s="12"/>
      <c r="G1523" s="158" t="str">
        <f>"New loans originated - "&amp;SUBSTITUTE(G1512,":","")</f>
        <v>New loans originated - Revenue driven amortizing loan - no defaults</v>
      </c>
      <c r="K1523" s="24">
        <f t="shared" ref="K1523:P1525" ca="1" si="1988">SUMIF($3:$3,K$2,1523:1523)</f>
        <v>96000</v>
      </c>
      <c r="L1523" s="24">
        <f t="shared" ca="1" si="1988"/>
        <v>96000</v>
      </c>
      <c r="M1523" s="24">
        <f t="shared" ca="1" si="1988"/>
        <v>96000</v>
      </c>
      <c r="N1523" s="24">
        <f t="shared" ca="1" si="1988"/>
        <v>96000</v>
      </c>
      <c r="O1523" s="24">
        <f t="shared" ca="1" si="1988"/>
        <v>96000</v>
      </c>
      <c r="P1523" s="24">
        <f t="shared" ca="1" si="1988"/>
        <v>96000</v>
      </c>
      <c r="R1523"/>
      <c r="S1523" s="80" cm="1">
        <f t="array" aca="1" ref="S1523" ca="1">INDIRECT(S1506)*(1-$H1516)</f>
        <v>8000</v>
      </c>
      <c r="T1523" s="80" cm="1">
        <f t="array" aca="1" ref="T1523" ca="1">INDIRECT(T1506)*(1-$H1516)</f>
        <v>8000</v>
      </c>
      <c r="U1523" s="80" cm="1">
        <f t="array" aca="1" ref="U1523" ca="1">INDIRECT(U1506)*(1-$H1516)</f>
        <v>8000</v>
      </c>
      <c r="V1523" s="80" cm="1">
        <f t="array" aca="1" ref="V1523" ca="1">INDIRECT(V1506)*(1-$H1516)</f>
        <v>8000</v>
      </c>
      <c r="W1523" s="80" cm="1">
        <f t="array" aca="1" ref="W1523" ca="1">INDIRECT(W1506)*(1-$H1516)</f>
        <v>8000</v>
      </c>
      <c r="X1523" s="80" cm="1">
        <f t="array" aca="1" ref="X1523" ca="1">INDIRECT(X1506)*(1-$H1516)</f>
        <v>8000</v>
      </c>
      <c r="Y1523" s="80" cm="1">
        <f t="array" aca="1" ref="Y1523" ca="1">INDIRECT(Y1506)*(1-$H1516)</f>
        <v>8000</v>
      </c>
      <c r="Z1523" s="80" cm="1">
        <f t="array" aca="1" ref="Z1523" ca="1">INDIRECT(Z1506)*(1-$H1516)</f>
        <v>8000</v>
      </c>
      <c r="AA1523" s="80" cm="1">
        <f t="array" aca="1" ref="AA1523" ca="1">INDIRECT(AA1506)*(1-$H1516)</f>
        <v>8000</v>
      </c>
      <c r="AB1523" s="80" cm="1">
        <f t="array" aca="1" ref="AB1523" ca="1">INDIRECT(AB1506)*(1-$H1516)</f>
        <v>8000</v>
      </c>
      <c r="AC1523" s="80" cm="1">
        <f t="array" aca="1" ref="AC1523" ca="1">INDIRECT(AC1506)*(1-$H1516)</f>
        <v>8000</v>
      </c>
      <c r="AD1523" s="80" cm="1">
        <f t="array" aca="1" ref="AD1523" ca="1">INDIRECT(AD1506)*(1-$H1516)</f>
        <v>8000</v>
      </c>
      <c r="AE1523" s="80" cm="1">
        <f t="array" aca="1" ref="AE1523" ca="1">INDIRECT(AE1506)*(1-$H1516)</f>
        <v>8000</v>
      </c>
      <c r="AF1523" s="80" cm="1">
        <f t="array" aca="1" ref="AF1523" ca="1">INDIRECT(AF1506)*(1-$H1516)</f>
        <v>8000</v>
      </c>
      <c r="AG1523" s="80" cm="1">
        <f t="array" aca="1" ref="AG1523" ca="1">INDIRECT(AG1506)*(1-$H1516)</f>
        <v>8000</v>
      </c>
      <c r="AH1523" s="80" cm="1">
        <f t="array" aca="1" ref="AH1523" ca="1">INDIRECT(AH1506)*(1-$H1516)</f>
        <v>8000</v>
      </c>
      <c r="AI1523" s="80" cm="1">
        <f t="array" aca="1" ref="AI1523" ca="1">INDIRECT(AI1506)*(1-$H1516)</f>
        <v>8000</v>
      </c>
      <c r="AJ1523" s="80" cm="1">
        <f t="array" aca="1" ref="AJ1523" ca="1">INDIRECT(AJ1506)*(1-$H1516)</f>
        <v>8000</v>
      </c>
      <c r="AK1523" s="80" cm="1">
        <f t="array" aca="1" ref="AK1523" ca="1">INDIRECT(AK1506)*(1-$H1516)</f>
        <v>8000</v>
      </c>
      <c r="AL1523" s="80" cm="1">
        <f t="array" aca="1" ref="AL1523" ca="1">INDIRECT(AL1506)*(1-$H1516)</f>
        <v>8000</v>
      </c>
      <c r="AM1523" s="80" cm="1">
        <f t="array" aca="1" ref="AM1523" ca="1">INDIRECT(AM1506)*(1-$H1516)</f>
        <v>8000</v>
      </c>
      <c r="AN1523" s="80" cm="1">
        <f t="array" aca="1" ref="AN1523" ca="1">INDIRECT(AN1506)*(1-$H1516)</f>
        <v>8000</v>
      </c>
      <c r="AO1523" s="80" cm="1">
        <f t="array" aca="1" ref="AO1523" ca="1">INDIRECT(AO1506)*(1-$H1516)</f>
        <v>8000</v>
      </c>
      <c r="AP1523" s="80" cm="1">
        <f t="array" aca="1" ref="AP1523" ca="1">INDIRECT(AP1506)*(1-$H1516)</f>
        <v>8000</v>
      </c>
      <c r="AQ1523" s="80" cm="1">
        <f t="array" aca="1" ref="AQ1523" ca="1">INDIRECT(AQ1506)*(1-$H1516)</f>
        <v>8000</v>
      </c>
      <c r="AR1523" s="80" cm="1">
        <f t="array" aca="1" ref="AR1523" ca="1">INDIRECT(AR1506)*(1-$H1516)</f>
        <v>8000</v>
      </c>
      <c r="AS1523" s="80" cm="1">
        <f t="array" aca="1" ref="AS1523" ca="1">INDIRECT(AS1506)*(1-$H1516)</f>
        <v>8000</v>
      </c>
      <c r="AT1523" s="80" cm="1">
        <f t="array" aca="1" ref="AT1523" ca="1">INDIRECT(AT1506)*(1-$H1516)</f>
        <v>8000</v>
      </c>
      <c r="AU1523" s="80" cm="1">
        <f t="array" aca="1" ref="AU1523" ca="1">INDIRECT(AU1506)*(1-$H1516)</f>
        <v>8000</v>
      </c>
      <c r="AV1523" s="80" cm="1">
        <f t="array" aca="1" ref="AV1523" ca="1">INDIRECT(AV1506)*(1-$H1516)</f>
        <v>8000</v>
      </c>
      <c r="AW1523" s="80" cm="1">
        <f t="array" aca="1" ref="AW1523" ca="1">INDIRECT(AW1506)*(1-$H1516)</f>
        <v>8000</v>
      </c>
      <c r="AX1523" s="80" cm="1">
        <f t="array" aca="1" ref="AX1523" ca="1">INDIRECT(AX1506)*(1-$H1516)</f>
        <v>8000</v>
      </c>
      <c r="AY1523" s="80" cm="1">
        <f t="array" aca="1" ref="AY1523" ca="1">INDIRECT(AY1506)*(1-$H1516)</f>
        <v>8000</v>
      </c>
      <c r="AZ1523" s="80" cm="1">
        <f t="array" aca="1" ref="AZ1523" ca="1">INDIRECT(AZ1506)*(1-$H1516)</f>
        <v>8000</v>
      </c>
      <c r="BA1523" s="80" cm="1">
        <f t="array" aca="1" ref="BA1523" ca="1">INDIRECT(BA1506)*(1-$H1516)</f>
        <v>8000</v>
      </c>
      <c r="BB1523" s="80" cm="1">
        <f t="array" aca="1" ref="BB1523" ca="1">INDIRECT(BB1506)*(1-$H1516)</f>
        <v>8000</v>
      </c>
      <c r="BC1523" s="80" cm="1">
        <f t="array" aca="1" ref="BC1523" ca="1">INDIRECT(BC1506)*(1-$H1516)</f>
        <v>8000</v>
      </c>
      <c r="BD1523" s="80" cm="1">
        <f t="array" aca="1" ref="BD1523" ca="1">INDIRECT(BD1506)*(1-$H1516)</f>
        <v>8000</v>
      </c>
      <c r="BE1523" s="80" cm="1">
        <f t="array" aca="1" ref="BE1523" ca="1">INDIRECT(BE1506)*(1-$H1516)</f>
        <v>8000</v>
      </c>
      <c r="BF1523" s="80" cm="1">
        <f t="array" aca="1" ref="BF1523" ca="1">INDIRECT(BF1506)*(1-$H1516)</f>
        <v>8000</v>
      </c>
      <c r="BG1523" s="80" cm="1">
        <f t="array" aca="1" ref="BG1523" ca="1">INDIRECT(BG1506)*(1-$H1516)</f>
        <v>8000</v>
      </c>
      <c r="BH1523" s="80" cm="1">
        <f t="array" aca="1" ref="BH1523" ca="1">INDIRECT(BH1506)*(1-$H1516)</f>
        <v>8000</v>
      </c>
      <c r="BI1523" s="80" cm="1">
        <f t="array" aca="1" ref="BI1523" ca="1">INDIRECT(BI1506)*(1-$H1516)</f>
        <v>8000</v>
      </c>
      <c r="BJ1523" s="80" cm="1">
        <f t="array" aca="1" ref="BJ1523" ca="1">INDIRECT(BJ1506)*(1-$H1516)</f>
        <v>8000</v>
      </c>
      <c r="BK1523" s="80" cm="1">
        <f t="array" aca="1" ref="BK1523" ca="1">INDIRECT(BK1506)*(1-$H1516)</f>
        <v>8000</v>
      </c>
      <c r="BL1523" s="80" cm="1">
        <f t="array" aca="1" ref="BL1523" ca="1">INDIRECT(BL1506)*(1-$H1516)</f>
        <v>8000</v>
      </c>
      <c r="BM1523" s="80" cm="1">
        <f t="array" aca="1" ref="BM1523" ca="1">INDIRECT(BM1506)*(1-$H1516)</f>
        <v>8000</v>
      </c>
      <c r="BN1523" s="80" cm="1">
        <f t="array" aca="1" ref="BN1523" ca="1">INDIRECT(BN1506)*(1-$H1516)</f>
        <v>8000</v>
      </c>
      <c r="BO1523" s="80" cm="1">
        <f t="array" aca="1" ref="BO1523" ca="1">INDIRECT(BO1506)*(1-$H1516)</f>
        <v>8000</v>
      </c>
      <c r="BP1523" s="80" cm="1">
        <f t="array" aca="1" ref="BP1523" ca="1">INDIRECT(BP1506)*(1-$H1516)</f>
        <v>8000</v>
      </c>
      <c r="BQ1523" s="80" cm="1">
        <f t="array" aca="1" ref="BQ1523" ca="1">INDIRECT(BQ1506)*(1-$H1516)</f>
        <v>8000</v>
      </c>
      <c r="BR1523" s="80" cm="1">
        <f t="array" aca="1" ref="BR1523" ca="1">INDIRECT(BR1506)*(1-$H1516)</f>
        <v>8000</v>
      </c>
      <c r="BS1523" s="80" cm="1">
        <f t="array" aca="1" ref="BS1523" ca="1">INDIRECT(BS1506)*(1-$H1516)</f>
        <v>8000</v>
      </c>
      <c r="BT1523" s="80" cm="1">
        <f t="array" aca="1" ref="BT1523" ca="1">INDIRECT(BT1506)*(1-$H1516)</f>
        <v>8000</v>
      </c>
      <c r="BU1523" s="80" cm="1">
        <f t="array" aca="1" ref="BU1523" ca="1">INDIRECT(BU1506)*(1-$H1516)</f>
        <v>8000</v>
      </c>
      <c r="BV1523" s="80" cm="1">
        <f t="array" aca="1" ref="BV1523" ca="1">INDIRECT(BV1506)*(1-$H1516)</f>
        <v>8000</v>
      </c>
      <c r="BW1523" s="80" cm="1">
        <f t="array" aca="1" ref="BW1523" ca="1">INDIRECT(BW1506)*(1-$H1516)</f>
        <v>8000</v>
      </c>
      <c r="BX1523" s="80" cm="1">
        <f t="array" aca="1" ref="BX1523" ca="1">INDIRECT(BX1506)*(1-$H1516)</f>
        <v>8000</v>
      </c>
      <c r="BY1523" s="80" cm="1">
        <f t="array" aca="1" ref="BY1523" ca="1">INDIRECT(BY1506)*(1-$H1516)</f>
        <v>8000</v>
      </c>
      <c r="BZ1523" s="80" cm="1">
        <f t="array" aca="1" ref="BZ1523" ca="1">INDIRECT(BZ1506)*(1-$H1516)</f>
        <v>8000</v>
      </c>
      <c r="CA1523" s="80" cm="1">
        <f t="array" aca="1" ref="CA1523" ca="1">INDIRECT(CA1506)*(1-$H1516)</f>
        <v>8000</v>
      </c>
      <c r="CB1523" s="80" cm="1">
        <f t="array" aca="1" ref="CB1523" ca="1">INDIRECT(CB1506)*(1-$H1516)</f>
        <v>8000</v>
      </c>
      <c r="CC1523" s="80" cm="1">
        <f t="array" aca="1" ref="CC1523" ca="1">INDIRECT(CC1506)*(1-$H1516)</f>
        <v>8000</v>
      </c>
      <c r="CD1523" s="80" cm="1">
        <f t="array" aca="1" ref="CD1523" ca="1">INDIRECT(CD1506)*(1-$H1516)</f>
        <v>8000</v>
      </c>
      <c r="CE1523" s="80" cm="1">
        <f t="array" aca="1" ref="CE1523" ca="1">INDIRECT(CE1506)*(1-$H1516)</f>
        <v>8000</v>
      </c>
      <c r="CF1523" s="80" cm="1">
        <f t="array" aca="1" ref="CF1523" ca="1">INDIRECT(CF1506)*(1-$H1516)</f>
        <v>8000</v>
      </c>
      <c r="CG1523" s="80" cm="1">
        <f t="array" aca="1" ref="CG1523" ca="1">INDIRECT(CG1506)*(1-$H1516)</f>
        <v>8000</v>
      </c>
      <c r="CH1523" s="80" cm="1">
        <f t="array" aca="1" ref="CH1523" ca="1">INDIRECT(CH1506)*(1-$H1516)</f>
        <v>8000</v>
      </c>
      <c r="CI1523" s="80" cm="1">
        <f t="array" aca="1" ref="CI1523" ca="1">INDIRECT(CI1506)*(1-$H1516)</f>
        <v>8000</v>
      </c>
      <c r="CJ1523" s="80" cm="1">
        <f t="array" aca="1" ref="CJ1523" ca="1">INDIRECT(CJ1506)*(1-$H1516)</f>
        <v>8000</v>
      </c>
      <c r="CK1523" s="80" cm="1">
        <f t="array" aca="1" ref="CK1523" ca="1">INDIRECT(CK1506)*(1-$H1516)</f>
        <v>8000</v>
      </c>
      <c r="CL1523" s="80" cm="1">
        <f t="array" aca="1" ref="CL1523" ca="1">INDIRECT(CL1506)*(1-$H1516)</f>
        <v>8000</v>
      </c>
      <c r="CO1523" s="80" cm="1">
        <f t="array" aca="1" ref="CO1523" ca="1">INDIRECT(CO1506)*(1-$H1516)</f>
        <v>8000</v>
      </c>
      <c r="CP1523" s="80"/>
      <c r="CQ1523" s="80"/>
      <c r="CR1523" s="80"/>
      <c r="CS1523" s="80"/>
      <c r="CT1523" s="80"/>
      <c r="CU1523" s="80"/>
      <c r="CV1523" s="80"/>
      <c r="CW1523" s="80"/>
      <c r="CX1523" s="80"/>
      <c r="CY1523" s="80"/>
      <c r="CZ1523" s="80"/>
      <c r="DA1523" s="80"/>
      <c r="DB1523" s="80"/>
      <c r="DC1523" s="80"/>
      <c r="DD1523" s="80"/>
      <c r="DE1523" s="80"/>
      <c r="DF1523" s="80"/>
      <c r="DG1523" s="80"/>
      <c r="DH1523" s="80"/>
      <c r="DI1523" s="80"/>
      <c r="DJ1523" s="80"/>
      <c r="DK1523" s="80"/>
      <c r="DL1523" s="80"/>
    </row>
    <row r="1524" spans="1:116" x14ac:dyDescent="0.4">
      <c r="A1524" s="98"/>
      <c r="D1524" t="s">
        <v>771</v>
      </c>
      <c r="E1524" t="str">
        <f t="shared" si="1983"/>
        <v>1524 LAMORTR-S</v>
      </c>
      <c r="G1524" s="158" t="str">
        <f>"Prepayment - "&amp;SUBSTITUTE(G1512,":","")</f>
        <v>Prepayment - Revenue driven amortizing loan - no defaults</v>
      </c>
      <c r="K1524" s="24">
        <f t="shared" si="1988"/>
        <v>0</v>
      </c>
      <c r="L1524" s="24">
        <f t="shared" si="1988"/>
        <v>0</v>
      </c>
      <c r="M1524" s="24">
        <f t="shared" si="1988"/>
        <v>0</v>
      </c>
      <c r="N1524" s="24">
        <f t="shared" si="1988"/>
        <v>0</v>
      </c>
      <c r="O1524" s="24">
        <f t="shared" si="1988"/>
        <v>0</v>
      </c>
      <c r="P1524" s="24">
        <f t="shared" si="1988"/>
        <v>0</v>
      </c>
      <c r="R1524"/>
      <c r="S1524" s="74">
        <v>0</v>
      </c>
      <c r="T1524" s="133">
        <v>0</v>
      </c>
      <c r="U1524" s="133">
        <v>0</v>
      </c>
      <c r="V1524" s="74">
        <v>0</v>
      </c>
      <c r="W1524" s="74">
        <v>0</v>
      </c>
      <c r="X1524" s="74">
        <v>0</v>
      </c>
      <c r="Y1524" s="74">
        <v>0</v>
      </c>
      <c r="Z1524" s="74">
        <v>0</v>
      </c>
      <c r="AA1524" s="74">
        <v>0</v>
      </c>
      <c r="AB1524" s="74">
        <v>0</v>
      </c>
      <c r="AC1524" s="74">
        <v>0</v>
      </c>
      <c r="AD1524" s="74">
        <v>0</v>
      </c>
      <c r="AE1524" s="74">
        <v>0</v>
      </c>
      <c r="AF1524" s="74">
        <v>0</v>
      </c>
      <c r="AG1524" s="74">
        <v>0</v>
      </c>
      <c r="AH1524" s="74">
        <v>0</v>
      </c>
      <c r="AI1524" s="74">
        <v>0</v>
      </c>
      <c r="AJ1524" s="74">
        <v>0</v>
      </c>
      <c r="AK1524" s="74">
        <v>0</v>
      </c>
      <c r="AL1524" s="74">
        <v>0</v>
      </c>
      <c r="AM1524" s="74">
        <v>0</v>
      </c>
      <c r="AN1524" s="74">
        <v>0</v>
      </c>
      <c r="AO1524" s="74">
        <v>0</v>
      </c>
      <c r="AP1524" s="74">
        <v>0</v>
      </c>
      <c r="AQ1524" s="74">
        <v>0</v>
      </c>
      <c r="AR1524" s="74">
        <v>0</v>
      </c>
      <c r="AS1524" s="74">
        <v>0</v>
      </c>
      <c r="AT1524" s="74">
        <v>0</v>
      </c>
      <c r="AU1524" s="74">
        <v>0</v>
      </c>
      <c r="AV1524" s="74">
        <v>0</v>
      </c>
      <c r="AW1524" s="74">
        <v>0</v>
      </c>
      <c r="AX1524" s="74">
        <v>0</v>
      </c>
      <c r="AY1524" s="74">
        <v>0</v>
      </c>
      <c r="AZ1524" s="74">
        <v>0</v>
      </c>
      <c r="BA1524" s="74">
        <v>0</v>
      </c>
      <c r="BB1524" s="74">
        <v>0</v>
      </c>
      <c r="BC1524" s="74">
        <v>0</v>
      </c>
      <c r="BD1524" s="74">
        <v>0</v>
      </c>
      <c r="BE1524" s="74">
        <v>0</v>
      </c>
      <c r="BF1524" s="74">
        <v>0</v>
      </c>
      <c r="BG1524" s="74">
        <v>0</v>
      </c>
      <c r="BH1524" s="74">
        <v>0</v>
      </c>
      <c r="BI1524" s="74">
        <v>0</v>
      </c>
      <c r="BJ1524" s="74">
        <v>0</v>
      </c>
      <c r="BK1524" s="74">
        <v>0</v>
      </c>
      <c r="BL1524" s="74">
        <v>0</v>
      </c>
      <c r="BM1524" s="74">
        <v>0</v>
      </c>
      <c r="BN1524" s="74">
        <v>0</v>
      </c>
      <c r="BO1524" s="74">
        <v>0</v>
      </c>
      <c r="BP1524" s="74">
        <v>0</v>
      </c>
      <c r="BQ1524" s="74">
        <v>0</v>
      </c>
      <c r="BR1524" s="74">
        <v>0</v>
      </c>
      <c r="BS1524" s="74">
        <v>0</v>
      </c>
      <c r="BT1524" s="74">
        <v>0</v>
      </c>
      <c r="BU1524" s="74">
        <v>0</v>
      </c>
      <c r="BV1524" s="74">
        <v>0</v>
      </c>
      <c r="BW1524" s="74">
        <v>0</v>
      </c>
      <c r="BX1524" s="74">
        <v>0</v>
      </c>
      <c r="BY1524" s="74">
        <v>0</v>
      </c>
      <c r="BZ1524" s="74">
        <v>0</v>
      </c>
      <c r="CA1524" s="74">
        <v>0</v>
      </c>
      <c r="CB1524" s="74">
        <v>0</v>
      </c>
      <c r="CC1524" s="74">
        <v>0</v>
      </c>
      <c r="CD1524" s="74">
        <v>0</v>
      </c>
      <c r="CE1524" s="74">
        <v>0</v>
      </c>
      <c r="CF1524" s="74">
        <v>0</v>
      </c>
      <c r="CG1524" s="74">
        <v>0</v>
      </c>
      <c r="CH1524" s="74">
        <v>0</v>
      </c>
      <c r="CI1524" s="74">
        <v>0</v>
      </c>
      <c r="CJ1524" s="74">
        <v>0</v>
      </c>
      <c r="CK1524" s="74">
        <v>0</v>
      </c>
      <c r="CL1524" s="74">
        <v>0</v>
      </c>
      <c r="CO1524" s="74">
        <v>0</v>
      </c>
      <c r="CP1524" s="74">
        <v>0</v>
      </c>
      <c r="CQ1524" s="74">
        <v>0</v>
      </c>
      <c r="CR1524" s="74">
        <v>0</v>
      </c>
      <c r="CS1524" s="74">
        <v>0</v>
      </c>
      <c r="CT1524" s="74">
        <v>0</v>
      </c>
      <c r="CU1524" s="74">
        <v>0</v>
      </c>
      <c r="CV1524" s="74">
        <v>0</v>
      </c>
      <c r="CW1524" s="74">
        <v>0</v>
      </c>
      <c r="CX1524" s="74">
        <v>0</v>
      </c>
      <c r="CY1524" s="74">
        <v>0</v>
      </c>
      <c r="CZ1524" s="74">
        <v>0</v>
      </c>
      <c r="DA1524" s="74">
        <v>0</v>
      </c>
      <c r="DB1524" s="74">
        <v>0</v>
      </c>
      <c r="DC1524" s="74">
        <v>0</v>
      </c>
      <c r="DD1524" s="74">
        <v>0</v>
      </c>
      <c r="DE1524" s="74">
        <v>0</v>
      </c>
      <c r="DF1524" s="74">
        <v>0</v>
      </c>
      <c r="DG1524" s="74">
        <v>0</v>
      </c>
      <c r="DH1524" s="74">
        <v>0</v>
      </c>
      <c r="DI1524" s="74">
        <v>0</v>
      </c>
      <c r="DJ1524" s="74">
        <v>0</v>
      </c>
      <c r="DK1524" s="74">
        <v>0</v>
      </c>
      <c r="DL1524" s="74">
        <v>0</v>
      </c>
    </row>
    <row r="1525" spans="1:116" x14ac:dyDescent="0.4">
      <c r="A1525" s="98"/>
      <c r="B1525" s="59"/>
      <c r="C1525" s="59"/>
      <c r="D1525" t="s">
        <v>771</v>
      </c>
      <c r="E1525" t="str">
        <f t="shared" si="1983"/>
        <v>1525 LAMORTR-S</v>
      </c>
      <c r="G1525" s="158" t="str">
        <f>"Principal payments - "&amp;SUBSTITUTE(G1512,":","")</f>
        <v>Principal payments - Revenue driven amortizing loan - no defaults</v>
      </c>
      <c r="K1525" s="138">
        <f t="shared" ca="1" si="1988"/>
        <v>2.5472999834571668E+56</v>
      </c>
      <c r="L1525" s="138">
        <f t="shared" ca="1" si="1988"/>
        <v>3.0745993118651014E+107</v>
      </c>
      <c r="M1525" s="138">
        <f t="shared" ca="1" si="1988"/>
        <v>3.2530634572968948E+155</v>
      </c>
      <c r="N1525" s="138">
        <f t="shared" ca="1" si="1988"/>
        <v>-2.210236419835273E+202</v>
      </c>
      <c r="O1525" s="138">
        <f t="shared" ca="1" si="1988"/>
        <v>-1.6995774529102341E+248</v>
      </c>
      <c r="P1525" s="138">
        <f t="shared" ca="1" si="1988"/>
        <v>-6.351724020497125E+292</v>
      </c>
      <c r="R1525"/>
      <c r="S1525" s="178">
        <f t="shared" ref="S1525:AX1525" ca="1" si="1989">S1537+S1528</f>
        <v>0</v>
      </c>
      <c r="T1525" s="178">
        <f t="shared" ca="1" si="1989"/>
        <v>-288597875.29811525</v>
      </c>
      <c r="U1525" s="178">
        <f t="shared" ca="1" si="1989"/>
        <v>-87260019147317.313</v>
      </c>
      <c r="V1525" s="178">
        <f t="shared" ca="1" si="1989"/>
        <v>-1.2145702388596406E+19</v>
      </c>
      <c r="W1525" s="178">
        <f t="shared" ca="1" si="1989"/>
        <v>-1.1150499752427099E+24</v>
      </c>
      <c r="X1525" s="178">
        <f t="shared" ca="1" si="1989"/>
        <v>-7.6915229554461757E+28</v>
      </c>
      <c r="Y1525" s="178">
        <f t="shared" ca="1" si="1989"/>
        <v>-4.267257071407144E+33</v>
      </c>
      <c r="Z1525" s="178">
        <f t="shared" ca="1" si="1989"/>
        <v>-1.9856170961235369E+38</v>
      </c>
      <c r="AA1525" s="178">
        <f t="shared" ca="1" si="1989"/>
        <v>-7.971644907277843E+42</v>
      </c>
      <c r="AB1525" s="178">
        <f t="shared" ca="1" si="1989"/>
        <v>-2.8180388830637632E+47</v>
      </c>
      <c r="AC1525" s="178">
        <f t="shared" ca="1" si="1989"/>
        <v>-8.9071077140576043E+51</v>
      </c>
      <c r="AD1525" s="178">
        <f t="shared" ca="1" si="1989"/>
        <v>-2.5473007256453042E+56</v>
      </c>
      <c r="AE1525" s="178">
        <f t="shared" ca="1" si="1989"/>
        <v>-6.6542207427013875E+60</v>
      </c>
      <c r="AF1525" s="178">
        <f t="shared" ca="1" si="1989"/>
        <v>-1.6000964392987121E+65</v>
      </c>
      <c r="AG1525" s="178">
        <f t="shared" ca="1" si="1989"/>
        <v>-3.564627623607069E+69</v>
      </c>
      <c r="AH1525" s="178">
        <f t="shared" ca="1" si="1989"/>
        <v>-7.3968821664338412E+73</v>
      </c>
      <c r="AI1525" s="178">
        <f t="shared" ca="1" si="1989"/>
        <v>-1.436321211522473E+78</v>
      </c>
      <c r="AJ1525" s="178">
        <f t="shared" ca="1" si="1989"/>
        <v>-2.6202780625970755E+82</v>
      </c>
      <c r="AK1525" s="178">
        <f t="shared" ca="1" si="1989"/>
        <v>-4.5064457827215236E+86</v>
      </c>
      <c r="AL1525" s="178">
        <f t="shared" ca="1" si="1989"/>
        <v>-7.3286055958271669E+90</v>
      </c>
      <c r="AM1525" s="178">
        <f t="shared" ca="1" si="1989"/>
        <v>-1.1299483867188955E+95</v>
      </c>
      <c r="AN1525" s="178">
        <f t="shared" ca="1" si="1989"/>
        <v>-1.6556077276961901E+99</v>
      </c>
      <c r="AO1525" s="178">
        <f t="shared" ca="1" si="1989"/>
        <v>-2.3099766123814305E+103</v>
      </c>
      <c r="AP1525" s="178">
        <f t="shared" ca="1" si="1989"/>
        <v>-3.0746012364294581E+107</v>
      </c>
      <c r="AQ1525" s="178">
        <f t="shared" ca="1" si="1989"/>
        <v>-3.9100199156930511E+111</v>
      </c>
      <c r="AR1525" s="178">
        <f t="shared" ca="1" si="1989"/>
        <v>-4.7572784153162931E+115</v>
      </c>
      <c r="AS1525" s="178">
        <f t="shared" ca="1" si="1989"/>
        <v>-5.5438504580241597E+119</v>
      </c>
      <c r="AT1525" s="178">
        <f t="shared" ca="1" si="1989"/>
        <v>-6.1932967132974885E+123</v>
      </c>
      <c r="AU1525" s="178">
        <f t="shared" ca="1" si="1989"/>
        <v>-6.6369058123257438E+127</v>
      </c>
      <c r="AV1525" s="178">
        <f t="shared" ca="1" si="1989"/>
        <v>-6.8248849943374941E+131</v>
      </c>
      <c r="AW1525" s="178">
        <f t="shared" ca="1" si="1989"/>
        <v>-6.7346453653127799E+135</v>
      </c>
      <c r="AX1525" s="178">
        <f t="shared" ca="1" si="1989"/>
        <v>-6.3743807251782705E+139</v>
      </c>
      <c r="AY1525" s="178">
        <f t="shared" ref="AY1525:CD1525" ca="1" si="1990">AY1537+AY1528</f>
        <v>-5.781269209904173E+143</v>
      </c>
      <c r="AZ1525" s="178">
        <f t="shared" ca="1" si="1990"/>
        <v>-5.0148878328821866E+147</v>
      </c>
      <c r="BA1525" s="178">
        <f t="shared" ca="1" si="1990"/>
        <v>-4.1474571975928824E+151</v>
      </c>
      <c r="BB1525" s="178">
        <f t="shared" ca="1" si="1990"/>
        <v>-3.253066912250785E+155</v>
      </c>
      <c r="BC1525" s="178">
        <f t="shared" ca="1" si="1990"/>
        <v>-2.3979871699167356E+159</v>
      </c>
      <c r="BD1525" s="178">
        <f t="shared" ca="1" si="1990"/>
        <v>-1.6336420897102014E+163</v>
      </c>
      <c r="BE1525" s="178">
        <f t="shared" ca="1" si="1990"/>
        <v>-9.9301978475730634E+166</v>
      </c>
      <c r="BF1525" s="178">
        <f t="shared" ca="1" si="1990"/>
        <v>-4.9047128877630371E+170</v>
      </c>
      <c r="BG1525" s="178">
        <f t="shared" ca="1" si="1990"/>
        <v>-1.2420903837693523E+174</v>
      </c>
      <c r="BH1525" s="178">
        <f t="shared" ca="1" si="1990"/>
        <v>1.1953371731227771E+178</v>
      </c>
      <c r="BI1525" s="178">
        <f t="shared" ca="1" si="1990"/>
        <v>2.6176897400954304E+182</v>
      </c>
      <c r="BJ1525" s="178">
        <f t="shared" ca="1" si="1990"/>
        <v>3.263462356281838E+186</v>
      </c>
      <c r="BK1525" s="178">
        <f t="shared" ca="1" si="1990"/>
        <v>3.3645881538836923E+190</v>
      </c>
      <c r="BL1525" s="178">
        <f t="shared" ca="1" si="1990"/>
        <v>3.1231726294172552E+194</v>
      </c>
      <c r="BM1525" s="178">
        <f t="shared" ca="1" si="1990"/>
        <v>2.699644021278074E+198</v>
      </c>
      <c r="BN1525" s="178">
        <f t="shared" ca="1" si="1990"/>
        <v>2.2102386687536366E+202</v>
      </c>
      <c r="BO1525" s="178">
        <f t="shared" ca="1" si="1990"/>
        <v>1.7309222885371273E+206</v>
      </c>
      <c r="BP1525" s="178">
        <f t="shared" ca="1" si="1990"/>
        <v>1.3048466839318068E+210</v>
      </c>
      <c r="BQ1525" s="178">
        <f t="shared" ca="1" si="1990"/>
        <v>9.5095771873245509E+213</v>
      </c>
      <c r="BR1525" s="178">
        <f t="shared" ca="1" si="1990"/>
        <v>6.7210801977083275E+217</v>
      </c>
      <c r="BS1525" s="178">
        <f t="shared" ca="1" si="1990"/>
        <v>4.6175941266651724E+221</v>
      </c>
      <c r="BT1525" s="178">
        <f t="shared" ca="1" si="1990"/>
        <v>3.0895054227286741E+225</v>
      </c>
      <c r="BU1525" s="178">
        <f t="shared" ca="1" si="1990"/>
        <v>2.0160369016640683E+229</v>
      </c>
      <c r="BV1525" s="178">
        <f t="shared" ca="1" si="1990"/>
        <v>1.2846042044609865E+233</v>
      </c>
      <c r="BW1525" s="178">
        <f t="shared" ca="1" si="1990"/>
        <v>8.0009344634211497E+236</v>
      </c>
      <c r="BX1525" s="178">
        <f t="shared" ca="1" si="1990"/>
        <v>4.8751258447719405E+240</v>
      </c>
      <c r="BY1525" s="178">
        <f t="shared" ca="1" si="1990"/>
        <v>2.9082125107356136E+244</v>
      </c>
      <c r="BZ1525" s="178">
        <f t="shared" ca="1" si="1990"/>
        <v>1.6995798751954478E+248</v>
      </c>
      <c r="CA1525" s="178">
        <f t="shared" ca="1" si="1990"/>
        <v>9.7359477943217512E+251</v>
      </c>
      <c r="CB1525" s="178">
        <f t="shared" ca="1" si="1990"/>
        <v>5.4695815976678862E+255</v>
      </c>
      <c r="CC1525" s="178">
        <f t="shared" ca="1" si="1990"/>
        <v>3.0148350145167304E+259</v>
      </c>
      <c r="CD1525" s="178">
        <f t="shared" ca="1" si="1990"/>
        <v>1.6311006921486273E+263</v>
      </c>
      <c r="CE1525" s="178">
        <f t="shared" ref="CE1525:CL1525" ca="1" si="1991">CE1537+CE1528</f>
        <v>8.6648800260240196E+266</v>
      </c>
      <c r="CF1525" s="178">
        <f t="shared" ca="1" si="1991"/>
        <v>4.5211659915524665E+270</v>
      </c>
      <c r="CG1525" s="178">
        <f t="shared" ca="1" si="1991"/>
        <v>2.3177818253726579E+274</v>
      </c>
      <c r="CH1525" s="178">
        <f t="shared" ca="1" si="1991"/>
        <v>1.1677365853313654E+278</v>
      </c>
      <c r="CI1525" s="178">
        <f t="shared" ca="1" si="1991"/>
        <v>5.7832579333881424E+281</v>
      </c>
      <c r="CJ1525" s="178">
        <f t="shared" ca="1" si="1991"/>
        <v>2.8161168123640594E+285</v>
      </c>
      <c r="CK1525" s="178">
        <f t="shared" ca="1" si="1991"/>
        <v>1.348543490016249E+289</v>
      </c>
      <c r="CL1525" s="178">
        <f t="shared" ca="1" si="1991"/>
        <v>6.3517352512825982E+292</v>
      </c>
      <c r="CO1525" s="178">
        <f t="shared" ref="CO1525:DK1525" ca="1" si="1992">CO1537+CO1528</f>
        <v>-703.3270978400767</v>
      </c>
      <c r="CP1525" s="178">
        <f t="shared" ca="1" si="1992"/>
        <v>-1757.1692826947335</v>
      </c>
      <c r="CQ1525" s="178">
        <f t="shared" ca="1" si="1992"/>
        <v>-3273.5976104950701</v>
      </c>
      <c r="CR1525" s="178">
        <f t="shared" ca="1" si="1992"/>
        <v>-3957.7558771685281</v>
      </c>
      <c r="CS1525" s="178">
        <f t="shared" ca="1" si="1992"/>
        <v>-3606.9758327171207</v>
      </c>
      <c r="CT1525" s="178">
        <f t="shared" ca="1" si="1992"/>
        <v>-349.04152107561163</v>
      </c>
      <c r="CU1525" s="178">
        <f t="shared" ca="1" si="1992"/>
        <v>2616.0356152086724</v>
      </c>
      <c r="CV1525" s="178">
        <f t="shared" ca="1" si="1992"/>
        <v>4089.6698753108058</v>
      </c>
      <c r="CW1525" s="178">
        <f t="shared" ca="1" si="1992"/>
        <v>3460.9953573047183</v>
      </c>
      <c r="CX1525" s="178">
        <f t="shared" ca="1" si="1992"/>
        <v>937.81087485058231</v>
      </c>
      <c r="CY1525" s="178">
        <f t="shared" ca="1" si="1992"/>
        <v>-2548.4137990665304</v>
      </c>
      <c r="CZ1525" s="178">
        <f t="shared" ca="1" si="1992"/>
        <v>-3575.4321055558903</v>
      </c>
      <c r="DA1525" s="178">
        <f t="shared" ca="1" si="1992"/>
        <v>-3206.2715234816087</v>
      </c>
      <c r="DB1525" s="178">
        <f t="shared" ca="1" si="1992"/>
        <v>-1055.6031944306928</v>
      </c>
      <c r="DC1525" s="178">
        <f t="shared" ca="1" si="1992"/>
        <v>1620.9423519216853</v>
      </c>
      <c r="DD1525" s="178">
        <f t="shared" ca="1" si="1992"/>
        <v>3313.8867216628041</v>
      </c>
      <c r="DE1525" s="178">
        <f t="shared" ca="1" si="1992"/>
        <v>3217.8505910790495</v>
      </c>
      <c r="DF1525" s="178">
        <f t="shared" ca="1" si="1992"/>
        <v>1411.7670505420747</v>
      </c>
      <c r="DG1525" s="178">
        <f t="shared" ca="1" si="1992"/>
        <v>-1095.3397005695456</v>
      </c>
      <c r="DH1525" s="178">
        <f t="shared" ca="1" si="1992"/>
        <v>-2943.0877899844254</v>
      </c>
      <c r="DI1525" s="178">
        <f t="shared" ca="1" si="1992"/>
        <v>-3173.8138960180158</v>
      </c>
      <c r="DJ1525" s="178">
        <f t="shared" ca="1" si="1992"/>
        <v>-1711.2894656619274</v>
      </c>
      <c r="DK1525" s="178">
        <f t="shared" ca="1" si="1992"/>
        <v>617.96233058127416</v>
      </c>
      <c r="DL1525" s="178">
        <f t="shared" ref="DL1525" ca="1" si="1993">DL1537+DL1528</f>
        <v>2550.0191119214819</v>
      </c>
    </row>
    <row r="1526" spans="1:116" x14ac:dyDescent="0.4">
      <c r="A1526" s="99"/>
      <c r="B1526" s="57" t="s">
        <v>244</v>
      </c>
      <c r="C1526" t="s">
        <v>240</v>
      </c>
      <c r="D1526" t="s">
        <v>771</v>
      </c>
      <c r="E1526" t="str">
        <f t="shared" si="1983"/>
        <v>1526 LAMORTR-S</v>
      </c>
      <c r="G1526" s="126" t="str">
        <f>"Loan - "&amp;SUBSTITUTE(G1512,":","")</f>
        <v>Loan - Revenue driven amortizing loan - no defaults</v>
      </c>
      <c r="I1526" s="74"/>
      <c r="J1526" s="74"/>
      <c r="K1526" s="33">
        <f t="shared" ref="K1526:P1526" ca="1" si="1994">SUMIF($4:$4,K$2,1526:1526)</f>
        <v>2.5471218498270439E+56</v>
      </c>
      <c r="L1526" s="33">
        <f t="shared" ca="1" si="1994"/>
        <v>3.0741373666189586E+107</v>
      </c>
      <c r="M1526" s="33">
        <f t="shared" ca="1" si="1994"/>
        <v>3.2522341175280583E+155</v>
      </c>
      <c r="N1526" s="33">
        <f t="shared" ca="1" si="1994"/>
        <v>-2.2096965854897191E+202</v>
      </c>
      <c r="O1526" s="33">
        <f t="shared" ca="1" si="1994"/>
        <v>-1.6989959578395792E+248</v>
      </c>
      <c r="P1526" s="33">
        <f t="shared" ca="1" si="1994"/>
        <v>-6.3490277850956243E+292</v>
      </c>
      <c r="Q1526" s="33"/>
      <c r="R1526" s="53">
        <f>S1522</f>
        <v>0</v>
      </c>
      <c r="S1526" s="93">
        <f t="shared" ref="S1526:AX1526" ca="1" si="1995">SUM(S1522:S1525)</f>
        <v>8000</v>
      </c>
      <c r="T1526" s="93">
        <f t="shared" ca="1" si="1995"/>
        <v>-288582511.9585464</v>
      </c>
      <c r="U1526" s="93">
        <f t="shared" ca="1" si="1995"/>
        <v>-87259730526078.672</v>
      </c>
      <c r="V1526" s="93">
        <f t="shared" ca="1" si="1995"/>
        <v>-1.2145615129156829E+19</v>
      </c>
      <c r="W1526" s="93">
        <f t="shared" ca="1" si="1995"/>
        <v>-1.1150378297155675E+24</v>
      </c>
      <c r="X1526" s="93">
        <f t="shared" ca="1" si="1995"/>
        <v>-7.6914114528878871E+28</v>
      </c>
      <c r="Y1526" s="93">
        <f t="shared" ca="1" si="1995"/>
        <v>-4.2671801584169443E+33</v>
      </c>
      <c r="Z1526" s="93">
        <f t="shared" ca="1" si="1995"/>
        <v>-1.9855744250975028E+38</v>
      </c>
      <c r="AA1526" s="93">
        <f t="shared" ca="1" si="1995"/>
        <v>-7.9714463541380708E+42</v>
      </c>
      <c r="AB1526" s="93">
        <f t="shared" ca="1" si="1995"/>
        <v>-2.8179591706023415E+47</v>
      </c>
      <c r="AC1526" s="93">
        <f t="shared" ca="1" si="1995"/>
        <v>-8.9068259261784123E+51</v>
      </c>
      <c r="AD1526" s="93">
        <f t="shared" ca="1" si="1995"/>
        <v>-2.5472116602274818E+56</v>
      </c>
      <c r="AE1526" s="93">
        <f t="shared" ca="1" si="1995"/>
        <v>-6.6539660305164041E+60</v>
      </c>
      <c r="AF1526" s="93">
        <f t="shared" ca="1" si="1995"/>
        <v>-1.6000299022068425E+65</v>
      </c>
      <c r="AG1526" s="93">
        <f t="shared" ca="1" si="1995"/>
        <v>-3.5644676273262556E+69</v>
      </c>
      <c r="AH1526" s="93">
        <f t="shared" ca="1" si="1995"/>
        <v>-7.3965257358047205E+73</v>
      </c>
      <c r="AI1526" s="93">
        <f t="shared" ca="1" si="1995"/>
        <v>-1.4362472498592811E+78</v>
      </c>
      <c r="AJ1526" s="93">
        <f t="shared" ca="1" si="1995"/>
        <v>-2.620134445330241E+82</v>
      </c>
      <c r="AK1526" s="93">
        <f t="shared" ca="1" si="1995"/>
        <v>-4.5061837837591258E+86</v>
      </c>
      <c r="AL1526" s="93">
        <f t="shared" ca="1" si="1995"/>
        <v>-7.3281550038684322E+90</v>
      </c>
      <c r="AM1526" s="93">
        <f t="shared" ca="1" si="1995"/>
        <v>-1.1298751097125833E+95</v>
      </c>
      <c r="AN1526" s="93">
        <f t="shared" ca="1" si="1995"/>
        <v>-1.6554947475744267E+99</v>
      </c>
      <c r="AO1526" s="93">
        <f t="shared" ca="1" si="1995"/>
        <v>-2.3098110742995559E+103</v>
      </c>
      <c r="AP1526" s="93">
        <f t="shared" ca="1" si="1995"/>
        <v>-3.074370272014896E+107</v>
      </c>
      <c r="AQ1526" s="93">
        <f t="shared" ca="1" si="1995"/>
        <v>-3.9097125019563892E+111</v>
      </c>
      <c r="AR1526" s="93">
        <f t="shared" ca="1" si="1995"/>
        <v>-4.7568874750659202E+115</v>
      </c>
      <c r="AS1526" s="93">
        <f t="shared" ca="1" si="1995"/>
        <v>-5.5433748086994846E+119</v>
      </c>
      <c r="AT1526" s="93">
        <f t="shared" ca="1" si="1995"/>
        <v>-6.1927424237817693E+123</v>
      </c>
      <c r="AU1526" s="93">
        <f t="shared" ca="1" si="1995"/>
        <v>-6.6362865939789026E+127</v>
      </c>
      <c r="AV1526" s="93">
        <f t="shared" ca="1" si="1995"/>
        <v>-6.824221428121397E+131</v>
      </c>
      <c r="AW1526" s="93">
        <f t="shared" ca="1" si="1995"/>
        <v>-6.7339630100856509E+135</v>
      </c>
      <c r="AX1526" s="93">
        <f t="shared" ca="1" si="1995"/>
        <v>-6.3737073976879392E+139</v>
      </c>
      <c r="AY1526" s="93">
        <f t="shared" ref="AY1526:CD1526" ca="1" si="1996">SUM(AY1522:AY1525)</f>
        <v>-5.7806319070649699E+143</v>
      </c>
      <c r="AZ1526" s="93">
        <f t="shared" ca="1" si="1996"/>
        <v>-5.0143098339594708E+147</v>
      </c>
      <c r="BA1526" s="93">
        <f t="shared" ca="1" si="1996"/>
        <v>-4.1469558248973115E+151</v>
      </c>
      <c r="BB1526" s="93">
        <f t="shared" ca="1" si="1996"/>
        <v>-3.2526522672290593E+155</v>
      </c>
      <c r="BC1526" s="93">
        <f t="shared" ca="1" si="1996"/>
        <v>-2.3976619465049827E+159</v>
      </c>
      <c r="BD1526" s="93">
        <f t="shared" ca="1" si="1996"/>
        <v>-1.633402356312989E+163</v>
      </c>
      <c r="BE1526" s="93">
        <f t="shared" ca="1" si="1996"/>
        <v>-9.9285646869799083E+166</v>
      </c>
      <c r="BF1526" s="93">
        <f t="shared" ca="1" si="1996"/>
        <v>-4.9037201959949408E+170</v>
      </c>
      <c r="BG1526" s="93">
        <f t="shared" ca="1" si="1996"/>
        <v>-1.2416001118622334E+174</v>
      </c>
      <c r="BH1526" s="93">
        <f t="shared" ca="1" si="1996"/>
        <v>1.1954612836884503E+178</v>
      </c>
      <c r="BI1526" s="93">
        <f t="shared" ca="1" si="1996"/>
        <v>2.617570181447758E+182</v>
      </c>
      <c r="BJ1526" s="93">
        <f t="shared" ca="1" si="1996"/>
        <v>3.2632006113179692E+186</v>
      </c>
      <c r="BK1526" s="93">
        <f t="shared" ca="1" si="1996"/>
        <v>3.364261860216353E+190</v>
      </c>
      <c r="BL1526" s="93">
        <f t="shared" ca="1" si="1996"/>
        <v>3.1228362361350857E+194</v>
      </c>
      <c r="BM1526" s="93">
        <f t="shared" ca="1" si="1996"/>
        <v>2.6993317715773248E+198</v>
      </c>
      <c r="BN1526" s="93">
        <f t="shared" ca="1" si="1996"/>
        <v>2.2099687670649651E+202</v>
      </c>
      <c r="BO1526" s="93">
        <f t="shared" ca="1" si="1996"/>
        <v>1.7307013188785784E+206</v>
      </c>
      <c r="BP1526" s="93">
        <f t="shared" ca="1" si="1996"/>
        <v>1.3046736360836803E+210</v>
      </c>
      <c r="BQ1526" s="93">
        <f t="shared" ca="1" si="1996"/>
        <v>9.5082726882001103E+213</v>
      </c>
      <c r="BR1526" s="93">
        <f t="shared" ca="1" si="1996"/>
        <v>6.7201295019935198E+217</v>
      </c>
      <c r="BS1526" s="93">
        <f t="shared" ca="1" si="1996"/>
        <v>4.6169222095896194E+221</v>
      </c>
      <c r="BT1526" s="93">
        <f t="shared" ca="1" si="1996"/>
        <v>3.0890437982687026E+225</v>
      </c>
      <c r="BU1526" s="93">
        <f t="shared" ca="1" si="1996"/>
        <v>2.0157280438379823E+229</v>
      </c>
      <c r="BV1526" s="93">
        <f t="shared" ca="1" si="1996"/>
        <v>1.2844026628043064E+233</v>
      </c>
      <c r="BW1526" s="93">
        <f t="shared" ca="1" si="1996"/>
        <v>7.9996502640098895E+236</v>
      </c>
      <c r="BX1526" s="93">
        <f t="shared" ca="1" si="1996"/>
        <v>4.8743260092554671E+240</v>
      </c>
      <c r="BY1526" s="93">
        <f t="shared" ca="1" si="1996"/>
        <v>2.9077251587973985E+244</v>
      </c>
      <c r="BZ1526" s="93">
        <f t="shared" ca="1" si="1996"/>
        <v>1.6992891518287544E+248</v>
      </c>
      <c r="CA1526" s="93">
        <f t="shared" ca="1" si="1996"/>
        <v>9.7342487983639124E+251</v>
      </c>
      <c r="CB1526" s="93">
        <f t="shared" ca="1" si="1996"/>
        <v>5.4686083441320666E+255</v>
      </c>
      <c r="CC1526" s="93">
        <f t="shared" ca="1" si="1996"/>
        <v>3.0142882518354239E+259</v>
      </c>
      <c r="CD1526" s="93">
        <f t="shared" ca="1" si="1996"/>
        <v>1.6307993184649188E+263</v>
      </c>
      <c r="CE1526" s="93">
        <f t="shared" ref="CE1526:CL1526" ca="1" si="1997">SUM(CE1522:CE1525)</f>
        <v>8.6632495306444564E+266</v>
      </c>
      <c r="CF1526" s="93">
        <f t="shared" ca="1" si="1997"/>
        <v>4.5202998310373245E+270</v>
      </c>
      <c r="CG1526" s="93">
        <f t="shared" ca="1" si="1997"/>
        <v>2.3173298827434413E+274</v>
      </c>
      <c r="CH1526" s="93">
        <f t="shared" ca="1" si="1997"/>
        <v>1.1675048979224912E+278</v>
      </c>
      <c r="CI1526" s="93">
        <f t="shared" ca="1" si="1997"/>
        <v>5.7820906621528043E+281</v>
      </c>
      <c r="CJ1526" s="93">
        <f t="shared" ca="1" si="1997"/>
        <v>2.8155387210204795E+285</v>
      </c>
      <c r="CK1526" s="93">
        <f t="shared" ca="1" si="1997"/>
        <v>1.3482619944465039E+289</v>
      </c>
      <c r="CL1526" s="93">
        <f t="shared" ca="1" si="1997"/>
        <v>6.3503872731863714E+292</v>
      </c>
      <c r="CN1526" s="74"/>
      <c r="CO1526" s="93">
        <f t="shared" ref="CO1526:DK1526" ca="1" si="1998">SUM(CO1522:CO1525)</f>
        <v>7296.6729021599231</v>
      </c>
      <c r="CP1526" s="93">
        <f t="shared" ca="1" si="1998"/>
        <v>5539.5036194651893</v>
      </c>
      <c r="CQ1526" s="93">
        <f t="shared" ca="1" si="1998"/>
        <v>2265.9060089701193</v>
      </c>
      <c r="CR1526" s="93">
        <f t="shared" ca="1" si="1998"/>
        <v>-1691.8498681984088</v>
      </c>
      <c r="CS1526" s="93">
        <f t="shared" ca="1" si="1998"/>
        <v>-5298.8257009155295</v>
      </c>
      <c r="CT1526" s="93">
        <f t="shared" ca="1" si="1998"/>
        <v>-5647.8672219911414</v>
      </c>
      <c r="CU1526" s="93">
        <f t="shared" ca="1" si="1998"/>
        <v>-3031.831606782469</v>
      </c>
      <c r="CV1526" s="93">
        <f t="shared" ca="1" si="1998"/>
        <v>1057.8382685283368</v>
      </c>
      <c r="CW1526" s="93">
        <f t="shared" ca="1" si="1998"/>
        <v>4518.8336258330546</v>
      </c>
      <c r="CX1526" s="93">
        <f t="shared" ca="1" si="1998"/>
        <v>5456.6445006836366</v>
      </c>
      <c r="CY1526" s="93">
        <f t="shared" ca="1" si="1998"/>
        <v>2908.2307016171062</v>
      </c>
      <c r="CZ1526" s="93">
        <f t="shared" ca="1" si="1998"/>
        <v>-667.2014039387841</v>
      </c>
      <c r="DA1526" s="93">
        <f t="shared" ca="1" si="1998"/>
        <v>-3873.4729274203928</v>
      </c>
      <c r="DB1526" s="93">
        <f t="shared" ca="1" si="1998"/>
        <v>-4929.0761218510852</v>
      </c>
      <c r="DC1526" s="93">
        <f t="shared" ca="1" si="1998"/>
        <v>-3308.1337699293999</v>
      </c>
      <c r="DD1526" s="93">
        <f t="shared" ca="1" si="1998"/>
        <v>5.7529517334041884</v>
      </c>
      <c r="DE1526" s="93">
        <f t="shared" ca="1" si="1998"/>
        <v>3223.6035428124537</v>
      </c>
      <c r="DF1526" s="93">
        <f t="shared" ca="1" si="1998"/>
        <v>4635.370593354528</v>
      </c>
      <c r="DG1526" s="93">
        <f t="shared" ca="1" si="1998"/>
        <v>3540.0308927849824</v>
      </c>
      <c r="DH1526" s="93">
        <f t="shared" ca="1" si="1998"/>
        <v>596.94310280055697</v>
      </c>
      <c r="DI1526" s="93">
        <f t="shared" ca="1" si="1998"/>
        <v>-2576.8707932174589</v>
      </c>
      <c r="DJ1526" s="93">
        <f t="shared" ca="1" si="1998"/>
        <v>-4288.1602588793867</v>
      </c>
      <c r="DK1526" s="93">
        <f t="shared" ca="1" si="1998"/>
        <v>-3670.1979282981124</v>
      </c>
      <c r="DL1526" s="93">
        <f t="shared" ref="DL1526" ca="1" si="1999">SUM(DL1522:DL1525)</f>
        <v>-1120.1788163766305</v>
      </c>
    </row>
    <row r="1527" spans="1:116" x14ac:dyDescent="0.4">
      <c r="A1527" s="99"/>
      <c r="B1527" s="57"/>
      <c r="D1527" t="s">
        <v>771</v>
      </c>
      <c r="E1527" t="str">
        <f t="shared" si="1983"/>
        <v>1527 LAMORTR-S</v>
      </c>
      <c r="G1527" s="125"/>
      <c r="R1527"/>
      <c r="S1527" s="62"/>
      <c r="T1527" s="62"/>
      <c r="U1527" s="62"/>
      <c r="V1527" s="62"/>
      <c r="W1527" s="62"/>
      <c r="X1527" s="62"/>
      <c r="Y1527" s="62"/>
      <c r="Z1527" s="62"/>
      <c r="AA1527" s="62"/>
      <c r="AB1527" s="62"/>
      <c r="AC1527" s="62"/>
      <c r="AD1527" s="62"/>
      <c r="AE1527" s="62"/>
      <c r="AF1527" s="62"/>
      <c r="AG1527" s="62"/>
      <c r="AH1527" s="62"/>
      <c r="AI1527" s="62"/>
      <c r="AJ1527" s="62"/>
      <c r="AK1527" s="62"/>
      <c r="AL1527" s="62"/>
      <c r="AM1527" s="62"/>
      <c r="AN1527" s="62"/>
      <c r="AO1527" s="62"/>
      <c r="AP1527" s="62"/>
      <c r="AQ1527" s="62"/>
      <c r="AR1527" s="62"/>
      <c r="AS1527" s="62"/>
      <c r="AT1527" s="62"/>
      <c r="AU1527" s="62"/>
      <c r="AV1527" s="62"/>
      <c r="AW1527" s="62"/>
      <c r="AX1527" s="62"/>
      <c r="AY1527" s="62"/>
      <c r="AZ1527" s="62"/>
      <c r="BA1527" s="62"/>
      <c r="BB1527" s="62"/>
      <c r="BC1527" s="62"/>
      <c r="BD1527" s="62"/>
      <c r="BE1527" s="62"/>
      <c r="BF1527" s="62"/>
      <c r="BG1527" s="62"/>
      <c r="BH1527" s="62"/>
      <c r="BI1527" s="62"/>
      <c r="BJ1527" s="62"/>
      <c r="BK1527" s="62"/>
      <c r="BL1527" s="62"/>
      <c r="BM1527" s="62"/>
      <c r="BN1527" s="62"/>
      <c r="BO1527" s="62"/>
      <c r="BP1527" s="62"/>
      <c r="BQ1527" s="62"/>
      <c r="BR1527" s="62"/>
      <c r="BS1527" s="62"/>
      <c r="BT1527" s="62"/>
      <c r="BU1527" s="62"/>
      <c r="BV1527" s="62"/>
      <c r="BW1527" s="62"/>
      <c r="BX1527" s="62"/>
      <c r="BY1527" s="62"/>
      <c r="BZ1527" s="62"/>
      <c r="CA1527" s="62"/>
      <c r="CB1527" s="62"/>
      <c r="CC1527" s="62"/>
      <c r="CD1527" s="62"/>
      <c r="CE1527" s="62"/>
      <c r="CF1527" s="62"/>
      <c r="CG1527" s="62"/>
      <c r="CH1527" s="62"/>
      <c r="CI1527" s="62"/>
      <c r="CJ1527" s="62"/>
      <c r="CK1527" s="62"/>
      <c r="CL1527" s="62"/>
      <c r="CO1527" s="62"/>
      <c r="CP1527" s="62"/>
      <c r="CQ1527" s="62"/>
      <c r="CR1527" s="62"/>
      <c r="CS1527" s="62"/>
      <c r="CT1527" s="62"/>
      <c r="CU1527" s="62"/>
      <c r="CV1527" s="62"/>
      <c r="CW1527" s="62"/>
      <c r="CX1527" s="62"/>
      <c r="CY1527" s="62"/>
      <c r="CZ1527" s="62"/>
      <c r="DA1527" s="62"/>
      <c r="DB1527" s="62"/>
      <c r="DC1527" s="62"/>
      <c r="DD1527" s="62"/>
      <c r="DE1527" s="62"/>
      <c r="DF1527" s="62"/>
      <c r="DG1527" s="62"/>
      <c r="DH1527" s="62"/>
      <c r="DI1527" s="62"/>
      <c r="DJ1527" s="62"/>
      <c r="DK1527" s="62"/>
      <c r="DL1527" s="62"/>
    </row>
    <row r="1528" spans="1:116" x14ac:dyDescent="0.4">
      <c r="A1528" s="99"/>
      <c r="B1528" s="57"/>
      <c r="C1528" t="s">
        <v>198</v>
      </c>
      <c r="D1528" t="s">
        <v>771</v>
      </c>
      <c r="E1528" t="str">
        <f t="shared" si="1983"/>
        <v>1528 LAMORTR-S</v>
      </c>
      <c r="G1528" s="126" t="str">
        <f>"Interest income - "&amp;SUBSTITUTE(G1512,":","")</f>
        <v>Interest income - Revenue driven amortizing loan - no defaults</v>
      </c>
      <c r="I1528" s="93"/>
      <c r="J1528" s="93"/>
      <c r="K1528" s="28">
        <f t="shared" ref="K1528:P1528" ca="1" si="2000">SUMIF($3:$3,K$2,1526:1526)</f>
        <v>-2.5473007313047825E+56</v>
      </c>
      <c r="L1528" s="28">
        <f t="shared" ca="1" si="2000"/>
        <v>-3.0746012696784032E+107</v>
      </c>
      <c r="M1528" s="28">
        <f t="shared" ca="1" si="2000"/>
        <v>-3.2530670129604287E+155</v>
      </c>
      <c r="N1528" s="28">
        <f t="shared" ca="1" si="2000"/>
        <v>2.2102387314738498E+202</v>
      </c>
      <c r="O1528" s="28">
        <f t="shared" ca="1" si="2000"/>
        <v>1.6995799730958951E+248</v>
      </c>
      <c r="P1528" s="28">
        <f t="shared" ca="1" si="2000"/>
        <v>6.3517358167925223E+292</v>
      </c>
      <c r="R1528" s="27"/>
      <c r="S1528" s="93">
        <f t="shared" ref="S1528:AX1528" ca="1" si="2001">SUM(S1522:S1523,S1524)*$H1515/12</f>
        <v>66.666666666666671</v>
      </c>
      <c r="T1528" s="93">
        <f t="shared" ca="1" si="2001"/>
        <v>128.02782974022159</v>
      </c>
      <c r="U1528" s="93">
        <f t="shared" ca="1" si="2001"/>
        <v>2405176.9886473673</v>
      </c>
      <c r="V1528" s="93">
        <f t="shared" ca="1" si="2001"/>
        <v>727161996472.15393</v>
      </c>
      <c r="W1528" s="93">
        <f t="shared" ca="1" si="2001"/>
        <v>1.0121272618559659E+17</v>
      </c>
      <c r="X1528" s="93">
        <f t="shared" ca="1" si="2001"/>
        <v>9.2918798574158327E+21</v>
      </c>
      <c r="Y1528" s="93">
        <f t="shared" ca="1" si="2001"/>
        <v>6.4094158499561481E+26</v>
      </c>
      <c r="Z1528" s="93">
        <f t="shared" ca="1" si="2001"/>
        <v>3.5559188361573198E+31</v>
      </c>
      <c r="AA1528" s="93">
        <f t="shared" ca="1" si="2001"/>
        <v>1.6546094981027636E+36</v>
      </c>
      <c r="AB1528" s="93">
        <f t="shared" ca="1" si="2001"/>
        <v>6.6427051184941934E+40</v>
      </c>
      <c r="AC1528" s="93">
        <f t="shared" ca="1" si="2001"/>
        <v>2.3482323265983858E+45</v>
      </c>
      <c r="AD1528" s="93">
        <f t="shared" ca="1" si="2001"/>
        <v>7.4221181518573781E+49</v>
      </c>
      <c r="AE1528" s="93">
        <f t="shared" ca="1" si="2001"/>
        <v>2.1226015415225365E+54</v>
      </c>
      <c r="AF1528" s="93">
        <f t="shared" ca="1" si="2001"/>
        <v>5.5447576558100921E+58</v>
      </c>
      <c r="AG1528" s="93">
        <f t="shared" ca="1" si="2001"/>
        <v>1.333302340112186E+63</v>
      </c>
      <c r="AH1528" s="93">
        <f t="shared" ca="1" si="2001"/>
        <v>2.970255242667074E+67</v>
      </c>
      <c r="AI1528" s="93">
        <f t="shared" ca="1" si="2001"/>
        <v>6.1634719326565161E+71</v>
      </c>
      <c r="AJ1528" s="93">
        <f t="shared" ca="1" si="2001"/>
        <v>1.1968105569533985E+76</v>
      </c>
      <c r="AK1528" s="93">
        <f t="shared" ca="1" si="2001"/>
        <v>2.183324686650084E+80</v>
      </c>
      <c r="AL1528" s="93">
        <f t="shared" ca="1" si="2001"/>
        <v>3.7549329894582631E+84</v>
      </c>
      <c r="AM1528" s="93">
        <f t="shared" ca="1" si="2001"/>
        <v>6.1064171926781856E+88</v>
      </c>
      <c r="AN1528" s="93">
        <f t="shared" ca="1" si="2001"/>
        <v>9.4150101469481281E+92</v>
      </c>
      <c r="AO1528" s="93">
        <f t="shared" ca="1" si="2001"/>
        <v>1.3794840156217694E+97</v>
      </c>
      <c r="AP1528" s="93">
        <f t="shared" ca="1" si="2001"/>
        <v>1.924703454686656E+101</v>
      </c>
      <c r="AQ1528" s="93">
        <f t="shared" ca="1" si="2001"/>
        <v>2.5617811388491321E+105</v>
      </c>
      <c r="AR1528" s="93">
        <f t="shared" ca="1" si="2001"/>
        <v>3.2578354197724956E+109</v>
      </c>
      <c r="AS1528" s="93">
        <f t="shared" ca="1" si="2001"/>
        <v>3.9637443722923975E+113</v>
      </c>
      <c r="AT1528" s="93">
        <f t="shared" ca="1" si="2001"/>
        <v>4.6190792976562852E+117</v>
      </c>
      <c r="AU1528" s="93">
        <f t="shared" ca="1" si="2001"/>
        <v>5.160152890344887E+121</v>
      </c>
      <c r="AV1528" s="93">
        <f t="shared" ca="1" si="2001"/>
        <v>5.529718467477505E+125</v>
      </c>
      <c r="AW1528" s="93">
        <f t="shared" ca="1" si="2001"/>
        <v>5.6862935594130369E+129</v>
      </c>
      <c r="AX1528" s="93">
        <f t="shared" ca="1" si="2001"/>
        <v>5.6110624194271183E+133</v>
      </c>
      <c r="AY1528" s="93">
        <f t="shared" ref="AY1528:CD1528" ca="1" si="2002">SUM(AY1522:AY1523,AY1524)*$H1515/12</f>
        <v>5.3108569933623816E+137</v>
      </c>
      <c r="AZ1528" s="93">
        <f t="shared" ca="1" si="2002"/>
        <v>4.8166576892965958E+141</v>
      </c>
      <c r="BA1528" s="93">
        <f t="shared" ca="1" si="2002"/>
        <v>4.1781057964237289E+145</v>
      </c>
      <c r="BB1528" s="93">
        <f t="shared" ca="1" si="2002"/>
        <v>3.4553751810473846E+149</v>
      </c>
      <c r="BC1528" s="93">
        <f t="shared" ca="1" si="2002"/>
        <v>2.7101950979400488E+153</v>
      </c>
      <c r="BD1528" s="93">
        <f t="shared" ca="1" si="2002"/>
        <v>1.9977783101020353E+157</v>
      </c>
      <c r="BE1528" s="93">
        <f t="shared" ca="1" si="2002"/>
        <v>1.3609671609626426E+161</v>
      </c>
      <c r="BF1528" s="93">
        <f t="shared" ca="1" si="2002"/>
        <v>8.2724314008004985E+164</v>
      </c>
      <c r="BG1528" s="93">
        <f t="shared" ca="1" si="2002"/>
        <v>4.0855992259900621E+168</v>
      </c>
      <c r="BH1528" s="93">
        <f t="shared" ca="1" si="2002"/>
        <v>1.0342547139427856E+172</v>
      </c>
      <c r="BI1528" s="93">
        <f t="shared" ca="1" si="2002"/>
        <v>-9.9632206393807016E+175</v>
      </c>
      <c r="BJ1528" s="93">
        <f t="shared" ca="1" si="2002"/>
        <v>-2.1812080322386613E+180</v>
      </c>
      <c r="BK1528" s="93">
        <f t="shared" ca="1" si="2002"/>
        <v>-2.719113894492977E+184</v>
      </c>
      <c r="BL1528" s="93">
        <f t="shared" ca="1" si="2002"/>
        <v>-2.8032773514145469E+188</v>
      </c>
      <c r="BM1528" s="93">
        <f t="shared" ca="1" si="2002"/>
        <v>-2.6020808395746687E+192</v>
      </c>
      <c r="BN1528" s="93">
        <f t="shared" ca="1" si="2002"/>
        <v>-2.2491807389300445E+196</v>
      </c>
      <c r="BO1528" s="93">
        <f t="shared" ca="1" si="2002"/>
        <v>-1.8414138212414325E+200</v>
      </c>
      <c r="BP1528" s="93">
        <f t="shared" ca="1" si="2002"/>
        <v>-1.4420654010537896E+204</v>
      </c>
      <c r="BQ1528" s="93">
        <f t="shared" ca="1" si="2002"/>
        <v>-1.087082603700197E+208</v>
      </c>
      <c r="BR1528" s="93">
        <f t="shared" ca="1" si="2002"/>
        <v>-7.9224642900627274E+211</v>
      </c>
      <c r="BS1528" s="93">
        <f t="shared" ca="1" si="2002"/>
        <v>-5.5993089629416566E+215</v>
      </c>
      <c r="BT1528" s="93">
        <f t="shared" ca="1" si="2002"/>
        <v>-3.8468704997610411E+219</v>
      </c>
      <c r="BU1528" s="93">
        <f t="shared" ca="1" si="2002"/>
        <v>-2.5738152173844183E+223</v>
      </c>
      <c r="BV1528" s="93">
        <f t="shared" ca="1" si="2002"/>
        <v>-1.6795138056666016E+227</v>
      </c>
      <c r="BW1528" s="93">
        <f t="shared" ca="1" si="2002"/>
        <v>-1.0701661760501764E+231</v>
      </c>
      <c r="BX1528" s="93">
        <f t="shared" ca="1" si="2002"/>
        <v>-6.6652959706138011E+234</v>
      </c>
      <c r="BY1528" s="93">
        <f t="shared" ca="1" si="2002"/>
        <v>-4.0612661517930518E+238</v>
      </c>
      <c r="BZ1528" s="93">
        <f t="shared" ca="1" si="2002"/>
        <v>-2.4226947224457686E+242</v>
      </c>
      <c r="CA1528" s="93">
        <f t="shared" ca="1" si="2002"/>
        <v>-1.4158299648663162E+246</v>
      </c>
      <c r="CB1528" s="93">
        <f t="shared" ca="1" si="2002"/>
        <v>-8.1104461318322128E+249</v>
      </c>
      <c r="CC1528" s="93">
        <f t="shared" ca="1" si="2002"/>
        <v>-4.5563556775534688E+253</v>
      </c>
      <c r="CD1528" s="93">
        <f t="shared" ca="1" si="2002"/>
        <v>-2.5114473642370916E+257</v>
      </c>
      <c r="CE1528" s="93">
        <f t="shared" ref="CE1528:CL1528" ca="1" si="2003">SUM(CE1522:CE1523,CE1524)*$H1515/12</f>
        <v>-1.3587461496355543E+261</v>
      </c>
      <c r="CF1528" s="93">
        <f t="shared" ca="1" si="2003"/>
        <v>-7.2180042928478856E+264</v>
      </c>
      <c r="CG1528" s="93">
        <f t="shared" ca="1" si="2003"/>
        <v>-3.7661885768052163E+268</v>
      </c>
      <c r="CH1528" s="93">
        <f t="shared" ca="1" si="2003"/>
        <v>-1.9307284072854083E+272</v>
      </c>
      <c r="CI1528" s="93">
        <f t="shared" ca="1" si="2003"/>
        <v>-9.7272602944869982E+275</v>
      </c>
      <c r="CJ1528" s="93">
        <f t="shared" ca="1" si="2003"/>
        <v>-4.8174278631674648E+279</v>
      </c>
      <c r="CK1528" s="93">
        <f t="shared" ca="1" si="2003"/>
        <v>-2.3457964145430908E+283</v>
      </c>
      <c r="CL1528" s="93">
        <f t="shared" ca="1" si="2003"/>
        <v>-1.1233150801889485E+287</v>
      </c>
      <c r="CN1528" s="93"/>
      <c r="CO1528" s="93">
        <f t="shared" ref="CO1528:CX1528" si="2004">SUM(CO1521:CO1522,CO1524)*$H1515/CO$5</f>
        <v>0</v>
      </c>
      <c r="CP1528" s="93">
        <f t="shared" ca="1" si="2004"/>
        <v>182.41682255399809</v>
      </c>
      <c r="CQ1528" s="93">
        <f t="shared" ca="1" si="2004"/>
        <v>138.48759048662973</v>
      </c>
      <c r="CR1528" s="93">
        <f t="shared" ca="1" si="2004"/>
        <v>56.647650224252985</v>
      </c>
      <c r="CS1528" s="93">
        <f t="shared" ca="1" si="2004"/>
        <v>-42.296246704960225</v>
      </c>
      <c r="CT1528" s="93">
        <f t="shared" ca="1" si="2004"/>
        <v>-132.47064252288826</v>
      </c>
      <c r="CU1528" s="93">
        <f t="shared" ca="1" si="2004"/>
        <v>-141.19668054977853</v>
      </c>
      <c r="CV1528" s="93">
        <f t="shared" ca="1" si="2004"/>
        <v>-75.795790169561727</v>
      </c>
      <c r="CW1528" s="93">
        <f t="shared" ca="1" si="2004"/>
        <v>26.445956713208421</v>
      </c>
      <c r="CX1528" s="93">
        <f t="shared" ca="1" si="2004"/>
        <v>112.97084064582637</v>
      </c>
      <c r="CY1528" s="93">
        <f ca="1">SUM(CY1521:CY1522,CY1524)*$H1515/CL$5</f>
        <v>45.472037505696967</v>
      </c>
      <c r="CZ1528" s="93">
        <f t="shared" ref="CZ1528:DL1528" ca="1" si="2005">SUM(CZ1521:CZ1522,CZ1524)*$H1515/CZ$5</f>
        <v>72.705767540427658</v>
      </c>
      <c r="DA1528" s="93">
        <f t="shared" ca="1" si="2005"/>
        <v>-16.680035098469602</v>
      </c>
      <c r="DB1528" s="93">
        <f t="shared" ca="1" si="2005"/>
        <v>-96.836823185509829</v>
      </c>
      <c r="DC1528" s="93">
        <f t="shared" ca="1" si="2005"/>
        <v>-123.22690304627713</v>
      </c>
      <c r="DD1528" s="93">
        <f t="shared" ca="1" si="2005"/>
        <v>-82.703344248234998</v>
      </c>
      <c r="DE1528" s="93">
        <f t="shared" ca="1" si="2005"/>
        <v>0.14382379333510473</v>
      </c>
      <c r="DF1528" s="93">
        <f t="shared" ca="1" si="2005"/>
        <v>80.590088570311352</v>
      </c>
      <c r="DG1528" s="93">
        <f t="shared" ca="1" si="2005"/>
        <v>115.8842648338632</v>
      </c>
      <c r="DH1528" s="93">
        <f t="shared" ca="1" si="2005"/>
        <v>88.500772319624559</v>
      </c>
      <c r="DI1528" s="93">
        <f t="shared" ca="1" si="2005"/>
        <v>14.923577570013926</v>
      </c>
      <c r="DJ1528" s="93">
        <f t="shared" ca="1" si="2005"/>
        <v>-64.421769830436475</v>
      </c>
      <c r="DK1528" s="93">
        <f t="shared" ca="1" si="2005"/>
        <v>-107.20400647198467</v>
      </c>
      <c r="DL1528" s="93">
        <f t="shared" ca="1" si="2005"/>
        <v>-91.754948207452813</v>
      </c>
    </row>
    <row r="1529" spans="1:116" x14ac:dyDescent="0.4">
      <c r="A1529" s="99"/>
      <c r="B1529" s="57"/>
      <c r="C1529" s="57"/>
      <c r="D1529" t="s">
        <v>771</v>
      </c>
      <c r="E1529" t="str">
        <f t="shared" si="1983"/>
        <v>1529 LAMORTR-S</v>
      </c>
      <c r="G1529" s="125"/>
      <c r="R1529"/>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c r="BP1529" s="1"/>
      <c r="BQ1529" s="1"/>
      <c r="BR1529" s="1"/>
      <c r="BS1529" s="1"/>
      <c r="BT1529" s="1"/>
      <c r="BU1529" s="1"/>
      <c r="BV1529" s="1"/>
      <c r="BW1529" s="1"/>
      <c r="BX1529" s="1"/>
      <c r="BY1529" s="1"/>
      <c r="BZ1529" s="1"/>
      <c r="CA1529" s="1"/>
      <c r="CB1529" s="1"/>
      <c r="CC1529" s="1"/>
      <c r="CD1529" s="1"/>
      <c r="CE1529" s="1"/>
      <c r="CF1529" s="1"/>
      <c r="CG1529" s="1"/>
      <c r="CH1529" s="1"/>
      <c r="CI1529" s="1"/>
      <c r="CJ1529" s="1"/>
      <c r="CK1529" s="1"/>
      <c r="CL1529" s="1"/>
      <c r="CO1529" s="1"/>
      <c r="CP1529" s="1"/>
      <c r="CQ1529" s="1"/>
      <c r="CR1529" s="1"/>
      <c r="CS1529" s="1"/>
      <c r="CT1529" s="1"/>
      <c r="CU1529" s="1"/>
      <c r="CV1529" s="1"/>
      <c r="CW1529" s="1"/>
      <c r="CX1529" s="1"/>
      <c r="CY1529" s="1"/>
      <c r="CZ1529" s="1"/>
      <c r="DA1529" s="1"/>
      <c r="DB1529" s="1"/>
      <c r="DC1529" s="1"/>
      <c r="DD1529" s="1"/>
      <c r="DE1529" s="1"/>
      <c r="DF1529" s="1"/>
      <c r="DG1529" s="1"/>
      <c r="DH1529" s="1"/>
      <c r="DI1529" s="1"/>
      <c r="DJ1529" s="1"/>
      <c r="DK1529" s="1"/>
      <c r="DL1529" s="1"/>
    </row>
    <row r="1530" spans="1:116" x14ac:dyDescent="0.4">
      <c r="A1530" s="99"/>
      <c r="B1530" s="57"/>
      <c r="D1530" t="s">
        <v>771</v>
      </c>
      <c r="E1530" t="str">
        <f t="shared" si="1983"/>
        <v>1530 LAMORTR-S</v>
      </c>
      <c r="G1530" s="95" t="s">
        <v>309</v>
      </c>
      <c r="R1530"/>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c r="BP1530" s="1"/>
      <c r="BQ1530" s="1"/>
      <c r="BR1530" s="1"/>
      <c r="BS1530" s="1"/>
      <c r="BT1530" s="1"/>
      <c r="BU1530" s="1"/>
      <c r="BV1530" s="1"/>
      <c r="BW1530" s="1"/>
      <c r="BX1530" s="1"/>
      <c r="BY1530" s="1"/>
      <c r="BZ1530" s="1"/>
      <c r="CA1530" s="1"/>
      <c r="CB1530" s="1"/>
      <c r="CC1530" s="1"/>
      <c r="CD1530" s="1"/>
      <c r="CE1530" s="1"/>
      <c r="CF1530" s="1"/>
      <c r="CG1530" s="1"/>
      <c r="CH1530" s="1"/>
      <c r="CI1530" s="1"/>
      <c r="CJ1530" s="1"/>
      <c r="CK1530" s="1"/>
      <c r="CL1530" s="1"/>
      <c r="CO1530" s="1"/>
      <c r="CP1530" s="1"/>
      <c r="CQ1530" s="1"/>
      <c r="CR1530" s="1"/>
      <c r="CS1530" s="1"/>
      <c r="CT1530" s="1"/>
      <c r="CU1530" s="1"/>
      <c r="CV1530" s="1"/>
      <c r="CW1530" s="1"/>
      <c r="CX1530" s="1"/>
      <c r="CY1530" s="1"/>
      <c r="CZ1530" s="1"/>
      <c r="DA1530" s="1"/>
      <c r="DB1530" s="1"/>
      <c r="DC1530" s="1"/>
      <c r="DD1530" s="1"/>
      <c r="DE1530" s="1"/>
      <c r="DF1530" s="1"/>
      <c r="DG1530" s="1"/>
      <c r="DH1530" s="1"/>
      <c r="DI1530" s="1"/>
      <c r="DJ1530" s="1"/>
      <c r="DK1530" s="1"/>
      <c r="DL1530" s="1"/>
    </row>
    <row r="1531" spans="1:116" x14ac:dyDescent="0.4">
      <c r="A1531" s="99"/>
      <c r="B1531" s="57"/>
      <c r="C1531" t="s">
        <v>235</v>
      </c>
      <c r="D1531" t="s">
        <v>771</v>
      </c>
      <c r="E1531" t="str">
        <f t="shared" si="1983"/>
        <v>1531 LAMORTR-S</v>
      </c>
      <c r="G1531" s="158" t="str">
        <f>G1523</f>
        <v>New loans originated - Revenue driven amortizing loan - no defaults</v>
      </c>
      <c r="K1531" s="53">
        <f t="shared" ref="K1531:P1533" ca="1" si="2006">SUMIF($3:$3,K$2,1531:1531)</f>
        <v>-96000</v>
      </c>
      <c r="L1531" s="53">
        <f t="shared" ca="1" si="2006"/>
        <v>-96000</v>
      </c>
      <c r="M1531" s="53">
        <f t="shared" ca="1" si="2006"/>
        <v>-96000</v>
      </c>
      <c r="N1531" s="53">
        <f t="shared" ca="1" si="2006"/>
        <v>-96000</v>
      </c>
      <c r="O1531" s="53">
        <f t="shared" ca="1" si="2006"/>
        <v>-96000</v>
      </c>
      <c r="P1531" s="53">
        <f t="shared" ca="1" si="2006"/>
        <v>-96000</v>
      </c>
      <c r="R1531"/>
      <c r="S1531" s="62">
        <f t="shared" ref="S1531:AX1531" ca="1" si="2007">-S1523</f>
        <v>-8000</v>
      </c>
      <c r="T1531" s="62">
        <f t="shared" ca="1" si="2007"/>
        <v>-8000</v>
      </c>
      <c r="U1531" s="62">
        <f t="shared" ca="1" si="2007"/>
        <v>-8000</v>
      </c>
      <c r="V1531" s="62">
        <f t="shared" ca="1" si="2007"/>
        <v>-8000</v>
      </c>
      <c r="W1531" s="62">
        <f t="shared" ca="1" si="2007"/>
        <v>-8000</v>
      </c>
      <c r="X1531" s="62">
        <f t="shared" ca="1" si="2007"/>
        <v>-8000</v>
      </c>
      <c r="Y1531" s="62">
        <f t="shared" ca="1" si="2007"/>
        <v>-8000</v>
      </c>
      <c r="Z1531" s="62">
        <f t="shared" ca="1" si="2007"/>
        <v>-8000</v>
      </c>
      <c r="AA1531" s="62">
        <f t="shared" ca="1" si="2007"/>
        <v>-8000</v>
      </c>
      <c r="AB1531" s="62">
        <f t="shared" ca="1" si="2007"/>
        <v>-8000</v>
      </c>
      <c r="AC1531" s="62">
        <f t="shared" ca="1" si="2007"/>
        <v>-8000</v>
      </c>
      <c r="AD1531" s="62">
        <f t="shared" ca="1" si="2007"/>
        <v>-8000</v>
      </c>
      <c r="AE1531" s="62">
        <f t="shared" ca="1" si="2007"/>
        <v>-8000</v>
      </c>
      <c r="AF1531" s="62">
        <f t="shared" ca="1" si="2007"/>
        <v>-8000</v>
      </c>
      <c r="AG1531" s="62">
        <f t="shared" ca="1" si="2007"/>
        <v>-8000</v>
      </c>
      <c r="AH1531" s="62">
        <f t="shared" ca="1" si="2007"/>
        <v>-8000</v>
      </c>
      <c r="AI1531" s="62">
        <f t="shared" ca="1" si="2007"/>
        <v>-8000</v>
      </c>
      <c r="AJ1531" s="62">
        <f t="shared" ca="1" si="2007"/>
        <v>-8000</v>
      </c>
      <c r="AK1531" s="62">
        <f t="shared" ca="1" si="2007"/>
        <v>-8000</v>
      </c>
      <c r="AL1531" s="62">
        <f t="shared" ca="1" si="2007"/>
        <v>-8000</v>
      </c>
      <c r="AM1531" s="62">
        <f t="shared" ca="1" si="2007"/>
        <v>-8000</v>
      </c>
      <c r="AN1531" s="62">
        <f t="shared" ca="1" si="2007"/>
        <v>-8000</v>
      </c>
      <c r="AO1531" s="62">
        <f t="shared" ca="1" si="2007"/>
        <v>-8000</v>
      </c>
      <c r="AP1531" s="62">
        <f t="shared" ca="1" si="2007"/>
        <v>-8000</v>
      </c>
      <c r="AQ1531" s="62">
        <f t="shared" ca="1" si="2007"/>
        <v>-8000</v>
      </c>
      <c r="AR1531" s="62">
        <f t="shared" ca="1" si="2007"/>
        <v>-8000</v>
      </c>
      <c r="AS1531" s="62">
        <f t="shared" ca="1" si="2007"/>
        <v>-8000</v>
      </c>
      <c r="AT1531" s="62">
        <f t="shared" ca="1" si="2007"/>
        <v>-8000</v>
      </c>
      <c r="AU1531" s="62">
        <f t="shared" ca="1" si="2007"/>
        <v>-8000</v>
      </c>
      <c r="AV1531" s="62">
        <f t="shared" ca="1" si="2007"/>
        <v>-8000</v>
      </c>
      <c r="AW1531" s="62">
        <f t="shared" ca="1" si="2007"/>
        <v>-8000</v>
      </c>
      <c r="AX1531" s="62">
        <f t="shared" ca="1" si="2007"/>
        <v>-8000</v>
      </c>
      <c r="AY1531" s="62">
        <f t="shared" ref="AY1531:CD1531" ca="1" si="2008">-AY1523</f>
        <v>-8000</v>
      </c>
      <c r="AZ1531" s="62">
        <f t="shared" ca="1" si="2008"/>
        <v>-8000</v>
      </c>
      <c r="BA1531" s="62">
        <f t="shared" ca="1" si="2008"/>
        <v>-8000</v>
      </c>
      <c r="BB1531" s="62">
        <f t="shared" ca="1" si="2008"/>
        <v>-8000</v>
      </c>
      <c r="BC1531" s="62">
        <f t="shared" ca="1" si="2008"/>
        <v>-8000</v>
      </c>
      <c r="BD1531" s="62">
        <f t="shared" ca="1" si="2008"/>
        <v>-8000</v>
      </c>
      <c r="BE1531" s="62">
        <f t="shared" ca="1" si="2008"/>
        <v>-8000</v>
      </c>
      <c r="BF1531" s="62">
        <f t="shared" ca="1" si="2008"/>
        <v>-8000</v>
      </c>
      <c r="BG1531" s="62">
        <f t="shared" ca="1" si="2008"/>
        <v>-8000</v>
      </c>
      <c r="BH1531" s="62">
        <f t="shared" ca="1" si="2008"/>
        <v>-8000</v>
      </c>
      <c r="BI1531" s="62">
        <f t="shared" ca="1" si="2008"/>
        <v>-8000</v>
      </c>
      <c r="BJ1531" s="62">
        <f t="shared" ca="1" si="2008"/>
        <v>-8000</v>
      </c>
      <c r="BK1531" s="62">
        <f t="shared" ca="1" si="2008"/>
        <v>-8000</v>
      </c>
      <c r="BL1531" s="62">
        <f t="shared" ca="1" si="2008"/>
        <v>-8000</v>
      </c>
      <c r="BM1531" s="62">
        <f t="shared" ca="1" si="2008"/>
        <v>-8000</v>
      </c>
      <c r="BN1531" s="62">
        <f t="shared" ca="1" si="2008"/>
        <v>-8000</v>
      </c>
      <c r="BO1531" s="62">
        <f t="shared" ca="1" si="2008"/>
        <v>-8000</v>
      </c>
      <c r="BP1531" s="62">
        <f t="shared" ca="1" si="2008"/>
        <v>-8000</v>
      </c>
      <c r="BQ1531" s="62">
        <f t="shared" ca="1" si="2008"/>
        <v>-8000</v>
      </c>
      <c r="BR1531" s="62">
        <f t="shared" ca="1" si="2008"/>
        <v>-8000</v>
      </c>
      <c r="BS1531" s="62">
        <f t="shared" ca="1" si="2008"/>
        <v>-8000</v>
      </c>
      <c r="BT1531" s="62">
        <f t="shared" ca="1" si="2008"/>
        <v>-8000</v>
      </c>
      <c r="BU1531" s="62">
        <f t="shared" ca="1" si="2008"/>
        <v>-8000</v>
      </c>
      <c r="BV1531" s="62">
        <f t="shared" ca="1" si="2008"/>
        <v>-8000</v>
      </c>
      <c r="BW1531" s="62">
        <f t="shared" ca="1" si="2008"/>
        <v>-8000</v>
      </c>
      <c r="BX1531" s="62">
        <f t="shared" ca="1" si="2008"/>
        <v>-8000</v>
      </c>
      <c r="BY1531" s="62">
        <f t="shared" ca="1" si="2008"/>
        <v>-8000</v>
      </c>
      <c r="BZ1531" s="62">
        <f t="shared" ca="1" si="2008"/>
        <v>-8000</v>
      </c>
      <c r="CA1531" s="62">
        <f t="shared" ca="1" si="2008"/>
        <v>-8000</v>
      </c>
      <c r="CB1531" s="62">
        <f t="shared" ca="1" si="2008"/>
        <v>-8000</v>
      </c>
      <c r="CC1531" s="62">
        <f t="shared" ca="1" si="2008"/>
        <v>-8000</v>
      </c>
      <c r="CD1531" s="62">
        <f t="shared" ca="1" si="2008"/>
        <v>-8000</v>
      </c>
      <c r="CE1531" s="62">
        <f t="shared" ref="CE1531:CL1531" ca="1" si="2009">-CE1523</f>
        <v>-8000</v>
      </c>
      <c r="CF1531" s="62">
        <f t="shared" ca="1" si="2009"/>
        <v>-8000</v>
      </c>
      <c r="CG1531" s="62">
        <f t="shared" ca="1" si="2009"/>
        <v>-8000</v>
      </c>
      <c r="CH1531" s="62">
        <f t="shared" ca="1" si="2009"/>
        <v>-8000</v>
      </c>
      <c r="CI1531" s="62">
        <f t="shared" ca="1" si="2009"/>
        <v>-8000</v>
      </c>
      <c r="CJ1531" s="62">
        <f t="shared" ca="1" si="2009"/>
        <v>-8000</v>
      </c>
      <c r="CK1531" s="62">
        <f t="shared" ca="1" si="2009"/>
        <v>-8000</v>
      </c>
      <c r="CL1531" s="62">
        <f t="shared" ca="1" si="2009"/>
        <v>-8000</v>
      </c>
      <c r="CO1531" s="62">
        <f>-CO1522</f>
        <v>0</v>
      </c>
      <c r="CP1531" s="62">
        <f t="shared" ref="CP1531:DK1531" ca="1" si="2010">-CP1522</f>
        <v>-7296.6729021599231</v>
      </c>
      <c r="CQ1531" s="62">
        <f t="shared" ca="1" si="2010"/>
        <v>-5539.5036194651893</v>
      </c>
      <c r="CR1531" s="62">
        <f t="shared" ca="1" si="2010"/>
        <v>-2265.9060089701193</v>
      </c>
      <c r="CS1531" s="62">
        <f t="shared" ca="1" si="2010"/>
        <v>1691.8498681984088</v>
      </c>
      <c r="CT1531" s="62">
        <f t="shared" ca="1" si="2010"/>
        <v>5298.8257009155295</v>
      </c>
      <c r="CU1531" s="62">
        <f t="shared" ca="1" si="2010"/>
        <v>5647.8672219911414</v>
      </c>
      <c r="CV1531" s="62">
        <f t="shared" ca="1" si="2010"/>
        <v>3031.831606782469</v>
      </c>
      <c r="CW1531" s="62">
        <f t="shared" ca="1" si="2010"/>
        <v>-1057.8382685283368</v>
      </c>
      <c r="CX1531" s="62">
        <f t="shared" ca="1" si="2010"/>
        <v>-4518.8336258330546</v>
      </c>
      <c r="CY1531" s="62">
        <f t="shared" ca="1" si="2010"/>
        <v>-5456.6445006836366</v>
      </c>
      <c r="CZ1531" s="62">
        <f t="shared" ca="1" si="2010"/>
        <v>-2908.2307016171062</v>
      </c>
      <c r="DA1531" s="62">
        <f t="shared" ca="1" si="2010"/>
        <v>667.2014039387841</v>
      </c>
      <c r="DB1531" s="62">
        <f t="shared" ca="1" si="2010"/>
        <v>3873.4729274203928</v>
      </c>
      <c r="DC1531" s="62">
        <f t="shared" ca="1" si="2010"/>
        <v>4929.0761218510852</v>
      </c>
      <c r="DD1531" s="62">
        <f t="shared" ca="1" si="2010"/>
        <v>3308.1337699293999</v>
      </c>
      <c r="DE1531" s="62">
        <f t="shared" ca="1" si="2010"/>
        <v>-5.7529517334041884</v>
      </c>
      <c r="DF1531" s="62">
        <f t="shared" ca="1" si="2010"/>
        <v>-3223.6035428124537</v>
      </c>
      <c r="DG1531" s="62">
        <f t="shared" ca="1" si="2010"/>
        <v>-4635.370593354528</v>
      </c>
      <c r="DH1531" s="62">
        <f t="shared" ca="1" si="2010"/>
        <v>-3540.0308927849824</v>
      </c>
      <c r="DI1531" s="62">
        <f t="shared" ca="1" si="2010"/>
        <v>-596.94310280055697</v>
      </c>
      <c r="DJ1531" s="62">
        <f t="shared" ca="1" si="2010"/>
        <v>2576.8707932174589</v>
      </c>
      <c r="DK1531" s="62">
        <f t="shared" ca="1" si="2010"/>
        <v>4288.1602588793867</v>
      </c>
      <c r="DL1531" s="62">
        <f t="shared" ref="DL1531" ca="1" si="2011">-DL1522</f>
        <v>3670.1979282981124</v>
      </c>
    </row>
    <row r="1532" spans="1:116" x14ac:dyDescent="0.4">
      <c r="A1532" s="99"/>
      <c r="B1532" s="57"/>
      <c r="C1532" t="s">
        <v>235</v>
      </c>
      <c r="D1532" t="s">
        <v>771</v>
      </c>
      <c r="E1532" t="str">
        <f t="shared" si="1983"/>
        <v>1532 LAMORTR-S</v>
      </c>
      <c r="G1532" s="158" t="str">
        <f>G1524</f>
        <v>Prepayment - Revenue driven amortizing loan - no defaults</v>
      </c>
      <c r="K1532" s="53">
        <f t="shared" si="2006"/>
        <v>0</v>
      </c>
      <c r="L1532" s="53">
        <f t="shared" si="2006"/>
        <v>0</v>
      </c>
      <c r="M1532" s="53">
        <f t="shared" si="2006"/>
        <v>0</v>
      </c>
      <c r="N1532" s="53">
        <f t="shared" si="2006"/>
        <v>0</v>
      </c>
      <c r="O1532" s="53">
        <f t="shared" si="2006"/>
        <v>0</v>
      </c>
      <c r="P1532" s="53">
        <f t="shared" si="2006"/>
        <v>0</v>
      </c>
      <c r="R1532"/>
      <c r="S1532" s="62">
        <f t="shared" ref="S1532:AX1532" si="2012">-S1524</f>
        <v>0</v>
      </c>
      <c r="T1532" s="62">
        <f t="shared" si="2012"/>
        <v>0</v>
      </c>
      <c r="U1532" s="62">
        <f t="shared" si="2012"/>
        <v>0</v>
      </c>
      <c r="V1532" s="62">
        <f t="shared" si="2012"/>
        <v>0</v>
      </c>
      <c r="W1532" s="62">
        <f t="shared" si="2012"/>
        <v>0</v>
      </c>
      <c r="X1532" s="62">
        <f t="shared" si="2012"/>
        <v>0</v>
      </c>
      <c r="Y1532" s="62">
        <f t="shared" si="2012"/>
        <v>0</v>
      </c>
      <c r="Z1532" s="62">
        <f t="shared" si="2012"/>
        <v>0</v>
      </c>
      <c r="AA1532" s="62">
        <f t="shared" si="2012"/>
        <v>0</v>
      </c>
      <c r="AB1532" s="62">
        <f t="shared" si="2012"/>
        <v>0</v>
      </c>
      <c r="AC1532" s="62">
        <f t="shared" si="2012"/>
        <v>0</v>
      </c>
      <c r="AD1532" s="62">
        <f t="shared" si="2012"/>
        <v>0</v>
      </c>
      <c r="AE1532" s="62">
        <f t="shared" si="2012"/>
        <v>0</v>
      </c>
      <c r="AF1532" s="62">
        <f t="shared" si="2012"/>
        <v>0</v>
      </c>
      <c r="AG1532" s="62">
        <f t="shared" si="2012"/>
        <v>0</v>
      </c>
      <c r="AH1532" s="62">
        <f t="shared" si="2012"/>
        <v>0</v>
      </c>
      <c r="AI1532" s="62">
        <f t="shared" si="2012"/>
        <v>0</v>
      </c>
      <c r="AJ1532" s="62">
        <f t="shared" si="2012"/>
        <v>0</v>
      </c>
      <c r="AK1532" s="62">
        <f t="shared" si="2012"/>
        <v>0</v>
      </c>
      <c r="AL1532" s="62">
        <f t="shared" si="2012"/>
        <v>0</v>
      </c>
      <c r="AM1532" s="62">
        <f t="shared" si="2012"/>
        <v>0</v>
      </c>
      <c r="AN1532" s="62">
        <f t="shared" si="2012"/>
        <v>0</v>
      </c>
      <c r="AO1532" s="62">
        <f t="shared" si="2012"/>
        <v>0</v>
      </c>
      <c r="AP1532" s="62">
        <f t="shared" si="2012"/>
        <v>0</v>
      </c>
      <c r="AQ1532" s="62">
        <f t="shared" si="2012"/>
        <v>0</v>
      </c>
      <c r="AR1532" s="62">
        <f t="shared" si="2012"/>
        <v>0</v>
      </c>
      <c r="AS1532" s="62">
        <f t="shared" si="2012"/>
        <v>0</v>
      </c>
      <c r="AT1532" s="62">
        <f t="shared" si="2012"/>
        <v>0</v>
      </c>
      <c r="AU1532" s="62">
        <f t="shared" si="2012"/>
        <v>0</v>
      </c>
      <c r="AV1532" s="62">
        <f t="shared" si="2012"/>
        <v>0</v>
      </c>
      <c r="AW1532" s="62">
        <f t="shared" si="2012"/>
        <v>0</v>
      </c>
      <c r="AX1532" s="62">
        <f t="shared" si="2012"/>
        <v>0</v>
      </c>
      <c r="AY1532" s="62">
        <f t="shared" ref="AY1532:CD1532" si="2013">-AY1524</f>
        <v>0</v>
      </c>
      <c r="AZ1532" s="62">
        <f t="shared" si="2013"/>
        <v>0</v>
      </c>
      <c r="BA1532" s="62">
        <f t="shared" si="2013"/>
        <v>0</v>
      </c>
      <c r="BB1532" s="62">
        <f t="shared" si="2013"/>
        <v>0</v>
      </c>
      <c r="BC1532" s="62">
        <f t="shared" si="2013"/>
        <v>0</v>
      </c>
      <c r="BD1532" s="62">
        <f t="shared" si="2013"/>
        <v>0</v>
      </c>
      <c r="BE1532" s="62">
        <f t="shared" si="2013"/>
        <v>0</v>
      </c>
      <c r="BF1532" s="62">
        <f t="shared" si="2013"/>
        <v>0</v>
      </c>
      <c r="BG1532" s="62">
        <f t="shared" si="2013"/>
        <v>0</v>
      </c>
      <c r="BH1532" s="62">
        <f t="shared" si="2013"/>
        <v>0</v>
      </c>
      <c r="BI1532" s="62">
        <f t="shared" si="2013"/>
        <v>0</v>
      </c>
      <c r="BJ1532" s="62">
        <f t="shared" si="2013"/>
        <v>0</v>
      </c>
      <c r="BK1532" s="62">
        <f t="shared" si="2013"/>
        <v>0</v>
      </c>
      <c r="BL1532" s="62">
        <f t="shared" si="2013"/>
        <v>0</v>
      </c>
      <c r="BM1532" s="62">
        <f t="shared" si="2013"/>
        <v>0</v>
      </c>
      <c r="BN1532" s="62">
        <f t="shared" si="2013"/>
        <v>0</v>
      </c>
      <c r="BO1532" s="62">
        <f t="shared" si="2013"/>
        <v>0</v>
      </c>
      <c r="BP1532" s="62">
        <f t="shared" si="2013"/>
        <v>0</v>
      </c>
      <c r="BQ1532" s="62">
        <f t="shared" si="2013"/>
        <v>0</v>
      </c>
      <c r="BR1532" s="62">
        <f t="shared" si="2013"/>
        <v>0</v>
      </c>
      <c r="BS1532" s="62">
        <f t="shared" si="2013"/>
        <v>0</v>
      </c>
      <c r="BT1532" s="62">
        <f t="shared" si="2013"/>
        <v>0</v>
      </c>
      <c r="BU1532" s="62">
        <f t="shared" si="2013"/>
        <v>0</v>
      </c>
      <c r="BV1532" s="62">
        <f t="shared" si="2013"/>
        <v>0</v>
      </c>
      <c r="BW1532" s="62">
        <f t="shared" si="2013"/>
        <v>0</v>
      </c>
      <c r="BX1532" s="62">
        <f t="shared" si="2013"/>
        <v>0</v>
      </c>
      <c r="BY1532" s="62">
        <f t="shared" si="2013"/>
        <v>0</v>
      </c>
      <c r="BZ1532" s="62">
        <f t="shared" si="2013"/>
        <v>0</v>
      </c>
      <c r="CA1532" s="62">
        <f t="shared" si="2013"/>
        <v>0</v>
      </c>
      <c r="CB1532" s="62">
        <f t="shared" si="2013"/>
        <v>0</v>
      </c>
      <c r="CC1532" s="62">
        <f t="shared" si="2013"/>
        <v>0</v>
      </c>
      <c r="CD1532" s="62">
        <f t="shared" si="2013"/>
        <v>0</v>
      </c>
      <c r="CE1532" s="62">
        <f t="shared" ref="CE1532:CL1532" si="2014">-CE1524</f>
        <v>0</v>
      </c>
      <c r="CF1532" s="62">
        <f t="shared" si="2014"/>
        <v>0</v>
      </c>
      <c r="CG1532" s="62">
        <f t="shared" si="2014"/>
        <v>0</v>
      </c>
      <c r="CH1532" s="62">
        <f t="shared" si="2014"/>
        <v>0</v>
      </c>
      <c r="CI1532" s="62">
        <f t="shared" si="2014"/>
        <v>0</v>
      </c>
      <c r="CJ1532" s="62">
        <f t="shared" si="2014"/>
        <v>0</v>
      </c>
      <c r="CK1532" s="62">
        <f t="shared" si="2014"/>
        <v>0</v>
      </c>
      <c r="CL1532" s="62">
        <f t="shared" si="2014"/>
        <v>0</v>
      </c>
      <c r="CO1532" s="62">
        <f>-CO1524</f>
        <v>0</v>
      </c>
      <c r="CP1532" s="62">
        <f t="shared" ref="CP1532:DK1532" si="2015">-CP1524</f>
        <v>0</v>
      </c>
      <c r="CQ1532" s="62">
        <f t="shared" si="2015"/>
        <v>0</v>
      </c>
      <c r="CR1532" s="62">
        <f t="shared" si="2015"/>
        <v>0</v>
      </c>
      <c r="CS1532" s="62">
        <f t="shared" si="2015"/>
        <v>0</v>
      </c>
      <c r="CT1532" s="62">
        <f t="shared" si="2015"/>
        <v>0</v>
      </c>
      <c r="CU1532" s="62">
        <f t="shared" si="2015"/>
        <v>0</v>
      </c>
      <c r="CV1532" s="62">
        <f t="shared" si="2015"/>
        <v>0</v>
      </c>
      <c r="CW1532" s="62">
        <f t="shared" si="2015"/>
        <v>0</v>
      </c>
      <c r="CX1532" s="62">
        <f t="shared" si="2015"/>
        <v>0</v>
      </c>
      <c r="CY1532" s="62">
        <f t="shared" si="2015"/>
        <v>0</v>
      </c>
      <c r="CZ1532" s="62">
        <f t="shared" si="2015"/>
        <v>0</v>
      </c>
      <c r="DA1532" s="62">
        <f t="shared" si="2015"/>
        <v>0</v>
      </c>
      <c r="DB1532" s="62">
        <f t="shared" si="2015"/>
        <v>0</v>
      </c>
      <c r="DC1532" s="62">
        <f t="shared" si="2015"/>
        <v>0</v>
      </c>
      <c r="DD1532" s="62">
        <f t="shared" si="2015"/>
        <v>0</v>
      </c>
      <c r="DE1532" s="62">
        <f t="shared" si="2015"/>
        <v>0</v>
      </c>
      <c r="DF1532" s="62">
        <f t="shared" si="2015"/>
        <v>0</v>
      </c>
      <c r="DG1532" s="62">
        <f t="shared" si="2015"/>
        <v>0</v>
      </c>
      <c r="DH1532" s="62">
        <f t="shared" si="2015"/>
        <v>0</v>
      </c>
      <c r="DI1532" s="62">
        <f t="shared" si="2015"/>
        <v>0</v>
      </c>
      <c r="DJ1532" s="62">
        <f t="shared" si="2015"/>
        <v>0</v>
      </c>
      <c r="DK1532" s="62">
        <f t="shared" si="2015"/>
        <v>0</v>
      </c>
      <c r="DL1532" s="62">
        <f t="shared" ref="DL1532" si="2016">-DL1524</f>
        <v>0</v>
      </c>
    </row>
    <row r="1533" spans="1:116" x14ac:dyDescent="0.4">
      <c r="A1533" s="99"/>
      <c r="B1533" s="57"/>
      <c r="C1533" t="s">
        <v>235</v>
      </c>
      <c r="D1533" t="s">
        <v>771</v>
      </c>
      <c r="E1533" t="str">
        <f t="shared" si="1983"/>
        <v>1533 LAMORTR-S</v>
      </c>
      <c r="G1533" s="158" t="str">
        <f>G1525</f>
        <v>Principal payments - Revenue driven amortizing loan - no defaults</v>
      </c>
      <c r="K1533" s="53">
        <f t="shared" ca="1" si="2006"/>
        <v>-2.5472999834571668E+56</v>
      </c>
      <c r="L1533" s="53">
        <f t="shared" ca="1" si="2006"/>
        <v>-3.0745993118651014E+107</v>
      </c>
      <c r="M1533" s="53">
        <f t="shared" ca="1" si="2006"/>
        <v>-3.2530634572968948E+155</v>
      </c>
      <c r="N1533" s="53">
        <f t="shared" ca="1" si="2006"/>
        <v>2.210236419835273E+202</v>
      </c>
      <c r="O1533" s="53">
        <f t="shared" ca="1" si="2006"/>
        <v>1.6995774529102341E+248</v>
      </c>
      <c r="P1533" s="53">
        <f t="shared" ca="1" si="2006"/>
        <v>6.351724020497125E+292</v>
      </c>
      <c r="R1533"/>
      <c r="S1533" s="62">
        <f t="shared" ref="S1533:AX1533" ca="1" si="2017">-S1525</f>
        <v>0</v>
      </c>
      <c r="T1533" s="62">
        <f t="shared" ca="1" si="2017"/>
        <v>288597875.29811525</v>
      </c>
      <c r="U1533" s="62">
        <f t="shared" ca="1" si="2017"/>
        <v>87260019147317.313</v>
      </c>
      <c r="V1533" s="62">
        <f t="shared" ca="1" si="2017"/>
        <v>1.2145702388596406E+19</v>
      </c>
      <c r="W1533" s="62">
        <f t="shared" ca="1" si="2017"/>
        <v>1.1150499752427099E+24</v>
      </c>
      <c r="X1533" s="62">
        <f t="shared" ca="1" si="2017"/>
        <v>7.6915229554461757E+28</v>
      </c>
      <c r="Y1533" s="62">
        <f t="shared" ca="1" si="2017"/>
        <v>4.267257071407144E+33</v>
      </c>
      <c r="Z1533" s="62">
        <f t="shared" ca="1" si="2017"/>
        <v>1.9856170961235369E+38</v>
      </c>
      <c r="AA1533" s="62">
        <f t="shared" ca="1" si="2017"/>
        <v>7.971644907277843E+42</v>
      </c>
      <c r="AB1533" s="62">
        <f t="shared" ca="1" si="2017"/>
        <v>2.8180388830637632E+47</v>
      </c>
      <c r="AC1533" s="62">
        <f t="shared" ca="1" si="2017"/>
        <v>8.9071077140576043E+51</v>
      </c>
      <c r="AD1533" s="62">
        <f t="shared" ca="1" si="2017"/>
        <v>2.5473007256453042E+56</v>
      </c>
      <c r="AE1533" s="62">
        <f t="shared" ca="1" si="2017"/>
        <v>6.6542207427013875E+60</v>
      </c>
      <c r="AF1533" s="62">
        <f t="shared" ca="1" si="2017"/>
        <v>1.6000964392987121E+65</v>
      </c>
      <c r="AG1533" s="62">
        <f t="shared" ca="1" si="2017"/>
        <v>3.564627623607069E+69</v>
      </c>
      <c r="AH1533" s="62">
        <f t="shared" ca="1" si="2017"/>
        <v>7.3968821664338412E+73</v>
      </c>
      <c r="AI1533" s="62">
        <f t="shared" ca="1" si="2017"/>
        <v>1.436321211522473E+78</v>
      </c>
      <c r="AJ1533" s="62">
        <f t="shared" ca="1" si="2017"/>
        <v>2.6202780625970755E+82</v>
      </c>
      <c r="AK1533" s="62">
        <f t="shared" ca="1" si="2017"/>
        <v>4.5064457827215236E+86</v>
      </c>
      <c r="AL1533" s="62">
        <f t="shared" ca="1" si="2017"/>
        <v>7.3286055958271669E+90</v>
      </c>
      <c r="AM1533" s="62">
        <f t="shared" ca="1" si="2017"/>
        <v>1.1299483867188955E+95</v>
      </c>
      <c r="AN1533" s="62">
        <f t="shared" ca="1" si="2017"/>
        <v>1.6556077276961901E+99</v>
      </c>
      <c r="AO1533" s="62">
        <f t="shared" ca="1" si="2017"/>
        <v>2.3099766123814305E+103</v>
      </c>
      <c r="AP1533" s="62">
        <f t="shared" ca="1" si="2017"/>
        <v>3.0746012364294581E+107</v>
      </c>
      <c r="AQ1533" s="62">
        <f t="shared" ca="1" si="2017"/>
        <v>3.9100199156930511E+111</v>
      </c>
      <c r="AR1533" s="62">
        <f t="shared" ca="1" si="2017"/>
        <v>4.7572784153162931E+115</v>
      </c>
      <c r="AS1533" s="62">
        <f t="shared" ca="1" si="2017"/>
        <v>5.5438504580241597E+119</v>
      </c>
      <c r="AT1533" s="62">
        <f t="shared" ca="1" si="2017"/>
        <v>6.1932967132974885E+123</v>
      </c>
      <c r="AU1533" s="62">
        <f t="shared" ca="1" si="2017"/>
        <v>6.6369058123257438E+127</v>
      </c>
      <c r="AV1533" s="62">
        <f t="shared" ca="1" si="2017"/>
        <v>6.8248849943374941E+131</v>
      </c>
      <c r="AW1533" s="62">
        <f t="shared" ca="1" si="2017"/>
        <v>6.7346453653127799E+135</v>
      </c>
      <c r="AX1533" s="62">
        <f t="shared" ca="1" si="2017"/>
        <v>6.3743807251782705E+139</v>
      </c>
      <c r="AY1533" s="62">
        <f t="shared" ref="AY1533:CD1533" ca="1" si="2018">-AY1525</f>
        <v>5.781269209904173E+143</v>
      </c>
      <c r="AZ1533" s="62">
        <f t="shared" ca="1" si="2018"/>
        <v>5.0148878328821866E+147</v>
      </c>
      <c r="BA1533" s="62">
        <f t="shared" ca="1" si="2018"/>
        <v>4.1474571975928824E+151</v>
      </c>
      <c r="BB1533" s="62">
        <f t="shared" ca="1" si="2018"/>
        <v>3.253066912250785E+155</v>
      </c>
      <c r="BC1533" s="62">
        <f t="shared" ca="1" si="2018"/>
        <v>2.3979871699167356E+159</v>
      </c>
      <c r="BD1533" s="62">
        <f t="shared" ca="1" si="2018"/>
        <v>1.6336420897102014E+163</v>
      </c>
      <c r="BE1533" s="62">
        <f t="shared" ca="1" si="2018"/>
        <v>9.9301978475730634E+166</v>
      </c>
      <c r="BF1533" s="62">
        <f t="shared" ca="1" si="2018"/>
        <v>4.9047128877630371E+170</v>
      </c>
      <c r="BG1533" s="62">
        <f t="shared" ca="1" si="2018"/>
        <v>1.2420903837693523E+174</v>
      </c>
      <c r="BH1533" s="62">
        <f t="shared" ca="1" si="2018"/>
        <v>-1.1953371731227771E+178</v>
      </c>
      <c r="BI1533" s="62">
        <f t="shared" ca="1" si="2018"/>
        <v>-2.6176897400954304E+182</v>
      </c>
      <c r="BJ1533" s="62">
        <f t="shared" ca="1" si="2018"/>
        <v>-3.263462356281838E+186</v>
      </c>
      <c r="BK1533" s="62">
        <f t="shared" ca="1" si="2018"/>
        <v>-3.3645881538836923E+190</v>
      </c>
      <c r="BL1533" s="62">
        <f t="shared" ca="1" si="2018"/>
        <v>-3.1231726294172552E+194</v>
      </c>
      <c r="BM1533" s="62">
        <f t="shared" ca="1" si="2018"/>
        <v>-2.699644021278074E+198</v>
      </c>
      <c r="BN1533" s="62">
        <f t="shared" ca="1" si="2018"/>
        <v>-2.2102386687536366E+202</v>
      </c>
      <c r="BO1533" s="62">
        <f t="shared" ca="1" si="2018"/>
        <v>-1.7309222885371273E+206</v>
      </c>
      <c r="BP1533" s="62">
        <f t="shared" ca="1" si="2018"/>
        <v>-1.3048466839318068E+210</v>
      </c>
      <c r="BQ1533" s="62">
        <f t="shared" ca="1" si="2018"/>
        <v>-9.5095771873245509E+213</v>
      </c>
      <c r="BR1533" s="62">
        <f t="shared" ca="1" si="2018"/>
        <v>-6.7210801977083275E+217</v>
      </c>
      <c r="BS1533" s="62">
        <f t="shared" ca="1" si="2018"/>
        <v>-4.6175941266651724E+221</v>
      </c>
      <c r="BT1533" s="62">
        <f t="shared" ca="1" si="2018"/>
        <v>-3.0895054227286741E+225</v>
      </c>
      <c r="BU1533" s="62">
        <f t="shared" ca="1" si="2018"/>
        <v>-2.0160369016640683E+229</v>
      </c>
      <c r="BV1533" s="62">
        <f t="shared" ca="1" si="2018"/>
        <v>-1.2846042044609865E+233</v>
      </c>
      <c r="BW1533" s="62">
        <f t="shared" ca="1" si="2018"/>
        <v>-8.0009344634211497E+236</v>
      </c>
      <c r="BX1533" s="62">
        <f t="shared" ca="1" si="2018"/>
        <v>-4.8751258447719405E+240</v>
      </c>
      <c r="BY1533" s="62">
        <f t="shared" ca="1" si="2018"/>
        <v>-2.9082125107356136E+244</v>
      </c>
      <c r="BZ1533" s="62">
        <f t="shared" ca="1" si="2018"/>
        <v>-1.6995798751954478E+248</v>
      </c>
      <c r="CA1533" s="62">
        <f t="shared" ca="1" si="2018"/>
        <v>-9.7359477943217512E+251</v>
      </c>
      <c r="CB1533" s="62">
        <f t="shared" ca="1" si="2018"/>
        <v>-5.4695815976678862E+255</v>
      </c>
      <c r="CC1533" s="62">
        <f t="shared" ca="1" si="2018"/>
        <v>-3.0148350145167304E+259</v>
      </c>
      <c r="CD1533" s="62">
        <f t="shared" ca="1" si="2018"/>
        <v>-1.6311006921486273E+263</v>
      </c>
      <c r="CE1533" s="62">
        <f t="shared" ref="CE1533:CL1533" ca="1" si="2019">-CE1525</f>
        <v>-8.6648800260240196E+266</v>
      </c>
      <c r="CF1533" s="62">
        <f t="shared" ca="1" si="2019"/>
        <v>-4.5211659915524665E+270</v>
      </c>
      <c r="CG1533" s="62">
        <f t="shared" ca="1" si="2019"/>
        <v>-2.3177818253726579E+274</v>
      </c>
      <c r="CH1533" s="62">
        <f t="shared" ca="1" si="2019"/>
        <v>-1.1677365853313654E+278</v>
      </c>
      <c r="CI1533" s="62">
        <f t="shared" ca="1" si="2019"/>
        <v>-5.7832579333881424E+281</v>
      </c>
      <c r="CJ1533" s="62">
        <f t="shared" ca="1" si="2019"/>
        <v>-2.8161168123640594E+285</v>
      </c>
      <c r="CK1533" s="62">
        <f t="shared" ca="1" si="2019"/>
        <v>-1.348543490016249E+289</v>
      </c>
      <c r="CL1533" s="62">
        <f t="shared" ca="1" si="2019"/>
        <v>-6.3517352512825982E+292</v>
      </c>
      <c r="CO1533" s="62">
        <f ca="1">-CO1525</f>
        <v>703.3270978400767</v>
      </c>
      <c r="CP1533" s="62">
        <f t="shared" ref="CP1533:DK1533" ca="1" si="2020">-CP1525</f>
        <v>1757.1692826947335</v>
      </c>
      <c r="CQ1533" s="62">
        <f t="shared" ca="1" si="2020"/>
        <v>3273.5976104950701</v>
      </c>
      <c r="CR1533" s="62">
        <f t="shared" ca="1" si="2020"/>
        <v>3957.7558771685281</v>
      </c>
      <c r="CS1533" s="62">
        <f t="shared" ca="1" si="2020"/>
        <v>3606.9758327171207</v>
      </c>
      <c r="CT1533" s="62">
        <f t="shared" ca="1" si="2020"/>
        <v>349.04152107561163</v>
      </c>
      <c r="CU1533" s="62">
        <f t="shared" ca="1" si="2020"/>
        <v>-2616.0356152086724</v>
      </c>
      <c r="CV1533" s="62">
        <f t="shared" ca="1" si="2020"/>
        <v>-4089.6698753108058</v>
      </c>
      <c r="CW1533" s="62">
        <f t="shared" ca="1" si="2020"/>
        <v>-3460.9953573047183</v>
      </c>
      <c r="CX1533" s="62">
        <f t="shared" ca="1" si="2020"/>
        <v>-937.81087485058231</v>
      </c>
      <c r="CY1533" s="62">
        <f t="shared" ca="1" si="2020"/>
        <v>2548.4137990665304</v>
      </c>
      <c r="CZ1533" s="62">
        <f t="shared" ca="1" si="2020"/>
        <v>3575.4321055558903</v>
      </c>
      <c r="DA1533" s="62">
        <f t="shared" ca="1" si="2020"/>
        <v>3206.2715234816087</v>
      </c>
      <c r="DB1533" s="62">
        <f t="shared" ca="1" si="2020"/>
        <v>1055.6031944306928</v>
      </c>
      <c r="DC1533" s="62">
        <f t="shared" ca="1" si="2020"/>
        <v>-1620.9423519216853</v>
      </c>
      <c r="DD1533" s="62">
        <f t="shared" ca="1" si="2020"/>
        <v>-3313.8867216628041</v>
      </c>
      <c r="DE1533" s="62">
        <f t="shared" ca="1" si="2020"/>
        <v>-3217.8505910790495</v>
      </c>
      <c r="DF1533" s="62">
        <f t="shared" ca="1" si="2020"/>
        <v>-1411.7670505420747</v>
      </c>
      <c r="DG1533" s="62">
        <f t="shared" ca="1" si="2020"/>
        <v>1095.3397005695456</v>
      </c>
      <c r="DH1533" s="62">
        <f t="shared" ca="1" si="2020"/>
        <v>2943.0877899844254</v>
      </c>
      <c r="DI1533" s="62">
        <f t="shared" ca="1" si="2020"/>
        <v>3173.8138960180158</v>
      </c>
      <c r="DJ1533" s="62">
        <f t="shared" ca="1" si="2020"/>
        <v>1711.2894656619274</v>
      </c>
      <c r="DK1533" s="62">
        <f t="shared" ca="1" si="2020"/>
        <v>-617.96233058127416</v>
      </c>
      <c r="DL1533" s="62">
        <f t="shared" ref="DL1533" ca="1" si="2021">-DL1525</f>
        <v>-2550.0191119214819</v>
      </c>
    </row>
    <row r="1534" spans="1:116" x14ac:dyDescent="0.4">
      <c r="A1534" s="100"/>
      <c r="B1534" s="293"/>
      <c r="C1534" s="293"/>
      <c r="D1534" t="s">
        <v>771</v>
      </c>
      <c r="E1534" t="str">
        <f t="shared" si="1983"/>
        <v>1534 LAMORTR-S</v>
      </c>
      <c r="F1534" s="27"/>
      <c r="G1534" s="125"/>
      <c r="R1534"/>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c r="BP1534" s="1"/>
      <c r="BQ1534" s="1"/>
      <c r="BR1534" s="1"/>
      <c r="BS1534" s="1"/>
      <c r="BT1534" s="1"/>
      <c r="BU1534" s="1"/>
      <c r="BV1534" s="1"/>
      <c r="BW1534" s="1"/>
      <c r="BX1534" s="1"/>
      <c r="BY1534" s="1"/>
      <c r="BZ1534" s="1"/>
      <c r="CA1534" s="1"/>
      <c r="CB1534" s="1"/>
      <c r="CC1534" s="1"/>
      <c r="CD1534" s="1"/>
      <c r="CE1534" s="1"/>
      <c r="CF1534" s="1"/>
      <c r="CG1534" s="1"/>
      <c r="CH1534" s="1"/>
      <c r="CI1534" s="1"/>
      <c r="CJ1534" s="1"/>
      <c r="CK1534" s="1"/>
      <c r="CL1534" s="1"/>
      <c r="CO1534" s="1"/>
      <c r="CP1534" s="1"/>
      <c r="CQ1534" s="1"/>
      <c r="CR1534" s="1"/>
      <c r="CS1534" s="1"/>
      <c r="CT1534" s="1"/>
      <c r="CU1534" s="1"/>
      <c r="CV1534" s="1"/>
      <c r="CW1534" s="1"/>
      <c r="CX1534" s="1"/>
      <c r="CY1534" s="1"/>
      <c r="CZ1534" s="1"/>
      <c r="DA1534" s="1"/>
      <c r="DB1534" s="1"/>
      <c r="DC1534" s="1"/>
      <c r="DD1534" s="1"/>
      <c r="DE1534" s="1"/>
      <c r="DF1534" s="1"/>
      <c r="DG1534" s="1"/>
      <c r="DH1534" s="1"/>
      <c r="DI1534" s="1"/>
      <c r="DJ1534" s="1"/>
      <c r="DK1534" s="1"/>
      <c r="DL1534" s="1"/>
    </row>
    <row r="1535" spans="1:116" x14ac:dyDescent="0.4">
      <c r="A1535" s="99"/>
      <c r="B1535" s="57"/>
      <c r="D1535" t="s">
        <v>771</v>
      </c>
      <c r="E1535" t="str">
        <f t="shared" si="1983"/>
        <v>1535 LAMORTR-S</v>
      </c>
      <c r="G1535" s="95" t="s">
        <v>291</v>
      </c>
      <c r="R1535"/>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c r="BP1535" s="1"/>
      <c r="BQ1535" s="1"/>
      <c r="BR1535" s="1"/>
      <c r="BS1535" s="1"/>
      <c r="BT1535" s="1"/>
      <c r="BU1535" s="1"/>
      <c r="BV1535" s="1"/>
      <c r="BW1535" s="1"/>
      <c r="BX1535" s="1"/>
      <c r="BY1535" s="1"/>
      <c r="BZ1535" s="1"/>
      <c r="CA1535" s="1"/>
      <c r="CB1535" s="1"/>
      <c r="CC1535" s="1"/>
      <c r="CD1535" s="1"/>
      <c r="CE1535" s="1"/>
      <c r="CF1535" s="1"/>
      <c r="CG1535" s="1"/>
      <c r="CH1535" s="1"/>
      <c r="CI1535" s="1"/>
      <c r="CJ1535" s="1"/>
      <c r="CK1535" s="1"/>
      <c r="CL1535" s="1"/>
      <c r="CO1535" s="1"/>
      <c r="CP1535" s="1"/>
      <c r="CQ1535" s="1"/>
      <c r="CR1535" s="1"/>
      <c r="CS1535" s="1"/>
      <c r="CT1535" s="1"/>
      <c r="CU1535" s="1"/>
      <c r="CV1535" s="1"/>
      <c r="CW1535" s="1"/>
      <c r="CX1535" s="1"/>
      <c r="CY1535" s="1"/>
      <c r="CZ1535" s="1"/>
      <c r="DA1535" s="1"/>
      <c r="DB1535" s="1"/>
      <c r="DC1535" s="1"/>
      <c r="DD1535" s="1"/>
      <c r="DE1535" s="1"/>
      <c r="DF1535" s="1"/>
      <c r="DG1535" s="1"/>
      <c r="DH1535" s="1"/>
      <c r="DI1535" s="1"/>
      <c r="DJ1535" s="1"/>
      <c r="DK1535" s="1"/>
      <c r="DL1535" s="1"/>
    </row>
    <row r="1536" spans="1:116" x14ac:dyDescent="0.4">
      <c r="D1536" t="s">
        <v>771</v>
      </c>
      <c r="E1536" s="8" t="str">
        <f t="shared" si="1983"/>
        <v>1536 LAMORTR-S</v>
      </c>
      <c r="G1536" s="158" t="s">
        <v>292</v>
      </c>
      <c r="J1536"/>
      <c r="K1536" s="81">
        <f t="shared" ref="K1536:P1536" ca="1" si="2022">SUMIF($3:$3,K$2,1536:1536)</f>
        <v>-8439.9251740809214</v>
      </c>
      <c r="L1536" s="81">
        <f t="shared" ca="1" si="2022"/>
        <v>-8439.9251740809214</v>
      </c>
      <c r="M1536" s="81">
        <f t="shared" ca="1" si="2022"/>
        <v>-8439.9251740809214</v>
      </c>
      <c r="N1536" s="81">
        <f t="shared" ca="1" si="2022"/>
        <v>-8439.9251740809214</v>
      </c>
      <c r="O1536" s="81">
        <f t="shared" ca="1" si="2022"/>
        <v>-8439.9251740809214</v>
      </c>
      <c r="P1536" s="81">
        <f t="shared" ca="1" si="2022"/>
        <v>-8439.9251740809214</v>
      </c>
      <c r="R1536" s="53"/>
      <c r="S1536" s="94">
        <f ca="1">+PMT($H1515/12,$H1514,S1523+S1524+S1522,0)</f>
        <v>-703.3270978400767</v>
      </c>
      <c r="T1536" s="94">
        <f t="shared" ref="T1536:AY1536" ca="1" si="2023">+PMT($H1515/12,$H1514,T1523+T1524,0)</f>
        <v>-703.3270978400767</v>
      </c>
      <c r="U1536" s="94">
        <f t="shared" ca="1" si="2023"/>
        <v>-703.3270978400767</v>
      </c>
      <c r="V1536" s="94">
        <f t="shared" ca="1" si="2023"/>
        <v>-703.3270978400767</v>
      </c>
      <c r="W1536" s="94">
        <f t="shared" ca="1" si="2023"/>
        <v>-703.3270978400767</v>
      </c>
      <c r="X1536" s="94">
        <f t="shared" ca="1" si="2023"/>
        <v>-703.3270978400767</v>
      </c>
      <c r="Y1536" s="94">
        <f t="shared" ca="1" si="2023"/>
        <v>-703.3270978400767</v>
      </c>
      <c r="Z1536" s="94">
        <f t="shared" ca="1" si="2023"/>
        <v>-703.3270978400767</v>
      </c>
      <c r="AA1536" s="94">
        <f t="shared" ca="1" si="2023"/>
        <v>-703.3270978400767</v>
      </c>
      <c r="AB1536" s="94">
        <f t="shared" ca="1" si="2023"/>
        <v>-703.3270978400767</v>
      </c>
      <c r="AC1536" s="94">
        <f t="shared" ca="1" si="2023"/>
        <v>-703.3270978400767</v>
      </c>
      <c r="AD1536" s="94">
        <f t="shared" ca="1" si="2023"/>
        <v>-703.3270978400767</v>
      </c>
      <c r="AE1536" s="94">
        <f t="shared" ca="1" si="2023"/>
        <v>-703.3270978400767</v>
      </c>
      <c r="AF1536" s="94">
        <f t="shared" ca="1" si="2023"/>
        <v>-703.3270978400767</v>
      </c>
      <c r="AG1536" s="94">
        <f t="shared" ca="1" si="2023"/>
        <v>-703.3270978400767</v>
      </c>
      <c r="AH1536" s="94">
        <f t="shared" ca="1" si="2023"/>
        <v>-703.3270978400767</v>
      </c>
      <c r="AI1536" s="94">
        <f t="shared" ca="1" si="2023"/>
        <v>-703.3270978400767</v>
      </c>
      <c r="AJ1536" s="94">
        <f t="shared" ca="1" si="2023"/>
        <v>-703.3270978400767</v>
      </c>
      <c r="AK1536" s="94">
        <f t="shared" ca="1" si="2023"/>
        <v>-703.3270978400767</v>
      </c>
      <c r="AL1536" s="94">
        <f t="shared" ca="1" si="2023"/>
        <v>-703.3270978400767</v>
      </c>
      <c r="AM1536" s="94">
        <f t="shared" ca="1" si="2023"/>
        <v>-703.3270978400767</v>
      </c>
      <c r="AN1536" s="94">
        <f t="shared" ca="1" si="2023"/>
        <v>-703.3270978400767</v>
      </c>
      <c r="AO1536" s="94">
        <f t="shared" ca="1" si="2023"/>
        <v>-703.3270978400767</v>
      </c>
      <c r="AP1536" s="94">
        <f t="shared" ca="1" si="2023"/>
        <v>-703.3270978400767</v>
      </c>
      <c r="AQ1536" s="94">
        <f t="shared" ca="1" si="2023"/>
        <v>-703.3270978400767</v>
      </c>
      <c r="AR1536" s="94">
        <f t="shared" ca="1" si="2023"/>
        <v>-703.3270978400767</v>
      </c>
      <c r="AS1536" s="94">
        <f t="shared" ca="1" si="2023"/>
        <v>-703.3270978400767</v>
      </c>
      <c r="AT1536" s="94">
        <f t="shared" ca="1" si="2023"/>
        <v>-703.3270978400767</v>
      </c>
      <c r="AU1536" s="94">
        <f t="shared" ca="1" si="2023"/>
        <v>-703.3270978400767</v>
      </c>
      <c r="AV1536" s="94">
        <f t="shared" ca="1" si="2023"/>
        <v>-703.3270978400767</v>
      </c>
      <c r="AW1536" s="94">
        <f t="shared" ca="1" si="2023"/>
        <v>-703.3270978400767</v>
      </c>
      <c r="AX1536" s="94">
        <f t="shared" ca="1" si="2023"/>
        <v>-703.3270978400767</v>
      </c>
      <c r="AY1536" s="94">
        <f t="shared" ca="1" si="2023"/>
        <v>-703.3270978400767</v>
      </c>
      <c r="AZ1536" s="94">
        <f t="shared" ref="AZ1536:CE1536" ca="1" si="2024">+PMT($H1515/12,$H1514,AZ1523+AZ1524,0)</f>
        <v>-703.3270978400767</v>
      </c>
      <c r="BA1536" s="94">
        <f t="shared" ca="1" si="2024"/>
        <v>-703.3270978400767</v>
      </c>
      <c r="BB1536" s="94">
        <f t="shared" ca="1" si="2024"/>
        <v>-703.3270978400767</v>
      </c>
      <c r="BC1536" s="94">
        <f t="shared" ca="1" si="2024"/>
        <v>-703.3270978400767</v>
      </c>
      <c r="BD1536" s="94">
        <f t="shared" ca="1" si="2024"/>
        <v>-703.3270978400767</v>
      </c>
      <c r="BE1536" s="94">
        <f t="shared" ca="1" si="2024"/>
        <v>-703.3270978400767</v>
      </c>
      <c r="BF1536" s="94">
        <f t="shared" ca="1" si="2024"/>
        <v>-703.3270978400767</v>
      </c>
      <c r="BG1536" s="94">
        <f t="shared" ca="1" si="2024"/>
        <v>-703.3270978400767</v>
      </c>
      <c r="BH1536" s="94">
        <f t="shared" ca="1" si="2024"/>
        <v>-703.3270978400767</v>
      </c>
      <c r="BI1536" s="94">
        <f t="shared" ca="1" si="2024"/>
        <v>-703.3270978400767</v>
      </c>
      <c r="BJ1536" s="94">
        <f t="shared" ca="1" si="2024"/>
        <v>-703.3270978400767</v>
      </c>
      <c r="BK1536" s="94">
        <f t="shared" ca="1" si="2024"/>
        <v>-703.3270978400767</v>
      </c>
      <c r="BL1536" s="94">
        <f t="shared" ca="1" si="2024"/>
        <v>-703.3270978400767</v>
      </c>
      <c r="BM1536" s="94">
        <f t="shared" ca="1" si="2024"/>
        <v>-703.3270978400767</v>
      </c>
      <c r="BN1536" s="94">
        <f t="shared" ca="1" si="2024"/>
        <v>-703.3270978400767</v>
      </c>
      <c r="BO1536" s="94">
        <f t="shared" ca="1" si="2024"/>
        <v>-703.3270978400767</v>
      </c>
      <c r="BP1536" s="94">
        <f t="shared" ca="1" si="2024"/>
        <v>-703.3270978400767</v>
      </c>
      <c r="BQ1536" s="94">
        <f t="shared" ca="1" si="2024"/>
        <v>-703.3270978400767</v>
      </c>
      <c r="BR1536" s="94">
        <f t="shared" ca="1" si="2024"/>
        <v>-703.3270978400767</v>
      </c>
      <c r="BS1536" s="94">
        <f t="shared" ca="1" si="2024"/>
        <v>-703.3270978400767</v>
      </c>
      <c r="BT1536" s="94">
        <f t="shared" ca="1" si="2024"/>
        <v>-703.3270978400767</v>
      </c>
      <c r="BU1536" s="94">
        <f t="shared" ca="1" si="2024"/>
        <v>-703.3270978400767</v>
      </c>
      <c r="BV1536" s="94">
        <f t="shared" ca="1" si="2024"/>
        <v>-703.3270978400767</v>
      </c>
      <c r="BW1536" s="94">
        <f t="shared" ca="1" si="2024"/>
        <v>-703.3270978400767</v>
      </c>
      <c r="BX1536" s="94">
        <f t="shared" ca="1" si="2024"/>
        <v>-703.3270978400767</v>
      </c>
      <c r="BY1536" s="94">
        <f t="shared" ca="1" si="2024"/>
        <v>-703.3270978400767</v>
      </c>
      <c r="BZ1536" s="94">
        <f t="shared" ca="1" si="2024"/>
        <v>-703.3270978400767</v>
      </c>
      <c r="CA1536" s="94">
        <f t="shared" ca="1" si="2024"/>
        <v>-703.3270978400767</v>
      </c>
      <c r="CB1536" s="94">
        <f t="shared" ca="1" si="2024"/>
        <v>-703.3270978400767</v>
      </c>
      <c r="CC1536" s="94">
        <f t="shared" ca="1" si="2024"/>
        <v>-703.3270978400767</v>
      </c>
      <c r="CD1536" s="94">
        <f t="shared" ca="1" si="2024"/>
        <v>-703.3270978400767</v>
      </c>
      <c r="CE1536" s="94">
        <f t="shared" ca="1" si="2024"/>
        <v>-703.3270978400767</v>
      </c>
      <c r="CF1536" s="94">
        <f t="shared" ref="CF1536:CL1536" ca="1" si="2025">+PMT($H1515/12,$H1514,CF1523+CF1524,0)</f>
        <v>-703.3270978400767</v>
      </c>
      <c r="CG1536" s="94">
        <f t="shared" ca="1" si="2025"/>
        <v>-703.3270978400767</v>
      </c>
      <c r="CH1536" s="94">
        <f t="shared" ca="1" si="2025"/>
        <v>-703.3270978400767</v>
      </c>
      <c r="CI1536" s="94">
        <f t="shared" ca="1" si="2025"/>
        <v>-703.3270978400767</v>
      </c>
      <c r="CJ1536" s="94">
        <f t="shared" ca="1" si="2025"/>
        <v>-703.3270978400767</v>
      </c>
      <c r="CK1536" s="94">
        <f t="shared" ca="1" si="2025"/>
        <v>-703.3270978400767</v>
      </c>
      <c r="CL1536" s="94">
        <f t="shared" ca="1" si="2025"/>
        <v>-703.3270978400767</v>
      </c>
      <c r="CN1536" s="80"/>
      <c r="CO1536" s="94">
        <f t="shared" ref="CO1536:CX1536" si="2026">+PMT($H1515/CO$5,$H1514/12*4,CO1522+CO1524,0)</f>
        <v>0</v>
      </c>
      <c r="CP1536" s="94">
        <f t="shared" ca="1" si="2026"/>
        <v>-1939.5861052487317</v>
      </c>
      <c r="CQ1536" s="94">
        <f t="shared" ca="1" si="2026"/>
        <v>-1472.499095732968</v>
      </c>
      <c r="CR1536" s="94">
        <f t="shared" ca="1" si="2026"/>
        <v>-602.3183264110811</v>
      </c>
      <c r="CS1536" s="94">
        <f t="shared" ca="1" si="2026"/>
        <v>449.72394138062049</v>
      </c>
      <c r="CT1536" s="94">
        <f t="shared" ca="1" si="2026"/>
        <v>1408.5226022107051</v>
      </c>
      <c r="CU1536" s="94">
        <f t="shared" ca="1" si="2026"/>
        <v>1501.3040785782064</v>
      </c>
      <c r="CV1536" s="94">
        <f t="shared" ca="1" si="2026"/>
        <v>805.91504331083524</v>
      </c>
      <c r="CW1536" s="94">
        <f t="shared" ca="1" si="2026"/>
        <v>-281.19232350823688</v>
      </c>
      <c r="CX1536" s="94">
        <f t="shared" ca="1" si="2026"/>
        <v>-1201.1867641760489</v>
      </c>
      <c r="CY1536" s="94">
        <f ca="1">+PMT($H1515/CL$5,$H1514/12*4,CY1522+CY1524,0)</f>
        <v>-1392.6990723961781</v>
      </c>
      <c r="CZ1536" s="94">
        <f t="shared" ref="CZ1536:DL1536" ca="1" si="2027">+PMT($H1515/CZ$5,$H1514/12*4,CZ1522+CZ1524,0)</f>
        <v>-773.05971301585396</v>
      </c>
      <c r="DA1536" s="94">
        <f t="shared" ca="1" si="2027"/>
        <v>177.3540612049419</v>
      </c>
      <c r="DB1536" s="94">
        <f t="shared" ca="1" si="2027"/>
        <v>1029.638352961907</v>
      </c>
      <c r="DC1536" s="94">
        <f t="shared" ca="1" si="2027"/>
        <v>1310.2365538169674</v>
      </c>
      <c r="DD1536" s="94">
        <f t="shared" ca="1" si="2027"/>
        <v>879.36109792722311</v>
      </c>
      <c r="DE1536" s="94">
        <f t="shared" ca="1" si="2027"/>
        <v>-1.5292374203829713</v>
      </c>
      <c r="DF1536" s="94">
        <f t="shared" ca="1" si="2027"/>
        <v>-856.89145235204387</v>
      </c>
      <c r="DG1536" s="94">
        <f t="shared" ca="1" si="2027"/>
        <v>-1232.1643735582049</v>
      </c>
      <c r="DH1536" s="94">
        <f t="shared" ca="1" si="2027"/>
        <v>-941.00349897341823</v>
      </c>
      <c r="DI1536" s="94">
        <f t="shared" ca="1" si="2027"/>
        <v>-158.67814870436263</v>
      </c>
      <c r="DJ1536" s="94">
        <f t="shared" ca="1" si="2027"/>
        <v>684.97832540449497</v>
      </c>
      <c r="DK1536" s="94">
        <f t="shared" ca="1" si="2027"/>
        <v>1139.8696593265447</v>
      </c>
      <c r="DL1536" s="94">
        <f t="shared" ca="1" si="2027"/>
        <v>975.60422410225749</v>
      </c>
    </row>
    <row r="1537" spans="1:116" x14ac:dyDescent="0.4">
      <c r="D1537" t="s">
        <v>771</v>
      </c>
      <c r="E1537" s="8" t="str">
        <f t="shared" si="1983"/>
        <v>1537 LAMORTR-S</v>
      </c>
      <c r="G1537" s="126" t="s">
        <v>293</v>
      </c>
      <c r="H1537" s="27"/>
      <c r="J1537"/>
      <c r="K1537" s="320">
        <f t="shared" ref="K1537:P1537" ca="1" si="2028">SUMIF($4:$4,K$2,1537:1537)</f>
        <v>-2.5472999834571668E+56</v>
      </c>
      <c r="L1537" s="320">
        <f t="shared" ca="1" si="2028"/>
        <v>-3.0745993118651014E+107</v>
      </c>
      <c r="M1537" s="320">
        <f t="shared" ca="1" si="2028"/>
        <v>-3.2530634572968948E+155</v>
      </c>
      <c r="N1537" s="320">
        <f t="shared" ca="1" si="2028"/>
        <v>2.210236419835273E+202</v>
      </c>
      <c r="O1537" s="320">
        <f t="shared" ca="1" si="2028"/>
        <v>1.6995774529102341E+248</v>
      </c>
      <c r="P1537" s="320">
        <f t="shared" ca="1" si="2028"/>
        <v>6.351724020497125E+292</v>
      </c>
      <c r="R1537" s="28"/>
      <c r="S1537" s="93" cm="1">
        <f t="array" aca="1" ref="S1537" ca="1">SUM(INDEX(1533:1533,1,MAX(COLUMN($R:$R),COLUMN()-($H1514-1))):S1536)</f>
        <v>-703.3270978400767</v>
      </c>
      <c r="T1537" s="93" cm="1">
        <f t="array" aca="1" ref="T1537" ca="1">SUM(INDEX(1533:1533,1,MAX(COLUMN($R:$R),COLUMN()-($H1514-1))):T1536)</f>
        <v>288596468.64391959</v>
      </c>
      <c r="U1537" s="93" cm="1">
        <f t="array" aca="1" ref="U1537" ca="1">SUM(INDEX(1533:1533,1,MAX(COLUMN($R:$R),COLUMN()-($H1514-1))):U1536)</f>
        <v>87260307743082.625</v>
      </c>
      <c r="V1537" s="93" cm="1">
        <f t="array" aca="1" ref="V1537" ca="1">SUM(INDEX(1533:1533,1,MAX(COLUMN($R:$R),COLUMN()-($H1514-1))):V1536)</f>
        <v>1.2145789648904151E+19</v>
      </c>
      <c r="W1537" s="93" cm="1">
        <f t="array" aca="1" ref="W1537" ca="1">SUM(INDEX(1533:1533,1,MAX(COLUMN($R:$R),COLUMN()-($H1514-1))):W1536)</f>
        <v>1.1150621210323587E+24</v>
      </c>
      <c r="X1537" s="93" cm="1">
        <f t="array" aca="1" ref="X1537" ca="1">SUM(INDEX(1533:1533,1,MAX(COLUMN($R:$R),COLUMN()-($H1514-1))):X1536)</f>
        <v>7.6916344616582787E+28</v>
      </c>
      <c r="Y1537" s="93" cm="1">
        <f t="array" aca="1" ref="Y1537" ca="1">SUM(INDEX(1533:1533,1,MAX(COLUMN($R:$R),COLUMN()-($H1514-1))):Y1536)</f>
        <v>4.2673339877517608E+33</v>
      </c>
      <c r="Z1537" s="93" cm="1">
        <f t="array" aca="1" ref="Z1537" ca="1">SUM(INDEX(1533:1533,1,MAX(COLUMN($R:$R),COLUMN()-($H1514-1))):Z1536)</f>
        <v>1.9856597694634145E+38</v>
      </c>
      <c r="AA1537" s="93" cm="1">
        <f t="array" aca="1" ref="AA1537" ca="1">SUM(INDEX(1533:1533,1,MAX(COLUMN($R:$R),COLUMN()-($H1514-1))):AA1536)</f>
        <v>7.9718434732547898E+42</v>
      </c>
      <c r="AB1537" s="93" cm="1">
        <f t="array" aca="1" ref="AB1537" ca="1">SUM(INDEX(1533:1533,1,MAX(COLUMN($R:$R),COLUMN()-($H1514-1))):AB1536)</f>
        <v>2.8181186014984958E+47</v>
      </c>
      <c r="AC1537" s="93" cm="1">
        <f t="array" aca="1" ref="AC1537" ca="1">SUM(INDEX(1533:1533,1,MAX(COLUMN($R:$R),COLUMN()-($H1514-1))):AC1536)</f>
        <v>8.9073895259177547E+51</v>
      </c>
      <c r="AD1537" s="93" cm="1">
        <f t="array" aca="1" ref="AD1537" ca="1">SUM(INDEX(1533:1533,1,MAX(COLUMN($R:$R),COLUMN()-($H1514-1))):AD1536)</f>
        <v>2.5473897995405633E+56</v>
      </c>
      <c r="AE1537" s="93" cm="1">
        <f t="array" aca="1" ref="AE1537" ca="1">SUM(INDEX(1533:1533,1,MAX(COLUMN($R:$R),COLUMN()-($H1514-1))):AE1536)</f>
        <v>6.6544754816813421E+60</v>
      </c>
      <c r="AF1537" s="93" cm="1">
        <f t="array" aca="1" ref="AF1537" ca="1">SUM(INDEX(1533:1533,1,MAX(COLUMN($R:$R),COLUMN()-($H1514-1))):AF1536)</f>
        <v>1.600162984053529E+65</v>
      </c>
      <c r="AG1537" s="93" cm="1">
        <f t="array" aca="1" ref="AG1537" ca="1">SUM(INDEX(1533:1533,1,MAX(COLUMN($R:$R),COLUMN()-($H1514-1))):AG1536)</f>
        <v>3.564787639905474E+69</v>
      </c>
      <c r="AH1537" s="93" cm="1">
        <f t="array" aca="1" ref="AH1537" ca="1">SUM(INDEX(1533:1533,1,MAX(COLUMN($R:$R),COLUMN()-($H1514-1))):AH1536)</f>
        <v>7.3972386451978318E+73</v>
      </c>
      <c r="AI1537" s="93" cm="1">
        <f t="array" aca="1" ref="AI1537" ca="1">SUM(INDEX(1533:1533,1,MAX(COLUMN($R:$R),COLUMN()-($H1514-1))):AI1536)</f>
        <v>1.436395183908925E+78</v>
      </c>
      <c r="AJ1537" s="93" cm="1">
        <f t="array" aca="1" ref="AJ1537" ca="1">SUM(INDEX(1533:1533,1,MAX(COLUMN($R:$R),COLUMN()-($H1514-1))):AJ1536)</f>
        <v>2.6204217021154664E+82</v>
      </c>
      <c r="AK1537" s="93" cm="1">
        <f t="array" aca="1" ref="AK1537" ca="1">SUM(INDEX(1533:1533,1,MAX(COLUMN($R:$R),COLUMN()-($H1514-1))):AK1536)</f>
        <v>4.5067078248917352E+86</v>
      </c>
      <c r="AL1537" s="93" cm="1">
        <f t="array" aca="1" ref="AL1537" ca="1">SUM(INDEX(1533:1533,1,MAX(COLUMN($R:$R),COLUMN()-($H1514-1))):AL1536)</f>
        <v>7.3290562666096557E+90</v>
      </c>
      <c r="AM1537" s="93" cm="1">
        <f t="array" aca="1" ref="AM1537" ca="1">SUM(INDEX(1533:1533,1,MAX(COLUMN($R:$R),COLUMN()-($H1514-1))):AM1536)</f>
        <v>1.1300216772815616E+95</v>
      </c>
      <c r="AN1537" s="93" cm="1">
        <f t="array" aca="1" ref="AN1537" ca="1">SUM(INDEX(1533:1533,1,MAX(COLUMN($R:$R),COLUMN()-($H1514-1))):AN1536)</f>
        <v>1.6557207298639182E+99</v>
      </c>
      <c r="AO1537" s="93" cm="1">
        <f t="array" aca="1" ref="AO1537" ca="1">SUM(INDEX(1533:1533,1,MAX(COLUMN($R:$R),COLUMN()-($H1514-1))):AO1536)</f>
        <v>2.3101421844544168E+103</v>
      </c>
      <c r="AP1537" s="93" cm="1">
        <f t="array" aca="1" ref="AP1537" ca="1">SUM(INDEX(1533:1533,1,MAX(COLUMN($R:$R),COLUMN()-($H1514-1))):AP1536)</f>
        <v>3.0748322506479033E+107</v>
      </c>
      <c r="AQ1537" s="93" cm="1">
        <f t="array" aca="1" ref="AQ1537" ca="1">SUM(INDEX(1533:1533,1,MAX(COLUMN($R:$R),COLUMN()-($H1514-1))):AQ1536)</f>
        <v>3.9103273989181158E+111</v>
      </c>
      <c r="AR1537" s="93" cm="1">
        <f t="array" aca="1" ref="AR1537" ca="1">SUM(INDEX(1533:1533,1,MAX(COLUMN($R:$R),COLUMN()-($H1514-1))):AR1536)</f>
        <v>4.757669448056185E+115</v>
      </c>
      <c r="AS1537" s="93" cm="1">
        <f t="array" aca="1" ref="AS1537" ca="1">SUM(INDEX(1533:1533,1,MAX(COLUMN($R:$R),COLUMN()-($H1514-1))):AS1536)</f>
        <v>5.5443262249689655E+119</v>
      </c>
      <c r="AT1537" s="93" cm="1">
        <f t="array" aca="1" ref="AT1537" ca="1">SUM(INDEX(1533:1533,1,MAX(COLUMN($R:$R),COLUMN()-($H1514-1))):AT1536)</f>
        <v>6.1938511459199849E+123</v>
      </c>
      <c r="AU1537" s="93" cm="1">
        <f t="array" aca="1" ref="AU1537" ca="1">SUM(INDEX(1533:1533,1,MAX(COLUMN($R:$R),COLUMN()-($H1514-1))):AU1536)</f>
        <v>6.6375251974403354E+127</v>
      </c>
      <c r="AV1537" s="93" cm="1">
        <f t="array" aca="1" ref="AV1537" ca="1">SUM(INDEX(1533:1533,1,MAX(COLUMN($R:$R),COLUMN()-($H1514-1))):AV1536)</f>
        <v>6.8255487468572381E+131</v>
      </c>
      <c r="AW1537" s="93" cm="1">
        <f t="array" aca="1" ref="AW1537" ca="1">SUM(INDEX(1533:1533,1,MAX(COLUMN($R:$R),COLUMN()-($H1514-1))):AW1536)</f>
        <v>6.7353279201874659E+135</v>
      </c>
      <c r="AX1537" s="93" cm="1">
        <f t="array" aca="1" ref="AX1537" ca="1">SUM(INDEX(1533:1533,1,MAX(COLUMN($R:$R),COLUMN()-($H1514-1))):AX1536)</f>
        <v>6.3750542579702896E+139</v>
      </c>
      <c r="AY1537" s="93" cm="1">
        <f t="array" aca="1" ref="AY1537" ca="1">SUM(INDEX(1533:1533,1,MAX(COLUMN($R:$R),COLUMN()-($H1514-1))):AY1536)</f>
        <v>5.7819067153299698E+143</v>
      </c>
      <c r="AZ1537" s="93" cm="1">
        <f t="array" aca="1" ref="AZ1537" ca="1">SUM(INDEX(1533:1533,1,MAX(COLUMN($R:$R),COLUMN()-($H1514-1))):AZ1536)</f>
        <v>5.0154660235537198E+147</v>
      </c>
      <c r="BA1537" s="93" cm="1">
        <f t="array" aca="1" ref="BA1537" ca="1">SUM(INDEX(1533:1533,1,MAX(COLUMN($R:$R),COLUMN()-($H1514-1))):BA1536)</f>
        <v>4.1479587441952375E+151</v>
      </c>
      <c r="BB1537" s="93" cm="1">
        <f t="array" aca="1" ref="BB1537" ca="1">SUM(INDEX(1533:1533,1,MAX(COLUMN($R:$R),COLUMN()-($H1514-1))):BB1536)</f>
        <v>3.2534817081252047E+155</v>
      </c>
      <c r="BC1537" s="93" cm="1">
        <f t="array" aca="1" ref="BC1537" ca="1">SUM(INDEX(1533:1533,1,MAX(COLUMN($R:$R),COLUMN()-($H1514-1))):BC1536)</f>
        <v>2.3983125180875482E+159</v>
      </c>
      <c r="BD1537" s="93" cm="1">
        <f t="array" aca="1" ref="BD1537" ca="1">SUM(INDEX(1533:1533,1,MAX(COLUMN($R:$R),COLUMN()-($H1514-1))):BD1536)</f>
        <v>1.6338819209620101E+163</v>
      </c>
      <c r="BE1537" s="93" cm="1">
        <f t="array" aca="1" ref="BE1537" ca="1">SUM(INDEX(1533:1533,1,MAX(COLUMN($R:$R),COLUMN()-($H1514-1))):BE1536)</f>
        <v>9.9318317294940256E+166</v>
      </c>
      <c r="BF1537" s="93" cm="1">
        <f t="array" aca="1" ref="BF1537" ca="1">SUM(INDEX(1533:1533,1,MAX(COLUMN($R:$R),COLUMN()-($H1514-1))):BF1536)</f>
        <v>4.9057060709359867E+170</v>
      </c>
      <c r="BG1537" s="93" cm="1">
        <f t="array" aca="1" ref="BG1537" ca="1">SUM(INDEX(1533:1533,1,MAX(COLUMN($R:$R),COLUMN()-($H1514-1))):BG1536)</f>
        <v>1.242580954376446E+174</v>
      </c>
      <c r="BH1537" s="93" cm="1">
        <f t="array" aca="1" ref="BH1537" ca="1">SUM(INDEX(1533:1533,1,MAX(COLUMN($R:$R),COLUMN()-($H1514-1))):BH1536)</f>
        <v>-1.1952129150273394E+178</v>
      </c>
      <c r="BI1537" s="93" cm="1">
        <f t="array" aca="1" ref="BI1537" ca="1">SUM(INDEX(1533:1533,1,MAX(COLUMN($R:$R),COLUMN()-($H1514-1))):BI1536)</f>
        <v>-2.6178092613869332E+182</v>
      </c>
      <c r="BJ1537" s="93" cm="1">
        <f t="array" aca="1" ref="BJ1537" ca="1">SUM(INDEX(1533:1533,1,MAX(COLUMN($R:$R),COLUMN()-($H1514-1))):BJ1536)</f>
        <v>-3.2637241372079766E+186</v>
      </c>
      <c r="BK1537" s="93" cm="1">
        <f t="array" aca="1" ref="BK1537" ca="1">SUM(INDEX(1533:1533,1,MAX(COLUMN($R:$R),COLUMN()-($H1514-1))):BK1536)</f>
        <v>-3.364914526297413E+190</v>
      </c>
      <c r="BL1537" s="93" cm="1">
        <f t="array" aca="1" ref="BL1537" ca="1">SUM(INDEX(1533:1533,1,MAX(COLUMN($R:$R),COLUMN()-($H1514-1))):BL1536)</f>
        <v>-3.1235091208698849E+194</v>
      </c>
      <c r="BM1537" s="93" cm="1">
        <f t="array" aca="1" ref="BM1537" ca="1">SUM(INDEX(1533:1533,1,MAX(COLUMN($R:$R),COLUMN()-($H1514-1))):BM1536)</f>
        <v>-2.6999563721901612E+198</v>
      </c>
      <c r="BN1537" s="93" cm="1">
        <f t="array" aca="1" ref="BN1537" ca="1">SUM(INDEX(1533:1533,1,MAX(COLUMN($R:$R),COLUMN()-($H1514-1))):BN1536)</f>
        <v>-2.2105086643908556E+202</v>
      </c>
      <c r="BO1537" s="93" cm="1">
        <f t="array" aca="1" ref="BO1537" ca="1">SUM(INDEX(1533:1533,1,MAX(COLUMN($R:$R),COLUMN()-($H1514-1))):BO1536)</f>
        <v>-1.7311433394035665E+206</v>
      </c>
      <c r="BP1537" s="93" cm="1">
        <f t="array" aca="1" ref="BP1537" ca="1">SUM(INDEX(1533:1533,1,MAX(COLUMN($R:$R),COLUMN()-($H1514-1))):BP1536)</f>
        <v>-1.3050197982657472E+210</v>
      </c>
      <c r="BQ1537" s="93" cm="1">
        <f t="array" aca="1" ref="BQ1537" ca="1">SUM(INDEX(1533:1533,1,MAX(COLUMN($R:$R),COLUMN()-($H1514-1))):BQ1536)</f>
        <v>-9.5108822071228166E+213</v>
      </c>
      <c r="BR1537" s="93" cm="1">
        <f t="array" aca="1" ref="BR1537" ca="1">SUM(INDEX(1533:1533,1,MAX(COLUMN($R:$R),COLUMN()-($H1514-1))):BR1536)</f>
        <v>-6.72203128592904E+217</v>
      </c>
      <c r="BS1537" s="93" cm="1">
        <f t="array" aca="1" ref="BS1537" ca="1">SUM(INDEX(1533:1533,1,MAX(COLUMN($R:$R),COLUMN()-($H1514-1))):BS1536)</f>
        <v>-4.6182663297937654E+221</v>
      </c>
      <c r="BT1537" s="93" cm="1">
        <f t="array" aca="1" ref="BT1537" ca="1">SUM(INDEX(1533:1533,1,MAX(COLUMN($R:$R),COLUMN()-($H1514-1))):BT1536)</f>
        <v>-3.0899672493616535E+225</v>
      </c>
      <c r="BU1537" s="93" cm="1">
        <f t="array" aca="1" ref="BU1537" ca="1">SUM(INDEX(1533:1533,1,MAX(COLUMN($R:$R),COLUMN()-($H1514-1))):BU1536)</f>
        <v>-2.0163458983890044E+229</v>
      </c>
      <c r="BV1537" s="93" cm="1">
        <f t="array" aca="1" ref="BV1537" ca="1">SUM(INDEX(1533:1533,1,MAX(COLUMN($R:$R),COLUMN()-($H1514-1))):BV1536)</f>
        <v>-1.2848058390508253E+233</v>
      </c>
      <c r="BW1537" s="93" cm="1">
        <f t="array" aca="1" ref="BW1537" ca="1">SUM(INDEX(1533:1533,1,MAX(COLUMN($R:$R),COLUMN()-($H1514-1))):BW1536)</f>
        <v>-8.0022192692602005E+236</v>
      </c>
      <c r="BX1537" s="93" cm="1">
        <f t="array" aca="1" ref="BX1537" ca="1">SUM(INDEX(1533:1533,1,MAX(COLUMN($R:$R),COLUMN()-($H1514-1))):BX1536)</f>
        <v>-4.8759260666988665E+240</v>
      </c>
      <c r="BY1537" s="93" cm="1">
        <f t="array" aca="1" ref="BY1537" ca="1">SUM(INDEX(1533:1533,1,MAX(COLUMN($R:$R),COLUMN()-($H1514-1))):BY1536)</f>
        <v>-2.9087001033422834E+244</v>
      </c>
      <c r="BZ1537" s="93" cm="1">
        <f t="array" aca="1" ref="BZ1537" ca="1">SUM(INDEX(1533:1533,1,MAX(COLUMN($R:$R),COLUMN()-($H1514-1))):BZ1536)</f>
        <v>-1.6998707452057821E+248</v>
      </c>
      <c r="CA1537" s="93" cm="1">
        <f t="array" aca="1" ref="CA1537" ca="1">SUM(INDEX(1533:1533,1,MAX(COLUMN($R:$R),COLUMN()-($H1514-1))):CA1536)</f>
        <v>-9.7376476650669566E+251</v>
      </c>
      <c r="CB1537" s="93" cm="1">
        <f t="array" aca="1" ref="CB1537" ca="1">SUM(INDEX(1533:1533,1,MAX(COLUMN($R:$R),COLUMN()-($H1514-1))):CB1536)</f>
        <v>-5.4705553624343928E+255</v>
      </c>
      <c r="CC1537" s="93" cm="1">
        <f t="array" aca="1" ref="CC1537" ca="1">SUM(INDEX(1533:1533,1,MAX(COLUMN($R:$R),COLUMN()-($H1514-1))):CC1536)</f>
        <v>-3.0153820700529739E+259</v>
      </c>
      <c r="CD1537" s="93" cm="1">
        <f t="array" aca="1" ref="CD1537" ca="1">SUM(INDEX(1533:1533,1,MAX(COLUMN($R:$R),COLUMN()-($H1514-1))):CD1536)</f>
        <v>-1.6314022303556326E+263</v>
      </c>
      <c r="CE1537" s="93" cm="1">
        <f t="array" aca="1" ref="CE1537" ca="1">SUM(INDEX(1533:1533,1,MAX(COLUMN($R:$R),COLUMN()-($H1514-1))):CE1536)</f>
        <v>-8.6665114282543757E+266</v>
      </c>
      <c r="CF1537" s="93" cm="1">
        <f t="array" aca="1" ref="CF1537" ca="1">SUM(INDEX(1533:1533,1,MAX(COLUMN($R:$R),COLUMN()-($H1514-1))):CF1536)</f>
        <v>-4.5220326426952917E+270</v>
      </c>
      <c r="CG1537" s="93" cm="1">
        <f t="array" aca="1" ref="CG1537" ca="1">SUM(INDEX(1533:1533,1,MAX(COLUMN($R:$R),COLUMN()-($H1514-1))):CG1536)</f>
        <v>-2.3182340286369274E+274</v>
      </c>
      <c r="CH1537" s="93" cm="1">
        <f t="array" aca="1" ref="CH1537" ca="1">SUM(INDEX(1533:1533,1,MAX(COLUMN($R:$R),COLUMN()-($H1514-1))):CH1536)</f>
        <v>-1.1679684087342292E+278</v>
      </c>
      <c r="CI1537" s="93" cm="1">
        <f t="array" aca="1" ref="CI1537" ca="1">SUM(INDEX(1533:1533,1,MAX(COLUMN($R:$R),COLUMN()-($H1514-1))):CI1536)</f>
        <v>-5.7844259017968765E+281</v>
      </c>
      <c r="CJ1537" s="93" cm="1">
        <f t="array" aca="1" ref="CJ1537" ca="1">SUM(INDEX(1533:1533,1,MAX(COLUMN($R:$R),COLUMN()-($H1514-1))):CJ1536)</f>
        <v>-2.8166952549542388E+285</v>
      </c>
      <c r="CK1537" s="93" cm="1">
        <f t="array" aca="1" ref="CK1537" ca="1">SUM(INDEX(1533:1533,1,MAX(COLUMN($R:$R),COLUMN()-($H1514-1))):CK1536)</f>
        <v>-1.3488251595417445E+289</v>
      </c>
      <c r="CL1537" s="93" cm="1">
        <f t="array" aca="1" ref="CL1537" ca="1">SUM(INDEX(1533:1533,1,MAX(COLUMN($R:$R),COLUMN()-($H1514-1))):CL1536)</f>
        <v>-6.3530840764421404E+292</v>
      </c>
      <c r="CN1537" s="77"/>
      <c r="CO1537" s="93" cm="1">
        <f t="array" aca="1" ref="CO1537" ca="1">SUM(INDEX(1534:1534,1,MAX(COLUMN($R:$R),COLUMN()-($H1514/CO$5))):CO1536)</f>
        <v>-703.3270978400767</v>
      </c>
      <c r="CP1537" s="93" cm="1">
        <f t="array" aca="1" ref="CP1537" ca="1">SUM(INDEX(1534:1534,1,MAX(COLUMN($R:$R),COLUMN()-($H1514/CP$5))):CP1536)</f>
        <v>-1939.5861052487317</v>
      </c>
      <c r="CQ1537" s="93" cm="1">
        <f t="array" aca="1" ref="CQ1537" ca="1">SUM(INDEX(1534:1534,1,MAX(COLUMN($R:$R),COLUMN()-($H1514/CQ$5))):CQ1536)</f>
        <v>-3412.0852009816999</v>
      </c>
      <c r="CR1537" s="93" cm="1">
        <f t="array" aca="1" ref="CR1537" ca="1">SUM(INDEX(1534:1534,1,MAX(COLUMN($R:$R),COLUMN()-($H1514/CR$5))):CR1536)</f>
        <v>-4014.4035273927811</v>
      </c>
      <c r="CS1537" s="93" cm="1">
        <f t="array" aca="1" ref="CS1537" ca="1">SUM(INDEX(1534:1534,1,MAX(COLUMN($R:$R),COLUMN()-($H1514/CS$5))):CS1536)</f>
        <v>-3564.6795860121606</v>
      </c>
      <c r="CT1537" s="93" cm="1">
        <f t="array" aca="1" ref="CT1537" ca="1">SUM(INDEX(1534:1534,1,MAX(COLUMN($R:$R),COLUMN()-($H1514/CT$5))):CT1536)</f>
        <v>-216.57087855272334</v>
      </c>
      <c r="CU1537" s="93" cm="1">
        <f t="array" aca="1" ref="CU1537" ca="1">SUM(INDEX(1534:1534,1,MAX(COLUMN($R:$R),COLUMN()-($H1514/CU$5))):CU1536)</f>
        <v>2757.2322957584511</v>
      </c>
      <c r="CV1537" s="93" cm="1">
        <f t="array" aca="1" ref="CV1537" ca="1">SUM(INDEX(1534:1534,1,MAX(COLUMN($R:$R),COLUMN()-($H1514/CV$5))):CV1536)</f>
        <v>4165.4656654803675</v>
      </c>
      <c r="CW1537" s="93" cm="1">
        <f t="array" aca="1" ref="CW1537" ca="1">SUM(INDEX(1534:1534,1,MAX(COLUMN($R:$R),COLUMN()-($H1514/CW$5))):CW1536)</f>
        <v>3434.5494005915098</v>
      </c>
      <c r="CX1537" s="93" cm="1">
        <f t="array" aca="1" ref="CX1537" ca="1">SUM(INDEX(1534:1534,1,MAX(COLUMN($R:$R),COLUMN()-($H1514/CX$5))):CX1536)</f>
        <v>824.84003420475597</v>
      </c>
      <c r="CY1537" s="93" cm="1">
        <f t="array" aca="1" ref="CY1537" ca="1">SUM(INDEX(1534:1534,1,MAX(COLUMN($R:$R),COLUMN()-($H1514/CL$5))):CY1536)</f>
        <v>-2593.8858365722272</v>
      </c>
      <c r="CZ1537" s="93" cm="1">
        <f t="array" aca="1" ref="CZ1537" ca="1">SUM(INDEX(1534:1534,1,MAX(COLUMN($R:$R),COLUMN()-($H1514/CZ$5))):CZ1536)</f>
        <v>-3648.1378730963179</v>
      </c>
      <c r="DA1537" s="93" cm="1">
        <f t="array" aca="1" ref="DA1537" ca="1">SUM(INDEX(1534:1534,1,MAX(COLUMN($R:$R),COLUMN()-($H1514/DA$5))):DA1536)</f>
        <v>-3189.5914883831392</v>
      </c>
      <c r="DB1537" s="93" cm="1">
        <f t="array" aca="1" ref="DB1537" ca="1">SUM(INDEX(1534:1534,1,MAX(COLUMN($R:$R),COLUMN()-($H1514/DB$5))):DB1536)</f>
        <v>-958.76637124518311</v>
      </c>
      <c r="DC1537" s="93" cm="1">
        <f t="array" aca="1" ref="DC1537" ca="1">SUM(INDEX(1534:1534,1,MAX(COLUMN($R:$R),COLUMN()-($H1514/DC$5))):DC1536)</f>
        <v>1744.1692549679624</v>
      </c>
      <c r="DD1537" s="93" cm="1">
        <f t="array" aca="1" ref="DD1537" ca="1">SUM(INDEX(1534:1534,1,MAX(COLUMN($R:$R),COLUMN()-($H1514/DD$5))):DD1536)</f>
        <v>3396.5900659110393</v>
      </c>
      <c r="DE1537" s="93" cm="1">
        <f t="array" aca="1" ref="DE1537" ca="1">SUM(INDEX(1534:1534,1,MAX(COLUMN($R:$R),COLUMN()-($H1514/DE$5))):DE1536)</f>
        <v>3217.7067672857142</v>
      </c>
      <c r="DF1537" s="93" cm="1">
        <f t="array" aca="1" ref="DF1537" ca="1">SUM(INDEX(1534:1534,1,MAX(COLUMN($R:$R),COLUMN()-($H1514/DF$5))):DF1536)</f>
        <v>1331.1769619717634</v>
      </c>
      <c r="DG1537" s="93" cm="1">
        <f t="array" aca="1" ref="DG1537" ca="1">SUM(INDEX(1534:1534,1,MAX(COLUMN($R:$R),COLUMN()-($H1514/DG$5))):DG1536)</f>
        <v>-1211.2239654034088</v>
      </c>
      <c r="DH1537" s="93" cm="1">
        <f t="array" aca="1" ref="DH1537" ca="1">SUM(INDEX(1534:1534,1,MAX(COLUMN($R:$R),COLUMN()-($H1514/DH$5))):DH1536)</f>
        <v>-3031.5885623040499</v>
      </c>
      <c r="DI1537" s="93" cm="1">
        <f t="array" aca="1" ref="DI1537" ca="1">SUM(INDEX(1534:1534,1,MAX(COLUMN($R:$R),COLUMN()-($H1514/DI$5))):DI1536)</f>
        <v>-3188.7374735880298</v>
      </c>
      <c r="DJ1537" s="93" cm="1">
        <f t="array" aca="1" ref="DJ1537" ca="1">SUM(INDEX(1534:1534,1,MAX(COLUMN($R:$R),COLUMN()-($H1514/DJ$5))):DJ1536)</f>
        <v>-1646.8676958314909</v>
      </c>
      <c r="DK1537" s="93" cm="1">
        <f t="array" aca="1" ref="DK1537" ca="1">SUM(INDEX(1534:1534,1,MAX(COLUMN($R:$R),COLUMN()-($H1514/DK$5))):DK1536)</f>
        <v>725.16633705325887</v>
      </c>
      <c r="DL1537" s="93" cm="1">
        <f t="array" aca="1" ref="DL1537" ca="1">SUM(INDEX(1534:1534,1,MAX(COLUMN($R:$R),COLUMN()-($H1514/DL$5))):DL1536)</f>
        <v>2641.7740601289347</v>
      </c>
    </row>
    <row r="1538" spans="1:116" x14ac:dyDescent="0.4">
      <c r="D1538" t="s">
        <v>771</v>
      </c>
      <c r="E1538" s="8" t="str">
        <f t="shared" ref="E1538" si="2029">ROW()&amp;" "&amp;D1538</f>
        <v>1538 LAMORTR-S</v>
      </c>
      <c r="G1538" s="126"/>
      <c r="H1538" s="27"/>
      <c r="J1538"/>
      <c r="K1538" s="320"/>
      <c r="L1538" s="320"/>
      <c r="M1538" s="320"/>
      <c r="N1538" s="320"/>
      <c r="O1538" s="320"/>
      <c r="P1538" s="320"/>
      <c r="R1538" s="28"/>
      <c r="S1538" s="93"/>
      <c r="T1538" s="93"/>
      <c r="U1538" s="93"/>
      <c r="V1538" s="93"/>
      <c r="W1538" s="93"/>
      <c r="X1538" s="93"/>
      <c r="Y1538" s="93"/>
      <c r="Z1538" s="93"/>
      <c r="AA1538" s="93"/>
      <c r="AB1538" s="93"/>
      <c r="AC1538" s="93"/>
      <c r="AD1538" s="93"/>
      <c r="AE1538" s="93"/>
      <c r="AF1538" s="93"/>
      <c r="AG1538" s="93"/>
      <c r="AH1538" s="93"/>
      <c r="AI1538" s="93"/>
      <c r="AJ1538" s="93"/>
      <c r="AK1538" s="93"/>
      <c r="AL1538" s="93"/>
      <c r="AM1538" s="93"/>
      <c r="AN1538" s="93"/>
      <c r="AO1538" s="93"/>
      <c r="AP1538" s="93"/>
      <c r="AQ1538" s="93"/>
      <c r="AR1538" s="93"/>
      <c r="AS1538" s="93"/>
      <c r="AT1538" s="93"/>
      <c r="AU1538" s="93"/>
      <c r="AV1538" s="93"/>
      <c r="AW1538" s="93"/>
      <c r="AX1538" s="93"/>
      <c r="AY1538" s="93"/>
      <c r="AZ1538" s="93"/>
      <c r="BA1538" s="93"/>
      <c r="BB1538" s="93"/>
      <c r="BC1538" s="93"/>
      <c r="BD1538" s="93"/>
      <c r="BE1538" s="93"/>
      <c r="BF1538" s="93"/>
      <c r="BG1538" s="93"/>
      <c r="BH1538" s="93"/>
      <c r="BI1538" s="93"/>
      <c r="BJ1538" s="93"/>
      <c r="BK1538" s="93"/>
      <c r="BL1538" s="93"/>
      <c r="BM1538" s="93"/>
      <c r="BN1538" s="93"/>
      <c r="BO1538" s="93"/>
      <c r="BP1538" s="93"/>
      <c r="BQ1538" s="93"/>
      <c r="BR1538" s="93"/>
      <c r="BS1538" s="93"/>
      <c r="BT1538" s="93"/>
      <c r="BU1538" s="93"/>
      <c r="BV1538" s="93"/>
      <c r="BW1538" s="93"/>
      <c r="BX1538" s="93"/>
      <c r="BY1538" s="93"/>
      <c r="BZ1538" s="93"/>
      <c r="CA1538" s="93"/>
      <c r="CB1538" s="93"/>
      <c r="CC1538" s="93"/>
      <c r="CD1538" s="93"/>
      <c r="CE1538" s="93"/>
      <c r="CF1538" s="93"/>
      <c r="CG1538" s="93"/>
      <c r="CH1538" s="93"/>
      <c r="CI1538" s="93"/>
      <c r="CJ1538" s="93"/>
      <c r="CK1538" s="93"/>
      <c r="CL1538" s="93"/>
      <c r="CN1538" s="77"/>
      <c r="CO1538" s="93"/>
      <c r="CP1538" s="93"/>
      <c r="CQ1538" s="93"/>
      <c r="CR1538" s="93"/>
      <c r="CS1538" s="93"/>
      <c r="CT1538" s="93"/>
      <c r="CU1538" s="93"/>
      <c r="CV1538" s="93"/>
      <c r="CW1538" s="93"/>
      <c r="CX1538" s="93"/>
      <c r="CY1538" s="93"/>
      <c r="CZ1538" s="93"/>
      <c r="DA1538" s="93"/>
      <c r="DB1538" s="93"/>
      <c r="DC1538" s="93"/>
      <c r="DD1538" s="93"/>
      <c r="DE1538" s="93"/>
      <c r="DF1538" s="93"/>
      <c r="DG1538" s="93"/>
      <c r="DH1538" s="93"/>
      <c r="DI1538" s="93"/>
      <c r="DJ1538" s="93"/>
      <c r="DK1538" s="93"/>
      <c r="DL1538" s="93"/>
    </row>
    <row r="1539" spans="1:116" x14ac:dyDescent="0.4">
      <c r="B1539" t="s">
        <v>332</v>
      </c>
      <c r="D1539" t="s">
        <v>771</v>
      </c>
      <c r="E1539" s="8" t="str">
        <f t="shared" si="1983"/>
        <v>1539 LAMORTR-S</v>
      </c>
      <c r="G1539" s="136" t="str">
        <f>G1504</f>
        <v>(Primary label)</v>
      </c>
      <c r="H1539" s="27"/>
      <c r="I1539" s="78"/>
      <c r="J1539" s="78"/>
      <c r="K1539" s="33"/>
      <c r="L1539" s="33"/>
      <c r="M1539" s="33"/>
      <c r="N1539" s="33"/>
      <c r="O1539" s="33"/>
      <c r="P1539" s="33"/>
      <c r="R1539" s="33"/>
      <c r="S1539" s="77"/>
      <c r="T1539" s="77"/>
      <c r="U1539" s="77"/>
      <c r="V1539" s="77"/>
      <c r="W1539" s="77"/>
      <c r="X1539" s="77"/>
      <c r="Y1539" s="77"/>
      <c r="Z1539" s="77"/>
      <c r="AA1539" s="77"/>
      <c r="AB1539" s="77"/>
      <c r="AC1539" s="77"/>
      <c r="AD1539" s="77"/>
      <c r="AE1539" s="77"/>
      <c r="AF1539" s="77"/>
      <c r="AG1539" s="77"/>
      <c r="AH1539" s="77"/>
      <c r="AI1539" s="77"/>
      <c r="AJ1539" s="77"/>
      <c r="AK1539" s="77"/>
      <c r="AL1539" s="77"/>
      <c r="AM1539" s="77"/>
      <c r="AN1539" s="77"/>
      <c r="AO1539" s="77"/>
      <c r="AP1539" s="77"/>
      <c r="AQ1539" s="77"/>
      <c r="AR1539" s="77"/>
      <c r="AS1539" s="77"/>
      <c r="AT1539" s="77"/>
      <c r="AU1539" s="77"/>
      <c r="AV1539" s="77"/>
      <c r="AW1539" s="77"/>
      <c r="AX1539" s="77"/>
      <c r="AY1539" s="77"/>
      <c r="AZ1539" s="77"/>
      <c r="BA1539" s="77"/>
      <c r="BB1539" s="77"/>
      <c r="BC1539" s="77"/>
      <c r="BD1539" s="77"/>
      <c r="BE1539" s="77"/>
      <c r="BF1539" s="77"/>
      <c r="BG1539" s="77"/>
      <c r="BH1539" s="77"/>
      <c r="BI1539" s="77"/>
      <c r="BJ1539" s="77"/>
      <c r="BK1539" s="77"/>
      <c r="BL1539" s="77"/>
      <c r="BM1539" s="77"/>
      <c r="BN1539" s="77"/>
      <c r="BO1539" s="77"/>
      <c r="BP1539" s="77"/>
      <c r="BQ1539" s="77"/>
      <c r="BR1539" s="77"/>
      <c r="BS1539" s="77"/>
      <c r="BT1539" s="77"/>
      <c r="BU1539" s="77"/>
      <c r="BV1539" s="77"/>
      <c r="BW1539" s="77"/>
      <c r="BX1539" s="77"/>
      <c r="BY1539" s="77"/>
      <c r="BZ1539" s="77"/>
      <c r="CA1539" s="77"/>
      <c r="CB1539" s="77"/>
      <c r="CC1539" s="77"/>
      <c r="CD1539" s="77"/>
      <c r="CE1539" s="77"/>
      <c r="CF1539" s="77"/>
      <c r="CG1539" s="77"/>
      <c r="CH1539" s="77"/>
      <c r="CI1539" s="77"/>
      <c r="CJ1539" s="77"/>
      <c r="CK1539" s="77"/>
      <c r="CL1539" s="77"/>
      <c r="CN1539" s="78"/>
      <c r="CO1539" s="77"/>
      <c r="CP1539" s="77"/>
      <c r="CQ1539" s="77"/>
      <c r="CR1539" s="77"/>
      <c r="CS1539" s="77"/>
      <c r="CT1539" s="77"/>
      <c r="CU1539" s="77"/>
      <c r="CV1539" s="77"/>
      <c r="CW1539" s="77"/>
      <c r="CX1539" s="77"/>
      <c r="CY1539" s="77"/>
      <c r="CZ1539" s="77"/>
      <c r="DA1539" s="77"/>
      <c r="DB1539" s="77"/>
      <c r="DC1539" s="77"/>
      <c r="DD1539" s="77"/>
      <c r="DE1539" s="77"/>
      <c r="DF1539" s="77"/>
      <c r="DG1539" s="77"/>
      <c r="DH1539" s="77"/>
      <c r="DI1539" s="77"/>
      <c r="DJ1539" s="77"/>
      <c r="DK1539" s="77"/>
      <c r="DL1539" s="77"/>
    </row>
    <row r="1540" spans="1:116" x14ac:dyDescent="0.4">
      <c r="B1540" t="s">
        <v>332</v>
      </c>
      <c r="D1540" t="s">
        <v>771</v>
      </c>
      <c r="E1540" s="8" t="str">
        <f>ROW()&amp;" "&amp;D1540</f>
        <v>1540 LAMORTR-S</v>
      </c>
      <c r="G1540" s="136" t="str">
        <f>G1505</f>
        <v>primary unit</v>
      </c>
      <c r="H1540" s="27"/>
      <c r="I1540" s="78"/>
      <c r="J1540" s="78"/>
      <c r="K1540" s="33"/>
      <c r="L1540" s="33"/>
      <c r="M1540" s="33"/>
      <c r="N1540" s="33"/>
      <c r="O1540" s="33"/>
      <c r="P1540" s="33"/>
      <c r="R1540" s="33"/>
      <c r="S1540" s="77"/>
      <c r="T1540" s="77"/>
      <c r="U1540" s="77"/>
      <c r="V1540" s="77"/>
      <c r="W1540" s="77"/>
      <c r="X1540" s="77"/>
      <c r="Y1540" s="77"/>
      <c r="Z1540" s="77"/>
      <c r="AA1540" s="77"/>
      <c r="AB1540" s="77"/>
      <c r="AC1540" s="77"/>
      <c r="AD1540" s="77"/>
      <c r="AE1540" s="77"/>
      <c r="AF1540" s="77"/>
      <c r="AG1540" s="77"/>
      <c r="AH1540" s="77"/>
      <c r="AI1540" s="77"/>
      <c r="AJ1540" s="77"/>
      <c r="AK1540" s="77"/>
      <c r="AL1540" s="77"/>
      <c r="AM1540" s="77"/>
      <c r="AN1540" s="77"/>
      <c r="AO1540" s="77"/>
      <c r="AP1540" s="77"/>
      <c r="AQ1540" s="77"/>
      <c r="AR1540" s="77"/>
      <c r="AS1540" s="77"/>
      <c r="AT1540" s="77"/>
      <c r="AU1540" s="77"/>
      <c r="AV1540" s="77"/>
      <c r="AW1540" s="77"/>
      <c r="AX1540" s="77"/>
      <c r="AY1540" s="77"/>
      <c r="AZ1540" s="77"/>
      <c r="BA1540" s="77"/>
      <c r="BB1540" s="77"/>
      <c r="BC1540" s="77"/>
      <c r="BD1540" s="77"/>
      <c r="BE1540" s="77"/>
      <c r="BF1540" s="77"/>
      <c r="BG1540" s="77"/>
      <c r="BH1540" s="77"/>
      <c r="BI1540" s="77"/>
      <c r="BJ1540" s="77"/>
      <c r="BK1540" s="77"/>
      <c r="BL1540" s="77"/>
      <c r="BM1540" s="77"/>
      <c r="BN1540" s="77"/>
      <c r="BO1540" s="77"/>
      <c r="BP1540" s="77"/>
      <c r="BQ1540" s="77"/>
      <c r="BR1540" s="77"/>
      <c r="BS1540" s="77"/>
      <c r="BT1540" s="77"/>
      <c r="BU1540" s="77"/>
      <c r="BV1540" s="77"/>
      <c r="BW1540" s="77"/>
      <c r="BX1540" s="77"/>
      <c r="BY1540" s="77"/>
      <c r="BZ1540" s="77"/>
      <c r="CA1540" s="77"/>
      <c r="CB1540" s="77"/>
      <c r="CC1540" s="77"/>
      <c r="CD1540" s="77"/>
      <c r="CE1540" s="77"/>
      <c r="CF1540" s="77"/>
      <c r="CG1540" s="77"/>
      <c r="CH1540" s="77"/>
      <c r="CI1540" s="77"/>
      <c r="CJ1540" s="77"/>
      <c r="CK1540" s="77"/>
      <c r="CL1540" s="77"/>
      <c r="CN1540" s="78"/>
      <c r="CO1540" s="77"/>
      <c r="CP1540" s="77"/>
      <c r="CQ1540" s="77"/>
      <c r="CR1540" s="77"/>
      <c r="CS1540" s="77"/>
      <c r="CT1540" s="77"/>
      <c r="CU1540" s="77"/>
      <c r="CV1540" s="77"/>
      <c r="CW1540" s="77"/>
      <c r="CX1540" s="77"/>
      <c r="CY1540" s="77"/>
      <c r="CZ1540" s="77"/>
      <c r="DA1540" s="77"/>
      <c r="DB1540" s="77"/>
      <c r="DC1540" s="77"/>
      <c r="DD1540" s="77"/>
      <c r="DE1540" s="77"/>
      <c r="DF1540" s="77"/>
      <c r="DG1540" s="77"/>
      <c r="DH1540" s="77"/>
      <c r="DI1540" s="77"/>
      <c r="DJ1540" s="77"/>
      <c r="DK1540" s="77"/>
      <c r="DL1540" s="77"/>
    </row>
    <row r="1541" spans="1:116" x14ac:dyDescent="0.4">
      <c r="B1541" t="s">
        <v>332</v>
      </c>
      <c r="D1541" t="s">
        <v>771</v>
      </c>
      <c r="E1541" s="8" t="str">
        <f t="shared" si="1983"/>
        <v>1541 LAMORTR-S</v>
      </c>
      <c r="G1541" s="136" t="str">
        <f>G1506</f>
        <v>Primary revenue driver</v>
      </c>
      <c r="K1541" s="53"/>
      <c r="L1541" s="53"/>
      <c r="M1541" s="53"/>
      <c r="N1541" s="53"/>
      <c r="O1541" s="53"/>
      <c r="P1541" s="53"/>
      <c r="R1541" s="24"/>
      <c r="S1541" s="179" t="str">
        <f t="shared" ref="S1541:AX1541" si="2030">S1506</f>
        <v>S$16</v>
      </c>
      <c r="T1541" s="179" t="str">
        <f t="shared" si="2030"/>
        <v>T$16</v>
      </c>
      <c r="U1541" s="179" t="str">
        <f t="shared" si="2030"/>
        <v>U$16</v>
      </c>
      <c r="V1541" s="179" t="str">
        <f t="shared" si="2030"/>
        <v>V$16</v>
      </c>
      <c r="W1541" s="179" t="str">
        <f t="shared" si="2030"/>
        <v>W$16</v>
      </c>
      <c r="X1541" s="179" t="str">
        <f t="shared" si="2030"/>
        <v>X$16</v>
      </c>
      <c r="Y1541" s="179" t="str">
        <f t="shared" si="2030"/>
        <v>Y$16</v>
      </c>
      <c r="Z1541" s="179" t="str">
        <f t="shared" si="2030"/>
        <v>Z$16</v>
      </c>
      <c r="AA1541" s="179" t="str">
        <f t="shared" si="2030"/>
        <v>AA$16</v>
      </c>
      <c r="AB1541" s="179" t="str">
        <f t="shared" si="2030"/>
        <v>AB$16</v>
      </c>
      <c r="AC1541" s="179" t="str">
        <f t="shared" si="2030"/>
        <v>AC$16</v>
      </c>
      <c r="AD1541" s="179" t="str">
        <f t="shared" si="2030"/>
        <v>AD$16</v>
      </c>
      <c r="AE1541" s="179" t="str">
        <f t="shared" si="2030"/>
        <v>AE$16</v>
      </c>
      <c r="AF1541" s="179" t="str">
        <f t="shared" si="2030"/>
        <v>AF$16</v>
      </c>
      <c r="AG1541" s="179" t="str">
        <f t="shared" si="2030"/>
        <v>AG$16</v>
      </c>
      <c r="AH1541" s="179" t="str">
        <f t="shared" si="2030"/>
        <v>AH$16</v>
      </c>
      <c r="AI1541" s="179" t="str">
        <f t="shared" si="2030"/>
        <v>AI$16</v>
      </c>
      <c r="AJ1541" s="179" t="str">
        <f t="shared" si="2030"/>
        <v>AJ$16</v>
      </c>
      <c r="AK1541" s="179" t="str">
        <f t="shared" si="2030"/>
        <v>AK$16</v>
      </c>
      <c r="AL1541" s="179" t="str">
        <f t="shared" si="2030"/>
        <v>AL$16</v>
      </c>
      <c r="AM1541" s="179" t="str">
        <f t="shared" si="2030"/>
        <v>AM$16</v>
      </c>
      <c r="AN1541" s="179" t="str">
        <f t="shared" si="2030"/>
        <v>AN$16</v>
      </c>
      <c r="AO1541" s="179" t="str">
        <f t="shared" si="2030"/>
        <v>AO$16</v>
      </c>
      <c r="AP1541" s="179" t="str">
        <f t="shared" si="2030"/>
        <v>AP$16</v>
      </c>
      <c r="AQ1541" s="179" t="str">
        <f t="shared" si="2030"/>
        <v>AQ$16</v>
      </c>
      <c r="AR1541" s="179" t="str">
        <f t="shared" si="2030"/>
        <v>AR$16</v>
      </c>
      <c r="AS1541" s="179" t="str">
        <f t="shared" si="2030"/>
        <v>AS$16</v>
      </c>
      <c r="AT1541" s="179" t="str">
        <f t="shared" si="2030"/>
        <v>AT$16</v>
      </c>
      <c r="AU1541" s="179" t="str">
        <f t="shared" si="2030"/>
        <v>AU$16</v>
      </c>
      <c r="AV1541" s="179" t="str">
        <f t="shared" si="2030"/>
        <v>AV$16</v>
      </c>
      <c r="AW1541" s="179" t="str">
        <f t="shared" si="2030"/>
        <v>AW$16</v>
      </c>
      <c r="AX1541" s="179" t="str">
        <f t="shared" si="2030"/>
        <v>AX$16</v>
      </c>
      <c r="AY1541" s="179" t="str">
        <f t="shared" ref="AY1541:CD1541" si="2031">AY1506</f>
        <v>AY$16</v>
      </c>
      <c r="AZ1541" s="179" t="str">
        <f t="shared" si="2031"/>
        <v>AZ$16</v>
      </c>
      <c r="BA1541" s="179" t="str">
        <f t="shared" si="2031"/>
        <v>BA$16</v>
      </c>
      <c r="BB1541" s="179" t="str">
        <f t="shared" si="2031"/>
        <v>BB$16</v>
      </c>
      <c r="BC1541" s="179" t="str">
        <f t="shared" si="2031"/>
        <v>BC$16</v>
      </c>
      <c r="BD1541" s="179" t="str">
        <f t="shared" si="2031"/>
        <v>BD$16</v>
      </c>
      <c r="BE1541" s="179" t="str">
        <f t="shared" si="2031"/>
        <v>BE$16</v>
      </c>
      <c r="BF1541" s="179" t="str">
        <f t="shared" si="2031"/>
        <v>BF$16</v>
      </c>
      <c r="BG1541" s="179" t="str">
        <f t="shared" si="2031"/>
        <v>BG$16</v>
      </c>
      <c r="BH1541" s="179" t="str">
        <f t="shared" si="2031"/>
        <v>BH$16</v>
      </c>
      <c r="BI1541" s="179" t="str">
        <f t="shared" si="2031"/>
        <v>BI$16</v>
      </c>
      <c r="BJ1541" s="179" t="str">
        <f t="shared" si="2031"/>
        <v>BJ$16</v>
      </c>
      <c r="BK1541" s="179" t="str">
        <f t="shared" si="2031"/>
        <v>BK$16</v>
      </c>
      <c r="BL1541" s="179" t="str">
        <f t="shared" si="2031"/>
        <v>BL$16</v>
      </c>
      <c r="BM1541" s="179" t="str">
        <f t="shared" si="2031"/>
        <v>BM$16</v>
      </c>
      <c r="BN1541" s="179" t="str">
        <f t="shared" si="2031"/>
        <v>BN$16</v>
      </c>
      <c r="BO1541" s="179" t="str">
        <f t="shared" si="2031"/>
        <v>BO$16</v>
      </c>
      <c r="BP1541" s="179" t="str">
        <f t="shared" si="2031"/>
        <v>BP$16</v>
      </c>
      <c r="BQ1541" s="179" t="str">
        <f t="shared" si="2031"/>
        <v>BQ$16</v>
      </c>
      <c r="BR1541" s="179" t="str">
        <f t="shared" si="2031"/>
        <v>BR$16</v>
      </c>
      <c r="BS1541" s="179" t="str">
        <f t="shared" si="2031"/>
        <v>BS$16</v>
      </c>
      <c r="BT1541" s="179" t="str">
        <f t="shared" si="2031"/>
        <v>BT$16</v>
      </c>
      <c r="BU1541" s="179" t="str">
        <f t="shared" si="2031"/>
        <v>BU$16</v>
      </c>
      <c r="BV1541" s="179" t="str">
        <f t="shared" si="2031"/>
        <v>BV$16</v>
      </c>
      <c r="BW1541" s="179" t="str">
        <f t="shared" si="2031"/>
        <v>BW$16</v>
      </c>
      <c r="BX1541" s="179" t="str">
        <f t="shared" si="2031"/>
        <v>BX$16</v>
      </c>
      <c r="BY1541" s="179" t="str">
        <f t="shared" si="2031"/>
        <v>BY$16</v>
      </c>
      <c r="BZ1541" s="179" t="str">
        <f t="shared" si="2031"/>
        <v>BZ$16</v>
      </c>
      <c r="CA1541" s="179" t="str">
        <f t="shared" si="2031"/>
        <v>CA$16</v>
      </c>
      <c r="CB1541" s="179" t="str">
        <f t="shared" si="2031"/>
        <v>CB$16</v>
      </c>
      <c r="CC1541" s="179" t="str">
        <f t="shared" si="2031"/>
        <v>CC$16</v>
      </c>
      <c r="CD1541" s="179" t="str">
        <f t="shared" si="2031"/>
        <v>CD$16</v>
      </c>
      <c r="CE1541" s="179" t="str">
        <f t="shared" ref="CE1541:CL1541" si="2032">CE1506</f>
        <v>CE$16</v>
      </c>
      <c r="CF1541" s="179" t="str">
        <f t="shared" si="2032"/>
        <v>CF$16</v>
      </c>
      <c r="CG1541" s="179" t="str">
        <f t="shared" si="2032"/>
        <v>CG$16</v>
      </c>
      <c r="CH1541" s="179" t="str">
        <f t="shared" si="2032"/>
        <v>CH$16</v>
      </c>
      <c r="CI1541" s="179" t="str">
        <f t="shared" si="2032"/>
        <v>CI$16</v>
      </c>
      <c r="CJ1541" s="179" t="str">
        <f t="shared" si="2032"/>
        <v>CJ$16</v>
      </c>
      <c r="CK1541" s="179" t="str">
        <f t="shared" si="2032"/>
        <v>CK$16</v>
      </c>
      <c r="CL1541" s="179" t="str">
        <f t="shared" si="2032"/>
        <v>CL$16</v>
      </c>
      <c r="CO1541" s="179" t="str">
        <f t="shared" ref="CO1541:DL1541" si="2033">CO1506</f>
        <v>CO$16</v>
      </c>
      <c r="CP1541" s="179" t="str">
        <f t="shared" si="2033"/>
        <v>CP$16</v>
      </c>
      <c r="CQ1541" s="179" t="str">
        <f t="shared" si="2033"/>
        <v>CQ$16</v>
      </c>
      <c r="CR1541" s="179" t="str">
        <f t="shared" si="2033"/>
        <v>CR$16</v>
      </c>
      <c r="CS1541" s="179" t="str">
        <f t="shared" si="2033"/>
        <v>CS$16</v>
      </c>
      <c r="CT1541" s="179" t="str">
        <f t="shared" si="2033"/>
        <v>CT$16</v>
      </c>
      <c r="CU1541" s="179" t="str">
        <f t="shared" si="2033"/>
        <v>CU$16</v>
      </c>
      <c r="CV1541" s="179" t="str">
        <f t="shared" si="2033"/>
        <v>CV$16</v>
      </c>
      <c r="CW1541" s="179" t="str">
        <f t="shared" si="2033"/>
        <v>CW$16</v>
      </c>
      <c r="CX1541" s="179" t="str">
        <f t="shared" si="2033"/>
        <v>CX$16</v>
      </c>
      <c r="CY1541" s="179" t="str">
        <f t="shared" si="2033"/>
        <v>CY$16</v>
      </c>
      <c r="CZ1541" s="179" t="str">
        <f t="shared" si="2033"/>
        <v>CZ$16</v>
      </c>
      <c r="DA1541" s="179" t="str">
        <f t="shared" si="2033"/>
        <v>DA$16</v>
      </c>
      <c r="DB1541" s="179" t="str">
        <f t="shared" si="2033"/>
        <v>DB$16</v>
      </c>
      <c r="DC1541" s="179" t="str">
        <f t="shared" si="2033"/>
        <v>DC$16</v>
      </c>
      <c r="DD1541" s="179" t="str">
        <f t="shared" si="2033"/>
        <v>DD$16</v>
      </c>
      <c r="DE1541" s="179" t="str">
        <f t="shared" si="2033"/>
        <v>DE$16</v>
      </c>
      <c r="DF1541" s="179" t="str">
        <f t="shared" si="2033"/>
        <v>DF$16</v>
      </c>
      <c r="DG1541" s="179" t="str">
        <f t="shared" si="2033"/>
        <v>DG$16</v>
      </c>
      <c r="DH1541" s="179" t="str">
        <f t="shared" si="2033"/>
        <v>DH$16</v>
      </c>
      <c r="DI1541" s="179" t="str">
        <f t="shared" si="2033"/>
        <v>DI$16</v>
      </c>
      <c r="DJ1541" s="179" t="str">
        <f t="shared" si="2033"/>
        <v>DJ$16</v>
      </c>
      <c r="DK1541" s="179" t="str">
        <f t="shared" si="2033"/>
        <v>DK$16</v>
      </c>
      <c r="DL1541" s="179" t="str">
        <f t="shared" si="2033"/>
        <v>DL$16</v>
      </c>
    </row>
    <row r="1542" spans="1:116" x14ac:dyDescent="0.4">
      <c r="B1542" t="s">
        <v>332</v>
      </c>
      <c r="D1542" t="s">
        <v>771</v>
      </c>
      <c r="E1542" s="8" t="str">
        <f t="shared" si="1983"/>
        <v>1542 LAMORTR-S</v>
      </c>
      <c r="G1542" s="136" t="str">
        <f>G1507</f>
        <v>Primary volume driver</v>
      </c>
      <c r="H1542" s="12"/>
      <c r="I1542" s="60"/>
      <c r="J1542" s="60"/>
      <c r="K1542" s="15"/>
      <c r="L1542" s="15"/>
      <c r="M1542" s="15"/>
      <c r="N1542" s="15"/>
      <c r="O1542" s="15"/>
      <c r="P1542" s="15"/>
      <c r="R1542" s="15"/>
      <c r="S1542" s="179" t="str">
        <f t="shared" ref="S1542:AX1542" si="2034">S1507</f>
        <v>S$17</v>
      </c>
      <c r="T1542" s="179" t="str">
        <f t="shared" si="2034"/>
        <v>T$17</v>
      </c>
      <c r="U1542" s="179" t="str">
        <f t="shared" si="2034"/>
        <v>U$17</v>
      </c>
      <c r="V1542" s="179" t="str">
        <f t="shared" si="2034"/>
        <v>V$17</v>
      </c>
      <c r="W1542" s="179" t="str">
        <f t="shared" si="2034"/>
        <v>W$17</v>
      </c>
      <c r="X1542" s="179" t="str">
        <f t="shared" si="2034"/>
        <v>X$17</v>
      </c>
      <c r="Y1542" s="179" t="str">
        <f t="shared" si="2034"/>
        <v>Y$17</v>
      </c>
      <c r="Z1542" s="179" t="str">
        <f t="shared" si="2034"/>
        <v>Z$17</v>
      </c>
      <c r="AA1542" s="179" t="str">
        <f t="shared" si="2034"/>
        <v>AA$17</v>
      </c>
      <c r="AB1542" s="179" t="str">
        <f t="shared" si="2034"/>
        <v>AB$17</v>
      </c>
      <c r="AC1542" s="179" t="str">
        <f t="shared" si="2034"/>
        <v>AC$17</v>
      </c>
      <c r="AD1542" s="179" t="str">
        <f t="shared" si="2034"/>
        <v>AD$17</v>
      </c>
      <c r="AE1542" s="179" t="str">
        <f t="shared" si="2034"/>
        <v>AE$17</v>
      </c>
      <c r="AF1542" s="179" t="str">
        <f t="shared" si="2034"/>
        <v>AF$17</v>
      </c>
      <c r="AG1542" s="179" t="str">
        <f t="shared" si="2034"/>
        <v>AG$17</v>
      </c>
      <c r="AH1542" s="179" t="str">
        <f t="shared" si="2034"/>
        <v>AH$17</v>
      </c>
      <c r="AI1542" s="179" t="str">
        <f t="shared" si="2034"/>
        <v>AI$17</v>
      </c>
      <c r="AJ1542" s="179" t="str">
        <f t="shared" si="2034"/>
        <v>AJ$17</v>
      </c>
      <c r="AK1542" s="179" t="str">
        <f t="shared" si="2034"/>
        <v>AK$17</v>
      </c>
      <c r="AL1542" s="179" t="str">
        <f t="shared" si="2034"/>
        <v>AL$17</v>
      </c>
      <c r="AM1542" s="179" t="str">
        <f t="shared" si="2034"/>
        <v>AM$17</v>
      </c>
      <c r="AN1542" s="179" t="str">
        <f t="shared" si="2034"/>
        <v>AN$17</v>
      </c>
      <c r="AO1542" s="179" t="str">
        <f t="shared" si="2034"/>
        <v>AO$17</v>
      </c>
      <c r="AP1542" s="179" t="str">
        <f t="shared" si="2034"/>
        <v>AP$17</v>
      </c>
      <c r="AQ1542" s="179" t="str">
        <f t="shared" si="2034"/>
        <v>AQ$17</v>
      </c>
      <c r="AR1542" s="179" t="str">
        <f t="shared" si="2034"/>
        <v>AR$17</v>
      </c>
      <c r="AS1542" s="179" t="str">
        <f t="shared" si="2034"/>
        <v>AS$17</v>
      </c>
      <c r="AT1542" s="179" t="str">
        <f t="shared" si="2034"/>
        <v>AT$17</v>
      </c>
      <c r="AU1542" s="179" t="str">
        <f t="shared" si="2034"/>
        <v>AU$17</v>
      </c>
      <c r="AV1542" s="179" t="str">
        <f t="shared" si="2034"/>
        <v>AV$17</v>
      </c>
      <c r="AW1542" s="179" t="str">
        <f t="shared" si="2034"/>
        <v>AW$17</v>
      </c>
      <c r="AX1542" s="179" t="str">
        <f t="shared" si="2034"/>
        <v>AX$17</v>
      </c>
      <c r="AY1542" s="179" t="str">
        <f t="shared" ref="AY1542:CD1542" si="2035">AY1507</f>
        <v>AY$17</v>
      </c>
      <c r="AZ1542" s="179" t="str">
        <f t="shared" si="2035"/>
        <v>AZ$17</v>
      </c>
      <c r="BA1542" s="179" t="str">
        <f t="shared" si="2035"/>
        <v>BA$17</v>
      </c>
      <c r="BB1542" s="179" t="str">
        <f t="shared" si="2035"/>
        <v>BB$17</v>
      </c>
      <c r="BC1542" s="179" t="str">
        <f t="shared" si="2035"/>
        <v>BC$17</v>
      </c>
      <c r="BD1542" s="179" t="str">
        <f t="shared" si="2035"/>
        <v>BD$17</v>
      </c>
      <c r="BE1542" s="179" t="str">
        <f t="shared" si="2035"/>
        <v>BE$17</v>
      </c>
      <c r="BF1542" s="179" t="str">
        <f t="shared" si="2035"/>
        <v>BF$17</v>
      </c>
      <c r="BG1542" s="179" t="str">
        <f t="shared" si="2035"/>
        <v>BG$17</v>
      </c>
      <c r="BH1542" s="179" t="str">
        <f t="shared" si="2035"/>
        <v>BH$17</v>
      </c>
      <c r="BI1542" s="179" t="str">
        <f t="shared" si="2035"/>
        <v>BI$17</v>
      </c>
      <c r="BJ1542" s="179" t="str">
        <f t="shared" si="2035"/>
        <v>BJ$17</v>
      </c>
      <c r="BK1542" s="179" t="str">
        <f t="shared" si="2035"/>
        <v>BK$17</v>
      </c>
      <c r="BL1542" s="179" t="str">
        <f t="shared" si="2035"/>
        <v>BL$17</v>
      </c>
      <c r="BM1542" s="179" t="str">
        <f t="shared" si="2035"/>
        <v>BM$17</v>
      </c>
      <c r="BN1542" s="179" t="str">
        <f t="shared" si="2035"/>
        <v>BN$17</v>
      </c>
      <c r="BO1542" s="179" t="str">
        <f t="shared" si="2035"/>
        <v>BO$17</v>
      </c>
      <c r="BP1542" s="179" t="str">
        <f t="shared" si="2035"/>
        <v>BP$17</v>
      </c>
      <c r="BQ1542" s="179" t="str">
        <f t="shared" si="2035"/>
        <v>BQ$17</v>
      </c>
      <c r="BR1542" s="179" t="str">
        <f t="shared" si="2035"/>
        <v>BR$17</v>
      </c>
      <c r="BS1542" s="179" t="str">
        <f t="shared" si="2035"/>
        <v>BS$17</v>
      </c>
      <c r="BT1542" s="179" t="str">
        <f t="shared" si="2035"/>
        <v>BT$17</v>
      </c>
      <c r="BU1542" s="179" t="str">
        <f t="shared" si="2035"/>
        <v>BU$17</v>
      </c>
      <c r="BV1542" s="179" t="str">
        <f t="shared" si="2035"/>
        <v>BV$17</v>
      </c>
      <c r="BW1542" s="179" t="str">
        <f t="shared" si="2035"/>
        <v>BW$17</v>
      </c>
      <c r="BX1542" s="179" t="str">
        <f t="shared" si="2035"/>
        <v>BX$17</v>
      </c>
      <c r="BY1542" s="179" t="str">
        <f t="shared" si="2035"/>
        <v>BY$17</v>
      </c>
      <c r="BZ1542" s="179" t="str">
        <f t="shared" si="2035"/>
        <v>BZ$17</v>
      </c>
      <c r="CA1542" s="179" t="str">
        <f t="shared" si="2035"/>
        <v>CA$17</v>
      </c>
      <c r="CB1542" s="179" t="str">
        <f t="shared" si="2035"/>
        <v>CB$17</v>
      </c>
      <c r="CC1542" s="179" t="str">
        <f t="shared" si="2035"/>
        <v>CC$17</v>
      </c>
      <c r="CD1542" s="179" t="str">
        <f t="shared" si="2035"/>
        <v>CD$17</v>
      </c>
      <c r="CE1542" s="179" t="str">
        <f t="shared" ref="CE1542:CL1542" si="2036">CE1507</f>
        <v>CE$17</v>
      </c>
      <c r="CF1542" s="179" t="str">
        <f t="shared" si="2036"/>
        <v>CF$17</v>
      </c>
      <c r="CG1542" s="179" t="str">
        <f t="shared" si="2036"/>
        <v>CG$17</v>
      </c>
      <c r="CH1542" s="179" t="str">
        <f t="shared" si="2036"/>
        <v>CH$17</v>
      </c>
      <c r="CI1542" s="179" t="str">
        <f t="shared" si="2036"/>
        <v>CI$17</v>
      </c>
      <c r="CJ1542" s="179" t="str">
        <f t="shared" si="2036"/>
        <v>CJ$17</v>
      </c>
      <c r="CK1542" s="179" t="str">
        <f t="shared" si="2036"/>
        <v>CK$17</v>
      </c>
      <c r="CL1542" s="179" t="str">
        <f t="shared" si="2036"/>
        <v>CL$17</v>
      </c>
      <c r="CN1542" s="60"/>
      <c r="CO1542" s="179" t="str">
        <f t="shared" ref="CO1542:DL1542" si="2037">CO1507</f>
        <v>CO$17</v>
      </c>
      <c r="CP1542" s="179" t="str">
        <f t="shared" si="2037"/>
        <v>CP$17</v>
      </c>
      <c r="CQ1542" s="179" t="str">
        <f t="shared" si="2037"/>
        <v>CQ$17</v>
      </c>
      <c r="CR1542" s="179" t="str">
        <f t="shared" si="2037"/>
        <v>CR$17</v>
      </c>
      <c r="CS1542" s="179" t="str">
        <f t="shared" si="2037"/>
        <v>CS$17</v>
      </c>
      <c r="CT1542" s="179" t="str">
        <f t="shared" si="2037"/>
        <v>CT$17</v>
      </c>
      <c r="CU1542" s="179" t="str">
        <f t="shared" si="2037"/>
        <v>CU$17</v>
      </c>
      <c r="CV1542" s="179" t="str">
        <f t="shared" si="2037"/>
        <v>CV$17</v>
      </c>
      <c r="CW1542" s="179" t="str">
        <f t="shared" si="2037"/>
        <v>CW$17</v>
      </c>
      <c r="CX1542" s="179" t="str">
        <f t="shared" si="2037"/>
        <v>CX$17</v>
      </c>
      <c r="CY1542" s="179" t="str">
        <f t="shared" si="2037"/>
        <v>CY$17</v>
      </c>
      <c r="CZ1542" s="179" t="str">
        <f t="shared" si="2037"/>
        <v>CZ$17</v>
      </c>
      <c r="DA1542" s="179" t="str">
        <f t="shared" si="2037"/>
        <v>DA$17</v>
      </c>
      <c r="DB1542" s="179" t="str">
        <f t="shared" si="2037"/>
        <v>DB$17</v>
      </c>
      <c r="DC1542" s="179" t="str">
        <f t="shared" si="2037"/>
        <v>DC$17</v>
      </c>
      <c r="DD1542" s="179" t="str">
        <f t="shared" si="2037"/>
        <v>DD$17</v>
      </c>
      <c r="DE1542" s="179" t="str">
        <f t="shared" si="2037"/>
        <v>DE$17</v>
      </c>
      <c r="DF1542" s="179" t="str">
        <f t="shared" si="2037"/>
        <v>DF$17</v>
      </c>
      <c r="DG1542" s="179" t="str">
        <f t="shared" si="2037"/>
        <v>DG$17</v>
      </c>
      <c r="DH1542" s="179" t="str">
        <f t="shared" si="2037"/>
        <v>DH$17</v>
      </c>
      <c r="DI1542" s="179" t="str">
        <f t="shared" si="2037"/>
        <v>DI$17</v>
      </c>
      <c r="DJ1542" s="179" t="str">
        <f t="shared" si="2037"/>
        <v>DJ$17</v>
      </c>
      <c r="DK1542" s="179" t="str">
        <f t="shared" si="2037"/>
        <v>DK$17</v>
      </c>
      <c r="DL1542" s="179" t="str">
        <f t="shared" si="2037"/>
        <v>DL$17</v>
      </c>
    </row>
    <row r="1543" spans="1:116" x14ac:dyDescent="0.4">
      <c r="B1543" t="s">
        <v>332</v>
      </c>
      <c r="D1543" t="s">
        <v>771</v>
      </c>
      <c r="E1543" s="8" t="str">
        <f t="shared" si="1983"/>
        <v>1543 LAMORTR-S</v>
      </c>
      <c r="G1543" s="191" t="str">
        <f>G1512</f>
        <v>Revenue driven amortizing loan - no defaults:</v>
      </c>
      <c r="H1543" s="12"/>
      <c r="I1543" s="60"/>
      <c r="J1543" s="60"/>
      <c r="K1543" s="15"/>
      <c r="L1543" s="15"/>
      <c r="M1543" s="15"/>
      <c r="N1543" s="15"/>
      <c r="O1543" s="15"/>
      <c r="P1543" s="15"/>
      <c r="R1543" s="15"/>
      <c r="S1543" s="179">
        <f t="shared" ref="S1543:AX1543" si="2038">S1508</f>
        <v>0</v>
      </c>
      <c r="T1543" s="179">
        <f t="shared" si="2038"/>
        <v>0</v>
      </c>
      <c r="U1543" s="179">
        <f t="shared" si="2038"/>
        <v>0</v>
      </c>
      <c r="V1543" s="179">
        <f t="shared" si="2038"/>
        <v>0</v>
      </c>
      <c r="W1543" s="179">
        <f t="shared" si="2038"/>
        <v>0</v>
      </c>
      <c r="X1543" s="179">
        <f t="shared" si="2038"/>
        <v>0</v>
      </c>
      <c r="Y1543" s="179">
        <f t="shared" si="2038"/>
        <v>0</v>
      </c>
      <c r="Z1543" s="179">
        <f t="shared" si="2038"/>
        <v>0</v>
      </c>
      <c r="AA1543" s="179">
        <f t="shared" si="2038"/>
        <v>0</v>
      </c>
      <c r="AB1543" s="179">
        <f t="shared" si="2038"/>
        <v>0</v>
      </c>
      <c r="AC1543" s="179">
        <f t="shared" si="2038"/>
        <v>0</v>
      </c>
      <c r="AD1543" s="179">
        <f t="shared" si="2038"/>
        <v>0</v>
      </c>
      <c r="AE1543" s="179">
        <f t="shared" si="2038"/>
        <v>0</v>
      </c>
      <c r="AF1543" s="179">
        <f t="shared" si="2038"/>
        <v>0</v>
      </c>
      <c r="AG1543" s="179">
        <f t="shared" si="2038"/>
        <v>0</v>
      </c>
      <c r="AH1543" s="179">
        <f t="shared" si="2038"/>
        <v>0</v>
      </c>
      <c r="AI1543" s="179">
        <f t="shared" si="2038"/>
        <v>0</v>
      </c>
      <c r="AJ1543" s="179">
        <f t="shared" si="2038"/>
        <v>0</v>
      </c>
      <c r="AK1543" s="179">
        <f t="shared" si="2038"/>
        <v>0</v>
      </c>
      <c r="AL1543" s="179">
        <f t="shared" si="2038"/>
        <v>0</v>
      </c>
      <c r="AM1543" s="179">
        <f t="shared" si="2038"/>
        <v>0</v>
      </c>
      <c r="AN1543" s="179">
        <f t="shared" si="2038"/>
        <v>0</v>
      </c>
      <c r="AO1543" s="179">
        <f t="shared" si="2038"/>
        <v>0</v>
      </c>
      <c r="AP1543" s="179">
        <f t="shared" si="2038"/>
        <v>0</v>
      </c>
      <c r="AQ1543" s="179">
        <f t="shared" si="2038"/>
        <v>0</v>
      </c>
      <c r="AR1543" s="179">
        <f t="shared" si="2038"/>
        <v>0</v>
      </c>
      <c r="AS1543" s="179">
        <f t="shared" si="2038"/>
        <v>0</v>
      </c>
      <c r="AT1543" s="179">
        <f t="shared" si="2038"/>
        <v>0</v>
      </c>
      <c r="AU1543" s="179">
        <f t="shared" si="2038"/>
        <v>0</v>
      </c>
      <c r="AV1543" s="179">
        <f t="shared" si="2038"/>
        <v>0</v>
      </c>
      <c r="AW1543" s="179">
        <f t="shared" si="2038"/>
        <v>0</v>
      </c>
      <c r="AX1543" s="179">
        <f t="shared" si="2038"/>
        <v>0</v>
      </c>
      <c r="AY1543" s="179">
        <f t="shared" ref="AY1543:CD1543" si="2039">AY1508</f>
        <v>0</v>
      </c>
      <c r="AZ1543" s="179">
        <f t="shared" si="2039"/>
        <v>0</v>
      </c>
      <c r="BA1543" s="179">
        <f t="shared" si="2039"/>
        <v>0</v>
      </c>
      <c r="BB1543" s="179">
        <f t="shared" si="2039"/>
        <v>0</v>
      </c>
      <c r="BC1543" s="179">
        <f t="shared" si="2039"/>
        <v>0</v>
      </c>
      <c r="BD1543" s="179">
        <f t="shared" si="2039"/>
        <v>0</v>
      </c>
      <c r="BE1543" s="179">
        <f t="shared" si="2039"/>
        <v>0</v>
      </c>
      <c r="BF1543" s="179">
        <f t="shared" si="2039"/>
        <v>0</v>
      </c>
      <c r="BG1543" s="179">
        <f t="shared" si="2039"/>
        <v>0</v>
      </c>
      <c r="BH1543" s="179">
        <f t="shared" si="2039"/>
        <v>0</v>
      </c>
      <c r="BI1543" s="179">
        <f t="shared" si="2039"/>
        <v>0</v>
      </c>
      <c r="BJ1543" s="179">
        <f t="shared" si="2039"/>
        <v>0</v>
      </c>
      <c r="BK1543" s="179">
        <f t="shared" si="2039"/>
        <v>0</v>
      </c>
      <c r="BL1543" s="179">
        <f t="shared" si="2039"/>
        <v>0</v>
      </c>
      <c r="BM1543" s="179">
        <f t="shared" si="2039"/>
        <v>0</v>
      </c>
      <c r="BN1543" s="179">
        <f t="shared" si="2039"/>
        <v>0</v>
      </c>
      <c r="BO1543" s="179">
        <f t="shared" si="2039"/>
        <v>0</v>
      </c>
      <c r="BP1543" s="179">
        <f t="shared" si="2039"/>
        <v>0</v>
      </c>
      <c r="BQ1543" s="179">
        <f t="shared" si="2039"/>
        <v>0</v>
      </c>
      <c r="BR1543" s="179">
        <f t="shared" si="2039"/>
        <v>0</v>
      </c>
      <c r="BS1543" s="179">
        <f t="shared" si="2039"/>
        <v>0</v>
      </c>
      <c r="BT1543" s="179">
        <f t="shared" si="2039"/>
        <v>0</v>
      </c>
      <c r="BU1543" s="179">
        <f t="shared" si="2039"/>
        <v>0</v>
      </c>
      <c r="BV1543" s="179">
        <f t="shared" si="2039"/>
        <v>0</v>
      </c>
      <c r="BW1543" s="179">
        <f t="shared" si="2039"/>
        <v>0</v>
      </c>
      <c r="BX1543" s="179">
        <f t="shared" si="2039"/>
        <v>0</v>
      </c>
      <c r="BY1543" s="179">
        <f t="shared" si="2039"/>
        <v>0</v>
      </c>
      <c r="BZ1543" s="179">
        <f t="shared" si="2039"/>
        <v>0</v>
      </c>
      <c r="CA1543" s="179">
        <f t="shared" si="2039"/>
        <v>0</v>
      </c>
      <c r="CB1543" s="179">
        <f t="shared" si="2039"/>
        <v>0</v>
      </c>
      <c r="CC1543" s="179">
        <f t="shared" si="2039"/>
        <v>0</v>
      </c>
      <c r="CD1543" s="179">
        <f t="shared" si="2039"/>
        <v>0</v>
      </c>
      <c r="CE1543" s="179">
        <f t="shared" ref="CE1543:CL1543" si="2040">CE1508</f>
        <v>0</v>
      </c>
      <c r="CF1543" s="179">
        <f t="shared" si="2040"/>
        <v>0</v>
      </c>
      <c r="CG1543" s="179">
        <f t="shared" si="2040"/>
        <v>0</v>
      </c>
      <c r="CH1543" s="179">
        <f t="shared" si="2040"/>
        <v>0</v>
      </c>
      <c r="CI1543" s="179">
        <f t="shared" si="2040"/>
        <v>0</v>
      </c>
      <c r="CJ1543" s="179">
        <f t="shared" si="2040"/>
        <v>0</v>
      </c>
      <c r="CK1543" s="179">
        <f t="shared" si="2040"/>
        <v>0</v>
      </c>
      <c r="CL1543" s="179">
        <f t="shared" si="2040"/>
        <v>0</v>
      </c>
      <c r="CN1543" s="60"/>
      <c r="CO1543" s="179">
        <f t="shared" ref="CO1543:DL1543" si="2041">CO1508</f>
        <v>0</v>
      </c>
      <c r="CP1543" s="179">
        <f t="shared" si="2041"/>
        <v>0</v>
      </c>
      <c r="CQ1543" s="179">
        <f t="shared" si="2041"/>
        <v>0</v>
      </c>
      <c r="CR1543" s="179">
        <f t="shared" si="2041"/>
        <v>0</v>
      </c>
      <c r="CS1543" s="179">
        <f t="shared" si="2041"/>
        <v>0</v>
      </c>
      <c r="CT1543" s="179">
        <f t="shared" si="2041"/>
        <v>0</v>
      </c>
      <c r="CU1543" s="179">
        <f t="shared" si="2041"/>
        <v>0</v>
      </c>
      <c r="CV1543" s="179">
        <f t="shared" si="2041"/>
        <v>0</v>
      </c>
      <c r="CW1543" s="179">
        <f t="shared" si="2041"/>
        <v>0</v>
      </c>
      <c r="CX1543" s="179">
        <f t="shared" si="2041"/>
        <v>0</v>
      </c>
      <c r="CY1543" s="179">
        <f t="shared" si="2041"/>
        <v>0</v>
      </c>
      <c r="CZ1543" s="179">
        <f t="shared" si="2041"/>
        <v>0</v>
      </c>
      <c r="DA1543" s="179">
        <f t="shared" si="2041"/>
        <v>0</v>
      </c>
      <c r="DB1543" s="179">
        <f t="shared" si="2041"/>
        <v>0</v>
      </c>
      <c r="DC1543" s="179">
        <f t="shared" si="2041"/>
        <v>0</v>
      </c>
      <c r="DD1543" s="179">
        <f t="shared" si="2041"/>
        <v>0</v>
      </c>
      <c r="DE1543" s="179">
        <f t="shared" si="2041"/>
        <v>0</v>
      </c>
      <c r="DF1543" s="179">
        <f t="shared" si="2041"/>
        <v>0</v>
      </c>
      <c r="DG1543" s="179">
        <f t="shared" si="2041"/>
        <v>0</v>
      </c>
      <c r="DH1543" s="179">
        <f t="shared" si="2041"/>
        <v>0</v>
      </c>
      <c r="DI1543" s="179">
        <f t="shared" si="2041"/>
        <v>0</v>
      </c>
      <c r="DJ1543" s="179">
        <f t="shared" si="2041"/>
        <v>0</v>
      </c>
      <c r="DK1543" s="179">
        <f t="shared" si="2041"/>
        <v>0</v>
      </c>
      <c r="DL1543" s="179">
        <f t="shared" si="2041"/>
        <v>0</v>
      </c>
    </row>
    <row r="1544" spans="1:116" x14ac:dyDescent="0.4">
      <c r="B1544" t="s">
        <v>332</v>
      </c>
      <c r="D1544" t="s">
        <v>771</v>
      </c>
      <c r="E1544" s="8" t="str">
        <f t="shared" ref="E1544" si="2042">ROW()&amp;" "&amp;D1544</f>
        <v>1544 LAMORTR-S</v>
      </c>
      <c r="G1544" s="241" t="str">
        <f>IFERROR(SUBSTITUTE(TRIM(MID(G1512, SEARCH("-", G1512) + 1, LEN(G1512))),":",""),"no unit")</f>
        <v>no defaults</v>
      </c>
      <c r="H1544" s="12"/>
      <c r="I1544" s="60"/>
      <c r="J1544" s="60"/>
      <c r="K1544" s="15"/>
      <c r="L1544" s="15"/>
      <c r="M1544" s="15"/>
      <c r="N1544" s="15"/>
      <c r="O1544" s="15"/>
      <c r="P1544" s="15"/>
      <c r="R1544" s="15"/>
      <c r="S1544" s="179"/>
      <c r="T1544" s="179"/>
      <c r="U1544" s="179"/>
      <c r="V1544" s="179"/>
      <c r="W1544" s="179"/>
      <c r="X1544" s="179"/>
      <c r="Y1544" s="179"/>
      <c r="Z1544" s="179"/>
      <c r="AA1544" s="179"/>
      <c r="AB1544" s="179"/>
      <c r="AC1544" s="179"/>
      <c r="AD1544" s="179"/>
      <c r="AE1544" s="179"/>
      <c r="AF1544" s="179"/>
      <c r="AG1544" s="179"/>
      <c r="AH1544" s="179"/>
      <c r="AI1544" s="179"/>
      <c r="AJ1544" s="179"/>
      <c r="AK1544" s="179"/>
      <c r="AL1544" s="179"/>
      <c r="AM1544" s="179"/>
      <c r="AN1544" s="179"/>
      <c r="AO1544" s="179"/>
      <c r="AP1544" s="179"/>
      <c r="AQ1544" s="179"/>
      <c r="AR1544" s="179"/>
      <c r="AS1544" s="179"/>
      <c r="AT1544" s="179"/>
      <c r="AU1544" s="179"/>
      <c r="AV1544" s="179"/>
      <c r="AW1544" s="179"/>
      <c r="AX1544" s="179"/>
      <c r="AY1544" s="179"/>
      <c r="AZ1544" s="179"/>
      <c r="BA1544" s="179"/>
      <c r="BB1544" s="179"/>
      <c r="BC1544" s="179"/>
      <c r="BD1544" s="179"/>
      <c r="BE1544" s="179"/>
      <c r="BF1544" s="179"/>
      <c r="BG1544" s="179"/>
      <c r="BH1544" s="179"/>
      <c r="BI1544" s="179"/>
      <c r="BJ1544" s="179"/>
      <c r="BK1544" s="179"/>
      <c r="BL1544" s="179"/>
      <c r="BM1544" s="179"/>
      <c r="BN1544" s="179"/>
      <c r="BO1544" s="179"/>
      <c r="BP1544" s="179"/>
      <c r="BQ1544" s="179"/>
      <c r="BR1544" s="179"/>
      <c r="BS1544" s="179"/>
      <c r="BT1544" s="179"/>
      <c r="BU1544" s="179"/>
      <c r="BV1544" s="179"/>
      <c r="BW1544" s="179"/>
      <c r="BX1544" s="179"/>
      <c r="BY1544" s="179"/>
      <c r="BZ1544" s="179"/>
      <c r="CA1544" s="179"/>
      <c r="CB1544" s="179"/>
      <c r="CC1544" s="179"/>
      <c r="CD1544" s="179"/>
      <c r="CE1544" s="179"/>
      <c r="CF1544" s="179"/>
      <c r="CG1544" s="179"/>
      <c r="CH1544" s="179"/>
      <c r="CI1544" s="179"/>
      <c r="CJ1544" s="179"/>
      <c r="CK1544" s="179"/>
      <c r="CL1544" s="179"/>
      <c r="CN1544" s="60"/>
      <c r="CO1544" s="179"/>
      <c r="CP1544" s="179"/>
      <c r="CQ1544" s="179"/>
      <c r="CR1544" s="179"/>
      <c r="CS1544" s="179"/>
      <c r="CT1544" s="179"/>
      <c r="CU1544" s="179"/>
      <c r="CV1544" s="179"/>
      <c r="CW1544" s="179"/>
      <c r="CX1544" s="179"/>
      <c r="CY1544" s="179"/>
      <c r="CZ1544" s="179"/>
      <c r="DA1544" s="179"/>
      <c r="DB1544" s="179"/>
      <c r="DC1544" s="179"/>
      <c r="DD1544" s="179"/>
      <c r="DE1544" s="179"/>
      <c r="DF1544" s="179"/>
      <c r="DG1544" s="179"/>
      <c r="DH1544" s="179"/>
      <c r="DI1544" s="179"/>
      <c r="DJ1544" s="179"/>
      <c r="DK1544" s="179"/>
      <c r="DL1544" s="179"/>
    </row>
    <row r="1545" spans="1:116" x14ac:dyDescent="0.4">
      <c r="B1545" t="s">
        <v>332</v>
      </c>
      <c r="D1545" t="s">
        <v>771</v>
      </c>
      <c r="E1545" s="8" t="str">
        <f t="shared" si="1983"/>
        <v>1545 LAMORTR-S</v>
      </c>
      <c r="G1545" s="136" t="str">
        <f>G1510</f>
        <v>Secondary revenue driver</v>
      </c>
      <c r="H1545" s="12"/>
      <c r="I1545" s="60"/>
      <c r="J1545" s="60"/>
      <c r="K1545" s="15"/>
      <c r="L1545" s="15"/>
      <c r="M1545" s="15"/>
      <c r="N1545" s="15"/>
      <c r="O1545" s="15"/>
      <c r="P1545" s="15"/>
      <c r="R1545" s="15"/>
      <c r="S1545" s="4" t="str">
        <f t="shared" ref="S1545:AX1545" si="2043">ADDRESS(ROW(S1526),COLUMN(S1526),2)</f>
        <v>S$1526</v>
      </c>
      <c r="T1545" s="4" t="str">
        <f t="shared" si="2043"/>
        <v>T$1526</v>
      </c>
      <c r="U1545" s="4" t="str">
        <f t="shared" si="2043"/>
        <v>U$1526</v>
      </c>
      <c r="V1545" s="4" t="str">
        <f t="shared" si="2043"/>
        <v>V$1526</v>
      </c>
      <c r="W1545" s="4" t="str">
        <f t="shared" si="2043"/>
        <v>W$1526</v>
      </c>
      <c r="X1545" s="4" t="str">
        <f t="shared" si="2043"/>
        <v>X$1526</v>
      </c>
      <c r="Y1545" s="4" t="str">
        <f t="shared" si="2043"/>
        <v>Y$1526</v>
      </c>
      <c r="Z1545" s="4" t="str">
        <f t="shared" si="2043"/>
        <v>Z$1526</v>
      </c>
      <c r="AA1545" s="4" t="str">
        <f t="shared" si="2043"/>
        <v>AA$1526</v>
      </c>
      <c r="AB1545" s="4" t="str">
        <f t="shared" si="2043"/>
        <v>AB$1526</v>
      </c>
      <c r="AC1545" s="4" t="str">
        <f t="shared" si="2043"/>
        <v>AC$1526</v>
      </c>
      <c r="AD1545" s="4" t="str">
        <f t="shared" si="2043"/>
        <v>AD$1526</v>
      </c>
      <c r="AE1545" s="4" t="str">
        <f t="shared" si="2043"/>
        <v>AE$1526</v>
      </c>
      <c r="AF1545" s="4" t="str">
        <f t="shared" si="2043"/>
        <v>AF$1526</v>
      </c>
      <c r="AG1545" s="4" t="str">
        <f t="shared" si="2043"/>
        <v>AG$1526</v>
      </c>
      <c r="AH1545" s="4" t="str">
        <f t="shared" si="2043"/>
        <v>AH$1526</v>
      </c>
      <c r="AI1545" s="4" t="str">
        <f t="shared" si="2043"/>
        <v>AI$1526</v>
      </c>
      <c r="AJ1545" s="4" t="str">
        <f t="shared" si="2043"/>
        <v>AJ$1526</v>
      </c>
      <c r="AK1545" s="4" t="str">
        <f t="shared" si="2043"/>
        <v>AK$1526</v>
      </c>
      <c r="AL1545" s="4" t="str">
        <f t="shared" si="2043"/>
        <v>AL$1526</v>
      </c>
      <c r="AM1545" s="4" t="str">
        <f t="shared" si="2043"/>
        <v>AM$1526</v>
      </c>
      <c r="AN1545" s="4" t="str">
        <f t="shared" si="2043"/>
        <v>AN$1526</v>
      </c>
      <c r="AO1545" s="4" t="str">
        <f t="shared" si="2043"/>
        <v>AO$1526</v>
      </c>
      <c r="AP1545" s="4" t="str">
        <f t="shared" si="2043"/>
        <v>AP$1526</v>
      </c>
      <c r="AQ1545" s="4" t="str">
        <f t="shared" si="2043"/>
        <v>AQ$1526</v>
      </c>
      <c r="AR1545" s="4" t="str">
        <f t="shared" si="2043"/>
        <v>AR$1526</v>
      </c>
      <c r="AS1545" s="4" t="str">
        <f t="shared" si="2043"/>
        <v>AS$1526</v>
      </c>
      <c r="AT1545" s="4" t="str">
        <f t="shared" si="2043"/>
        <v>AT$1526</v>
      </c>
      <c r="AU1545" s="4" t="str">
        <f t="shared" si="2043"/>
        <v>AU$1526</v>
      </c>
      <c r="AV1545" s="4" t="str">
        <f t="shared" si="2043"/>
        <v>AV$1526</v>
      </c>
      <c r="AW1545" s="4" t="str">
        <f t="shared" si="2043"/>
        <v>AW$1526</v>
      </c>
      <c r="AX1545" s="4" t="str">
        <f t="shared" si="2043"/>
        <v>AX$1526</v>
      </c>
      <c r="AY1545" s="4" t="str">
        <f t="shared" ref="AY1545:CD1545" si="2044">ADDRESS(ROW(AY1526),COLUMN(AY1526),2)</f>
        <v>AY$1526</v>
      </c>
      <c r="AZ1545" s="4" t="str">
        <f t="shared" si="2044"/>
        <v>AZ$1526</v>
      </c>
      <c r="BA1545" s="4" t="str">
        <f t="shared" si="2044"/>
        <v>BA$1526</v>
      </c>
      <c r="BB1545" s="4" t="str">
        <f t="shared" si="2044"/>
        <v>BB$1526</v>
      </c>
      <c r="BC1545" s="4" t="str">
        <f t="shared" si="2044"/>
        <v>BC$1526</v>
      </c>
      <c r="BD1545" s="4" t="str">
        <f t="shared" si="2044"/>
        <v>BD$1526</v>
      </c>
      <c r="BE1545" s="4" t="str">
        <f t="shared" si="2044"/>
        <v>BE$1526</v>
      </c>
      <c r="BF1545" s="4" t="str">
        <f t="shared" si="2044"/>
        <v>BF$1526</v>
      </c>
      <c r="BG1545" s="4" t="str">
        <f t="shared" si="2044"/>
        <v>BG$1526</v>
      </c>
      <c r="BH1545" s="4" t="str">
        <f t="shared" si="2044"/>
        <v>BH$1526</v>
      </c>
      <c r="BI1545" s="4" t="str">
        <f t="shared" si="2044"/>
        <v>BI$1526</v>
      </c>
      <c r="BJ1545" s="4" t="str">
        <f t="shared" si="2044"/>
        <v>BJ$1526</v>
      </c>
      <c r="BK1545" s="4" t="str">
        <f t="shared" si="2044"/>
        <v>BK$1526</v>
      </c>
      <c r="BL1545" s="4" t="str">
        <f t="shared" si="2044"/>
        <v>BL$1526</v>
      </c>
      <c r="BM1545" s="4" t="str">
        <f t="shared" si="2044"/>
        <v>BM$1526</v>
      </c>
      <c r="BN1545" s="4" t="str">
        <f t="shared" si="2044"/>
        <v>BN$1526</v>
      </c>
      <c r="BO1545" s="4" t="str">
        <f t="shared" si="2044"/>
        <v>BO$1526</v>
      </c>
      <c r="BP1545" s="4" t="str">
        <f t="shared" si="2044"/>
        <v>BP$1526</v>
      </c>
      <c r="BQ1545" s="4" t="str">
        <f t="shared" si="2044"/>
        <v>BQ$1526</v>
      </c>
      <c r="BR1545" s="4" t="str">
        <f t="shared" si="2044"/>
        <v>BR$1526</v>
      </c>
      <c r="BS1545" s="4" t="str">
        <f t="shared" si="2044"/>
        <v>BS$1526</v>
      </c>
      <c r="BT1545" s="4" t="str">
        <f t="shared" si="2044"/>
        <v>BT$1526</v>
      </c>
      <c r="BU1545" s="4" t="str">
        <f t="shared" si="2044"/>
        <v>BU$1526</v>
      </c>
      <c r="BV1545" s="4" t="str">
        <f t="shared" si="2044"/>
        <v>BV$1526</v>
      </c>
      <c r="BW1545" s="4" t="str">
        <f t="shared" si="2044"/>
        <v>BW$1526</v>
      </c>
      <c r="BX1545" s="4" t="str">
        <f t="shared" si="2044"/>
        <v>BX$1526</v>
      </c>
      <c r="BY1545" s="4" t="str">
        <f t="shared" si="2044"/>
        <v>BY$1526</v>
      </c>
      <c r="BZ1545" s="4" t="str">
        <f t="shared" si="2044"/>
        <v>BZ$1526</v>
      </c>
      <c r="CA1545" s="4" t="str">
        <f t="shared" si="2044"/>
        <v>CA$1526</v>
      </c>
      <c r="CB1545" s="4" t="str">
        <f t="shared" si="2044"/>
        <v>CB$1526</v>
      </c>
      <c r="CC1545" s="4" t="str">
        <f t="shared" si="2044"/>
        <v>CC$1526</v>
      </c>
      <c r="CD1545" s="4" t="str">
        <f t="shared" si="2044"/>
        <v>CD$1526</v>
      </c>
      <c r="CE1545" s="4" t="str">
        <f t="shared" ref="CE1545:CL1545" si="2045">ADDRESS(ROW(CE1526),COLUMN(CE1526),2)</f>
        <v>CE$1526</v>
      </c>
      <c r="CF1545" s="4" t="str">
        <f t="shared" si="2045"/>
        <v>CF$1526</v>
      </c>
      <c r="CG1545" s="4" t="str">
        <f t="shared" si="2045"/>
        <v>CG$1526</v>
      </c>
      <c r="CH1545" s="4" t="str">
        <f t="shared" si="2045"/>
        <v>CH$1526</v>
      </c>
      <c r="CI1545" s="4" t="str">
        <f t="shared" si="2045"/>
        <v>CI$1526</v>
      </c>
      <c r="CJ1545" s="4" t="str">
        <f t="shared" si="2045"/>
        <v>CJ$1526</v>
      </c>
      <c r="CK1545" s="4" t="str">
        <f t="shared" si="2045"/>
        <v>CK$1526</v>
      </c>
      <c r="CL1545" s="4" t="str">
        <f t="shared" si="2045"/>
        <v>CL$1526</v>
      </c>
      <c r="CN1545" s="60"/>
      <c r="CO1545" s="4" t="str">
        <f t="shared" ref="CO1545:DL1545" si="2046">ADDRESS(ROW(CO1526),COLUMN(CO1526),2)</f>
        <v>CO$1526</v>
      </c>
      <c r="CP1545" s="4" t="str">
        <f t="shared" si="2046"/>
        <v>CP$1526</v>
      </c>
      <c r="CQ1545" s="4" t="str">
        <f t="shared" si="2046"/>
        <v>CQ$1526</v>
      </c>
      <c r="CR1545" s="4" t="str">
        <f t="shared" si="2046"/>
        <v>CR$1526</v>
      </c>
      <c r="CS1545" s="4" t="str">
        <f t="shared" si="2046"/>
        <v>CS$1526</v>
      </c>
      <c r="CT1545" s="4" t="str">
        <f t="shared" si="2046"/>
        <v>CT$1526</v>
      </c>
      <c r="CU1545" s="4" t="str">
        <f t="shared" si="2046"/>
        <v>CU$1526</v>
      </c>
      <c r="CV1545" s="4" t="str">
        <f t="shared" si="2046"/>
        <v>CV$1526</v>
      </c>
      <c r="CW1545" s="4" t="str">
        <f t="shared" si="2046"/>
        <v>CW$1526</v>
      </c>
      <c r="CX1545" s="4" t="str">
        <f t="shared" si="2046"/>
        <v>CX$1526</v>
      </c>
      <c r="CY1545" s="4" t="str">
        <f t="shared" si="2046"/>
        <v>CY$1526</v>
      </c>
      <c r="CZ1545" s="4" t="str">
        <f t="shared" si="2046"/>
        <v>CZ$1526</v>
      </c>
      <c r="DA1545" s="4" t="str">
        <f t="shared" si="2046"/>
        <v>DA$1526</v>
      </c>
      <c r="DB1545" s="4" t="str">
        <f t="shared" si="2046"/>
        <v>DB$1526</v>
      </c>
      <c r="DC1545" s="4" t="str">
        <f t="shared" si="2046"/>
        <v>DC$1526</v>
      </c>
      <c r="DD1545" s="4" t="str">
        <f t="shared" si="2046"/>
        <v>DD$1526</v>
      </c>
      <c r="DE1545" s="4" t="str">
        <f t="shared" si="2046"/>
        <v>DE$1526</v>
      </c>
      <c r="DF1545" s="4" t="str">
        <f t="shared" si="2046"/>
        <v>DF$1526</v>
      </c>
      <c r="DG1545" s="4" t="str">
        <f t="shared" si="2046"/>
        <v>DG$1526</v>
      </c>
      <c r="DH1545" s="4" t="str">
        <f t="shared" si="2046"/>
        <v>DH$1526</v>
      </c>
      <c r="DI1545" s="4" t="str">
        <f t="shared" si="2046"/>
        <v>DI$1526</v>
      </c>
      <c r="DJ1545" s="4" t="str">
        <f t="shared" si="2046"/>
        <v>DJ$1526</v>
      </c>
      <c r="DK1545" s="4" t="str">
        <f t="shared" si="2046"/>
        <v>DK$1526</v>
      </c>
      <c r="DL1545" s="4" t="str">
        <f t="shared" si="2046"/>
        <v>DL$1526</v>
      </c>
    </row>
    <row r="1546" spans="1:116" x14ac:dyDescent="0.4">
      <c r="B1546" t="s">
        <v>332</v>
      </c>
      <c r="D1546" t="s">
        <v>771</v>
      </c>
      <c r="E1546" s="8" t="str">
        <f t="shared" si="1983"/>
        <v>1546 LAMORTR-S</v>
      </c>
      <c r="G1546" s="136" t="str">
        <f>G1511</f>
        <v>Secondary volume driver</v>
      </c>
      <c r="H1546" s="12"/>
      <c r="I1546" s="60"/>
      <c r="J1546" s="60"/>
      <c r="K1546" s="15"/>
      <c r="L1546" s="15"/>
      <c r="M1546" s="15"/>
      <c r="N1546" s="15"/>
      <c r="O1546" s="15"/>
      <c r="P1546" s="15"/>
      <c r="R1546" s="15"/>
      <c r="S1546" s="179" t="str">
        <f t="shared" ref="S1546:AX1546" si="2047">S1511</f>
        <v>S$19</v>
      </c>
      <c r="T1546" s="179" t="str">
        <f t="shared" si="2047"/>
        <v>T$19</v>
      </c>
      <c r="U1546" s="179" t="str">
        <f t="shared" si="2047"/>
        <v>U$19</v>
      </c>
      <c r="V1546" s="179" t="str">
        <f t="shared" si="2047"/>
        <v>V$19</v>
      </c>
      <c r="W1546" s="179" t="str">
        <f t="shared" si="2047"/>
        <v>W$19</v>
      </c>
      <c r="X1546" s="179" t="str">
        <f t="shared" si="2047"/>
        <v>X$19</v>
      </c>
      <c r="Y1546" s="179" t="str">
        <f t="shared" si="2047"/>
        <v>Y$19</v>
      </c>
      <c r="Z1546" s="179" t="str">
        <f t="shared" si="2047"/>
        <v>Z$19</v>
      </c>
      <c r="AA1546" s="179" t="str">
        <f t="shared" si="2047"/>
        <v>AA$19</v>
      </c>
      <c r="AB1546" s="179" t="str">
        <f t="shared" si="2047"/>
        <v>AB$19</v>
      </c>
      <c r="AC1546" s="179" t="str">
        <f t="shared" si="2047"/>
        <v>AC$19</v>
      </c>
      <c r="AD1546" s="179" t="str">
        <f t="shared" si="2047"/>
        <v>AD$19</v>
      </c>
      <c r="AE1546" s="179" t="str">
        <f t="shared" si="2047"/>
        <v>AE$19</v>
      </c>
      <c r="AF1546" s="179" t="str">
        <f t="shared" si="2047"/>
        <v>AF$19</v>
      </c>
      <c r="AG1546" s="179" t="str">
        <f t="shared" si="2047"/>
        <v>AG$19</v>
      </c>
      <c r="AH1546" s="179" t="str">
        <f t="shared" si="2047"/>
        <v>AH$19</v>
      </c>
      <c r="AI1546" s="179" t="str">
        <f t="shared" si="2047"/>
        <v>AI$19</v>
      </c>
      <c r="AJ1546" s="179" t="str">
        <f t="shared" si="2047"/>
        <v>AJ$19</v>
      </c>
      <c r="AK1546" s="179" t="str">
        <f t="shared" si="2047"/>
        <v>AK$19</v>
      </c>
      <c r="AL1546" s="179" t="str">
        <f t="shared" si="2047"/>
        <v>AL$19</v>
      </c>
      <c r="AM1546" s="179" t="str">
        <f t="shared" si="2047"/>
        <v>AM$19</v>
      </c>
      <c r="AN1546" s="179" t="str">
        <f t="shared" si="2047"/>
        <v>AN$19</v>
      </c>
      <c r="AO1546" s="179" t="str">
        <f t="shared" si="2047"/>
        <v>AO$19</v>
      </c>
      <c r="AP1546" s="179" t="str">
        <f t="shared" si="2047"/>
        <v>AP$19</v>
      </c>
      <c r="AQ1546" s="179" t="str">
        <f t="shared" si="2047"/>
        <v>AQ$19</v>
      </c>
      <c r="AR1546" s="179" t="str">
        <f t="shared" si="2047"/>
        <v>AR$19</v>
      </c>
      <c r="AS1546" s="179" t="str">
        <f t="shared" si="2047"/>
        <v>AS$19</v>
      </c>
      <c r="AT1546" s="179" t="str">
        <f t="shared" si="2047"/>
        <v>AT$19</v>
      </c>
      <c r="AU1546" s="179" t="str">
        <f t="shared" si="2047"/>
        <v>AU$19</v>
      </c>
      <c r="AV1546" s="179" t="str">
        <f t="shared" si="2047"/>
        <v>AV$19</v>
      </c>
      <c r="AW1546" s="179" t="str">
        <f t="shared" si="2047"/>
        <v>AW$19</v>
      </c>
      <c r="AX1546" s="179" t="str">
        <f t="shared" si="2047"/>
        <v>AX$19</v>
      </c>
      <c r="AY1546" s="179" t="str">
        <f t="shared" ref="AY1546:CD1546" si="2048">AY1511</f>
        <v>AY$19</v>
      </c>
      <c r="AZ1546" s="179" t="str">
        <f t="shared" si="2048"/>
        <v>AZ$19</v>
      </c>
      <c r="BA1546" s="179" t="str">
        <f t="shared" si="2048"/>
        <v>BA$19</v>
      </c>
      <c r="BB1546" s="179" t="str">
        <f t="shared" si="2048"/>
        <v>BB$19</v>
      </c>
      <c r="BC1546" s="179" t="str">
        <f t="shared" si="2048"/>
        <v>BC$19</v>
      </c>
      <c r="BD1546" s="179" t="str">
        <f t="shared" si="2048"/>
        <v>BD$19</v>
      </c>
      <c r="BE1546" s="179" t="str">
        <f t="shared" si="2048"/>
        <v>BE$19</v>
      </c>
      <c r="BF1546" s="179" t="str">
        <f t="shared" si="2048"/>
        <v>BF$19</v>
      </c>
      <c r="BG1546" s="179" t="str">
        <f t="shared" si="2048"/>
        <v>BG$19</v>
      </c>
      <c r="BH1546" s="179" t="str">
        <f t="shared" si="2048"/>
        <v>BH$19</v>
      </c>
      <c r="BI1546" s="179" t="str">
        <f t="shared" si="2048"/>
        <v>BI$19</v>
      </c>
      <c r="BJ1546" s="179" t="str">
        <f t="shared" si="2048"/>
        <v>BJ$19</v>
      </c>
      <c r="BK1546" s="179" t="str">
        <f t="shared" si="2048"/>
        <v>BK$19</v>
      </c>
      <c r="BL1546" s="179" t="str">
        <f t="shared" si="2048"/>
        <v>BL$19</v>
      </c>
      <c r="BM1546" s="179" t="str">
        <f t="shared" si="2048"/>
        <v>BM$19</v>
      </c>
      <c r="BN1546" s="179" t="str">
        <f t="shared" si="2048"/>
        <v>BN$19</v>
      </c>
      <c r="BO1546" s="179" t="str">
        <f t="shared" si="2048"/>
        <v>BO$19</v>
      </c>
      <c r="BP1546" s="179" t="str">
        <f t="shared" si="2048"/>
        <v>BP$19</v>
      </c>
      <c r="BQ1546" s="179" t="str">
        <f t="shared" si="2048"/>
        <v>BQ$19</v>
      </c>
      <c r="BR1546" s="179" t="str">
        <f t="shared" si="2048"/>
        <v>BR$19</v>
      </c>
      <c r="BS1546" s="179" t="str">
        <f t="shared" si="2048"/>
        <v>BS$19</v>
      </c>
      <c r="BT1546" s="179" t="str">
        <f t="shared" si="2048"/>
        <v>BT$19</v>
      </c>
      <c r="BU1546" s="179" t="str">
        <f t="shared" si="2048"/>
        <v>BU$19</v>
      </c>
      <c r="BV1546" s="179" t="str">
        <f t="shared" si="2048"/>
        <v>BV$19</v>
      </c>
      <c r="BW1546" s="179" t="str">
        <f t="shared" si="2048"/>
        <v>BW$19</v>
      </c>
      <c r="BX1546" s="179" t="str">
        <f t="shared" si="2048"/>
        <v>BX$19</v>
      </c>
      <c r="BY1546" s="179" t="str">
        <f t="shared" si="2048"/>
        <v>BY$19</v>
      </c>
      <c r="BZ1546" s="179" t="str">
        <f t="shared" si="2048"/>
        <v>BZ$19</v>
      </c>
      <c r="CA1546" s="179" t="str">
        <f t="shared" si="2048"/>
        <v>CA$19</v>
      </c>
      <c r="CB1546" s="179" t="str">
        <f t="shared" si="2048"/>
        <v>CB$19</v>
      </c>
      <c r="CC1546" s="179" t="str">
        <f t="shared" si="2048"/>
        <v>CC$19</v>
      </c>
      <c r="CD1546" s="179" t="str">
        <f t="shared" si="2048"/>
        <v>CD$19</v>
      </c>
      <c r="CE1546" s="179" t="str">
        <f t="shared" ref="CE1546:CL1546" si="2049">CE1511</f>
        <v>CE$19</v>
      </c>
      <c r="CF1546" s="179" t="str">
        <f t="shared" si="2049"/>
        <v>CF$19</v>
      </c>
      <c r="CG1546" s="179" t="str">
        <f t="shared" si="2049"/>
        <v>CG$19</v>
      </c>
      <c r="CH1546" s="179" t="str">
        <f t="shared" si="2049"/>
        <v>CH$19</v>
      </c>
      <c r="CI1546" s="179" t="str">
        <f t="shared" si="2049"/>
        <v>CI$19</v>
      </c>
      <c r="CJ1546" s="179" t="str">
        <f t="shared" si="2049"/>
        <v>CJ$19</v>
      </c>
      <c r="CK1546" s="179" t="str">
        <f t="shared" si="2049"/>
        <v>CK$19</v>
      </c>
      <c r="CL1546" s="179" t="str">
        <f t="shared" si="2049"/>
        <v>CL$19</v>
      </c>
      <c r="CN1546" s="60"/>
      <c r="CO1546" s="179" t="str">
        <f t="shared" ref="CO1546:DL1546" si="2050">CO1511</f>
        <v>CO$19</v>
      </c>
      <c r="CP1546" s="179" t="str">
        <f t="shared" si="2050"/>
        <v>CP$19</v>
      </c>
      <c r="CQ1546" s="179" t="str">
        <f t="shared" si="2050"/>
        <v>CQ$19</v>
      </c>
      <c r="CR1546" s="179" t="str">
        <f t="shared" si="2050"/>
        <v>CR$19</v>
      </c>
      <c r="CS1546" s="179" t="str">
        <f t="shared" si="2050"/>
        <v>CS$19</v>
      </c>
      <c r="CT1546" s="179" t="str">
        <f t="shared" si="2050"/>
        <v>CT$19</v>
      </c>
      <c r="CU1546" s="179" t="str">
        <f t="shared" si="2050"/>
        <v>CU$19</v>
      </c>
      <c r="CV1546" s="179" t="str">
        <f t="shared" si="2050"/>
        <v>CV$19</v>
      </c>
      <c r="CW1546" s="179" t="str">
        <f t="shared" si="2050"/>
        <v>CW$19</v>
      </c>
      <c r="CX1546" s="179" t="str">
        <f t="shared" si="2050"/>
        <v>CX$19</v>
      </c>
      <c r="CY1546" s="179" t="str">
        <f t="shared" si="2050"/>
        <v>CY$19</v>
      </c>
      <c r="CZ1546" s="179" t="str">
        <f t="shared" si="2050"/>
        <v>CZ$19</v>
      </c>
      <c r="DA1546" s="179" t="str">
        <f t="shared" si="2050"/>
        <v>DA$19</v>
      </c>
      <c r="DB1546" s="179" t="str">
        <f t="shared" si="2050"/>
        <v>DB$19</v>
      </c>
      <c r="DC1546" s="179" t="str">
        <f t="shared" si="2050"/>
        <v>DC$19</v>
      </c>
      <c r="DD1546" s="179" t="str">
        <f t="shared" si="2050"/>
        <v>DD$19</v>
      </c>
      <c r="DE1546" s="179" t="str">
        <f t="shared" si="2050"/>
        <v>DE$19</v>
      </c>
      <c r="DF1546" s="179" t="str">
        <f t="shared" si="2050"/>
        <v>DF$19</v>
      </c>
      <c r="DG1546" s="179" t="str">
        <f t="shared" si="2050"/>
        <v>DG$19</v>
      </c>
      <c r="DH1546" s="179" t="str">
        <f t="shared" si="2050"/>
        <v>DH$19</v>
      </c>
      <c r="DI1546" s="179" t="str">
        <f t="shared" si="2050"/>
        <v>DI$19</v>
      </c>
      <c r="DJ1546" s="179" t="str">
        <f t="shared" si="2050"/>
        <v>DJ$19</v>
      </c>
      <c r="DK1546" s="179" t="str">
        <f t="shared" si="2050"/>
        <v>DK$19</v>
      </c>
      <c r="DL1546" s="179" t="str">
        <f t="shared" si="2050"/>
        <v>DL$19</v>
      </c>
    </row>
    <row r="1547" spans="1:116" x14ac:dyDescent="0.4">
      <c r="E1547" s="8"/>
      <c r="H1547" s="12"/>
      <c r="I1547" s="60"/>
      <c r="J1547" s="60"/>
      <c r="K1547" s="15"/>
      <c r="L1547" s="15"/>
      <c r="M1547" s="15"/>
      <c r="N1547" s="15"/>
      <c r="O1547" s="15"/>
      <c r="P1547" s="15"/>
      <c r="R1547" s="15"/>
      <c r="S1547" s="76"/>
      <c r="T1547" s="76"/>
      <c r="U1547" s="76"/>
      <c r="V1547" s="76"/>
      <c r="W1547" s="76"/>
      <c r="X1547" s="76"/>
      <c r="Y1547" s="76"/>
      <c r="Z1547" s="76"/>
      <c r="AA1547" s="76"/>
      <c r="AB1547" s="76"/>
      <c r="AC1547" s="76"/>
      <c r="AD1547" s="76"/>
      <c r="AE1547" s="76"/>
      <c r="AF1547" s="76"/>
      <c r="AG1547" s="76"/>
      <c r="AH1547" s="76"/>
      <c r="AI1547" s="76"/>
      <c r="AJ1547" s="76"/>
      <c r="AK1547" s="76"/>
      <c r="AL1547" s="76"/>
      <c r="AM1547" s="76"/>
      <c r="AN1547" s="76"/>
      <c r="AO1547" s="76"/>
      <c r="AP1547" s="76"/>
      <c r="AQ1547" s="76"/>
      <c r="AR1547" s="76"/>
      <c r="AS1547" s="76"/>
      <c r="AT1547" s="76"/>
      <c r="AU1547" s="76"/>
      <c r="AV1547" s="76"/>
      <c r="AW1547" s="76"/>
      <c r="AX1547" s="76"/>
      <c r="AY1547" s="76"/>
      <c r="AZ1547" s="76"/>
      <c r="BA1547" s="76"/>
      <c r="BB1547" s="76"/>
      <c r="BC1547" s="76"/>
      <c r="BD1547" s="76"/>
      <c r="BE1547" s="76"/>
      <c r="BF1547" s="76"/>
      <c r="BG1547" s="76"/>
      <c r="BH1547" s="76"/>
      <c r="BI1547" s="76"/>
      <c r="BJ1547" s="76"/>
      <c r="BK1547" s="76"/>
      <c r="BL1547" s="76"/>
      <c r="BM1547" s="76"/>
      <c r="BN1547" s="76"/>
      <c r="BO1547" s="76"/>
      <c r="BP1547" s="76"/>
      <c r="BQ1547" s="76"/>
      <c r="BR1547" s="76"/>
      <c r="BS1547" s="76"/>
      <c r="BT1547" s="76"/>
      <c r="BU1547" s="76"/>
      <c r="BV1547" s="76"/>
      <c r="BW1547" s="76"/>
      <c r="BX1547" s="76"/>
      <c r="BY1547" s="76"/>
      <c r="BZ1547" s="76"/>
      <c r="CA1547" s="76"/>
      <c r="CB1547" s="76"/>
      <c r="CC1547" s="76"/>
      <c r="CD1547" s="76"/>
      <c r="CE1547" s="76"/>
      <c r="CF1547" s="76"/>
      <c r="CG1547" s="76"/>
      <c r="CH1547" s="76"/>
      <c r="CI1547" s="76"/>
      <c r="CJ1547" s="76"/>
      <c r="CK1547" s="76"/>
      <c r="CL1547" s="76"/>
      <c r="CN1547" s="60"/>
      <c r="CO1547" s="76"/>
      <c r="CP1547" s="76"/>
      <c r="CQ1547" s="76"/>
      <c r="CR1547" s="76"/>
      <c r="CS1547" s="76"/>
      <c r="CT1547" s="76"/>
      <c r="CU1547" s="76"/>
      <c r="CV1547" s="76"/>
      <c r="CW1547" s="76"/>
      <c r="CX1547" s="76"/>
      <c r="CY1547" s="76"/>
      <c r="CZ1547" s="76"/>
      <c r="DA1547" s="76"/>
      <c r="DB1547" s="76"/>
      <c r="DC1547" s="76"/>
      <c r="DD1547" s="76"/>
      <c r="DE1547" s="76"/>
      <c r="DF1547" s="76"/>
      <c r="DG1547" s="76"/>
      <c r="DH1547" s="76"/>
      <c r="DI1547" s="76"/>
      <c r="DJ1547" s="76"/>
      <c r="DK1547" s="76"/>
      <c r="DL1547" s="76"/>
    </row>
    <row r="1548" spans="1:116" x14ac:dyDescent="0.4">
      <c r="E1548" s="8"/>
      <c r="H1548" s="12"/>
      <c r="I1548" s="60"/>
      <c r="J1548" s="60"/>
      <c r="K1548" s="15"/>
      <c r="L1548" s="15"/>
      <c r="M1548" s="15"/>
      <c r="N1548" s="15"/>
      <c r="O1548" s="15"/>
      <c r="P1548" s="15"/>
      <c r="R1548" s="15"/>
      <c r="S1548" s="76"/>
      <c r="T1548" s="76"/>
      <c r="U1548" s="76"/>
      <c r="V1548" s="76"/>
      <c r="W1548" s="76"/>
      <c r="X1548" s="76"/>
      <c r="Y1548" s="76"/>
      <c r="Z1548" s="76"/>
      <c r="AA1548" s="76"/>
      <c r="AB1548" s="76"/>
      <c r="AC1548" s="76"/>
      <c r="AD1548" s="76"/>
      <c r="AE1548" s="76"/>
      <c r="AF1548" s="76"/>
      <c r="AG1548" s="76"/>
      <c r="AH1548" s="76"/>
      <c r="AI1548" s="76"/>
      <c r="AJ1548" s="76"/>
      <c r="AK1548" s="76"/>
      <c r="AL1548" s="76"/>
      <c r="AM1548" s="76"/>
      <c r="AN1548" s="76"/>
      <c r="AO1548" s="76"/>
      <c r="AP1548" s="76"/>
      <c r="AQ1548" s="76"/>
      <c r="AR1548" s="76"/>
      <c r="AS1548" s="76"/>
      <c r="AT1548" s="76"/>
      <c r="AU1548" s="76"/>
      <c r="AV1548" s="76"/>
      <c r="AW1548" s="76"/>
      <c r="AX1548" s="76"/>
      <c r="AY1548" s="76"/>
      <c r="AZ1548" s="76"/>
      <c r="BA1548" s="76"/>
      <c r="BB1548" s="76"/>
      <c r="BC1548" s="76"/>
      <c r="BD1548" s="76"/>
      <c r="BE1548" s="76"/>
      <c r="BF1548" s="76"/>
      <c r="BG1548" s="76"/>
      <c r="BH1548" s="76"/>
      <c r="BI1548" s="76"/>
      <c r="BJ1548" s="76"/>
      <c r="BK1548" s="76"/>
      <c r="BL1548" s="76"/>
      <c r="BM1548" s="76"/>
      <c r="BN1548" s="76"/>
      <c r="BO1548" s="76"/>
      <c r="BP1548" s="76"/>
      <c r="BQ1548" s="76"/>
      <c r="BR1548" s="76"/>
      <c r="BS1548" s="76"/>
      <c r="BT1548" s="76"/>
      <c r="BU1548" s="76"/>
      <c r="BV1548" s="76"/>
      <c r="BW1548" s="76"/>
      <c r="BX1548" s="76"/>
      <c r="BY1548" s="76"/>
      <c r="BZ1548" s="76"/>
      <c r="CA1548" s="76"/>
      <c r="CB1548" s="76"/>
      <c r="CC1548" s="76"/>
      <c r="CD1548" s="76"/>
      <c r="CE1548" s="76"/>
      <c r="CF1548" s="76"/>
      <c r="CG1548" s="76"/>
      <c r="CH1548" s="76"/>
      <c r="CI1548" s="76"/>
      <c r="CJ1548" s="76"/>
      <c r="CK1548" s="76"/>
      <c r="CL1548" s="76"/>
      <c r="CN1548" s="60"/>
      <c r="CO1548" s="76"/>
      <c r="CP1548" s="76"/>
      <c r="CQ1548" s="76"/>
      <c r="CR1548" s="76"/>
      <c r="CS1548" s="76"/>
      <c r="CT1548" s="76"/>
      <c r="CU1548" s="76"/>
      <c r="CV1548" s="76"/>
      <c r="CW1548" s="76"/>
      <c r="CX1548" s="76"/>
      <c r="CY1548" s="76"/>
      <c r="CZ1548" s="76"/>
      <c r="DA1548" s="76"/>
      <c r="DB1548" s="76"/>
      <c r="DC1548" s="76"/>
      <c r="DD1548" s="76"/>
      <c r="DE1548" s="76"/>
      <c r="DF1548" s="76"/>
      <c r="DG1548" s="76"/>
      <c r="DH1548" s="76"/>
      <c r="DI1548" s="76"/>
      <c r="DJ1548" s="76"/>
      <c r="DK1548" s="76"/>
      <c r="DL1548" s="76"/>
    </row>
    <row r="1549" spans="1:116" x14ac:dyDescent="0.4">
      <c r="A1549" s="174"/>
      <c r="E1549" s="8"/>
      <c r="G1549" s="175" t="s">
        <v>490</v>
      </c>
      <c r="H1549" s="174"/>
      <c r="I1549" s="176"/>
      <c r="J1549" s="176"/>
      <c r="K1549" s="197"/>
      <c r="L1549" s="197"/>
      <c r="M1549" s="197"/>
      <c r="N1549" s="197"/>
      <c r="O1549" s="197"/>
      <c r="P1549" s="197"/>
      <c r="R1549" s="198"/>
      <c r="S1549" s="174"/>
      <c r="T1549" s="174"/>
      <c r="U1549" s="174"/>
      <c r="V1549" s="174"/>
      <c r="W1549" s="174"/>
      <c r="X1549" s="174"/>
      <c r="Y1549" s="174"/>
      <c r="Z1549" s="174"/>
      <c r="AA1549" s="174"/>
      <c r="AB1549" s="174"/>
      <c r="AC1549" s="174"/>
      <c r="AD1549" s="174"/>
      <c r="AE1549" s="174"/>
      <c r="AF1549" s="174"/>
      <c r="AG1549" s="174"/>
      <c r="AH1549" s="174"/>
      <c r="AI1549" s="174"/>
      <c r="AJ1549" s="174"/>
      <c r="AK1549" s="174"/>
      <c r="AL1549" s="174"/>
      <c r="AM1549" s="174"/>
      <c r="AN1549" s="174"/>
      <c r="AO1549" s="174"/>
      <c r="AP1549" s="174"/>
      <c r="AQ1549" s="174"/>
      <c r="AR1549" s="174"/>
      <c r="AS1549" s="174"/>
      <c r="AT1549" s="174"/>
      <c r="AU1549" s="174"/>
      <c r="AV1549" s="174"/>
      <c r="AW1549" s="174"/>
      <c r="AX1549" s="174"/>
      <c r="AY1549" s="174"/>
      <c r="AZ1549" s="174"/>
      <c r="BA1549" s="174"/>
      <c r="BB1549" s="174"/>
      <c r="BC1549" s="174"/>
      <c r="BD1549" s="174"/>
      <c r="BE1549" s="174"/>
      <c r="BF1549" s="174"/>
      <c r="BG1549" s="174"/>
      <c r="BH1549" s="174"/>
      <c r="BI1549" s="174"/>
      <c r="BJ1549" s="174"/>
      <c r="BK1549" s="174"/>
      <c r="BL1549" s="174"/>
      <c r="BM1549" s="174"/>
      <c r="BN1549" s="174"/>
      <c r="BO1549" s="174"/>
      <c r="BP1549" s="174"/>
      <c r="BQ1549" s="174"/>
      <c r="BR1549" s="174"/>
      <c r="BS1549" s="174"/>
      <c r="BT1549" s="174"/>
      <c r="BU1549" s="174"/>
      <c r="BV1549" s="174"/>
      <c r="BW1549" s="174"/>
      <c r="BX1549" s="174"/>
      <c r="BY1549" s="174"/>
      <c r="BZ1549" s="174"/>
      <c r="CA1549" s="174"/>
      <c r="CB1549" s="174"/>
      <c r="CC1549" s="174"/>
      <c r="CD1549" s="174"/>
      <c r="CE1549" s="174"/>
      <c r="CF1549" s="174"/>
      <c r="CG1549" s="174"/>
      <c r="CH1549" s="174"/>
      <c r="CI1549" s="174"/>
      <c r="CJ1549" s="174"/>
      <c r="CK1549" s="174"/>
      <c r="CL1549" s="174"/>
      <c r="CN1549" s="176"/>
      <c r="CO1549" s="174"/>
      <c r="CP1549" s="174"/>
      <c r="CQ1549" s="174"/>
      <c r="CR1549" s="174"/>
      <c r="CS1549" s="174"/>
      <c r="CT1549" s="174"/>
      <c r="CU1549" s="174"/>
      <c r="CV1549" s="174"/>
      <c r="CW1549" s="174"/>
      <c r="CX1549" s="174"/>
      <c r="CY1549" s="174"/>
      <c r="CZ1549" s="174"/>
      <c r="DA1549" s="174"/>
      <c r="DB1549" s="174"/>
      <c r="DC1549" s="174"/>
      <c r="DD1549" s="174"/>
      <c r="DE1549" s="174"/>
      <c r="DF1549" s="174"/>
      <c r="DG1549" s="174"/>
      <c r="DH1549" s="174"/>
      <c r="DI1549" s="174"/>
      <c r="DJ1549" s="174"/>
      <c r="DK1549" s="174"/>
      <c r="DL1549" s="174"/>
    </row>
    <row r="1550" spans="1:116" x14ac:dyDescent="0.4">
      <c r="A1550" s="174"/>
      <c r="E1550" s="8"/>
      <c r="G1550" s="175" t="s">
        <v>492</v>
      </c>
      <c r="H1550" s="174"/>
      <c r="I1550" s="176"/>
      <c r="J1550" s="176"/>
      <c r="K1550" s="197"/>
      <c r="L1550" s="197"/>
      <c r="M1550" s="197"/>
      <c r="N1550" s="197"/>
      <c r="O1550" s="197"/>
      <c r="P1550" s="197"/>
      <c r="R1550" s="198"/>
      <c r="S1550" s="174"/>
      <c r="T1550" s="174"/>
      <c r="U1550" s="174"/>
      <c r="V1550" s="174"/>
      <c r="W1550" s="174"/>
      <c r="X1550" s="174"/>
      <c r="Y1550" s="174"/>
      <c r="Z1550" s="174"/>
      <c r="AA1550" s="174"/>
      <c r="AB1550" s="174"/>
      <c r="AC1550" s="174"/>
      <c r="AD1550" s="174"/>
      <c r="AE1550" s="174"/>
      <c r="AF1550" s="174"/>
      <c r="AG1550" s="174"/>
      <c r="AH1550" s="174"/>
      <c r="AI1550" s="174"/>
      <c r="AJ1550" s="174"/>
      <c r="AK1550" s="174"/>
      <c r="AL1550" s="174"/>
      <c r="AM1550" s="174"/>
      <c r="AN1550" s="174"/>
      <c r="AO1550" s="174"/>
      <c r="AP1550" s="174"/>
      <c r="AQ1550" s="174"/>
      <c r="AR1550" s="174"/>
      <c r="AS1550" s="174"/>
      <c r="AT1550" s="174"/>
      <c r="AU1550" s="174"/>
      <c r="AV1550" s="174"/>
      <c r="AW1550" s="174"/>
      <c r="AX1550" s="174"/>
      <c r="AY1550" s="174"/>
      <c r="AZ1550" s="174"/>
      <c r="BA1550" s="174"/>
      <c r="BB1550" s="174"/>
      <c r="BC1550" s="174"/>
      <c r="BD1550" s="174"/>
      <c r="BE1550" s="174"/>
      <c r="BF1550" s="174"/>
      <c r="BG1550" s="174"/>
      <c r="BH1550" s="174"/>
      <c r="BI1550" s="174"/>
      <c r="BJ1550" s="174"/>
      <c r="BK1550" s="174"/>
      <c r="BL1550" s="174"/>
      <c r="BM1550" s="174"/>
      <c r="BN1550" s="174"/>
      <c r="BO1550" s="174"/>
      <c r="BP1550" s="174"/>
      <c r="BQ1550" s="174"/>
      <c r="BR1550" s="174"/>
      <c r="BS1550" s="174"/>
      <c r="BT1550" s="174"/>
      <c r="BU1550" s="174"/>
      <c r="BV1550" s="174"/>
      <c r="BW1550" s="174"/>
      <c r="BX1550" s="174"/>
      <c r="BY1550" s="174"/>
      <c r="BZ1550" s="174"/>
      <c r="CA1550" s="174"/>
      <c r="CB1550" s="174"/>
      <c r="CC1550" s="174"/>
      <c r="CD1550" s="174"/>
      <c r="CE1550" s="174"/>
      <c r="CF1550" s="174"/>
      <c r="CG1550" s="174"/>
      <c r="CH1550" s="174"/>
      <c r="CI1550" s="174"/>
      <c r="CJ1550" s="174"/>
      <c r="CK1550" s="174"/>
      <c r="CL1550" s="174"/>
      <c r="CN1550" s="176"/>
      <c r="CO1550" s="174"/>
      <c r="CP1550" s="174"/>
      <c r="CQ1550" s="174"/>
      <c r="CR1550" s="174"/>
      <c r="CS1550" s="174"/>
      <c r="CT1550" s="174"/>
      <c r="CU1550" s="174"/>
      <c r="CV1550" s="174"/>
      <c r="CW1550" s="174"/>
      <c r="CX1550" s="174"/>
      <c r="CY1550" s="174"/>
      <c r="CZ1550" s="174"/>
      <c r="DA1550" s="174"/>
      <c r="DB1550" s="174"/>
      <c r="DC1550" s="174"/>
      <c r="DD1550" s="174"/>
      <c r="DE1550" s="174"/>
      <c r="DF1550" s="174"/>
      <c r="DG1550" s="174"/>
      <c r="DH1550" s="174"/>
      <c r="DI1550" s="174"/>
      <c r="DJ1550" s="174"/>
      <c r="DK1550" s="174"/>
      <c r="DL1550" s="174"/>
    </row>
    <row r="1551" spans="1:116" x14ac:dyDescent="0.4">
      <c r="A1551" s="174"/>
      <c r="E1551" s="8"/>
      <c r="G1551" s="175" t="s">
        <v>461</v>
      </c>
      <c r="H1551" s="174"/>
      <c r="I1551" s="176"/>
      <c r="J1551" s="176"/>
      <c r="K1551" s="197"/>
      <c r="L1551" s="197"/>
      <c r="M1551" s="197"/>
      <c r="N1551" s="197"/>
      <c r="O1551" s="197"/>
      <c r="P1551" s="197"/>
      <c r="R1551" s="198"/>
      <c r="S1551" s="199" t="str">
        <f t="shared" ref="S1551:AX1551" si="2051">S$20</f>
        <v>S$16</v>
      </c>
      <c r="T1551" s="199" t="str">
        <f t="shared" si="2051"/>
        <v>T$16</v>
      </c>
      <c r="U1551" s="199" t="str">
        <f t="shared" si="2051"/>
        <v>U$16</v>
      </c>
      <c r="V1551" s="199" t="str">
        <f t="shared" si="2051"/>
        <v>V$16</v>
      </c>
      <c r="W1551" s="199" t="str">
        <f t="shared" si="2051"/>
        <v>W$16</v>
      </c>
      <c r="X1551" s="199" t="str">
        <f t="shared" si="2051"/>
        <v>X$16</v>
      </c>
      <c r="Y1551" s="199" t="str">
        <f t="shared" si="2051"/>
        <v>Y$16</v>
      </c>
      <c r="Z1551" s="199" t="str">
        <f t="shared" si="2051"/>
        <v>Z$16</v>
      </c>
      <c r="AA1551" s="199" t="str">
        <f t="shared" si="2051"/>
        <v>AA$16</v>
      </c>
      <c r="AB1551" s="199" t="str">
        <f t="shared" si="2051"/>
        <v>AB$16</v>
      </c>
      <c r="AC1551" s="199" t="str">
        <f t="shared" si="2051"/>
        <v>AC$16</v>
      </c>
      <c r="AD1551" s="199" t="str">
        <f t="shared" si="2051"/>
        <v>AD$16</v>
      </c>
      <c r="AE1551" s="199" t="str">
        <f t="shared" si="2051"/>
        <v>AE$16</v>
      </c>
      <c r="AF1551" s="199" t="str">
        <f t="shared" si="2051"/>
        <v>AF$16</v>
      </c>
      <c r="AG1551" s="199" t="str">
        <f t="shared" si="2051"/>
        <v>AG$16</v>
      </c>
      <c r="AH1551" s="199" t="str">
        <f t="shared" si="2051"/>
        <v>AH$16</v>
      </c>
      <c r="AI1551" s="199" t="str">
        <f t="shared" si="2051"/>
        <v>AI$16</v>
      </c>
      <c r="AJ1551" s="199" t="str">
        <f t="shared" si="2051"/>
        <v>AJ$16</v>
      </c>
      <c r="AK1551" s="199" t="str">
        <f t="shared" si="2051"/>
        <v>AK$16</v>
      </c>
      <c r="AL1551" s="199" t="str">
        <f t="shared" si="2051"/>
        <v>AL$16</v>
      </c>
      <c r="AM1551" s="199" t="str">
        <f t="shared" si="2051"/>
        <v>AM$16</v>
      </c>
      <c r="AN1551" s="199" t="str">
        <f t="shared" si="2051"/>
        <v>AN$16</v>
      </c>
      <c r="AO1551" s="199" t="str">
        <f t="shared" si="2051"/>
        <v>AO$16</v>
      </c>
      <c r="AP1551" s="199" t="str">
        <f t="shared" si="2051"/>
        <v>AP$16</v>
      </c>
      <c r="AQ1551" s="199" t="str">
        <f t="shared" si="2051"/>
        <v>AQ$16</v>
      </c>
      <c r="AR1551" s="199" t="str">
        <f t="shared" si="2051"/>
        <v>AR$16</v>
      </c>
      <c r="AS1551" s="199" t="str">
        <f t="shared" si="2051"/>
        <v>AS$16</v>
      </c>
      <c r="AT1551" s="199" t="str">
        <f t="shared" si="2051"/>
        <v>AT$16</v>
      </c>
      <c r="AU1551" s="199" t="str">
        <f t="shared" si="2051"/>
        <v>AU$16</v>
      </c>
      <c r="AV1551" s="199" t="str">
        <f t="shared" si="2051"/>
        <v>AV$16</v>
      </c>
      <c r="AW1551" s="199" t="str">
        <f t="shared" si="2051"/>
        <v>AW$16</v>
      </c>
      <c r="AX1551" s="199" t="str">
        <f t="shared" si="2051"/>
        <v>AX$16</v>
      </c>
      <c r="AY1551" s="199" t="str">
        <f t="shared" ref="AY1551:CD1551" si="2052">AY$20</f>
        <v>AY$16</v>
      </c>
      <c r="AZ1551" s="199" t="str">
        <f t="shared" si="2052"/>
        <v>AZ$16</v>
      </c>
      <c r="BA1551" s="199" t="str">
        <f t="shared" si="2052"/>
        <v>BA$16</v>
      </c>
      <c r="BB1551" s="199" t="str">
        <f t="shared" si="2052"/>
        <v>BB$16</v>
      </c>
      <c r="BC1551" s="199" t="str">
        <f t="shared" si="2052"/>
        <v>BC$16</v>
      </c>
      <c r="BD1551" s="199" t="str">
        <f t="shared" si="2052"/>
        <v>BD$16</v>
      </c>
      <c r="BE1551" s="199" t="str">
        <f t="shared" si="2052"/>
        <v>BE$16</v>
      </c>
      <c r="BF1551" s="199" t="str">
        <f t="shared" si="2052"/>
        <v>BF$16</v>
      </c>
      <c r="BG1551" s="199" t="str">
        <f t="shared" si="2052"/>
        <v>BG$16</v>
      </c>
      <c r="BH1551" s="199" t="str">
        <f t="shared" si="2052"/>
        <v>BH$16</v>
      </c>
      <c r="BI1551" s="199" t="str">
        <f t="shared" si="2052"/>
        <v>BI$16</v>
      </c>
      <c r="BJ1551" s="199" t="str">
        <f t="shared" si="2052"/>
        <v>BJ$16</v>
      </c>
      <c r="BK1551" s="199" t="str">
        <f t="shared" si="2052"/>
        <v>BK$16</v>
      </c>
      <c r="BL1551" s="199" t="str">
        <f t="shared" si="2052"/>
        <v>BL$16</v>
      </c>
      <c r="BM1551" s="199" t="str">
        <f t="shared" si="2052"/>
        <v>BM$16</v>
      </c>
      <c r="BN1551" s="199" t="str">
        <f t="shared" si="2052"/>
        <v>BN$16</v>
      </c>
      <c r="BO1551" s="199" t="str">
        <f t="shared" si="2052"/>
        <v>BO$16</v>
      </c>
      <c r="BP1551" s="199" t="str">
        <f t="shared" si="2052"/>
        <v>BP$16</v>
      </c>
      <c r="BQ1551" s="199" t="str">
        <f t="shared" si="2052"/>
        <v>BQ$16</v>
      </c>
      <c r="BR1551" s="199" t="str">
        <f t="shared" si="2052"/>
        <v>BR$16</v>
      </c>
      <c r="BS1551" s="199" t="str">
        <f t="shared" si="2052"/>
        <v>BS$16</v>
      </c>
      <c r="BT1551" s="199" t="str">
        <f t="shared" si="2052"/>
        <v>BT$16</v>
      </c>
      <c r="BU1551" s="199" t="str">
        <f t="shared" si="2052"/>
        <v>BU$16</v>
      </c>
      <c r="BV1551" s="199" t="str">
        <f t="shared" si="2052"/>
        <v>BV$16</v>
      </c>
      <c r="BW1551" s="199" t="str">
        <f t="shared" si="2052"/>
        <v>BW$16</v>
      </c>
      <c r="BX1551" s="199" t="str">
        <f t="shared" si="2052"/>
        <v>BX$16</v>
      </c>
      <c r="BY1551" s="199" t="str">
        <f t="shared" si="2052"/>
        <v>BY$16</v>
      </c>
      <c r="BZ1551" s="199" t="str">
        <f t="shared" si="2052"/>
        <v>BZ$16</v>
      </c>
      <c r="CA1551" s="199" t="str">
        <f t="shared" si="2052"/>
        <v>CA$16</v>
      </c>
      <c r="CB1551" s="199" t="str">
        <f t="shared" si="2052"/>
        <v>CB$16</v>
      </c>
      <c r="CC1551" s="199" t="str">
        <f t="shared" si="2052"/>
        <v>CC$16</v>
      </c>
      <c r="CD1551" s="199" t="str">
        <f t="shared" si="2052"/>
        <v>CD$16</v>
      </c>
      <c r="CE1551" s="199" t="str">
        <f t="shared" ref="CE1551:CL1551" si="2053">CE$20</f>
        <v>CE$16</v>
      </c>
      <c r="CF1551" s="199" t="str">
        <f t="shared" si="2053"/>
        <v>CF$16</v>
      </c>
      <c r="CG1551" s="199" t="str">
        <f t="shared" si="2053"/>
        <v>CG$16</v>
      </c>
      <c r="CH1551" s="199" t="str">
        <f t="shared" si="2053"/>
        <v>CH$16</v>
      </c>
      <c r="CI1551" s="199" t="str">
        <f t="shared" si="2053"/>
        <v>CI$16</v>
      </c>
      <c r="CJ1551" s="199" t="str">
        <f t="shared" si="2053"/>
        <v>CJ$16</v>
      </c>
      <c r="CK1551" s="199" t="str">
        <f t="shared" si="2053"/>
        <v>CK$16</v>
      </c>
      <c r="CL1551" s="199" t="str">
        <f t="shared" si="2053"/>
        <v>CL$16</v>
      </c>
      <c r="CN1551" s="176"/>
      <c r="CO1551" s="199" t="str">
        <f t="shared" ref="CO1551:DL1551" si="2054">CO$20</f>
        <v>CO$16</v>
      </c>
      <c r="CP1551" s="199" t="str">
        <f t="shared" si="2054"/>
        <v>CP$16</v>
      </c>
      <c r="CQ1551" s="199" t="str">
        <f t="shared" si="2054"/>
        <v>CQ$16</v>
      </c>
      <c r="CR1551" s="199" t="str">
        <f t="shared" si="2054"/>
        <v>CR$16</v>
      </c>
      <c r="CS1551" s="199" t="str">
        <f t="shared" si="2054"/>
        <v>CS$16</v>
      </c>
      <c r="CT1551" s="199" t="str">
        <f t="shared" si="2054"/>
        <v>CT$16</v>
      </c>
      <c r="CU1551" s="199" t="str">
        <f t="shared" si="2054"/>
        <v>CU$16</v>
      </c>
      <c r="CV1551" s="199" t="str">
        <f t="shared" si="2054"/>
        <v>CV$16</v>
      </c>
      <c r="CW1551" s="199" t="str">
        <f t="shared" si="2054"/>
        <v>CW$16</v>
      </c>
      <c r="CX1551" s="199" t="str">
        <f t="shared" si="2054"/>
        <v>CX$16</v>
      </c>
      <c r="CY1551" s="199" t="str">
        <f t="shared" si="2054"/>
        <v>CY$16</v>
      </c>
      <c r="CZ1551" s="199" t="str">
        <f t="shared" si="2054"/>
        <v>CZ$16</v>
      </c>
      <c r="DA1551" s="199" t="str">
        <f t="shared" si="2054"/>
        <v>DA$16</v>
      </c>
      <c r="DB1551" s="199" t="str">
        <f t="shared" si="2054"/>
        <v>DB$16</v>
      </c>
      <c r="DC1551" s="199" t="str">
        <f t="shared" si="2054"/>
        <v>DC$16</v>
      </c>
      <c r="DD1551" s="199" t="str">
        <f t="shared" si="2054"/>
        <v>DD$16</v>
      </c>
      <c r="DE1551" s="199" t="str">
        <f t="shared" si="2054"/>
        <v>DE$16</v>
      </c>
      <c r="DF1551" s="199" t="str">
        <f t="shared" si="2054"/>
        <v>DF$16</v>
      </c>
      <c r="DG1551" s="199" t="str">
        <f t="shared" si="2054"/>
        <v>DG$16</v>
      </c>
      <c r="DH1551" s="199" t="str">
        <f t="shared" si="2054"/>
        <v>DH$16</v>
      </c>
      <c r="DI1551" s="199" t="str">
        <f t="shared" si="2054"/>
        <v>DI$16</v>
      </c>
      <c r="DJ1551" s="199" t="str">
        <f t="shared" si="2054"/>
        <v>DJ$16</v>
      </c>
      <c r="DK1551" s="199" t="str">
        <f t="shared" si="2054"/>
        <v>DK$16</v>
      </c>
      <c r="DL1551" s="199" t="str">
        <f t="shared" si="2054"/>
        <v>DL$16</v>
      </c>
    </row>
    <row r="1552" spans="1:116" x14ac:dyDescent="0.4">
      <c r="A1552" s="174"/>
      <c r="E1552" s="8"/>
      <c r="G1552" s="175" t="s">
        <v>462</v>
      </c>
      <c r="H1552" s="200"/>
      <c r="I1552" s="201"/>
      <c r="J1552" s="201"/>
      <c r="K1552" s="202"/>
      <c r="L1552" s="202"/>
      <c r="M1552" s="202"/>
      <c r="N1552" s="202"/>
      <c r="O1552" s="202"/>
      <c r="P1552" s="202"/>
      <c r="R1552" s="202"/>
      <c r="S1552" s="199" t="str">
        <f t="shared" ref="S1552:AX1552" si="2055">S$21</f>
        <v>S$17</v>
      </c>
      <c r="T1552" s="199" t="str">
        <f t="shared" si="2055"/>
        <v>T$17</v>
      </c>
      <c r="U1552" s="199" t="str">
        <f t="shared" si="2055"/>
        <v>U$17</v>
      </c>
      <c r="V1552" s="199" t="str">
        <f t="shared" si="2055"/>
        <v>V$17</v>
      </c>
      <c r="W1552" s="199" t="str">
        <f t="shared" si="2055"/>
        <v>W$17</v>
      </c>
      <c r="X1552" s="199" t="str">
        <f t="shared" si="2055"/>
        <v>X$17</v>
      </c>
      <c r="Y1552" s="199" t="str">
        <f t="shared" si="2055"/>
        <v>Y$17</v>
      </c>
      <c r="Z1552" s="199" t="str">
        <f t="shared" si="2055"/>
        <v>Z$17</v>
      </c>
      <c r="AA1552" s="199" t="str">
        <f t="shared" si="2055"/>
        <v>AA$17</v>
      </c>
      <c r="AB1552" s="199" t="str">
        <f t="shared" si="2055"/>
        <v>AB$17</v>
      </c>
      <c r="AC1552" s="199" t="str">
        <f t="shared" si="2055"/>
        <v>AC$17</v>
      </c>
      <c r="AD1552" s="199" t="str">
        <f t="shared" si="2055"/>
        <v>AD$17</v>
      </c>
      <c r="AE1552" s="199" t="str">
        <f t="shared" si="2055"/>
        <v>AE$17</v>
      </c>
      <c r="AF1552" s="199" t="str">
        <f t="shared" si="2055"/>
        <v>AF$17</v>
      </c>
      <c r="AG1552" s="199" t="str">
        <f t="shared" si="2055"/>
        <v>AG$17</v>
      </c>
      <c r="AH1552" s="199" t="str">
        <f t="shared" si="2055"/>
        <v>AH$17</v>
      </c>
      <c r="AI1552" s="199" t="str">
        <f t="shared" si="2055"/>
        <v>AI$17</v>
      </c>
      <c r="AJ1552" s="199" t="str">
        <f t="shared" si="2055"/>
        <v>AJ$17</v>
      </c>
      <c r="AK1552" s="199" t="str">
        <f t="shared" si="2055"/>
        <v>AK$17</v>
      </c>
      <c r="AL1552" s="199" t="str">
        <f t="shared" si="2055"/>
        <v>AL$17</v>
      </c>
      <c r="AM1552" s="199" t="str">
        <f t="shared" si="2055"/>
        <v>AM$17</v>
      </c>
      <c r="AN1552" s="199" t="str">
        <f t="shared" si="2055"/>
        <v>AN$17</v>
      </c>
      <c r="AO1552" s="199" t="str">
        <f t="shared" si="2055"/>
        <v>AO$17</v>
      </c>
      <c r="AP1552" s="199" t="str">
        <f t="shared" si="2055"/>
        <v>AP$17</v>
      </c>
      <c r="AQ1552" s="199" t="str">
        <f t="shared" si="2055"/>
        <v>AQ$17</v>
      </c>
      <c r="AR1552" s="199" t="str">
        <f t="shared" si="2055"/>
        <v>AR$17</v>
      </c>
      <c r="AS1552" s="199" t="str">
        <f t="shared" si="2055"/>
        <v>AS$17</v>
      </c>
      <c r="AT1552" s="199" t="str">
        <f t="shared" si="2055"/>
        <v>AT$17</v>
      </c>
      <c r="AU1552" s="199" t="str">
        <f t="shared" si="2055"/>
        <v>AU$17</v>
      </c>
      <c r="AV1552" s="199" t="str">
        <f t="shared" si="2055"/>
        <v>AV$17</v>
      </c>
      <c r="AW1552" s="199" t="str">
        <f t="shared" si="2055"/>
        <v>AW$17</v>
      </c>
      <c r="AX1552" s="199" t="str">
        <f t="shared" si="2055"/>
        <v>AX$17</v>
      </c>
      <c r="AY1552" s="199" t="str">
        <f t="shared" ref="AY1552:CD1552" si="2056">AY$21</f>
        <v>AY$17</v>
      </c>
      <c r="AZ1552" s="199" t="str">
        <f t="shared" si="2056"/>
        <v>AZ$17</v>
      </c>
      <c r="BA1552" s="199" t="str">
        <f t="shared" si="2056"/>
        <v>BA$17</v>
      </c>
      <c r="BB1552" s="199" t="str">
        <f t="shared" si="2056"/>
        <v>BB$17</v>
      </c>
      <c r="BC1552" s="199" t="str">
        <f t="shared" si="2056"/>
        <v>BC$17</v>
      </c>
      <c r="BD1552" s="199" t="str">
        <f t="shared" si="2056"/>
        <v>BD$17</v>
      </c>
      <c r="BE1552" s="199" t="str">
        <f t="shared" si="2056"/>
        <v>BE$17</v>
      </c>
      <c r="BF1552" s="199" t="str">
        <f t="shared" si="2056"/>
        <v>BF$17</v>
      </c>
      <c r="BG1552" s="199" t="str">
        <f t="shared" si="2056"/>
        <v>BG$17</v>
      </c>
      <c r="BH1552" s="199" t="str">
        <f t="shared" si="2056"/>
        <v>BH$17</v>
      </c>
      <c r="BI1552" s="199" t="str">
        <f t="shared" si="2056"/>
        <v>BI$17</v>
      </c>
      <c r="BJ1552" s="199" t="str">
        <f t="shared" si="2056"/>
        <v>BJ$17</v>
      </c>
      <c r="BK1552" s="199" t="str">
        <f t="shared" si="2056"/>
        <v>BK$17</v>
      </c>
      <c r="BL1552" s="199" t="str">
        <f t="shared" si="2056"/>
        <v>BL$17</v>
      </c>
      <c r="BM1552" s="199" t="str">
        <f t="shared" si="2056"/>
        <v>BM$17</v>
      </c>
      <c r="BN1552" s="199" t="str">
        <f t="shared" si="2056"/>
        <v>BN$17</v>
      </c>
      <c r="BO1552" s="199" t="str">
        <f t="shared" si="2056"/>
        <v>BO$17</v>
      </c>
      <c r="BP1552" s="199" t="str">
        <f t="shared" si="2056"/>
        <v>BP$17</v>
      </c>
      <c r="BQ1552" s="199" t="str">
        <f t="shared" si="2056"/>
        <v>BQ$17</v>
      </c>
      <c r="BR1552" s="199" t="str">
        <f t="shared" si="2056"/>
        <v>BR$17</v>
      </c>
      <c r="BS1552" s="199" t="str">
        <f t="shared" si="2056"/>
        <v>BS$17</v>
      </c>
      <c r="BT1552" s="199" t="str">
        <f t="shared" si="2056"/>
        <v>BT$17</v>
      </c>
      <c r="BU1552" s="199" t="str">
        <f t="shared" si="2056"/>
        <v>BU$17</v>
      </c>
      <c r="BV1552" s="199" t="str">
        <f t="shared" si="2056"/>
        <v>BV$17</v>
      </c>
      <c r="BW1552" s="199" t="str">
        <f t="shared" si="2056"/>
        <v>BW$17</v>
      </c>
      <c r="BX1552" s="199" t="str">
        <f t="shared" si="2056"/>
        <v>BX$17</v>
      </c>
      <c r="BY1552" s="199" t="str">
        <f t="shared" si="2056"/>
        <v>BY$17</v>
      </c>
      <c r="BZ1552" s="199" t="str">
        <f t="shared" si="2056"/>
        <v>BZ$17</v>
      </c>
      <c r="CA1552" s="199" t="str">
        <f t="shared" si="2056"/>
        <v>CA$17</v>
      </c>
      <c r="CB1552" s="199" t="str">
        <f t="shared" si="2056"/>
        <v>CB$17</v>
      </c>
      <c r="CC1552" s="199" t="str">
        <f t="shared" si="2056"/>
        <v>CC$17</v>
      </c>
      <c r="CD1552" s="199" t="str">
        <f t="shared" si="2056"/>
        <v>CD$17</v>
      </c>
      <c r="CE1552" s="199" t="str">
        <f t="shared" ref="CE1552:CL1552" si="2057">CE$21</f>
        <v>CE$17</v>
      </c>
      <c r="CF1552" s="199" t="str">
        <f t="shared" si="2057"/>
        <v>CF$17</v>
      </c>
      <c r="CG1552" s="199" t="str">
        <f t="shared" si="2057"/>
        <v>CG$17</v>
      </c>
      <c r="CH1552" s="199" t="str">
        <f t="shared" si="2057"/>
        <v>CH$17</v>
      </c>
      <c r="CI1552" s="199" t="str">
        <f t="shared" si="2057"/>
        <v>CI$17</v>
      </c>
      <c r="CJ1552" s="199" t="str">
        <f t="shared" si="2057"/>
        <v>CJ$17</v>
      </c>
      <c r="CK1552" s="199" t="str">
        <f t="shared" si="2057"/>
        <v>CK$17</v>
      </c>
      <c r="CL1552" s="199" t="str">
        <f t="shared" si="2057"/>
        <v>CL$17</v>
      </c>
      <c r="CN1552" s="201"/>
      <c r="CO1552" s="199" t="str">
        <f t="shared" ref="CO1552:DL1552" si="2058">CO$21</f>
        <v>CO$17</v>
      </c>
      <c r="CP1552" s="199" t="str">
        <f t="shared" si="2058"/>
        <v>CP$17</v>
      </c>
      <c r="CQ1552" s="199" t="str">
        <f t="shared" si="2058"/>
        <v>CQ$17</v>
      </c>
      <c r="CR1552" s="199" t="str">
        <f t="shared" si="2058"/>
        <v>CR$17</v>
      </c>
      <c r="CS1552" s="199" t="str">
        <f t="shared" si="2058"/>
        <v>CS$17</v>
      </c>
      <c r="CT1552" s="199" t="str">
        <f t="shared" si="2058"/>
        <v>CT$17</v>
      </c>
      <c r="CU1552" s="199" t="str">
        <f t="shared" si="2058"/>
        <v>CU$17</v>
      </c>
      <c r="CV1552" s="199" t="str">
        <f t="shared" si="2058"/>
        <v>CV$17</v>
      </c>
      <c r="CW1552" s="199" t="str">
        <f t="shared" si="2058"/>
        <v>CW$17</v>
      </c>
      <c r="CX1552" s="199" t="str">
        <f t="shared" si="2058"/>
        <v>CX$17</v>
      </c>
      <c r="CY1552" s="199" t="str">
        <f t="shared" si="2058"/>
        <v>CY$17</v>
      </c>
      <c r="CZ1552" s="199" t="str">
        <f t="shared" si="2058"/>
        <v>CZ$17</v>
      </c>
      <c r="DA1552" s="199" t="str">
        <f t="shared" si="2058"/>
        <v>DA$17</v>
      </c>
      <c r="DB1552" s="199" t="str">
        <f t="shared" si="2058"/>
        <v>DB$17</v>
      </c>
      <c r="DC1552" s="199" t="str">
        <f t="shared" si="2058"/>
        <v>DC$17</v>
      </c>
      <c r="DD1552" s="199" t="str">
        <f t="shared" si="2058"/>
        <v>DD$17</v>
      </c>
      <c r="DE1552" s="199" t="str">
        <f t="shared" si="2058"/>
        <v>DE$17</v>
      </c>
      <c r="DF1552" s="199" t="str">
        <f t="shared" si="2058"/>
        <v>DF$17</v>
      </c>
      <c r="DG1552" s="199" t="str">
        <f t="shared" si="2058"/>
        <v>DG$17</v>
      </c>
      <c r="DH1552" s="199" t="str">
        <f t="shared" si="2058"/>
        <v>DH$17</v>
      </c>
      <c r="DI1552" s="199" t="str">
        <f t="shared" si="2058"/>
        <v>DI$17</v>
      </c>
      <c r="DJ1552" s="199" t="str">
        <f t="shared" si="2058"/>
        <v>DJ$17</v>
      </c>
      <c r="DK1552" s="199" t="str">
        <f t="shared" si="2058"/>
        <v>DK$17</v>
      </c>
      <c r="DL1552" s="199" t="str">
        <f t="shared" si="2058"/>
        <v>DL$17</v>
      </c>
    </row>
    <row r="1553" spans="1:116" x14ac:dyDescent="0.4">
      <c r="A1553" s="174"/>
      <c r="E1553" s="8"/>
      <c r="G1553" s="175" t="s">
        <v>491</v>
      </c>
      <c r="H1553" s="200"/>
      <c r="I1553" s="201"/>
      <c r="J1553" s="201"/>
      <c r="K1553" s="202"/>
      <c r="L1553" s="202"/>
      <c r="M1553" s="202"/>
      <c r="N1553" s="202"/>
      <c r="O1553" s="202"/>
      <c r="P1553" s="202"/>
      <c r="R1553" s="202"/>
      <c r="S1553" s="190"/>
      <c r="T1553" s="190"/>
      <c r="U1553" s="190"/>
      <c r="V1553" s="190"/>
      <c r="W1553" s="190"/>
      <c r="X1553" s="190"/>
      <c r="Y1553" s="190"/>
      <c r="Z1553" s="190"/>
      <c r="AA1553" s="190"/>
      <c r="AB1553" s="190"/>
      <c r="AC1553" s="190"/>
      <c r="AD1553" s="190"/>
      <c r="AE1553" s="190"/>
      <c r="AF1553" s="190"/>
      <c r="AG1553" s="190"/>
      <c r="AH1553" s="190"/>
      <c r="AI1553" s="190"/>
      <c r="AJ1553" s="190"/>
      <c r="AK1553" s="190"/>
      <c r="AL1553" s="190"/>
      <c r="AM1553" s="190"/>
      <c r="AN1553" s="190"/>
      <c r="AO1553" s="190"/>
      <c r="AP1553" s="190"/>
      <c r="AQ1553" s="190"/>
      <c r="AR1553" s="190"/>
      <c r="AS1553" s="190"/>
      <c r="AT1553" s="190"/>
      <c r="AU1553" s="190"/>
      <c r="AV1553" s="190"/>
      <c r="AW1553" s="190"/>
      <c r="AX1553" s="190"/>
      <c r="AY1553" s="190"/>
      <c r="AZ1553" s="190"/>
      <c r="BA1553" s="190"/>
      <c r="BB1553" s="190"/>
      <c r="BC1553" s="190"/>
      <c r="BD1553" s="190"/>
      <c r="BE1553" s="190"/>
      <c r="BF1553" s="190"/>
      <c r="BG1553" s="190"/>
      <c r="BH1553" s="190"/>
      <c r="BI1553" s="190"/>
      <c r="BJ1553" s="190"/>
      <c r="BK1553" s="190"/>
      <c r="BL1553" s="190"/>
      <c r="BM1553" s="190"/>
      <c r="BN1553" s="190"/>
      <c r="BO1553" s="190"/>
      <c r="BP1553" s="190"/>
      <c r="BQ1553" s="190"/>
      <c r="BR1553" s="190"/>
      <c r="BS1553" s="190"/>
      <c r="BT1553" s="190"/>
      <c r="BU1553" s="190"/>
      <c r="BV1553" s="190"/>
      <c r="BW1553" s="190"/>
      <c r="BX1553" s="190"/>
      <c r="BY1553" s="190"/>
      <c r="BZ1553" s="190"/>
      <c r="CA1553" s="190"/>
      <c r="CB1553" s="190"/>
      <c r="CC1553" s="190"/>
      <c r="CD1553" s="190"/>
      <c r="CE1553" s="190"/>
      <c r="CF1553" s="190"/>
      <c r="CG1553" s="190"/>
      <c r="CH1553" s="190"/>
      <c r="CI1553" s="190"/>
      <c r="CJ1553" s="190"/>
      <c r="CK1553" s="190"/>
      <c r="CL1553" s="190"/>
      <c r="CN1553" s="201"/>
      <c r="CO1553" s="190"/>
      <c r="CP1553" s="190"/>
      <c r="CQ1553" s="190"/>
      <c r="CR1553" s="190"/>
      <c r="CS1553" s="190"/>
      <c r="CT1553" s="190"/>
      <c r="CU1553" s="190"/>
      <c r="CV1553" s="190"/>
      <c r="CW1553" s="190"/>
      <c r="CX1553" s="190"/>
      <c r="CY1553" s="190"/>
      <c r="CZ1553" s="190"/>
      <c r="DA1553" s="190"/>
      <c r="DB1553" s="190"/>
      <c r="DC1553" s="190"/>
      <c r="DD1553" s="190"/>
      <c r="DE1553" s="190"/>
      <c r="DF1553" s="190"/>
      <c r="DG1553" s="190"/>
      <c r="DH1553" s="190"/>
      <c r="DI1553" s="190"/>
      <c r="DJ1553" s="190"/>
      <c r="DK1553" s="190"/>
      <c r="DL1553" s="190"/>
    </row>
    <row r="1554" spans="1:116" x14ac:dyDescent="0.4">
      <c r="A1554" s="174"/>
      <c r="E1554" s="8"/>
      <c r="G1554" s="175" t="s">
        <v>505</v>
      </c>
      <c r="H1554" s="200"/>
      <c r="I1554" s="201"/>
      <c r="J1554" s="201"/>
      <c r="K1554" s="202"/>
      <c r="L1554" s="202"/>
      <c r="M1554" s="202"/>
      <c r="N1554" s="202"/>
      <c r="O1554" s="202"/>
      <c r="P1554" s="202"/>
      <c r="R1554" s="202"/>
      <c r="S1554" s="190"/>
      <c r="T1554" s="190"/>
      <c r="U1554" s="190"/>
      <c r="V1554" s="190"/>
      <c r="W1554" s="190"/>
      <c r="X1554" s="190"/>
      <c r="Y1554" s="190"/>
      <c r="Z1554" s="190"/>
      <c r="AA1554" s="190"/>
      <c r="AB1554" s="190"/>
      <c r="AC1554" s="190"/>
      <c r="AD1554" s="190"/>
      <c r="AE1554" s="190"/>
      <c r="AF1554" s="190"/>
      <c r="AG1554" s="190"/>
      <c r="AH1554" s="190"/>
      <c r="AI1554" s="190"/>
      <c r="AJ1554" s="190"/>
      <c r="AK1554" s="190"/>
      <c r="AL1554" s="190"/>
      <c r="AM1554" s="190"/>
      <c r="AN1554" s="190"/>
      <c r="AO1554" s="190"/>
      <c r="AP1554" s="190"/>
      <c r="AQ1554" s="190"/>
      <c r="AR1554" s="190"/>
      <c r="AS1554" s="190"/>
      <c r="AT1554" s="190"/>
      <c r="AU1554" s="190"/>
      <c r="AV1554" s="190"/>
      <c r="AW1554" s="190"/>
      <c r="AX1554" s="190"/>
      <c r="AY1554" s="190"/>
      <c r="AZ1554" s="190"/>
      <c r="BA1554" s="190"/>
      <c r="BB1554" s="190"/>
      <c r="BC1554" s="190"/>
      <c r="BD1554" s="190"/>
      <c r="BE1554" s="190"/>
      <c r="BF1554" s="190"/>
      <c r="BG1554" s="190"/>
      <c r="BH1554" s="190"/>
      <c r="BI1554" s="190"/>
      <c r="BJ1554" s="190"/>
      <c r="BK1554" s="190"/>
      <c r="BL1554" s="190"/>
      <c r="BM1554" s="190"/>
      <c r="BN1554" s="190"/>
      <c r="BO1554" s="190"/>
      <c r="BP1554" s="190"/>
      <c r="BQ1554" s="190"/>
      <c r="BR1554" s="190"/>
      <c r="BS1554" s="190"/>
      <c r="BT1554" s="190"/>
      <c r="BU1554" s="190"/>
      <c r="BV1554" s="190"/>
      <c r="BW1554" s="190"/>
      <c r="BX1554" s="190"/>
      <c r="BY1554" s="190"/>
      <c r="BZ1554" s="190"/>
      <c r="CA1554" s="190"/>
      <c r="CB1554" s="190"/>
      <c r="CC1554" s="190"/>
      <c r="CD1554" s="190"/>
      <c r="CE1554" s="190"/>
      <c r="CF1554" s="190"/>
      <c r="CG1554" s="190"/>
      <c r="CH1554" s="190"/>
      <c r="CI1554" s="190"/>
      <c r="CJ1554" s="190"/>
      <c r="CK1554" s="190"/>
      <c r="CL1554" s="190"/>
      <c r="CN1554" s="201"/>
      <c r="CO1554" s="190"/>
      <c r="CP1554" s="190"/>
      <c r="CQ1554" s="190"/>
      <c r="CR1554" s="190"/>
      <c r="CS1554" s="190"/>
      <c r="CT1554" s="190"/>
      <c r="CU1554" s="190"/>
      <c r="CV1554" s="190"/>
      <c r="CW1554" s="190"/>
      <c r="CX1554" s="190"/>
      <c r="CY1554" s="190"/>
      <c r="CZ1554" s="190"/>
      <c r="DA1554" s="190"/>
      <c r="DB1554" s="190"/>
      <c r="DC1554" s="190"/>
      <c r="DD1554" s="190"/>
      <c r="DE1554" s="190"/>
      <c r="DF1554" s="190"/>
      <c r="DG1554" s="190"/>
      <c r="DH1554" s="190"/>
      <c r="DI1554" s="190"/>
      <c r="DJ1554" s="190"/>
      <c r="DK1554" s="190"/>
      <c r="DL1554" s="190"/>
    </row>
    <row r="1555" spans="1:116" x14ac:dyDescent="0.4">
      <c r="A1555" s="174"/>
      <c r="E1555" s="8"/>
      <c r="G1555" s="175" t="s">
        <v>463</v>
      </c>
      <c r="H1555" s="200"/>
      <c r="I1555" s="201"/>
      <c r="J1555" s="201"/>
      <c r="K1555" s="202"/>
      <c r="L1555" s="202"/>
      <c r="M1555" s="202"/>
      <c r="N1555" s="202"/>
      <c r="O1555" s="202"/>
      <c r="P1555" s="202"/>
      <c r="R1555" s="202"/>
      <c r="S1555" s="190" t="str">
        <f t="shared" ref="S1555:AX1555" si="2059">S$22</f>
        <v>S$18</v>
      </c>
      <c r="T1555" s="190" t="str">
        <f t="shared" si="2059"/>
        <v>T$18</v>
      </c>
      <c r="U1555" s="190" t="str">
        <f t="shared" si="2059"/>
        <v>U$18</v>
      </c>
      <c r="V1555" s="190" t="str">
        <f t="shared" si="2059"/>
        <v>V$18</v>
      </c>
      <c r="W1555" s="190" t="str">
        <f t="shared" si="2059"/>
        <v>W$18</v>
      </c>
      <c r="X1555" s="190" t="str">
        <f t="shared" si="2059"/>
        <v>X$18</v>
      </c>
      <c r="Y1555" s="190" t="str">
        <f t="shared" si="2059"/>
        <v>Y$18</v>
      </c>
      <c r="Z1555" s="190" t="str">
        <f t="shared" si="2059"/>
        <v>Z$18</v>
      </c>
      <c r="AA1555" s="190" t="str">
        <f t="shared" si="2059"/>
        <v>AA$18</v>
      </c>
      <c r="AB1555" s="190" t="str">
        <f t="shared" si="2059"/>
        <v>AB$18</v>
      </c>
      <c r="AC1555" s="190" t="str">
        <f t="shared" si="2059"/>
        <v>AC$18</v>
      </c>
      <c r="AD1555" s="190" t="str">
        <f t="shared" si="2059"/>
        <v>AD$18</v>
      </c>
      <c r="AE1555" s="190" t="str">
        <f t="shared" si="2059"/>
        <v>AE$18</v>
      </c>
      <c r="AF1555" s="190" t="str">
        <f t="shared" si="2059"/>
        <v>AF$18</v>
      </c>
      <c r="AG1555" s="190" t="str">
        <f t="shared" si="2059"/>
        <v>AG$18</v>
      </c>
      <c r="AH1555" s="190" t="str">
        <f t="shared" si="2059"/>
        <v>AH$18</v>
      </c>
      <c r="AI1555" s="190" t="str">
        <f t="shared" si="2059"/>
        <v>AI$18</v>
      </c>
      <c r="AJ1555" s="190" t="str">
        <f t="shared" si="2059"/>
        <v>AJ$18</v>
      </c>
      <c r="AK1555" s="190" t="str">
        <f t="shared" si="2059"/>
        <v>AK$18</v>
      </c>
      <c r="AL1555" s="190" t="str">
        <f t="shared" si="2059"/>
        <v>AL$18</v>
      </c>
      <c r="AM1555" s="190" t="str">
        <f t="shared" si="2059"/>
        <v>AM$18</v>
      </c>
      <c r="AN1555" s="190" t="str">
        <f t="shared" si="2059"/>
        <v>AN$18</v>
      </c>
      <c r="AO1555" s="190" t="str">
        <f t="shared" si="2059"/>
        <v>AO$18</v>
      </c>
      <c r="AP1555" s="190" t="str">
        <f t="shared" si="2059"/>
        <v>AP$18</v>
      </c>
      <c r="AQ1555" s="190" t="str">
        <f t="shared" si="2059"/>
        <v>AQ$18</v>
      </c>
      <c r="AR1555" s="190" t="str">
        <f t="shared" si="2059"/>
        <v>AR$18</v>
      </c>
      <c r="AS1555" s="190" t="str">
        <f t="shared" si="2059"/>
        <v>AS$18</v>
      </c>
      <c r="AT1555" s="190" t="str">
        <f t="shared" si="2059"/>
        <v>AT$18</v>
      </c>
      <c r="AU1555" s="190" t="str">
        <f t="shared" si="2059"/>
        <v>AU$18</v>
      </c>
      <c r="AV1555" s="190" t="str">
        <f t="shared" si="2059"/>
        <v>AV$18</v>
      </c>
      <c r="AW1555" s="190" t="str">
        <f t="shared" si="2059"/>
        <v>AW$18</v>
      </c>
      <c r="AX1555" s="190" t="str">
        <f t="shared" si="2059"/>
        <v>AX$18</v>
      </c>
      <c r="AY1555" s="190" t="str">
        <f t="shared" ref="AY1555:CD1555" si="2060">AY$22</f>
        <v>AY$18</v>
      </c>
      <c r="AZ1555" s="190" t="str">
        <f t="shared" si="2060"/>
        <v>AZ$18</v>
      </c>
      <c r="BA1555" s="190" t="str">
        <f t="shared" si="2060"/>
        <v>BA$18</v>
      </c>
      <c r="BB1555" s="190" t="str">
        <f t="shared" si="2060"/>
        <v>BB$18</v>
      </c>
      <c r="BC1555" s="190" t="str">
        <f t="shared" si="2060"/>
        <v>BC$18</v>
      </c>
      <c r="BD1555" s="190" t="str">
        <f t="shared" si="2060"/>
        <v>BD$18</v>
      </c>
      <c r="BE1555" s="190" t="str">
        <f t="shared" si="2060"/>
        <v>BE$18</v>
      </c>
      <c r="BF1555" s="190" t="str">
        <f t="shared" si="2060"/>
        <v>BF$18</v>
      </c>
      <c r="BG1555" s="190" t="str">
        <f t="shared" si="2060"/>
        <v>BG$18</v>
      </c>
      <c r="BH1555" s="190" t="str">
        <f t="shared" si="2060"/>
        <v>BH$18</v>
      </c>
      <c r="BI1555" s="190" t="str">
        <f t="shared" si="2060"/>
        <v>BI$18</v>
      </c>
      <c r="BJ1555" s="190" t="str">
        <f t="shared" si="2060"/>
        <v>BJ$18</v>
      </c>
      <c r="BK1555" s="190" t="str">
        <f t="shared" si="2060"/>
        <v>BK$18</v>
      </c>
      <c r="BL1555" s="190" t="str">
        <f t="shared" si="2060"/>
        <v>BL$18</v>
      </c>
      <c r="BM1555" s="190" t="str">
        <f t="shared" si="2060"/>
        <v>BM$18</v>
      </c>
      <c r="BN1555" s="190" t="str">
        <f t="shared" si="2060"/>
        <v>BN$18</v>
      </c>
      <c r="BO1555" s="190" t="str">
        <f t="shared" si="2060"/>
        <v>BO$18</v>
      </c>
      <c r="BP1555" s="190" t="str">
        <f t="shared" si="2060"/>
        <v>BP$18</v>
      </c>
      <c r="BQ1555" s="190" t="str">
        <f t="shared" si="2060"/>
        <v>BQ$18</v>
      </c>
      <c r="BR1555" s="190" t="str">
        <f t="shared" si="2060"/>
        <v>BR$18</v>
      </c>
      <c r="BS1555" s="190" t="str">
        <f t="shared" si="2060"/>
        <v>BS$18</v>
      </c>
      <c r="BT1555" s="190" t="str">
        <f t="shared" si="2060"/>
        <v>BT$18</v>
      </c>
      <c r="BU1555" s="190" t="str">
        <f t="shared" si="2060"/>
        <v>BU$18</v>
      </c>
      <c r="BV1555" s="190" t="str">
        <f t="shared" si="2060"/>
        <v>BV$18</v>
      </c>
      <c r="BW1555" s="190" t="str">
        <f t="shared" si="2060"/>
        <v>BW$18</v>
      </c>
      <c r="BX1555" s="190" t="str">
        <f t="shared" si="2060"/>
        <v>BX$18</v>
      </c>
      <c r="BY1555" s="190" t="str">
        <f t="shared" si="2060"/>
        <v>BY$18</v>
      </c>
      <c r="BZ1555" s="190" t="str">
        <f t="shared" si="2060"/>
        <v>BZ$18</v>
      </c>
      <c r="CA1555" s="190" t="str">
        <f t="shared" si="2060"/>
        <v>CA$18</v>
      </c>
      <c r="CB1555" s="190" t="str">
        <f t="shared" si="2060"/>
        <v>CB$18</v>
      </c>
      <c r="CC1555" s="190" t="str">
        <f t="shared" si="2060"/>
        <v>CC$18</v>
      </c>
      <c r="CD1555" s="190" t="str">
        <f t="shared" si="2060"/>
        <v>CD$18</v>
      </c>
      <c r="CE1555" s="190" t="str">
        <f t="shared" ref="CE1555:CL1555" si="2061">CE$22</f>
        <v>CE$18</v>
      </c>
      <c r="CF1555" s="190" t="str">
        <f t="shared" si="2061"/>
        <v>CF$18</v>
      </c>
      <c r="CG1555" s="190" t="str">
        <f t="shared" si="2061"/>
        <v>CG$18</v>
      </c>
      <c r="CH1555" s="190" t="str">
        <f t="shared" si="2061"/>
        <v>CH$18</v>
      </c>
      <c r="CI1555" s="190" t="str">
        <f t="shared" si="2061"/>
        <v>CI$18</v>
      </c>
      <c r="CJ1555" s="190" t="str">
        <f t="shared" si="2061"/>
        <v>CJ$18</v>
      </c>
      <c r="CK1555" s="190" t="str">
        <f t="shared" si="2061"/>
        <v>CK$18</v>
      </c>
      <c r="CL1555" s="190" t="str">
        <f t="shared" si="2061"/>
        <v>CL$18</v>
      </c>
      <c r="CN1555" s="201"/>
      <c r="CO1555" s="190" t="str">
        <f t="shared" ref="CO1555:DL1555" si="2062">CO$22</f>
        <v>CO$18</v>
      </c>
      <c r="CP1555" s="190" t="str">
        <f t="shared" si="2062"/>
        <v>CP$18</v>
      </c>
      <c r="CQ1555" s="190" t="str">
        <f t="shared" si="2062"/>
        <v>CQ$18</v>
      </c>
      <c r="CR1555" s="190" t="str">
        <f t="shared" si="2062"/>
        <v>CR$18</v>
      </c>
      <c r="CS1555" s="190" t="str">
        <f t="shared" si="2062"/>
        <v>CS$18</v>
      </c>
      <c r="CT1555" s="190" t="str">
        <f t="shared" si="2062"/>
        <v>CT$18</v>
      </c>
      <c r="CU1555" s="190" t="str">
        <f t="shared" si="2062"/>
        <v>CU$18</v>
      </c>
      <c r="CV1555" s="190" t="str">
        <f t="shared" si="2062"/>
        <v>CV$18</v>
      </c>
      <c r="CW1555" s="190" t="str">
        <f t="shared" si="2062"/>
        <v>CW$18</v>
      </c>
      <c r="CX1555" s="190" t="str">
        <f t="shared" si="2062"/>
        <v>CX$18</v>
      </c>
      <c r="CY1555" s="190" t="str">
        <f t="shared" si="2062"/>
        <v>CY$18</v>
      </c>
      <c r="CZ1555" s="190" t="str">
        <f t="shared" si="2062"/>
        <v>CZ$18</v>
      </c>
      <c r="DA1555" s="190" t="str">
        <f t="shared" si="2062"/>
        <v>DA$18</v>
      </c>
      <c r="DB1555" s="190" t="str">
        <f t="shared" si="2062"/>
        <v>DB$18</v>
      </c>
      <c r="DC1555" s="190" t="str">
        <f t="shared" si="2062"/>
        <v>DC$18</v>
      </c>
      <c r="DD1555" s="190" t="str">
        <f t="shared" si="2062"/>
        <v>DD$18</v>
      </c>
      <c r="DE1555" s="190" t="str">
        <f t="shared" si="2062"/>
        <v>DE$18</v>
      </c>
      <c r="DF1555" s="190" t="str">
        <f t="shared" si="2062"/>
        <v>DF$18</v>
      </c>
      <c r="DG1555" s="190" t="str">
        <f t="shared" si="2062"/>
        <v>DG$18</v>
      </c>
      <c r="DH1555" s="190" t="str">
        <f t="shared" si="2062"/>
        <v>DH$18</v>
      </c>
      <c r="DI1555" s="190" t="str">
        <f t="shared" si="2062"/>
        <v>DI$18</v>
      </c>
      <c r="DJ1555" s="190" t="str">
        <f t="shared" si="2062"/>
        <v>DJ$18</v>
      </c>
      <c r="DK1555" s="190" t="str">
        <f t="shared" si="2062"/>
        <v>DK$18</v>
      </c>
      <c r="DL1555" s="190" t="str">
        <f t="shared" si="2062"/>
        <v>DL$18</v>
      </c>
    </row>
    <row r="1556" spans="1:116" x14ac:dyDescent="0.4">
      <c r="A1556" s="174"/>
      <c r="E1556" s="8"/>
      <c r="G1556" s="175" t="s">
        <v>464</v>
      </c>
      <c r="H1556" s="200"/>
      <c r="I1556" s="201"/>
      <c r="J1556" s="201"/>
      <c r="K1556" s="202"/>
      <c r="L1556" s="202"/>
      <c r="M1556" s="202"/>
      <c r="N1556" s="202"/>
      <c r="O1556" s="202"/>
      <c r="P1556" s="202"/>
      <c r="R1556" s="202"/>
      <c r="S1556" s="190" t="str">
        <f t="shared" ref="S1556:AX1556" si="2063">S$23</f>
        <v>S$19</v>
      </c>
      <c r="T1556" s="190" t="str">
        <f t="shared" si="2063"/>
        <v>T$19</v>
      </c>
      <c r="U1556" s="190" t="str">
        <f t="shared" si="2063"/>
        <v>U$19</v>
      </c>
      <c r="V1556" s="190" t="str">
        <f t="shared" si="2063"/>
        <v>V$19</v>
      </c>
      <c r="W1556" s="190" t="str">
        <f t="shared" si="2063"/>
        <v>W$19</v>
      </c>
      <c r="X1556" s="190" t="str">
        <f t="shared" si="2063"/>
        <v>X$19</v>
      </c>
      <c r="Y1556" s="190" t="str">
        <f t="shared" si="2063"/>
        <v>Y$19</v>
      </c>
      <c r="Z1556" s="190" t="str">
        <f t="shared" si="2063"/>
        <v>Z$19</v>
      </c>
      <c r="AA1556" s="190" t="str">
        <f t="shared" si="2063"/>
        <v>AA$19</v>
      </c>
      <c r="AB1556" s="190" t="str">
        <f t="shared" si="2063"/>
        <v>AB$19</v>
      </c>
      <c r="AC1556" s="190" t="str">
        <f t="shared" si="2063"/>
        <v>AC$19</v>
      </c>
      <c r="AD1556" s="190" t="str">
        <f t="shared" si="2063"/>
        <v>AD$19</v>
      </c>
      <c r="AE1556" s="190" t="str">
        <f t="shared" si="2063"/>
        <v>AE$19</v>
      </c>
      <c r="AF1556" s="190" t="str">
        <f t="shared" si="2063"/>
        <v>AF$19</v>
      </c>
      <c r="AG1556" s="190" t="str">
        <f t="shared" si="2063"/>
        <v>AG$19</v>
      </c>
      <c r="AH1556" s="190" t="str">
        <f t="shared" si="2063"/>
        <v>AH$19</v>
      </c>
      <c r="AI1556" s="190" t="str">
        <f t="shared" si="2063"/>
        <v>AI$19</v>
      </c>
      <c r="AJ1556" s="190" t="str">
        <f t="shared" si="2063"/>
        <v>AJ$19</v>
      </c>
      <c r="AK1556" s="190" t="str">
        <f t="shared" si="2063"/>
        <v>AK$19</v>
      </c>
      <c r="AL1556" s="190" t="str">
        <f t="shared" si="2063"/>
        <v>AL$19</v>
      </c>
      <c r="AM1556" s="190" t="str">
        <f t="shared" si="2063"/>
        <v>AM$19</v>
      </c>
      <c r="AN1556" s="190" t="str">
        <f t="shared" si="2063"/>
        <v>AN$19</v>
      </c>
      <c r="AO1556" s="190" t="str">
        <f t="shared" si="2063"/>
        <v>AO$19</v>
      </c>
      <c r="AP1556" s="190" t="str">
        <f t="shared" si="2063"/>
        <v>AP$19</v>
      </c>
      <c r="AQ1556" s="190" t="str">
        <f t="shared" si="2063"/>
        <v>AQ$19</v>
      </c>
      <c r="AR1556" s="190" t="str">
        <f t="shared" si="2063"/>
        <v>AR$19</v>
      </c>
      <c r="AS1556" s="190" t="str">
        <f t="shared" si="2063"/>
        <v>AS$19</v>
      </c>
      <c r="AT1556" s="190" t="str">
        <f t="shared" si="2063"/>
        <v>AT$19</v>
      </c>
      <c r="AU1556" s="190" t="str">
        <f t="shared" si="2063"/>
        <v>AU$19</v>
      </c>
      <c r="AV1556" s="190" t="str">
        <f t="shared" si="2063"/>
        <v>AV$19</v>
      </c>
      <c r="AW1556" s="190" t="str">
        <f t="shared" si="2063"/>
        <v>AW$19</v>
      </c>
      <c r="AX1556" s="190" t="str">
        <f t="shared" si="2063"/>
        <v>AX$19</v>
      </c>
      <c r="AY1556" s="190" t="str">
        <f t="shared" ref="AY1556:CD1556" si="2064">AY$23</f>
        <v>AY$19</v>
      </c>
      <c r="AZ1556" s="190" t="str">
        <f t="shared" si="2064"/>
        <v>AZ$19</v>
      </c>
      <c r="BA1556" s="190" t="str">
        <f t="shared" si="2064"/>
        <v>BA$19</v>
      </c>
      <c r="BB1556" s="190" t="str">
        <f t="shared" si="2064"/>
        <v>BB$19</v>
      </c>
      <c r="BC1556" s="190" t="str">
        <f t="shared" si="2064"/>
        <v>BC$19</v>
      </c>
      <c r="BD1556" s="190" t="str">
        <f t="shared" si="2064"/>
        <v>BD$19</v>
      </c>
      <c r="BE1556" s="190" t="str">
        <f t="shared" si="2064"/>
        <v>BE$19</v>
      </c>
      <c r="BF1556" s="190" t="str">
        <f t="shared" si="2064"/>
        <v>BF$19</v>
      </c>
      <c r="BG1556" s="190" t="str">
        <f t="shared" si="2064"/>
        <v>BG$19</v>
      </c>
      <c r="BH1556" s="190" t="str">
        <f t="shared" si="2064"/>
        <v>BH$19</v>
      </c>
      <c r="BI1556" s="190" t="str">
        <f t="shared" si="2064"/>
        <v>BI$19</v>
      </c>
      <c r="BJ1556" s="190" t="str">
        <f t="shared" si="2064"/>
        <v>BJ$19</v>
      </c>
      <c r="BK1556" s="190" t="str">
        <f t="shared" si="2064"/>
        <v>BK$19</v>
      </c>
      <c r="BL1556" s="190" t="str">
        <f t="shared" si="2064"/>
        <v>BL$19</v>
      </c>
      <c r="BM1556" s="190" t="str">
        <f t="shared" si="2064"/>
        <v>BM$19</v>
      </c>
      <c r="BN1556" s="190" t="str">
        <f t="shared" si="2064"/>
        <v>BN$19</v>
      </c>
      <c r="BO1556" s="190" t="str">
        <f t="shared" si="2064"/>
        <v>BO$19</v>
      </c>
      <c r="BP1556" s="190" t="str">
        <f t="shared" si="2064"/>
        <v>BP$19</v>
      </c>
      <c r="BQ1556" s="190" t="str">
        <f t="shared" si="2064"/>
        <v>BQ$19</v>
      </c>
      <c r="BR1556" s="190" t="str">
        <f t="shared" si="2064"/>
        <v>BR$19</v>
      </c>
      <c r="BS1556" s="190" t="str">
        <f t="shared" si="2064"/>
        <v>BS$19</v>
      </c>
      <c r="BT1556" s="190" t="str">
        <f t="shared" si="2064"/>
        <v>BT$19</v>
      </c>
      <c r="BU1556" s="190" t="str">
        <f t="shared" si="2064"/>
        <v>BU$19</v>
      </c>
      <c r="BV1556" s="190" t="str">
        <f t="shared" si="2064"/>
        <v>BV$19</v>
      </c>
      <c r="BW1556" s="190" t="str">
        <f t="shared" si="2064"/>
        <v>BW$19</v>
      </c>
      <c r="BX1556" s="190" t="str">
        <f t="shared" si="2064"/>
        <v>BX$19</v>
      </c>
      <c r="BY1556" s="190" t="str">
        <f t="shared" si="2064"/>
        <v>BY$19</v>
      </c>
      <c r="BZ1556" s="190" t="str">
        <f t="shared" si="2064"/>
        <v>BZ$19</v>
      </c>
      <c r="CA1556" s="190" t="str">
        <f t="shared" si="2064"/>
        <v>CA$19</v>
      </c>
      <c r="CB1556" s="190" t="str">
        <f t="shared" si="2064"/>
        <v>CB$19</v>
      </c>
      <c r="CC1556" s="190" t="str">
        <f t="shared" si="2064"/>
        <v>CC$19</v>
      </c>
      <c r="CD1556" s="190" t="str">
        <f t="shared" si="2064"/>
        <v>CD$19</v>
      </c>
      <c r="CE1556" s="190" t="str">
        <f t="shared" ref="CE1556:CL1556" si="2065">CE$23</f>
        <v>CE$19</v>
      </c>
      <c r="CF1556" s="190" t="str">
        <f t="shared" si="2065"/>
        <v>CF$19</v>
      </c>
      <c r="CG1556" s="190" t="str">
        <f t="shared" si="2065"/>
        <v>CG$19</v>
      </c>
      <c r="CH1556" s="190" t="str">
        <f t="shared" si="2065"/>
        <v>CH$19</v>
      </c>
      <c r="CI1556" s="190" t="str">
        <f t="shared" si="2065"/>
        <v>CI$19</v>
      </c>
      <c r="CJ1556" s="190" t="str">
        <f t="shared" si="2065"/>
        <v>CJ$19</v>
      </c>
      <c r="CK1556" s="190" t="str">
        <f t="shared" si="2065"/>
        <v>CK$19</v>
      </c>
      <c r="CL1556" s="190" t="str">
        <f t="shared" si="2065"/>
        <v>CL$19</v>
      </c>
      <c r="CN1556" s="201"/>
      <c r="CO1556" s="190" t="str">
        <f t="shared" ref="CO1556:DL1556" si="2066">CO$23</f>
        <v>CO$19</v>
      </c>
      <c r="CP1556" s="190" t="str">
        <f t="shared" si="2066"/>
        <v>CP$19</v>
      </c>
      <c r="CQ1556" s="190" t="str">
        <f t="shared" si="2066"/>
        <v>CQ$19</v>
      </c>
      <c r="CR1556" s="190" t="str">
        <f t="shared" si="2066"/>
        <v>CR$19</v>
      </c>
      <c r="CS1556" s="190" t="str">
        <f t="shared" si="2066"/>
        <v>CS$19</v>
      </c>
      <c r="CT1556" s="190" t="str">
        <f t="shared" si="2066"/>
        <v>CT$19</v>
      </c>
      <c r="CU1556" s="190" t="str">
        <f t="shared" si="2066"/>
        <v>CU$19</v>
      </c>
      <c r="CV1556" s="190" t="str">
        <f t="shared" si="2066"/>
        <v>CV$19</v>
      </c>
      <c r="CW1556" s="190" t="str">
        <f t="shared" si="2066"/>
        <v>CW$19</v>
      </c>
      <c r="CX1556" s="190" t="str">
        <f t="shared" si="2066"/>
        <v>CX$19</v>
      </c>
      <c r="CY1556" s="190" t="str">
        <f t="shared" si="2066"/>
        <v>CY$19</v>
      </c>
      <c r="CZ1556" s="190" t="str">
        <f t="shared" si="2066"/>
        <v>CZ$19</v>
      </c>
      <c r="DA1556" s="190" t="str">
        <f t="shared" si="2066"/>
        <v>DA$19</v>
      </c>
      <c r="DB1556" s="190" t="str">
        <f t="shared" si="2066"/>
        <v>DB$19</v>
      </c>
      <c r="DC1556" s="190" t="str">
        <f t="shared" si="2066"/>
        <v>DC$19</v>
      </c>
      <c r="DD1556" s="190" t="str">
        <f t="shared" si="2066"/>
        <v>DD$19</v>
      </c>
      <c r="DE1556" s="190" t="str">
        <f t="shared" si="2066"/>
        <v>DE$19</v>
      </c>
      <c r="DF1556" s="190" t="str">
        <f t="shared" si="2066"/>
        <v>DF$19</v>
      </c>
      <c r="DG1556" s="190" t="str">
        <f t="shared" si="2066"/>
        <v>DG$19</v>
      </c>
      <c r="DH1556" s="190" t="str">
        <f t="shared" si="2066"/>
        <v>DH$19</v>
      </c>
      <c r="DI1556" s="190" t="str">
        <f t="shared" si="2066"/>
        <v>DI$19</v>
      </c>
      <c r="DJ1556" s="190" t="str">
        <f t="shared" si="2066"/>
        <v>DJ$19</v>
      </c>
      <c r="DK1556" s="190" t="str">
        <f t="shared" si="2066"/>
        <v>DK$19</v>
      </c>
      <c r="DL1556" s="190" t="str">
        <f t="shared" si="2066"/>
        <v>DL$19</v>
      </c>
    </row>
    <row r="1557" spans="1:116" x14ac:dyDescent="0.4">
      <c r="A1557" s="31" t="s">
        <v>218</v>
      </c>
      <c r="B1557" s="31" t="s">
        <v>81</v>
      </c>
      <c r="C1557" s="31"/>
      <c r="D1557" t="s">
        <v>772</v>
      </c>
      <c r="E1557" s="8" t="str">
        <f t="shared" ref="E1557:E1569" si="2067">ROW()&amp;" "&amp;D1557</f>
        <v>1557 PDC-S</v>
      </c>
      <c r="F1557" t="s">
        <v>330</v>
      </c>
      <c r="G1557" s="66" t="s">
        <v>329</v>
      </c>
      <c r="H1557" s="22"/>
      <c r="I1557" s="299"/>
      <c r="J1557" s="299"/>
      <c r="K1557" s="22"/>
      <c r="L1557" s="22"/>
      <c r="M1557" s="22"/>
      <c r="N1557" s="22"/>
      <c r="O1557" s="22"/>
      <c r="P1557" s="22"/>
      <c r="R1557" s="66"/>
      <c r="S1557" s="300"/>
      <c r="T1557" s="300"/>
      <c r="U1557" s="300"/>
      <c r="V1557" s="300"/>
      <c r="W1557" s="300"/>
      <c r="X1557" s="300"/>
      <c r="Y1557" s="300"/>
      <c r="Z1557" s="300"/>
      <c r="AA1557" s="300"/>
      <c r="AB1557" s="300"/>
      <c r="AC1557" s="300"/>
      <c r="AD1557" s="300"/>
      <c r="AE1557" s="300"/>
      <c r="AF1557" s="300"/>
      <c r="AG1557" s="300"/>
      <c r="AH1557" s="300"/>
      <c r="AI1557" s="300"/>
      <c r="AJ1557" s="300"/>
      <c r="AK1557" s="300"/>
      <c r="AL1557" s="300"/>
      <c r="AM1557" s="300"/>
      <c r="AN1557" s="300"/>
      <c r="AO1557" s="300"/>
      <c r="AP1557" s="300"/>
      <c r="AQ1557" s="300"/>
      <c r="AR1557" s="300"/>
      <c r="AS1557" s="300"/>
      <c r="AT1557" s="300"/>
      <c r="AU1557" s="300"/>
      <c r="AV1557" s="300"/>
      <c r="AW1557" s="300"/>
      <c r="AX1557" s="300"/>
      <c r="AY1557" s="300"/>
      <c r="AZ1557" s="300"/>
      <c r="BA1557" s="300"/>
      <c r="BB1557" s="300"/>
      <c r="BC1557" s="300"/>
      <c r="BD1557" s="300"/>
      <c r="BE1557" s="300"/>
      <c r="BF1557" s="300"/>
      <c r="BG1557" s="300"/>
      <c r="BH1557" s="300"/>
      <c r="BI1557" s="300"/>
      <c r="BJ1557" s="300"/>
      <c r="BK1557" s="300"/>
      <c r="BL1557" s="300"/>
      <c r="BM1557" s="300"/>
      <c r="BN1557" s="300"/>
      <c r="BO1557" s="300"/>
      <c r="BP1557" s="300"/>
      <c r="BQ1557" s="300"/>
      <c r="BR1557" s="300"/>
      <c r="BS1557" s="300"/>
      <c r="BT1557" s="300"/>
      <c r="BU1557" s="300"/>
      <c r="BV1557" s="300"/>
      <c r="BW1557" s="300"/>
      <c r="BX1557" s="300"/>
      <c r="BY1557" s="300"/>
      <c r="BZ1557" s="300"/>
      <c r="CA1557" s="300"/>
      <c r="CB1557" s="300"/>
      <c r="CC1557" s="300"/>
      <c r="CD1557" s="300"/>
      <c r="CE1557" s="300"/>
      <c r="CF1557" s="300"/>
      <c r="CG1557" s="300"/>
      <c r="CH1557" s="300"/>
      <c r="CI1557" s="300"/>
      <c r="CJ1557" s="300"/>
      <c r="CK1557" s="300"/>
      <c r="CL1557" s="300"/>
      <c r="CN1557" s="299"/>
      <c r="CO1557" s="300"/>
      <c r="CP1557" s="300"/>
      <c r="CQ1557" s="300"/>
      <c r="CR1557" s="300"/>
      <c r="CS1557" s="300"/>
      <c r="CT1557" s="300"/>
      <c r="CU1557" s="300"/>
      <c r="CV1557" s="300"/>
      <c r="CW1557" s="300"/>
      <c r="CX1557" s="300"/>
      <c r="CY1557" s="300"/>
      <c r="CZ1557" s="300"/>
      <c r="DA1557" s="300"/>
      <c r="DB1557" s="300"/>
      <c r="DC1557" s="300"/>
      <c r="DD1557" s="300"/>
      <c r="DE1557" s="300"/>
      <c r="DF1557" s="300"/>
      <c r="DG1557" s="300"/>
      <c r="DH1557" s="300"/>
      <c r="DI1557" s="300"/>
      <c r="DJ1557" s="300"/>
      <c r="DK1557" s="300"/>
      <c r="DL1557" s="300"/>
    </row>
    <row r="1558" spans="1:116" x14ac:dyDescent="0.4">
      <c r="A1558" s="31"/>
      <c r="B1558" s="31"/>
      <c r="C1558" s="31"/>
      <c r="D1558" t="s">
        <v>772</v>
      </c>
      <c r="E1558" s="8" t="str">
        <f t="shared" si="2067"/>
        <v>1558 PDC-S</v>
      </c>
      <c r="F1558" s="322"/>
      <c r="G1558" s="95" t="str">
        <f>G1557</f>
        <v>Passthrough direct cost:</v>
      </c>
      <c r="H1558" s="31"/>
      <c r="I1558" s="73"/>
      <c r="J1558" s="73"/>
      <c r="K1558" s="31"/>
      <c r="L1558" s="31"/>
      <c r="M1558" s="31"/>
      <c r="N1558" s="31"/>
      <c r="O1558" s="31"/>
      <c r="P1558" s="31"/>
      <c r="R1558" s="67"/>
      <c r="S1558" s="156"/>
      <c r="T1558" s="156"/>
      <c r="U1558" s="156"/>
      <c r="V1558" s="156"/>
      <c r="W1558" s="156"/>
      <c r="X1558" s="156"/>
      <c r="Y1558" s="156"/>
      <c r="Z1558" s="156"/>
      <c r="AA1558" s="156"/>
      <c r="AB1558" s="156"/>
      <c r="AC1558" s="156"/>
      <c r="AD1558" s="156"/>
      <c r="AE1558" s="156"/>
      <c r="AF1558" s="156"/>
      <c r="AG1558" s="156"/>
      <c r="AH1558" s="156"/>
      <c r="AI1558" s="156"/>
      <c r="AJ1558" s="156"/>
      <c r="AK1558" s="156"/>
      <c r="AL1558" s="156"/>
      <c r="AM1558" s="156"/>
      <c r="AN1558" s="156"/>
      <c r="AO1558" s="156"/>
      <c r="AP1558" s="156"/>
      <c r="AQ1558" s="156"/>
      <c r="AR1558" s="156"/>
      <c r="AS1558" s="156"/>
      <c r="AT1558" s="156"/>
      <c r="AU1558" s="156"/>
      <c r="AV1558" s="156"/>
      <c r="AW1558" s="156"/>
      <c r="AX1558" s="156"/>
      <c r="AY1558" s="156"/>
      <c r="AZ1558" s="156"/>
      <c r="BA1558" s="156"/>
      <c r="BB1558" s="156"/>
      <c r="BC1558" s="156"/>
      <c r="BD1558" s="156"/>
      <c r="BE1558" s="156"/>
      <c r="BF1558" s="156"/>
      <c r="BG1558" s="156"/>
      <c r="BH1558" s="156"/>
      <c r="BI1558" s="156"/>
      <c r="BJ1558" s="156"/>
      <c r="BK1558" s="156"/>
      <c r="BL1558" s="156"/>
      <c r="BM1558" s="156"/>
      <c r="BN1558" s="156"/>
      <c r="BO1558" s="156"/>
      <c r="BP1558" s="156"/>
      <c r="BQ1558" s="156"/>
      <c r="BR1558" s="156"/>
      <c r="BS1558" s="156"/>
      <c r="BT1558" s="156"/>
      <c r="BU1558" s="156"/>
      <c r="BV1558" s="156"/>
      <c r="BW1558" s="156"/>
      <c r="BX1558" s="156"/>
      <c r="BY1558" s="156"/>
      <c r="BZ1558" s="156"/>
      <c r="CA1558" s="156"/>
      <c r="CB1558" s="156"/>
      <c r="CC1558" s="156"/>
      <c r="CD1558" s="156"/>
      <c r="CE1558" s="156"/>
      <c r="CF1558" s="156"/>
      <c r="CG1558" s="156"/>
      <c r="CH1558" s="156"/>
      <c r="CI1558" s="156"/>
      <c r="CJ1558" s="156"/>
      <c r="CK1558" s="156"/>
      <c r="CL1558" s="156"/>
      <c r="CN1558" s="73"/>
      <c r="CO1558" s="156"/>
      <c r="CP1558" s="156"/>
      <c r="CQ1558" s="156"/>
      <c r="CR1558" s="156"/>
      <c r="CS1558" s="156"/>
      <c r="CT1558" s="156"/>
      <c r="CU1558" s="156"/>
      <c r="CV1558" s="156"/>
      <c r="CW1558" s="156"/>
      <c r="CX1558" s="156"/>
      <c r="CY1558" s="156"/>
      <c r="CZ1558" s="156"/>
      <c r="DA1558" s="156"/>
      <c r="DB1558" s="156"/>
      <c r="DC1558" s="156"/>
      <c r="DD1558" s="156"/>
      <c r="DE1558" s="156"/>
      <c r="DF1558" s="156"/>
      <c r="DG1558" s="156"/>
      <c r="DH1558" s="156"/>
      <c r="DI1558" s="156"/>
      <c r="DJ1558" s="156"/>
      <c r="DK1558" s="156"/>
      <c r="DL1558" s="156"/>
    </row>
    <row r="1559" spans="1:116" x14ac:dyDescent="0.4">
      <c r="B1559" t="str">
        <f>E1559</f>
        <v>1559 PDC-S</v>
      </c>
      <c r="D1559" t="s">
        <v>772</v>
      </c>
      <c r="E1559" s="8" t="str">
        <f t="shared" si="2067"/>
        <v>1559 PDC-S</v>
      </c>
      <c r="G1559" s="145" t="str">
        <f>(SUBSTITUTE(G1557,":",""))&amp;" per month"</f>
        <v>Passthrough direct cost per month</v>
      </c>
      <c r="I1559" s="74"/>
      <c r="J1559" s="74"/>
      <c r="K1559" s="139">
        <v>-3000</v>
      </c>
      <c r="L1559" s="139">
        <v>-3000</v>
      </c>
      <c r="M1559" s="139">
        <v>-3000</v>
      </c>
      <c r="N1559" s="139">
        <v>-3000</v>
      </c>
      <c r="O1559" s="139">
        <v>-3000</v>
      </c>
      <c r="P1559" s="139">
        <v>-3000</v>
      </c>
      <c r="R1559" s="19"/>
      <c r="S1559" s="157" cm="1">
        <f t="array" ref="S1559">INDEX($K:$P,ROW(),MATCH(S$3,$K$2:$P$2,0))</f>
        <v>-3000</v>
      </c>
      <c r="T1559" s="157" cm="1">
        <f t="array" ref="T1559">INDEX($K:$P,ROW(),MATCH(T$3,$K$2:$P$2,0))</f>
        <v>-3000</v>
      </c>
      <c r="U1559" s="157" cm="1">
        <f t="array" ref="U1559">INDEX($K:$P,ROW(),MATCH(U$3,$K$2:$P$2,0))</f>
        <v>-3000</v>
      </c>
      <c r="V1559" s="157" cm="1">
        <f t="array" ref="V1559">INDEX($K:$P,ROW(),MATCH(V$3,$K$2:$P$2,0))</f>
        <v>-3000</v>
      </c>
      <c r="W1559" s="157" cm="1">
        <f t="array" ref="W1559">INDEX($K:$P,ROW(),MATCH(W$3,$K$2:$P$2,0))</f>
        <v>-3000</v>
      </c>
      <c r="X1559" s="157" cm="1">
        <f t="array" ref="X1559">INDEX($K:$P,ROW(),MATCH(X$3,$K$2:$P$2,0))</f>
        <v>-3000</v>
      </c>
      <c r="Y1559" s="157" cm="1">
        <f t="array" ref="Y1559">INDEX($K:$P,ROW(),MATCH(Y$3,$K$2:$P$2,0))</f>
        <v>-3000</v>
      </c>
      <c r="Z1559" s="157" cm="1">
        <f t="array" ref="Z1559">INDEX($K:$P,ROW(),MATCH(Z$3,$K$2:$P$2,0))</f>
        <v>-3000</v>
      </c>
      <c r="AA1559" s="157" cm="1">
        <f t="array" ref="AA1559">INDEX($K:$P,ROW(),MATCH(AA$3,$K$2:$P$2,0))</f>
        <v>-3000</v>
      </c>
      <c r="AB1559" s="157" cm="1">
        <f t="array" ref="AB1559">INDEX($K:$P,ROW(),MATCH(AB$3,$K$2:$P$2,0))</f>
        <v>-3000</v>
      </c>
      <c r="AC1559" s="157" cm="1">
        <f t="array" ref="AC1559">INDEX($K:$P,ROW(),MATCH(AC$3,$K$2:$P$2,0))</f>
        <v>-3000</v>
      </c>
      <c r="AD1559" s="157" cm="1">
        <f t="array" ref="AD1559">INDEX($K:$P,ROW(),MATCH(AD$3,$K$2:$P$2,0))</f>
        <v>-3000</v>
      </c>
      <c r="AE1559" s="157" cm="1">
        <f t="array" ref="AE1559">INDEX($K:$P,ROW(),MATCH(AE$3,$K$2:$P$2,0))</f>
        <v>-3000</v>
      </c>
      <c r="AF1559" s="157" cm="1">
        <f t="array" ref="AF1559">INDEX($K:$P,ROW(),MATCH(AF$3,$K$2:$P$2,0))</f>
        <v>-3000</v>
      </c>
      <c r="AG1559" s="157" cm="1">
        <f t="array" ref="AG1559">INDEX($K:$P,ROW(),MATCH(AG$3,$K$2:$P$2,0))</f>
        <v>-3000</v>
      </c>
      <c r="AH1559" s="157" cm="1">
        <f t="array" ref="AH1559">INDEX($K:$P,ROW(),MATCH(AH$3,$K$2:$P$2,0))</f>
        <v>-3000</v>
      </c>
      <c r="AI1559" s="157" cm="1">
        <f t="array" ref="AI1559">INDEX($K:$P,ROW(),MATCH(AI$3,$K$2:$P$2,0))</f>
        <v>-3000</v>
      </c>
      <c r="AJ1559" s="157" cm="1">
        <f t="array" ref="AJ1559">INDEX($K:$P,ROW(),MATCH(AJ$3,$K$2:$P$2,0))</f>
        <v>-3000</v>
      </c>
      <c r="AK1559" s="157" cm="1">
        <f t="array" ref="AK1559">INDEX($K:$P,ROW(),MATCH(AK$3,$K$2:$P$2,0))</f>
        <v>-3000</v>
      </c>
      <c r="AL1559" s="157" cm="1">
        <f t="array" ref="AL1559">INDEX($K:$P,ROW(),MATCH(AL$3,$K$2:$P$2,0))</f>
        <v>-3000</v>
      </c>
      <c r="AM1559" s="157" cm="1">
        <f t="array" ref="AM1559">INDEX($K:$P,ROW(),MATCH(AM$3,$K$2:$P$2,0))</f>
        <v>-3000</v>
      </c>
      <c r="AN1559" s="157" cm="1">
        <f t="array" ref="AN1559">INDEX($K:$P,ROW(),MATCH(AN$3,$K$2:$P$2,0))</f>
        <v>-3000</v>
      </c>
      <c r="AO1559" s="157" cm="1">
        <f t="array" ref="AO1559">INDEX($K:$P,ROW(),MATCH(AO$3,$K$2:$P$2,0))</f>
        <v>-3000</v>
      </c>
      <c r="AP1559" s="157" cm="1">
        <f t="array" ref="AP1559">INDEX($K:$P,ROW(),MATCH(AP$3,$K$2:$P$2,0))</f>
        <v>-3000</v>
      </c>
      <c r="AQ1559" s="157" cm="1">
        <f t="array" ref="AQ1559">INDEX($K:$P,ROW(),MATCH(AQ$3,$K$2:$P$2,0))</f>
        <v>-3000</v>
      </c>
      <c r="AR1559" s="157" cm="1">
        <f t="array" ref="AR1559">INDEX($K:$P,ROW(),MATCH(AR$3,$K$2:$P$2,0))</f>
        <v>-3000</v>
      </c>
      <c r="AS1559" s="157" cm="1">
        <f t="array" ref="AS1559">INDEX($K:$P,ROW(),MATCH(AS$3,$K$2:$P$2,0))</f>
        <v>-3000</v>
      </c>
      <c r="AT1559" s="157" cm="1">
        <f t="array" ref="AT1559">INDEX($K:$P,ROW(),MATCH(AT$3,$K$2:$P$2,0))</f>
        <v>-3000</v>
      </c>
      <c r="AU1559" s="157" cm="1">
        <f t="array" ref="AU1559">INDEX($K:$P,ROW(),MATCH(AU$3,$K$2:$P$2,0))</f>
        <v>-3000</v>
      </c>
      <c r="AV1559" s="157" cm="1">
        <f t="array" ref="AV1559">INDEX($K:$P,ROW(),MATCH(AV$3,$K$2:$P$2,0))</f>
        <v>-3000</v>
      </c>
      <c r="AW1559" s="157" cm="1">
        <f t="array" ref="AW1559">INDEX($K:$P,ROW(),MATCH(AW$3,$K$2:$P$2,0))</f>
        <v>-3000</v>
      </c>
      <c r="AX1559" s="157" cm="1">
        <f t="array" ref="AX1559">INDEX($K:$P,ROW(),MATCH(AX$3,$K$2:$P$2,0))</f>
        <v>-3000</v>
      </c>
      <c r="AY1559" s="157" cm="1">
        <f t="array" ref="AY1559">INDEX($K:$P,ROW(),MATCH(AY$3,$K$2:$P$2,0))</f>
        <v>-3000</v>
      </c>
      <c r="AZ1559" s="157" cm="1">
        <f t="array" ref="AZ1559">INDEX($K:$P,ROW(),MATCH(AZ$3,$K$2:$P$2,0))</f>
        <v>-3000</v>
      </c>
      <c r="BA1559" s="157" cm="1">
        <f t="array" ref="BA1559">INDEX($K:$P,ROW(),MATCH(BA$3,$K$2:$P$2,0))</f>
        <v>-3000</v>
      </c>
      <c r="BB1559" s="157" cm="1">
        <f t="array" ref="BB1559">INDEX($K:$P,ROW(),MATCH(BB$3,$K$2:$P$2,0))</f>
        <v>-3000</v>
      </c>
      <c r="BC1559" s="157" cm="1">
        <f t="array" ref="BC1559">INDEX($K:$P,ROW(),MATCH(BC$3,$K$2:$P$2,0))</f>
        <v>-3000</v>
      </c>
      <c r="BD1559" s="157" cm="1">
        <f t="array" ref="BD1559">INDEX($K:$P,ROW(),MATCH(BD$3,$K$2:$P$2,0))</f>
        <v>-3000</v>
      </c>
      <c r="BE1559" s="157" cm="1">
        <f t="array" ref="BE1559">INDEX($K:$P,ROW(),MATCH(BE$3,$K$2:$P$2,0))</f>
        <v>-3000</v>
      </c>
      <c r="BF1559" s="157" cm="1">
        <f t="array" ref="BF1559">INDEX($K:$P,ROW(),MATCH(BF$3,$K$2:$P$2,0))</f>
        <v>-3000</v>
      </c>
      <c r="BG1559" s="157" cm="1">
        <f t="array" ref="BG1559">INDEX($K:$P,ROW(),MATCH(BG$3,$K$2:$P$2,0))</f>
        <v>-3000</v>
      </c>
      <c r="BH1559" s="157" cm="1">
        <f t="array" ref="BH1559">INDEX($K:$P,ROW(),MATCH(BH$3,$K$2:$P$2,0))</f>
        <v>-3000</v>
      </c>
      <c r="BI1559" s="157" cm="1">
        <f t="array" ref="BI1559">INDEX($K:$P,ROW(),MATCH(BI$3,$K$2:$P$2,0))</f>
        <v>-3000</v>
      </c>
      <c r="BJ1559" s="157" cm="1">
        <f t="array" ref="BJ1559">INDEX($K:$P,ROW(),MATCH(BJ$3,$K$2:$P$2,0))</f>
        <v>-3000</v>
      </c>
      <c r="BK1559" s="157" cm="1">
        <f t="array" ref="BK1559">INDEX($K:$P,ROW(),MATCH(BK$3,$K$2:$P$2,0))</f>
        <v>-3000</v>
      </c>
      <c r="BL1559" s="157" cm="1">
        <f t="array" ref="BL1559">INDEX($K:$P,ROW(),MATCH(BL$3,$K$2:$P$2,0))</f>
        <v>-3000</v>
      </c>
      <c r="BM1559" s="157" cm="1">
        <f t="array" ref="BM1559">INDEX($K:$P,ROW(),MATCH(BM$3,$K$2:$P$2,0))</f>
        <v>-3000</v>
      </c>
      <c r="BN1559" s="157" cm="1">
        <f t="array" ref="BN1559">INDEX($K:$P,ROW(),MATCH(BN$3,$K$2:$P$2,0))</f>
        <v>-3000</v>
      </c>
      <c r="BO1559" s="157" cm="1">
        <f t="array" ref="BO1559">INDEX($K:$P,ROW(),MATCH(BO$3,$K$2:$P$2,0))</f>
        <v>-3000</v>
      </c>
      <c r="BP1559" s="157" cm="1">
        <f t="array" ref="BP1559">INDEX($K:$P,ROW(),MATCH(BP$3,$K$2:$P$2,0))</f>
        <v>-3000</v>
      </c>
      <c r="BQ1559" s="157" cm="1">
        <f t="array" ref="BQ1559">INDEX($K:$P,ROW(),MATCH(BQ$3,$K$2:$P$2,0))</f>
        <v>-3000</v>
      </c>
      <c r="BR1559" s="157" cm="1">
        <f t="array" ref="BR1559">INDEX($K:$P,ROW(),MATCH(BR$3,$K$2:$P$2,0))</f>
        <v>-3000</v>
      </c>
      <c r="BS1559" s="157" cm="1">
        <f t="array" ref="BS1559">INDEX($K:$P,ROW(),MATCH(BS$3,$K$2:$P$2,0))</f>
        <v>-3000</v>
      </c>
      <c r="BT1559" s="157" cm="1">
        <f t="array" ref="BT1559">INDEX($K:$P,ROW(),MATCH(BT$3,$K$2:$P$2,0))</f>
        <v>-3000</v>
      </c>
      <c r="BU1559" s="157" cm="1">
        <f t="array" ref="BU1559">INDEX($K:$P,ROW(),MATCH(BU$3,$K$2:$P$2,0))</f>
        <v>-3000</v>
      </c>
      <c r="BV1559" s="157" cm="1">
        <f t="array" ref="BV1559">INDEX($K:$P,ROW(),MATCH(BV$3,$K$2:$P$2,0))</f>
        <v>-3000</v>
      </c>
      <c r="BW1559" s="157" cm="1">
        <f t="array" ref="BW1559">INDEX($K:$P,ROW(),MATCH(BW$3,$K$2:$P$2,0))</f>
        <v>-3000</v>
      </c>
      <c r="BX1559" s="157" cm="1">
        <f t="array" ref="BX1559">INDEX($K:$P,ROW(),MATCH(BX$3,$K$2:$P$2,0))</f>
        <v>-3000</v>
      </c>
      <c r="BY1559" s="157" cm="1">
        <f t="array" ref="BY1559">INDEX($K:$P,ROW(),MATCH(BY$3,$K$2:$P$2,0))</f>
        <v>-3000</v>
      </c>
      <c r="BZ1559" s="157" cm="1">
        <f t="array" ref="BZ1559">INDEX($K:$P,ROW(),MATCH(BZ$3,$K$2:$P$2,0))</f>
        <v>-3000</v>
      </c>
      <c r="CA1559" s="157" cm="1">
        <f t="array" ref="CA1559">INDEX($K:$P,ROW(),MATCH(CA$3,$K$2:$P$2,0))</f>
        <v>-3000</v>
      </c>
      <c r="CB1559" s="157" cm="1">
        <f t="array" ref="CB1559">INDEX($K:$P,ROW(),MATCH(CB$3,$K$2:$P$2,0))</f>
        <v>-3000</v>
      </c>
      <c r="CC1559" s="157" cm="1">
        <f t="array" ref="CC1559">INDEX($K:$P,ROW(),MATCH(CC$3,$K$2:$P$2,0))</f>
        <v>-3000</v>
      </c>
      <c r="CD1559" s="157" cm="1">
        <f t="array" ref="CD1559">INDEX($K:$P,ROW(),MATCH(CD$3,$K$2:$P$2,0))</f>
        <v>-3000</v>
      </c>
      <c r="CE1559" s="157" cm="1">
        <f t="array" ref="CE1559">INDEX($K:$P,ROW(),MATCH(CE$3,$K$2:$P$2,0))</f>
        <v>-3000</v>
      </c>
      <c r="CF1559" s="157" cm="1">
        <f t="array" ref="CF1559">INDEX($K:$P,ROW(),MATCH(CF$3,$K$2:$P$2,0))</f>
        <v>-3000</v>
      </c>
      <c r="CG1559" s="157" cm="1">
        <f t="array" ref="CG1559">INDEX($K:$P,ROW(),MATCH(CG$3,$K$2:$P$2,0))</f>
        <v>-3000</v>
      </c>
      <c r="CH1559" s="157" cm="1">
        <f t="array" ref="CH1559">INDEX($K:$P,ROW(),MATCH(CH$3,$K$2:$P$2,0))</f>
        <v>-3000</v>
      </c>
      <c r="CI1559" s="157" cm="1">
        <f t="array" ref="CI1559">INDEX($K:$P,ROW(),MATCH(CI$3,$K$2:$P$2,0))</f>
        <v>-3000</v>
      </c>
      <c r="CJ1559" s="157" cm="1">
        <f t="array" ref="CJ1559">INDEX($K:$P,ROW(),MATCH(CJ$3,$K$2:$P$2,0))</f>
        <v>-3000</v>
      </c>
      <c r="CK1559" s="157" cm="1">
        <f t="array" ref="CK1559">INDEX($K:$P,ROW(),MATCH(CK$3,$K$2:$P$2,0))</f>
        <v>-3000</v>
      </c>
      <c r="CL1559" s="157" cm="1">
        <f t="array" ref="CL1559">INDEX($K:$P,ROW(),MATCH(CL$3,$K$2:$P$2,0))</f>
        <v>-3000</v>
      </c>
      <c r="CN1559" s="74"/>
      <c r="CO1559" s="157" t="e" cm="1">
        <f t="array" ref="CO1559">INDEX($K:$P,ROW(),MATCH(CO$3,$K$2:$P$2,0))</f>
        <v>#N/A</v>
      </c>
      <c r="CP1559" s="157" t="e" cm="1">
        <f t="array" ref="CP1559">INDEX($K:$P,ROW(),MATCH(CP$3,$K$2:$P$2,0))</f>
        <v>#N/A</v>
      </c>
      <c r="CQ1559" s="157" t="e" cm="1">
        <f t="array" ref="CQ1559">INDEX($K:$P,ROW(),MATCH(CQ$3,$K$2:$P$2,0))</f>
        <v>#N/A</v>
      </c>
      <c r="CR1559" s="157" t="e" cm="1">
        <f t="array" ref="CR1559">INDEX($K:$P,ROW(),MATCH(CR$3,$K$2:$P$2,0))</f>
        <v>#N/A</v>
      </c>
      <c r="CS1559" s="157" t="e" cm="1">
        <f t="array" ref="CS1559">INDEX($K:$P,ROW(),MATCH(CS$3,$K$2:$P$2,0))</f>
        <v>#N/A</v>
      </c>
      <c r="CT1559" s="157" t="e" cm="1">
        <f t="array" ref="CT1559">INDEX($K:$P,ROW(),MATCH(CT$3,$K$2:$P$2,0))</f>
        <v>#N/A</v>
      </c>
      <c r="CU1559" s="157" t="e" cm="1">
        <f t="array" ref="CU1559">INDEX($K:$P,ROW(),MATCH(CU$3,$K$2:$P$2,0))</f>
        <v>#N/A</v>
      </c>
      <c r="CV1559" s="157" t="e" cm="1">
        <f t="array" ref="CV1559">INDEX($K:$P,ROW(),MATCH(CV$3,$K$2:$P$2,0))</f>
        <v>#N/A</v>
      </c>
      <c r="CW1559" s="157" t="e" cm="1">
        <f t="array" ref="CW1559">INDEX($K:$P,ROW(),MATCH(CW$3,$K$2:$P$2,0))</f>
        <v>#N/A</v>
      </c>
      <c r="CX1559" s="157" t="e" cm="1">
        <f t="array" ref="CX1559">INDEX($K:$P,ROW(),MATCH(CX$3,$K$2:$P$2,0))</f>
        <v>#N/A</v>
      </c>
      <c r="CY1559" s="157" t="e" cm="1">
        <f t="array" ref="CY1559">INDEX($K:$P,ROW(),MATCH(CY$3,$K$2:$P$2,0))</f>
        <v>#N/A</v>
      </c>
      <c r="CZ1559" s="157" t="e" cm="1">
        <f t="array" ref="CZ1559">INDEX($K:$P,ROW(),MATCH(CZ$3,$K$2:$P$2,0))</f>
        <v>#N/A</v>
      </c>
      <c r="DA1559" s="157" t="e" cm="1">
        <f t="array" ref="DA1559">INDEX($K:$P,ROW(),MATCH(DA$3,$K$2:$P$2,0))</f>
        <v>#N/A</v>
      </c>
      <c r="DB1559" s="157" t="e" cm="1">
        <f t="array" ref="DB1559">INDEX($K:$P,ROW(),MATCH(DB$3,$K$2:$P$2,0))</f>
        <v>#N/A</v>
      </c>
      <c r="DC1559" s="157" t="e" cm="1">
        <f t="array" ref="DC1559">INDEX($K:$P,ROW(),MATCH(DC$3,$K$2:$P$2,0))</f>
        <v>#N/A</v>
      </c>
      <c r="DD1559" s="157" t="e" cm="1">
        <f t="array" ref="DD1559">INDEX($K:$P,ROW(),MATCH(DD$3,$K$2:$P$2,0))</f>
        <v>#N/A</v>
      </c>
      <c r="DE1559" s="157" t="e" cm="1">
        <f t="array" ref="DE1559">INDEX($K:$P,ROW(),MATCH(DE$3,$K$2:$P$2,0))</f>
        <v>#N/A</v>
      </c>
      <c r="DF1559" s="157" t="e" cm="1">
        <f t="array" ref="DF1559">INDEX($K:$P,ROW(),MATCH(DF$3,$K$2:$P$2,0))</f>
        <v>#N/A</v>
      </c>
      <c r="DG1559" s="157" t="e" cm="1">
        <f t="array" ref="DG1559">INDEX($K:$P,ROW(),MATCH(DG$3,$K$2:$P$2,0))</f>
        <v>#N/A</v>
      </c>
      <c r="DH1559" s="157" t="e" cm="1">
        <f t="array" ref="DH1559">INDEX($K:$P,ROW(),MATCH(DH$3,$K$2:$P$2,0))</f>
        <v>#N/A</v>
      </c>
      <c r="DI1559" s="157" t="e" cm="1">
        <f t="array" ref="DI1559">INDEX($K:$P,ROW(),MATCH(DI$3,$K$2:$P$2,0))</f>
        <v>#N/A</v>
      </c>
      <c r="DJ1559" s="157" t="e" cm="1">
        <f t="array" ref="DJ1559">INDEX($K:$P,ROW(),MATCH(DJ$3,$K$2:$P$2,0))</f>
        <v>#N/A</v>
      </c>
      <c r="DK1559" s="157" t="e" cm="1">
        <f t="array" ref="DK1559">INDEX($K:$P,ROW(),MATCH(DK$3,$K$2:$P$2,0))</f>
        <v>#N/A</v>
      </c>
      <c r="DL1559" s="157" t="e" cm="1">
        <f t="array" ref="DL1559">INDEX($K:$P,ROW(),MATCH(DL$3,$K$2:$P$2,0))</f>
        <v>#N/A</v>
      </c>
    </row>
    <row r="1560" spans="1:116" x14ac:dyDescent="0.4">
      <c r="C1560" t="s">
        <v>203</v>
      </c>
      <c r="D1560" t="s">
        <v>772</v>
      </c>
      <c r="E1560" s="8" t="str">
        <f t="shared" si="2067"/>
        <v>1560 PDC-S</v>
      </c>
      <c r="G1560" s="126" t="str">
        <f>"Expense - "&amp;(SUBSTITUTE(G1557,":",""))</f>
        <v>Expense - Passthrough direct cost</v>
      </c>
      <c r="H1560" s="27"/>
      <c r="I1560" s="77"/>
      <c r="J1560" s="77"/>
      <c r="K1560" s="28">
        <f t="shared" ref="K1560:P1560" si="2068">SUMIF($3:$3,K$2,1560:1560)</f>
        <v>-36000</v>
      </c>
      <c r="L1560" s="28">
        <f t="shared" si="2068"/>
        <v>-36000</v>
      </c>
      <c r="M1560" s="28">
        <f t="shared" si="2068"/>
        <v>-36000</v>
      </c>
      <c r="N1560" s="28">
        <f t="shared" si="2068"/>
        <v>-36000</v>
      </c>
      <c r="O1560" s="28">
        <f t="shared" si="2068"/>
        <v>-36000</v>
      </c>
      <c r="P1560" s="28">
        <f t="shared" si="2068"/>
        <v>-36000</v>
      </c>
      <c r="R1560" s="33"/>
      <c r="S1560" s="77">
        <f>S1559</f>
        <v>-3000</v>
      </c>
      <c r="T1560" s="77">
        <f t="shared" ref="T1560:CE1560" si="2069">T1559</f>
        <v>-3000</v>
      </c>
      <c r="U1560" s="77">
        <f t="shared" si="2069"/>
        <v>-3000</v>
      </c>
      <c r="V1560" s="77">
        <f t="shared" si="2069"/>
        <v>-3000</v>
      </c>
      <c r="W1560" s="77">
        <f t="shared" si="2069"/>
        <v>-3000</v>
      </c>
      <c r="X1560" s="77">
        <f t="shared" si="2069"/>
        <v>-3000</v>
      </c>
      <c r="Y1560" s="77">
        <f t="shared" si="2069"/>
        <v>-3000</v>
      </c>
      <c r="Z1560" s="77">
        <f t="shared" si="2069"/>
        <v>-3000</v>
      </c>
      <c r="AA1560" s="77">
        <f t="shared" si="2069"/>
        <v>-3000</v>
      </c>
      <c r="AB1560" s="77">
        <f t="shared" si="2069"/>
        <v>-3000</v>
      </c>
      <c r="AC1560" s="77">
        <f t="shared" si="2069"/>
        <v>-3000</v>
      </c>
      <c r="AD1560" s="77">
        <f t="shared" si="2069"/>
        <v>-3000</v>
      </c>
      <c r="AE1560" s="77">
        <f t="shared" si="2069"/>
        <v>-3000</v>
      </c>
      <c r="AF1560" s="77">
        <f t="shared" si="2069"/>
        <v>-3000</v>
      </c>
      <c r="AG1560" s="77">
        <f t="shared" si="2069"/>
        <v>-3000</v>
      </c>
      <c r="AH1560" s="77">
        <f t="shared" si="2069"/>
        <v>-3000</v>
      </c>
      <c r="AI1560" s="77">
        <f t="shared" si="2069"/>
        <v>-3000</v>
      </c>
      <c r="AJ1560" s="77">
        <f t="shared" si="2069"/>
        <v>-3000</v>
      </c>
      <c r="AK1560" s="77">
        <f t="shared" si="2069"/>
        <v>-3000</v>
      </c>
      <c r="AL1560" s="77">
        <f t="shared" si="2069"/>
        <v>-3000</v>
      </c>
      <c r="AM1560" s="77">
        <f t="shared" si="2069"/>
        <v>-3000</v>
      </c>
      <c r="AN1560" s="77">
        <f t="shared" si="2069"/>
        <v>-3000</v>
      </c>
      <c r="AO1560" s="77">
        <f t="shared" si="2069"/>
        <v>-3000</v>
      </c>
      <c r="AP1560" s="77">
        <f t="shared" si="2069"/>
        <v>-3000</v>
      </c>
      <c r="AQ1560" s="77">
        <f t="shared" si="2069"/>
        <v>-3000</v>
      </c>
      <c r="AR1560" s="77">
        <f t="shared" si="2069"/>
        <v>-3000</v>
      </c>
      <c r="AS1560" s="77">
        <f t="shared" si="2069"/>
        <v>-3000</v>
      </c>
      <c r="AT1560" s="77">
        <f t="shared" si="2069"/>
        <v>-3000</v>
      </c>
      <c r="AU1560" s="77">
        <f t="shared" si="2069"/>
        <v>-3000</v>
      </c>
      <c r="AV1560" s="77">
        <f t="shared" si="2069"/>
        <v>-3000</v>
      </c>
      <c r="AW1560" s="77">
        <f t="shared" si="2069"/>
        <v>-3000</v>
      </c>
      <c r="AX1560" s="77">
        <f t="shared" si="2069"/>
        <v>-3000</v>
      </c>
      <c r="AY1560" s="77">
        <f t="shared" si="2069"/>
        <v>-3000</v>
      </c>
      <c r="AZ1560" s="77">
        <f t="shared" si="2069"/>
        <v>-3000</v>
      </c>
      <c r="BA1560" s="77">
        <f t="shared" si="2069"/>
        <v>-3000</v>
      </c>
      <c r="BB1560" s="77">
        <f t="shared" si="2069"/>
        <v>-3000</v>
      </c>
      <c r="BC1560" s="77">
        <f t="shared" si="2069"/>
        <v>-3000</v>
      </c>
      <c r="BD1560" s="77">
        <f t="shared" si="2069"/>
        <v>-3000</v>
      </c>
      <c r="BE1560" s="77">
        <f t="shared" si="2069"/>
        <v>-3000</v>
      </c>
      <c r="BF1560" s="77">
        <f t="shared" si="2069"/>
        <v>-3000</v>
      </c>
      <c r="BG1560" s="77">
        <f t="shared" si="2069"/>
        <v>-3000</v>
      </c>
      <c r="BH1560" s="77">
        <f t="shared" si="2069"/>
        <v>-3000</v>
      </c>
      <c r="BI1560" s="77">
        <f t="shared" si="2069"/>
        <v>-3000</v>
      </c>
      <c r="BJ1560" s="77">
        <f t="shared" si="2069"/>
        <v>-3000</v>
      </c>
      <c r="BK1560" s="77">
        <f t="shared" si="2069"/>
        <v>-3000</v>
      </c>
      <c r="BL1560" s="77">
        <f t="shared" si="2069"/>
        <v>-3000</v>
      </c>
      <c r="BM1560" s="77">
        <f t="shared" si="2069"/>
        <v>-3000</v>
      </c>
      <c r="BN1560" s="77">
        <f t="shared" si="2069"/>
        <v>-3000</v>
      </c>
      <c r="BO1560" s="77">
        <f t="shared" si="2069"/>
        <v>-3000</v>
      </c>
      <c r="BP1560" s="77">
        <f t="shared" si="2069"/>
        <v>-3000</v>
      </c>
      <c r="BQ1560" s="77">
        <f t="shared" si="2069"/>
        <v>-3000</v>
      </c>
      <c r="BR1560" s="77">
        <f t="shared" si="2069"/>
        <v>-3000</v>
      </c>
      <c r="BS1560" s="77">
        <f t="shared" si="2069"/>
        <v>-3000</v>
      </c>
      <c r="BT1560" s="77">
        <f t="shared" si="2069"/>
        <v>-3000</v>
      </c>
      <c r="BU1560" s="77">
        <f t="shared" si="2069"/>
        <v>-3000</v>
      </c>
      <c r="BV1560" s="77">
        <f t="shared" si="2069"/>
        <v>-3000</v>
      </c>
      <c r="BW1560" s="77">
        <f t="shared" si="2069"/>
        <v>-3000</v>
      </c>
      <c r="BX1560" s="77">
        <f t="shared" si="2069"/>
        <v>-3000</v>
      </c>
      <c r="BY1560" s="77">
        <f t="shared" si="2069"/>
        <v>-3000</v>
      </c>
      <c r="BZ1560" s="77">
        <f t="shared" si="2069"/>
        <v>-3000</v>
      </c>
      <c r="CA1560" s="77">
        <f t="shared" si="2069"/>
        <v>-3000</v>
      </c>
      <c r="CB1560" s="77">
        <f t="shared" si="2069"/>
        <v>-3000</v>
      </c>
      <c r="CC1560" s="77">
        <f t="shared" si="2069"/>
        <v>-3000</v>
      </c>
      <c r="CD1560" s="77">
        <f t="shared" si="2069"/>
        <v>-3000</v>
      </c>
      <c r="CE1560" s="77">
        <f t="shared" si="2069"/>
        <v>-3000</v>
      </c>
      <c r="CF1560" s="77">
        <f t="shared" ref="CF1560:CL1560" si="2070">CF1559</f>
        <v>-3000</v>
      </c>
      <c r="CG1560" s="77">
        <f t="shared" si="2070"/>
        <v>-3000</v>
      </c>
      <c r="CH1560" s="77">
        <f t="shared" si="2070"/>
        <v>-3000</v>
      </c>
      <c r="CI1560" s="77">
        <f t="shared" si="2070"/>
        <v>-3000</v>
      </c>
      <c r="CJ1560" s="77">
        <f t="shared" si="2070"/>
        <v>-3000</v>
      </c>
      <c r="CK1560" s="77">
        <f t="shared" si="2070"/>
        <v>-3000</v>
      </c>
      <c r="CL1560" s="77">
        <f t="shared" si="2070"/>
        <v>-3000</v>
      </c>
      <c r="CN1560" s="77"/>
      <c r="CO1560" s="77" t="e">
        <f t="shared" ref="CO1560:DK1560" si="2071">CO1559</f>
        <v>#N/A</v>
      </c>
      <c r="CP1560" s="77" t="e">
        <f t="shared" si="2071"/>
        <v>#N/A</v>
      </c>
      <c r="CQ1560" s="77" t="e">
        <f t="shared" si="2071"/>
        <v>#N/A</v>
      </c>
      <c r="CR1560" s="77" t="e">
        <f t="shared" si="2071"/>
        <v>#N/A</v>
      </c>
      <c r="CS1560" s="77" t="e">
        <f t="shared" si="2071"/>
        <v>#N/A</v>
      </c>
      <c r="CT1560" s="77" t="e">
        <f t="shared" si="2071"/>
        <v>#N/A</v>
      </c>
      <c r="CU1560" s="77" t="e">
        <f t="shared" si="2071"/>
        <v>#N/A</v>
      </c>
      <c r="CV1560" s="77" t="e">
        <f t="shared" si="2071"/>
        <v>#N/A</v>
      </c>
      <c r="CW1560" s="77" t="e">
        <f t="shared" si="2071"/>
        <v>#N/A</v>
      </c>
      <c r="CX1560" s="77" t="e">
        <f t="shared" si="2071"/>
        <v>#N/A</v>
      </c>
      <c r="CY1560" s="77" t="e">
        <f t="shared" si="2071"/>
        <v>#N/A</v>
      </c>
      <c r="CZ1560" s="77" t="e">
        <f t="shared" si="2071"/>
        <v>#N/A</v>
      </c>
      <c r="DA1560" s="77" t="e">
        <f t="shared" si="2071"/>
        <v>#N/A</v>
      </c>
      <c r="DB1560" s="77" t="e">
        <f t="shared" si="2071"/>
        <v>#N/A</v>
      </c>
      <c r="DC1560" s="77" t="e">
        <f t="shared" si="2071"/>
        <v>#N/A</v>
      </c>
      <c r="DD1560" s="77" t="e">
        <f t="shared" si="2071"/>
        <v>#N/A</v>
      </c>
      <c r="DE1560" s="77" t="e">
        <f t="shared" si="2071"/>
        <v>#N/A</v>
      </c>
      <c r="DF1560" s="77" t="e">
        <f t="shared" si="2071"/>
        <v>#N/A</v>
      </c>
      <c r="DG1560" s="77" t="e">
        <f t="shared" si="2071"/>
        <v>#N/A</v>
      </c>
      <c r="DH1560" s="77" t="e">
        <f t="shared" si="2071"/>
        <v>#N/A</v>
      </c>
      <c r="DI1560" s="77" t="e">
        <f t="shared" si="2071"/>
        <v>#N/A</v>
      </c>
      <c r="DJ1560" s="77" t="e">
        <f t="shared" si="2071"/>
        <v>#N/A</v>
      </c>
      <c r="DK1560" s="77" t="e">
        <f t="shared" si="2071"/>
        <v>#N/A</v>
      </c>
      <c r="DL1560" s="77" t="e">
        <f t="shared" ref="DL1560" si="2072">DL1559</f>
        <v>#N/A</v>
      </c>
    </row>
    <row r="1561" spans="1:116" x14ac:dyDescent="0.4">
      <c r="B1561" t="s">
        <v>244</v>
      </c>
      <c r="D1561" t="s">
        <v>772</v>
      </c>
      <c r="E1561" s="8" t="str">
        <f t="shared" si="2067"/>
        <v>1561 PDC-S</v>
      </c>
      <c r="G1561" s="126"/>
      <c r="H1561" s="27"/>
      <c r="I1561" s="77"/>
      <c r="J1561" s="77"/>
      <c r="K1561" s="28"/>
      <c r="L1561" s="28"/>
      <c r="M1561" s="28"/>
      <c r="N1561" s="28"/>
      <c r="O1561" s="28"/>
      <c r="P1561" s="28"/>
      <c r="R1561" s="33"/>
      <c r="S1561" s="77"/>
      <c r="T1561" s="77"/>
      <c r="U1561" s="77"/>
      <c r="V1561" s="77"/>
      <c r="W1561" s="77"/>
      <c r="X1561" s="77"/>
      <c r="Y1561" s="77"/>
      <c r="Z1561" s="77"/>
      <c r="AA1561" s="77"/>
      <c r="AB1561" s="77"/>
      <c r="AC1561" s="77"/>
      <c r="AD1561" s="77"/>
      <c r="AE1561" s="77"/>
      <c r="AF1561" s="77"/>
      <c r="AG1561" s="77"/>
      <c r="AH1561" s="77"/>
      <c r="AI1561" s="77"/>
      <c r="AJ1561" s="77"/>
      <c r="AK1561" s="77"/>
      <c r="AL1561" s="77"/>
      <c r="AM1561" s="77"/>
      <c r="AN1561" s="77"/>
      <c r="AO1561" s="77"/>
      <c r="AP1561" s="77"/>
      <c r="AQ1561" s="77"/>
      <c r="AR1561" s="77"/>
      <c r="AS1561" s="77"/>
      <c r="AT1561" s="77"/>
      <c r="AU1561" s="77"/>
      <c r="AV1561" s="77"/>
      <c r="AW1561" s="77"/>
      <c r="AX1561" s="77"/>
      <c r="AY1561" s="77"/>
      <c r="AZ1561" s="77"/>
      <c r="BA1561" s="77"/>
      <c r="BB1561" s="77"/>
      <c r="BC1561" s="77"/>
      <c r="BD1561" s="77"/>
      <c r="BE1561" s="77"/>
      <c r="BF1561" s="77"/>
      <c r="BG1561" s="77"/>
      <c r="BH1561" s="77"/>
      <c r="BI1561" s="77"/>
      <c r="BJ1561" s="77"/>
      <c r="BK1561" s="77"/>
      <c r="BL1561" s="77"/>
      <c r="BM1561" s="77"/>
      <c r="BN1561" s="77"/>
      <c r="BO1561" s="77"/>
      <c r="BP1561" s="77"/>
      <c r="BQ1561" s="77"/>
      <c r="BR1561" s="77"/>
      <c r="BS1561" s="77"/>
      <c r="BT1561" s="77"/>
      <c r="BU1561" s="77"/>
      <c r="BV1561" s="77"/>
      <c r="BW1561" s="77"/>
      <c r="BX1561" s="77"/>
      <c r="BY1561" s="77"/>
      <c r="BZ1561" s="77"/>
      <c r="CA1561" s="77"/>
      <c r="CB1561" s="77"/>
      <c r="CC1561" s="77"/>
      <c r="CD1561" s="77"/>
      <c r="CE1561" s="77"/>
      <c r="CF1561" s="77"/>
      <c r="CG1561" s="77"/>
      <c r="CH1561" s="77"/>
      <c r="CI1561" s="77"/>
      <c r="CJ1561" s="77"/>
      <c r="CK1561" s="77"/>
      <c r="CL1561" s="77"/>
      <c r="CN1561" s="77"/>
      <c r="CO1561" s="77"/>
      <c r="CP1561" s="77"/>
      <c r="CQ1561" s="77"/>
      <c r="CR1561" s="77"/>
      <c r="CS1561" s="77"/>
      <c r="CT1561" s="77"/>
      <c r="CU1561" s="77"/>
      <c r="CV1561" s="77"/>
      <c r="CW1561" s="77"/>
      <c r="CX1561" s="77"/>
      <c r="CY1561" s="77"/>
      <c r="CZ1561" s="77"/>
      <c r="DA1561" s="77"/>
      <c r="DB1561" s="77"/>
      <c r="DC1561" s="77"/>
      <c r="DD1561" s="77"/>
      <c r="DE1561" s="77"/>
      <c r="DF1561" s="77"/>
      <c r="DG1561" s="77"/>
      <c r="DH1561" s="77"/>
      <c r="DI1561" s="77"/>
      <c r="DJ1561" s="77"/>
      <c r="DK1561" s="77"/>
      <c r="DL1561" s="77"/>
    </row>
    <row r="1562" spans="1:116" x14ac:dyDescent="0.4">
      <c r="B1562" t="s">
        <v>332</v>
      </c>
      <c r="D1562" t="s">
        <v>772</v>
      </c>
      <c r="E1562" s="8" t="str">
        <f t="shared" si="2067"/>
        <v>1562 PDC-S</v>
      </c>
      <c r="G1562" s="136" t="str">
        <f>G1549</f>
        <v>(Primary label)</v>
      </c>
      <c r="H1562" s="27"/>
      <c r="I1562" s="78"/>
      <c r="J1562" s="78"/>
      <c r="K1562" s="33"/>
      <c r="L1562" s="33"/>
      <c r="M1562" s="33"/>
      <c r="N1562" s="33"/>
      <c r="O1562" s="33"/>
      <c r="P1562" s="33"/>
      <c r="R1562" s="33"/>
      <c r="S1562" s="77"/>
      <c r="T1562" s="77"/>
      <c r="U1562" s="77"/>
      <c r="V1562" s="77"/>
      <c r="W1562" s="77"/>
      <c r="X1562" s="77"/>
      <c r="Y1562" s="77"/>
      <c r="Z1562" s="77"/>
      <c r="AA1562" s="77"/>
      <c r="AB1562" s="77"/>
      <c r="AC1562" s="77"/>
      <c r="AD1562" s="77"/>
      <c r="AE1562" s="77"/>
      <c r="AF1562" s="77"/>
      <c r="AG1562" s="77"/>
      <c r="AH1562" s="77"/>
      <c r="AI1562" s="77"/>
      <c r="AJ1562" s="77"/>
      <c r="AK1562" s="77"/>
      <c r="AL1562" s="77"/>
      <c r="AM1562" s="77"/>
      <c r="AN1562" s="77"/>
      <c r="AO1562" s="77"/>
      <c r="AP1562" s="77"/>
      <c r="AQ1562" s="77"/>
      <c r="AR1562" s="77"/>
      <c r="AS1562" s="77"/>
      <c r="AT1562" s="77"/>
      <c r="AU1562" s="77"/>
      <c r="AV1562" s="77"/>
      <c r="AW1562" s="77"/>
      <c r="AX1562" s="77"/>
      <c r="AY1562" s="77"/>
      <c r="AZ1562" s="77"/>
      <c r="BA1562" s="77"/>
      <c r="BB1562" s="77"/>
      <c r="BC1562" s="77"/>
      <c r="BD1562" s="77"/>
      <c r="BE1562" s="77"/>
      <c r="BF1562" s="77"/>
      <c r="BG1562" s="77"/>
      <c r="BH1562" s="77"/>
      <c r="BI1562" s="77"/>
      <c r="BJ1562" s="77"/>
      <c r="BK1562" s="77"/>
      <c r="BL1562" s="77"/>
      <c r="BM1562" s="77"/>
      <c r="BN1562" s="77"/>
      <c r="BO1562" s="77"/>
      <c r="BP1562" s="77"/>
      <c r="BQ1562" s="77"/>
      <c r="BR1562" s="77"/>
      <c r="BS1562" s="77"/>
      <c r="BT1562" s="77"/>
      <c r="BU1562" s="77"/>
      <c r="BV1562" s="77"/>
      <c r="BW1562" s="77"/>
      <c r="BX1562" s="77"/>
      <c r="BY1562" s="77"/>
      <c r="BZ1562" s="77"/>
      <c r="CA1562" s="77"/>
      <c r="CB1562" s="77"/>
      <c r="CC1562" s="77"/>
      <c r="CD1562" s="77"/>
      <c r="CE1562" s="77"/>
      <c r="CF1562" s="77"/>
      <c r="CG1562" s="77"/>
      <c r="CH1562" s="77"/>
      <c r="CI1562" s="77"/>
      <c r="CJ1562" s="77"/>
      <c r="CK1562" s="77"/>
      <c r="CL1562" s="77"/>
      <c r="CN1562" s="78"/>
      <c r="CO1562" s="77"/>
      <c r="CP1562" s="77"/>
      <c r="CQ1562" s="77"/>
      <c r="CR1562" s="77"/>
      <c r="CS1562" s="77"/>
      <c r="CT1562" s="77"/>
      <c r="CU1562" s="77"/>
      <c r="CV1562" s="77"/>
      <c r="CW1562" s="77"/>
      <c r="CX1562" s="77"/>
      <c r="CY1562" s="77"/>
      <c r="CZ1562" s="77"/>
      <c r="DA1562" s="77"/>
      <c r="DB1562" s="77"/>
      <c r="DC1562" s="77"/>
      <c r="DD1562" s="77"/>
      <c r="DE1562" s="77"/>
      <c r="DF1562" s="77"/>
      <c r="DG1562" s="77"/>
      <c r="DH1562" s="77"/>
      <c r="DI1562" s="77"/>
      <c r="DJ1562" s="77"/>
      <c r="DK1562" s="77"/>
      <c r="DL1562" s="77"/>
    </row>
    <row r="1563" spans="1:116" x14ac:dyDescent="0.4">
      <c r="B1563" t="s">
        <v>332</v>
      </c>
      <c r="D1563" t="s">
        <v>772</v>
      </c>
      <c r="E1563" s="8" t="str">
        <f>ROW()&amp;" "&amp;D1563</f>
        <v>1563 PDC-S</v>
      </c>
      <c r="G1563" s="136" t="str">
        <f t="shared" ref="G1563:G1569" si="2073">G1550</f>
        <v>primary unit</v>
      </c>
      <c r="H1563" s="27"/>
      <c r="I1563" s="78"/>
      <c r="J1563" s="78"/>
      <c r="K1563" s="33"/>
      <c r="L1563" s="33"/>
      <c r="M1563" s="33"/>
      <c r="N1563" s="33"/>
      <c r="O1563" s="33"/>
      <c r="P1563" s="33"/>
      <c r="R1563" s="33"/>
      <c r="S1563" s="77"/>
      <c r="T1563" s="77"/>
      <c r="U1563" s="77"/>
      <c r="V1563" s="77"/>
      <c r="W1563" s="77"/>
      <c r="X1563" s="77"/>
      <c r="Y1563" s="77"/>
      <c r="Z1563" s="77"/>
      <c r="AA1563" s="77"/>
      <c r="AB1563" s="77"/>
      <c r="AC1563" s="77"/>
      <c r="AD1563" s="77"/>
      <c r="AE1563" s="77"/>
      <c r="AF1563" s="77"/>
      <c r="AG1563" s="77"/>
      <c r="AH1563" s="77"/>
      <c r="AI1563" s="77"/>
      <c r="AJ1563" s="77"/>
      <c r="AK1563" s="77"/>
      <c r="AL1563" s="77"/>
      <c r="AM1563" s="77"/>
      <c r="AN1563" s="77"/>
      <c r="AO1563" s="77"/>
      <c r="AP1563" s="77"/>
      <c r="AQ1563" s="77"/>
      <c r="AR1563" s="77"/>
      <c r="AS1563" s="77"/>
      <c r="AT1563" s="77"/>
      <c r="AU1563" s="77"/>
      <c r="AV1563" s="77"/>
      <c r="AW1563" s="77"/>
      <c r="AX1563" s="77"/>
      <c r="AY1563" s="77"/>
      <c r="AZ1563" s="77"/>
      <c r="BA1563" s="77"/>
      <c r="BB1563" s="77"/>
      <c r="BC1563" s="77"/>
      <c r="BD1563" s="77"/>
      <c r="BE1563" s="77"/>
      <c r="BF1563" s="77"/>
      <c r="BG1563" s="77"/>
      <c r="BH1563" s="77"/>
      <c r="BI1563" s="77"/>
      <c r="BJ1563" s="77"/>
      <c r="BK1563" s="77"/>
      <c r="BL1563" s="77"/>
      <c r="BM1563" s="77"/>
      <c r="BN1563" s="77"/>
      <c r="BO1563" s="77"/>
      <c r="BP1563" s="77"/>
      <c r="BQ1563" s="77"/>
      <c r="BR1563" s="77"/>
      <c r="BS1563" s="77"/>
      <c r="BT1563" s="77"/>
      <c r="BU1563" s="77"/>
      <c r="BV1563" s="77"/>
      <c r="BW1563" s="77"/>
      <c r="BX1563" s="77"/>
      <c r="BY1563" s="77"/>
      <c r="BZ1563" s="77"/>
      <c r="CA1563" s="77"/>
      <c r="CB1563" s="77"/>
      <c r="CC1563" s="77"/>
      <c r="CD1563" s="77"/>
      <c r="CE1563" s="77"/>
      <c r="CF1563" s="77"/>
      <c r="CG1563" s="77"/>
      <c r="CH1563" s="77"/>
      <c r="CI1563" s="77"/>
      <c r="CJ1563" s="77"/>
      <c r="CK1563" s="77"/>
      <c r="CL1563" s="77"/>
      <c r="CN1563" s="78"/>
      <c r="CO1563" s="77"/>
      <c r="CP1563" s="77"/>
      <c r="CQ1563" s="77"/>
      <c r="CR1563" s="77"/>
      <c r="CS1563" s="77"/>
      <c r="CT1563" s="77"/>
      <c r="CU1563" s="77"/>
      <c r="CV1563" s="77"/>
      <c r="CW1563" s="77"/>
      <c r="CX1563" s="77"/>
      <c r="CY1563" s="77"/>
      <c r="CZ1563" s="77"/>
      <c r="DA1563" s="77"/>
      <c r="DB1563" s="77"/>
      <c r="DC1563" s="77"/>
      <c r="DD1563" s="77"/>
      <c r="DE1563" s="77"/>
      <c r="DF1563" s="77"/>
      <c r="DG1563" s="77"/>
      <c r="DH1563" s="77"/>
      <c r="DI1563" s="77"/>
      <c r="DJ1563" s="77"/>
      <c r="DK1563" s="77"/>
      <c r="DL1563" s="77"/>
    </row>
    <row r="1564" spans="1:116" x14ac:dyDescent="0.4">
      <c r="B1564" t="s">
        <v>332</v>
      </c>
      <c r="D1564" t="s">
        <v>772</v>
      </c>
      <c r="E1564" s="8" t="str">
        <f t="shared" si="2067"/>
        <v>1564 PDC-S</v>
      </c>
      <c r="G1564" s="136" t="str">
        <f t="shared" si="2073"/>
        <v>Primary revenue driver</v>
      </c>
      <c r="K1564" s="53"/>
      <c r="L1564" s="53"/>
      <c r="M1564" s="53"/>
      <c r="N1564" s="53"/>
      <c r="O1564" s="53"/>
      <c r="P1564" s="53"/>
      <c r="R1564" s="24"/>
      <c r="S1564" s="179" t="str">
        <f t="shared" ref="S1564:AX1564" si="2074">S1551</f>
        <v>S$16</v>
      </c>
      <c r="T1564" s="179" t="str">
        <f t="shared" si="2074"/>
        <v>T$16</v>
      </c>
      <c r="U1564" s="179" t="str">
        <f t="shared" si="2074"/>
        <v>U$16</v>
      </c>
      <c r="V1564" s="179" t="str">
        <f t="shared" si="2074"/>
        <v>V$16</v>
      </c>
      <c r="W1564" s="179" t="str">
        <f t="shared" si="2074"/>
        <v>W$16</v>
      </c>
      <c r="X1564" s="179" t="str">
        <f t="shared" si="2074"/>
        <v>X$16</v>
      </c>
      <c r="Y1564" s="179" t="str">
        <f t="shared" si="2074"/>
        <v>Y$16</v>
      </c>
      <c r="Z1564" s="179" t="str">
        <f t="shared" si="2074"/>
        <v>Z$16</v>
      </c>
      <c r="AA1564" s="179" t="str">
        <f t="shared" si="2074"/>
        <v>AA$16</v>
      </c>
      <c r="AB1564" s="179" t="str">
        <f t="shared" si="2074"/>
        <v>AB$16</v>
      </c>
      <c r="AC1564" s="179" t="str">
        <f t="shared" si="2074"/>
        <v>AC$16</v>
      </c>
      <c r="AD1564" s="179" t="str">
        <f t="shared" si="2074"/>
        <v>AD$16</v>
      </c>
      <c r="AE1564" s="179" t="str">
        <f t="shared" si="2074"/>
        <v>AE$16</v>
      </c>
      <c r="AF1564" s="179" t="str">
        <f t="shared" si="2074"/>
        <v>AF$16</v>
      </c>
      <c r="AG1564" s="179" t="str">
        <f t="shared" si="2074"/>
        <v>AG$16</v>
      </c>
      <c r="AH1564" s="179" t="str">
        <f t="shared" si="2074"/>
        <v>AH$16</v>
      </c>
      <c r="AI1564" s="179" t="str">
        <f t="shared" si="2074"/>
        <v>AI$16</v>
      </c>
      <c r="AJ1564" s="179" t="str">
        <f t="shared" si="2074"/>
        <v>AJ$16</v>
      </c>
      <c r="AK1564" s="179" t="str">
        <f t="shared" si="2074"/>
        <v>AK$16</v>
      </c>
      <c r="AL1564" s="179" t="str">
        <f t="shared" si="2074"/>
        <v>AL$16</v>
      </c>
      <c r="AM1564" s="179" t="str">
        <f t="shared" si="2074"/>
        <v>AM$16</v>
      </c>
      <c r="AN1564" s="179" t="str">
        <f t="shared" si="2074"/>
        <v>AN$16</v>
      </c>
      <c r="AO1564" s="179" t="str">
        <f t="shared" si="2074"/>
        <v>AO$16</v>
      </c>
      <c r="AP1564" s="179" t="str">
        <f t="shared" si="2074"/>
        <v>AP$16</v>
      </c>
      <c r="AQ1564" s="179" t="str">
        <f t="shared" si="2074"/>
        <v>AQ$16</v>
      </c>
      <c r="AR1564" s="179" t="str">
        <f t="shared" si="2074"/>
        <v>AR$16</v>
      </c>
      <c r="AS1564" s="179" t="str">
        <f t="shared" si="2074"/>
        <v>AS$16</v>
      </c>
      <c r="AT1564" s="179" t="str">
        <f t="shared" si="2074"/>
        <v>AT$16</v>
      </c>
      <c r="AU1564" s="179" t="str">
        <f t="shared" si="2074"/>
        <v>AU$16</v>
      </c>
      <c r="AV1564" s="179" t="str">
        <f t="shared" si="2074"/>
        <v>AV$16</v>
      </c>
      <c r="AW1564" s="179" t="str">
        <f t="shared" si="2074"/>
        <v>AW$16</v>
      </c>
      <c r="AX1564" s="179" t="str">
        <f t="shared" si="2074"/>
        <v>AX$16</v>
      </c>
      <c r="AY1564" s="179" t="str">
        <f t="shared" ref="AY1564:CD1564" si="2075">AY1551</f>
        <v>AY$16</v>
      </c>
      <c r="AZ1564" s="179" t="str">
        <f t="shared" si="2075"/>
        <v>AZ$16</v>
      </c>
      <c r="BA1564" s="179" t="str">
        <f t="shared" si="2075"/>
        <v>BA$16</v>
      </c>
      <c r="BB1564" s="179" t="str">
        <f t="shared" si="2075"/>
        <v>BB$16</v>
      </c>
      <c r="BC1564" s="179" t="str">
        <f t="shared" si="2075"/>
        <v>BC$16</v>
      </c>
      <c r="BD1564" s="179" t="str">
        <f t="shared" si="2075"/>
        <v>BD$16</v>
      </c>
      <c r="BE1564" s="179" t="str">
        <f t="shared" si="2075"/>
        <v>BE$16</v>
      </c>
      <c r="BF1564" s="179" t="str">
        <f t="shared" si="2075"/>
        <v>BF$16</v>
      </c>
      <c r="BG1564" s="179" t="str">
        <f t="shared" si="2075"/>
        <v>BG$16</v>
      </c>
      <c r="BH1564" s="179" t="str">
        <f t="shared" si="2075"/>
        <v>BH$16</v>
      </c>
      <c r="BI1564" s="179" t="str">
        <f t="shared" si="2075"/>
        <v>BI$16</v>
      </c>
      <c r="BJ1564" s="179" t="str">
        <f t="shared" si="2075"/>
        <v>BJ$16</v>
      </c>
      <c r="BK1564" s="179" t="str">
        <f t="shared" si="2075"/>
        <v>BK$16</v>
      </c>
      <c r="BL1564" s="179" t="str">
        <f t="shared" si="2075"/>
        <v>BL$16</v>
      </c>
      <c r="BM1564" s="179" t="str">
        <f t="shared" si="2075"/>
        <v>BM$16</v>
      </c>
      <c r="BN1564" s="179" t="str">
        <f t="shared" si="2075"/>
        <v>BN$16</v>
      </c>
      <c r="BO1564" s="179" t="str">
        <f t="shared" si="2075"/>
        <v>BO$16</v>
      </c>
      <c r="BP1564" s="179" t="str">
        <f t="shared" si="2075"/>
        <v>BP$16</v>
      </c>
      <c r="BQ1564" s="179" t="str">
        <f t="shared" si="2075"/>
        <v>BQ$16</v>
      </c>
      <c r="BR1564" s="179" t="str">
        <f t="shared" si="2075"/>
        <v>BR$16</v>
      </c>
      <c r="BS1564" s="179" t="str">
        <f t="shared" si="2075"/>
        <v>BS$16</v>
      </c>
      <c r="BT1564" s="179" t="str">
        <f t="shared" si="2075"/>
        <v>BT$16</v>
      </c>
      <c r="BU1564" s="179" t="str">
        <f t="shared" si="2075"/>
        <v>BU$16</v>
      </c>
      <c r="BV1564" s="179" t="str">
        <f t="shared" si="2075"/>
        <v>BV$16</v>
      </c>
      <c r="BW1564" s="179" t="str">
        <f t="shared" si="2075"/>
        <v>BW$16</v>
      </c>
      <c r="BX1564" s="179" t="str">
        <f t="shared" si="2075"/>
        <v>BX$16</v>
      </c>
      <c r="BY1564" s="179" t="str">
        <f t="shared" si="2075"/>
        <v>BY$16</v>
      </c>
      <c r="BZ1564" s="179" t="str">
        <f t="shared" si="2075"/>
        <v>BZ$16</v>
      </c>
      <c r="CA1564" s="179" t="str">
        <f t="shared" si="2075"/>
        <v>CA$16</v>
      </c>
      <c r="CB1564" s="179" t="str">
        <f t="shared" si="2075"/>
        <v>CB$16</v>
      </c>
      <c r="CC1564" s="179" t="str">
        <f t="shared" si="2075"/>
        <v>CC$16</v>
      </c>
      <c r="CD1564" s="179" t="str">
        <f t="shared" si="2075"/>
        <v>CD$16</v>
      </c>
      <c r="CE1564" s="179" t="str">
        <f t="shared" ref="CE1564:CL1564" si="2076">CE1551</f>
        <v>CE$16</v>
      </c>
      <c r="CF1564" s="179" t="str">
        <f t="shared" si="2076"/>
        <v>CF$16</v>
      </c>
      <c r="CG1564" s="179" t="str">
        <f t="shared" si="2076"/>
        <v>CG$16</v>
      </c>
      <c r="CH1564" s="179" t="str">
        <f t="shared" si="2076"/>
        <v>CH$16</v>
      </c>
      <c r="CI1564" s="179" t="str">
        <f t="shared" si="2076"/>
        <v>CI$16</v>
      </c>
      <c r="CJ1564" s="179" t="str">
        <f t="shared" si="2076"/>
        <v>CJ$16</v>
      </c>
      <c r="CK1564" s="179" t="str">
        <f t="shared" si="2076"/>
        <v>CK$16</v>
      </c>
      <c r="CL1564" s="179" t="str">
        <f t="shared" si="2076"/>
        <v>CL$16</v>
      </c>
      <c r="CO1564" s="179" t="str">
        <f t="shared" ref="CO1564:DK1564" si="2077">CO1551</f>
        <v>CO$16</v>
      </c>
      <c r="CP1564" s="179" t="str">
        <f t="shared" si="2077"/>
        <v>CP$16</v>
      </c>
      <c r="CQ1564" s="179" t="str">
        <f t="shared" si="2077"/>
        <v>CQ$16</v>
      </c>
      <c r="CR1564" s="179" t="str">
        <f t="shared" si="2077"/>
        <v>CR$16</v>
      </c>
      <c r="CS1564" s="179" t="str">
        <f t="shared" si="2077"/>
        <v>CS$16</v>
      </c>
      <c r="CT1564" s="179" t="str">
        <f t="shared" si="2077"/>
        <v>CT$16</v>
      </c>
      <c r="CU1564" s="179" t="str">
        <f t="shared" si="2077"/>
        <v>CU$16</v>
      </c>
      <c r="CV1564" s="179" t="str">
        <f t="shared" si="2077"/>
        <v>CV$16</v>
      </c>
      <c r="CW1564" s="179" t="str">
        <f t="shared" si="2077"/>
        <v>CW$16</v>
      </c>
      <c r="CX1564" s="179" t="str">
        <f t="shared" si="2077"/>
        <v>CX$16</v>
      </c>
      <c r="CY1564" s="179" t="str">
        <f t="shared" si="2077"/>
        <v>CY$16</v>
      </c>
      <c r="CZ1564" s="179" t="str">
        <f t="shared" si="2077"/>
        <v>CZ$16</v>
      </c>
      <c r="DA1564" s="179" t="str">
        <f t="shared" si="2077"/>
        <v>DA$16</v>
      </c>
      <c r="DB1564" s="179" t="str">
        <f t="shared" si="2077"/>
        <v>DB$16</v>
      </c>
      <c r="DC1564" s="179" t="str">
        <f t="shared" si="2077"/>
        <v>DC$16</v>
      </c>
      <c r="DD1564" s="179" t="str">
        <f t="shared" si="2077"/>
        <v>DD$16</v>
      </c>
      <c r="DE1564" s="179" t="str">
        <f t="shared" si="2077"/>
        <v>DE$16</v>
      </c>
      <c r="DF1564" s="179" t="str">
        <f t="shared" si="2077"/>
        <v>DF$16</v>
      </c>
      <c r="DG1564" s="179" t="str">
        <f t="shared" si="2077"/>
        <v>DG$16</v>
      </c>
      <c r="DH1564" s="179" t="str">
        <f t="shared" si="2077"/>
        <v>DH$16</v>
      </c>
      <c r="DI1564" s="179" t="str">
        <f t="shared" si="2077"/>
        <v>DI$16</v>
      </c>
      <c r="DJ1564" s="179" t="str">
        <f t="shared" si="2077"/>
        <v>DJ$16</v>
      </c>
      <c r="DK1564" s="179" t="str">
        <f t="shared" si="2077"/>
        <v>DK$16</v>
      </c>
      <c r="DL1564" s="179" t="str">
        <f t="shared" ref="DL1564" si="2078">DL1551</f>
        <v>DL$16</v>
      </c>
    </row>
    <row r="1565" spans="1:116" x14ac:dyDescent="0.4">
      <c r="B1565" t="s">
        <v>332</v>
      </c>
      <c r="D1565" t="s">
        <v>772</v>
      </c>
      <c r="E1565" s="8" t="str">
        <f t="shared" si="2067"/>
        <v>1565 PDC-S</v>
      </c>
      <c r="G1565" s="136" t="str">
        <f t="shared" si="2073"/>
        <v>Primary volume driver</v>
      </c>
      <c r="H1565" s="12"/>
      <c r="I1565" s="60"/>
      <c r="J1565" s="60"/>
      <c r="K1565" s="15"/>
      <c r="L1565" s="15"/>
      <c r="M1565" s="15"/>
      <c r="N1565" s="15"/>
      <c r="O1565" s="15"/>
      <c r="P1565" s="15"/>
      <c r="R1565" s="15"/>
      <c r="S1565" s="179" t="str">
        <f t="shared" ref="S1565:AX1565" si="2079">S1552</f>
        <v>S$17</v>
      </c>
      <c r="T1565" s="179" t="str">
        <f t="shared" si="2079"/>
        <v>T$17</v>
      </c>
      <c r="U1565" s="179" t="str">
        <f t="shared" si="2079"/>
        <v>U$17</v>
      </c>
      <c r="V1565" s="179" t="str">
        <f t="shared" si="2079"/>
        <v>V$17</v>
      </c>
      <c r="W1565" s="179" t="str">
        <f t="shared" si="2079"/>
        <v>W$17</v>
      </c>
      <c r="X1565" s="179" t="str">
        <f t="shared" si="2079"/>
        <v>X$17</v>
      </c>
      <c r="Y1565" s="179" t="str">
        <f t="shared" si="2079"/>
        <v>Y$17</v>
      </c>
      <c r="Z1565" s="179" t="str">
        <f t="shared" si="2079"/>
        <v>Z$17</v>
      </c>
      <c r="AA1565" s="179" t="str">
        <f t="shared" si="2079"/>
        <v>AA$17</v>
      </c>
      <c r="AB1565" s="179" t="str">
        <f t="shared" si="2079"/>
        <v>AB$17</v>
      </c>
      <c r="AC1565" s="179" t="str">
        <f t="shared" si="2079"/>
        <v>AC$17</v>
      </c>
      <c r="AD1565" s="179" t="str">
        <f t="shared" si="2079"/>
        <v>AD$17</v>
      </c>
      <c r="AE1565" s="179" t="str">
        <f t="shared" si="2079"/>
        <v>AE$17</v>
      </c>
      <c r="AF1565" s="179" t="str">
        <f t="shared" si="2079"/>
        <v>AF$17</v>
      </c>
      <c r="AG1565" s="179" t="str">
        <f t="shared" si="2079"/>
        <v>AG$17</v>
      </c>
      <c r="AH1565" s="179" t="str">
        <f t="shared" si="2079"/>
        <v>AH$17</v>
      </c>
      <c r="AI1565" s="179" t="str">
        <f t="shared" si="2079"/>
        <v>AI$17</v>
      </c>
      <c r="AJ1565" s="179" t="str">
        <f t="shared" si="2079"/>
        <v>AJ$17</v>
      </c>
      <c r="AK1565" s="179" t="str">
        <f t="shared" si="2079"/>
        <v>AK$17</v>
      </c>
      <c r="AL1565" s="179" t="str">
        <f t="shared" si="2079"/>
        <v>AL$17</v>
      </c>
      <c r="AM1565" s="179" t="str">
        <f t="shared" si="2079"/>
        <v>AM$17</v>
      </c>
      <c r="AN1565" s="179" t="str">
        <f t="shared" si="2079"/>
        <v>AN$17</v>
      </c>
      <c r="AO1565" s="179" t="str">
        <f t="shared" si="2079"/>
        <v>AO$17</v>
      </c>
      <c r="AP1565" s="179" t="str">
        <f t="shared" si="2079"/>
        <v>AP$17</v>
      </c>
      <c r="AQ1565" s="179" t="str">
        <f t="shared" si="2079"/>
        <v>AQ$17</v>
      </c>
      <c r="AR1565" s="179" t="str">
        <f t="shared" si="2079"/>
        <v>AR$17</v>
      </c>
      <c r="AS1565" s="179" t="str">
        <f t="shared" si="2079"/>
        <v>AS$17</v>
      </c>
      <c r="AT1565" s="179" t="str">
        <f t="shared" si="2079"/>
        <v>AT$17</v>
      </c>
      <c r="AU1565" s="179" t="str">
        <f t="shared" si="2079"/>
        <v>AU$17</v>
      </c>
      <c r="AV1565" s="179" t="str">
        <f t="shared" si="2079"/>
        <v>AV$17</v>
      </c>
      <c r="AW1565" s="179" t="str">
        <f t="shared" si="2079"/>
        <v>AW$17</v>
      </c>
      <c r="AX1565" s="179" t="str">
        <f t="shared" si="2079"/>
        <v>AX$17</v>
      </c>
      <c r="AY1565" s="179" t="str">
        <f t="shared" ref="AY1565:CD1565" si="2080">AY1552</f>
        <v>AY$17</v>
      </c>
      <c r="AZ1565" s="179" t="str">
        <f t="shared" si="2080"/>
        <v>AZ$17</v>
      </c>
      <c r="BA1565" s="179" t="str">
        <f t="shared" si="2080"/>
        <v>BA$17</v>
      </c>
      <c r="BB1565" s="179" t="str">
        <f t="shared" si="2080"/>
        <v>BB$17</v>
      </c>
      <c r="BC1565" s="179" t="str">
        <f t="shared" si="2080"/>
        <v>BC$17</v>
      </c>
      <c r="BD1565" s="179" t="str">
        <f t="shared" si="2080"/>
        <v>BD$17</v>
      </c>
      <c r="BE1565" s="179" t="str">
        <f t="shared" si="2080"/>
        <v>BE$17</v>
      </c>
      <c r="BF1565" s="179" t="str">
        <f t="shared" si="2080"/>
        <v>BF$17</v>
      </c>
      <c r="BG1565" s="179" t="str">
        <f t="shared" si="2080"/>
        <v>BG$17</v>
      </c>
      <c r="BH1565" s="179" t="str">
        <f t="shared" si="2080"/>
        <v>BH$17</v>
      </c>
      <c r="BI1565" s="179" t="str">
        <f t="shared" si="2080"/>
        <v>BI$17</v>
      </c>
      <c r="BJ1565" s="179" t="str">
        <f t="shared" si="2080"/>
        <v>BJ$17</v>
      </c>
      <c r="BK1565" s="179" t="str">
        <f t="shared" si="2080"/>
        <v>BK$17</v>
      </c>
      <c r="BL1565" s="179" t="str">
        <f t="shared" si="2080"/>
        <v>BL$17</v>
      </c>
      <c r="BM1565" s="179" t="str">
        <f t="shared" si="2080"/>
        <v>BM$17</v>
      </c>
      <c r="BN1565" s="179" t="str">
        <f t="shared" si="2080"/>
        <v>BN$17</v>
      </c>
      <c r="BO1565" s="179" t="str">
        <f t="shared" si="2080"/>
        <v>BO$17</v>
      </c>
      <c r="BP1565" s="179" t="str">
        <f t="shared" si="2080"/>
        <v>BP$17</v>
      </c>
      <c r="BQ1565" s="179" t="str">
        <f t="shared" si="2080"/>
        <v>BQ$17</v>
      </c>
      <c r="BR1565" s="179" t="str">
        <f t="shared" si="2080"/>
        <v>BR$17</v>
      </c>
      <c r="BS1565" s="179" t="str">
        <f t="shared" si="2080"/>
        <v>BS$17</v>
      </c>
      <c r="BT1565" s="179" t="str">
        <f t="shared" si="2080"/>
        <v>BT$17</v>
      </c>
      <c r="BU1565" s="179" t="str">
        <f t="shared" si="2080"/>
        <v>BU$17</v>
      </c>
      <c r="BV1565" s="179" t="str">
        <f t="shared" si="2080"/>
        <v>BV$17</v>
      </c>
      <c r="BW1565" s="179" t="str">
        <f t="shared" si="2080"/>
        <v>BW$17</v>
      </c>
      <c r="BX1565" s="179" t="str">
        <f t="shared" si="2080"/>
        <v>BX$17</v>
      </c>
      <c r="BY1565" s="179" t="str">
        <f t="shared" si="2080"/>
        <v>BY$17</v>
      </c>
      <c r="BZ1565" s="179" t="str">
        <f t="shared" si="2080"/>
        <v>BZ$17</v>
      </c>
      <c r="CA1565" s="179" t="str">
        <f t="shared" si="2080"/>
        <v>CA$17</v>
      </c>
      <c r="CB1565" s="179" t="str">
        <f t="shared" si="2080"/>
        <v>CB$17</v>
      </c>
      <c r="CC1565" s="179" t="str">
        <f t="shared" si="2080"/>
        <v>CC$17</v>
      </c>
      <c r="CD1565" s="179" t="str">
        <f t="shared" si="2080"/>
        <v>CD$17</v>
      </c>
      <c r="CE1565" s="179" t="str">
        <f t="shared" ref="CE1565:CL1565" si="2081">CE1552</f>
        <v>CE$17</v>
      </c>
      <c r="CF1565" s="179" t="str">
        <f t="shared" si="2081"/>
        <v>CF$17</v>
      </c>
      <c r="CG1565" s="179" t="str">
        <f t="shared" si="2081"/>
        <v>CG$17</v>
      </c>
      <c r="CH1565" s="179" t="str">
        <f t="shared" si="2081"/>
        <v>CH$17</v>
      </c>
      <c r="CI1565" s="179" t="str">
        <f t="shared" si="2081"/>
        <v>CI$17</v>
      </c>
      <c r="CJ1565" s="179" t="str">
        <f t="shared" si="2081"/>
        <v>CJ$17</v>
      </c>
      <c r="CK1565" s="179" t="str">
        <f t="shared" si="2081"/>
        <v>CK$17</v>
      </c>
      <c r="CL1565" s="179" t="str">
        <f t="shared" si="2081"/>
        <v>CL$17</v>
      </c>
      <c r="CN1565" s="60"/>
      <c r="CO1565" s="179" t="str">
        <f t="shared" ref="CO1565:DK1565" si="2082">CO1552</f>
        <v>CO$17</v>
      </c>
      <c r="CP1565" s="179" t="str">
        <f t="shared" si="2082"/>
        <v>CP$17</v>
      </c>
      <c r="CQ1565" s="179" t="str">
        <f t="shared" si="2082"/>
        <v>CQ$17</v>
      </c>
      <c r="CR1565" s="179" t="str">
        <f t="shared" si="2082"/>
        <v>CR$17</v>
      </c>
      <c r="CS1565" s="179" t="str">
        <f t="shared" si="2082"/>
        <v>CS$17</v>
      </c>
      <c r="CT1565" s="179" t="str">
        <f t="shared" si="2082"/>
        <v>CT$17</v>
      </c>
      <c r="CU1565" s="179" t="str">
        <f t="shared" si="2082"/>
        <v>CU$17</v>
      </c>
      <c r="CV1565" s="179" t="str">
        <f t="shared" si="2082"/>
        <v>CV$17</v>
      </c>
      <c r="CW1565" s="179" t="str">
        <f t="shared" si="2082"/>
        <v>CW$17</v>
      </c>
      <c r="CX1565" s="179" t="str">
        <f t="shared" si="2082"/>
        <v>CX$17</v>
      </c>
      <c r="CY1565" s="179" t="str">
        <f t="shared" si="2082"/>
        <v>CY$17</v>
      </c>
      <c r="CZ1565" s="179" t="str">
        <f t="shared" si="2082"/>
        <v>CZ$17</v>
      </c>
      <c r="DA1565" s="179" t="str">
        <f t="shared" si="2082"/>
        <v>DA$17</v>
      </c>
      <c r="DB1565" s="179" t="str">
        <f t="shared" si="2082"/>
        <v>DB$17</v>
      </c>
      <c r="DC1565" s="179" t="str">
        <f t="shared" si="2082"/>
        <v>DC$17</v>
      </c>
      <c r="DD1565" s="179" t="str">
        <f t="shared" si="2082"/>
        <v>DD$17</v>
      </c>
      <c r="DE1565" s="179" t="str">
        <f t="shared" si="2082"/>
        <v>DE$17</v>
      </c>
      <c r="DF1565" s="179" t="str">
        <f t="shared" si="2082"/>
        <v>DF$17</v>
      </c>
      <c r="DG1565" s="179" t="str">
        <f t="shared" si="2082"/>
        <v>DG$17</v>
      </c>
      <c r="DH1565" s="179" t="str">
        <f t="shared" si="2082"/>
        <v>DH$17</v>
      </c>
      <c r="DI1565" s="179" t="str">
        <f t="shared" si="2082"/>
        <v>DI$17</v>
      </c>
      <c r="DJ1565" s="179" t="str">
        <f t="shared" si="2082"/>
        <v>DJ$17</v>
      </c>
      <c r="DK1565" s="179" t="str">
        <f t="shared" si="2082"/>
        <v>DK$17</v>
      </c>
      <c r="DL1565" s="179" t="str">
        <f t="shared" ref="DL1565" si="2083">DL1552</f>
        <v>DL$17</v>
      </c>
    </row>
    <row r="1566" spans="1:116" x14ac:dyDescent="0.4">
      <c r="B1566" t="s">
        <v>332</v>
      </c>
      <c r="D1566" t="s">
        <v>772</v>
      </c>
      <c r="E1566" s="8" t="str">
        <f t="shared" si="2067"/>
        <v>1566 PDC-S</v>
      </c>
      <c r="G1566" s="191" t="str">
        <f>G1557</f>
        <v>Passthrough direct cost:</v>
      </c>
      <c r="H1566" s="12"/>
      <c r="I1566" s="60"/>
      <c r="J1566" s="60"/>
      <c r="K1566" s="15"/>
      <c r="L1566" s="15"/>
      <c r="M1566" s="15"/>
      <c r="N1566" s="15"/>
      <c r="O1566" s="15"/>
      <c r="P1566" s="15"/>
      <c r="R1566" s="15"/>
      <c r="S1566" s="179">
        <f t="shared" ref="S1566:AX1566" si="2084">S1553</f>
        <v>0</v>
      </c>
      <c r="T1566" s="179">
        <f t="shared" si="2084"/>
        <v>0</v>
      </c>
      <c r="U1566" s="179">
        <f t="shared" si="2084"/>
        <v>0</v>
      </c>
      <c r="V1566" s="179">
        <f t="shared" si="2084"/>
        <v>0</v>
      </c>
      <c r="W1566" s="179">
        <f t="shared" si="2084"/>
        <v>0</v>
      </c>
      <c r="X1566" s="179">
        <f t="shared" si="2084"/>
        <v>0</v>
      </c>
      <c r="Y1566" s="179">
        <f t="shared" si="2084"/>
        <v>0</v>
      </c>
      <c r="Z1566" s="179">
        <f t="shared" si="2084"/>
        <v>0</v>
      </c>
      <c r="AA1566" s="179">
        <f t="shared" si="2084"/>
        <v>0</v>
      </c>
      <c r="AB1566" s="179">
        <f t="shared" si="2084"/>
        <v>0</v>
      </c>
      <c r="AC1566" s="179">
        <f t="shared" si="2084"/>
        <v>0</v>
      </c>
      <c r="AD1566" s="179">
        <f t="shared" si="2084"/>
        <v>0</v>
      </c>
      <c r="AE1566" s="179">
        <f t="shared" si="2084"/>
        <v>0</v>
      </c>
      <c r="AF1566" s="179">
        <f t="shared" si="2084"/>
        <v>0</v>
      </c>
      <c r="AG1566" s="179">
        <f t="shared" si="2084"/>
        <v>0</v>
      </c>
      <c r="AH1566" s="179">
        <f t="shared" si="2084"/>
        <v>0</v>
      </c>
      <c r="AI1566" s="179">
        <f t="shared" si="2084"/>
        <v>0</v>
      </c>
      <c r="AJ1566" s="179">
        <f t="shared" si="2084"/>
        <v>0</v>
      </c>
      <c r="AK1566" s="179">
        <f t="shared" si="2084"/>
        <v>0</v>
      </c>
      <c r="AL1566" s="179">
        <f t="shared" si="2084"/>
        <v>0</v>
      </c>
      <c r="AM1566" s="179">
        <f t="shared" si="2084"/>
        <v>0</v>
      </c>
      <c r="AN1566" s="179">
        <f t="shared" si="2084"/>
        <v>0</v>
      </c>
      <c r="AO1566" s="179">
        <f t="shared" si="2084"/>
        <v>0</v>
      </c>
      <c r="AP1566" s="179">
        <f t="shared" si="2084"/>
        <v>0</v>
      </c>
      <c r="AQ1566" s="179">
        <f t="shared" si="2084"/>
        <v>0</v>
      </c>
      <c r="AR1566" s="179">
        <f t="shared" si="2084"/>
        <v>0</v>
      </c>
      <c r="AS1566" s="179">
        <f t="shared" si="2084"/>
        <v>0</v>
      </c>
      <c r="AT1566" s="179">
        <f t="shared" si="2084"/>
        <v>0</v>
      </c>
      <c r="AU1566" s="179">
        <f t="shared" si="2084"/>
        <v>0</v>
      </c>
      <c r="AV1566" s="179">
        <f t="shared" si="2084"/>
        <v>0</v>
      </c>
      <c r="AW1566" s="179">
        <f t="shared" si="2084"/>
        <v>0</v>
      </c>
      <c r="AX1566" s="179">
        <f t="shared" si="2084"/>
        <v>0</v>
      </c>
      <c r="AY1566" s="179">
        <f t="shared" ref="AY1566:CD1566" si="2085">AY1553</f>
        <v>0</v>
      </c>
      <c r="AZ1566" s="179">
        <f t="shared" si="2085"/>
        <v>0</v>
      </c>
      <c r="BA1566" s="179">
        <f t="shared" si="2085"/>
        <v>0</v>
      </c>
      <c r="BB1566" s="179">
        <f t="shared" si="2085"/>
        <v>0</v>
      </c>
      <c r="BC1566" s="179">
        <f t="shared" si="2085"/>
        <v>0</v>
      </c>
      <c r="BD1566" s="179">
        <f t="shared" si="2085"/>
        <v>0</v>
      </c>
      <c r="BE1566" s="179">
        <f t="shared" si="2085"/>
        <v>0</v>
      </c>
      <c r="BF1566" s="179">
        <f t="shared" si="2085"/>
        <v>0</v>
      </c>
      <c r="BG1566" s="179">
        <f t="shared" si="2085"/>
        <v>0</v>
      </c>
      <c r="BH1566" s="179">
        <f t="shared" si="2085"/>
        <v>0</v>
      </c>
      <c r="BI1566" s="179">
        <f t="shared" si="2085"/>
        <v>0</v>
      </c>
      <c r="BJ1566" s="179">
        <f t="shared" si="2085"/>
        <v>0</v>
      </c>
      <c r="BK1566" s="179">
        <f t="shared" si="2085"/>
        <v>0</v>
      </c>
      <c r="BL1566" s="179">
        <f t="shared" si="2085"/>
        <v>0</v>
      </c>
      <c r="BM1566" s="179">
        <f t="shared" si="2085"/>
        <v>0</v>
      </c>
      <c r="BN1566" s="179">
        <f t="shared" si="2085"/>
        <v>0</v>
      </c>
      <c r="BO1566" s="179">
        <f t="shared" si="2085"/>
        <v>0</v>
      </c>
      <c r="BP1566" s="179">
        <f t="shared" si="2085"/>
        <v>0</v>
      </c>
      <c r="BQ1566" s="179">
        <f t="shared" si="2085"/>
        <v>0</v>
      </c>
      <c r="BR1566" s="179">
        <f t="shared" si="2085"/>
        <v>0</v>
      </c>
      <c r="BS1566" s="179">
        <f t="shared" si="2085"/>
        <v>0</v>
      </c>
      <c r="BT1566" s="179">
        <f t="shared" si="2085"/>
        <v>0</v>
      </c>
      <c r="BU1566" s="179">
        <f t="shared" si="2085"/>
        <v>0</v>
      </c>
      <c r="BV1566" s="179">
        <f t="shared" si="2085"/>
        <v>0</v>
      </c>
      <c r="BW1566" s="179">
        <f t="shared" si="2085"/>
        <v>0</v>
      </c>
      <c r="BX1566" s="179">
        <f t="shared" si="2085"/>
        <v>0</v>
      </c>
      <c r="BY1566" s="179">
        <f t="shared" si="2085"/>
        <v>0</v>
      </c>
      <c r="BZ1566" s="179">
        <f t="shared" si="2085"/>
        <v>0</v>
      </c>
      <c r="CA1566" s="179">
        <f t="shared" si="2085"/>
        <v>0</v>
      </c>
      <c r="CB1566" s="179">
        <f t="shared" si="2085"/>
        <v>0</v>
      </c>
      <c r="CC1566" s="179">
        <f t="shared" si="2085"/>
        <v>0</v>
      </c>
      <c r="CD1566" s="179">
        <f t="shared" si="2085"/>
        <v>0</v>
      </c>
      <c r="CE1566" s="179">
        <f t="shared" ref="CE1566:CL1566" si="2086">CE1553</f>
        <v>0</v>
      </c>
      <c r="CF1566" s="179">
        <f t="shared" si="2086"/>
        <v>0</v>
      </c>
      <c r="CG1566" s="179">
        <f t="shared" si="2086"/>
        <v>0</v>
      </c>
      <c r="CH1566" s="179">
        <f t="shared" si="2086"/>
        <v>0</v>
      </c>
      <c r="CI1566" s="179">
        <f t="shared" si="2086"/>
        <v>0</v>
      </c>
      <c r="CJ1566" s="179">
        <f t="shared" si="2086"/>
        <v>0</v>
      </c>
      <c r="CK1566" s="179">
        <f t="shared" si="2086"/>
        <v>0</v>
      </c>
      <c r="CL1566" s="179">
        <f t="shared" si="2086"/>
        <v>0</v>
      </c>
      <c r="CN1566" s="60"/>
      <c r="CO1566" s="179">
        <f t="shared" ref="CO1566:DK1566" si="2087">CO1553</f>
        <v>0</v>
      </c>
      <c r="CP1566" s="179">
        <f t="shared" si="2087"/>
        <v>0</v>
      </c>
      <c r="CQ1566" s="179">
        <f t="shared" si="2087"/>
        <v>0</v>
      </c>
      <c r="CR1566" s="179">
        <f t="shared" si="2087"/>
        <v>0</v>
      </c>
      <c r="CS1566" s="179">
        <f t="shared" si="2087"/>
        <v>0</v>
      </c>
      <c r="CT1566" s="179">
        <f t="shared" si="2087"/>
        <v>0</v>
      </c>
      <c r="CU1566" s="179">
        <f t="shared" si="2087"/>
        <v>0</v>
      </c>
      <c r="CV1566" s="179">
        <f t="shared" si="2087"/>
        <v>0</v>
      </c>
      <c r="CW1566" s="179">
        <f t="shared" si="2087"/>
        <v>0</v>
      </c>
      <c r="CX1566" s="179">
        <f t="shared" si="2087"/>
        <v>0</v>
      </c>
      <c r="CY1566" s="179">
        <f t="shared" si="2087"/>
        <v>0</v>
      </c>
      <c r="CZ1566" s="179">
        <f t="shared" si="2087"/>
        <v>0</v>
      </c>
      <c r="DA1566" s="179">
        <f t="shared" si="2087"/>
        <v>0</v>
      </c>
      <c r="DB1566" s="179">
        <f t="shared" si="2087"/>
        <v>0</v>
      </c>
      <c r="DC1566" s="179">
        <f t="shared" si="2087"/>
        <v>0</v>
      </c>
      <c r="DD1566" s="179">
        <f t="shared" si="2087"/>
        <v>0</v>
      </c>
      <c r="DE1566" s="179">
        <f t="shared" si="2087"/>
        <v>0</v>
      </c>
      <c r="DF1566" s="179">
        <f t="shared" si="2087"/>
        <v>0</v>
      </c>
      <c r="DG1566" s="179">
        <f t="shared" si="2087"/>
        <v>0</v>
      </c>
      <c r="DH1566" s="179">
        <f t="shared" si="2087"/>
        <v>0</v>
      </c>
      <c r="DI1566" s="179">
        <f t="shared" si="2087"/>
        <v>0</v>
      </c>
      <c r="DJ1566" s="179">
        <f t="shared" si="2087"/>
        <v>0</v>
      </c>
      <c r="DK1566" s="179">
        <f t="shared" si="2087"/>
        <v>0</v>
      </c>
      <c r="DL1566" s="179">
        <f t="shared" ref="DL1566" si="2088">DL1553</f>
        <v>0</v>
      </c>
    </row>
    <row r="1567" spans="1:116" x14ac:dyDescent="0.4">
      <c r="B1567" t="s">
        <v>332</v>
      </c>
      <c r="D1567" t="s">
        <v>772</v>
      </c>
      <c r="E1567" s="8" t="str">
        <f t="shared" ref="E1567" si="2089">ROW()&amp;" "&amp;D1567</f>
        <v>1567 PDC-S</v>
      </c>
      <c r="G1567" s="241" t="str">
        <f>IFERROR(SUBSTITUTE(TRIM(MID(G1557, SEARCH("-", G1557) + 1, LEN(G1557))),":",""),"no unit")</f>
        <v>no unit</v>
      </c>
      <c r="H1567" s="12"/>
      <c r="I1567" s="60"/>
      <c r="J1567" s="60"/>
      <c r="K1567" s="15"/>
      <c r="L1567" s="15"/>
      <c r="M1567" s="15"/>
      <c r="N1567" s="15"/>
      <c r="O1567" s="15"/>
      <c r="P1567" s="15"/>
      <c r="R1567" s="15"/>
      <c r="S1567" s="179"/>
      <c r="T1567" s="179"/>
      <c r="U1567" s="179"/>
      <c r="V1567" s="179"/>
      <c r="W1567" s="179"/>
      <c r="X1567" s="179"/>
      <c r="Y1567" s="179"/>
      <c r="Z1567" s="179"/>
      <c r="AA1567" s="179"/>
      <c r="AB1567" s="179"/>
      <c r="AC1567" s="179"/>
      <c r="AD1567" s="179"/>
      <c r="AE1567" s="179"/>
      <c r="AF1567" s="179"/>
      <c r="AG1567" s="179"/>
      <c r="AH1567" s="179"/>
      <c r="AI1567" s="179"/>
      <c r="AJ1567" s="179"/>
      <c r="AK1567" s="179"/>
      <c r="AL1567" s="179"/>
      <c r="AM1567" s="179"/>
      <c r="AN1567" s="179"/>
      <c r="AO1567" s="179"/>
      <c r="AP1567" s="179"/>
      <c r="AQ1567" s="179"/>
      <c r="AR1567" s="179"/>
      <c r="AS1567" s="179"/>
      <c r="AT1567" s="179"/>
      <c r="AU1567" s="179"/>
      <c r="AV1567" s="179"/>
      <c r="AW1567" s="179"/>
      <c r="AX1567" s="179"/>
      <c r="AY1567" s="179"/>
      <c r="AZ1567" s="179"/>
      <c r="BA1567" s="179"/>
      <c r="BB1567" s="179"/>
      <c r="BC1567" s="179"/>
      <c r="BD1567" s="179"/>
      <c r="BE1567" s="179"/>
      <c r="BF1567" s="179"/>
      <c r="BG1567" s="179"/>
      <c r="BH1567" s="179"/>
      <c r="BI1567" s="179"/>
      <c r="BJ1567" s="179"/>
      <c r="BK1567" s="179"/>
      <c r="BL1567" s="179"/>
      <c r="BM1567" s="179"/>
      <c r="BN1567" s="179"/>
      <c r="BO1567" s="179"/>
      <c r="BP1567" s="179"/>
      <c r="BQ1567" s="179"/>
      <c r="BR1567" s="179"/>
      <c r="BS1567" s="179"/>
      <c r="BT1567" s="179"/>
      <c r="BU1567" s="179"/>
      <c r="BV1567" s="179"/>
      <c r="BW1567" s="179"/>
      <c r="BX1567" s="179"/>
      <c r="BY1567" s="179"/>
      <c r="BZ1567" s="179"/>
      <c r="CA1567" s="179"/>
      <c r="CB1567" s="179"/>
      <c r="CC1567" s="179"/>
      <c r="CD1567" s="179"/>
      <c r="CE1567" s="179"/>
      <c r="CF1567" s="179"/>
      <c r="CG1567" s="179"/>
      <c r="CH1567" s="179"/>
      <c r="CI1567" s="179"/>
      <c r="CJ1567" s="179"/>
      <c r="CK1567" s="179"/>
      <c r="CL1567" s="179"/>
      <c r="CN1567" s="60"/>
      <c r="CO1567" s="179"/>
      <c r="CP1567" s="179"/>
      <c r="CQ1567" s="179"/>
      <c r="CR1567" s="179"/>
      <c r="CS1567" s="179"/>
      <c r="CT1567" s="179"/>
      <c r="CU1567" s="179"/>
      <c r="CV1567" s="179"/>
      <c r="CW1567" s="179"/>
      <c r="CX1567" s="179"/>
      <c r="CY1567" s="179"/>
      <c r="CZ1567" s="179"/>
      <c r="DA1567" s="179"/>
      <c r="DB1567" s="179"/>
      <c r="DC1567" s="179"/>
      <c r="DD1567" s="179"/>
      <c r="DE1567" s="179"/>
      <c r="DF1567" s="179"/>
      <c r="DG1567" s="179"/>
      <c r="DH1567" s="179"/>
      <c r="DI1567" s="179"/>
      <c r="DJ1567" s="179"/>
      <c r="DK1567" s="179"/>
      <c r="DL1567" s="179"/>
    </row>
    <row r="1568" spans="1:116" x14ac:dyDescent="0.4">
      <c r="B1568" t="s">
        <v>332</v>
      </c>
      <c r="D1568" t="s">
        <v>772</v>
      </c>
      <c r="E1568" s="8" t="str">
        <f t="shared" si="2067"/>
        <v>1568 PDC-S</v>
      </c>
      <c r="G1568" s="136" t="str">
        <f t="shared" si="2073"/>
        <v>Secondary revenue driver</v>
      </c>
      <c r="H1568" s="12"/>
      <c r="I1568" s="60"/>
      <c r="J1568" s="60"/>
      <c r="K1568" s="15"/>
      <c r="L1568" s="15"/>
      <c r="M1568" s="15"/>
      <c r="N1568" s="15"/>
      <c r="O1568" s="15"/>
      <c r="P1568" s="15"/>
      <c r="R1568" s="15"/>
      <c r="S1568" s="4" t="str">
        <f>ADDRESS(ROW(S1560),COLUMN(S1560),2)</f>
        <v>S$1560</v>
      </c>
      <c r="T1568" s="4" t="str">
        <f t="shared" ref="T1568:CE1568" si="2090">ADDRESS(ROW(T1560),COLUMN(T1560),2)</f>
        <v>T$1560</v>
      </c>
      <c r="U1568" s="4" t="str">
        <f t="shared" si="2090"/>
        <v>U$1560</v>
      </c>
      <c r="V1568" s="4" t="str">
        <f t="shared" si="2090"/>
        <v>V$1560</v>
      </c>
      <c r="W1568" s="4" t="str">
        <f t="shared" si="2090"/>
        <v>W$1560</v>
      </c>
      <c r="X1568" s="4" t="str">
        <f t="shared" si="2090"/>
        <v>X$1560</v>
      </c>
      <c r="Y1568" s="4" t="str">
        <f t="shared" si="2090"/>
        <v>Y$1560</v>
      </c>
      <c r="Z1568" s="4" t="str">
        <f t="shared" si="2090"/>
        <v>Z$1560</v>
      </c>
      <c r="AA1568" s="4" t="str">
        <f t="shared" si="2090"/>
        <v>AA$1560</v>
      </c>
      <c r="AB1568" s="4" t="str">
        <f t="shared" si="2090"/>
        <v>AB$1560</v>
      </c>
      <c r="AC1568" s="4" t="str">
        <f t="shared" si="2090"/>
        <v>AC$1560</v>
      </c>
      <c r="AD1568" s="4" t="str">
        <f t="shared" si="2090"/>
        <v>AD$1560</v>
      </c>
      <c r="AE1568" s="4" t="str">
        <f t="shared" si="2090"/>
        <v>AE$1560</v>
      </c>
      <c r="AF1568" s="4" t="str">
        <f t="shared" si="2090"/>
        <v>AF$1560</v>
      </c>
      <c r="AG1568" s="4" t="str">
        <f t="shared" si="2090"/>
        <v>AG$1560</v>
      </c>
      <c r="AH1568" s="4" t="str">
        <f t="shared" si="2090"/>
        <v>AH$1560</v>
      </c>
      <c r="AI1568" s="4" t="str">
        <f t="shared" si="2090"/>
        <v>AI$1560</v>
      </c>
      <c r="AJ1568" s="4" t="str">
        <f t="shared" si="2090"/>
        <v>AJ$1560</v>
      </c>
      <c r="AK1568" s="4" t="str">
        <f t="shared" si="2090"/>
        <v>AK$1560</v>
      </c>
      <c r="AL1568" s="4" t="str">
        <f t="shared" si="2090"/>
        <v>AL$1560</v>
      </c>
      <c r="AM1568" s="4" t="str">
        <f t="shared" si="2090"/>
        <v>AM$1560</v>
      </c>
      <c r="AN1568" s="4" t="str">
        <f t="shared" si="2090"/>
        <v>AN$1560</v>
      </c>
      <c r="AO1568" s="4" t="str">
        <f t="shared" si="2090"/>
        <v>AO$1560</v>
      </c>
      <c r="AP1568" s="4" t="str">
        <f t="shared" si="2090"/>
        <v>AP$1560</v>
      </c>
      <c r="AQ1568" s="4" t="str">
        <f t="shared" si="2090"/>
        <v>AQ$1560</v>
      </c>
      <c r="AR1568" s="4" t="str">
        <f t="shared" si="2090"/>
        <v>AR$1560</v>
      </c>
      <c r="AS1568" s="4" t="str">
        <f t="shared" si="2090"/>
        <v>AS$1560</v>
      </c>
      <c r="AT1568" s="4" t="str">
        <f t="shared" si="2090"/>
        <v>AT$1560</v>
      </c>
      <c r="AU1568" s="4" t="str">
        <f t="shared" si="2090"/>
        <v>AU$1560</v>
      </c>
      <c r="AV1568" s="4" t="str">
        <f t="shared" si="2090"/>
        <v>AV$1560</v>
      </c>
      <c r="AW1568" s="4" t="str">
        <f t="shared" si="2090"/>
        <v>AW$1560</v>
      </c>
      <c r="AX1568" s="4" t="str">
        <f t="shared" si="2090"/>
        <v>AX$1560</v>
      </c>
      <c r="AY1568" s="4" t="str">
        <f t="shared" si="2090"/>
        <v>AY$1560</v>
      </c>
      <c r="AZ1568" s="4" t="str">
        <f t="shared" si="2090"/>
        <v>AZ$1560</v>
      </c>
      <c r="BA1568" s="4" t="str">
        <f t="shared" si="2090"/>
        <v>BA$1560</v>
      </c>
      <c r="BB1568" s="4" t="str">
        <f t="shared" si="2090"/>
        <v>BB$1560</v>
      </c>
      <c r="BC1568" s="4" t="str">
        <f t="shared" si="2090"/>
        <v>BC$1560</v>
      </c>
      <c r="BD1568" s="4" t="str">
        <f t="shared" si="2090"/>
        <v>BD$1560</v>
      </c>
      <c r="BE1568" s="4" t="str">
        <f t="shared" si="2090"/>
        <v>BE$1560</v>
      </c>
      <c r="BF1568" s="4" t="str">
        <f t="shared" si="2090"/>
        <v>BF$1560</v>
      </c>
      <c r="BG1568" s="4" t="str">
        <f t="shared" si="2090"/>
        <v>BG$1560</v>
      </c>
      <c r="BH1568" s="4" t="str">
        <f t="shared" si="2090"/>
        <v>BH$1560</v>
      </c>
      <c r="BI1568" s="4" t="str">
        <f t="shared" si="2090"/>
        <v>BI$1560</v>
      </c>
      <c r="BJ1568" s="4" t="str">
        <f t="shared" si="2090"/>
        <v>BJ$1560</v>
      </c>
      <c r="BK1568" s="4" t="str">
        <f t="shared" si="2090"/>
        <v>BK$1560</v>
      </c>
      <c r="BL1568" s="4" t="str">
        <f t="shared" si="2090"/>
        <v>BL$1560</v>
      </c>
      <c r="BM1568" s="4" t="str">
        <f t="shared" si="2090"/>
        <v>BM$1560</v>
      </c>
      <c r="BN1568" s="4" t="str">
        <f t="shared" si="2090"/>
        <v>BN$1560</v>
      </c>
      <c r="BO1568" s="4" t="str">
        <f t="shared" si="2090"/>
        <v>BO$1560</v>
      </c>
      <c r="BP1568" s="4" t="str">
        <f t="shared" si="2090"/>
        <v>BP$1560</v>
      </c>
      <c r="BQ1568" s="4" t="str">
        <f t="shared" si="2090"/>
        <v>BQ$1560</v>
      </c>
      <c r="BR1568" s="4" t="str">
        <f t="shared" si="2090"/>
        <v>BR$1560</v>
      </c>
      <c r="BS1568" s="4" t="str">
        <f t="shared" si="2090"/>
        <v>BS$1560</v>
      </c>
      <c r="BT1568" s="4" t="str">
        <f t="shared" si="2090"/>
        <v>BT$1560</v>
      </c>
      <c r="BU1568" s="4" t="str">
        <f t="shared" si="2090"/>
        <v>BU$1560</v>
      </c>
      <c r="BV1568" s="4" t="str">
        <f t="shared" si="2090"/>
        <v>BV$1560</v>
      </c>
      <c r="BW1568" s="4" t="str">
        <f t="shared" si="2090"/>
        <v>BW$1560</v>
      </c>
      <c r="BX1568" s="4" t="str">
        <f t="shared" si="2090"/>
        <v>BX$1560</v>
      </c>
      <c r="BY1568" s="4" t="str">
        <f t="shared" si="2090"/>
        <v>BY$1560</v>
      </c>
      <c r="BZ1568" s="4" t="str">
        <f t="shared" si="2090"/>
        <v>BZ$1560</v>
      </c>
      <c r="CA1568" s="4" t="str">
        <f t="shared" si="2090"/>
        <v>CA$1560</v>
      </c>
      <c r="CB1568" s="4" t="str">
        <f t="shared" si="2090"/>
        <v>CB$1560</v>
      </c>
      <c r="CC1568" s="4" t="str">
        <f t="shared" si="2090"/>
        <v>CC$1560</v>
      </c>
      <c r="CD1568" s="4" t="str">
        <f t="shared" si="2090"/>
        <v>CD$1560</v>
      </c>
      <c r="CE1568" s="4" t="str">
        <f t="shared" si="2090"/>
        <v>CE$1560</v>
      </c>
      <c r="CF1568" s="4" t="str">
        <f t="shared" ref="CF1568:CL1568" si="2091">ADDRESS(ROW(CF1560),COLUMN(CF1560),2)</f>
        <v>CF$1560</v>
      </c>
      <c r="CG1568" s="4" t="str">
        <f t="shared" si="2091"/>
        <v>CG$1560</v>
      </c>
      <c r="CH1568" s="4" t="str">
        <f t="shared" si="2091"/>
        <v>CH$1560</v>
      </c>
      <c r="CI1568" s="4" t="str">
        <f t="shared" si="2091"/>
        <v>CI$1560</v>
      </c>
      <c r="CJ1568" s="4" t="str">
        <f t="shared" si="2091"/>
        <v>CJ$1560</v>
      </c>
      <c r="CK1568" s="4" t="str">
        <f t="shared" si="2091"/>
        <v>CK$1560</v>
      </c>
      <c r="CL1568" s="4" t="str">
        <f t="shared" si="2091"/>
        <v>CL$1560</v>
      </c>
      <c r="CN1568" s="60"/>
      <c r="CO1568" s="4" t="str">
        <f t="shared" ref="CO1568:DL1568" si="2092">ADDRESS(ROW(CO170),COLUMN(CO170),2)</f>
        <v>CO$170</v>
      </c>
      <c r="CP1568" s="4" t="str">
        <f t="shared" si="2092"/>
        <v>CP$170</v>
      </c>
      <c r="CQ1568" s="4" t="str">
        <f t="shared" si="2092"/>
        <v>CQ$170</v>
      </c>
      <c r="CR1568" s="4" t="str">
        <f t="shared" si="2092"/>
        <v>CR$170</v>
      </c>
      <c r="CS1568" s="4" t="str">
        <f t="shared" si="2092"/>
        <v>CS$170</v>
      </c>
      <c r="CT1568" s="4" t="str">
        <f t="shared" si="2092"/>
        <v>CT$170</v>
      </c>
      <c r="CU1568" s="4" t="str">
        <f t="shared" si="2092"/>
        <v>CU$170</v>
      </c>
      <c r="CV1568" s="4" t="str">
        <f t="shared" si="2092"/>
        <v>CV$170</v>
      </c>
      <c r="CW1568" s="4" t="str">
        <f t="shared" si="2092"/>
        <v>CW$170</v>
      </c>
      <c r="CX1568" s="4" t="str">
        <f t="shared" si="2092"/>
        <v>CX$170</v>
      </c>
      <c r="CY1568" s="4" t="str">
        <f t="shared" si="2092"/>
        <v>CY$170</v>
      </c>
      <c r="CZ1568" s="4" t="str">
        <f t="shared" si="2092"/>
        <v>CZ$170</v>
      </c>
      <c r="DA1568" s="4" t="str">
        <f t="shared" si="2092"/>
        <v>DA$170</v>
      </c>
      <c r="DB1568" s="4" t="str">
        <f t="shared" si="2092"/>
        <v>DB$170</v>
      </c>
      <c r="DC1568" s="4" t="str">
        <f t="shared" si="2092"/>
        <v>DC$170</v>
      </c>
      <c r="DD1568" s="4" t="str">
        <f t="shared" si="2092"/>
        <v>DD$170</v>
      </c>
      <c r="DE1568" s="4" t="str">
        <f t="shared" si="2092"/>
        <v>DE$170</v>
      </c>
      <c r="DF1568" s="4" t="str">
        <f t="shared" si="2092"/>
        <v>DF$170</v>
      </c>
      <c r="DG1568" s="4" t="str">
        <f t="shared" si="2092"/>
        <v>DG$170</v>
      </c>
      <c r="DH1568" s="4" t="str">
        <f t="shared" si="2092"/>
        <v>DH$170</v>
      </c>
      <c r="DI1568" s="4" t="str">
        <f t="shared" si="2092"/>
        <v>DI$170</v>
      </c>
      <c r="DJ1568" s="4" t="str">
        <f t="shared" si="2092"/>
        <v>DJ$170</v>
      </c>
      <c r="DK1568" s="4" t="str">
        <f t="shared" si="2092"/>
        <v>DK$170</v>
      </c>
      <c r="DL1568" s="4" t="str">
        <f t="shared" si="2092"/>
        <v>DL$170</v>
      </c>
    </row>
    <row r="1569" spans="1:116" x14ac:dyDescent="0.4">
      <c r="B1569" t="s">
        <v>332</v>
      </c>
      <c r="D1569" t="s">
        <v>772</v>
      </c>
      <c r="E1569" s="8" t="str">
        <f t="shared" si="2067"/>
        <v>1569 PDC-S</v>
      </c>
      <c r="G1569" s="136" t="str">
        <f t="shared" si="2073"/>
        <v>Secondary volume driver</v>
      </c>
      <c r="H1569" s="12"/>
      <c r="I1569" s="60"/>
      <c r="J1569" s="60"/>
      <c r="K1569" s="15"/>
      <c r="L1569" s="15"/>
      <c r="M1569" s="15"/>
      <c r="N1569" s="15"/>
      <c r="O1569" s="15"/>
      <c r="P1569" s="15"/>
      <c r="R1569" s="15"/>
      <c r="S1569" s="179" t="str">
        <f t="shared" ref="S1569:AX1569" si="2093">S1556</f>
        <v>S$19</v>
      </c>
      <c r="T1569" s="179" t="str">
        <f t="shared" si="2093"/>
        <v>T$19</v>
      </c>
      <c r="U1569" s="179" t="str">
        <f t="shared" si="2093"/>
        <v>U$19</v>
      </c>
      <c r="V1569" s="179" t="str">
        <f t="shared" si="2093"/>
        <v>V$19</v>
      </c>
      <c r="W1569" s="179" t="str">
        <f t="shared" si="2093"/>
        <v>W$19</v>
      </c>
      <c r="X1569" s="179" t="str">
        <f t="shared" si="2093"/>
        <v>X$19</v>
      </c>
      <c r="Y1569" s="179" t="str">
        <f t="shared" si="2093"/>
        <v>Y$19</v>
      </c>
      <c r="Z1569" s="179" t="str">
        <f t="shared" si="2093"/>
        <v>Z$19</v>
      </c>
      <c r="AA1569" s="179" t="str">
        <f t="shared" si="2093"/>
        <v>AA$19</v>
      </c>
      <c r="AB1569" s="179" t="str">
        <f t="shared" si="2093"/>
        <v>AB$19</v>
      </c>
      <c r="AC1569" s="179" t="str">
        <f t="shared" si="2093"/>
        <v>AC$19</v>
      </c>
      <c r="AD1569" s="179" t="str">
        <f t="shared" si="2093"/>
        <v>AD$19</v>
      </c>
      <c r="AE1569" s="179" t="str">
        <f t="shared" si="2093"/>
        <v>AE$19</v>
      </c>
      <c r="AF1569" s="179" t="str">
        <f t="shared" si="2093"/>
        <v>AF$19</v>
      </c>
      <c r="AG1569" s="179" t="str">
        <f t="shared" si="2093"/>
        <v>AG$19</v>
      </c>
      <c r="AH1569" s="179" t="str">
        <f t="shared" si="2093"/>
        <v>AH$19</v>
      </c>
      <c r="AI1569" s="179" t="str">
        <f t="shared" si="2093"/>
        <v>AI$19</v>
      </c>
      <c r="AJ1569" s="179" t="str">
        <f t="shared" si="2093"/>
        <v>AJ$19</v>
      </c>
      <c r="AK1569" s="179" t="str">
        <f t="shared" si="2093"/>
        <v>AK$19</v>
      </c>
      <c r="AL1569" s="179" t="str">
        <f t="shared" si="2093"/>
        <v>AL$19</v>
      </c>
      <c r="AM1569" s="179" t="str">
        <f t="shared" si="2093"/>
        <v>AM$19</v>
      </c>
      <c r="AN1569" s="179" t="str">
        <f t="shared" si="2093"/>
        <v>AN$19</v>
      </c>
      <c r="AO1569" s="179" t="str">
        <f t="shared" si="2093"/>
        <v>AO$19</v>
      </c>
      <c r="AP1569" s="179" t="str">
        <f t="shared" si="2093"/>
        <v>AP$19</v>
      </c>
      <c r="AQ1569" s="179" t="str">
        <f t="shared" si="2093"/>
        <v>AQ$19</v>
      </c>
      <c r="AR1569" s="179" t="str">
        <f t="shared" si="2093"/>
        <v>AR$19</v>
      </c>
      <c r="AS1569" s="179" t="str">
        <f t="shared" si="2093"/>
        <v>AS$19</v>
      </c>
      <c r="AT1569" s="179" t="str">
        <f t="shared" si="2093"/>
        <v>AT$19</v>
      </c>
      <c r="AU1569" s="179" t="str">
        <f t="shared" si="2093"/>
        <v>AU$19</v>
      </c>
      <c r="AV1569" s="179" t="str">
        <f t="shared" si="2093"/>
        <v>AV$19</v>
      </c>
      <c r="AW1569" s="179" t="str">
        <f t="shared" si="2093"/>
        <v>AW$19</v>
      </c>
      <c r="AX1569" s="179" t="str">
        <f t="shared" si="2093"/>
        <v>AX$19</v>
      </c>
      <c r="AY1569" s="179" t="str">
        <f t="shared" ref="AY1569:CD1569" si="2094">AY1556</f>
        <v>AY$19</v>
      </c>
      <c r="AZ1569" s="179" t="str">
        <f t="shared" si="2094"/>
        <v>AZ$19</v>
      </c>
      <c r="BA1569" s="179" t="str">
        <f t="shared" si="2094"/>
        <v>BA$19</v>
      </c>
      <c r="BB1569" s="179" t="str">
        <f t="shared" si="2094"/>
        <v>BB$19</v>
      </c>
      <c r="BC1569" s="179" t="str">
        <f t="shared" si="2094"/>
        <v>BC$19</v>
      </c>
      <c r="BD1569" s="179" t="str">
        <f t="shared" si="2094"/>
        <v>BD$19</v>
      </c>
      <c r="BE1569" s="179" t="str">
        <f t="shared" si="2094"/>
        <v>BE$19</v>
      </c>
      <c r="BF1569" s="179" t="str">
        <f t="shared" si="2094"/>
        <v>BF$19</v>
      </c>
      <c r="BG1569" s="179" t="str">
        <f t="shared" si="2094"/>
        <v>BG$19</v>
      </c>
      <c r="BH1569" s="179" t="str">
        <f t="shared" si="2094"/>
        <v>BH$19</v>
      </c>
      <c r="BI1569" s="179" t="str">
        <f t="shared" si="2094"/>
        <v>BI$19</v>
      </c>
      <c r="BJ1569" s="179" t="str">
        <f t="shared" si="2094"/>
        <v>BJ$19</v>
      </c>
      <c r="BK1569" s="179" t="str">
        <f t="shared" si="2094"/>
        <v>BK$19</v>
      </c>
      <c r="BL1569" s="179" t="str">
        <f t="shared" si="2094"/>
        <v>BL$19</v>
      </c>
      <c r="BM1569" s="179" t="str">
        <f t="shared" si="2094"/>
        <v>BM$19</v>
      </c>
      <c r="BN1569" s="179" t="str">
        <f t="shared" si="2094"/>
        <v>BN$19</v>
      </c>
      <c r="BO1569" s="179" t="str">
        <f t="shared" si="2094"/>
        <v>BO$19</v>
      </c>
      <c r="BP1569" s="179" t="str">
        <f t="shared" si="2094"/>
        <v>BP$19</v>
      </c>
      <c r="BQ1569" s="179" t="str">
        <f t="shared" si="2094"/>
        <v>BQ$19</v>
      </c>
      <c r="BR1569" s="179" t="str">
        <f t="shared" si="2094"/>
        <v>BR$19</v>
      </c>
      <c r="BS1569" s="179" t="str">
        <f t="shared" si="2094"/>
        <v>BS$19</v>
      </c>
      <c r="BT1569" s="179" t="str">
        <f t="shared" si="2094"/>
        <v>BT$19</v>
      </c>
      <c r="BU1569" s="179" t="str">
        <f t="shared" si="2094"/>
        <v>BU$19</v>
      </c>
      <c r="BV1569" s="179" t="str">
        <f t="shared" si="2094"/>
        <v>BV$19</v>
      </c>
      <c r="BW1569" s="179" t="str">
        <f t="shared" si="2094"/>
        <v>BW$19</v>
      </c>
      <c r="BX1569" s="179" t="str">
        <f t="shared" si="2094"/>
        <v>BX$19</v>
      </c>
      <c r="BY1569" s="179" t="str">
        <f t="shared" si="2094"/>
        <v>BY$19</v>
      </c>
      <c r="BZ1569" s="179" t="str">
        <f t="shared" si="2094"/>
        <v>BZ$19</v>
      </c>
      <c r="CA1569" s="179" t="str">
        <f t="shared" si="2094"/>
        <v>CA$19</v>
      </c>
      <c r="CB1569" s="179" t="str">
        <f t="shared" si="2094"/>
        <v>CB$19</v>
      </c>
      <c r="CC1569" s="179" t="str">
        <f t="shared" si="2094"/>
        <v>CC$19</v>
      </c>
      <c r="CD1569" s="179" t="str">
        <f t="shared" si="2094"/>
        <v>CD$19</v>
      </c>
      <c r="CE1569" s="179" t="str">
        <f t="shared" ref="CE1569:CL1569" si="2095">CE1556</f>
        <v>CE$19</v>
      </c>
      <c r="CF1569" s="179" t="str">
        <f t="shared" si="2095"/>
        <v>CF$19</v>
      </c>
      <c r="CG1569" s="179" t="str">
        <f t="shared" si="2095"/>
        <v>CG$19</v>
      </c>
      <c r="CH1569" s="179" t="str">
        <f t="shared" si="2095"/>
        <v>CH$19</v>
      </c>
      <c r="CI1569" s="179" t="str">
        <f t="shared" si="2095"/>
        <v>CI$19</v>
      </c>
      <c r="CJ1569" s="179" t="str">
        <f t="shared" si="2095"/>
        <v>CJ$19</v>
      </c>
      <c r="CK1569" s="179" t="str">
        <f t="shared" si="2095"/>
        <v>CK$19</v>
      </c>
      <c r="CL1569" s="179" t="str">
        <f t="shared" si="2095"/>
        <v>CL$19</v>
      </c>
      <c r="CN1569" s="60"/>
      <c r="CO1569" s="179" t="str">
        <f t="shared" ref="CO1569:DK1569" si="2096">CO1556</f>
        <v>CO$19</v>
      </c>
      <c r="CP1569" s="179" t="str">
        <f t="shared" si="2096"/>
        <v>CP$19</v>
      </c>
      <c r="CQ1569" s="179" t="str">
        <f t="shared" si="2096"/>
        <v>CQ$19</v>
      </c>
      <c r="CR1569" s="179" t="str">
        <f t="shared" si="2096"/>
        <v>CR$19</v>
      </c>
      <c r="CS1569" s="179" t="str">
        <f t="shared" si="2096"/>
        <v>CS$19</v>
      </c>
      <c r="CT1569" s="179" t="str">
        <f t="shared" si="2096"/>
        <v>CT$19</v>
      </c>
      <c r="CU1569" s="179" t="str">
        <f t="shared" si="2096"/>
        <v>CU$19</v>
      </c>
      <c r="CV1569" s="179" t="str">
        <f t="shared" si="2096"/>
        <v>CV$19</v>
      </c>
      <c r="CW1569" s="179" t="str">
        <f t="shared" si="2096"/>
        <v>CW$19</v>
      </c>
      <c r="CX1569" s="179" t="str">
        <f t="shared" si="2096"/>
        <v>CX$19</v>
      </c>
      <c r="CY1569" s="179" t="str">
        <f t="shared" si="2096"/>
        <v>CY$19</v>
      </c>
      <c r="CZ1569" s="179" t="str">
        <f t="shared" si="2096"/>
        <v>CZ$19</v>
      </c>
      <c r="DA1569" s="179" t="str">
        <f t="shared" si="2096"/>
        <v>DA$19</v>
      </c>
      <c r="DB1569" s="179" t="str">
        <f t="shared" si="2096"/>
        <v>DB$19</v>
      </c>
      <c r="DC1569" s="179" t="str">
        <f t="shared" si="2096"/>
        <v>DC$19</v>
      </c>
      <c r="DD1569" s="179" t="str">
        <f t="shared" si="2096"/>
        <v>DD$19</v>
      </c>
      <c r="DE1569" s="179" t="str">
        <f t="shared" si="2096"/>
        <v>DE$19</v>
      </c>
      <c r="DF1569" s="179" t="str">
        <f t="shared" si="2096"/>
        <v>DF$19</v>
      </c>
      <c r="DG1569" s="179" t="str">
        <f t="shared" si="2096"/>
        <v>DG$19</v>
      </c>
      <c r="DH1569" s="179" t="str">
        <f t="shared" si="2096"/>
        <v>DH$19</v>
      </c>
      <c r="DI1569" s="179" t="str">
        <f t="shared" si="2096"/>
        <v>DI$19</v>
      </c>
      <c r="DJ1569" s="179" t="str">
        <f t="shared" si="2096"/>
        <v>DJ$19</v>
      </c>
      <c r="DK1569" s="179" t="str">
        <f t="shared" si="2096"/>
        <v>DK$19</v>
      </c>
      <c r="DL1569" s="179" t="str">
        <f t="shared" ref="DL1569" si="2097">DL1556</f>
        <v>DL$19</v>
      </c>
    </row>
    <row r="1570" spans="1:116" x14ac:dyDescent="0.4">
      <c r="E1570" s="8"/>
      <c r="H1570" s="12"/>
      <c r="I1570" s="60"/>
      <c r="J1570" s="60"/>
      <c r="K1570" s="15"/>
      <c r="L1570" s="15"/>
      <c r="M1570" s="15"/>
      <c r="N1570" s="15"/>
      <c r="O1570" s="15"/>
      <c r="P1570" s="15"/>
      <c r="R1570" s="15"/>
      <c r="S1570" s="76"/>
      <c r="T1570" s="76"/>
      <c r="U1570" s="76"/>
      <c r="V1570" s="76"/>
      <c r="W1570" s="76"/>
      <c r="X1570" s="76"/>
      <c r="Y1570" s="76"/>
      <c r="Z1570" s="76"/>
      <c r="AA1570" s="76"/>
      <c r="AB1570" s="76"/>
      <c r="AC1570" s="76"/>
      <c r="AD1570" s="76"/>
      <c r="AE1570" s="76"/>
      <c r="AF1570" s="76"/>
      <c r="AG1570" s="76"/>
      <c r="AH1570" s="76"/>
      <c r="AI1570" s="76"/>
      <c r="AJ1570" s="76"/>
      <c r="AK1570" s="76"/>
      <c r="AL1570" s="76"/>
      <c r="AM1570" s="76"/>
      <c r="AN1570" s="76"/>
      <c r="AO1570" s="76"/>
      <c r="AP1570" s="76"/>
      <c r="AQ1570" s="76"/>
      <c r="AR1570" s="76"/>
      <c r="AS1570" s="76"/>
      <c r="AT1570" s="76"/>
      <c r="AU1570" s="76"/>
      <c r="AV1570" s="76"/>
      <c r="AW1570" s="76"/>
      <c r="AX1570" s="76"/>
      <c r="AY1570" s="76"/>
      <c r="AZ1570" s="76"/>
      <c r="BA1570" s="76"/>
      <c r="BB1570" s="76"/>
      <c r="BC1570" s="76"/>
      <c r="BD1570" s="76"/>
      <c r="BE1570" s="76"/>
      <c r="BF1570" s="76"/>
      <c r="BG1570" s="76"/>
      <c r="BH1570" s="76"/>
      <c r="BI1570" s="76"/>
      <c r="BJ1570" s="76"/>
      <c r="BK1570" s="76"/>
      <c r="BL1570" s="76"/>
      <c r="BM1570" s="76"/>
      <c r="BN1570" s="76"/>
      <c r="BO1570" s="76"/>
      <c r="BP1570" s="76"/>
      <c r="BQ1570" s="76"/>
      <c r="BR1570" s="76"/>
      <c r="BS1570" s="76"/>
      <c r="BT1570" s="76"/>
      <c r="BU1570" s="76"/>
      <c r="BV1570" s="76"/>
      <c r="BW1570" s="76"/>
      <c r="BX1570" s="76"/>
      <c r="BY1570" s="76"/>
      <c r="BZ1570" s="76"/>
      <c r="CA1570" s="76"/>
      <c r="CB1570" s="76"/>
      <c r="CC1570" s="76"/>
      <c r="CD1570" s="76"/>
      <c r="CE1570" s="76"/>
      <c r="CF1570" s="76"/>
      <c r="CG1570" s="76"/>
      <c r="CH1570" s="76"/>
      <c r="CI1570" s="76"/>
      <c r="CJ1570" s="76"/>
      <c r="CK1570" s="76"/>
      <c r="CL1570" s="76"/>
      <c r="CN1570" s="60"/>
      <c r="CO1570" s="76"/>
      <c r="CP1570" s="76"/>
      <c r="CQ1570" s="76"/>
      <c r="CR1570" s="76"/>
      <c r="CS1570" s="76"/>
      <c r="CT1570" s="76"/>
      <c r="CU1570" s="76"/>
      <c r="CV1570" s="76"/>
      <c r="CW1570" s="76"/>
      <c r="CX1570" s="76"/>
      <c r="CY1570" s="76"/>
      <c r="CZ1570" s="76"/>
      <c r="DA1570" s="76"/>
      <c r="DB1570" s="76"/>
      <c r="DC1570" s="76"/>
      <c r="DD1570" s="76"/>
      <c r="DE1570" s="76"/>
      <c r="DF1570" s="76"/>
      <c r="DG1570" s="76"/>
      <c r="DH1570" s="76"/>
      <c r="DI1570" s="76"/>
      <c r="DJ1570" s="76"/>
      <c r="DK1570" s="76"/>
      <c r="DL1570" s="76"/>
    </row>
    <row r="1571" spans="1:116" x14ac:dyDescent="0.4">
      <c r="A1571" s="174"/>
      <c r="E1571" s="8"/>
      <c r="G1571" s="175" t="s">
        <v>490</v>
      </c>
      <c r="H1571" s="174"/>
      <c r="I1571" s="176"/>
      <c r="J1571" s="176"/>
      <c r="K1571" s="197"/>
      <c r="L1571" s="197"/>
      <c r="M1571" s="197"/>
      <c r="N1571" s="197"/>
      <c r="O1571" s="197"/>
      <c r="P1571" s="197"/>
      <c r="R1571" s="198"/>
      <c r="S1571" s="174"/>
      <c r="T1571" s="174"/>
      <c r="U1571" s="174"/>
      <c r="V1571" s="174"/>
      <c r="W1571" s="174"/>
      <c r="X1571" s="174"/>
      <c r="Y1571" s="174"/>
      <c r="Z1571" s="174"/>
      <c r="AA1571" s="174"/>
      <c r="AB1571" s="174"/>
      <c r="AC1571" s="174"/>
      <c r="AD1571" s="174"/>
      <c r="AE1571" s="174"/>
      <c r="AF1571" s="174"/>
      <c r="AG1571" s="174"/>
      <c r="AH1571" s="174"/>
      <c r="AI1571" s="174"/>
      <c r="AJ1571" s="174"/>
      <c r="AK1571" s="174"/>
      <c r="AL1571" s="174"/>
      <c r="AM1571" s="174"/>
      <c r="AN1571" s="174"/>
      <c r="AO1571" s="174"/>
      <c r="AP1571" s="174"/>
      <c r="AQ1571" s="174"/>
      <c r="AR1571" s="174"/>
      <c r="AS1571" s="174"/>
      <c r="AT1571" s="174"/>
      <c r="AU1571" s="174"/>
      <c r="AV1571" s="174"/>
      <c r="AW1571" s="174"/>
      <c r="AX1571" s="174"/>
      <c r="AY1571" s="174"/>
      <c r="AZ1571" s="174"/>
      <c r="BA1571" s="174"/>
      <c r="BB1571" s="174"/>
      <c r="BC1571" s="174"/>
      <c r="BD1571" s="174"/>
      <c r="BE1571" s="174"/>
      <c r="BF1571" s="174"/>
      <c r="BG1571" s="174"/>
      <c r="BH1571" s="174"/>
      <c r="BI1571" s="174"/>
      <c r="BJ1571" s="174"/>
      <c r="BK1571" s="174"/>
      <c r="BL1571" s="174"/>
      <c r="BM1571" s="174"/>
      <c r="BN1571" s="174"/>
      <c r="BO1571" s="174"/>
      <c r="BP1571" s="174"/>
      <c r="BQ1571" s="174"/>
      <c r="BR1571" s="174"/>
      <c r="BS1571" s="174"/>
      <c r="BT1571" s="174"/>
      <c r="BU1571" s="174"/>
      <c r="BV1571" s="174"/>
      <c r="BW1571" s="174"/>
      <c r="BX1571" s="174"/>
      <c r="BY1571" s="174"/>
      <c r="BZ1571" s="174"/>
      <c r="CA1571" s="174"/>
      <c r="CB1571" s="174"/>
      <c r="CC1571" s="174"/>
      <c r="CD1571" s="174"/>
      <c r="CE1571" s="174"/>
      <c r="CF1571" s="174"/>
      <c r="CG1571" s="174"/>
      <c r="CH1571" s="174"/>
      <c r="CI1571" s="174"/>
      <c r="CJ1571" s="174"/>
      <c r="CK1571" s="174"/>
      <c r="CL1571" s="174"/>
      <c r="CN1571" s="176"/>
      <c r="CO1571" s="174"/>
      <c r="CP1571" s="174"/>
      <c r="CQ1571" s="174"/>
      <c r="CR1571" s="174"/>
      <c r="CS1571" s="174"/>
      <c r="CT1571" s="174"/>
      <c r="CU1571" s="174"/>
      <c r="CV1571" s="174"/>
      <c r="CW1571" s="174"/>
      <c r="CX1571" s="174"/>
      <c r="CY1571" s="174"/>
      <c r="CZ1571" s="174"/>
      <c r="DA1571" s="174"/>
      <c r="DB1571" s="174"/>
      <c r="DC1571" s="174"/>
      <c r="DD1571" s="174"/>
      <c r="DE1571" s="174"/>
      <c r="DF1571" s="174"/>
      <c r="DG1571" s="174"/>
      <c r="DH1571" s="174"/>
      <c r="DI1571" s="174"/>
      <c r="DJ1571" s="174"/>
      <c r="DK1571" s="174"/>
      <c r="DL1571" s="174"/>
    </row>
    <row r="1572" spans="1:116" x14ac:dyDescent="0.4">
      <c r="A1572" s="174"/>
      <c r="E1572" s="8"/>
      <c r="G1572" s="175" t="s">
        <v>492</v>
      </c>
      <c r="H1572" s="174"/>
      <c r="I1572" s="176"/>
      <c r="J1572" s="176"/>
      <c r="K1572" s="197"/>
      <c r="L1572" s="197"/>
      <c r="M1572" s="197"/>
      <c r="N1572" s="197"/>
      <c r="O1572" s="197"/>
      <c r="P1572" s="197"/>
      <c r="R1572" s="198"/>
      <c r="S1572" s="174"/>
      <c r="T1572" s="174"/>
      <c r="U1572" s="174"/>
      <c r="V1572" s="174"/>
      <c r="W1572" s="174"/>
      <c r="X1572" s="174"/>
      <c r="Y1572" s="174"/>
      <c r="Z1572" s="174"/>
      <c r="AA1572" s="174"/>
      <c r="AB1572" s="174"/>
      <c r="AC1572" s="174"/>
      <c r="AD1572" s="174"/>
      <c r="AE1572" s="174"/>
      <c r="AF1572" s="174"/>
      <c r="AG1572" s="174"/>
      <c r="AH1572" s="174"/>
      <c r="AI1572" s="174"/>
      <c r="AJ1572" s="174"/>
      <c r="AK1572" s="174"/>
      <c r="AL1572" s="174"/>
      <c r="AM1572" s="174"/>
      <c r="AN1572" s="174"/>
      <c r="AO1572" s="174"/>
      <c r="AP1572" s="174"/>
      <c r="AQ1572" s="174"/>
      <c r="AR1572" s="174"/>
      <c r="AS1572" s="174"/>
      <c r="AT1572" s="174"/>
      <c r="AU1572" s="174"/>
      <c r="AV1572" s="174"/>
      <c r="AW1572" s="174"/>
      <c r="AX1572" s="174"/>
      <c r="AY1572" s="174"/>
      <c r="AZ1572" s="174"/>
      <c r="BA1572" s="174"/>
      <c r="BB1572" s="174"/>
      <c r="BC1572" s="174"/>
      <c r="BD1572" s="174"/>
      <c r="BE1572" s="174"/>
      <c r="BF1572" s="174"/>
      <c r="BG1572" s="174"/>
      <c r="BH1572" s="174"/>
      <c r="BI1572" s="174"/>
      <c r="BJ1572" s="174"/>
      <c r="BK1572" s="174"/>
      <c r="BL1572" s="174"/>
      <c r="BM1572" s="174"/>
      <c r="BN1572" s="174"/>
      <c r="BO1572" s="174"/>
      <c r="BP1572" s="174"/>
      <c r="BQ1572" s="174"/>
      <c r="BR1572" s="174"/>
      <c r="BS1572" s="174"/>
      <c r="BT1572" s="174"/>
      <c r="BU1572" s="174"/>
      <c r="BV1572" s="174"/>
      <c r="BW1572" s="174"/>
      <c r="BX1572" s="174"/>
      <c r="BY1572" s="174"/>
      <c r="BZ1572" s="174"/>
      <c r="CA1572" s="174"/>
      <c r="CB1572" s="174"/>
      <c r="CC1572" s="174"/>
      <c r="CD1572" s="174"/>
      <c r="CE1572" s="174"/>
      <c r="CF1572" s="174"/>
      <c r="CG1572" s="174"/>
      <c r="CH1572" s="174"/>
      <c r="CI1572" s="174"/>
      <c r="CJ1572" s="174"/>
      <c r="CK1572" s="174"/>
      <c r="CL1572" s="174"/>
      <c r="CN1572" s="176"/>
      <c r="CO1572" s="174"/>
      <c r="CP1572" s="174"/>
      <c r="CQ1572" s="174"/>
      <c r="CR1572" s="174"/>
      <c r="CS1572" s="174"/>
      <c r="CT1572" s="174"/>
      <c r="CU1572" s="174"/>
      <c r="CV1572" s="174"/>
      <c r="CW1572" s="174"/>
      <c r="CX1572" s="174"/>
      <c r="CY1572" s="174"/>
      <c r="CZ1572" s="174"/>
      <c r="DA1572" s="174"/>
      <c r="DB1572" s="174"/>
      <c r="DC1572" s="174"/>
      <c r="DD1572" s="174"/>
      <c r="DE1572" s="174"/>
      <c r="DF1572" s="174"/>
      <c r="DG1572" s="174"/>
      <c r="DH1572" s="174"/>
      <c r="DI1572" s="174"/>
      <c r="DJ1572" s="174"/>
      <c r="DK1572" s="174"/>
      <c r="DL1572" s="174"/>
    </row>
    <row r="1573" spans="1:116" x14ac:dyDescent="0.4">
      <c r="A1573" s="174"/>
      <c r="E1573" s="8"/>
      <c r="G1573" s="175" t="s">
        <v>461</v>
      </c>
      <c r="H1573" s="174"/>
      <c r="I1573" s="176"/>
      <c r="J1573" s="176"/>
      <c r="K1573" s="197"/>
      <c r="L1573" s="197"/>
      <c r="M1573" s="197"/>
      <c r="N1573" s="197"/>
      <c r="O1573" s="197"/>
      <c r="P1573" s="197"/>
      <c r="R1573" s="198"/>
      <c r="S1573" s="199" t="str">
        <f t="shared" ref="S1573:AX1573" si="2098">S$20</f>
        <v>S$16</v>
      </c>
      <c r="T1573" s="199" t="str">
        <f t="shared" si="2098"/>
        <v>T$16</v>
      </c>
      <c r="U1573" s="199" t="str">
        <f t="shared" si="2098"/>
        <v>U$16</v>
      </c>
      <c r="V1573" s="199" t="str">
        <f t="shared" si="2098"/>
        <v>V$16</v>
      </c>
      <c r="W1573" s="199" t="str">
        <f t="shared" si="2098"/>
        <v>W$16</v>
      </c>
      <c r="X1573" s="199" t="str">
        <f t="shared" si="2098"/>
        <v>X$16</v>
      </c>
      <c r="Y1573" s="199" t="str">
        <f t="shared" si="2098"/>
        <v>Y$16</v>
      </c>
      <c r="Z1573" s="199" t="str">
        <f t="shared" si="2098"/>
        <v>Z$16</v>
      </c>
      <c r="AA1573" s="199" t="str">
        <f t="shared" si="2098"/>
        <v>AA$16</v>
      </c>
      <c r="AB1573" s="199" t="str">
        <f t="shared" si="2098"/>
        <v>AB$16</v>
      </c>
      <c r="AC1573" s="199" t="str">
        <f t="shared" si="2098"/>
        <v>AC$16</v>
      </c>
      <c r="AD1573" s="199" t="str">
        <f t="shared" si="2098"/>
        <v>AD$16</v>
      </c>
      <c r="AE1573" s="199" t="str">
        <f t="shared" si="2098"/>
        <v>AE$16</v>
      </c>
      <c r="AF1573" s="199" t="str">
        <f t="shared" si="2098"/>
        <v>AF$16</v>
      </c>
      <c r="AG1573" s="199" t="str">
        <f t="shared" si="2098"/>
        <v>AG$16</v>
      </c>
      <c r="AH1573" s="199" t="str">
        <f t="shared" si="2098"/>
        <v>AH$16</v>
      </c>
      <c r="AI1573" s="199" t="str">
        <f t="shared" si="2098"/>
        <v>AI$16</v>
      </c>
      <c r="AJ1573" s="199" t="str">
        <f t="shared" si="2098"/>
        <v>AJ$16</v>
      </c>
      <c r="AK1573" s="199" t="str">
        <f t="shared" si="2098"/>
        <v>AK$16</v>
      </c>
      <c r="AL1573" s="199" t="str">
        <f t="shared" si="2098"/>
        <v>AL$16</v>
      </c>
      <c r="AM1573" s="199" t="str">
        <f t="shared" si="2098"/>
        <v>AM$16</v>
      </c>
      <c r="AN1573" s="199" t="str">
        <f t="shared" si="2098"/>
        <v>AN$16</v>
      </c>
      <c r="AO1573" s="199" t="str">
        <f t="shared" si="2098"/>
        <v>AO$16</v>
      </c>
      <c r="AP1573" s="199" t="str">
        <f t="shared" si="2098"/>
        <v>AP$16</v>
      </c>
      <c r="AQ1573" s="199" t="str">
        <f t="shared" si="2098"/>
        <v>AQ$16</v>
      </c>
      <c r="AR1573" s="199" t="str">
        <f t="shared" si="2098"/>
        <v>AR$16</v>
      </c>
      <c r="AS1573" s="199" t="str">
        <f t="shared" si="2098"/>
        <v>AS$16</v>
      </c>
      <c r="AT1573" s="199" t="str">
        <f t="shared" si="2098"/>
        <v>AT$16</v>
      </c>
      <c r="AU1573" s="199" t="str">
        <f t="shared" si="2098"/>
        <v>AU$16</v>
      </c>
      <c r="AV1573" s="199" t="str">
        <f t="shared" si="2098"/>
        <v>AV$16</v>
      </c>
      <c r="AW1573" s="199" t="str">
        <f t="shared" si="2098"/>
        <v>AW$16</v>
      </c>
      <c r="AX1573" s="199" t="str">
        <f t="shared" si="2098"/>
        <v>AX$16</v>
      </c>
      <c r="AY1573" s="199" t="str">
        <f t="shared" ref="AY1573:CD1573" si="2099">AY$20</f>
        <v>AY$16</v>
      </c>
      <c r="AZ1573" s="199" t="str">
        <f t="shared" si="2099"/>
        <v>AZ$16</v>
      </c>
      <c r="BA1573" s="199" t="str">
        <f t="shared" si="2099"/>
        <v>BA$16</v>
      </c>
      <c r="BB1573" s="199" t="str">
        <f t="shared" si="2099"/>
        <v>BB$16</v>
      </c>
      <c r="BC1573" s="199" t="str">
        <f t="shared" si="2099"/>
        <v>BC$16</v>
      </c>
      <c r="BD1573" s="199" t="str">
        <f t="shared" si="2099"/>
        <v>BD$16</v>
      </c>
      <c r="BE1573" s="199" t="str">
        <f t="shared" si="2099"/>
        <v>BE$16</v>
      </c>
      <c r="BF1573" s="199" t="str">
        <f t="shared" si="2099"/>
        <v>BF$16</v>
      </c>
      <c r="BG1573" s="199" t="str">
        <f t="shared" si="2099"/>
        <v>BG$16</v>
      </c>
      <c r="BH1573" s="199" t="str">
        <f t="shared" si="2099"/>
        <v>BH$16</v>
      </c>
      <c r="BI1573" s="199" t="str">
        <f t="shared" si="2099"/>
        <v>BI$16</v>
      </c>
      <c r="BJ1573" s="199" t="str">
        <f t="shared" si="2099"/>
        <v>BJ$16</v>
      </c>
      <c r="BK1573" s="199" t="str">
        <f t="shared" si="2099"/>
        <v>BK$16</v>
      </c>
      <c r="BL1573" s="199" t="str">
        <f t="shared" si="2099"/>
        <v>BL$16</v>
      </c>
      <c r="BM1573" s="199" t="str">
        <f t="shared" si="2099"/>
        <v>BM$16</v>
      </c>
      <c r="BN1573" s="199" t="str">
        <f t="shared" si="2099"/>
        <v>BN$16</v>
      </c>
      <c r="BO1573" s="199" t="str">
        <f t="shared" si="2099"/>
        <v>BO$16</v>
      </c>
      <c r="BP1573" s="199" t="str">
        <f t="shared" si="2099"/>
        <v>BP$16</v>
      </c>
      <c r="BQ1573" s="199" t="str">
        <f t="shared" si="2099"/>
        <v>BQ$16</v>
      </c>
      <c r="BR1573" s="199" t="str">
        <f t="shared" si="2099"/>
        <v>BR$16</v>
      </c>
      <c r="BS1573" s="199" t="str">
        <f t="shared" si="2099"/>
        <v>BS$16</v>
      </c>
      <c r="BT1573" s="199" t="str">
        <f t="shared" si="2099"/>
        <v>BT$16</v>
      </c>
      <c r="BU1573" s="199" t="str">
        <f t="shared" si="2099"/>
        <v>BU$16</v>
      </c>
      <c r="BV1573" s="199" t="str">
        <f t="shared" si="2099"/>
        <v>BV$16</v>
      </c>
      <c r="BW1573" s="199" t="str">
        <f t="shared" si="2099"/>
        <v>BW$16</v>
      </c>
      <c r="BX1573" s="199" t="str">
        <f t="shared" si="2099"/>
        <v>BX$16</v>
      </c>
      <c r="BY1573" s="199" t="str">
        <f t="shared" si="2099"/>
        <v>BY$16</v>
      </c>
      <c r="BZ1573" s="199" t="str">
        <f t="shared" si="2099"/>
        <v>BZ$16</v>
      </c>
      <c r="CA1573" s="199" t="str">
        <f t="shared" si="2099"/>
        <v>CA$16</v>
      </c>
      <c r="CB1573" s="199" t="str">
        <f t="shared" si="2099"/>
        <v>CB$16</v>
      </c>
      <c r="CC1573" s="199" t="str">
        <f t="shared" si="2099"/>
        <v>CC$16</v>
      </c>
      <c r="CD1573" s="199" t="str">
        <f t="shared" si="2099"/>
        <v>CD$16</v>
      </c>
      <c r="CE1573" s="199" t="str">
        <f t="shared" ref="CE1573:CL1573" si="2100">CE$20</f>
        <v>CE$16</v>
      </c>
      <c r="CF1573" s="199" t="str">
        <f t="shared" si="2100"/>
        <v>CF$16</v>
      </c>
      <c r="CG1573" s="199" t="str">
        <f t="shared" si="2100"/>
        <v>CG$16</v>
      </c>
      <c r="CH1573" s="199" t="str">
        <f t="shared" si="2100"/>
        <v>CH$16</v>
      </c>
      <c r="CI1573" s="199" t="str">
        <f t="shared" si="2100"/>
        <v>CI$16</v>
      </c>
      <c r="CJ1573" s="199" t="str">
        <f t="shared" si="2100"/>
        <v>CJ$16</v>
      </c>
      <c r="CK1573" s="199" t="str">
        <f t="shared" si="2100"/>
        <v>CK$16</v>
      </c>
      <c r="CL1573" s="199" t="str">
        <f t="shared" si="2100"/>
        <v>CL$16</v>
      </c>
      <c r="CN1573" s="176"/>
      <c r="CO1573" s="199" t="str">
        <f t="shared" ref="CO1573:DL1573" si="2101">CO$20</f>
        <v>CO$16</v>
      </c>
      <c r="CP1573" s="199" t="str">
        <f t="shared" si="2101"/>
        <v>CP$16</v>
      </c>
      <c r="CQ1573" s="199" t="str">
        <f t="shared" si="2101"/>
        <v>CQ$16</v>
      </c>
      <c r="CR1573" s="199" t="str">
        <f t="shared" si="2101"/>
        <v>CR$16</v>
      </c>
      <c r="CS1573" s="199" t="str">
        <f t="shared" si="2101"/>
        <v>CS$16</v>
      </c>
      <c r="CT1573" s="199" t="str">
        <f t="shared" si="2101"/>
        <v>CT$16</v>
      </c>
      <c r="CU1573" s="199" t="str">
        <f t="shared" si="2101"/>
        <v>CU$16</v>
      </c>
      <c r="CV1573" s="199" t="str">
        <f t="shared" si="2101"/>
        <v>CV$16</v>
      </c>
      <c r="CW1573" s="199" t="str">
        <f t="shared" si="2101"/>
        <v>CW$16</v>
      </c>
      <c r="CX1573" s="199" t="str">
        <f t="shared" si="2101"/>
        <v>CX$16</v>
      </c>
      <c r="CY1573" s="199" t="str">
        <f t="shared" si="2101"/>
        <v>CY$16</v>
      </c>
      <c r="CZ1573" s="199" t="str">
        <f t="shared" si="2101"/>
        <v>CZ$16</v>
      </c>
      <c r="DA1573" s="199" t="str">
        <f t="shared" si="2101"/>
        <v>DA$16</v>
      </c>
      <c r="DB1573" s="199" t="str">
        <f t="shared" si="2101"/>
        <v>DB$16</v>
      </c>
      <c r="DC1573" s="199" t="str">
        <f t="shared" si="2101"/>
        <v>DC$16</v>
      </c>
      <c r="DD1573" s="199" t="str">
        <f t="shared" si="2101"/>
        <v>DD$16</v>
      </c>
      <c r="DE1573" s="199" t="str">
        <f t="shared" si="2101"/>
        <v>DE$16</v>
      </c>
      <c r="DF1573" s="199" t="str">
        <f t="shared" si="2101"/>
        <v>DF$16</v>
      </c>
      <c r="DG1573" s="199" t="str">
        <f t="shared" si="2101"/>
        <v>DG$16</v>
      </c>
      <c r="DH1573" s="199" t="str">
        <f t="shared" si="2101"/>
        <v>DH$16</v>
      </c>
      <c r="DI1573" s="199" t="str">
        <f t="shared" si="2101"/>
        <v>DI$16</v>
      </c>
      <c r="DJ1573" s="199" t="str">
        <f t="shared" si="2101"/>
        <v>DJ$16</v>
      </c>
      <c r="DK1573" s="199" t="str">
        <f t="shared" si="2101"/>
        <v>DK$16</v>
      </c>
      <c r="DL1573" s="199" t="str">
        <f t="shared" si="2101"/>
        <v>DL$16</v>
      </c>
    </row>
    <row r="1574" spans="1:116" x14ac:dyDescent="0.4">
      <c r="A1574" s="174"/>
      <c r="E1574" s="8"/>
      <c r="G1574" s="175" t="s">
        <v>462</v>
      </c>
      <c r="H1574" s="200"/>
      <c r="I1574" s="201"/>
      <c r="J1574" s="201"/>
      <c r="K1574" s="202"/>
      <c r="L1574" s="202"/>
      <c r="M1574" s="202"/>
      <c r="N1574" s="202"/>
      <c r="O1574" s="202"/>
      <c r="P1574" s="202"/>
      <c r="R1574" s="202"/>
      <c r="S1574" s="199" t="str">
        <f t="shared" ref="S1574:AX1574" si="2102">S$21</f>
        <v>S$17</v>
      </c>
      <c r="T1574" s="199" t="str">
        <f t="shared" si="2102"/>
        <v>T$17</v>
      </c>
      <c r="U1574" s="199" t="str">
        <f t="shared" si="2102"/>
        <v>U$17</v>
      </c>
      <c r="V1574" s="199" t="str">
        <f t="shared" si="2102"/>
        <v>V$17</v>
      </c>
      <c r="W1574" s="199" t="str">
        <f t="shared" si="2102"/>
        <v>W$17</v>
      </c>
      <c r="X1574" s="199" t="str">
        <f t="shared" si="2102"/>
        <v>X$17</v>
      </c>
      <c r="Y1574" s="199" t="str">
        <f t="shared" si="2102"/>
        <v>Y$17</v>
      </c>
      <c r="Z1574" s="199" t="str">
        <f t="shared" si="2102"/>
        <v>Z$17</v>
      </c>
      <c r="AA1574" s="199" t="str">
        <f t="shared" si="2102"/>
        <v>AA$17</v>
      </c>
      <c r="AB1574" s="199" t="str">
        <f t="shared" si="2102"/>
        <v>AB$17</v>
      </c>
      <c r="AC1574" s="199" t="str">
        <f t="shared" si="2102"/>
        <v>AC$17</v>
      </c>
      <c r="AD1574" s="199" t="str">
        <f t="shared" si="2102"/>
        <v>AD$17</v>
      </c>
      <c r="AE1574" s="199" t="str">
        <f t="shared" si="2102"/>
        <v>AE$17</v>
      </c>
      <c r="AF1574" s="199" t="str">
        <f t="shared" si="2102"/>
        <v>AF$17</v>
      </c>
      <c r="AG1574" s="199" t="str">
        <f t="shared" si="2102"/>
        <v>AG$17</v>
      </c>
      <c r="AH1574" s="199" t="str">
        <f t="shared" si="2102"/>
        <v>AH$17</v>
      </c>
      <c r="AI1574" s="199" t="str">
        <f t="shared" si="2102"/>
        <v>AI$17</v>
      </c>
      <c r="AJ1574" s="199" t="str">
        <f t="shared" si="2102"/>
        <v>AJ$17</v>
      </c>
      <c r="AK1574" s="199" t="str">
        <f t="shared" si="2102"/>
        <v>AK$17</v>
      </c>
      <c r="AL1574" s="199" t="str">
        <f t="shared" si="2102"/>
        <v>AL$17</v>
      </c>
      <c r="AM1574" s="199" t="str">
        <f t="shared" si="2102"/>
        <v>AM$17</v>
      </c>
      <c r="AN1574" s="199" t="str">
        <f t="shared" si="2102"/>
        <v>AN$17</v>
      </c>
      <c r="AO1574" s="199" t="str">
        <f t="shared" si="2102"/>
        <v>AO$17</v>
      </c>
      <c r="AP1574" s="199" t="str">
        <f t="shared" si="2102"/>
        <v>AP$17</v>
      </c>
      <c r="AQ1574" s="199" t="str">
        <f t="shared" si="2102"/>
        <v>AQ$17</v>
      </c>
      <c r="AR1574" s="199" t="str">
        <f t="shared" si="2102"/>
        <v>AR$17</v>
      </c>
      <c r="AS1574" s="199" t="str">
        <f t="shared" si="2102"/>
        <v>AS$17</v>
      </c>
      <c r="AT1574" s="199" t="str">
        <f t="shared" si="2102"/>
        <v>AT$17</v>
      </c>
      <c r="AU1574" s="199" t="str">
        <f t="shared" si="2102"/>
        <v>AU$17</v>
      </c>
      <c r="AV1574" s="199" t="str">
        <f t="shared" si="2102"/>
        <v>AV$17</v>
      </c>
      <c r="AW1574" s="199" t="str">
        <f t="shared" si="2102"/>
        <v>AW$17</v>
      </c>
      <c r="AX1574" s="199" t="str">
        <f t="shared" si="2102"/>
        <v>AX$17</v>
      </c>
      <c r="AY1574" s="199" t="str">
        <f t="shared" ref="AY1574:CD1574" si="2103">AY$21</f>
        <v>AY$17</v>
      </c>
      <c r="AZ1574" s="199" t="str">
        <f t="shared" si="2103"/>
        <v>AZ$17</v>
      </c>
      <c r="BA1574" s="199" t="str">
        <f t="shared" si="2103"/>
        <v>BA$17</v>
      </c>
      <c r="BB1574" s="199" t="str">
        <f t="shared" si="2103"/>
        <v>BB$17</v>
      </c>
      <c r="BC1574" s="199" t="str">
        <f t="shared" si="2103"/>
        <v>BC$17</v>
      </c>
      <c r="BD1574" s="199" t="str">
        <f t="shared" si="2103"/>
        <v>BD$17</v>
      </c>
      <c r="BE1574" s="199" t="str">
        <f t="shared" si="2103"/>
        <v>BE$17</v>
      </c>
      <c r="BF1574" s="199" t="str">
        <f t="shared" si="2103"/>
        <v>BF$17</v>
      </c>
      <c r="BG1574" s="199" t="str">
        <f t="shared" si="2103"/>
        <v>BG$17</v>
      </c>
      <c r="BH1574" s="199" t="str">
        <f t="shared" si="2103"/>
        <v>BH$17</v>
      </c>
      <c r="BI1574" s="199" t="str">
        <f t="shared" si="2103"/>
        <v>BI$17</v>
      </c>
      <c r="BJ1574" s="199" t="str">
        <f t="shared" si="2103"/>
        <v>BJ$17</v>
      </c>
      <c r="BK1574" s="199" t="str">
        <f t="shared" si="2103"/>
        <v>BK$17</v>
      </c>
      <c r="BL1574" s="199" t="str">
        <f t="shared" si="2103"/>
        <v>BL$17</v>
      </c>
      <c r="BM1574" s="199" t="str">
        <f t="shared" si="2103"/>
        <v>BM$17</v>
      </c>
      <c r="BN1574" s="199" t="str">
        <f t="shared" si="2103"/>
        <v>BN$17</v>
      </c>
      <c r="BO1574" s="199" t="str">
        <f t="shared" si="2103"/>
        <v>BO$17</v>
      </c>
      <c r="BP1574" s="199" t="str">
        <f t="shared" si="2103"/>
        <v>BP$17</v>
      </c>
      <c r="BQ1574" s="199" t="str">
        <f t="shared" si="2103"/>
        <v>BQ$17</v>
      </c>
      <c r="BR1574" s="199" t="str">
        <f t="shared" si="2103"/>
        <v>BR$17</v>
      </c>
      <c r="BS1574" s="199" t="str">
        <f t="shared" si="2103"/>
        <v>BS$17</v>
      </c>
      <c r="BT1574" s="199" t="str">
        <f t="shared" si="2103"/>
        <v>BT$17</v>
      </c>
      <c r="BU1574" s="199" t="str">
        <f t="shared" si="2103"/>
        <v>BU$17</v>
      </c>
      <c r="BV1574" s="199" t="str">
        <f t="shared" si="2103"/>
        <v>BV$17</v>
      </c>
      <c r="BW1574" s="199" t="str">
        <f t="shared" si="2103"/>
        <v>BW$17</v>
      </c>
      <c r="BX1574" s="199" t="str">
        <f t="shared" si="2103"/>
        <v>BX$17</v>
      </c>
      <c r="BY1574" s="199" t="str">
        <f t="shared" si="2103"/>
        <v>BY$17</v>
      </c>
      <c r="BZ1574" s="199" t="str">
        <f t="shared" si="2103"/>
        <v>BZ$17</v>
      </c>
      <c r="CA1574" s="199" t="str">
        <f t="shared" si="2103"/>
        <v>CA$17</v>
      </c>
      <c r="CB1574" s="199" t="str">
        <f t="shared" si="2103"/>
        <v>CB$17</v>
      </c>
      <c r="CC1574" s="199" t="str">
        <f t="shared" si="2103"/>
        <v>CC$17</v>
      </c>
      <c r="CD1574" s="199" t="str">
        <f t="shared" si="2103"/>
        <v>CD$17</v>
      </c>
      <c r="CE1574" s="199" t="str">
        <f t="shared" ref="CE1574:CL1574" si="2104">CE$21</f>
        <v>CE$17</v>
      </c>
      <c r="CF1574" s="199" t="str">
        <f t="shared" si="2104"/>
        <v>CF$17</v>
      </c>
      <c r="CG1574" s="199" t="str">
        <f t="shared" si="2104"/>
        <v>CG$17</v>
      </c>
      <c r="CH1574" s="199" t="str">
        <f t="shared" si="2104"/>
        <v>CH$17</v>
      </c>
      <c r="CI1574" s="199" t="str">
        <f t="shared" si="2104"/>
        <v>CI$17</v>
      </c>
      <c r="CJ1574" s="199" t="str">
        <f t="shared" si="2104"/>
        <v>CJ$17</v>
      </c>
      <c r="CK1574" s="199" t="str">
        <f t="shared" si="2104"/>
        <v>CK$17</v>
      </c>
      <c r="CL1574" s="199" t="str">
        <f t="shared" si="2104"/>
        <v>CL$17</v>
      </c>
      <c r="CN1574" s="201"/>
      <c r="CO1574" s="199" t="str">
        <f t="shared" ref="CO1574:DL1574" si="2105">CO$21</f>
        <v>CO$17</v>
      </c>
      <c r="CP1574" s="199" t="str">
        <f t="shared" si="2105"/>
        <v>CP$17</v>
      </c>
      <c r="CQ1574" s="199" t="str">
        <f t="shared" si="2105"/>
        <v>CQ$17</v>
      </c>
      <c r="CR1574" s="199" t="str">
        <f t="shared" si="2105"/>
        <v>CR$17</v>
      </c>
      <c r="CS1574" s="199" t="str">
        <f t="shared" si="2105"/>
        <v>CS$17</v>
      </c>
      <c r="CT1574" s="199" t="str">
        <f t="shared" si="2105"/>
        <v>CT$17</v>
      </c>
      <c r="CU1574" s="199" t="str">
        <f t="shared" si="2105"/>
        <v>CU$17</v>
      </c>
      <c r="CV1574" s="199" t="str">
        <f t="shared" si="2105"/>
        <v>CV$17</v>
      </c>
      <c r="CW1574" s="199" t="str">
        <f t="shared" si="2105"/>
        <v>CW$17</v>
      </c>
      <c r="CX1574" s="199" t="str">
        <f t="shared" si="2105"/>
        <v>CX$17</v>
      </c>
      <c r="CY1574" s="199" t="str">
        <f t="shared" si="2105"/>
        <v>CY$17</v>
      </c>
      <c r="CZ1574" s="199" t="str">
        <f t="shared" si="2105"/>
        <v>CZ$17</v>
      </c>
      <c r="DA1574" s="199" t="str">
        <f t="shared" si="2105"/>
        <v>DA$17</v>
      </c>
      <c r="DB1574" s="199" t="str">
        <f t="shared" si="2105"/>
        <v>DB$17</v>
      </c>
      <c r="DC1574" s="199" t="str">
        <f t="shared" si="2105"/>
        <v>DC$17</v>
      </c>
      <c r="DD1574" s="199" t="str">
        <f t="shared" si="2105"/>
        <v>DD$17</v>
      </c>
      <c r="DE1574" s="199" t="str">
        <f t="shared" si="2105"/>
        <v>DE$17</v>
      </c>
      <c r="DF1574" s="199" t="str">
        <f t="shared" si="2105"/>
        <v>DF$17</v>
      </c>
      <c r="DG1574" s="199" t="str">
        <f t="shared" si="2105"/>
        <v>DG$17</v>
      </c>
      <c r="DH1574" s="199" t="str">
        <f t="shared" si="2105"/>
        <v>DH$17</v>
      </c>
      <c r="DI1574" s="199" t="str">
        <f t="shared" si="2105"/>
        <v>DI$17</v>
      </c>
      <c r="DJ1574" s="199" t="str">
        <f t="shared" si="2105"/>
        <v>DJ$17</v>
      </c>
      <c r="DK1574" s="199" t="str">
        <f t="shared" si="2105"/>
        <v>DK$17</v>
      </c>
      <c r="DL1574" s="199" t="str">
        <f t="shared" si="2105"/>
        <v>DL$17</v>
      </c>
    </row>
    <row r="1575" spans="1:116" x14ac:dyDescent="0.4">
      <c r="A1575" s="174"/>
      <c r="E1575" s="8"/>
      <c r="G1575" s="175" t="s">
        <v>491</v>
      </c>
      <c r="H1575" s="200"/>
      <c r="I1575" s="201"/>
      <c r="J1575" s="201"/>
      <c r="K1575" s="202"/>
      <c r="L1575" s="202"/>
      <c r="M1575" s="202"/>
      <c r="N1575" s="202"/>
      <c r="O1575" s="202"/>
      <c r="P1575" s="202"/>
      <c r="R1575" s="202"/>
      <c r="S1575" s="190"/>
      <c r="T1575" s="190"/>
      <c r="U1575" s="190"/>
      <c r="V1575" s="190"/>
      <c r="W1575" s="190"/>
      <c r="X1575" s="190"/>
      <c r="Y1575" s="190"/>
      <c r="Z1575" s="190"/>
      <c r="AA1575" s="190"/>
      <c r="AB1575" s="190"/>
      <c r="AC1575" s="190"/>
      <c r="AD1575" s="190"/>
      <c r="AE1575" s="190"/>
      <c r="AF1575" s="190"/>
      <c r="AG1575" s="190"/>
      <c r="AH1575" s="190"/>
      <c r="AI1575" s="190"/>
      <c r="AJ1575" s="190"/>
      <c r="AK1575" s="190"/>
      <c r="AL1575" s="190"/>
      <c r="AM1575" s="190"/>
      <c r="AN1575" s="190"/>
      <c r="AO1575" s="190"/>
      <c r="AP1575" s="190"/>
      <c r="AQ1575" s="190"/>
      <c r="AR1575" s="190"/>
      <c r="AS1575" s="190"/>
      <c r="AT1575" s="190"/>
      <c r="AU1575" s="190"/>
      <c r="AV1575" s="190"/>
      <c r="AW1575" s="190"/>
      <c r="AX1575" s="190"/>
      <c r="AY1575" s="190"/>
      <c r="AZ1575" s="190"/>
      <c r="BA1575" s="190"/>
      <c r="BB1575" s="190"/>
      <c r="BC1575" s="190"/>
      <c r="BD1575" s="190"/>
      <c r="BE1575" s="190"/>
      <c r="BF1575" s="190"/>
      <c r="BG1575" s="190"/>
      <c r="BH1575" s="190"/>
      <c r="BI1575" s="190"/>
      <c r="BJ1575" s="190"/>
      <c r="BK1575" s="190"/>
      <c r="BL1575" s="190"/>
      <c r="BM1575" s="190"/>
      <c r="BN1575" s="190"/>
      <c r="BO1575" s="190"/>
      <c r="BP1575" s="190"/>
      <c r="BQ1575" s="190"/>
      <c r="BR1575" s="190"/>
      <c r="BS1575" s="190"/>
      <c r="BT1575" s="190"/>
      <c r="BU1575" s="190"/>
      <c r="BV1575" s="190"/>
      <c r="BW1575" s="190"/>
      <c r="BX1575" s="190"/>
      <c r="BY1575" s="190"/>
      <c r="BZ1575" s="190"/>
      <c r="CA1575" s="190"/>
      <c r="CB1575" s="190"/>
      <c r="CC1575" s="190"/>
      <c r="CD1575" s="190"/>
      <c r="CE1575" s="190"/>
      <c r="CF1575" s="190"/>
      <c r="CG1575" s="190"/>
      <c r="CH1575" s="190"/>
      <c r="CI1575" s="190"/>
      <c r="CJ1575" s="190"/>
      <c r="CK1575" s="190"/>
      <c r="CL1575" s="190"/>
      <c r="CN1575" s="201"/>
      <c r="CO1575" s="190"/>
      <c r="CP1575" s="190"/>
      <c r="CQ1575" s="190"/>
      <c r="CR1575" s="190"/>
      <c r="CS1575" s="190"/>
      <c r="CT1575" s="190"/>
      <c r="CU1575" s="190"/>
      <c r="CV1575" s="190"/>
      <c r="CW1575" s="190"/>
      <c r="CX1575" s="190"/>
      <c r="CY1575" s="190"/>
      <c r="CZ1575" s="190"/>
      <c r="DA1575" s="190"/>
      <c r="DB1575" s="190"/>
      <c r="DC1575" s="190"/>
      <c r="DD1575" s="190"/>
      <c r="DE1575" s="190"/>
      <c r="DF1575" s="190"/>
      <c r="DG1575" s="190"/>
      <c r="DH1575" s="190"/>
      <c r="DI1575" s="190"/>
      <c r="DJ1575" s="190"/>
      <c r="DK1575" s="190"/>
      <c r="DL1575" s="190"/>
    </row>
    <row r="1576" spans="1:116" x14ac:dyDescent="0.4">
      <c r="A1576" s="174"/>
      <c r="E1576" s="8"/>
      <c r="G1576" s="175" t="s">
        <v>505</v>
      </c>
      <c r="H1576" s="200"/>
      <c r="I1576" s="201"/>
      <c r="J1576" s="201"/>
      <c r="K1576" s="202"/>
      <c r="L1576" s="202"/>
      <c r="M1576" s="202"/>
      <c r="N1576" s="202"/>
      <c r="O1576" s="202"/>
      <c r="P1576" s="202"/>
      <c r="R1576" s="202"/>
      <c r="S1576" s="190"/>
      <c r="T1576" s="190"/>
      <c r="U1576" s="190"/>
      <c r="V1576" s="190"/>
      <c r="W1576" s="190"/>
      <c r="X1576" s="190"/>
      <c r="Y1576" s="190"/>
      <c r="Z1576" s="190"/>
      <c r="AA1576" s="190"/>
      <c r="AB1576" s="190"/>
      <c r="AC1576" s="190"/>
      <c r="AD1576" s="190"/>
      <c r="AE1576" s="190"/>
      <c r="AF1576" s="190"/>
      <c r="AG1576" s="190"/>
      <c r="AH1576" s="190"/>
      <c r="AI1576" s="190"/>
      <c r="AJ1576" s="190"/>
      <c r="AK1576" s="190"/>
      <c r="AL1576" s="190"/>
      <c r="AM1576" s="190"/>
      <c r="AN1576" s="190"/>
      <c r="AO1576" s="190"/>
      <c r="AP1576" s="190"/>
      <c r="AQ1576" s="190"/>
      <c r="AR1576" s="190"/>
      <c r="AS1576" s="190"/>
      <c r="AT1576" s="190"/>
      <c r="AU1576" s="190"/>
      <c r="AV1576" s="190"/>
      <c r="AW1576" s="190"/>
      <c r="AX1576" s="190"/>
      <c r="AY1576" s="190"/>
      <c r="AZ1576" s="190"/>
      <c r="BA1576" s="190"/>
      <c r="BB1576" s="190"/>
      <c r="BC1576" s="190"/>
      <c r="BD1576" s="190"/>
      <c r="BE1576" s="190"/>
      <c r="BF1576" s="190"/>
      <c r="BG1576" s="190"/>
      <c r="BH1576" s="190"/>
      <c r="BI1576" s="190"/>
      <c r="BJ1576" s="190"/>
      <c r="BK1576" s="190"/>
      <c r="BL1576" s="190"/>
      <c r="BM1576" s="190"/>
      <c r="BN1576" s="190"/>
      <c r="BO1576" s="190"/>
      <c r="BP1576" s="190"/>
      <c r="BQ1576" s="190"/>
      <c r="BR1576" s="190"/>
      <c r="BS1576" s="190"/>
      <c r="BT1576" s="190"/>
      <c r="BU1576" s="190"/>
      <c r="BV1576" s="190"/>
      <c r="BW1576" s="190"/>
      <c r="BX1576" s="190"/>
      <c r="BY1576" s="190"/>
      <c r="BZ1576" s="190"/>
      <c r="CA1576" s="190"/>
      <c r="CB1576" s="190"/>
      <c r="CC1576" s="190"/>
      <c r="CD1576" s="190"/>
      <c r="CE1576" s="190"/>
      <c r="CF1576" s="190"/>
      <c r="CG1576" s="190"/>
      <c r="CH1576" s="190"/>
      <c r="CI1576" s="190"/>
      <c r="CJ1576" s="190"/>
      <c r="CK1576" s="190"/>
      <c r="CL1576" s="190"/>
      <c r="CN1576" s="201"/>
      <c r="CO1576" s="190"/>
      <c r="CP1576" s="190"/>
      <c r="CQ1576" s="190"/>
      <c r="CR1576" s="190"/>
      <c r="CS1576" s="190"/>
      <c r="CT1576" s="190"/>
      <c r="CU1576" s="190"/>
      <c r="CV1576" s="190"/>
      <c r="CW1576" s="190"/>
      <c r="CX1576" s="190"/>
      <c r="CY1576" s="190"/>
      <c r="CZ1576" s="190"/>
      <c r="DA1576" s="190"/>
      <c r="DB1576" s="190"/>
      <c r="DC1576" s="190"/>
      <c r="DD1576" s="190"/>
      <c r="DE1576" s="190"/>
      <c r="DF1576" s="190"/>
      <c r="DG1576" s="190"/>
      <c r="DH1576" s="190"/>
      <c r="DI1576" s="190"/>
      <c r="DJ1576" s="190"/>
      <c r="DK1576" s="190"/>
      <c r="DL1576" s="190"/>
    </row>
    <row r="1577" spans="1:116" x14ac:dyDescent="0.4">
      <c r="A1577" s="174"/>
      <c r="E1577" s="8"/>
      <c r="G1577" s="175" t="s">
        <v>463</v>
      </c>
      <c r="H1577" s="200"/>
      <c r="I1577" s="201"/>
      <c r="J1577" s="201"/>
      <c r="K1577" s="202"/>
      <c r="L1577" s="202"/>
      <c r="M1577" s="202"/>
      <c r="N1577" s="202"/>
      <c r="O1577" s="202"/>
      <c r="P1577" s="202"/>
      <c r="R1577" s="202"/>
      <c r="S1577" s="190" t="str">
        <f t="shared" ref="S1577:AX1577" si="2106">S$22</f>
        <v>S$18</v>
      </c>
      <c r="T1577" s="190" t="str">
        <f t="shared" si="2106"/>
        <v>T$18</v>
      </c>
      <c r="U1577" s="190" t="str">
        <f t="shared" si="2106"/>
        <v>U$18</v>
      </c>
      <c r="V1577" s="190" t="str">
        <f t="shared" si="2106"/>
        <v>V$18</v>
      </c>
      <c r="W1577" s="190" t="str">
        <f t="shared" si="2106"/>
        <v>W$18</v>
      </c>
      <c r="X1577" s="190" t="str">
        <f t="shared" si="2106"/>
        <v>X$18</v>
      </c>
      <c r="Y1577" s="190" t="str">
        <f t="shared" si="2106"/>
        <v>Y$18</v>
      </c>
      <c r="Z1577" s="190" t="str">
        <f t="shared" si="2106"/>
        <v>Z$18</v>
      </c>
      <c r="AA1577" s="190" t="str">
        <f t="shared" si="2106"/>
        <v>AA$18</v>
      </c>
      <c r="AB1577" s="190" t="str">
        <f t="shared" si="2106"/>
        <v>AB$18</v>
      </c>
      <c r="AC1577" s="190" t="str">
        <f t="shared" si="2106"/>
        <v>AC$18</v>
      </c>
      <c r="AD1577" s="190" t="str">
        <f t="shared" si="2106"/>
        <v>AD$18</v>
      </c>
      <c r="AE1577" s="190" t="str">
        <f t="shared" si="2106"/>
        <v>AE$18</v>
      </c>
      <c r="AF1577" s="190" t="str">
        <f t="shared" si="2106"/>
        <v>AF$18</v>
      </c>
      <c r="AG1577" s="190" t="str">
        <f t="shared" si="2106"/>
        <v>AG$18</v>
      </c>
      <c r="AH1577" s="190" t="str">
        <f t="shared" si="2106"/>
        <v>AH$18</v>
      </c>
      <c r="AI1577" s="190" t="str">
        <f t="shared" si="2106"/>
        <v>AI$18</v>
      </c>
      <c r="AJ1577" s="190" t="str">
        <f t="shared" si="2106"/>
        <v>AJ$18</v>
      </c>
      <c r="AK1577" s="190" t="str">
        <f t="shared" si="2106"/>
        <v>AK$18</v>
      </c>
      <c r="AL1577" s="190" t="str">
        <f t="shared" si="2106"/>
        <v>AL$18</v>
      </c>
      <c r="AM1577" s="190" t="str">
        <f t="shared" si="2106"/>
        <v>AM$18</v>
      </c>
      <c r="AN1577" s="190" t="str">
        <f t="shared" si="2106"/>
        <v>AN$18</v>
      </c>
      <c r="AO1577" s="190" t="str">
        <f t="shared" si="2106"/>
        <v>AO$18</v>
      </c>
      <c r="AP1577" s="190" t="str">
        <f t="shared" si="2106"/>
        <v>AP$18</v>
      </c>
      <c r="AQ1577" s="190" t="str">
        <f t="shared" si="2106"/>
        <v>AQ$18</v>
      </c>
      <c r="AR1577" s="190" t="str">
        <f t="shared" si="2106"/>
        <v>AR$18</v>
      </c>
      <c r="AS1577" s="190" t="str">
        <f t="shared" si="2106"/>
        <v>AS$18</v>
      </c>
      <c r="AT1577" s="190" t="str">
        <f t="shared" si="2106"/>
        <v>AT$18</v>
      </c>
      <c r="AU1577" s="190" t="str">
        <f t="shared" si="2106"/>
        <v>AU$18</v>
      </c>
      <c r="AV1577" s="190" t="str">
        <f t="shared" si="2106"/>
        <v>AV$18</v>
      </c>
      <c r="AW1577" s="190" t="str">
        <f t="shared" si="2106"/>
        <v>AW$18</v>
      </c>
      <c r="AX1577" s="190" t="str">
        <f t="shared" si="2106"/>
        <v>AX$18</v>
      </c>
      <c r="AY1577" s="190" t="str">
        <f t="shared" ref="AY1577:CD1577" si="2107">AY$22</f>
        <v>AY$18</v>
      </c>
      <c r="AZ1577" s="190" t="str">
        <f t="shared" si="2107"/>
        <v>AZ$18</v>
      </c>
      <c r="BA1577" s="190" t="str">
        <f t="shared" si="2107"/>
        <v>BA$18</v>
      </c>
      <c r="BB1577" s="190" t="str">
        <f t="shared" si="2107"/>
        <v>BB$18</v>
      </c>
      <c r="BC1577" s="190" t="str">
        <f t="shared" si="2107"/>
        <v>BC$18</v>
      </c>
      <c r="BD1577" s="190" t="str">
        <f t="shared" si="2107"/>
        <v>BD$18</v>
      </c>
      <c r="BE1577" s="190" t="str">
        <f t="shared" si="2107"/>
        <v>BE$18</v>
      </c>
      <c r="BF1577" s="190" t="str">
        <f t="shared" si="2107"/>
        <v>BF$18</v>
      </c>
      <c r="BG1577" s="190" t="str">
        <f t="shared" si="2107"/>
        <v>BG$18</v>
      </c>
      <c r="BH1577" s="190" t="str">
        <f t="shared" si="2107"/>
        <v>BH$18</v>
      </c>
      <c r="BI1577" s="190" t="str">
        <f t="shared" si="2107"/>
        <v>BI$18</v>
      </c>
      <c r="BJ1577" s="190" t="str">
        <f t="shared" si="2107"/>
        <v>BJ$18</v>
      </c>
      <c r="BK1577" s="190" t="str">
        <f t="shared" si="2107"/>
        <v>BK$18</v>
      </c>
      <c r="BL1577" s="190" t="str">
        <f t="shared" si="2107"/>
        <v>BL$18</v>
      </c>
      <c r="BM1577" s="190" t="str">
        <f t="shared" si="2107"/>
        <v>BM$18</v>
      </c>
      <c r="BN1577" s="190" t="str">
        <f t="shared" si="2107"/>
        <v>BN$18</v>
      </c>
      <c r="BO1577" s="190" t="str">
        <f t="shared" si="2107"/>
        <v>BO$18</v>
      </c>
      <c r="BP1577" s="190" t="str">
        <f t="shared" si="2107"/>
        <v>BP$18</v>
      </c>
      <c r="BQ1577" s="190" t="str">
        <f t="shared" si="2107"/>
        <v>BQ$18</v>
      </c>
      <c r="BR1577" s="190" t="str">
        <f t="shared" si="2107"/>
        <v>BR$18</v>
      </c>
      <c r="BS1577" s="190" t="str">
        <f t="shared" si="2107"/>
        <v>BS$18</v>
      </c>
      <c r="BT1577" s="190" t="str">
        <f t="shared" si="2107"/>
        <v>BT$18</v>
      </c>
      <c r="BU1577" s="190" t="str">
        <f t="shared" si="2107"/>
        <v>BU$18</v>
      </c>
      <c r="BV1577" s="190" t="str">
        <f t="shared" si="2107"/>
        <v>BV$18</v>
      </c>
      <c r="BW1577" s="190" t="str">
        <f t="shared" si="2107"/>
        <v>BW$18</v>
      </c>
      <c r="BX1577" s="190" t="str">
        <f t="shared" si="2107"/>
        <v>BX$18</v>
      </c>
      <c r="BY1577" s="190" t="str">
        <f t="shared" si="2107"/>
        <v>BY$18</v>
      </c>
      <c r="BZ1577" s="190" t="str">
        <f t="shared" si="2107"/>
        <v>BZ$18</v>
      </c>
      <c r="CA1577" s="190" t="str">
        <f t="shared" si="2107"/>
        <v>CA$18</v>
      </c>
      <c r="CB1577" s="190" t="str">
        <f t="shared" si="2107"/>
        <v>CB$18</v>
      </c>
      <c r="CC1577" s="190" t="str">
        <f t="shared" si="2107"/>
        <v>CC$18</v>
      </c>
      <c r="CD1577" s="190" t="str">
        <f t="shared" si="2107"/>
        <v>CD$18</v>
      </c>
      <c r="CE1577" s="190" t="str">
        <f t="shared" ref="CE1577:CL1577" si="2108">CE$22</f>
        <v>CE$18</v>
      </c>
      <c r="CF1577" s="190" t="str">
        <f t="shared" si="2108"/>
        <v>CF$18</v>
      </c>
      <c r="CG1577" s="190" t="str">
        <f t="shared" si="2108"/>
        <v>CG$18</v>
      </c>
      <c r="CH1577" s="190" t="str">
        <f t="shared" si="2108"/>
        <v>CH$18</v>
      </c>
      <c r="CI1577" s="190" t="str">
        <f t="shared" si="2108"/>
        <v>CI$18</v>
      </c>
      <c r="CJ1577" s="190" t="str">
        <f t="shared" si="2108"/>
        <v>CJ$18</v>
      </c>
      <c r="CK1577" s="190" t="str">
        <f t="shared" si="2108"/>
        <v>CK$18</v>
      </c>
      <c r="CL1577" s="190" t="str">
        <f t="shared" si="2108"/>
        <v>CL$18</v>
      </c>
      <c r="CN1577" s="201"/>
      <c r="CO1577" s="190" t="str">
        <f t="shared" ref="CO1577:DL1577" si="2109">CO$22</f>
        <v>CO$18</v>
      </c>
      <c r="CP1577" s="190" t="str">
        <f t="shared" si="2109"/>
        <v>CP$18</v>
      </c>
      <c r="CQ1577" s="190" t="str">
        <f t="shared" si="2109"/>
        <v>CQ$18</v>
      </c>
      <c r="CR1577" s="190" t="str">
        <f t="shared" si="2109"/>
        <v>CR$18</v>
      </c>
      <c r="CS1577" s="190" t="str">
        <f t="shared" si="2109"/>
        <v>CS$18</v>
      </c>
      <c r="CT1577" s="190" t="str">
        <f t="shared" si="2109"/>
        <v>CT$18</v>
      </c>
      <c r="CU1577" s="190" t="str">
        <f t="shared" si="2109"/>
        <v>CU$18</v>
      </c>
      <c r="CV1577" s="190" t="str">
        <f t="shared" si="2109"/>
        <v>CV$18</v>
      </c>
      <c r="CW1577" s="190" t="str">
        <f t="shared" si="2109"/>
        <v>CW$18</v>
      </c>
      <c r="CX1577" s="190" t="str">
        <f t="shared" si="2109"/>
        <v>CX$18</v>
      </c>
      <c r="CY1577" s="190" t="str">
        <f t="shared" si="2109"/>
        <v>CY$18</v>
      </c>
      <c r="CZ1577" s="190" t="str">
        <f t="shared" si="2109"/>
        <v>CZ$18</v>
      </c>
      <c r="DA1577" s="190" t="str">
        <f t="shared" si="2109"/>
        <v>DA$18</v>
      </c>
      <c r="DB1577" s="190" t="str">
        <f t="shared" si="2109"/>
        <v>DB$18</v>
      </c>
      <c r="DC1577" s="190" t="str">
        <f t="shared" si="2109"/>
        <v>DC$18</v>
      </c>
      <c r="DD1577" s="190" t="str">
        <f t="shared" si="2109"/>
        <v>DD$18</v>
      </c>
      <c r="DE1577" s="190" t="str">
        <f t="shared" si="2109"/>
        <v>DE$18</v>
      </c>
      <c r="DF1577" s="190" t="str">
        <f t="shared" si="2109"/>
        <v>DF$18</v>
      </c>
      <c r="DG1577" s="190" t="str">
        <f t="shared" si="2109"/>
        <v>DG$18</v>
      </c>
      <c r="DH1577" s="190" t="str">
        <f t="shared" si="2109"/>
        <v>DH$18</v>
      </c>
      <c r="DI1577" s="190" t="str">
        <f t="shared" si="2109"/>
        <v>DI$18</v>
      </c>
      <c r="DJ1577" s="190" t="str">
        <f t="shared" si="2109"/>
        <v>DJ$18</v>
      </c>
      <c r="DK1577" s="190" t="str">
        <f t="shared" si="2109"/>
        <v>DK$18</v>
      </c>
      <c r="DL1577" s="190" t="str">
        <f t="shared" si="2109"/>
        <v>DL$18</v>
      </c>
    </row>
    <row r="1578" spans="1:116" x14ac:dyDescent="0.4">
      <c r="A1578" s="174"/>
      <c r="E1578" s="8"/>
      <c r="G1578" s="175" t="s">
        <v>464</v>
      </c>
      <c r="H1578" s="200"/>
      <c r="I1578" s="201"/>
      <c r="J1578" s="201"/>
      <c r="K1578" s="202"/>
      <c r="L1578" s="202"/>
      <c r="M1578" s="202"/>
      <c r="N1578" s="202"/>
      <c r="O1578" s="202"/>
      <c r="P1578" s="202"/>
      <c r="R1578" s="202"/>
      <c r="S1578" s="190" t="str">
        <f t="shared" ref="S1578:AX1578" si="2110">S$23</f>
        <v>S$19</v>
      </c>
      <c r="T1578" s="190" t="str">
        <f t="shared" si="2110"/>
        <v>T$19</v>
      </c>
      <c r="U1578" s="190" t="str">
        <f t="shared" si="2110"/>
        <v>U$19</v>
      </c>
      <c r="V1578" s="190" t="str">
        <f t="shared" si="2110"/>
        <v>V$19</v>
      </c>
      <c r="W1578" s="190" t="str">
        <f t="shared" si="2110"/>
        <v>W$19</v>
      </c>
      <c r="X1578" s="190" t="str">
        <f t="shared" si="2110"/>
        <v>X$19</v>
      </c>
      <c r="Y1578" s="190" t="str">
        <f t="shared" si="2110"/>
        <v>Y$19</v>
      </c>
      <c r="Z1578" s="190" t="str">
        <f t="shared" si="2110"/>
        <v>Z$19</v>
      </c>
      <c r="AA1578" s="190" t="str">
        <f t="shared" si="2110"/>
        <v>AA$19</v>
      </c>
      <c r="AB1578" s="190" t="str">
        <f t="shared" si="2110"/>
        <v>AB$19</v>
      </c>
      <c r="AC1578" s="190" t="str">
        <f t="shared" si="2110"/>
        <v>AC$19</v>
      </c>
      <c r="AD1578" s="190" t="str">
        <f t="shared" si="2110"/>
        <v>AD$19</v>
      </c>
      <c r="AE1578" s="190" t="str">
        <f t="shared" si="2110"/>
        <v>AE$19</v>
      </c>
      <c r="AF1578" s="190" t="str">
        <f t="shared" si="2110"/>
        <v>AF$19</v>
      </c>
      <c r="AG1578" s="190" t="str">
        <f t="shared" si="2110"/>
        <v>AG$19</v>
      </c>
      <c r="AH1578" s="190" t="str">
        <f t="shared" si="2110"/>
        <v>AH$19</v>
      </c>
      <c r="AI1578" s="190" t="str">
        <f t="shared" si="2110"/>
        <v>AI$19</v>
      </c>
      <c r="AJ1578" s="190" t="str">
        <f t="shared" si="2110"/>
        <v>AJ$19</v>
      </c>
      <c r="AK1578" s="190" t="str">
        <f t="shared" si="2110"/>
        <v>AK$19</v>
      </c>
      <c r="AL1578" s="190" t="str">
        <f t="shared" si="2110"/>
        <v>AL$19</v>
      </c>
      <c r="AM1578" s="190" t="str">
        <f t="shared" si="2110"/>
        <v>AM$19</v>
      </c>
      <c r="AN1578" s="190" t="str">
        <f t="shared" si="2110"/>
        <v>AN$19</v>
      </c>
      <c r="AO1578" s="190" t="str">
        <f t="shared" si="2110"/>
        <v>AO$19</v>
      </c>
      <c r="AP1578" s="190" t="str">
        <f t="shared" si="2110"/>
        <v>AP$19</v>
      </c>
      <c r="AQ1578" s="190" t="str">
        <f t="shared" si="2110"/>
        <v>AQ$19</v>
      </c>
      <c r="AR1578" s="190" t="str">
        <f t="shared" si="2110"/>
        <v>AR$19</v>
      </c>
      <c r="AS1578" s="190" t="str">
        <f t="shared" si="2110"/>
        <v>AS$19</v>
      </c>
      <c r="AT1578" s="190" t="str">
        <f t="shared" si="2110"/>
        <v>AT$19</v>
      </c>
      <c r="AU1578" s="190" t="str">
        <f t="shared" si="2110"/>
        <v>AU$19</v>
      </c>
      <c r="AV1578" s="190" t="str">
        <f t="shared" si="2110"/>
        <v>AV$19</v>
      </c>
      <c r="AW1578" s="190" t="str">
        <f t="shared" si="2110"/>
        <v>AW$19</v>
      </c>
      <c r="AX1578" s="190" t="str">
        <f t="shared" si="2110"/>
        <v>AX$19</v>
      </c>
      <c r="AY1578" s="190" t="str">
        <f t="shared" ref="AY1578:CD1578" si="2111">AY$23</f>
        <v>AY$19</v>
      </c>
      <c r="AZ1578" s="190" t="str">
        <f t="shared" si="2111"/>
        <v>AZ$19</v>
      </c>
      <c r="BA1578" s="190" t="str">
        <f t="shared" si="2111"/>
        <v>BA$19</v>
      </c>
      <c r="BB1578" s="190" t="str">
        <f t="shared" si="2111"/>
        <v>BB$19</v>
      </c>
      <c r="BC1578" s="190" t="str">
        <f t="shared" si="2111"/>
        <v>BC$19</v>
      </c>
      <c r="BD1578" s="190" t="str">
        <f t="shared" si="2111"/>
        <v>BD$19</v>
      </c>
      <c r="BE1578" s="190" t="str">
        <f t="shared" si="2111"/>
        <v>BE$19</v>
      </c>
      <c r="BF1578" s="190" t="str">
        <f t="shared" si="2111"/>
        <v>BF$19</v>
      </c>
      <c r="BG1578" s="190" t="str">
        <f t="shared" si="2111"/>
        <v>BG$19</v>
      </c>
      <c r="BH1578" s="190" t="str">
        <f t="shared" si="2111"/>
        <v>BH$19</v>
      </c>
      <c r="BI1578" s="190" t="str">
        <f t="shared" si="2111"/>
        <v>BI$19</v>
      </c>
      <c r="BJ1578" s="190" t="str">
        <f t="shared" si="2111"/>
        <v>BJ$19</v>
      </c>
      <c r="BK1578" s="190" t="str">
        <f t="shared" si="2111"/>
        <v>BK$19</v>
      </c>
      <c r="BL1578" s="190" t="str">
        <f t="shared" si="2111"/>
        <v>BL$19</v>
      </c>
      <c r="BM1578" s="190" t="str">
        <f t="shared" si="2111"/>
        <v>BM$19</v>
      </c>
      <c r="BN1578" s="190" t="str">
        <f t="shared" si="2111"/>
        <v>BN$19</v>
      </c>
      <c r="BO1578" s="190" t="str">
        <f t="shared" si="2111"/>
        <v>BO$19</v>
      </c>
      <c r="BP1578" s="190" t="str">
        <f t="shared" si="2111"/>
        <v>BP$19</v>
      </c>
      <c r="BQ1578" s="190" t="str">
        <f t="shared" si="2111"/>
        <v>BQ$19</v>
      </c>
      <c r="BR1578" s="190" t="str">
        <f t="shared" si="2111"/>
        <v>BR$19</v>
      </c>
      <c r="BS1578" s="190" t="str">
        <f t="shared" si="2111"/>
        <v>BS$19</v>
      </c>
      <c r="BT1578" s="190" t="str">
        <f t="shared" si="2111"/>
        <v>BT$19</v>
      </c>
      <c r="BU1578" s="190" t="str">
        <f t="shared" si="2111"/>
        <v>BU$19</v>
      </c>
      <c r="BV1578" s="190" t="str">
        <f t="shared" si="2111"/>
        <v>BV$19</v>
      </c>
      <c r="BW1578" s="190" t="str">
        <f t="shared" si="2111"/>
        <v>BW$19</v>
      </c>
      <c r="BX1578" s="190" t="str">
        <f t="shared" si="2111"/>
        <v>BX$19</v>
      </c>
      <c r="BY1578" s="190" t="str">
        <f t="shared" si="2111"/>
        <v>BY$19</v>
      </c>
      <c r="BZ1578" s="190" t="str">
        <f t="shared" si="2111"/>
        <v>BZ$19</v>
      </c>
      <c r="CA1578" s="190" t="str">
        <f t="shared" si="2111"/>
        <v>CA$19</v>
      </c>
      <c r="CB1578" s="190" t="str">
        <f t="shared" si="2111"/>
        <v>CB$19</v>
      </c>
      <c r="CC1578" s="190" t="str">
        <f t="shared" si="2111"/>
        <v>CC$19</v>
      </c>
      <c r="CD1578" s="190" t="str">
        <f t="shared" si="2111"/>
        <v>CD$19</v>
      </c>
      <c r="CE1578" s="190" t="str">
        <f t="shared" ref="CE1578:CL1578" si="2112">CE$23</f>
        <v>CE$19</v>
      </c>
      <c r="CF1578" s="190" t="str">
        <f t="shared" si="2112"/>
        <v>CF$19</v>
      </c>
      <c r="CG1578" s="190" t="str">
        <f t="shared" si="2112"/>
        <v>CG$19</v>
      </c>
      <c r="CH1578" s="190" t="str">
        <f t="shared" si="2112"/>
        <v>CH$19</v>
      </c>
      <c r="CI1578" s="190" t="str">
        <f t="shared" si="2112"/>
        <v>CI$19</v>
      </c>
      <c r="CJ1578" s="190" t="str">
        <f t="shared" si="2112"/>
        <v>CJ$19</v>
      </c>
      <c r="CK1578" s="190" t="str">
        <f t="shared" si="2112"/>
        <v>CK$19</v>
      </c>
      <c r="CL1578" s="190" t="str">
        <f t="shared" si="2112"/>
        <v>CL$19</v>
      </c>
      <c r="CN1578" s="201"/>
      <c r="CO1578" s="190" t="str">
        <f t="shared" ref="CO1578:DL1578" si="2113">CO$23</f>
        <v>CO$19</v>
      </c>
      <c r="CP1578" s="190" t="str">
        <f t="shared" si="2113"/>
        <v>CP$19</v>
      </c>
      <c r="CQ1578" s="190" t="str">
        <f t="shared" si="2113"/>
        <v>CQ$19</v>
      </c>
      <c r="CR1578" s="190" t="str">
        <f t="shared" si="2113"/>
        <v>CR$19</v>
      </c>
      <c r="CS1578" s="190" t="str">
        <f t="shared" si="2113"/>
        <v>CS$19</v>
      </c>
      <c r="CT1578" s="190" t="str">
        <f t="shared" si="2113"/>
        <v>CT$19</v>
      </c>
      <c r="CU1578" s="190" t="str">
        <f t="shared" si="2113"/>
        <v>CU$19</v>
      </c>
      <c r="CV1578" s="190" t="str">
        <f t="shared" si="2113"/>
        <v>CV$19</v>
      </c>
      <c r="CW1578" s="190" t="str">
        <f t="shared" si="2113"/>
        <v>CW$19</v>
      </c>
      <c r="CX1578" s="190" t="str">
        <f t="shared" si="2113"/>
        <v>CX$19</v>
      </c>
      <c r="CY1578" s="190" t="str">
        <f t="shared" si="2113"/>
        <v>CY$19</v>
      </c>
      <c r="CZ1578" s="190" t="str">
        <f t="shared" si="2113"/>
        <v>CZ$19</v>
      </c>
      <c r="DA1578" s="190" t="str">
        <f t="shared" si="2113"/>
        <v>DA$19</v>
      </c>
      <c r="DB1578" s="190" t="str">
        <f t="shared" si="2113"/>
        <v>DB$19</v>
      </c>
      <c r="DC1578" s="190" t="str">
        <f t="shared" si="2113"/>
        <v>DC$19</v>
      </c>
      <c r="DD1578" s="190" t="str">
        <f t="shared" si="2113"/>
        <v>DD$19</v>
      </c>
      <c r="DE1578" s="190" t="str">
        <f t="shared" si="2113"/>
        <v>DE$19</v>
      </c>
      <c r="DF1578" s="190" t="str">
        <f t="shared" si="2113"/>
        <v>DF$19</v>
      </c>
      <c r="DG1578" s="190" t="str">
        <f t="shared" si="2113"/>
        <v>DG$19</v>
      </c>
      <c r="DH1578" s="190" t="str">
        <f t="shared" si="2113"/>
        <v>DH$19</v>
      </c>
      <c r="DI1578" s="190" t="str">
        <f t="shared" si="2113"/>
        <v>DI$19</v>
      </c>
      <c r="DJ1578" s="190" t="str">
        <f t="shared" si="2113"/>
        <v>DJ$19</v>
      </c>
      <c r="DK1578" s="190" t="str">
        <f t="shared" si="2113"/>
        <v>DK$19</v>
      </c>
      <c r="DL1578" s="190" t="str">
        <f t="shared" si="2113"/>
        <v>DL$19</v>
      </c>
    </row>
    <row r="1579" spans="1:116" x14ac:dyDescent="0.4">
      <c r="A1579" s="31" t="s">
        <v>218</v>
      </c>
      <c r="B1579" s="31" t="s">
        <v>81</v>
      </c>
      <c r="C1579" s="31"/>
      <c r="D1579" t="s">
        <v>773</v>
      </c>
      <c r="E1579" s="8" t="str">
        <f t="shared" ref="E1579:E1601" si="2114">ROW()&amp;" "&amp;D1579</f>
        <v>1579 SUB-S</v>
      </c>
      <c r="F1579" t="s">
        <v>447</v>
      </c>
      <c r="G1579" s="66" t="s">
        <v>164</v>
      </c>
      <c r="H1579" s="22"/>
      <c r="I1579" s="299"/>
      <c r="J1579" s="299"/>
      <c r="K1579" s="22"/>
      <c r="L1579" s="22"/>
      <c r="M1579" s="22"/>
      <c r="N1579" s="22"/>
      <c r="O1579" s="22"/>
      <c r="P1579" s="22"/>
      <c r="R1579" s="66"/>
      <c r="S1579" s="300"/>
      <c r="T1579" s="300"/>
      <c r="U1579" s="300"/>
      <c r="V1579" s="300"/>
      <c r="W1579" s="300"/>
      <c r="X1579" s="300"/>
      <c r="Y1579" s="300"/>
      <c r="Z1579" s="300"/>
      <c r="AA1579" s="300"/>
      <c r="AB1579" s="300"/>
      <c r="AC1579" s="300"/>
      <c r="AD1579" s="300"/>
      <c r="AE1579" s="300"/>
      <c r="AF1579" s="300"/>
      <c r="AG1579" s="300"/>
      <c r="AH1579" s="300"/>
      <c r="AI1579" s="300"/>
      <c r="AJ1579" s="300"/>
      <c r="AK1579" s="300"/>
      <c r="AL1579" s="300"/>
      <c r="AM1579" s="300"/>
      <c r="AN1579" s="300"/>
      <c r="AO1579" s="300"/>
      <c r="AP1579" s="300"/>
      <c r="AQ1579" s="300"/>
      <c r="AR1579" s="300"/>
      <c r="AS1579" s="300"/>
      <c r="AT1579" s="300"/>
      <c r="AU1579" s="300"/>
      <c r="AV1579" s="300"/>
      <c r="AW1579" s="300"/>
      <c r="AX1579" s="300"/>
      <c r="AY1579" s="300"/>
      <c r="AZ1579" s="300"/>
      <c r="BA1579" s="300"/>
      <c r="BB1579" s="300"/>
      <c r="BC1579" s="300"/>
      <c r="BD1579" s="300"/>
      <c r="BE1579" s="300"/>
      <c r="BF1579" s="300"/>
      <c r="BG1579" s="300"/>
      <c r="BH1579" s="300"/>
      <c r="BI1579" s="300"/>
      <c r="BJ1579" s="300"/>
      <c r="BK1579" s="300"/>
      <c r="BL1579" s="300"/>
      <c r="BM1579" s="300"/>
      <c r="BN1579" s="300"/>
      <c r="BO1579" s="300"/>
      <c r="BP1579" s="300"/>
      <c r="BQ1579" s="300"/>
      <c r="BR1579" s="300"/>
      <c r="BS1579" s="300"/>
      <c r="BT1579" s="300"/>
      <c r="BU1579" s="300"/>
      <c r="BV1579" s="300"/>
      <c r="BW1579" s="300"/>
      <c r="BX1579" s="300"/>
      <c r="BY1579" s="300"/>
      <c r="BZ1579" s="300"/>
      <c r="CA1579" s="300"/>
      <c r="CB1579" s="300"/>
      <c r="CC1579" s="300"/>
      <c r="CD1579" s="300"/>
      <c r="CE1579" s="300"/>
      <c r="CF1579" s="300"/>
      <c r="CG1579" s="300"/>
      <c r="CH1579" s="300"/>
      <c r="CI1579" s="300"/>
      <c r="CJ1579" s="300"/>
      <c r="CK1579" s="300"/>
      <c r="CL1579" s="300"/>
      <c r="CN1579" s="299"/>
      <c r="CO1579" s="300"/>
      <c r="CP1579" s="300"/>
      <c r="CQ1579" s="300"/>
      <c r="CR1579" s="300"/>
      <c r="CS1579" s="300"/>
      <c r="CT1579" s="300"/>
      <c r="CU1579" s="300"/>
      <c r="CV1579" s="300"/>
      <c r="CW1579" s="300"/>
      <c r="CX1579" s="300"/>
      <c r="CY1579" s="300"/>
      <c r="CZ1579" s="300"/>
      <c r="DA1579" s="300"/>
      <c r="DB1579" s="300"/>
      <c r="DC1579" s="300"/>
      <c r="DD1579" s="300"/>
      <c r="DE1579" s="300"/>
      <c r="DF1579" s="300"/>
      <c r="DG1579" s="300"/>
      <c r="DH1579" s="300"/>
      <c r="DI1579" s="300"/>
      <c r="DJ1579" s="300"/>
      <c r="DK1579" s="300"/>
      <c r="DL1579" s="300"/>
    </row>
    <row r="1580" spans="1:116" x14ac:dyDescent="0.4">
      <c r="B1580" t="str">
        <f>E1580</f>
        <v>1580 SUB-S</v>
      </c>
      <c r="D1580" t="s">
        <v>773</v>
      </c>
      <c r="E1580" s="8" t="str">
        <f t="shared" si="2114"/>
        <v>1580 SUB-S</v>
      </c>
      <c r="G1580" s="145" t="str">
        <f>"% of "&amp;G1595&amp;"s "&amp;"- conversion to new subscriber"</f>
        <v>% of primary units - conversion to new subscriber</v>
      </c>
      <c r="H1580" s="12"/>
      <c r="I1580" s="60"/>
      <c r="J1580" s="60"/>
      <c r="K1580" s="16">
        <v>0.1</v>
      </c>
      <c r="L1580" s="16">
        <v>0.1</v>
      </c>
      <c r="M1580" s="16">
        <v>0.1</v>
      </c>
      <c r="N1580" s="16">
        <v>0.1</v>
      </c>
      <c r="O1580" s="16">
        <v>0.1</v>
      </c>
      <c r="P1580" s="16">
        <v>0.1</v>
      </c>
      <c r="R1580" s="20"/>
      <c r="S1580" s="150" cm="1">
        <f t="array" ref="S1580">INDEX($K:$P,ROW(),MATCH(S$3,$K$2:$P$2,0))</f>
        <v>0.1</v>
      </c>
      <c r="T1580" s="150" cm="1">
        <f t="array" ref="T1580">INDEX($K:$P,ROW(),MATCH(T$3,$K$2:$P$2,0))</f>
        <v>0.1</v>
      </c>
      <c r="U1580" s="150" cm="1">
        <f t="array" ref="U1580">INDEX($K:$P,ROW(),MATCH(U$3,$K$2:$P$2,0))</f>
        <v>0.1</v>
      </c>
      <c r="V1580" s="150" cm="1">
        <f t="array" ref="V1580">INDEX($K:$P,ROW(),MATCH(V$3,$K$2:$P$2,0))</f>
        <v>0.1</v>
      </c>
      <c r="W1580" s="150" cm="1">
        <f t="array" ref="W1580">INDEX($K:$P,ROW(),MATCH(W$3,$K$2:$P$2,0))</f>
        <v>0.1</v>
      </c>
      <c r="X1580" s="150" cm="1">
        <f t="array" ref="X1580">INDEX($K:$P,ROW(),MATCH(X$3,$K$2:$P$2,0))</f>
        <v>0.1</v>
      </c>
      <c r="Y1580" s="150" cm="1">
        <f t="array" ref="Y1580">INDEX($K:$P,ROW(),MATCH(Y$3,$K$2:$P$2,0))</f>
        <v>0.1</v>
      </c>
      <c r="Z1580" s="150" cm="1">
        <f t="array" ref="Z1580">INDEX($K:$P,ROW(),MATCH(Z$3,$K$2:$P$2,0))</f>
        <v>0.1</v>
      </c>
      <c r="AA1580" s="150" cm="1">
        <f t="array" ref="AA1580">INDEX($K:$P,ROW(),MATCH(AA$3,$K$2:$P$2,0))</f>
        <v>0.1</v>
      </c>
      <c r="AB1580" s="150" cm="1">
        <f t="array" ref="AB1580">INDEX($K:$P,ROW(),MATCH(AB$3,$K$2:$P$2,0))</f>
        <v>0.1</v>
      </c>
      <c r="AC1580" s="150" cm="1">
        <f t="array" ref="AC1580">INDEX($K:$P,ROW(),MATCH(AC$3,$K$2:$P$2,0))</f>
        <v>0.1</v>
      </c>
      <c r="AD1580" s="150" cm="1">
        <f t="array" ref="AD1580">INDEX($K:$P,ROW(),MATCH(AD$3,$K$2:$P$2,0))</f>
        <v>0.1</v>
      </c>
      <c r="AE1580" s="150" cm="1">
        <f t="array" ref="AE1580">INDEX($K:$P,ROW(),MATCH(AE$3,$K$2:$P$2,0))</f>
        <v>0.1</v>
      </c>
      <c r="AF1580" s="150" cm="1">
        <f t="array" ref="AF1580">INDEX($K:$P,ROW(),MATCH(AF$3,$K$2:$P$2,0))</f>
        <v>0.1</v>
      </c>
      <c r="AG1580" s="150" cm="1">
        <f t="array" ref="AG1580">INDEX($K:$P,ROW(),MATCH(AG$3,$K$2:$P$2,0))</f>
        <v>0.1</v>
      </c>
      <c r="AH1580" s="150" cm="1">
        <f t="array" ref="AH1580">INDEX($K:$P,ROW(),MATCH(AH$3,$K$2:$P$2,0))</f>
        <v>0.1</v>
      </c>
      <c r="AI1580" s="150" cm="1">
        <f t="array" ref="AI1580">INDEX($K:$P,ROW(),MATCH(AI$3,$K$2:$P$2,0))</f>
        <v>0.1</v>
      </c>
      <c r="AJ1580" s="150" cm="1">
        <f t="array" ref="AJ1580">INDEX($K:$P,ROW(),MATCH(AJ$3,$K$2:$P$2,0))</f>
        <v>0.1</v>
      </c>
      <c r="AK1580" s="150" cm="1">
        <f t="array" ref="AK1580">INDEX($K:$P,ROW(),MATCH(AK$3,$K$2:$P$2,0))</f>
        <v>0.1</v>
      </c>
      <c r="AL1580" s="150" cm="1">
        <f t="array" ref="AL1580">INDEX($K:$P,ROW(),MATCH(AL$3,$K$2:$P$2,0))</f>
        <v>0.1</v>
      </c>
      <c r="AM1580" s="150" cm="1">
        <f t="array" ref="AM1580">INDEX($K:$P,ROW(),MATCH(AM$3,$K$2:$P$2,0))</f>
        <v>0.1</v>
      </c>
      <c r="AN1580" s="150" cm="1">
        <f t="array" ref="AN1580">INDEX($K:$P,ROW(),MATCH(AN$3,$K$2:$P$2,0))</f>
        <v>0.1</v>
      </c>
      <c r="AO1580" s="150" cm="1">
        <f t="array" ref="AO1580">INDEX($K:$P,ROW(),MATCH(AO$3,$K$2:$P$2,0))</f>
        <v>0.1</v>
      </c>
      <c r="AP1580" s="150" cm="1">
        <f t="array" ref="AP1580">INDEX($K:$P,ROW(),MATCH(AP$3,$K$2:$P$2,0))</f>
        <v>0.1</v>
      </c>
      <c r="AQ1580" s="150" cm="1">
        <f t="array" ref="AQ1580">INDEX($K:$P,ROW(),MATCH(AQ$3,$K$2:$P$2,0))</f>
        <v>0.1</v>
      </c>
      <c r="AR1580" s="150" cm="1">
        <f t="array" ref="AR1580">INDEX($K:$P,ROW(),MATCH(AR$3,$K$2:$P$2,0))</f>
        <v>0.1</v>
      </c>
      <c r="AS1580" s="150" cm="1">
        <f t="array" ref="AS1580">INDEX($K:$P,ROW(),MATCH(AS$3,$K$2:$P$2,0))</f>
        <v>0.1</v>
      </c>
      <c r="AT1580" s="150" cm="1">
        <f t="array" ref="AT1580">INDEX($K:$P,ROW(),MATCH(AT$3,$K$2:$P$2,0))</f>
        <v>0.1</v>
      </c>
      <c r="AU1580" s="150" cm="1">
        <f t="array" ref="AU1580">INDEX($K:$P,ROW(),MATCH(AU$3,$K$2:$P$2,0))</f>
        <v>0.1</v>
      </c>
      <c r="AV1580" s="150" cm="1">
        <f t="array" ref="AV1580">INDEX($K:$P,ROW(),MATCH(AV$3,$K$2:$P$2,0))</f>
        <v>0.1</v>
      </c>
      <c r="AW1580" s="150" cm="1">
        <f t="array" ref="AW1580">INDEX($K:$P,ROW(),MATCH(AW$3,$K$2:$P$2,0))</f>
        <v>0.1</v>
      </c>
      <c r="AX1580" s="150" cm="1">
        <f t="array" ref="AX1580">INDEX($K:$P,ROW(),MATCH(AX$3,$K$2:$P$2,0))</f>
        <v>0.1</v>
      </c>
      <c r="AY1580" s="150" cm="1">
        <f t="array" ref="AY1580">INDEX($K:$P,ROW(),MATCH(AY$3,$K$2:$P$2,0))</f>
        <v>0.1</v>
      </c>
      <c r="AZ1580" s="150" cm="1">
        <f t="array" ref="AZ1580">INDEX($K:$P,ROW(),MATCH(AZ$3,$K$2:$P$2,0))</f>
        <v>0.1</v>
      </c>
      <c r="BA1580" s="150" cm="1">
        <f t="array" ref="BA1580">INDEX($K:$P,ROW(),MATCH(BA$3,$K$2:$P$2,0))</f>
        <v>0.1</v>
      </c>
      <c r="BB1580" s="150" cm="1">
        <f t="array" ref="BB1580">INDEX($K:$P,ROW(),MATCH(BB$3,$K$2:$P$2,0))</f>
        <v>0.1</v>
      </c>
      <c r="BC1580" s="150" cm="1">
        <f t="array" ref="BC1580">INDEX($K:$P,ROW(),MATCH(BC$3,$K$2:$P$2,0))</f>
        <v>0.1</v>
      </c>
      <c r="BD1580" s="150" cm="1">
        <f t="array" ref="BD1580">INDEX($K:$P,ROW(),MATCH(BD$3,$K$2:$P$2,0))</f>
        <v>0.1</v>
      </c>
      <c r="BE1580" s="150" cm="1">
        <f t="array" ref="BE1580">INDEX($K:$P,ROW(),MATCH(BE$3,$K$2:$P$2,0))</f>
        <v>0.1</v>
      </c>
      <c r="BF1580" s="150" cm="1">
        <f t="array" ref="BF1580">INDEX($K:$P,ROW(),MATCH(BF$3,$K$2:$P$2,0))</f>
        <v>0.1</v>
      </c>
      <c r="BG1580" s="150" cm="1">
        <f t="array" ref="BG1580">INDEX($K:$P,ROW(),MATCH(BG$3,$K$2:$P$2,0))</f>
        <v>0.1</v>
      </c>
      <c r="BH1580" s="150" cm="1">
        <f t="array" ref="BH1580">INDEX($K:$P,ROW(),MATCH(BH$3,$K$2:$P$2,0))</f>
        <v>0.1</v>
      </c>
      <c r="BI1580" s="150" cm="1">
        <f t="array" ref="BI1580">INDEX($K:$P,ROW(),MATCH(BI$3,$K$2:$P$2,0))</f>
        <v>0.1</v>
      </c>
      <c r="BJ1580" s="150" cm="1">
        <f t="array" ref="BJ1580">INDEX($K:$P,ROW(),MATCH(BJ$3,$K$2:$P$2,0))</f>
        <v>0.1</v>
      </c>
      <c r="BK1580" s="150" cm="1">
        <f t="array" ref="BK1580">INDEX($K:$P,ROW(),MATCH(BK$3,$K$2:$P$2,0))</f>
        <v>0.1</v>
      </c>
      <c r="BL1580" s="150" cm="1">
        <f t="array" ref="BL1580">INDEX($K:$P,ROW(),MATCH(BL$3,$K$2:$P$2,0))</f>
        <v>0.1</v>
      </c>
      <c r="BM1580" s="150" cm="1">
        <f t="array" ref="BM1580">INDEX($K:$P,ROW(),MATCH(BM$3,$K$2:$P$2,0))</f>
        <v>0.1</v>
      </c>
      <c r="BN1580" s="150" cm="1">
        <f t="array" ref="BN1580">INDEX($K:$P,ROW(),MATCH(BN$3,$K$2:$P$2,0))</f>
        <v>0.1</v>
      </c>
      <c r="BO1580" s="150" cm="1">
        <f t="array" ref="BO1580">INDEX($K:$P,ROW(),MATCH(BO$3,$K$2:$P$2,0))</f>
        <v>0.1</v>
      </c>
      <c r="BP1580" s="150" cm="1">
        <f t="array" ref="BP1580">INDEX($K:$P,ROW(),MATCH(BP$3,$K$2:$P$2,0))</f>
        <v>0.1</v>
      </c>
      <c r="BQ1580" s="150" cm="1">
        <f t="array" ref="BQ1580">INDEX($K:$P,ROW(),MATCH(BQ$3,$K$2:$P$2,0))</f>
        <v>0.1</v>
      </c>
      <c r="BR1580" s="150" cm="1">
        <f t="array" ref="BR1580">INDEX($K:$P,ROW(),MATCH(BR$3,$K$2:$P$2,0))</f>
        <v>0.1</v>
      </c>
      <c r="BS1580" s="150" cm="1">
        <f t="array" ref="BS1580">INDEX($K:$P,ROW(),MATCH(BS$3,$K$2:$P$2,0))</f>
        <v>0.1</v>
      </c>
      <c r="BT1580" s="150" cm="1">
        <f t="array" ref="BT1580">INDEX($K:$P,ROW(),MATCH(BT$3,$K$2:$P$2,0))</f>
        <v>0.1</v>
      </c>
      <c r="BU1580" s="150" cm="1">
        <f t="array" ref="BU1580">INDEX($K:$P,ROW(),MATCH(BU$3,$K$2:$P$2,0))</f>
        <v>0.1</v>
      </c>
      <c r="BV1580" s="150" cm="1">
        <f t="array" ref="BV1580">INDEX($K:$P,ROW(),MATCH(BV$3,$K$2:$P$2,0))</f>
        <v>0.1</v>
      </c>
      <c r="BW1580" s="150" cm="1">
        <f t="array" ref="BW1580">INDEX($K:$P,ROW(),MATCH(BW$3,$K$2:$P$2,0))</f>
        <v>0.1</v>
      </c>
      <c r="BX1580" s="150" cm="1">
        <f t="array" ref="BX1580">INDEX($K:$P,ROW(),MATCH(BX$3,$K$2:$P$2,0))</f>
        <v>0.1</v>
      </c>
      <c r="BY1580" s="150" cm="1">
        <f t="array" ref="BY1580">INDEX($K:$P,ROW(),MATCH(BY$3,$K$2:$P$2,0))</f>
        <v>0.1</v>
      </c>
      <c r="BZ1580" s="150" cm="1">
        <f t="array" ref="BZ1580">INDEX($K:$P,ROW(),MATCH(BZ$3,$K$2:$P$2,0))</f>
        <v>0.1</v>
      </c>
      <c r="CA1580" s="150" cm="1">
        <f t="array" ref="CA1580">INDEX($K:$P,ROW(),MATCH(CA$3,$K$2:$P$2,0))</f>
        <v>0.1</v>
      </c>
      <c r="CB1580" s="150" cm="1">
        <f t="array" ref="CB1580">INDEX($K:$P,ROW(),MATCH(CB$3,$K$2:$P$2,0))</f>
        <v>0.1</v>
      </c>
      <c r="CC1580" s="150" cm="1">
        <f t="array" ref="CC1580">INDEX($K:$P,ROW(),MATCH(CC$3,$K$2:$P$2,0))</f>
        <v>0.1</v>
      </c>
      <c r="CD1580" s="150" cm="1">
        <f t="array" ref="CD1580">INDEX($K:$P,ROW(),MATCH(CD$3,$K$2:$P$2,0))</f>
        <v>0.1</v>
      </c>
      <c r="CE1580" s="150" cm="1">
        <f t="array" ref="CE1580">INDEX($K:$P,ROW(),MATCH(CE$3,$K$2:$P$2,0))</f>
        <v>0.1</v>
      </c>
      <c r="CF1580" s="150" cm="1">
        <f t="array" ref="CF1580">INDEX($K:$P,ROW(),MATCH(CF$3,$K$2:$P$2,0))</f>
        <v>0.1</v>
      </c>
      <c r="CG1580" s="150" cm="1">
        <f t="array" ref="CG1580">INDEX($K:$P,ROW(),MATCH(CG$3,$K$2:$P$2,0))</f>
        <v>0.1</v>
      </c>
      <c r="CH1580" s="150" cm="1">
        <f t="array" ref="CH1580">INDEX($K:$P,ROW(),MATCH(CH$3,$K$2:$P$2,0))</f>
        <v>0.1</v>
      </c>
      <c r="CI1580" s="150" cm="1">
        <f t="array" ref="CI1580">INDEX($K:$P,ROW(),MATCH(CI$3,$K$2:$P$2,0))</f>
        <v>0.1</v>
      </c>
      <c r="CJ1580" s="150" cm="1">
        <f t="array" ref="CJ1580">INDEX($K:$P,ROW(),MATCH(CJ$3,$K$2:$P$2,0))</f>
        <v>0.1</v>
      </c>
      <c r="CK1580" s="150" cm="1">
        <f t="array" ref="CK1580">INDEX($K:$P,ROW(),MATCH(CK$3,$K$2:$P$2,0))</f>
        <v>0.1</v>
      </c>
      <c r="CL1580" s="150" cm="1">
        <f t="array" ref="CL1580">INDEX($K:$P,ROW(),MATCH(CL$3,$K$2:$P$2,0))</f>
        <v>0.1</v>
      </c>
      <c r="CN1580" s="60"/>
      <c r="CO1580" s="150" t="e" cm="1">
        <f t="array" ref="CO1580">INDEX($K:$P,ROW(),MATCH(CO$3,$K$2:$P$2,0))</f>
        <v>#N/A</v>
      </c>
      <c r="CP1580" s="150" t="e" cm="1">
        <f t="array" ref="CP1580">INDEX($K:$P,ROW(),MATCH(CP$3,$K$2:$P$2,0))</f>
        <v>#N/A</v>
      </c>
      <c r="CQ1580" s="150" t="e" cm="1">
        <f t="array" ref="CQ1580">INDEX($K:$P,ROW(),MATCH(CQ$3,$K$2:$P$2,0))</f>
        <v>#N/A</v>
      </c>
      <c r="CR1580" s="150" t="e" cm="1">
        <f t="array" ref="CR1580">INDEX($K:$P,ROW(),MATCH(CR$3,$K$2:$P$2,0))</f>
        <v>#N/A</v>
      </c>
      <c r="CS1580" s="150" t="e" cm="1">
        <f t="array" ref="CS1580">INDEX($K:$P,ROW(),MATCH(CS$3,$K$2:$P$2,0))</f>
        <v>#N/A</v>
      </c>
      <c r="CT1580" s="150" t="e" cm="1">
        <f t="array" ref="CT1580">INDEX($K:$P,ROW(),MATCH(CT$3,$K$2:$P$2,0))</f>
        <v>#N/A</v>
      </c>
      <c r="CU1580" s="150" t="e" cm="1">
        <f t="array" ref="CU1580">INDEX($K:$P,ROW(),MATCH(CU$3,$K$2:$P$2,0))</f>
        <v>#N/A</v>
      </c>
      <c r="CV1580" s="150" t="e" cm="1">
        <f t="array" ref="CV1580">INDEX($K:$P,ROW(),MATCH(CV$3,$K$2:$P$2,0))</f>
        <v>#N/A</v>
      </c>
      <c r="CW1580" s="150" t="e" cm="1">
        <f t="array" ref="CW1580">INDEX($K:$P,ROW(),MATCH(CW$3,$K$2:$P$2,0))</f>
        <v>#N/A</v>
      </c>
      <c r="CX1580" s="150" t="e" cm="1">
        <f t="array" ref="CX1580">INDEX($K:$P,ROW(),MATCH(CX$3,$K$2:$P$2,0))</f>
        <v>#N/A</v>
      </c>
      <c r="CY1580" s="150" t="e" cm="1">
        <f t="array" ref="CY1580">INDEX($K:$P,ROW(),MATCH(CY$3,$K$2:$P$2,0))</f>
        <v>#N/A</v>
      </c>
      <c r="CZ1580" s="150" t="e" cm="1">
        <f t="array" ref="CZ1580">INDEX($K:$P,ROW(),MATCH(CZ$3,$K$2:$P$2,0))</f>
        <v>#N/A</v>
      </c>
      <c r="DA1580" s="150" t="e" cm="1">
        <f t="array" ref="DA1580">INDEX($K:$P,ROW(),MATCH(DA$3,$K$2:$P$2,0))</f>
        <v>#N/A</v>
      </c>
      <c r="DB1580" s="150" t="e" cm="1">
        <f t="array" ref="DB1580">INDEX($K:$P,ROW(),MATCH(DB$3,$K$2:$P$2,0))</f>
        <v>#N/A</v>
      </c>
      <c r="DC1580" s="150" t="e" cm="1">
        <f t="array" ref="DC1580">INDEX($K:$P,ROW(),MATCH(DC$3,$K$2:$P$2,0))</f>
        <v>#N/A</v>
      </c>
      <c r="DD1580" s="150" t="e" cm="1">
        <f t="array" ref="DD1580">INDEX($K:$P,ROW(),MATCH(DD$3,$K$2:$P$2,0))</f>
        <v>#N/A</v>
      </c>
      <c r="DE1580" s="150" t="e" cm="1">
        <f t="array" ref="DE1580">INDEX($K:$P,ROW(),MATCH(DE$3,$K$2:$P$2,0))</f>
        <v>#N/A</v>
      </c>
      <c r="DF1580" s="150" t="e" cm="1">
        <f t="array" ref="DF1580">INDEX($K:$P,ROW(),MATCH(DF$3,$K$2:$P$2,0))</f>
        <v>#N/A</v>
      </c>
      <c r="DG1580" s="150" t="e" cm="1">
        <f t="array" ref="DG1580">INDEX($K:$P,ROW(),MATCH(DG$3,$K$2:$P$2,0))</f>
        <v>#N/A</v>
      </c>
      <c r="DH1580" s="150" t="e" cm="1">
        <f t="array" ref="DH1580">INDEX($K:$P,ROW(),MATCH(DH$3,$K$2:$P$2,0))</f>
        <v>#N/A</v>
      </c>
      <c r="DI1580" s="150" t="e" cm="1">
        <f t="array" ref="DI1580">INDEX($K:$P,ROW(),MATCH(DI$3,$K$2:$P$2,0))</f>
        <v>#N/A</v>
      </c>
      <c r="DJ1580" s="150" t="e" cm="1">
        <f t="array" ref="DJ1580">INDEX($K:$P,ROW(),MATCH(DJ$3,$K$2:$P$2,0))</f>
        <v>#N/A</v>
      </c>
      <c r="DK1580" s="150" t="e" cm="1">
        <f t="array" ref="DK1580">INDEX($K:$P,ROW(),MATCH(DK$3,$K$2:$P$2,0))</f>
        <v>#N/A</v>
      </c>
      <c r="DL1580" s="150" t="e" cm="1">
        <f t="array" ref="DL1580">INDEX($K:$P,ROW(),MATCH(DL$3,$K$2:$P$2,0))</f>
        <v>#N/A</v>
      </c>
    </row>
    <row r="1581" spans="1:116" x14ac:dyDescent="0.4">
      <c r="D1581" t="s">
        <v>773</v>
      </c>
      <c r="E1581" s="8" t="str">
        <f t="shared" si="2114"/>
        <v>1581 SUB-S</v>
      </c>
      <c r="S1581" s="72"/>
      <c r="T1581" s="72"/>
      <c r="U1581" s="72"/>
      <c r="V1581" s="72"/>
      <c r="W1581" s="72"/>
      <c r="X1581" s="72"/>
      <c r="Y1581" s="72"/>
      <c r="Z1581" s="72"/>
      <c r="AA1581" s="72"/>
      <c r="AB1581" s="72"/>
      <c r="AC1581" s="72"/>
      <c r="AD1581" s="72"/>
      <c r="AE1581" s="72"/>
      <c r="AF1581" s="72"/>
      <c r="AG1581" s="72"/>
      <c r="AH1581" s="72"/>
      <c r="AI1581" s="72"/>
      <c r="AJ1581" s="72"/>
      <c r="AK1581" s="72"/>
      <c r="AL1581" s="72"/>
      <c r="AM1581" s="72"/>
      <c r="AN1581" s="72"/>
      <c r="AO1581" s="72"/>
      <c r="AP1581" s="72"/>
      <c r="AQ1581" s="72"/>
      <c r="AR1581" s="72"/>
      <c r="AS1581" s="72"/>
      <c r="AT1581" s="72"/>
      <c r="AU1581" s="72"/>
      <c r="AV1581" s="72"/>
      <c r="AW1581" s="72"/>
      <c r="AX1581" s="72"/>
      <c r="AY1581" s="72"/>
      <c r="AZ1581" s="72"/>
      <c r="BA1581" s="72"/>
      <c r="BB1581" s="72"/>
      <c r="BC1581" s="72"/>
      <c r="BD1581" s="72"/>
      <c r="BE1581" s="72"/>
      <c r="BF1581" s="72"/>
      <c r="BG1581" s="72"/>
      <c r="BH1581" s="72"/>
      <c r="BI1581" s="72"/>
      <c r="BJ1581" s="72"/>
      <c r="BK1581" s="72"/>
      <c r="BL1581" s="72"/>
      <c r="BM1581" s="72"/>
      <c r="BN1581" s="72"/>
      <c r="BO1581" s="72"/>
      <c r="BP1581" s="72"/>
      <c r="BQ1581" s="72"/>
      <c r="BR1581" s="72"/>
      <c r="BS1581" s="72"/>
      <c r="BT1581" s="72"/>
      <c r="BU1581" s="72"/>
      <c r="BV1581" s="72"/>
      <c r="BW1581" s="72"/>
      <c r="BX1581" s="72"/>
      <c r="BY1581" s="72"/>
      <c r="BZ1581" s="72"/>
      <c r="CA1581" s="72"/>
      <c r="CB1581" s="72"/>
      <c r="CC1581" s="72"/>
      <c r="CD1581" s="72"/>
      <c r="CE1581" s="72"/>
      <c r="CF1581" s="72"/>
      <c r="CG1581" s="72"/>
      <c r="CH1581" s="72"/>
      <c r="CI1581" s="72"/>
      <c r="CJ1581" s="72"/>
      <c r="CK1581" s="72"/>
      <c r="CL1581" s="72"/>
      <c r="CO1581" s="72"/>
      <c r="CP1581" s="72"/>
      <c r="CQ1581" s="72"/>
      <c r="CR1581" s="72"/>
      <c r="CS1581" s="72"/>
      <c r="CT1581" s="72"/>
      <c r="CU1581" s="72"/>
      <c r="CV1581" s="72"/>
      <c r="CW1581" s="72"/>
      <c r="CX1581" s="72"/>
      <c r="CY1581" s="72"/>
      <c r="CZ1581" s="72"/>
      <c r="DA1581" s="72"/>
      <c r="DB1581" s="72"/>
      <c r="DC1581" s="72"/>
      <c r="DD1581" s="72"/>
      <c r="DE1581" s="72"/>
      <c r="DF1581" s="72"/>
      <c r="DG1581" s="72"/>
      <c r="DH1581" s="72"/>
      <c r="DI1581" s="72"/>
      <c r="DJ1581" s="72"/>
      <c r="DK1581" s="72"/>
      <c r="DL1581" s="72"/>
    </row>
    <row r="1582" spans="1:116" x14ac:dyDescent="0.4">
      <c r="B1582" s="6"/>
      <c r="C1582" s="6"/>
      <c r="D1582" t="s">
        <v>773</v>
      </c>
      <c r="E1582" s="8" t="str">
        <f t="shared" si="2114"/>
        <v>1582 SUB-S</v>
      </c>
      <c r="G1582" s="95" t="s">
        <v>444</v>
      </c>
      <c r="H1582" s="12"/>
      <c r="I1582" s="60"/>
      <c r="J1582" s="60"/>
      <c r="S1582" s="72"/>
      <c r="T1582" s="72"/>
      <c r="U1582" s="72"/>
      <c r="V1582" s="72"/>
      <c r="W1582" s="72"/>
      <c r="X1582" s="72"/>
      <c r="Y1582" s="72"/>
      <c r="Z1582" s="72"/>
      <c r="AA1582" s="72"/>
      <c r="AB1582" s="72"/>
      <c r="AC1582" s="72"/>
      <c r="AD1582" s="72"/>
      <c r="AE1582" s="72"/>
      <c r="AF1582" s="72"/>
      <c r="AG1582" s="72"/>
      <c r="AH1582" s="72"/>
      <c r="AI1582" s="72"/>
      <c r="AJ1582" s="72"/>
      <c r="AK1582" s="72"/>
      <c r="AL1582" s="72"/>
      <c r="AM1582" s="72"/>
      <c r="AN1582" s="72"/>
      <c r="AO1582" s="72"/>
      <c r="AP1582" s="72"/>
      <c r="AQ1582" s="72"/>
      <c r="AR1582" s="72"/>
      <c r="AS1582" s="72"/>
      <c r="AT1582" s="72"/>
      <c r="AU1582" s="72"/>
      <c r="AV1582" s="72"/>
      <c r="AW1582" s="72"/>
      <c r="AX1582" s="72"/>
      <c r="AY1582" s="72"/>
      <c r="AZ1582" s="72"/>
      <c r="BA1582" s="72"/>
      <c r="BB1582" s="72"/>
      <c r="BC1582" s="72"/>
      <c r="BD1582" s="72"/>
      <c r="BE1582" s="72"/>
      <c r="BF1582" s="72"/>
      <c r="BG1582" s="72"/>
      <c r="BH1582" s="72"/>
      <c r="BI1582" s="72"/>
      <c r="BJ1582" s="72"/>
      <c r="BK1582" s="72"/>
      <c r="BL1582" s="72"/>
      <c r="BM1582" s="72"/>
      <c r="BN1582" s="72"/>
      <c r="BO1582" s="72"/>
      <c r="BP1582" s="72"/>
      <c r="BQ1582" s="72"/>
      <c r="BR1582" s="72"/>
      <c r="BS1582" s="72"/>
      <c r="BT1582" s="72"/>
      <c r="BU1582" s="72"/>
      <c r="BV1582" s="72"/>
      <c r="BW1582" s="72"/>
      <c r="BX1582" s="72"/>
      <c r="BY1582" s="72"/>
      <c r="BZ1582" s="72"/>
      <c r="CA1582" s="72"/>
      <c r="CB1582" s="72"/>
      <c r="CC1582" s="72"/>
      <c r="CD1582" s="72"/>
      <c r="CE1582" s="72"/>
      <c r="CF1582" s="72"/>
      <c r="CG1582" s="72"/>
      <c r="CH1582" s="72"/>
      <c r="CI1582" s="72"/>
      <c r="CJ1582" s="72"/>
      <c r="CK1582" s="72"/>
      <c r="CL1582" s="72"/>
      <c r="CN1582" s="60"/>
      <c r="CO1582" s="72"/>
      <c r="CP1582" s="72"/>
      <c r="CQ1582" s="72"/>
      <c r="CR1582" s="72"/>
      <c r="CS1582" s="72"/>
      <c r="CT1582" s="72"/>
      <c r="CU1582" s="72"/>
      <c r="CV1582" s="72"/>
      <c r="CW1582" s="72"/>
      <c r="CX1582" s="72"/>
      <c r="CY1582" s="72"/>
      <c r="CZ1582" s="72"/>
      <c r="DA1582" s="72"/>
      <c r="DB1582" s="72"/>
      <c r="DC1582" s="72"/>
      <c r="DD1582" s="72"/>
      <c r="DE1582" s="72"/>
      <c r="DF1582" s="72"/>
      <c r="DG1582" s="72"/>
      <c r="DH1582" s="72"/>
      <c r="DI1582" s="72"/>
      <c r="DJ1582" s="72"/>
      <c r="DK1582" s="72"/>
      <c r="DL1582" s="72"/>
    </row>
    <row r="1583" spans="1:116" x14ac:dyDescent="0.4">
      <c r="B1583" s="6"/>
      <c r="C1583" s="6"/>
      <c r="D1583" t="s">
        <v>773</v>
      </c>
      <c r="E1583" s="8" t="str">
        <f t="shared" si="2114"/>
        <v>1583 SUB-S</v>
      </c>
      <c r="G1583" s="158" t="s">
        <v>71</v>
      </c>
      <c r="K1583" s="15">
        <f>SUMIF($4:$4,K$2-1,1581:1581)</f>
        <v>0</v>
      </c>
      <c r="L1583" s="15">
        <f ca="1">K1587</f>
        <v>11400</v>
      </c>
      <c r="M1583" s="15">
        <f ca="1">L1587</f>
        <v>22800</v>
      </c>
      <c r="N1583" s="15">
        <f ca="1">M1587</f>
        <v>34200</v>
      </c>
      <c r="O1583" s="15">
        <f ca="1">N1587</f>
        <v>45600</v>
      </c>
      <c r="P1583" s="15">
        <f ca="1">O1587</f>
        <v>57000</v>
      </c>
      <c r="R1583" s="15"/>
      <c r="S1583" s="76">
        <f t="shared" ref="S1583" si="2115">R1587</f>
        <v>0</v>
      </c>
      <c r="T1583" s="76">
        <f t="shared" ref="T1583:AY1583" ca="1" si="2116">S1587</f>
        <v>950</v>
      </c>
      <c r="U1583" s="76">
        <f t="shared" ca="1" si="2116"/>
        <v>1900</v>
      </c>
      <c r="V1583" s="76">
        <f t="shared" ca="1" si="2116"/>
        <v>2850</v>
      </c>
      <c r="W1583" s="76">
        <f t="shared" ca="1" si="2116"/>
        <v>3800</v>
      </c>
      <c r="X1583" s="76">
        <f t="shared" ca="1" si="2116"/>
        <v>4750</v>
      </c>
      <c r="Y1583" s="76">
        <f t="shared" ca="1" si="2116"/>
        <v>5700</v>
      </c>
      <c r="Z1583" s="76">
        <f t="shared" ca="1" si="2116"/>
        <v>6650</v>
      </c>
      <c r="AA1583" s="76">
        <f t="shared" ca="1" si="2116"/>
        <v>7600</v>
      </c>
      <c r="AB1583" s="76">
        <f t="shared" ca="1" si="2116"/>
        <v>8550</v>
      </c>
      <c r="AC1583" s="76">
        <f t="shared" ca="1" si="2116"/>
        <v>9500</v>
      </c>
      <c r="AD1583" s="76">
        <f t="shared" ca="1" si="2116"/>
        <v>10450</v>
      </c>
      <c r="AE1583" s="76">
        <f t="shared" ca="1" si="2116"/>
        <v>11400</v>
      </c>
      <c r="AF1583" s="76">
        <f t="shared" ca="1" si="2116"/>
        <v>12350</v>
      </c>
      <c r="AG1583" s="76">
        <f t="shared" ca="1" si="2116"/>
        <v>13300</v>
      </c>
      <c r="AH1583" s="76">
        <f t="shared" ca="1" si="2116"/>
        <v>14250</v>
      </c>
      <c r="AI1583" s="76">
        <f t="shared" ca="1" si="2116"/>
        <v>15200</v>
      </c>
      <c r="AJ1583" s="76">
        <f t="shared" ca="1" si="2116"/>
        <v>16150</v>
      </c>
      <c r="AK1583" s="76">
        <f t="shared" ca="1" si="2116"/>
        <v>17100</v>
      </c>
      <c r="AL1583" s="76">
        <f t="shared" ca="1" si="2116"/>
        <v>18050</v>
      </c>
      <c r="AM1583" s="76">
        <f t="shared" ca="1" si="2116"/>
        <v>19000</v>
      </c>
      <c r="AN1583" s="76">
        <f t="shared" ca="1" si="2116"/>
        <v>19950</v>
      </c>
      <c r="AO1583" s="76">
        <f t="shared" ca="1" si="2116"/>
        <v>20900</v>
      </c>
      <c r="AP1583" s="76">
        <f t="shared" ca="1" si="2116"/>
        <v>21850</v>
      </c>
      <c r="AQ1583" s="76">
        <f t="shared" ca="1" si="2116"/>
        <v>22800</v>
      </c>
      <c r="AR1583" s="76">
        <f t="shared" ca="1" si="2116"/>
        <v>23750</v>
      </c>
      <c r="AS1583" s="76">
        <f t="shared" ca="1" si="2116"/>
        <v>24700</v>
      </c>
      <c r="AT1583" s="76">
        <f t="shared" ca="1" si="2116"/>
        <v>25650</v>
      </c>
      <c r="AU1583" s="76">
        <f t="shared" ca="1" si="2116"/>
        <v>26600</v>
      </c>
      <c r="AV1583" s="76">
        <f t="shared" ca="1" si="2116"/>
        <v>27550</v>
      </c>
      <c r="AW1583" s="76">
        <f t="shared" ca="1" si="2116"/>
        <v>28500</v>
      </c>
      <c r="AX1583" s="76">
        <f t="shared" ca="1" si="2116"/>
        <v>29450</v>
      </c>
      <c r="AY1583" s="76">
        <f t="shared" ca="1" si="2116"/>
        <v>30400</v>
      </c>
      <c r="AZ1583" s="76">
        <f t="shared" ref="AZ1583:CE1583" ca="1" si="2117">AY1587</f>
        <v>31350</v>
      </c>
      <c r="BA1583" s="76">
        <f t="shared" ca="1" si="2117"/>
        <v>32300</v>
      </c>
      <c r="BB1583" s="76">
        <f t="shared" ca="1" si="2117"/>
        <v>33250</v>
      </c>
      <c r="BC1583" s="76">
        <f t="shared" ca="1" si="2117"/>
        <v>34200</v>
      </c>
      <c r="BD1583" s="76">
        <f t="shared" ca="1" si="2117"/>
        <v>35150</v>
      </c>
      <c r="BE1583" s="76">
        <f t="shared" ca="1" si="2117"/>
        <v>36100</v>
      </c>
      <c r="BF1583" s="76">
        <f t="shared" ca="1" si="2117"/>
        <v>37050</v>
      </c>
      <c r="BG1583" s="76">
        <f t="shared" ca="1" si="2117"/>
        <v>38000</v>
      </c>
      <c r="BH1583" s="76">
        <f t="shared" ca="1" si="2117"/>
        <v>38950</v>
      </c>
      <c r="BI1583" s="76">
        <f t="shared" ca="1" si="2117"/>
        <v>39900</v>
      </c>
      <c r="BJ1583" s="76">
        <f t="shared" ca="1" si="2117"/>
        <v>40850</v>
      </c>
      <c r="BK1583" s="76">
        <f t="shared" ca="1" si="2117"/>
        <v>41800</v>
      </c>
      <c r="BL1583" s="76">
        <f t="shared" ca="1" si="2117"/>
        <v>42750</v>
      </c>
      <c r="BM1583" s="76">
        <f t="shared" ca="1" si="2117"/>
        <v>43700</v>
      </c>
      <c r="BN1583" s="76">
        <f t="shared" ca="1" si="2117"/>
        <v>44650</v>
      </c>
      <c r="BO1583" s="76">
        <f t="shared" ca="1" si="2117"/>
        <v>45600</v>
      </c>
      <c r="BP1583" s="76">
        <f t="shared" ca="1" si="2117"/>
        <v>46550</v>
      </c>
      <c r="BQ1583" s="76">
        <f t="shared" ca="1" si="2117"/>
        <v>47500</v>
      </c>
      <c r="BR1583" s="76">
        <f t="shared" ca="1" si="2117"/>
        <v>48450</v>
      </c>
      <c r="BS1583" s="76">
        <f t="shared" ca="1" si="2117"/>
        <v>49400</v>
      </c>
      <c r="BT1583" s="76">
        <f t="shared" ca="1" si="2117"/>
        <v>50350</v>
      </c>
      <c r="BU1583" s="76">
        <f t="shared" ca="1" si="2117"/>
        <v>51300</v>
      </c>
      <c r="BV1583" s="76">
        <f t="shared" ca="1" si="2117"/>
        <v>52250</v>
      </c>
      <c r="BW1583" s="76">
        <f t="shared" ca="1" si="2117"/>
        <v>53200</v>
      </c>
      <c r="BX1583" s="76">
        <f t="shared" ca="1" si="2117"/>
        <v>54150</v>
      </c>
      <c r="BY1583" s="76">
        <f t="shared" ca="1" si="2117"/>
        <v>55100</v>
      </c>
      <c r="BZ1583" s="76">
        <f t="shared" ca="1" si="2117"/>
        <v>56050</v>
      </c>
      <c r="CA1583" s="76">
        <f t="shared" ca="1" si="2117"/>
        <v>57000</v>
      </c>
      <c r="CB1583" s="76">
        <f t="shared" ca="1" si="2117"/>
        <v>57950</v>
      </c>
      <c r="CC1583" s="76">
        <f t="shared" ca="1" si="2117"/>
        <v>58900</v>
      </c>
      <c r="CD1583" s="76">
        <f t="shared" ca="1" si="2117"/>
        <v>59850</v>
      </c>
      <c r="CE1583" s="76">
        <f t="shared" ca="1" si="2117"/>
        <v>60800</v>
      </c>
      <c r="CF1583" s="76">
        <f t="shared" ref="CF1583:CL1583" ca="1" si="2118">CE1587</f>
        <v>61750</v>
      </c>
      <c r="CG1583" s="76">
        <f t="shared" ca="1" si="2118"/>
        <v>62700</v>
      </c>
      <c r="CH1583" s="76">
        <f t="shared" ca="1" si="2118"/>
        <v>63650</v>
      </c>
      <c r="CI1583" s="76">
        <f t="shared" ca="1" si="2118"/>
        <v>64600</v>
      </c>
      <c r="CJ1583" s="76">
        <f t="shared" ca="1" si="2118"/>
        <v>65550</v>
      </c>
      <c r="CK1583" s="76">
        <f t="shared" ca="1" si="2118"/>
        <v>66500</v>
      </c>
      <c r="CL1583" s="76">
        <f t="shared" ca="1" si="2118"/>
        <v>67450</v>
      </c>
      <c r="CO1583" s="76">
        <f t="shared" ref="CO1583:DL1583" si="2119">CN1587</f>
        <v>0</v>
      </c>
      <c r="CP1583" s="76" t="e">
        <f t="shared" ca="1" si="2119"/>
        <v>#N/A</v>
      </c>
      <c r="CQ1583" s="76" t="e">
        <f t="shared" ca="1" si="2119"/>
        <v>#N/A</v>
      </c>
      <c r="CR1583" s="76" t="e">
        <f t="shared" ca="1" si="2119"/>
        <v>#N/A</v>
      </c>
      <c r="CS1583" s="76" t="e">
        <f t="shared" ca="1" si="2119"/>
        <v>#N/A</v>
      </c>
      <c r="CT1583" s="76" t="e">
        <f t="shared" ca="1" si="2119"/>
        <v>#N/A</v>
      </c>
      <c r="CU1583" s="76" t="e">
        <f t="shared" ca="1" si="2119"/>
        <v>#N/A</v>
      </c>
      <c r="CV1583" s="76" t="e">
        <f t="shared" ca="1" si="2119"/>
        <v>#N/A</v>
      </c>
      <c r="CW1583" s="76" t="e">
        <f t="shared" ca="1" si="2119"/>
        <v>#N/A</v>
      </c>
      <c r="CX1583" s="76" t="e">
        <f t="shared" ca="1" si="2119"/>
        <v>#N/A</v>
      </c>
      <c r="CY1583" s="76" t="e">
        <f t="shared" ca="1" si="2119"/>
        <v>#N/A</v>
      </c>
      <c r="CZ1583" s="76" t="e">
        <f t="shared" ca="1" si="2119"/>
        <v>#N/A</v>
      </c>
      <c r="DA1583" s="76" t="e">
        <f t="shared" ca="1" si="2119"/>
        <v>#N/A</v>
      </c>
      <c r="DB1583" s="76" t="e">
        <f t="shared" ca="1" si="2119"/>
        <v>#N/A</v>
      </c>
      <c r="DC1583" s="76" t="e">
        <f t="shared" ca="1" si="2119"/>
        <v>#N/A</v>
      </c>
      <c r="DD1583" s="76" t="e">
        <f t="shared" ca="1" si="2119"/>
        <v>#N/A</v>
      </c>
      <c r="DE1583" s="76" t="e">
        <f t="shared" ca="1" si="2119"/>
        <v>#N/A</v>
      </c>
      <c r="DF1583" s="76" t="e">
        <f t="shared" ca="1" si="2119"/>
        <v>#N/A</v>
      </c>
      <c r="DG1583" s="76" t="e">
        <f t="shared" ca="1" si="2119"/>
        <v>#N/A</v>
      </c>
      <c r="DH1583" s="76" t="e">
        <f t="shared" ca="1" si="2119"/>
        <v>#N/A</v>
      </c>
      <c r="DI1583" s="76" t="e">
        <f t="shared" ca="1" si="2119"/>
        <v>#N/A</v>
      </c>
      <c r="DJ1583" s="76" t="e">
        <f t="shared" ca="1" si="2119"/>
        <v>#N/A</v>
      </c>
      <c r="DK1583" s="76" t="e">
        <f t="shared" ca="1" si="2119"/>
        <v>#N/A</v>
      </c>
      <c r="DL1583" s="76" t="e">
        <f t="shared" ca="1" si="2119"/>
        <v>#N/A</v>
      </c>
    </row>
    <row r="1584" spans="1:116" x14ac:dyDescent="0.4">
      <c r="B1584" s="6"/>
      <c r="C1584" s="6"/>
      <c r="D1584" t="s">
        <v>773</v>
      </c>
      <c r="E1584" s="8" t="str">
        <f t="shared" si="2114"/>
        <v>1584 SUB-S</v>
      </c>
      <c r="G1584" s="158" t="s">
        <v>72</v>
      </c>
      <c r="K1584" s="34">
        <f t="shared" ref="K1584:P1584" ca="1" si="2120">SUMIF($3:$3,K$2,1584:1584)</f>
        <v>12000</v>
      </c>
      <c r="L1584" s="34">
        <f t="shared" ca="1" si="2120"/>
        <v>12000</v>
      </c>
      <c r="M1584" s="34">
        <f t="shared" ca="1" si="2120"/>
        <v>12000</v>
      </c>
      <c r="N1584" s="34">
        <f t="shared" ca="1" si="2120"/>
        <v>12000</v>
      </c>
      <c r="O1584" s="34">
        <f t="shared" ca="1" si="2120"/>
        <v>12000</v>
      </c>
      <c r="P1584" s="34">
        <f t="shared" ca="1" si="2120"/>
        <v>12000</v>
      </c>
      <c r="R1584" s="15"/>
      <c r="S1584" s="76" cm="1">
        <f t="array" aca="1" ref="S1584" ca="1">INDIRECT(S1573)*S1580</f>
        <v>1000</v>
      </c>
      <c r="T1584" s="76" cm="1">
        <f t="array" aca="1" ref="T1584" ca="1">INDIRECT(T1573)*T1580</f>
        <v>1000</v>
      </c>
      <c r="U1584" s="76" cm="1">
        <f t="array" aca="1" ref="U1584" ca="1">INDIRECT(U1573)*U1580</f>
        <v>1000</v>
      </c>
      <c r="V1584" s="76" cm="1">
        <f t="array" aca="1" ref="V1584" ca="1">INDIRECT(V1573)*V1580</f>
        <v>1000</v>
      </c>
      <c r="W1584" s="76" cm="1">
        <f t="array" aca="1" ref="W1584" ca="1">INDIRECT(W1573)*W1580</f>
        <v>1000</v>
      </c>
      <c r="X1584" s="76" cm="1">
        <f t="array" aca="1" ref="X1584" ca="1">INDIRECT(X1573)*X1580</f>
        <v>1000</v>
      </c>
      <c r="Y1584" s="76" cm="1">
        <f t="array" aca="1" ref="Y1584" ca="1">INDIRECT(Y1573)*Y1580</f>
        <v>1000</v>
      </c>
      <c r="Z1584" s="76" cm="1">
        <f t="array" aca="1" ref="Z1584" ca="1">INDIRECT(Z1573)*Z1580</f>
        <v>1000</v>
      </c>
      <c r="AA1584" s="76" cm="1">
        <f t="array" aca="1" ref="AA1584" ca="1">INDIRECT(AA1573)*AA1580</f>
        <v>1000</v>
      </c>
      <c r="AB1584" s="76" cm="1">
        <f t="array" aca="1" ref="AB1584" ca="1">INDIRECT(AB1573)*AB1580</f>
        <v>1000</v>
      </c>
      <c r="AC1584" s="76" cm="1">
        <f t="array" aca="1" ref="AC1584" ca="1">INDIRECT(AC1573)*AC1580</f>
        <v>1000</v>
      </c>
      <c r="AD1584" s="76" cm="1">
        <f t="array" aca="1" ref="AD1584" ca="1">INDIRECT(AD1573)*AD1580</f>
        <v>1000</v>
      </c>
      <c r="AE1584" s="76" cm="1">
        <f t="array" aca="1" ref="AE1584" ca="1">INDIRECT(AE1573)*AE1580</f>
        <v>1000</v>
      </c>
      <c r="AF1584" s="76" cm="1">
        <f t="array" aca="1" ref="AF1584" ca="1">INDIRECT(AF1573)*AF1580</f>
        <v>1000</v>
      </c>
      <c r="AG1584" s="76" cm="1">
        <f t="array" aca="1" ref="AG1584" ca="1">INDIRECT(AG1573)*AG1580</f>
        <v>1000</v>
      </c>
      <c r="AH1584" s="76" cm="1">
        <f t="array" aca="1" ref="AH1584" ca="1">INDIRECT(AH1573)*AH1580</f>
        <v>1000</v>
      </c>
      <c r="AI1584" s="76" cm="1">
        <f t="array" aca="1" ref="AI1584" ca="1">INDIRECT(AI1573)*AI1580</f>
        <v>1000</v>
      </c>
      <c r="AJ1584" s="76" cm="1">
        <f t="array" aca="1" ref="AJ1584" ca="1">INDIRECT(AJ1573)*AJ1580</f>
        <v>1000</v>
      </c>
      <c r="AK1584" s="76" cm="1">
        <f t="array" aca="1" ref="AK1584" ca="1">INDIRECT(AK1573)*AK1580</f>
        <v>1000</v>
      </c>
      <c r="AL1584" s="76" cm="1">
        <f t="array" aca="1" ref="AL1584" ca="1">INDIRECT(AL1573)*AL1580</f>
        <v>1000</v>
      </c>
      <c r="AM1584" s="76" cm="1">
        <f t="array" aca="1" ref="AM1584" ca="1">INDIRECT(AM1573)*AM1580</f>
        <v>1000</v>
      </c>
      <c r="AN1584" s="76" cm="1">
        <f t="array" aca="1" ref="AN1584" ca="1">INDIRECT(AN1573)*AN1580</f>
        <v>1000</v>
      </c>
      <c r="AO1584" s="76" cm="1">
        <f t="array" aca="1" ref="AO1584" ca="1">INDIRECT(AO1573)*AO1580</f>
        <v>1000</v>
      </c>
      <c r="AP1584" s="76" cm="1">
        <f t="array" aca="1" ref="AP1584" ca="1">INDIRECT(AP1573)*AP1580</f>
        <v>1000</v>
      </c>
      <c r="AQ1584" s="76" cm="1">
        <f t="array" aca="1" ref="AQ1584" ca="1">INDIRECT(AQ1573)*AQ1580</f>
        <v>1000</v>
      </c>
      <c r="AR1584" s="76" cm="1">
        <f t="array" aca="1" ref="AR1584" ca="1">INDIRECT(AR1573)*AR1580</f>
        <v>1000</v>
      </c>
      <c r="AS1584" s="76" cm="1">
        <f t="array" aca="1" ref="AS1584" ca="1">INDIRECT(AS1573)*AS1580</f>
        <v>1000</v>
      </c>
      <c r="AT1584" s="76" cm="1">
        <f t="array" aca="1" ref="AT1584" ca="1">INDIRECT(AT1573)*AT1580</f>
        <v>1000</v>
      </c>
      <c r="AU1584" s="76" cm="1">
        <f t="array" aca="1" ref="AU1584" ca="1">INDIRECT(AU1573)*AU1580</f>
        <v>1000</v>
      </c>
      <c r="AV1584" s="76" cm="1">
        <f t="array" aca="1" ref="AV1584" ca="1">INDIRECT(AV1573)*AV1580</f>
        <v>1000</v>
      </c>
      <c r="AW1584" s="76" cm="1">
        <f t="array" aca="1" ref="AW1584" ca="1">INDIRECT(AW1573)*AW1580</f>
        <v>1000</v>
      </c>
      <c r="AX1584" s="76" cm="1">
        <f t="array" aca="1" ref="AX1584" ca="1">INDIRECT(AX1573)*AX1580</f>
        <v>1000</v>
      </c>
      <c r="AY1584" s="76" cm="1">
        <f t="array" aca="1" ref="AY1584" ca="1">INDIRECT(AY1573)*AY1580</f>
        <v>1000</v>
      </c>
      <c r="AZ1584" s="76" cm="1">
        <f t="array" aca="1" ref="AZ1584" ca="1">INDIRECT(AZ1573)*AZ1580</f>
        <v>1000</v>
      </c>
      <c r="BA1584" s="76" cm="1">
        <f t="array" aca="1" ref="BA1584" ca="1">INDIRECT(BA1573)*BA1580</f>
        <v>1000</v>
      </c>
      <c r="BB1584" s="76" cm="1">
        <f t="array" aca="1" ref="BB1584" ca="1">INDIRECT(BB1573)*BB1580</f>
        <v>1000</v>
      </c>
      <c r="BC1584" s="76" cm="1">
        <f t="array" aca="1" ref="BC1584" ca="1">INDIRECT(BC1573)*BC1580</f>
        <v>1000</v>
      </c>
      <c r="BD1584" s="76" cm="1">
        <f t="array" aca="1" ref="BD1584" ca="1">INDIRECT(BD1573)*BD1580</f>
        <v>1000</v>
      </c>
      <c r="BE1584" s="76" cm="1">
        <f t="array" aca="1" ref="BE1584" ca="1">INDIRECT(BE1573)*BE1580</f>
        <v>1000</v>
      </c>
      <c r="BF1584" s="76" cm="1">
        <f t="array" aca="1" ref="BF1584" ca="1">INDIRECT(BF1573)*BF1580</f>
        <v>1000</v>
      </c>
      <c r="BG1584" s="76" cm="1">
        <f t="array" aca="1" ref="BG1584" ca="1">INDIRECT(BG1573)*BG1580</f>
        <v>1000</v>
      </c>
      <c r="BH1584" s="76" cm="1">
        <f t="array" aca="1" ref="BH1584" ca="1">INDIRECT(BH1573)*BH1580</f>
        <v>1000</v>
      </c>
      <c r="BI1584" s="76" cm="1">
        <f t="array" aca="1" ref="BI1584" ca="1">INDIRECT(BI1573)*BI1580</f>
        <v>1000</v>
      </c>
      <c r="BJ1584" s="76" cm="1">
        <f t="array" aca="1" ref="BJ1584" ca="1">INDIRECT(BJ1573)*BJ1580</f>
        <v>1000</v>
      </c>
      <c r="BK1584" s="76" cm="1">
        <f t="array" aca="1" ref="BK1584" ca="1">INDIRECT(BK1573)*BK1580</f>
        <v>1000</v>
      </c>
      <c r="BL1584" s="76" cm="1">
        <f t="array" aca="1" ref="BL1584" ca="1">INDIRECT(BL1573)*BL1580</f>
        <v>1000</v>
      </c>
      <c r="BM1584" s="76" cm="1">
        <f t="array" aca="1" ref="BM1584" ca="1">INDIRECT(BM1573)*BM1580</f>
        <v>1000</v>
      </c>
      <c r="BN1584" s="76" cm="1">
        <f t="array" aca="1" ref="BN1584" ca="1">INDIRECT(BN1573)*BN1580</f>
        <v>1000</v>
      </c>
      <c r="BO1584" s="76" cm="1">
        <f t="array" aca="1" ref="BO1584" ca="1">INDIRECT(BO1573)*BO1580</f>
        <v>1000</v>
      </c>
      <c r="BP1584" s="76" cm="1">
        <f t="array" aca="1" ref="BP1584" ca="1">INDIRECT(BP1573)*BP1580</f>
        <v>1000</v>
      </c>
      <c r="BQ1584" s="76" cm="1">
        <f t="array" aca="1" ref="BQ1584" ca="1">INDIRECT(BQ1573)*BQ1580</f>
        <v>1000</v>
      </c>
      <c r="BR1584" s="76" cm="1">
        <f t="array" aca="1" ref="BR1584" ca="1">INDIRECT(BR1573)*BR1580</f>
        <v>1000</v>
      </c>
      <c r="BS1584" s="76" cm="1">
        <f t="array" aca="1" ref="BS1584" ca="1">INDIRECT(BS1573)*BS1580</f>
        <v>1000</v>
      </c>
      <c r="BT1584" s="76" cm="1">
        <f t="array" aca="1" ref="BT1584" ca="1">INDIRECT(BT1573)*BT1580</f>
        <v>1000</v>
      </c>
      <c r="BU1584" s="76" cm="1">
        <f t="array" aca="1" ref="BU1584" ca="1">INDIRECT(BU1573)*BU1580</f>
        <v>1000</v>
      </c>
      <c r="BV1584" s="76" cm="1">
        <f t="array" aca="1" ref="BV1584" ca="1">INDIRECT(BV1573)*BV1580</f>
        <v>1000</v>
      </c>
      <c r="BW1584" s="76" cm="1">
        <f t="array" aca="1" ref="BW1584" ca="1">INDIRECT(BW1573)*BW1580</f>
        <v>1000</v>
      </c>
      <c r="BX1584" s="76" cm="1">
        <f t="array" aca="1" ref="BX1584" ca="1">INDIRECT(BX1573)*BX1580</f>
        <v>1000</v>
      </c>
      <c r="BY1584" s="76" cm="1">
        <f t="array" aca="1" ref="BY1584" ca="1">INDIRECT(BY1573)*BY1580</f>
        <v>1000</v>
      </c>
      <c r="BZ1584" s="76" cm="1">
        <f t="array" aca="1" ref="BZ1584" ca="1">INDIRECT(BZ1573)*BZ1580</f>
        <v>1000</v>
      </c>
      <c r="CA1584" s="76" cm="1">
        <f t="array" aca="1" ref="CA1584" ca="1">INDIRECT(CA1573)*CA1580</f>
        <v>1000</v>
      </c>
      <c r="CB1584" s="76" cm="1">
        <f t="array" aca="1" ref="CB1584" ca="1">INDIRECT(CB1573)*CB1580</f>
        <v>1000</v>
      </c>
      <c r="CC1584" s="76" cm="1">
        <f t="array" aca="1" ref="CC1584" ca="1">INDIRECT(CC1573)*CC1580</f>
        <v>1000</v>
      </c>
      <c r="CD1584" s="76" cm="1">
        <f t="array" aca="1" ref="CD1584" ca="1">INDIRECT(CD1573)*CD1580</f>
        <v>1000</v>
      </c>
      <c r="CE1584" s="76" cm="1">
        <f t="array" aca="1" ref="CE1584" ca="1">INDIRECT(CE1573)*CE1580</f>
        <v>1000</v>
      </c>
      <c r="CF1584" s="76" cm="1">
        <f t="array" aca="1" ref="CF1584" ca="1">INDIRECT(CF1573)*CF1580</f>
        <v>1000</v>
      </c>
      <c r="CG1584" s="76" cm="1">
        <f t="array" aca="1" ref="CG1584" ca="1">INDIRECT(CG1573)*CG1580</f>
        <v>1000</v>
      </c>
      <c r="CH1584" s="76" cm="1">
        <f t="array" aca="1" ref="CH1584" ca="1">INDIRECT(CH1573)*CH1580</f>
        <v>1000</v>
      </c>
      <c r="CI1584" s="76" cm="1">
        <f t="array" aca="1" ref="CI1584" ca="1">INDIRECT(CI1573)*CI1580</f>
        <v>1000</v>
      </c>
      <c r="CJ1584" s="76" cm="1">
        <f t="array" aca="1" ref="CJ1584" ca="1">INDIRECT(CJ1573)*CJ1580</f>
        <v>1000</v>
      </c>
      <c r="CK1584" s="76" cm="1">
        <f t="array" aca="1" ref="CK1584" ca="1">INDIRECT(CK1573)*CK1580</f>
        <v>1000</v>
      </c>
      <c r="CL1584" s="76" cm="1">
        <f t="array" aca="1" ref="CL1584" ca="1">INDIRECT(CL1573)*CL1580</f>
        <v>1000</v>
      </c>
      <c r="CO1584" s="76" t="e" cm="1">
        <f t="array" aca="1" ref="CO1584" ca="1">INDIRECT(CO1573)*CO1580</f>
        <v>#N/A</v>
      </c>
      <c r="CP1584" s="76" t="e" cm="1">
        <f t="array" aca="1" ref="CP1584" ca="1">INDIRECT(CP1573)*CP1580</f>
        <v>#N/A</v>
      </c>
      <c r="CQ1584" s="76" t="e" cm="1">
        <f t="array" aca="1" ref="CQ1584" ca="1">INDIRECT(CQ1573)*CQ1580</f>
        <v>#N/A</v>
      </c>
      <c r="CR1584" s="76" t="e" cm="1">
        <f t="array" aca="1" ref="CR1584" ca="1">INDIRECT(CR1573)*CR1580</f>
        <v>#N/A</v>
      </c>
      <c r="CS1584" s="76" t="e" cm="1">
        <f t="array" aca="1" ref="CS1584" ca="1">INDIRECT(CS1573)*CS1580</f>
        <v>#N/A</v>
      </c>
      <c r="CT1584" s="76" t="e" cm="1">
        <f t="array" aca="1" ref="CT1584" ca="1">INDIRECT(CT1573)*CT1580</f>
        <v>#N/A</v>
      </c>
      <c r="CU1584" s="76" t="e" cm="1">
        <f t="array" aca="1" ref="CU1584" ca="1">INDIRECT(CU1573)*CU1580</f>
        <v>#N/A</v>
      </c>
      <c r="CV1584" s="76" t="e" cm="1">
        <f t="array" aca="1" ref="CV1584" ca="1">INDIRECT(CV1573)*CV1580</f>
        <v>#N/A</v>
      </c>
      <c r="CW1584" s="76" t="e" cm="1">
        <f t="array" aca="1" ref="CW1584" ca="1">INDIRECT(CW1573)*CW1580</f>
        <v>#N/A</v>
      </c>
      <c r="CX1584" s="76" t="e" cm="1">
        <f t="array" aca="1" ref="CX1584" ca="1">INDIRECT(CX1573)*CX1580</f>
        <v>#N/A</v>
      </c>
      <c r="CY1584" s="76" t="e" cm="1">
        <f t="array" aca="1" ref="CY1584" ca="1">INDIRECT(CY1573)*CY1580</f>
        <v>#N/A</v>
      </c>
      <c r="CZ1584" s="76" t="e" cm="1">
        <f t="array" aca="1" ref="CZ1584" ca="1">INDIRECT(CZ1573)*CZ1580</f>
        <v>#N/A</v>
      </c>
      <c r="DA1584" s="76" t="e" cm="1">
        <f t="array" aca="1" ref="DA1584" ca="1">INDIRECT(DA1573)*DA1580</f>
        <v>#N/A</v>
      </c>
      <c r="DB1584" s="76" t="e" cm="1">
        <f t="array" aca="1" ref="DB1584" ca="1">INDIRECT(DB1573)*DB1580</f>
        <v>#N/A</v>
      </c>
      <c r="DC1584" s="76" t="e" cm="1">
        <f t="array" aca="1" ref="DC1584" ca="1">INDIRECT(DC1573)*DC1580</f>
        <v>#N/A</v>
      </c>
      <c r="DD1584" s="76" t="e" cm="1">
        <f t="array" aca="1" ref="DD1584" ca="1">INDIRECT(DD1573)*DD1580</f>
        <v>#N/A</v>
      </c>
      <c r="DE1584" s="76" t="e" cm="1">
        <f t="array" aca="1" ref="DE1584" ca="1">INDIRECT(DE1573)*DE1580</f>
        <v>#N/A</v>
      </c>
      <c r="DF1584" s="76" t="e" cm="1">
        <f t="array" aca="1" ref="DF1584" ca="1">INDIRECT(DF1573)*DF1580</f>
        <v>#N/A</v>
      </c>
      <c r="DG1584" s="76" t="e" cm="1">
        <f t="array" aca="1" ref="DG1584" ca="1">INDIRECT(DG1573)*DG1580</f>
        <v>#N/A</v>
      </c>
      <c r="DH1584" s="76" t="e" cm="1">
        <f t="array" aca="1" ref="DH1584" ca="1">INDIRECT(DH1573)*DH1580</f>
        <v>#N/A</v>
      </c>
      <c r="DI1584" s="76" t="e" cm="1">
        <f t="array" aca="1" ref="DI1584" ca="1">INDIRECT(DI1573)*DI1580</f>
        <v>#N/A</v>
      </c>
      <c r="DJ1584" s="76" t="e" cm="1">
        <f t="array" aca="1" ref="DJ1584" ca="1">INDIRECT(DJ1573)*DJ1580</f>
        <v>#N/A</v>
      </c>
      <c r="DK1584" s="76" t="e" cm="1">
        <f t="array" aca="1" ref="DK1584" ca="1">INDIRECT(DK1573)*DK1580</f>
        <v>#N/A</v>
      </c>
      <c r="DL1584" s="76" t="e" cm="1">
        <f t="array" aca="1" ref="DL1584" ca="1">INDIRECT(DL1573)*DL1580</f>
        <v>#N/A</v>
      </c>
    </row>
    <row r="1585" spans="2:116" x14ac:dyDescent="0.4">
      <c r="B1585" t="str">
        <f>E1585</f>
        <v>1585 SUB-S</v>
      </c>
      <c r="D1585" t="s">
        <v>773</v>
      </c>
      <c r="E1585" s="8" t="str">
        <f t="shared" si="2114"/>
        <v>1585 SUB-S</v>
      </c>
      <c r="G1585" s="158" t="s">
        <v>73</v>
      </c>
      <c r="H1585" s="12"/>
      <c r="I1585" s="60"/>
      <c r="J1585" s="60"/>
      <c r="K1585" s="16">
        <v>0.05</v>
      </c>
      <c r="L1585" s="16">
        <v>0.05</v>
      </c>
      <c r="M1585" s="16">
        <v>0.05</v>
      </c>
      <c r="N1585" s="16">
        <v>0.05</v>
      </c>
      <c r="O1585" s="16">
        <v>0.05</v>
      </c>
      <c r="P1585" s="16">
        <v>0.05</v>
      </c>
      <c r="R1585" s="20"/>
      <c r="S1585" s="150" cm="1">
        <f t="array" ref="S1585">INDEX($K:$P,ROW(),MATCH(S$3,$K$2:$P$2,0))</f>
        <v>0.05</v>
      </c>
      <c r="T1585" s="150" cm="1">
        <f t="array" ref="T1585">INDEX($K:$P,ROW(),MATCH(T$3,$K$2:$P$2,0))</f>
        <v>0.05</v>
      </c>
      <c r="U1585" s="150" cm="1">
        <f t="array" ref="U1585">INDEX($K:$P,ROW(),MATCH(U$3,$K$2:$P$2,0))</f>
        <v>0.05</v>
      </c>
      <c r="V1585" s="150" cm="1">
        <f t="array" ref="V1585">INDEX($K:$P,ROW(),MATCH(V$3,$K$2:$P$2,0))</f>
        <v>0.05</v>
      </c>
      <c r="W1585" s="150" cm="1">
        <f t="array" ref="W1585">INDEX($K:$P,ROW(),MATCH(W$3,$K$2:$P$2,0))</f>
        <v>0.05</v>
      </c>
      <c r="X1585" s="150" cm="1">
        <f t="array" ref="X1585">INDEX($K:$P,ROW(),MATCH(X$3,$K$2:$P$2,0))</f>
        <v>0.05</v>
      </c>
      <c r="Y1585" s="150" cm="1">
        <f t="array" ref="Y1585">INDEX($K:$P,ROW(),MATCH(Y$3,$K$2:$P$2,0))</f>
        <v>0.05</v>
      </c>
      <c r="Z1585" s="150" cm="1">
        <f t="array" ref="Z1585">INDEX($K:$P,ROW(),MATCH(Z$3,$K$2:$P$2,0))</f>
        <v>0.05</v>
      </c>
      <c r="AA1585" s="150" cm="1">
        <f t="array" ref="AA1585">INDEX($K:$P,ROW(),MATCH(AA$3,$K$2:$P$2,0))</f>
        <v>0.05</v>
      </c>
      <c r="AB1585" s="150" cm="1">
        <f t="array" ref="AB1585">INDEX($K:$P,ROW(),MATCH(AB$3,$K$2:$P$2,0))</f>
        <v>0.05</v>
      </c>
      <c r="AC1585" s="150" cm="1">
        <f t="array" ref="AC1585">INDEX($K:$P,ROW(),MATCH(AC$3,$K$2:$P$2,0))</f>
        <v>0.05</v>
      </c>
      <c r="AD1585" s="150" cm="1">
        <f t="array" ref="AD1585">INDEX($K:$P,ROW(),MATCH(AD$3,$K$2:$P$2,0))</f>
        <v>0.05</v>
      </c>
      <c r="AE1585" s="150" cm="1">
        <f t="array" ref="AE1585">INDEX($K:$P,ROW(),MATCH(AE$3,$K$2:$P$2,0))</f>
        <v>0.05</v>
      </c>
      <c r="AF1585" s="150" cm="1">
        <f t="array" ref="AF1585">INDEX($K:$P,ROW(),MATCH(AF$3,$K$2:$P$2,0))</f>
        <v>0.05</v>
      </c>
      <c r="AG1585" s="150" cm="1">
        <f t="array" ref="AG1585">INDEX($K:$P,ROW(),MATCH(AG$3,$K$2:$P$2,0))</f>
        <v>0.05</v>
      </c>
      <c r="AH1585" s="150" cm="1">
        <f t="array" ref="AH1585">INDEX($K:$P,ROW(),MATCH(AH$3,$K$2:$P$2,0))</f>
        <v>0.05</v>
      </c>
      <c r="AI1585" s="150" cm="1">
        <f t="array" ref="AI1585">INDEX($K:$P,ROW(),MATCH(AI$3,$K$2:$P$2,0))</f>
        <v>0.05</v>
      </c>
      <c r="AJ1585" s="150" cm="1">
        <f t="array" ref="AJ1585">INDEX($K:$P,ROW(),MATCH(AJ$3,$K$2:$P$2,0))</f>
        <v>0.05</v>
      </c>
      <c r="AK1585" s="150" cm="1">
        <f t="array" ref="AK1585">INDEX($K:$P,ROW(),MATCH(AK$3,$K$2:$P$2,0))</f>
        <v>0.05</v>
      </c>
      <c r="AL1585" s="150" cm="1">
        <f t="array" ref="AL1585">INDEX($K:$P,ROW(),MATCH(AL$3,$K$2:$P$2,0))</f>
        <v>0.05</v>
      </c>
      <c r="AM1585" s="150" cm="1">
        <f t="array" ref="AM1585">INDEX($K:$P,ROW(),MATCH(AM$3,$K$2:$P$2,0))</f>
        <v>0.05</v>
      </c>
      <c r="AN1585" s="150" cm="1">
        <f t="array" ref="AN1585">INDEX($K:$P,ROW(),MATCH(AN$3,$K$2:$P$2,0))</f>
        <v>0.05</v>
      </c>
      <c r="AO1585" s="150" cm="1">
        <f t="array" ref="AO1585">INDEX($K:$P,ROW(),MATCH(AO$3,$K$2:$P$2,0))</f>
        <v>0.05</v>
      </c>
      <c r="AP1585" s="150" cm="1">
        <f t="array" ref="AP1585">INDEX($K:$P,ROW(),MATCH(AP$3,$K$2:$P$2,0))</f>
        <v>0.05</v>
      </c>
      <c r="AQ1585" s="150" cm="1">
        <f t="array" ref="AQ1585">INDEX($K:$P,ROW(),MATCH(AQ$3,$K$2:$P$2,0))</f>
        <v>0.05</v>
      </c>
      <c r="AR1585" s="150" cm="1">
        <f t="array" ref="AR1585">INDEX($K:$P,ROW(),MATCH(AR$3,$K$2:$P$2,0))</f>
        <v>0.05</v>
      </c>
      <c r="AS1585" s="150" cm="1">
        <f t="array" ref="AS1585">INDEX($K:$P,ROW(),MATCH(AS$3,$K$2:$P$2,0))</f>
        <v>0.05</v>
      </c>
      <c r="AT1585" s="150" cm="1">
        <f t="array" ref="AT1585">INDEX($K:$P,ROW(),MATCH(AT$3,$K$2:$P$2,0))</f>
        <v>0.05</v>
      </c>
      <c r="AU1585" s="150" cm="1">
        <f t="array" ref="AU1585">INDEX($K:$P,ROW(),MATCH(AU$3,$K$2:$P$2,0))</f>
        <v>0.05</v>
      </c>
      <c r="AV1585" s="150" cm="1">
        <f t="array" ref="AV1585">INDEX($K:$P,ROW(),MATCH(AV$3,$K$2:$P$2,0))</f>
        <v>0.05</v>
      </c>
      <c r="AW1585" s="150" cm="1">
        <f t="array" ref="AW1585">INDEX($K:$P,ROW(),MATCH(AW$3,$K$2:$P$2,0))</f>
        <v>0.05</v>
      </c>
      <c r="AX1585" s="150" cm="1">
        <f t="array" ref="AX1585">INDEX($K:$P,ROW(),MATCH(AX$3,$K$2:$P$2,0))</f>
        <v>0.05</v>
      </c>
      <c r="AY1585" s="150" cm="1">
        <f t="array" ref="AY1585">INDEX($K:$P,ROW(),MATCH(AY$3,$K$2:$P$2,0))</f>
        <v>0.05</v>
      </c>
      <c r="AZ1585" s="150" cm="1">
        <f t="array" ref="AZ1585">INDEX($K:$P,ROW(),MATCH(AZ$3,$K$2:$P$2,0))</f>
        <v>0.05</v>
      </c>
      <c r="BA1585" s="150" cm="1">
        <f t="array" ref="BA1585">INDEX($K:$P,ROW(),MATCH(BA$3,$K$2:$P$2,0))</f>
        <v>0.05</v>
      </c>
      <c r="BB1585" s="150" cm="1">
        <f t="array" ref="BB1585">INDEX($K:$P,ROW(),MATCH(BB$3,$K$2:$P$2,0))</f>
        <v>0.05</v>
      </c>
      <c r="BC1585" s="150" cm="1">
        <f t="array" ref="BC1585">INDEX($K:$P,ROW(),MATCH(BC$3,$K$2:$P$2,0))</f>
        <v>0.05</v>
      </c>
      <c r="BD1585" s="150" cm="1">
        <f t="array" ref="BD1585">INDEX($K:$P,ROW(),MATCH(BD$3,$K$2:$P$2,0))</f>
        <v>0.05</v>
      </c>
      <c r="BE1585" s="150" cm="1">
        <f t="array" ref="BE1585">INDEX($K:$P,ROW(),MATCH(BE$3,$K$2:$P$2,0))</f>
        <v>0.05</v>
      </c>
      <c r="BF1585" s="150" cm="1">
        <f t="array" ref="BF1585">INDEX($K:$P,ROW(),MATCH(BF$3,$K$2:$P$2,0))</f>
        <v>0.05</v>
      </c>
      <c r="BG1585" s="150" cm="1">
        <f t="array" ref="BG1585">INDEX($K:$P,ROW(),MATCH(BG$3,$K$2:$P$2,0))</f>
        <v>0.05</v>
      </c>
      <c r="BH1585" s="150" cm="1">
        <f t="array" ref="BH1585">INDEX($K:$P,ROW(),MATCH(BH$3,$K$2:$P$2,0))</f>
        <v>0.05</v>
      </c>
      <c r="BI1585" s="150" cm="1">
        <f t="array" ref="BI1585">INDEX($K:$P,ROW(),MATCH(BI$3,$K$2:$P$2,0))</f>
        <v>0.05</v>
      </c>
      <c r="BJ1585" s="150" cm="1">
        <f t="array" ref="BJ1585">INDEX($K:$P,ROW(),MATCH(BJ$3,$K$2:$P$2,0))</f>
        <v>0.05</v>
      </c>
      <c r="BK1585" s="150" cm="1">
        <f t="array" ref="BK1585">INDEX($K:$P,ROW(),MATCH(BK$3,$K$2:$P$2,0))</f>
        <v>0.05</v>
      </c>
      <c r="BL1585" s="150" cm="1">
        <f t="array" ref="BL1585">INDEX($K:$P,ROW(),MATCH(BL$3,$K$2:$P$2,0))</f>
        <v>0.05</v>
      </c>
      <c r="BM1585" s="150" cm="1">
        <f t="array" ref="BM1585">INDEX($K:$P,ROW(),MATCH(BM$3,$K$2:$P$2,0))</f>
        <v>0.05</v>
      </c>
      <c r="BN1585" s="150" cm="1">
        <f t="array" ref="BN1585">INDEX($K:$P,ROW(),MATCH(BN$3,$K$2:$P$2,0))</f>
        <v>0.05</v>
      </c>
      <c r="BO1585" s="150" cm="1">
        <f t="array" ref="BO1585">INDEX($K:$P,ROW(),MATCH(BO$3,$K$2:$P$2,0))</f>
        <v>0.05</v>
      </c>
      <c r="BP1585" s="150" cm="1">
        <f t="array" ref="BP1585">INDEX($K:$P,ROW(),MATCH(BP$3,$K$2:$P$2,0))</f>
        <v>0.05</v>
      </c>
      <c r="BQ1585" s="150" cm="1">
        <f t="array" ref="BQ1585">INDEX($K:$P,ROW(),MATCH(BQ$3,$K$2:$P$2,0))</f>
        <v>0.05</v>
      </c>
      <c r="BR1585" s="150" cm="1">
        <f t="array" ref="BR1585">INDEX($K:$P,ROW(),MATCH(BR$3,$K$2:$P$2,0))</f>
        <v>0.05</v>
      </c>
      <c r="BS1585" s="150" cm="1">
        <f t="array" ref="BS1585">INDEX($K:$P,ROW(),MATCH(BS$3,$K$2:$P$2,0))</f>
        <v>0.05</v>
      </c>
      <c r="BT1585" s="150" cm="1">
        <f t="array" ref="BT1585">INDEX($K:$P,ROW(),MATCH(BT$3,$K$2:$P$2,0))</f>
        <v>0.05</v>
      </c>
      <c r="BU1585" s="150" cm="1">
        <f t="array" ref="BU1585">INDEX($K:$P,ROW(),MATCH(BU$3,$K$2:$P$2,0))</f>
        <v>0.05</v>
      </c>
      <c r="BV1585" s="150" cm="1">
        <f t="array" ref="BV1585">INDEX($K:$P,ROW(),MATCH(BV$3,$K$2:$P$2,0))</f>
        <v>0.05</v>
      </c>
      <c r="BW1585" s="150" cm="1">
        <f t="array" ref="BW1585">INDEX($K:$P,ROW(),MATCH(BW$3,$K$2:$P$2,0))</f>
        <v>0.05</v>
      </c>
      <c r="BX1585" s="150" cm="1">
        <f t="array" ref="BX1585">INDEX($K:$P,ROW(),MATCH(BX$3,$K$2:$P$2,0))</f>
        <v>0.05</v>
      </c>
      <c r="BY1585" s="150" cm="1">
        <f t="array" ref="BY1585">INDEX($K:$P,ROW(),MATCH(BY$3,$K$2:$P$2,0))</f>
        <v>0.05</v>
      </c>
      <c r="BZ1585" s="150" cm="1">
        <f t="array" ref="BZ1585">INDEX($K:$P,ROW(),MATCH(BZ$3,$K$2:$P$2,0))</f>
        <v>0.05</v>
      </c>
      <c r="CA1585" s="150" cm="1">
        <f t="array" ref="CA1585">INDEX($K:$P,ROW(),MATCH(CA$3,$K$2:$P$2,0))</f>
        <v>0.05</v>
      </c>
      <c r="CB1585" s="150" cm="1">
        <f t="array" ref="CB1585">INDEX($K:$P,ROW(),MATCH(CB$3,$K$2:$P$2,0))</f>
        <v>0.05</v>
      </c>
      <c r="CC1585" s="150" cm="1">
        <f t="array" ref="CC1585">INDEX($K:$P,ROW(),MATCH(CC$3,$K$2:$P$2,0))</f>
        <v>0.05</v>
      </c>
      <c r="CD1585" s="150" cm="1">
        <f t="array" ref="CD1585">INDEX($K:$P,ROW(),MATCH(CD$3,$K$2:$P$2,0))</f>
        <v>0.05</v>
      </c>
      <c r="CE1585" s="150" cm="1">
        <f t="array" ref="CE1585">INDEX($K:$P,ROW(),MATCH(CE$3,$K$2:$P$2,0))</f>
        <v>0.05</v>
      </c>
      <c r="CF1585" s="150" cm="1">
        <f t="array" ref="CF1585">INDEX($K:$P,ROW(),MATCH(CF$3,$K$2:$P$2,0))</f>
        <v>0.05</v>
      </c>
      <c r="CG1585" s="150" cm="1">
        <f t="array" ref="CG1585">INDEX($K:$P,ROW(),MATCH(CG$3,$K$2:$P$2,0))</f>
        <v>0.05</v>
      </c>
      <c r="CH1585" s="150" cm="1">
        <f t="array" ref="CH1585">INDEX($K:$P,ROW(),MATCH(CH$3,$K$2:$P$2,0))</f>
        <v>0.05</v>
      </c>
      <c r="CI1585" s="150" cm="1">
        <f t="array" ref="CI1585">INDEX($K:$P,ROW(),MATCH(CI$3,$K$2:$P$2,0))</f>
        <v>0.05</v>
      </c>
      <c r="CJ1585" s="150" cm="1">
        <f t="array" ref="CJ1585">INDEX($K:$P,ROW(),MATCH(CJ$3,$K$2:$P$2,0))</f>
        <v>0.05</v>
      </c>
      <c r="CK1585" s="150" cm="1">
        <f t="array" ref="CK1585">INDEX($K:$P,ROW(),MATCH(CK$3,$K$2:$P$2,0))</f>
        <v>0.05</v>
      </c>
      <c r="CL1585" s="150" cm="1">
        <f t="array" ref="CL1585">INDEX($K:$P,ROW(),MATCH(CL$3,$K$2:$P$2,0))</f>
        <v>0.05</v>
      </c>
      <c r="CN1585" s="60"/>
      <c r="CO1585" s="150" t="e" cm="1">
        <f t="array" ref="CO1585">INDEX($K:$P,ROW(),MATCH(CO$3,$K$2:$P$2,0))</f>
        <v>#N/A</v>
      </c>
      <c r="CP1585" s="150" t="e" cm="1">
        <f t="array" ref="CP1585">INDEX($K:$P,ROW(),MATCH(CP$3,$K$2:$P$2,0))</f>
        <v>#N/A</v>
      </c>
      <c r="CQ1585" s="150" t="e" cm="1">
        <f t="array" ref="CQ1585">INDEX($K:$P,ROW(),MATCH(CQ$3,$K$2:$P$2,0))</f>
        <v>#N/A</v>
      </c>
      <c r="CR1585" s="150" t="e" cm="1">
        <f t="array" ref="CR1585">INDEX($K:$P,ROW(),MATCH(CR$3,$K$2:$P$2,0))</f>
        <v>#N/A</v>
      </c>
      <c r="CS1585" s="150" t="e" cm="1">
        <f t="array" ref="CS1585">INDEX($K:$P,ROW(),MATCH(CS$3,$K$2:$P$2,0))</f>
        <v>#N/A</v>
      </c>
      <c r="CT1585" s="150" t="e" cm="1">
        <f t="array" ref="CT1585">INDEX($K:$P,ROW(),MATCH(CT$3,$K$2:$P$2,0))</f>
        <v>#N/A</v>
      </c>
      <c r="CU1585" s="150" t="e" cm="1">
        <f t="array" ref="CU1585">INDEX($K:$P,ROW(),MATCH(CU$3,$K$2:$P$2,0))</f>
        <v>#N/A</v>
      </c>
      <c r="CV1585" s="150" t="e" cm="1">
        <f t="array" ref="CV1585">INDEX($K:$P,ROW(),MATCH(CV$3,$K$2:$P$2,0))</f>
        <v>#N/A</v>
      </c>
      <c r="CW1585" s="150" t="e" cm="1">
        <f t="array" ref="CW1585">INDEX($K:$P,ROW(),MATCH(CW$3,$K$2:$P$2,0))</f>
        <v>#N/A</v>
      </c>
      <c r="CX1585" s="150" t="e" cm="1">
        <f t="array" ref="CX1585">INDEX($K:$P,ROW(),MATCH(CX$3,$K$2:$P$2,0))</f>
        <v>#N/A</v>
      </c>
      <c r="CY1585" s="150" t="e" cm="1">
        <f t="array" ref="CY1585">INDEX($K:$P,ROW(),MATCH(CY$3,$K$2:$P$2,0))</f>
        <v>#N/A</v>
      </c>
      <c r="CZ1585" s="150" t="e" cm="1">
        <f t="array" ref="CZ1585">INDEX($K:$P,ROW(),MATCH(CZ$3,$K$2:$P$2,0))</f>
        <v>#N/A</v>
      </c>
      <c r="DA1585" s="150" t="e" cm="1">
        <f t="array" ref="DA1585">INDEX($K:$P,ROW(),MATCH(DA$3,$K$2:$P$2,0))</f>
        <v>#N/A</v>
      </c>
      <c r="DB1585" s="150" t="e" cm="1">
        <f t="array" ref="DB1585">INDEX($K:$P,ROW(),MATCH(DB$3,$K$2:$P$2,0))</f>
        <v>#N/A</v>
      </c>
      <c r="DC1585" s="150" t="e" cm="1">
        <f t="array" ref="DC1585">INDEX($K:$P,ROW(),MATCH(DC$3,$K$2:$P$2,0))</f>
        <v>#N/A</v>
      </c>
      <c r="DD1585" s="150" t="e" cm="1">
        <f t="array" ref="DD1585">INDEX($K:$P,ROW(),MATCH(DD$3,$K$2:$P$2,0))</f>
        <v>#N/A</v>
      </c>
      <c r="DE1585" s="150" t="e" cm="1">
        <f t="array" ref="DE1585">INDEX($K:$P,ROW(),MATCH(DE$3,$K$2:$P$2,0))</f>
        <v>#N/A</v>
      </c>
      <c r="DF1585" s="150" t="e" cm="1">
        <f t="array" ref="DF1585">INDEX($K:$P,ROW(),MATCH(DF$3,$K$2:$P$2,0))</f>
        <v>#N/A</v>
      </c>
      <c r="DG1585" s="150" t="e" cm="1">
        <f t="array" ref="DG1585">INDEX($K:$P,ROW(),MATCH(DG$3,$K$2:$P$2,0))</f>
        <v>#N/A</v>
      </c>
      <c r="DH1585" s="150" t="e" cm="1">
        <f t="array" ref="DH1585">INDEX($K:$P,ROW(),MATCH(DH$3,$K$2:$P$2,0))</f>
        <v>#N/A</v>
      </c>
      <c r="DI1585" s="150" t="e" cm="1">
        <f t="array" ref="DI1585">INDEX($K:$P,ROW(),MATCH(DI$3,$K$2:$P$2,0))</f>
        <v>#N/A</v>
      </c>
      <c r="DJ1585" s="150" t="e" cm="1">
        <f t="array" ref="DJ1585">INDEX($K:$P,ROW(),MATCH(DJ$3,$K$2:$P$2,0))</f>
        <v>#N/A</v>
      </c>
      <c r="DK1585" s="150" t="e" cm="1">
        <f t="array" ref="DK1585">INDEX($K:$P,ROW(),MATCH(DK$3,$K$2:$P$2,0))</f>
        <v>#N/A</v>
      </c>
      <c r="DL1585" s="150" t="e" cm="1">
        <f t="array" ref="DL1585">INDEX($K:$P,ROW(),MATCH(DL$3,$K$2:$P$2,0))</f>
        <v>#N/A</v>
      </c>
    </row>
    <row r="1586" spans="2:116" x14ac:dyDescent="0.4">
      <c r="D1586" t="s">
        <v>773</v>
      </c>
      <c r="E1586" s="8" t="str">
        <f t="shared" si="2114"/>
        <v>1586 SUB-S</v>
      </c>
      <c r="G1586" s="158" t="s">
        <v>74</v>
      </c>
      <c r="K1586" s="351">
        <f t="shared" ref="K1586:P1586" ca="1" si="2121">SUMIF($3:$3,K$2,1586:1586)</f>
        <v>-600</v>
      </c>
      <c r="L1586" s="351">
        <f t="shared" ca="1" si="2121"/>
        <v>-600</v>
      </c>
      <c r="M1586" s="351">
        <f t="shared" ca="1" si="2121"/>
        <v>-600</v>
      </c>
      <c r="N1586" s="351">
        <f t="shared" ca="1" si="2121"/>
        <v>-600</v>
      </c>
      <c r="O1586" s="351">
        <f t="shared" ca="1" si="2121"/>
        <v>-600</v>
      </c>
      <c r="P1586" s="351">
        <f t="shared" ca="1" si="2121"/>
        <v>-600</v>
      </c>
      <c r="R1586" s="15"/>
      <c r="S1586" s="76">
        <f t="shared" ref="S1586:AX1586" ca="1" si="2122">-S1584*S1585</f>
        <v>-50</v>
      </c>
      <c r="T1586" s="76">
        <f t="shared" ca="1" si="2122"/>
        <v>-50</v>
      </c>
      <c r="U1586" s="76">
        <f t="shared" ca="1" si="2122"/>
        <v>-50</v>
      </c>
      <c r="V1586" s="76">
        <f t="shared" ca="1" si="2122"/>
        <v>-50</v>
      </c>
      <c r="W1586" s="76">
        <f t="shared" ca="1" si="2122"/>
        <v>-50</v>
      </c>
      <c r="X1586" s="76">
        <f t="shared" ca="1" si="2122"/>
        <v>-50</v>
      </c>
      <c r="Y1586" s="76">
        <f t="shared" ca="1" si="2122"/>
        <v>-50</v>
      </c>
      <c r="Z1586" s="76">
        <f t="shared" ca="1" si="2122"/>
        <v>-50</v>
      </c>
      <c r="AA1586" s="76">
        <f t="shared" ca="1" si="2122"/>
        <v>-50</v>
      </c>
      <c r="AB1586" s="76">
        <f t="shared" ca="1" si="2122"/>
        <v>-50</v>
      </c>
      <c r="AC1586" s="76">
        <f t="shared" ca="1" si="2122"/>
        <v>-50</v>
      </c>
      <c r="AD1586" s="76">
        <f t="shared" ca="1" si="2122"/>
        <v>-50</v>
      </c>
      <c r="AE1586" s="76">
        <f t="shared" ca="1" si="2122"/>
        <v>-50</v>
      </c>
      <c r="AF1586" s="76">
        <f t="shared" ca="1" si="2122"/>
        <v>-50</v>
      </c>
      <c r="AG1586" s="76">
        <f t="shared" ca="1" si="2122"/>
        <v>-50</v>
      </c>
      <c r="AH1586" s="76">
        <f t="shared" ca="1" si="2122"/>
        <v>-50</v>
      </c>
      <c r="AI1586" s="76">
        <f t="shared" ca="1" si="2122"/>
        <v>-50</v>
      </c>
      <c r="AJ1586" s="76">
        <f t="shared" ca="1" si="2122"/>
        <v>-50</v>
      </c>
      <c r="AK1586" s="76">
        <f t="shared" ca="1" si="2122"/>
        <v>-50</v>
      </c>
      <c r="AL1586" s="76">
        <f t="shared" ca="1" si="2122"/>
        <v>-50</v>
      </c>
      <c r="AM1586" s="76">
        <f t="shared" ca="1" si="2122"/>
        <v>-50</v>
      </c>
      <c r="AN1586" s="76">
        <f t="shared" ca="1" si="2122"/>
        <v>-50</v>
      </c>
      <c r="AO1586" s="76">
        <f t="shared" ca="1" si="2122"/>
        <v>-50</v>
      </c>
      <c r="AP1586" s="76">
        <f t="shared" ca="1" si="2122"/>
        <v>-50</v>
      </c>
      <c r="AQ1586" s="76">
        <f t="shared" ca="1" si="2122"/>
        <v>-50</v>
      </c>
      <c r="AR1586" s="76">
        <f t="shared" ca="1" si="2122"/>
        <v>-50</v>
      </c>
      <c r="AS1586" s="76">
        <f t="shared" ca="1" si="2122"/>
        <v>-50</v>
      </c>
      <c r="AT1586" s="76">
        <f t="shared" ca="1" si="2122"/>
        <v>-50</v>
      </c>
      <c r="AU1586" s="76">
        <f t="shared" ca="1" si="2122"/>
        <v>-50</v>
      </c>
      <c r="AV1586" s="76">
        <f t="shared" ca="1" si="2122"/>
        <v>-50</v>
      </c>
      <c r="AW1586" s="76">
        <f t="shared" ca="1" si="2122"/>
        <v>-50</v>
      </c>
      <c r="AX1586" s="76">
        <f t="shared" ca="1" si="2122"/>
        <v>-50</v>
      </c>
      <c r="AY1586" s="76">
        <f t="shared" ref="AY1586:CD1586" ca="1" si="2123">-AY1584*AY1585</f>
        <v>-50</v>
      </c>
      <c r="AZ1586" s="76">
        <f t="shared" ca="1" si="2123"/>
        <v>-50</v>
      </c>
      <c r="BA1586" s="76">
        <f t="shared" ca="1" si="2123"/>
        <v>-50</v>
      </c>
      <c r="BB1586" s="76">
        <f t="shared" ca="1" si="2123"/>
        <v>-50</v>
      </c>
      <c r="BC1586" s="76">
        <f t="shared" ca="1" si="2123"/>
        <v>-50</v>
      </c>
      <c r="BD1586" s="76">
        <f t="shared" ca="1" si="2123"/>
        <v>-50</v>
      </c>
      <c r="BE1586" s="76">
        <f t="shared" ca="1" si="2123"/>
        <v>-50</v>
      </c>
      <c r="BF1586" s="76">
        <f t="shared" ca="1" si="2123"/>
        <v>-50</v>
      </c>
      <c r="BG1586" s="76">
        <f t="shared" ca="1" si="2123"/>
        <v>-50</v>
      </c>
      <c r="BH1586" s="76">
        <f t="shared" ca="1" si="2123"/>
        <v>-50</v>
      </c>
      <c r="BI1586" s="76">
        <f t="shared" ca="1" si="2123"/>
        <v>-50</v>
      </c>
      <c r="BJ1586" s="76">
        <f t="shared" ca="1" si="2123"/>
        <v>-50</v>
      </c>
      <c r="BK1586" s="76">
        <f t="shared" ca="1" si="2123"/>
        <v>-50</v>
      </c>
      <c r="BL1586" s="76">
        <f t="shared" ca="1" si="2123"/>
        <v>-50</v>
      </c>
      <c r="BM1586" s="76">
        <f t="shared" ca="1" si="2123"/>
        <v>-50</v>
      </c>
      <c r="BN1586" s="76">
        <f t="shared" ca="1" si="2123"/>
        <v>-50</v>
      </c>
      <c r="BO1586" s="76">
        <f t="shared" ca="1" si="2123"/>
        <v>-50</v>
      </c>
      <c r="BP1586" s="76">
        <f t="shared" ca="1" si="2123"/>
        <v>-50</v>
      </c>
      <c r="BQ1586" s="76">
        <f t="shared" ca="1" si="2123"/>
        <v>-50</v>
      </c>
      <c r="BR1586" s="76">
        <f t="shared" ca="1" si="2123"/>
        <v>-50</v>
      </c>
      <c r="BS1586" s="76">
        <f t="shared" ca="1" si="2123"/>
        <v>-50</v>
      </c>
      <c r="BT1586" s="76">
        <f t="shared" ca="1" si="2123"/>
        <v>-50</v>
      </c>
      <c r="BU1586" s="76">
        <f t="shared" ca="1" si="2123"/>
        <v>-50</v>
      </c>
      <c r="BV1586" s="76">
        <f t="shared" ca="1" si="2123"/>
        <v>-50</v>
      </c>
      <c r="BW1586" s="76">
        <f t="shared" ca="1" si="2123"/>
        <v>-50</v>
      </c>
      <c r="BX1586" s="76">
        <f t="shared" ca="1" si="2123"/>
        <v>-50</v>
      </c>
      <c r="BY1586" s="76">
        <f t="shared" ca="1" si="2123"/>
        <v>-50</v>
      </c>
      <c r="BZ1586" s="76">
        <f t="shared" ca="1" si="2123"/>
        <v>-50</v>
      </c>
      <c r="CA1586" s="76">
        <f t="shared" ca="1" si="2123"/>
        <v>-50</v>
      </c>
      <c r="CB1586" s="76">
        <f t="shared" ca="1" si="2123"/>
        <v>-50</v>
      </c>
      <c r="CC1586" s="76">
        <f t="shared" ca="1" si="2123"/>
        <v>-50</v>
      </c>
      <c r="CD1586" s="76">
        <f t="shared" ca="1" si="2123"/>
        <v>-50</v>
      </c>
      <c r="CE1586" s="76">
        <f t="shared" ref="CE1586:CL1586" ca="1" si="2124">-CE1584*CE1585</f>
        <v>-50</v>
      </c>
      <c r="CF1586" s="76">
        <f t="shared" ca="1" si="2124"/>
        <v>-50</v>
      </c>
      <c r="CG1586" s="76">
        <f t="shared" ca="1" si="2124"/>
        <v>-50</v>
      </c>
      <c r="CH1586" s="76">
        <f t="shared" ca="1" si="2124"/>
        <v>-50</v>
      </c>
      <c r="CI1586" s="76">
        <f t="shared" ca="1" si="2124"/>
        <v>-50</v>
      </c>
      <c r="CJ1586" s="76">
        <f t="shared" ca="1" si="2124"/>
        <v>-50</v>
      </c>
      <c r="CK1586" s="76">
        <f t="shared" ca="1" si="2124"/>
        <v>-50</v>
      </c>
      <c r="CL1586" s="76">
        <f t="shared" ca="1" si="2124"/>
        <v>-50</v>
      </c>
      <c r="CO1586" s="76" t="e">
        <f t="shared" ref="CO1586:DK1586" ca="1" si="2125">-CO1584*CO1585</f>
        <v>#N/A</v>
      </c>
      <c r="CP1586" s="76" t="e">
        <f t="shared" ca="1" si="2125"/>
        <v>#N/A</v>
      </c>
      <c r="CQ1586" s="76" t="e">
        <f t="shared" ca="1" si="2125"/>
        <v>#N/A</v>
      </c>
      <c r="CR1586" s="76" t="e">
        <f t="shared" ca="1" si="2125"/>
        <v>#N/A</v>
      </c>
      <c r="CS1586" s="76" t="e">
        <f t="shared" ca="1" si="2125"/>
        <v>#N/A</v>
      </c>
      <c r="CT1586" s="76" t="e">
        <f t="shared" ca="1" si="2125"/>
        <v>#N/A</v>
      </c>
      <c r="CU1586" s="76" t="e">
        <f t="shared" ca="1" si="2125"/>
        <v>#N/A</v>
      </c>
      <c r="CV1586" s="76" t="e">
        <f t="shared" ca="1" si="2125"/>
        <v>#N/A</v>
      </c>
      <c r="CW1586" s="76" t="e">
        <f t="shared" ca="1" si="2125"/>
        <v>#N/A</v>
      </c>
      <c r="CX1586" s="76" t="e">
        <f t="shared" ca="1" si="2125"/>
        <v>#N/A</v>
      </c>
      <c r="CY1586" s="76" t="e">
        <f t="shared" ca="1" si="2125"/>
        <v>#N/A</v>
      </c>
      <c r="CZ1586" s="76" t="e">
        <f t="shared" ca="1" si="2125"/>
        <v>#N/A</v>
      </c>
      <c r="DA1586" s="76" t="e">
        <f t="shared" ca="1" si="2125"/>
        <v>#N/A</v>
      </c>
      <c r="DB1586" s="76" t="e">
        <f t="shared" ca="1" si="2125"/>
        <v>#N/A</v>
      </c>
      <c r="DC1586" s="76" t="e">
        <f t="shared" ca="1" si="2125"/>
        <v>#N/A</v>
      </c>
      <c r="DD1586" s="76" t="e">
        <f t="shared" ca="1" si="2125"/>
        <v>#N/A</v>
      </c>
      <c r="DE1586" s="76" t="e">
        <f t="shared" ca="1" si="2125"/>
        <v>#N/A</v>
      </c>
      <c r="DF1586" s="76" t="e">
        <f t="shared" ca="1" si="2125"/>
        <v>#N/A</v>
      </c>
      <c r="DG1586" s="76" t="e">
        <f t="shared" ca="1" si="2125"/>
        <v>#N/A</v>
      </c>
      <c r="DH1586" s="76" t="e">
        <f t="shared" ca="1" si="2125"/>
        <v>#N/A</v>
      </c>
      <c r="DI1586" s="76" t="e">
        <f t="shared" ca="1" si="2125"/>
        <v>#N/A</v>
      </c>
      <c r="DJ1586" s="76" t="e">
        <f t="shared" ca="1" si="2125"/>
        <v>#N/A</v>
      </c>
      <c r="DK1586" s="76" t="e">
        <f t="shared" ca="1" si="2125"/>
        <v>#N/A</v>
      </c>
      <c r="DL1586" s="76" t="e">
        <f t="shared" ref="DL1586" ca="1" si="2126">-DL1584*DL1585</f>
        <v>#N/A</v>
      </c>
    </row>
    <row r="1587" spans="2:116" x14ac:dyDescent="0.4">
      <c r="C1587" t="s">
        <v>80</v>
      </c>
      <c r="D1587" t="s">
        <v>773</v>
      </c>
      <c r="E1587" s="8" t="str">
        <f t="shared" si="2114"/>
        <v>1587 SUB-S</v>
      </c>
      <c r="G1587" s="127" t="str">
        <f>"# of subscriber - "&amp;SUBSTITUTE(G1579,":","")</f>
        <v># of subscriber - Subscription revenue - secondary volume driven</v>
      </c>
      <c r="H1587" s="31"/>
      <c r="I1587" s="73"/>
      <c r="J1587" s="73"/>
      <c r="K1587" s="38">
        <f t="shared" ref="K1587:P1587" ca="1" si="2127">SUMIF($4:$4,K$2,1587:1587)</f>
        <v>11400</v>
      </c>
      <c r="L1587" s="38">
        <f t="shared" ca="1" si="2127"/>
        <v>22800</v>
      </c>
      <c r="M1587" s="38">
        <f t="shared" ca="1" si="2127"/>
        <v>34200</v>
      </c>
      <c r="N1587" s="38">
        <f t="shared" ca="1" si="2127"/>
        <v>45600</v>
      </c>
      <c r="O1587" s="38">
        <f t="shared" ca="1" si="2127"/>
        <v>57000</v>
      </c>
      <c r="P1587" s="38">
        <f t="shared" ca="1" si="2127"/>
        <v>68400</v>
      </c>
      <c r="Q1587" s="38"/>
      <c r="R1587" s="38"/>
      <c r="S1587" s="151">
        <f t="shared" ref="S1587:AX1587" ca="1" si="2128">S1583+S1584+S1586</f>
        <v>950</v>
      </c>
      <c r="T1587" s="151">
        <f t="shared" ca="1" si="2128"/>
        <v>1900</v>
      </c>
      <c r="U1587" s="151">
        <f t="shared" ca="1" si="2128"/>
        <v>2850</v>
      </c>
      <c r="V1587" s="151">
        <f t="shared" ca="1" si="2128"/>
        <v>3800</v>
      </c>
      <c r="W1587" s="151">
        <f t="shared" ca="1" si="2128"/>
        <v>4750</v>
      </c>
      <c r="X1587" s="151">
        <f t="shared" ca="1" si="2128"/>
        <v>5700</v>
      </c>
      <c r="Y1587" s="151">
        <f t="shared" ca="1" si="2128"/>
        <v>6650</v>
      </c>
      <c r="Z1587" s="151">
        <f t="shared" ca="1" si="2128"/>
        <v>7600</v>
      </c>
      <c r="AA1587" s="151">
        <f t="shared" ca="1" si="2128"/>
        <v>8550</v>
      </c>
      <c r="AB1587" s="151">
        <f t="shared" ca="1" si="2128"/>
        <v>9500</v>
      </c>
      <c r="AC1587" s="151">
        <f t="shared" ca="1" si="2128"/>
        <v>10450</v>
      </c>
      <c r="AD1587" s="151">
        <f t="shared" ca="1" si="2128"/>
        <v>11400</v>
      </c>
      <c r="AE1587" s="151">
        <f t="shared" ca="1" si="2128"/>
        <v>12350</v>
      </c>
      <c r="AF1587" s="151">
        <f t="shared" ca="1" si="2128"/>
        <v>13300</v>
      </c>
      <c r="AG1587" s="151">
        <f t="shared" ca="1" si="2128"/>
        <v>14250</v>
      </c>
      <c r="AH1587" s="151">
        <f t="shared" ca="1" si="2128"/>
        <v>15200</v>
      </c>
      <c r="AI1587" s="151">
        <f t="shared" ca="1" si="2128"/>
        <v>16150</v>
      </c>
      <c r="AJ1587" s="151">
        <f t="shared" ca="1" si="2128"/>
        <v>17100</v>
      </c>
      <c r="AK1587" s="151">
        <f t="shared" ca="1" si="2128"/>
        <v>18050</v>
      </c>
      <c r="AL1587" s="151">
        <f t="shared" ca="1" si="2128"/>
        <v>19000</v>
      </c>
      <c r="AM1587" s="151">
        <f t="shared" ca="1" si="2128"/>
        <v>19950</v>
      </c>
      <c r="AN1587" s="151">
        <f t="shared" ca="1" si="2128"/>
        <v>20900</v>
      </c>
      <c r="AO1587" s="151">
        <f t="shared" ca="1" si="2128"/>
        <v>21850</v>
      </c>
      <c r="AP1587" s="151">
        <f t="shared" ca="1" si="2128"/>
        <v>22800</v>
      </c>
      <c r="AQ1587" s="151">
        <f t="shared" ca="1" si="2128"/>
        <v>23750</v>
      </c>
      <c r="AR1587" s="151">
        <f t="shared" ca="1" si="2128"/>
        <v>24700</v>
      </c>
      <c r="AS1587" s="151">
        <f t="shared" ca="1" si="2128"/>
        <v>25650</v>
      </c>
      <c r="AT1587" s="151">
        <f t="shared" ca="1" si="2128"/>
        <v>26600</v>
      </c>
      <c r="AU1587" s="151">
        <f t="shared" ca="1" si="2128"/>
        <v>27550</v>
      </c>
      <c r="AV1587" s="151">
        <f t="shared" ca="1" si="2128"/>
        <v>28500</v>
      </c>
      <c r="AW1587" s="151">
        <f t="shared" ca="1" si="2128"/>
        <v>29450</v>
      </c>
      <c r="AX1587" s="151">
        <f t="shared" ca="1" si="2128"/>
        <v>30400</v>
      </c>
      <c r="AY1587" s="151">
        <f t="shared" ref="AY1587:CD1587" ca="1" si="2129">AY1583+AY1584+AY1586</f>
        <v>31350</v>
      </c>
      <c r="AZ1587" s="151">
        <f t="shared" ca="1" si="2129"/>
        <v>32300</v>
      </c>
      <c r="BA1587" s="151">
        <f t="shared" ca="1" si="2129"/>
        <v>33250</v>
      </c>
      <c r="BB1587" s="151">
        <f t="shared" ca="1" si="2129"/>
        <v>34200</v>
      </c>
      <c r="BC1587" s="151">
        <f t="shared" ca="1" si="2129"/>
        <v>35150</v>
      </c>
      <c r="BD1587" s="151">
        <f t="shared" ca="1" si="2129"/>
        <v>36100</v>
      </c>
      <c r="BE1587" s="151">
        <f t="shared" ca="1" si="2129"/>
        <v>37050</v>
      </c>
      <c r="BF1587" s="151">
        <f t="shared" ca="1" si="2129"/>
        <v>38000</v>
      </c>
      <c r="BG1587" s="151">
        <f t="shared" ca="1" si="2129"/>
        <v>38950</v>
      </c>
      <c r="BH1587" s="151">
        <f t="shared" ca="1" si="2129"/>
        <v>39900</v>
      </c>
      <c r="BI1587" s="151">
        <f t="shared" ca="1" si="2129"/>
        <v>40850</v>
      </c>
      <c r="BJ1587" s="151">
        <f t="shared" ca="1" si="2129"/>
        <v>41800</v>
      </c>
      <c r="BK1587" s="151">
        <f t="shared" ca="1" si="2129"/>
        <v>42750</v>
      </c>
      <c r="BL1587" s="151">
        <f t="shared" ca="1" si="2129"/>
        <v>43700</v>
      </c>
      <c r="BM1587" s="151">
        <f t="shared" ca="1" si="2129"/>
        <v>44650</v>
      </c>
      <c r="BN1587" s="151">
        <f t="shared" ca="1" si="2129"/>
        <v>45600</v>
      </c>
      <c r="BO1587" s="151">
        <f t="shared" ca="1" si="2129"/>
        <v>46550</v>
      </c>
      <c r="BP1587" s="151">
        <f t="shared" ca="1" si="2129"/>
        <v>47500</v>
      </c>
      <c r="BQ1587" s="151">
        <f t="shared" ca="1" si="2129"/>
        <v>48450</v>
      </c>
      <c r="BR1587" s="151">
        <f t="shared" ca="1" si="2129"/>
        <v>49400</v>
      </c>
      <c r="BS1587" s="151">
        <f t="shared" ca="1" si="2129"/>
        <v>50350</v>
      </c>
      <c r="BT1587" s="151">
        <f t="shared" ca="1" si="2129"/>
        <v>51300</v>
      </c>
      <c r="BU1587" s="151">
        <f t="shared" ca="1" si="2129"/>
        <v>52250</v>
      </c>
      <c r="BV1587" s="151">
        <f t="shared" ca="1" si="2129"/>
        <v>53200</v>
      </c>
      <c r="BW1587" s="151">
        <f t="shared" ca="1" si="2129"/>
        <v>54150</v>
      </c>
      <c r="BX1587" s="151">
        <f t="shared" ca="1" si="2129"/>
        <v>55100</v>
      </c>
      <c r="BY1587" s="151">
        <f t="shared" ca="1" si="2129"/>
        <v>56050</v>
      </c>
      <c r="BZ1587" s="151">
        <f t="shared" ca="1" si="2129"/>
        <v>57000</v>
      </c>
      <c r="CA1587" s="151">
        <f t="shared" ca="1" si="2129"/>
        <v>57950</v>
      </c>
      <c r="CB1587" s="151">
        <f t="shared" ca="1" si="2129"/>
        <v>58900</v>
      </c>
      <c r="CC1587" s="151">
        <f t="shared" ca="1" si="2129"/>
        <v>59850</v>
      </c>
      <c r="CD1587" s="151">
        <f t="shared" ca="1" si="2129"/>
        <v>60800</v>
      </c>
      <c r="CE1587" s="151">
        <f t="shared" ref="CE1587:CL1587" ca="1" si="2130">CE1583+CE1584+CE1586</f>
        <v>61750</v>
      </c>
      <c r="CF1587" s="151">
        <f t="shared" ca="1" si="2130"/>
        <v>62700</v>
      </c>
      <c r="CG1587" s="151">
        <f t="shared" ca="1" si="2130"/>
        <v>63650</v>
      </c>
      <c r="CH1587" s="151">
        <f t="shared" ca="1" si="2130"/>
        <v>64600</v>
      </c>
      <c r="CI1587" s="151">
        <f t="shared" ca="1" si="2130"/>
        <v>65550</v>
      </c>
      <c r="CJ1587" s="151">
        <f t="shared" ca="1" si="2130"/>
        <v>66500</v>
      </c>
      <c r="CK1587" s="151">
        <f t="shared" ca="1" si="2130"/>
        <v>67450</v>
      </c>
      <c r="CL1587" s="151">
        <f t="shared" ca="1" si="2130"/>
        <v>68400</v>
      </c>
      <c r="CN1587" s="73"/>
      <c r="CO1587" s="151" t="e">
        <f t="shared" ref="CO1587:DK1587" ca="1" si="2131">CO1583+CO1584+CO1586</f>
        <v>#N/A</v>
      </c>
      <c r="CP1587" s="151" t="e">
        <f t="shared" ca="1" si="2131"/>
        <v>#N/A</v>
      </c>
      <c r="CQ1587" s="151" t="e">
        <f t="shared" ca="1" si="2131"/>
        <v>#N/A</v>
      </c>
      <c r="CR1587" s="151" t="e">
        <f t="shared" ca="1" si="2131"/>
        <v>#N/A</v>
      </c>
      <c r="CS1587" s="151" t="e">
        <f t="shared" ca="1" si="2131"/>
        <v>#N/A</v>
      </c>
      <c r="CT1587" s="151" t="e">
        <f t="shared" ca="1" si="2131"/>
        <v>#N/A</v>
      </c>
      <c r="CU1587" s="151" t="e">
        <f t="shared" ca="1" si="2131"/>
        <v>#N/A</v>
      </c>
      <c r="CV1587" s="151" t="e">
        <f t="shared" ca="1" si="2131"/>
        <v>#N/A</v>
      </c>
      <c r="CW1587" s="151" t="e">
        <f t="shared" ca="1" si="2131"/>
        <v>#N/A</v>
      </c>
      <c r="CX1587" s="151" t="e">
        <f t="shared" ca="1" si="2131"/>
        <v>#N/A</v>
      </c>
      <c r="CY1587" s="151" t="e">
        <f t="shared" ca="1" si="2131"/>
        <v>#N/A</v>
      </c>
      <c r="CZ1587" s="151" t="e">
        <f t="shared" ca="1" si="2131"/>
        <v>#N/A</v>
      </c>
      <c r="DA1587" s="151" t="e">
        <f t="shared" ca="1" si="2131"/>
        <v>#N/A</v>
      </c>
      <c r="DB1587" s="151" t="e">
        <f t="shared" ca="1" si="2131"/>
        <v>#N/A</v>
      </c>
      <c r="DC1587" s="151" t="e">
        <f t="shared" ca="1" si="2131"/>
        <v>#N/A</v>
      </c>
      <c r="DD1587" s="151" t="e">
        <f t="shared" ca="1" si="2131"/>
        <v>#N/A</v>
      </c>
      <c r="DE1587" s="151" t="e">
        <f t="shared" ca="1" si="2131"/>
        <v>#N/A</v>
      </c>
      <c r="DF1587" s="151" t="e">
        <f t="shared" ca="1" si="2131"/>
        <v>#N/A</v>
      </c>
      <c r="DG1587" s="151" t="e">
        <f t="shared" ca="1" si="2131"/>
        <v>#N/A</v>
      </c>
      <c r="DH1587" s="151" t="e">
        <f t="shared" ca="1" si="2131"/>
        <v>#N/A</v>
      </c>
      <c r="DI1587" s="151" t="e">
        <f t="shared" ca="1" si="2131"/>
        <v>#N/A</v>
      </c>
      <c r="DJ1587" s="151" t="e">
        <f t="shared" ca="1" si="2131"/>
        <v>#N/A</v>
      </c>
      <c r="DK1587" s="151" t="e">
        <f t="shared" ca="1" si="2131"/>
        <v>#N/A</v>
      </c>
      <c r="DL1587" s="151" t="e">
        <f t="shared" ref="DL1587" ca="1" si="2132">DL1583+DL1584+DL1586</f>
        <v>#N/A</v>
      </c>
    </row>
    <row r="1588" spans="2:116" x14ac:dyDescent="0.4">
      <c r="D1588" t="s">
        <v>773</v>
      </c>
      <c r="E1588" s="8" t="str">
        <f t="shared" si="2114"/>
        <v>1588 SUB-S</v>
      </c>
      <c r="G1588" s="145" t="s">
        <v>62</v>
      </c>
      <c r="H1588" s="12"/>
      <c r="I1588" s="60"/>
      <c r="J1588" s="60"/>
      <c r="K1588" s="34">
        <f t="shared" ref="K1588:P1588" ca="1" si="2133">K1587-SUM(K1586,K1583:K1584)</f>
        <v>0</v>
      </c>
      <c r="L1588" s="34">
        <f t="shared" ca="1" si="2133"/>
        <v>0</v>
      </c>
      <c r="M1588" s="34">
        <f t="shared" ca="1" si="2133"/>
        <v>0</v>
      </c>
      <c r="N1588" s="34">
        <f t="shared" ca="1" si="2133"/>
        <v>0</v>
      </c>
      <c r="O1588" s="34">
        <f t="shared" ca="1" si="2133"/>
        <v>0</v>
      </c>
      <c r="P1588" s="34">
        <f t="shared" ca="1" si="2133"/>
        <v>0</v>
      </c>
      <c r="R1588" s="15"/>
      <c r="S1588" s="76">
        <f t="shared" ref="S1588:AX1588" ca="1" si="2134">S1587-SUM(S1586,S1583:S1584)</f>
        <v>0</v>
      </c>
      <c r="T1588" s="76">
        <f t="shared" ca="1" si="2134"/>
        <v>0</v>
      </c>
      <c r="U1588" s="76">
        <f t="shared" ca="1" si="2134"/>
        <v>0</v>
      </c>
      <c r="V1588" s="76">
        <f t="shared" ca="1" si="2134"/>
        <v>0</v>
      </c>
      <c r="W1588" s="76">
        <f t="shared" ca="1" si="2134"/>
        <v>0</v>
      </c>
      <c r="X1588" s="76">
        <f t="shared" ca="1" si="2134"/>
        <v>0</v>
      </c>
      <c r="Y1588" s="76">
        <f t="shared" ca="1" si="2134"/>
        <v>0</v>
      </c>
      <c r="Z1588" s="76">
        <f t="shared" ca="1" si="2134"/>
        <v>0</v>
      </c>
      <c r="AA1588" s="76">
        <f t="shared" ca="1" si="2134"/>
        <v>0</v>
      </c>
      <c r="AB1588" s="76">
        <f t="shared" ca="1" si="2134"/>
        <v>0</v>
      </c>
      <c r="AC1588" s="76">
        <f t="shared" ca="1" si="2134"/>
        <v>0</v>
      </c>
      <c r="AD1588" s="76">
        <f t="shared" ca="1" si="2134"/>
        <v>0</v>
      </c>
      <c r="AE1588" s="76">
        <f t="shared" ca="1" si="2134"/>
        <v>0</v>
      </c>
      <c r="AF1588" s="76">
        <f t="shared" ca="1" si="2134"/>
        <v>0</v>
      </c>
      <c r="AG1588" s="76">
        <f t="shared" ca="1" si="2134"/>
        <v>0</v>
      </c>
      <c r="AH1588" s="76">
        <f t="shared" ca="1" si="2134"/>
        <v>0</v>
      </c>
      <c r="AI1588" s="76">
        <f t="shared" ca="1" si="2134"/>
        <v>0</v>
      </c>
      <c r="AJ1588" s="76">
        <f t="shared" ca="1" si="2134"/>
        <v>0</v>
      </c>
      <c r="AK1588" s="76">
        <f t="shared" ca="1" si="2134"/>
        <v>0</v>
      </c>
      <c r="AL1588" s="76">
        <f t="shared" ca="1" si="2134"/>
        <v>0</v>
      </c>
      <c r="AM1588" s="76">
        <f t="shared" ca="1" si="2134"/>
        <v>0</v>
      </c>
      <c r="AN1588" s="76">
        <f t="shared" ca="1" si="2134"/>
        <v>0</v>
      </c>
      <c r="AO1588" s="76">
        <f t="shared" ca="1" si="2134"/>
        <v>0</v>
      </c>
      <c r="AP1588" s="76">
        <f t="shared" ca="1" si="2134"/>
        <v>0</v>
      </c>
      <c r="AQ1588" s="76">
        <f t="shared" ca="1" si="2134"/>
        <v>0</v>
      </c>
      <c r="AR1588" s="76">
        <f t="shared" ca="1" si="2134"/>
        <v>0</v>
      </c>
      <c r="AS1588" s="76">
        <f t="shared" ca="1" si="2134"/>
        <v>0</v>
      </c>
      <c r="AT1588" s="76">
        <f t="shared" ca="1" si="2134"/>
        <v>0</v>
      </c>
      <c r="AU1588" s="76">
        <f t="shared" ca="1" si="2134"/>
        <v>0</v>
      </c>
      <c r="AV1588" s="76">
        <f t="shared" ca="1" si="2134"/>
        <v>0</v>
      </c>
      <c r="AW1588" s="76">
        <f t="shared" ca="1" si="2134"/>
        <v>0</v>
      </c>
      <c r="AX1588" s="76">
        <f t="shared" ca="1" si="2134"/>
        <v>0</v>
      </c>
      <c r="AY1588" s="76">
        <f t="shared" ref="AY1588:CD1588" ca="1" si="2135">AY1587-SUM(AY1586,AY1583:AY1584)</f>
        <v>0</v>
      </c>
      <c r="AZ1588" s="76">
        <f t="shared" ca="1" si="2135"/>
        <v>0</v>
      </c>
      <c r="BA1588" s="76">
        <f t="shared" ca="1" si="2135"/>
        <v>0</v>
      </c>
      <c r="BB1588" s="76">
        <f t="shared" ca="1" si="2135"/>
        <v>0</v>
      </c>
      <c r="BC1588" s="76">
        <f t="shared" ca="1" si="2135"/>
        <v>0</v>
      </c>
      <c r="BD1588" s="76">
        <f t="shared" ca="1" si="2135"/>
        <v>0</v>
      </c>
      <c r="BE1588" s="76">
        <f t="shared" ca="1" si="2135"/>
        <v>0</v>
      </c>
      <c r="BF1588" s="76">
        <f t="shared" ca="1" si="2135"/>
        <v>0</v>
      </c>
      <c r="BG1588" s="76">
        <f t="shared" ca="1" si="2135"/>
        <v>0</v>
      </c>
      <c r="BH1588" s="76">
        <f t="shared" ca="1" si="2135"/>
        <v>0</v>
      </c>
      <c r="BI1588" s="76">
        <f t="shared" ca="1" si="2135"/>
        <v>0</v>
      </c>
      <c r="BJ1588" s="76">
        <f t="shared" ca="1" si="2135"/>
        <v>0</v>
      </c>
      <c r="BK1588" s="76">
        <f t="shared" ca="1" si="2135"/>
        <v>0</v>
      </c>
      <c r="BL1588" s="76">
        <f t="shared" ca="1" si="2135"/>
        <v>0</v>
      </c>
      <c r="BM1588" s="76">
        <f t="shared" ca="1" si="2135"/>
        <v>0</v>
      </c>
      <c r="BN1588" s="76">
        <f t="shared" ca="1" si="2135"/>
        <v>0</v>
      </c>
      <c r="BO1588" s="76">
        <f t="shared" ca="1" si="2135"/>
        <v>0</v>
      </c>
      <c r="BP1588" s="76">
        <f t="shared" ca="1" si="2135"/>
        <v>0</v>
      </c>
      <c r="BQ1588" s="76">
        <f t="shared" ca="1" si="2135"/>
        <v>0</v>
      </c>
      <c r="BR1588" s="76">
        <f t="shared" ca="1" si="2135"/>
        <v>0</v>
      </c>
      <c r="BS1588" s="76">
        <f t="shared" ca="1" si="2135"/>
        <v>0</v>
      </c>
      <c r="BT1588" s="76">
        <f t="shared" ca="1" si="2135"/>
        <v>0</v>
      </c>
      <c r="BU1588" s="76">
        <f t="shared" ca="1" si="2135"/>
        <v>0</v>
      </c>
      <c r="BV1588" s="76">
        <f t="shared" ca="1" si="2135"/>
        <v>0</v>
      </c>
      <c r="BW1588" s="76">
        <f t="shared" ca="1" si="2135"/>
        <v>0</v>
      </c>
      <c r="BX1588" s="76">
        <f t="shared" ca="1" si="2135"/>
        <v>0</v>
      </c>
      <c r="BY1588" s="76">
        <f t="shared" ca="1" si="2135"/>
        <v>0</v>
      </c>
      <c r="BZ1588" s="76">
        <f t="shared" ca="1" si="2135"/>
        <v>0</v>
      </c>
      <c r="CA1588" s="76">
        <f t="shared" ca="1" si="2135"/>
        <v>0</v>
      </c>
      <c r="CB1588" s="76">
        <f t="shared" ca="1" si="2135"/>
        <v>0</v>
      </c>
      <c r="CC1588" s="76">
        <f t="shared" ca="1" si="2135"/>
        <v>0</v>
      </c>
      <c r="CD1588" s="76">
        <f t="shared" ca="1" si="2135"/>
        <v>0</v>
      </c>
      <c r="CE1588" s="76">
        <f t="shared" ref="CE1588:CL1588" ca="1" si="2136">CE1587-SUM(CE1586,CE1583:CE1584)</f>
        <v>0</v>
      </c>
      <c r="CF1588" s="76">
        <f t="shared" ca="1" si="2136"/>
        <v>0</v>
      </c>
      <c r="CG1588" s="76">
        <f t="shared" ca="1" si="2136"/>
        <v>0</v>
      </c>
      <c r="CH1588" s="76">
        <f t="shared" ca="1" si="2136"/>
        <v>0</v>
      </c>
      <c r="CI1588" s="76">
        <f t="shared" ca="1" si="2136"/>
        <v>0</v>
      </c>
      <c r="CJ1588" s="76">
        <f t="shared" ca="1" si="2136"/>
        <v>0</v>
      </c>
      <c r="CK1588" s="76">
        <f t="shared" ca="1" si="2136"/>
        <v>0</v>
      </c>
      <c r="CL1588" s="76">
        <f t="shared" ca="1" si="2136"/>
        <v>0</v>
      </c>
      <c r="CN1588" s="60"/>
      <c r="CO1588" s="76" t="e">
        <f t="shared" ref="CO1588:DK1588" ca="1" si="2137">CO1587-SUM(CO1586,CO1583:CO1584)</f>
        <v>#N/A</v>
      </c>
      <c r="CP1588" s="76" t="e">
        <f t="shared" ca="1" si="2137"/>
        <v>#N/A</v>
      </c>
      <c r="CQ1588" s="76" t="e">
        <f t="shared" ca="1" si="2137"/>
        <v>#N/A</v>
      </c>
      <c r="CR1588" s="76" t="e">
        <f t="shared" ca="1" si="2137"/>
        <v>#N/A</v>
      </c>
      <c r="CS1588" s="76" t="e">
        <f t="shared" ca="1" si="2137"/>
        <v>#N/A</v>
      </c>
      <c r="CT1588" s="76" t="e">
        <f t="shared" ca="1" si="2137"/>
        <v>#N/A</v>
      </c>
      <c r="CU1588" s="76" t="e">
        <f t="shared" ca="1" si="2137"/>
        <v>#N/A</v>
      </c>
      <c r="CV1588" s="76" t="e">
        <f t="shared" ca="1" si="2137"/>
        <v>#N/A</v>
      </c>
      <c r="CW1588" s="76" t="e">
        <f t="shared" ca="1" si="2137"/>
        <v>#N/A</v>
      </c>
      <c r="CX1588" s="76" t="e">
        <f t="shared" ca="1" si="2137"/>
        <v>#N/A</v>
      </c>
      <c r="CY1588" s="76" t="e">
        <f t="shared" ca="1" si="2137"/>
        <v>#N/A</v>
      </c>
      <c r="CZ1588" s="76" t="e">
        <f t="shared" ca="1" si="2137"/>
        <v>#N/A</v>
      </c>
      <c r="DA1588" s="76" t="e">
        <f t="shared" ca="1" si="2137"/>
        <v>#N/A</v>
      </c>
      <c r="DB1588" s="76" t="e">
        <f t="shared" ca="1" si="2137"/>
        <v>#N/A</v>
      </c>
      <c r="DC1588" s="76" t="e">
        <f t="shared" ca="1" si="2137"/>
        <v>#N/A</v>
      </c>
      <c r="DD1588" s="76" t="e">
        <f t="shared" ca="1" si="2137"/>
        <v>#N/A</v>
      </c>
      <c r="DE1588" s="76" t="e">
        <f t="shared" ca="1" si="2137"/>
        <v>#N/A</v>
      </c>
      <c r="DF1588" s="76" t="e">
        <f t="shared" ca="1" si="2137"/>
        <v>#N/A</v>
      </c>
      <c r="DG1588" s="76" t="e">
        <f t="shared" ca="1" si="2137"/>
        <v>#N/A</v>
      </c>
      <c r="DH1588" s="76" t="e">
        <f t="shared" ca="1" si="2137"/>
        <v>#N/A</v>
      </c>
      <c r="DI1588" s="76" t="e">
        <f t="shared" ca="1" si="2137"/>
        <v>#N/A</v>
      </c>
      <c r="DJ1588" s="76" t="e">
        <f t="shared" ca="1" si="2137"/>
        <v>#N/A</v>
      </c>
      <c r="DK1588" s="76" t="e">
        <f t="shared" ca="1" si="2137"/>
        <v>#N/A</v>
      </c>
      <c r="DL1588" s="76" t="e">
        <f t="shared" ref="DL1588" ca="1" si="2138">DL1587-SUM(DL1586,DL1583:DL1584)</f>
        <v>#N/A</v>
      </c>
    </row>
    <row r="1589" spans="2:116" x14ac:dyDescent="0.4">
      <c r="D1589" t="s">
        <v>773</v>
      </c>
      <c r="E1589" s="8" t="str">
        <f t="shared" si="2114"/>
        <v>1589 SUB-S</v>
      </c>
      <c r="G1589" s="13"/>
      <c r="H1589" s="12"/>
      <c r="K1589" s="34"/>
      <c r="L1589" s="34"/>
      <c r="M1589" s="34"/>
      <c r="N1589" s="34"/>
      <c r="O1589" s="34"/>
      <c r="P1589" s="34"/>
      <c r="R1589" s="15"/>
      <c r="S1589" s="76"/>
      <c r="T1589" s="76"/>
      <c r="U1589" s="76"/>
      <c r="V1589" s="76"/>
      <c r="W1589" s="76"/>
      <c r="X1589" s="76"/>
      <c r="Y1589" s="76"/>
      <c r="Z1589" s="76"/>
      <c r="AA1589" s="76"/>
      <c r="AB1589" s="76"/>
      <c r="AC1589" s="76"/>
      <c r="AD1589" s="76"/>
      <c r="AE1589" s="76"/>
      <c r="AF1589" s="76"/>
      <c r="AG1589" s="76"/>
      <c r="AH1589" s="76"/>
      <c r="AI1589" s="76"/>
      <c r="AJ1589" s="76"/>
      <c r="AK1589" s="76"/>
      <c r="AL1589" s="76"/>
      <c r="AM1589" s="76"/>
      <c r="AN1589" s="76"/>
      <c r="AO1589" s="76"/>
      <c r="AP1589" s="76"/>
      <c r="AQ1589" s="76"/>
      <c r="AR1589" s="76"/>
      <c r="AS1589" s="76"/>
      <c r="AT1589" s="76"/>
      <c r="AU1589" s="76"/>
      <c r="AV1589" s="76"/>
      <c r="AW1589" s="76"/>
      <c r="AX1589" s="76"/>
      <c r="AY1589" s="76"/>
      <c r="AZ1589" s="76"/>
      <c r="BA1589" s="76"/>
      <c r="BB1589" s="76"/>
      <c r="BC1589" s="76"/>
      <c r="BD1589" s="76"/>
      <c r="BE1589" s="76"/>
      <c r="BF1589" s="76"/>
      <c r="BG1589" s="76"/>
      <c r="BH1589" s="76"/>
      <c r="BI1589" s="76"/>
      <c r="BJ1589" s="76"/>
      <c r="BK1589" s="76"/>
      <c r="BL1589" s="76"/>
      <c r="BM1589" s="76"/>
      <c r="BN1589" s="76"/>
      <c r="BO1589" s="76"/>
      <c r="BP1589" s="76"/>
      <c r="BQ1589" s="76"/>
      <c r="BR1589" s="76"/>
      <c r="BS1589" s="76"/>
      <c r="BT1589" s="76"/>
      <c r="BU1589" s="76"/>
      <c r="BV1589" s="76"/>
      <c r="BW1589" s="76"/>
      <c r="BX1589" s="76"/>
      <c r="BY1589" s="76"/>
      <c r="BZ1589" s="76"/>
      <c r="CA1589" s="76"/>
      <c r="CB1589" s="76"/>
      <c r="CC1589" s="76"/>
      <c r="CD1589" s="76"/>
      <c r="CE1589" s="76"/>
      <c r="CF1589" s="76"/>
      <c r="CG1589" s="76"/>
      <c r="CH1589" s="76"/>
      <c r="CI1589" s="76"/>
      <c r="CJ1589" s="76"/>
      <c r="CK1589" s="76"/>
      <c r="CL1589" s="76"/>
      <c r="CO1589" s="76"/>
      <c r="CP1589" s="76"/>
      <c r="CQ1589" s="76"/>
      <c r="CR1589" s="76"/>
      <c r="CS1589" s="76"/>
      <c r="CT1589" s="76"/>
      <c r="CU1589" s="76"/>
      <c r="CV1589" s="76"/>
      <c r="CW1589" s="76"/>
      <c r="CX1589" s="76"/>
      <c r="CY1589" s="76"/>
      <c r="CZ1589" s="76"/>
      <c r="DA1589" s="76"/>
      <c r="DB1589" s="76"/>
      <c r="DC1589" s="76"/>
      <c r="DD1589" s="76"/>
      <c r="DE1589" s="76"/>
      <c r="DF1589" s="76"/>
      <c r="DG1589" s="76"/>
      <c r="DH1589" s="76"/>
      <c r="DI1589" s="76"/>
      <c r="DJ1589" s="76"/>
      <c r="DK1589" s="76"/>
      <c r="DL1589" s="76"/>
    </row>
    <row r="1590" spans="2:116" x14ac:dyDescent="0.4">
      <c r="D1590" t="s">
        <v>773</v>
      </c>
      <c r="E1590" s="8" t="str">
        <f t="shared" si="2114"/>
        <v>1590 SUB-S</v>
      </c>
      <c r="G1590" s="95" t="s">
        <v>75</v>
      </c>
      <c r="H1590" s="12"/>
      <c r="I1590" s="60"/>
      <c r="J1590" s="60"/>
      <c r="K1590" s="34"/>
      <c r="L1590" s="34"/>
      <c r="M1590" s="34"/>
      <c r="N1590" s="34"/>
      <c r="O1590" s="34"/>
      <c r="P1590" s="34"/>
      <c r="R1590" s="15"/>
      <c r="S1590" s="76"/>
      <c r="T1590" s="76"/>
      <c r="U1590" s="76"/>
      <c r="V1590" s="76"/>
      <c r="W1590" s="76"/>
      <c r="X1590" s="76"/>
      <c r="Y1590" s="76"/>
      <c r="Z1590" s="76"/>
      <c r="AA1590" s="76"/>
      <c r="AB1590" s="76"/>
      <c r="AC1590" s="76"/>
      <c r="AD1590" s="76"/>
      <c r="AE1590" s="76"/>
      <c r="AF1590" s="76"/>
      <c r="AG1590" s="76"/>
      <c r="AH1590" s="76"/>
      <c r="AI1590" s="76"/>
      <c r="AJ1590" s="76"/>
      <c r="AK1590" s="76"/>
      <c r="AL1590" s="76"/>
      <c r="AM1590" s="76"/>
      <c r="AN1590" s="76"/>
      <c r="AO1590" s="76"/>
      <c r="AP1590" s="76"/>
      <c r="AQ1590" s="76"/>
      <c r="AR1590" s="76"/>
      <c r="AS1590" s="76"/>
      <c r="AT1590" s="76"/>
      <c r="AU1590" s="76"/>
      <c r="AV1590" s="76"/>
      <c r="AW1590" s="76"/>
      <c r="AX1590" s="76"/>
      <c r="AY1590" s="76"/>
      <c r="AZ1590" s="76"/>
      <c r="BA1590" s="76"/>
      <c r="BB1590" s="76"/>
      <c r="BC1590" s="76"/>
      <c r="BD1590" s="76"/>
      <c r="BE1590" s="76"/>
      <c r="BF1590" s="76"/>
      <c r="BG1590" s="76"/>
      <c r="BH1590" s="76"/>
      <c r="BI1590" s="76"/>
      <c r="BJ1590" s="76"/>
      <c r="BK1590" s="76"/>
      <c r="BL1590" s="76"/>
      <c r="BM1590" s="76"/>
      <c r="BN1590" s="76"/>
      <c r="BO1590" s="76"/>
      <c r="BP1590" s="76"/>
      <c r="BQ1590" s="76"/>
      <c r="BR1590" s="76"/>
      <c r="BS1590" s="76"/>
      <c r="BT1590" s="76"/>
      <c r="BU1590" s="76"/>
      <c r="BV1590" s="76"/>
      <c r="BW1590" s="76"/>
      <c r="BX1590" s="76"/>
      <c r="BY1590" s="76"/>
      <c r="BZ1590" s="76"/>
      <c r="CA1590" s="76"/>
      <c r="CB1590" s="76"/>
      <c r="CC1590" s="76"/>
      <c r="CD1590" s="76"/>
      <c r="CE1590" s="76"/>
      <c r="CF1590" s="76"/>
      <c r="CG1590" s="76"/>
      <c r="CH1590" s="76"/>
      <c r="CI1590" s="76"/>
      <c r="CJ1590" s="76"/>
      <c r="CK1590" s="76"/>
      <c r="CL1590" s="76"/>
      <c r="CN1590" s="60"/>
      <c r="CO1590" s="76"/>
      <c r="CP1590" s="76"/>
      <c r="CQ1590" s="76"/>
      <c r="CR1590" s="76"/>
      <c r="CS1590" s="76"/>
      <c r="CT1590" s="76"/>
      <c r="CU1590" s="76"/>
      <c r="CV1590" s="76"/>
      <c r="CW1590" s="76"/>
      <c r="CX1590" s="76"/>
      <c r="CY1590" s="76"/>
      <c r="CZ1590" s="76"/>
      <c r="DA1590" s="76"/>
      <c r="DB1590" s="76"/>
      <c r="DC1590" s="76"/>
      <c r="DD1590" s="76"/>
      <c r="DE1590" s="76"/>
      <c r="DF1590" s="76"/>
      <c r="DG1590" s="76"/>
      <c r="DH1590" s="76"/>
      <c r="DI1590" s="76"/>
      <c r="DJ1590" s="76"/>
      <c r="DK1590" s="76"/>
      <c r="DL1590" s="76"/>
    </row>
    <row r="1591" spans="2:116" x14ac:dyDescent="0.4">
      <c r="B1591" t="str">
        <f>E1591</f>
        <v>1591 SUB-S</v>
      </c>
      <c r="D1591" t="s">
        <v>773</v>
      </c>
      <c r="E1591" s="8" t="str">
        <f t="shared" si="2114"/>
        <v>1591 SUB-S</v>
      </c>
      <c r="G1591" s="145" t="s">
        <v>77</v>
      </c>
      <c r="H1591" s="12"/>
      <c r="I1591" s="60"/>
      <c r="J1591" s="60"/>
      <c r="K1591" s="18">
        <v>20</v>
      </c>
      <c r="L1591" s="18">
        <v>20</v>
      </c>
      <c r="M1591" s="18">
        <v>20</v>
      </c>
      <c r="N1591" s="18">
        <v>20</v>
      </c>
      <c r="O1591" s="18">
        <v>20</v>
      </c>
      <c r="P1591" s="18">
        <v>20</v>
      </c>
      <c r="R1591" s="19"/>
      <c r="S1591" s="147" cm="1">
        <f t="array" ref="S1591">INDEX($K:$P,ROW(),MATCH(S$3,$K$2:$P$2,0))</f>
        <v>20</v>
      </c>
      <c r="T1591" s="147" cm="1">
        <f t="array" ref="T1591">INDEX($K:$P,ROW(),MATCH(T$3,$K$2:$P$2,0))</f>
        <v>20</v>
      </c>
      <c r="U1591" s="147" cm="1">
        <f t="array" ref="U1591">INDEX($K:$P,ROW(),MATCH(U$3,$K$2:$P$2,0))</f>
        <v>20</v>
      </c>
      <c r="V1591" s="147" cm="1">
        <f t="array" ref="V1591">INDEX($K:$P,ROW(),MATCH(V$3,$K$2:$P$2,0))</f>
        <v>20</v>
      </c>
      <c r="W1591" s="147" cm="1">
        <f t="array" ref="W1591">INDEX($K:$P,ROW(),MATCH(W$3,$K$2:$P$2,0))</f>
        <v>20</v>
      </c>
      <c r="X1591" s="147" cm="1">
        <f t="array" ref="X1591">INDEX($K:$P,ROW(),MATCH(X$3,$K$2:$P$2,0))</f>
        <v>20</v>
      </c>
      <c r="Y1591" s="147" cm="1">
        <f t="array" ref="Y1591">INDEX($K:$P,ROW(),MATCH(Y$3,$K$2:$P$2,0))</f>
        <v>20</v>
      </c>
      <c r="Z1591" s="147" cm="1">
        <f t="array" ref="Z1591">INDEX($K:$P,ROW(),MATCH(Z$3,$K$2:$P$2,0))</f>
        <v>20</v>
      </c>
      <c r="AA1591" s="147" cm="1">
        <f t="array" ref="AA1591">INDEX($K:$P,ROW(),MATCH(AA$3,$K$2:$P$2,0))</f>
        <v>20</v>
      </c>
      <c r="AB1591" s="147" cm="1">
        <f t="array" ref="AB1591">INDEX($K:$P,ROW(),MATCH(AB$3,$K$2:$P$2,0))</f>
        <v>20</v>
      </c>
      <c r="AC1591" s="147" cm="1">
        <f t="array" ref="AC1591">INDEX($K:$P,ROW(),MATCH(AC$3,$K$2:$P$2,0))</f>
        <v>20</v>
      </c>
      <c r="AD1591" s="147" cm="1">
        <f t="array" ref="AD1591">INDEX($K:$P,ROW(),MATCH(AD$3,$K$2:$P$2,0))</f>
        <v>20</v>
      </c>
      <c r="AE1591" s="147" cm="1">
        <f t="array" ref="AE1591">INDEX($K:$P,ROW(),MATCH(AE$3,$K$2:$P$2,0))</f>
        <v>20</v>
      </c>
      <c r="AF1591" s="147" cm="1">
        <f t="array" ref="AF1591">INDEX($K:$P,ROW(),MATCH(AF$3,$K$2:$P$2,0))</f>
        <v>20</v>
      </c>
      <c r="AG1591" s="147" cm="1">
        <f t="array" ref="AG1591">INDEX($K:$P,ROW(),MATCH(AG$3,$K$2:$P$2,0))</f>
        <v>20</v>
      </c>
      <c r="AH1591" s="147" cm="1">
        <f t="array" ref="AH1591">INDEX($K:$P,ROW(),MATCH(AH$3,$K$2:$P$2,0))</f>
        <v>20</v>
      </c>
      <c r="AI1591" s="147" cm="1">
        <f t="array" ref="AI1591">INDEX($K:$P,ROW(),MATCH(AI$3,$K$2:$P$2,0))</f>
        <v>20</v>
      </c>
      <c r="AJ1591" s="147" cm="1">
        <f t="array" ref="AJ1591">INDEX($K:$P,ROW(),MATCH(AJ$3,$K$2:$P$2,0))</f>
        <v>20</v>
      </c>
      <c r="AK1591" s="147" cm="1">
        <f t="array" ref="AK1591">INDEX($K:$P,ROW(),MATCH(AK$3,$K$2:$P$2,0))</f>
        <v>20</v>
      </c>
      <c r="AL1591" s="147" cm="1">
        <f t="array" ref="AL1591">INDEX($K:$P,ROW(),MATCH(AL$3,$K$2:$P$2,0))</f>
        <v>20</v>
      </c>
      <c r="AM1591" s="147" cm="1">
        <f t="array" ref="AM1591">INDEX($K:$P,ROW(),MATCH(AM$3,$K$2:$P$2,0))</f>
        <v>20</v>
      </c>
      <c r="AN1591" s="147" cm="1">
        <f t="array" ref="AN1591">INDEX($K:$P,ROW(),MATCH(AN$3,$K$2:$P$2,0))</f>
        <v>20</v>
      </c>
      <c r="AO1591" s="147" cm="1">
        <f t="array" ref="AO1591">INDEX($K:$P,ROW(),MATCH(AO$3,$K$2:$P$2,0))</f>
        <v>20</v>
      </c>
      <c r="AP1591" s="147" cm="1">
        <f t="array" ref="AP1591">INDEX($K:$P,ROW(),MATCH(AP$3,$K$2:$P$2,0))</f>
        <v>20</v>
      </c>
      <c r="AQ1591" s="147" cm="1">
        <f t="array" ref="AQ1591">INDEX($K:$P,ROW(),MATCH(AQ$3,$K$2:$P$2,0))</f>
        <v>20</v>
      </c>
      <c r="AR1591" s="147" cm="1">
        <f t="array" ref="AR1591">INDEX($K:$P,ROW(),MATCH(AR$3,$K$2:$P$2,0))</f>
        <v>20</v>
      </c>
      <c r="AS1591" s="147" cm="1">
        <f t="array" ref="AS1591">INDEX($K:$P,ROW(),MATCH(AS$3,$K$2:$P$2,0))</f>
        <v>20</v>
      </c>
      <c r="AT1591" s="147" cm="1">
        <f t="array" ref="AT1591">INDEX($K:$P,ROW(),MATCH(AT$3,$K$2:$P$2,0))</f>
        <v>20</v>
      </c>
      <c r="AU1591" s="147" cm="1">
        <f t="array" ref="AU1591">INDEX($K:$P,ROW(),MATCH(AU$3,$K$2:$P$2,0))</f>
        <v>20</v>
      </c>
      <c r="AV1591" s="147" cm="1">
        <f t="array" ref="AV1591">INDEX($K:$P,ROW(),MATCH(AV$3,$K$2:$P$2,0))</f>
        <v>20</v>
      </c>
      <c r="AW1591" s="147" cm="1">
        <f t="array" ref="AW1591">INDEX($K:$P,ROW(),MATCH(AW$3,$K$2:$P$2,0))</f>
        <v>20</v>
      </c>
      <c r="AX1591" s="147" cm="1">
        <f t="array" ref="AX1591">INDEX($K:$P,ROW(),MATCH(AX$3,$K$2:$P$2,0))</f>
        <v>20</v>
      </c>
      <c r="AY1591" s="147" cm="1">
        <f t="array" ref="AY1591">INDEX($K:$P,ROW(),MATCH(AY$3,$K$2:$P$2,0))</f>
        <v>20</v>
      </c>
      <c r="AZ1591" s="147" cm="1">
        <f t="array" ref="AZ1591">INDEX($K:$P,ROW(),MATCH(AZ$3,$K$2:$P$2,0))</f>
        <v>20</v>
      </c>
      <c r="BA1591" s="147" cm="1">
        <f t="array" ref="BA1591">INDEX($K:$P,ROW(),MATCH(BA$3,$K$2:$P$2,0))</f>
        <v>20</v>
      </c>
      <c r="BB1591" s="147" cm="1">
        <f t="array" ref="BB1591">INDEX($K:$P,ROW(),MATCH(BB$3,$K$2:$P$2,0))</f>
        <v>20</v>
      </c>
      <c r="BC1591" s="147" cm="1">
        <f t="array" ref="BC1591">INDEX($K:$P,ROW(),MATCH(BC$3,$K$2:$P$2,0))</f>
        <v>20</v>
      </c>
      <c r="BD1591" s="147" cm="1">
        <f t="array" ref="BD1591">INDEX($K:$P,ROW(),MATCH(BD$3,$K$2:$P$2,0))</f>
        <v>20</v>
      </c>
      <c r="BE1591" s="147" cm="1">
        <f t="array" ref="BE1591">INDEX($K:$P,ROW(),MATCH(BE$3,$K$2:$P$2,0))</f>
        <v>20</v>
      </c>
      <c r="BF1591" s="147" cm="1">
        <f t="array" ref="BF1591">INDEX($K:$P,ROW(),MATCH(BF$3,$K$2:$P$2,0))</f>
        <v>20</v>
      </c>
      <c r="BG1591" s="147" cm="1">
        <f t="array" ref="BG1591">INDEX($K:$P,ROW(),MATCH(BG$3,$K$2:$P$2,0))</f>
        <v>20</v>
      </c>
      <c r="BH1591" s="147" cm="1">
        <f t="array" ref="BH1591">INDEX($K:$P,ROW(),MATCH(BH$3,$K$2:$P$2,0))</f>
        <v>20</v>
      </c>
      <c r="BI1591" s="147" cm="1">
        <f t="array" ref="BI1591">INDEX($K:$P,ROW(),MATCH(BI$3,$K$2:$P$2,0))</f>
        <v>20</v>
      </c>
      <c r="BJ1591" s="147" cm="1">
        <f t="array" ref="BJ1591">INDEX($K:$P,ROW(),MATCH(BJ$3,$K$2:$P$2,0))</f>
        <v>20</v>
      </c>
      <c r="BK1591" s="147" cm="1">
        <f t="array" ref="BK1591">INDEX($K:$P,ROW(),MATCH(BK$3,$K$2:$P$2,0))</f>
        <v>20</v>
      </c>
      <c r="BL1591" s="147" cm="1">
        <f t="array" ref="BL1591">INDEX($K:$P,ROW(),MATCH(BL$3,$K$2:$P$2,0))</f>
        <v>20</v>
      </c>
      <c r="BM1591" s="147" cm="1">
        <f t="array" ref="BM1591">INDEX($K:$P,ROW(),MATCH(BM$3,$K$2:$P$2,0))</f>
        <v>20</v>
      </c>
      <c r="BN1591" s="147" cm="1">
        <f t="array" ref="BN1591">INDEX($K:$P,ROW(),MATCH(BN$3,$K$2:$P$2,0))</f>
        <v>20</v>
      </c>
      <c r="BO1591" s="147" cm="1">
        <f t="array" ref="BO1591">INDEX($K:$P,ROW(),MATCH(BO$3,$K$2:$P$2,0))</f>
        <v>20</v>
      </c>
      <c r="BP1591" s="147" cm="1">
        <f t="array" ref="BP1591">INDEX($K:$P,ROW(),MATCH(BP$3,$K$2:$P$2,0))</f>
        <v>20</v>
      </c>
      <c r="BQ1591" s="147" cm="1">
        <f t="array" ref="BQ1591">INDEX($K:$P,ROW(),MATCH(BQ$3,$K$2:$P$2,0))</f>
        <v>20</v>
      </c>
      <c r="BR1591" s="147" cm="1">
        <f t="array" ref="BR1591">INDEX($K:$P,ROW(),MATCH(BR$3,$K$2:$P$2,0))</f>
        <v>20</v>
      </c>
      <c r="BS1591" s="147" cm="1">
        <f t="array" ref="BS1591">INDEX($K:$P,ROW(),MATCH(BS$3,$K$2:$P$2,0))</f>
        <v>20</v>
      </c>
      <c r="BT1591" s="147" cm="1">
        <f t="array" ref="BT1591">INDEX($K:$P,ROW(),MATCH(BT$3,$K$2:$P$2,0))</f>
        <v>20</v>
      </c>
      <c r="BU1591" s="147" cm="1">
        <f t="array" ref="BU1591">INDEX($K:$P,ROW(),MATCH(BU$3,$K$2:$P$2,0))</f>
        <v>20</v>
      </c>
      <c r="BV1591" s="147" cm="1">
        <f t="array" ref="BV1591">INDEX($K:$P,ROW(),MATCH(BV$3,$K$2:$P$2,0))</f>
        <v>20</v>
      </c>
      <c r="BW1591" s="147" cm="1">
        <f t="array" ref="BW1591">INDEX($K:$P,ROW(),MATCH(BW$3,$K$2:$P$2,0))</f>
        <v>20</v>
      </c>
      <c r="BX1591" s="147" cm="1">
        <f t="array" ref="BX1591">INDEX($K:$P,ROW(),MATCH(BX$3,$K$2:$P$2,0))</f>
        <v>20</v>
      </c>
      <c r="BY1591" s="147" cm="1">
        <f t="array" ref="BY1591">INDEX($K:$P,ROW(),MATCH(BY$3,$K$2:$P$2,0))</f>
        <v>20</v>
      </c>
      <c r="BZ1591" s="147" cm="1">
        <f t="array" ref="BZ1591">INDEX($K:$P,ROW(),MATCH(BZ$3,$K$2:$P$2,0))</f>
        <v>20</v>
      </c>
      <c r="CA1591" s="147" cm="1">
        <f t="array" ref="CA1591">INDEX($K:$P,ROW(),MATCH(CA$3,$K$2:$P$2,0))</f>
        <v>20</v>
      </c>
      <c r="CB1591" s="147" cm="1">
        <f t="array" ref="CB1591">INDEX($K:$P,ROW(),MATCH(CB$3,$K$2:$P$2,0))</f>
        <v>20</v>
      </c>
      <c r="CC1591" s="147" cm="1">
        <f t="array" ref="CC1591">INDEX($K:$P,ROW(),MATCH(CC$3,$K$2:$P$2,0))</f>
        <v>20</v>
      </c>
      <c r="CD1591" s="147" cm="1">
        <f t="array" ref="CD1591">INDEX($K:$P,ROW(),MATCH(CD$3,$K$2:$P$2,0))</f>
        <v>20</v>
      </c>
      <c r="CE1591" s="147" cm="1">
        <f t="array" ref="CE1591">INDEX($K:$P,ROW(),MATCH(CE$3,$K$2:$P$2,0))</f>
        <v>20</v>
      </c>
      <c r="CF1591" s="147" cm="1">
        <f t="array" ref="CF1591">INDEX($K:$P,ROW(),MATCH(CF$3,$K$2:$P$2,0))</f>
        <v>20</v>
      </c>
      <c r="CG1591" s="147" cm="1">
        <f t="array" ref="CG1591">INDEX($K:$P,ROW(),MATCH(CG$3,$K$2:$P$2,0))</f>
        <v>20</v>
      </c>
      <c r="CH1591" s="147" cm="1">
        <f t="array" ref="CH1591">INDEX($K:$P,ROW(),MATCH(CH$3,$K$2:$P$2,0))</f>
        <v>20</v>
      </c>
      <c r="CI1591" s="147" cm="1">
        <f t="array" ref="CI1591">INDEX($K:$P,ROW(),MATCH(CI$3,$K$2:$P$2,0))</f>
        <v>20</v>
      </c>
      <c r="CJ1591" s="147" cm="1">
        <f t="array" ref="CJ1591">INDEX($K:$P,ROW(),MATCH(CJ$3,$K$2:$P$2,0))</f>
        <v>20</v>
      </c>
      <c r="CK1591" s="147" cm="1">
        <f t="array" ref="CK1591">INDEX($K:$P,ROW(),MATCH(CK$3,$K$2:$P$2,0))</f>
        <v>20</v>
      </c>
      <c r="CL1591" s="147" cm="1">
        <f t="array" ref="CL1591">INDEX($K:$P,ROW(),MATCH(CL$3,$K$2:$P$2,0))</f>
        <v>20</v>
      </c>
      <c r="CN1591" s="60"/>
      <c r="CO1591" s="147" t="e" cm="1">
        <f t="array" ref="CO1591">INDEX($K:$P,ROW(),MATCH(CO$3,$K$2:$P$2,0))</f>
        <v>#N/A</v>
      </c>
      <c r="CP1591" s="147" t="e" cm="1">
        <f t="array" ref="CP1591">INDEX($K:$P,ROW(),MATCH(CP$3,$K$2:$P$2,0))</f>
        <v>#N/A</v>
      </c>
      <c r="CQ1591" s="147" t="e" cm="1">
        <f t="array" ref="CQ1591">INDEX($K:$P,ROW(),MATCH(CQ$3,$K$2:$P$2,0))</f>
        <v>#N/A</v>
      </c>
      <c r="CR1591" s="147" t="e" cm="1">
        <f t="array" ref="CR1591">INDEX($K:$P,ROW(),MATCH(CR$3,$K$2:$P$2,0))</f>
        <v>#N/A</v>
      </c>
      <c r="CS1591" s="147" t="e" cm="1">
        <f t="array" ref="CS1591">INDEX($K:$P,ROW(),MATCH(CS$3,$K$2:$P$2,0))</f>
        <v>#N/A</v>
      </c>
      <c r="CT1591" s="147" t="e" cm="1">
        <f t="array" ref="CT1591">INDEX($K:$P,ROW(),MATCH(CT$3,$K$2:$P$2,0))</f>
        <v>#N/A</v>
      </c>
      <c r="CU1591" s="147" t="e" cm="1">
        <f t="array" ref="CU1591">INDEX($K:$P,ROW(),MATCH(CU$3,$K$2:$P$2,0))</f>
        <v>#N/A</v>
      </c>
      <c r="CV1591" s="147" t="e" cm="1">
        <f t="array" ref="CV1591">INDEX($K:$P,ROW(),MATCH(CV$3,$K$2:$P$2,0))</f>
        <v>#N/A</v>
      </c>
      <c r="CW1591" s="147" t="e" cm="1">
        <f t="array" ref="CW1591">INDEX($K:$P,ROW(),MATCH(CW$3,$K$2:$P$2,0))</f>
        <v>#N/A</v>
      </c>
      <c r="CX1591" s="147" t="e" cm="1">
        <f t="array" ref="CX1591">INDEX($K:$P,ROW(),MATCH(CX$3,$K$2:$P$2,0))</f>
        <v>#N/A</v>
      </c>
      <c r="CY1591" s="147" t="e" cm="1">
        <f t="array" ref="CY1591">INDEX($K:$P,ROW(),MATCH(CY$3,$K$2:$P$2,0))</f>
        <v>#N/A</v>
      </c>
      <c r="CZ1591" s="147" t="e" cm="1">
        <f t="array" ref="CZ1591">INDEX($K:$P,ROW(),MATCH(CZ$3,$K$2:$P$2,0))</f>
        <v>#N/A</v>
      </c>
      <c r="DA1591" s="147" t="e" cm="1">
        <f t="array" ref="DA1591">INDEX($K:$P,ROW(),MATCH(DA$3,$K$2:$P$2,0))</f>
        <v>#N/A</v>
      </c>
      <c r="DB1591" s="147" t="e" cm="1">
        <f t="array" ref="DB1591">INDEX($K:$P,ROW(),MATCH(DB$3,$K$2:$P$2,0))</f>
        <v>#N/A</v>
      </c>
      <c r="DC1591" s="147" t="e" cm="1">
        <f t="array" ref="DC1591">INDEX($K:$P,ROW(),MATCH(DC$3,$K$2:$P$2,0))</f>
        <v>#N/A</v>
      </c>
      <c r="DD1591" s="147" t="e" cm="1">
        <f t="array" ref="DD1591">INDEX($K:$P,ROW(),MATCH(DD$3,$K$2:$P$2,0))</f>
        <v>#N/A</v>
      </c>
      <c r="DE1591" s="147" t="e" cm="1">
        <f t="array" ref="DE1591">INDEX($K:$P,ROW(),MATCH(DE$3,$K$2:$P$2,0))</f>
        <v>#N/A</v>
      </c>
      <c r="DF1591" s="147" t="e" cm="1">
        <f t="array" ref="DF1591">INDEX($K:$P,ROW(),MATCH(DF$3,$K$2:$P$2,0))</f>
        <v>#N/A</v>
      </c>
      <c r="DG1591" s="147" t="e" cm="1">
        <f t="array" ref="DG1591">INDEX($K:$P,ROW(),MATCH(DG$3,$K$2:$P$2,0))</f>
        <v>#N/A</v>
      </c>
      <c r="DH1591" s="147" t="e" cm="1">
        <f t="array" ref="DH1591">INDEX($K:$P,ROW(),MATCH(DH$3,$K$2:$P$2,0))</f>
        <v>#N/A</v>
      </c>
      <c r="DI1591" s="147" t="e" cm="1">
        <f t="array" ref="DI1591">INDEX($K:$P,ROW(),MATCH(DI$3,$K$2:$P$2,0))</f>
        <v>#N/A</v>
      </c>
      <c r="DJ1591" s="147" t="e" cm="1">
        <f t="array" ref="DJ1591">INDEX($K:$P,ROW(),MATCH(DJ$3,$K$2:$P$2,0))</f>
        <v>#N/A</v>
      </c>
      <c r="DK1591" s="147" t="e" cm="1">
        <f t="array" ref="DK1591">INDEX($K:$P,ROW(),MATCH(DK$3,$K$2:$P$2,0))</f>
        <v>#N/A</v>
      </c>
      <c r="DL1591" s="147" t="e" cm="1">
        <f t="array" ref="DL1591">INDEX($K:$P,ROW(),MATCH(DL$3,$K$2:$P$2,0))</f>
        <v>#N/A</v>
      </c>
    </row>
    <row r="1592" spans="2:116" x14ac:dyDescent="0.4">
      <c r="C1592" t="s">
        <v>198</v>
      </c>
      <c r="D1592" t="s">
        <v>773</v>
      </c>
      <c r="E1592" s="8" t="str">
        <f t="shared" si="2114"/>
        <v>1592 SUB-S</v>
      </c>
      <c r="G1592" s="126" t="str">
        <f>"Revenue - "&amp;SUBSTITUTE(G1579,":","")</f>
        <v>Revenue - Subscription revenue - secondary volume driven</v>
      </c>
      <c r="H1592" s="27"/>
      <c r="I1592" s="78"/>
      <c r="J1592" s="78"/>
      <c r="K1592" s="63">
        <f t="shared" ref="K1592:P1592" ca="1" si="2139">SUMIF($3:$3,K$2,1592:1592)</f>
        <v>1368000</v>
      </c>
      <c r="L1592" s="63">
        <f t="shared" ca="1" si="2139"/>
        <v>4104000</v>
      </c>
      <c r="M1592" s="63">
        <f t="shared" ca="1" si="2139"/>
        <v>6840000</v>
      </c>
      <c r="N1592" s="63">
        <f t="shared" ca="1" si="2139"/>
        <v>9576000</v>
      </c>
      <c r="O1592" s="63">
        <f t="shared" ca="1" si="2139"/>
        <v>12312000</v>
      </c>
      <c r="P1592" s="63">
        <f t="shared" ca="1" si="2139"/>
        <v>15048000</v>
      </c>
      <c r="R1592" s="33"/>
      <c r="S1592" s="148">
        <f t="shared" ref="S1592:AX1592" ca="1" si="2140">S1591*AVERAGE(S1587,S1583)</f>
        <v>9500</v>
      </c>
      <c r="T1592" s="148">
        <f t="shared" ca="1" si="2140"/>
        <v>28500</v>
      </c>
      <c r="U1592" s="148">
        <f t="shared" ca="1" si="2140"/>
        <v>47500</v>
      </c>
      <c r="V1592" s="148">
        <f t="shared" ca="1" si="2140"/>
        <v>66500</v>
      </c>
      <c r="W1592" s="148">
        <f t="shared" ca="1" si="2140"/>
        <v>85500</v>
      </c>
      <c r="X1592" s="148">
        <f t="shared" ca="1" si="2140"/>
        <v>104500</v>
      </c>
      <c r="Y1592" s="148">
        <f t="shared" ca="1" si="2140"/>
        <v>123500</v>
      </c>
      <c r="Z1592" s="148">
        <f t="shared" ca="1" si="2140"/>
        <v>142500</v>
      </c>
      <c r="AA1592" s="148">
        <f t="shared" ca="1" si="2140"/>
        <v>161500</v>
      </c>
      <c r="AB1592" s="148">
        <f t="shared" ca="1" si="2140"/>
        <v>180500</v>
      </c>
      <c r="AC1592" s="148">
        <f t="shared" ca="1" si="2140"/>
        <v>199500</v>
      </c>
      <c r="AD1592" s="148">
        <f t="shared" ca="1" si="2140"/>
        <v>218500</v>
      </c>
      <c r="AE1592" s="148">
        <f t="shared" ca="1" si="2140"/>
        <v>237500</v>
      </c>
      <c r="AF1592" s="148">
        <f t="shared" ca="1" si="2140"/>
        <v>256500</v>
      </c>
      <c r="AG1592" s="148">
        <f t="shared" ca="1" si="2140"/>
        <v>275500</v>
      </c>
      <c r="AH1592" s="148">
        <f t="shared" ca="1" si="2140"/>
        <v>294500</v>
      </c>
      <c r="AI1592" s="148">
        <f t="shared" ca="1" si="2140"/>
        <v>313500</v>
      </c>
      <c r="AJ1592" s="148">
        <f t="shared" ca="1" si="2140"/>
        <v>332500</v>
      </c>
      <c r="AK1592" s="148">
        <f t="shared" ca="1" si="2140"/>
        <v>351500</v>
      </c>
      <c r="AL1592" s="148">
        <f t="shared" ca="1" si="2140"/>
        <v>370500</v>
      </c>
      <c r="AM1592" s="148">
        <f t="shared" ca="1" si="2140"/>
        <v>389500</v>
      </c>
      <c r="AN1592" s="148">
        <f t="shared" ca="1" si="2140"/>
        <v>408500</v>
      </c>
      <c r="AO1592" s="148">
        <f t="shared" ca="1" si="2140"/>
        <v>427500</v>
      </c>
      <c r="AP1592" s="148">
        <f t="shared" ca="1" si="2140"/>
        <v>446500</v>
      </c>
      <c r="AQ1592" s="148">
        <f t="shared" ca="1" si="2140"/>
        <v>465500</v>
      </c>
      <c r="AR1592" s="148">
        <f t="shared" ca="1" si="2140"/>
        <v>484500</v>
      </c>
      <c r="AS1592" s="148">
        <f t="shared" ca="1" si="2140"/>
        <v>503500</v>
      </c>
      <c r="AT1592" s="148">
        <f t="shared" ca="1" si="2140"/>
        <v>522500</v>
      </c>
      <c r="AU1592" s="148">
        <f t="shared" ca="1" si="2140"/>
        <v>541500</v>
      </c>
      <c r="AV1592" s="148">
        <f t="shared" ca="1" si="2140"/>
        <v>560500</v>
      </c>
      <c r="AW1592" s="148">
        <f t="shared" ca="1" si="2140"/>
        <v>579500</v>
      </c>
      <c r="AX1592" s="148">
        <f t="shared" ca="1" si="2140"/>
        <v>598500</v>
      </c>
      <c r="AY1592" s="148">
        <f t="shared" ref="AY1592:CD1592" ca="1" si="2141">AY1591*AVERAGE(AY1587,AY1583)</f>
        <v>617500</v>
      </c>
      <c r="AZ1592" s="148">
        <f t="shared" ca="1" si="2141"/>
        <v>636500</v>
      </c>
      <c r="BA1592" s="148">
        <f t="shared" ca="1" si="2141"/>
        <v>655500</v>
      </c>
      <c r="BB1592" s="148">
        <f t="shared" ca="1" si="2141"/>
        <v>674500</v>
      </c>
      <c r="BC1592" s="148">
        <f t="shared" ca="1" si="2141"/>
        <v>693500</v>
      </c>
      <c r="BD1592" s="148">
        <f t="shared" ca="1" si="2141"/>
        <v>712500</v>
      </c>
      <c r="BE1592" s="148">
        <f t="shared" ca="1" si="2141"/>
        <v>731500</v>
      </c>
      <c r="BF1592" s="148">
        <f t="shared" ca="1" si="2141"/>
        <v>750500</v>
      </c>
      <c r="BG1592" s="148">
        <f t="shared" ca="1" si="2141"/>
        <v>769500</v>
      </c>
      <c r="BH1592" s="148">
        <f t="shared" ca="1" si="2141"/>
        <v>788500</v>
      </c>
      <c r="BI1592" s="148">
        <f t="shared" ca="1" si="2141"/>
        <v>807500</v>
      </c>
      <c r="BJ1592" s="148">
        <f t="shared" ca="1" si="2141"/>
        <v>826500</v>
      </c>
      <c r="BK1592" s="148">
        <f t="shared" ca="1" si="2141"/>
        <v>845500</v>
      </c>
      <c r="BL1592" s="148">
        <f t="shared" ca="1" si="2141"/>
        <v>864500</v>
      </c>
      <c r="BM1592" s="148">
        <f t="shared" ca="1" si="2141"/>
        <v>883500</v>
      </c>
      <c r="BN1592" s="148">
        <f t="shared" ca="1" si="2141"/>
        <v>902500</v>
      </c>
      <c r="BO1592" s="148">
        <f t="shared" ca="1" si="2141"/>
        <v>921500</v>
      </c>
      <c r="BP1592" s="148">
        <f t="shared" ca="1" si="2141"/>
        <v>940500</v>
      </c>
      <c r="BQ1592" s="148">
        <f t="shared" ca="1" si="2141"/>
        <v>959500</v>
      </c>
      <c r="BR1592" s="148">
        <f t="shared" ca="1" si="2141"/>
        <v>978500</v>
      </c>
      <c r="BS1592" s="148">
        <f t="shared" ca="1" si="2141"/>
        <v>997500</v>
      </c>
      <c r="BT1592" s="148">
        <f t="shared" ca="1" si="2141"/>
        <v>1016500</v>
      </c>
      <c r="BU1592" s="148">
        <f t="shared" ca="1" si="2141"/>
        <v>1035500</v>
      </c>
      <c r="BV1592" s="148">
        <f t="shared" ca="1" si="2141"/>
        <v>1054500</v>
      </c>
      <c r="BW1592" s="148">
        <f t="shared" ca="1" si="2141"/>
        <v>1073500</v>
      </c>
      <c r="BX1592" s="148">
        <f t="shared" ca="1" si="2141"/>
        <v>1092500</v>
      </c>
      <c r="BY1592" s="148">
        <f t="shared" ca="1" si="2141"/>
        <v>1111500</v>
      </c>
      <c r="BZ1592" s="148">
        <f t="shared" ca="1" si="2141"/>
        <v>1130500</v>
      </c>
      <c r="CA1592" s="148">
        <f t="shared" ca="1" si="2141"/>
        <v>1149500</v>
      </c>
      <c r="CB1592" s="148">
        <f t="shared" ca="1" si="2141"/>
        <v>1168500</v>
      </c>
      <c r="CC1592" s="148">
        <f t="shared" ca="1" si="2141"/>
        <v>1187500</v>
      </c>
      <c r="CD1592" s="148">
        <f t="shared" ca="1" si="2141"/>
        <v>1206500</v>
      </c>
      <c r="CE1592" s="148">
        <f t="shared" ref="CE1592:CL1592" ca="1" si="2142">CE1591*AVERAGE(CE1587,CE1583)</f>
        <v>1225500</v>
      </c>
      <c r="CF1592" s="148">
        <f t="shared" ca="1" si="2142"/>
        <v>1244500</v>
      </c>
      <c r="CG1592" s="148">
        <f t="shared" ca="1" si="2142"/>
        <v>1263500</v>
      </c>
      <c r="CH1592" s="148">
        <f t="shared" ca="1" si="2142"/>
        <v>1282500</v>
      </c>
      <c r="CI1592" s="148">
        <f t="shared" ca="1" si="2142"/>
        <v>1301500</v>
      </c>
      <c r="CJ1592" s="148">
        <f t="shared" ca="1" si="2142"/>
        <v>1320500</v>
      </c>
      <c r="CK1592" s="148">
        <f t="shared" ca="1" si="2142"/>
        <v>1339500</v>
      </c>
      <c r="CL1592" s="148">
        <f t="shared" ca="1" si="2142"/>
        <v>1358500</v>
      </c>
      <c r="CN1592" s="78"/>
      <c r="CO1592" s="148" t="e">
        <f t="shared" ref="CO1592:DK1592" ca="1" si="2143">CO1591*AVERAGE(CO1587,CO1583)</f>
        <v>#N/A</v>
      </c>
      <c r="CP1592" s="148" t="e">
        <f t="shared" ca="1" si="2143"/>
        <v>#N/A</v>
      </c>
      <c r="CQ1592" s="148" t="e">
        <f t="shared" ca="1" si="2143"/>
        <v>#N/A</v>
      </c>
      <c r="CR1592" s="148" t="e">
        <f t="shared" ca="1" si="2143"/>
        <v>#N/A</v>
      </c>
      <c r="CS1592" s="148" t="e">
        <f t="shared" ca="1" si="2143"/>
        <v>#N/A</v>
      </c>
      <c r="CT1592" s="148" t="e">
        <f t="shared" ca="1" si="2143"/>
        <v>#N/A</v>
      </c>
      <c r="CU1592" s="148" t="e">
        <f t="shared" ca="1" si="2143"/>
        <v>#N/A</v>
      </c>
      <c r="CV1592" s="148" t="e">
        <f t="shared" ca="1" si="2143"/>
        <v>#N/A</v>
      </c>
      <c r="CW1592" s="148" t="e">
        <f t="shared" ca="1" si="2143"/>
        <v>#N/A</v>
      </c>
      <c r="CX1592" s="148" t="e">
        <f t="shared" ca="1" si="2143"/>
        <v>#N/A</v>
      </c>
      <c r="CY1592" s="148" t="e">
        <f t="shared" ca="1" si="2143"/>
        <v>#N/A</v>
      </c>
      <c r="CZ1592" s="148" t="e">
        <f t="shared" ca="1" si="2143"/>
        <v>#N/A</v>
      </c>
      <c r="DA1592" s="148" t="e">
        <f t="shared" ca="1" si="2143"/>
        <v>#N/A</v>
      </c>
      <c r="DB1592" s="148" t="e">
        <f t="shared" ca="1" si="2143"/>
        <v>#N/A</v>
      </c>
      <c r="DC1592" s="148" t="e">
        <f t="shared" ca="1" si="2143"/>
        <v>#N/A</v>
      </c>
      <c r="DD1592" s="148" t="e">
        <f t="shared" ca="1" si="2143"/>
        <v>#N/A</v>
      </c>
      <c r="DE1592" s="148" t="e">
        <f t="shared" ca="1" si="2143"/>
        <v>#N/A</v>
      </c>
      <c r="DF1592" s="148" t="e">
        <f t="shared" ca="1" si="2143"/>
        <v>#N/A</v>
      </c>
      <c r="DG1592" s="148" t="e">
        <f t="shared" ca="1" si="2143"/>
        <v>#N/A</v>
      </c>
      <c r="DH1592" s="148" t="e">
        <f t="shared" ca="1" si="2143"/>
        <v>#N/A</v>
      </c>
      <c r="DI1592" s="148" t="e">
        <f t="shared" ca="1" si="2143"/>
        <v>#N/A</v>
      </c>
      <c r="DJ1592" s="148" t="e">
        <f t="shared" ca="1" si="2143"/>
        <v>#N/A</v>
      </c>
      <c r="DK1592" s="148" t="e">
        <f t="shared" ca="1" si="2143"/>
        <v>#N/A</v>
      </c>
      <c r="DL1592" s="148" t="e">
        <f t="shared" ref="DL1592" ca="1" si="2144">DL1591*AVERAGE(DL1587,DL1583)</f>
        <v>#N/A</v>
      </c>
    </row>
    <row r="1593" spans="2:116" x14ac:dyDescent="0.4">
      <c r="B1593" t="s">
        <v>244</v>
      </c>
      <c r="D1593" t="s">
        <v>773</v>
      </c>
      <c r="E1593" s="8" t="str">
        <f t="shared" si="2114"/>
        <v>1593 SUB-S</v>
      </c>
      <c r="S1593" s="72"/>
      <c r="T1593" s="72"/>
      <c r="U1593" s="72"/>
      <c r="V1593" s="72"/>
      <c r="W1593" s="72"/>
      <c r="X1593" s="72"/>
      <c r="Y1593" s="72"/>
      <c r="Z1593" s="72"/>
      <c r="AA1593" s="72"/>
      <c r="AB1593" s="72"/>
      <c r="AC1593" s="72"/>
      <c r="AD1593" s="72"/>
      <c r="AE1593" s="72"/>
      <c r="AF1593" s="72"/>
      <c r="AG1593" s="72"/>
      <c r="AH1593" s="72"/>
      <c r="AI1593" s="72"/>
      <c r="AJ1593" s="72"/>
      <c r="AK1593" s="72"/>
      <c r="AL1593" s="72"/>
      <c r="AM1593" s="72"/>
      <c r="AN1593" s="72"/>
      <c r="AO1593" s="72"/>
      <c r="AP1593" s="72"/>
      <c r="AQ1593" s="72"/>
      <c r="AR1593" s="72"/>
      <c r="AS1593" s="72"/>
      <c r="AT1593" s="72"/>
      <c r="AU1593" s="72"/>
      <c r="AV1593" s="72"/>
      <c r="AW1593" s="72"/>
      <c r="AX1593" s="72"/>
      <c r="AY1593" s="72"/>
      <c r="AZ1593" s="72"/>
      <c r="BA1593" s="72"/>
      <c r="BB1593" s="72"/>
      <c r="BC1593" s="72"/>
      <c r="BD1593" s="72"/>
      <c r="BE1593" s="72"/>
      <c r="BF1593" s="72"/>
      <c r="BG1593" s="72"/>
      <c r="BH1593" s="72"/>
      <c r="BI1593" s="72"/>
      <c r="BJ1593" s="72"/>
      <c r="BK1593" s="72"/>
      <c r="BL1593" s="72"/>
      <c r="BM1593" s="72"/>
      <c r="BN1593" s="72"/>
      <c r="BO1593" s="72"/>
      <c r="BP1593" s="72"/>
      <c r="BQ1593" s="72"/>
      <c r="BR1593" s="72"/>
      <c r="BS1593" s="72"/>
      <c r="BT1593" s="72"/>
      <c r="BU1593" s="72"/>
      <c r="BV1593" s="72"/>
      <c r="BW1593" s="72"/>
      <c r="BX1593" s="72"/>
      <c r="BY1593" s="72"/>
      <c r="BZ1593" s="72"/>
      <c r="CA1593" s="72"/>
      <c r="CB1593" s="72"/>
      <c r="CC1593" s="72"/>
      <c r="CD1593" s="72"/>
      <c r="CE1593" s="72"/>
      <c r="CF1593" s="72"/>
      <c r="CG1593" s="72"/>
      <c r="CH1593" s="72"/>
      <c r="CI1593" s="72"/>
      <c r="CJ1593" s="72"/>
      <c r="CK1593" s="72"/>
      <c r="CL1593" s="72"/>
      <c r="CO1593" s="72"/>
      <c r="CP1593" s="72"/>
      <c r="CQ1593" s="72"/>
      <c r="CR1593" s="72"/>
      <c r="CS1593" s="72"/>
      <c r="CT1593" s="72"/>
      <c r="CU1593" s="72"/>
      <c r="CV1593" s="72"/>
      <c r="CW1593" s="72"/>
      <c r="CX1593" s="72"/>
      <c r="CY1593" s="72"/>
      <c r="CZ1593" s="72"/>
      <c r="DA1593" s="72"/>
      <c r="DB1593" s="72"/>
      <c r="DC1593" s="72"/>
      <c r="DD1593" s="72"/>
      <c r="DE1593" s="72"/>
      <c r="DF1593" s="72"/>
      <c r="DG1593" s="72"/>
      <c r="DH1593" s="72"/>
      <c r="DI1593" s="72"/>
      <c r="DJ1593" s="72"/>
      <c r="DK1593" s="72"/>
      <c r="DL1593" s="72"/>
    </row>
    <row r="1594" spans="2:116" x14ac:dyDescent="0.4">
      <c r="B1594" t="s">
        <v>332</v>
      </c>
      <c r="D1594" t="s">
        <v>773</v>
      </c>
      <c r="E1594" s="8" t="str">
        <f t="shared" si="2114"/>
        <v>1594 SUB-S</v>
      </c>
      <c r="G1594" s="8" t="str">
        <f>G1571</f>
        <v>(Primary label)</v>
      </c>
      <c r="S1594" s="72"/>
      <c r="T1594" s="72"/>
      <c r="U1594" s="72"/>
      <c r="V1594" s="72"/>
      <c r="W1594" s="72"/>
      <c r="X1594" s="72"/>
      <c r="Y1594" s="72"/>
      <c r="Z1594" s="72"/>
      <c r="AA1594" s="72"/>
      <c r="AB1594" s="72"/>
      <c r="AC1594" s="72"/>
      <c r="AD1594" s="72"/>
      <c r="AE1594" s="72"/>
      <c r="AF1594" s="72"/>
      <c r="AG1594" s="72"/>
      <c r="AH1594" s="72"/>
      <c r="AI1594" s="72"/>
      <c r="AJ1594" s="72"/>
      <c r="AK1594" s="72"/>
      <c r="AL1594" s="72"/>
      <c r="AM1594" s="72"/>
      <c r="AN1594" s="72"/>
      <c r="AO1594" s="72"/>
      <c r="AP1594" s="72"/>
      <c r="AQ1594" s="72"/>
      <c r="AR1594" s="72"/>
      <c r="AS1594" s="72"/>
      <c r="AT1594" s="72"/>
      <c r="AU1594" s="72"/>
      <c r="AV1594" s="72"/>
      <c r="AW1594" s="72"/>
      <c r="AX1594" s="72"/>
      <c r="AY1594" s="72"/>
      <c r="AZ1594" s="72"/>
      <c r="BA1594" s="72"/>
      <c r="BB1594" s="72"/>
      <c r="BC1594" s="72"/>
      <c r="BD1594" s="72"/>
      <c r="BE1594" s="72"/>
      <c r="BF1594" s="72"/>
      <c r="BG1594" s="72"/>
      <c r="BH1594" s="72"/>
      <c r="BI1594" s="72"/>
      <c r="BJ1594" s="72"/>
      <c r="BK1594" s="72"/>
      <c r="BL1594" s="72"/>
      <c r="BM1594" s="72"/>
      <c r="BN1594" s="72"/>
      <c r="BO1594" s="72"/>
      <c r="BP1594" s="72"/>
      <c r="BQ1594" s="72"/>
      <c r="BR1594" s="72"/>
      <c r="BS1594" s="72"/>
      <c r="BT1594" s="72"/>
      <c r="BU1594" s="72"/>
      <c r="BV1594" s="72"/>
      <c r="BW1594" s="72"/>
      <c r="BX1594" s="72"/>
      <c r="BY1594" s="72"/>
      <c r="BZ1594" s="72"/>
      <c r="CA1594" s="72"/>
      <c r="CB1594" s="72"/>
      <c r="CC1594" s="72"/>
      <c r="CD1594" s="72"/>
      <c r="CE1594" s="72"/>
      <c r="CF1594" s="72"/>
      <c r="CG1594" s="72"/>
      <c r="CH1594" s="72"/>
      <c r="CI1594" s="72"/>
      <c r="CJ1594" s="72"/>
      <c r="CK1594" s="72"/>
      <c r="CL1594" s="72"/>
      <c r="CO1594" s="72"/>
      <c r="CP1594" s="72"/>
      <c r="CQ1594" s="72"/>
      <c r="CR1594" s="72"/>
      <c r="CS1594" s="72"/>
      <c r="CT1594" s="72"/>
      <c r="CU1594" s="72"/>
      <c r="CV1594" s="72"/>
      <c r="CW1594" s="72"/>
      <c r="CX1594" s="72"/>
      <c r="CY1594" s="72"/>
      <c r="CZ1594" s="72"/>
      <c r="DA1594" s="72"/>
      <c r="DB1594" s="72"/>
      <c r="DC1594" s="72"/>
      <c r="DD1594" s="72"/>
      <c r="DE1594" s="72"/>
      <c r="DF1594" s="72"/>
      <c r="DG1594" s="72"/>
      <c r="DH1594" s="72"/>
      <c r="DI1594" s="72"/>
      <c r="DJ1594" s="72"/>
      <c r="DK1594" s="72"/>
      <c r="DL1594" s="72"/>
    </row>
    <row r="1595" spans="2:116" x14ac:dyDescent="0.4">
      <c r="B1595" t="s">
        <v>332</v>
      </c>
      <c r="D1595" t="s">
        <v>773</v>
      </c>
      <c r="E1595" s="8" t="str">
        <f>ROW()&amp;" "&amp;D1595</f>
        <v>1595 SUB-S</v>
      </c>
      <c r="G1595" s="8" t="str">
        <f>G1572</f>
        <v>primary unit</v>
      </c>
      <c r="S1595" s="72"/>
      <c r="T1595" s="72"/>
      <c r="U1595" s="72"/>
      <c r="V1595" s="72"/>
      <c r="W1595" s="72"/>
      <c r="X1595" s="72"/>
      <c r="Y1595" s="72"/>
      <c r="Z1595" s="72"/>
      <c r="AA1595" s="72"/>
      <c r="AB1595" s="72"/>
      <c r="AC1595" s="72"/>
      <c r="AD1595" s="72"/>
      <c r="AE1595" s="72"/>
      <c r="AF1595" s="72"/>
      <c r="AG1595" s="72"/>
      <c r="AH1595" s="72"/>
      <c r="AI1595" s="72"/>
      <c r="AJ1595" s="72"/>
      <c r="AK1595" s="72"/>
      <c r="AL1595" s="72"/>
      <c r="AM1595" s="72"/>
      <c r="AN1595" s="72"/>
      <c r="AO1595" s="72"/>
      <c r="AP1595" s="72"/>
      <c r="AQ1595" s="72"/>
      <c r="AR1595" s="72"/>
      <c r="AS1595" s="72"/>
      <c r="AT1595" s="72"/>
      <c r="AU1595" s="72"/>
      <c r="AV1595" s="72"/>
      <c r="AW1595" s="72"/>
      <c r="AX1595" s="72"/>
      <c r="AY1595" s="72"/>
      <c r="AZ1595" s="72"/>
      <c r="BA1595" s="72"/>
      <c r="BB1595" s="72"/>
      <c r="BC1595" s="72"/>
      <c r="BD1595" s="72"/>
      <c r="BE1595" s="72"/>
      <c r="BF1595" s="72"/>
      <c r="BG1595" s="72"/>
      <c r="BH1595" s="72"/>
      <c r="BI1595" s="72"/>
      <c r="BJ1595" s="72"/>
      <c r="BK1595" s="72"/>
      <c r="BL1595" s="72"/>
      <c r="BM1595" s="72"/>
      <c r="BN1595" s="72"/>
      <c r="BO1595" s="72"/>
      <c r="BP1595" s="72"/>
      <c r="BQ1595" s="72"/>
      <c r="BR1595" s="72"/>
      <c r="BS1595" s="72"/>
      <c r="BT1595" s="72"/>
      <c r="BU1595" s="72"/>
      <c r="BV1595" s="72"/>
      <c r="BW1595" s="72"/>
      <c r="BX1595" s="72"/>
      <c r="BY1595" s="72"/>
      <c r="BZ1595" s="72"/>
      <c r="CA1595" s="72"/>
      <c r="CB1595" s="72"/>
      <c r="CC1595" s="72"/>
      <c r="CD1595" s="72"/>
      <c r="CE1595" s="72"/>
      <c r="CF1595" s="72"/>
      <c r="CG1595" s="72"/>
      <c r="CH1595" s="72"/>
      <c r="CI1595" s="72"/>
      <c r="CJ1595" s="72"/>
      <c r="CK1595" s="72"/>
      <c r="CL1595" s="72"/>
      <c r="CO1595" s="72"/>
      <c r="CP1595" s="72"/>
      <c r="CQ1595" s="72"/>
      <c r="CR1595" s="72"/>
      <c r="CS1595" s="72"/>
      <c r="CT1595" s="72"/>
      <c r="CU1595" s="72"/>
      <c r="CV1595" s="72"/>
      <c r="CW1595" s="72"/>
      <c r="CX1595" s="72"/>
      <c r="CY1595" s="72"/>
      <c r="CZ1595" s="72"/>
      <c r="DA1595" s="72"/>
      <c r="DB1595" s="72"/>
      <c r="DC1595" s="72"/>
      <c r="DD1595" s="72"/>
      <c r="DE1595" s="72"/>
      <c r="DF1595" s="72"/>
      <c r="DG1595" s="72"/>
      <c r="DH1595" s="72"/>
      <c r="DI1595" s="72"/>
      <c r="DJ1595" s="72"/>
      <c r="DK1595" s="72"/>
      <c r="DL1595" s="72"/>
    </row>
    <row r="1596" spans="2:116" x14ac:dyDescent="0.4">
      <c r="B1596" t="s">
        <v>332</v>
      </c>
      <c r="D1596" t="s">
        <v>773</v>
      </c>
      <c r="E1596" s="8" t="str">
        <f t="shared" si="2114"/>
        <v>1596 SUB-S</v>
      </c>
      <c r="G1596" s="8" t="str">
        <f>G1573</f>
        <v>Primary revenue driver</v>
      </c>
      <c r="S1596" s="76" t="str">
        <f t="shared" ref="S1596:AX1596" si="2145">S1573</f>
        <v>S$16</v>
      </c>
      <c r="T1596" s="76" t="str">
        <f t="shared" si="2145"/>
        <v>T$16</v>
      </c>
      <c r="U1596" s="76" t="str">
        <f t="shared" si="2145"/>
        <v>U$16</v>
      </c>
      <c r="V1596" s="76" t="str">
        <f t="shared" si="2145"/>
        <v>V$16</v>
      </c>
      <c r="W1596" s="76" t="str">
        <f t="shared" si="2145"/>
        <v>W$16</v>
      </c>
      <c r="X1596" s="76" t="str">
        <f t="shared" si="2145"/>
        <v>X$16</v>
      </c>
      <c r="Y1596" s="76" t="str">
        <f t="shared" si="2145"/>
        <v>Y$16</v>
      </c>
      <c r="Z1596" s="76" t="str">
        <f t="shared" si="2145"/>
        <v>Z$16</v>
      </c>
      <c r="AA1596" s="76" t="str">
        <f t="shared" si="2145"/>
        <v>AA$16</v>
      </c>
      <c r="AB1596" s="76" t="str">
        <f t="shared" si="2145"/>
        <v>AB$16</v>
      </c>
      <c r="AC1596" s="76" t="str">
        <f t="shared" si="2145"/>
        <v>AC$16</v>
      </c>
      <c r="AD1596" s="76" t="str">
        <f t="shared" si="2145"/>
        <v>AD$16</v>
      </c>
      <c r="AE1596" s="76" t="str">
        <f t="shared" si="2145"/>
        <v>AE$16</v>
      </c>
      <c r="AF1596" s="76" t="str">
        <f t="shared" si="2145"/>
        <v>AF$16</v>
      </c>
      <c r="AG1596" s="76" t="str">
        <f t="shared" si="2145"/>
        <v>AG$16</v>
      </c>
      <c r="AH1596" s="76" t="str">
        <f t="shared" si="2145"/>
        <v>AH$16</v>
      </c>
      <c r="AI1596" s="76" t="str">
        <f t="shared" si="2145"/>
        <v>AI$16</v>
      </c>
      <c r="AJ1596" s="76" t="str">
        <f t="shared" si="2145"/>
        <v>AJ$16</v>
      </c>
      <c r="AK1596" s="76" t="str">
        <f t="shared" si="2145"/>
        <v>AK$16</v>
      </c>
      <c r="AL1596" s="76" t="str">
        <f t="shared" si="2145"/>
        <v>AL$16</v>
      </c>
      <c r="AM1596" s="76" t="str">
        <f t="shared" si="2145"/>
        <v>AM$16</v>
      </c>
      <c r="AN1596" s="76" t="str">
        <f t="shared" si="2145"/>
        <v>AN$16</v>
      </c>
      <c r="AO1596" s="76" t="str">
        <f t="shared" si="2145"/>
        <v>AO$16</v>
      </c>
      <c r="AP1596" s="76" t="str">
        <f t="shared" si="2145"/>
        <v>AP$16</v>
      </c>
      <c r="AQ1596" s="76" t="str">
        <f t="shared" si="2145"/>
        <v>AQ$16</v>
      </c>
      <c r="AR1596" s="76" t="str">
        <f t="shared" si="2145"/>
        <v>AR$16</v>
      </c>
      <c r="AS1596" s="76" t="str">
        <f t="shared" si="2145"/>
        <v>AS$16</v>
      </c>
      <c r="AT1596" s="76" t="str">
        <f t="shared" si="2145"/>
        <v>AT$16</v>
      </c>
      <c r="AU1596" s="76" t="str">
        <f t="shared" si="2145"/>
        <v>AU$16</v>
      </c>
      <c r="AV1596" s="76" t="str">
        <f t="shared" si="2145"/>
        <v>AV$16</v>
      </c>
      <c r="AW1596" s="76" t="str">
        <f t="shared" si="2145"/>
        <v>AW$16</v>
      </c>
      <c r="AX1596" s="76" t="str">
        <f t="shared" si="2145"/>
        <v>AX$16</v>
      </c>
      <c r="AY1596" s="76" t="str">
        <f t="shared" ref="AY1596:CD1596" si="2146">AY1573</f>
        <v>AY$16</v>
      </c>
      <c r="AZ1596" s="76" t="str">
        <f t="shared" si="2146"/>
        <v>AZ$16</v>
      </c>
      <c r="BA1596" s="76" t="str">
        <f t="shared" si="2146"/>
        <v>BA$16</v>
      </c>
      <c r="BB1596" s="76" t="str">
        <f t="shared" si="2146"/>
        <v>BB$16</v>
      </c>
      <c r="BC1596" s="76" t="str">
        <f t="shared" si="2146"/>
        <v>BC$16</v>
      </c>
      <c r="BD1596" s="76" t="str">
        <f t="shared" si="2146"/>
        <v>BD$16</v>
      </c>
      <c r="BE1596" s="76" t="str">
        <f t="shared" si="2146"/>
        <v>BE$16</v>
      </c>
      <c r="BF1596" s="76" t="str">
        <f t="shared" si="2146"/>
        <v>BF$16</v>
      </c>
      <c r="BG1596" s="76" t="str">
        <f t="shared" si="2146"/>
        <v>BG$16</v>
      </c>
      <c r="BH1596" s="76" t="str">
        <f t="shared" si="2146"/>
        <v>BH$16</v>
      </c>
      <c r="BI1596" s="76" t="str">
        <f t="shared" si="2146"/>
        <v>BI$16</v>
      </c>
      <c r="BJ1596" s="76" t="str">
        <f t="shared" si="2146"/>
        <v>BJ$16</v>
      </c>
      <c r="BK1596" s="76" t="str">
        <f t="shared" si="2146"/>
        <v>BK$16</v>
      </c>
      <c r="BL1596" s="76" t="str">
        <f t="shared" si="2146"/>
        <v>BL$16</v>
      </c>
      <c r="BM1596" s="76" t="str">
        <f t="shared" si="2146"/>
        <v>BM$16</v>
      </c>
      <c r="BN1596" s="76" t="str">
        <f t="shared" si="2146"/>
        <v>BN$16</v>
      </c>
      <c r="BO1596" s="76" t="str">
        <f t="shared" si="2146"/>
        <v>BO$16</v>
      </c>
      <c r="BP1596" s="76" t="str">
        <f t="shared" si="2146"/>
        <v>BP$16</v>
      </c>
      <c r="BQ1596" s="76" t="str">
        <f t="shared" si="2146"/>
        <v>BQ$16</v>
      </c>
      <c r="BR1596" s="76" t="str">
        <f t="shared" si="2146"/>
        <v>BR$16</v>
      </c>
      <c r="BS1596" s="76" t="str">
        <f t="shared" si="2146"/>
        <v>BS$16</v>
      </c>
      <c r="BT1596" s="76" t="str">
        <f t="shared" si="2146"/>
        <v>BT$16</v>
      </c>
      <c r="BU1596" s="76" t="str">
        <f t="shared" si="2146"/>
        <v>BU$16</v>
      </c>
      <c r="BV1596" s="76" t="str">
        <f t="shared" si="2146"/>
        <v>BV$16</v>
      </c>
      <c r="BW1596" s="76" t="str">
        <f t="shared" si="2146"/>
        <v>BW$16</v>
      </c>
      <c r="BX1596" s="76" t="str">
        <f t="shared" si="2146"/>
        <v>BX$16</v>
      </c>
      <c r="BY1596" s="76" t="str">
        <f t="shared" si="2146"/>
        <v>BY$16</v>
      </c>
      <c r="BZ1596" s="76" t="str">
        <f t="shared" si="2146"/>
        <v>BZ$16</v>
      </c>
      <c r="CA1596" s="76" t="str">
        <f t="shared" si="2146"/>
        <v>CA$16</v>
      </c>
      <c r="CB1596" s="76" t="str">
        <f t="shared" si="2146"/>
        <v>CB$16</v>
      </c>
      <c r="CC1596" s="76" t="str">
        <f t="shared" si="2146"/>
        <v>CC$16</v>
      </c>
      <c r="CD1596" s="76" t="str">
        <f t="shared" si="2146"/>
        <v>CD$16</v>
      </c>
      <c r="CE1596" s="76" t="str">
        <f t="shared" ref="CE1596:CL1596" si="2147">CE1573</f>
        <v>CE$16</v>
      </c>
      <c r="CF1596" s="76" t="str">
        <f t="shared" si="2147"/>
        <v>CF$16</v>
      </c>
      <c r="CG1596" s="76" t="str">
        <f t="shared" si="2147"/>
        <v>CG$16</v>
      </c>
      <c r="CH1596" s="76" t="str">
        <f t="shared" si="2147"/>
        <v>CH$16</v>
      </c>
      <c r="CI1596" s="76" t="str">
        <f t="shared" si="2147"/>
        <v>CI$16</v>
      </c>
      <c r="CJ1596" s="76" t="str">
        <f t="shared" si="2147"/>
        <v>CJ$16</v>
      </c>
      <c r="CK1596" s="76" t="str">
        <f t="shared" si="2147"/>
        <v>CK$16</v>
      </c>
      <c r="CL1596" s="76" t="str">
        <f t="shared" si="2147"/>
        <v>CL$16</v>
      </c>
      <c r="CO1596" s="76" t="str">
        <f t="shared" ref="CO1596:DL1596" si="2148">CO1573</f>
        <v>CO$16</v>
      </c>
      <c r="CP1596" s="76" t="str">
        <f t="shared" si="2148"/>
        <v>CP$16</v>
      </c>
      <c r="CQ1596" s="76" t="str">
        <f t="shared" si="2148"/>
        <v>CQ$16</v>
      </c>
      <c r="CR1596" s="76" t="str">
        <f t="shared" si="2148"/>
        <v>CR$16</v>
      </c>
      <c r="CS1596" s="76" t="str">
        <f t="shared" si="2148"/>
        <v>CS$16</v>
      </c>
      <c r="CT1596" s="76" t="str">
        <f t="shared" si="2148"/>
        <v>CT$16</v>
      </c>
      <c r="CU1596" s="76" t="str">
        <f t="shared" si="2148"/>
        <v>CU$16</v>
      </c>
      <c r="CV1596" s="76" t="str">
        <f t="shared" si="2148"/>
        <v>CV$16</v>
      </c>
      <c r="CW1596" s="76" t="str">
        <f t="shared" si="2148"/>
        <v>CW$16</v>
      </c>
      <c r="CX1596" s="76" t="str">
        <f t="shared" si="2148"/>
        <v>CX$16</v>
      </c>
      <c r="CY1596" s="76" t="str">
        <f t="shared" si="2148"/>
        <v>CY$16</v>
      </c>
      <c r="CZ1596" s="76" t="str">
        <f t="shared" si="2148"/>
        <v>CZ$16</v>
      </c>
      <c r="DA1596" s="76" t="str">
        <f t="shared" si="2148"/>
        <v>DA$16</v>
      </c>
      <c r="DB1596" s="76" t="str">
        <f t="shared" si="2148"/>
        <v>DB$16</v>
      </c>
      <c r="DC1596" s="76" t="str">
        <f t="shared" si="2148"/>
        <v>DC$16</v>
      </c>
      <c r="DD1596" s="76" t="str">
        <f t="shared" si="2148"/>
        <v>DD$16</v>
      </c>
      <c r="DE1596" s="76" t="str">
        <f t="shared" si="2148"/>
        <v>DE$16</v>
      </c>
      <c r="DF1596" s="76" t="str">
        <f t="shared" si="2148"/>
        <v>DF$16</v>
      </c>
      <c r="DG1596" s="76" t="str">
        <f t="shared" si="2148"/>
        <v>DG$16</v>
      </c>
      <c r="DH1596" s="76" t="str">
        <f t="shared" si="2148"/>
        <v>DH$16</v>
      </c>
      <c r="DI1596" s="76" t="str">
        <f t="shared" si="2148"/>
        <v>DI$16</v>
      </c>
      <c r="DJ1596" s="76" t="str">
        <f t="shared" si="2148"/>
        <v>DJ$16</v>
      </c>
      <c r="DK1596" s="76" t="str">
        <f t="shared" si="2148"/>
        <v>DK$16</v>
      </c>
      <c r="DL1596" s="76" t="str">
        <f t="shared" si="2148"/>
        <v>DL$16</v>
      </c>
    </row>
    <row r="1597" spans="2:116" x14ac:dyDescent="0.4">
      <c r="B1597" t="s">
        <v>332</v>
      </c>
      <c r="D1597" t="s">
        <v>773</v>
      </c>
      <c r="E1597" s="8" t="str">
        <f t="shared" si="2114"/>
        <v>1597 SUB-S</v>
      </c>
      <c r="G1597" s="8" t="str">
        <f>G1574</f>
        <v>Primary volume driver</v>
      </c>
      <c r="H1597" s="12"/>
      <c r="I1597" s="60"/>
      <c r="J1597" s="60"/>
      <c r="K1597" s="34"/>
      <c r="L1597" s="34"/>
      <c r="M1597" s="34"/>
      <c r="N1597" s="34"/>
      <c r="O1597" s="34"/>
      <c r="P1597" s="34"/>
      <c r="R1597" s="15"/>
      <c r="S1597" s="76" t="str">
        <f t="shared" ref="S1597:AX1597" si="2149">S1574</f>
        <v>S$17</v>
      </c>
      <c r="T1597" s="76" t="str">
        <f t="shared" si="2149"/>
        <v>T$17</v>
      </c>
      <c r="U1597" s="76" t="str">
        <f t="shared" si="2149"/>
        <v>U$17</v>
      </c>
      <c r="V1597" s="76" t="str">
        <f t="shared" si="2149"/>
        <v>V$17</v>
      </c>
      <c r="W1597" s="76" t="str">
        <f t="shared" si="2149"/>
        <v>W$17</v>
      </c>
      <c r="X1597" s="76" t="str">
        <f t="shared" si="2149"/>
        <v>X$17</v>
      </c>
      <c r="Y1597" s="76" t="str">
        <f t="shared" si="2149"/>
        <v>Y$17</v>
      </c>
      <c r="Z1597" s="76" t="str">
        <f t="shared" si="2149"/>
        <v>Z$17</v>
      </c>
      <c r="AA1597" s="76" t="str">
        <f t="shared" si="2149"/>
        <v>AA$17</v>
      </c>
      <c r="AB1597" s="76" t="str">
        <f t="shared" si="2149"/>
        <v>AB$17</v>
      </c>
      <c r="AC1597" s="76" t="str">
        <f t="shared" si="2149"/>
        <v>AC$17</v>
      </c>
      <c r="AD1597" s="76" t="str">
        <f t="shared" si="2149"/>
        <v>AD$17</v>
      </c>
      <c r="AE1597" s="76" t="str">
        <f t="shared" si="2149"/>
        <v>AE$17</v>
      </c>
      <c r="AF1597" s="76" t="str">
        <f t="shared" si="2149"/>
        <v>AF$17</v>
      </c>
      <c r="AG1597" s="76" t="str">
        <f t="shared" si="2149"/>
        <v>AG$17</v>
      </c>
      <c r="AH1597" s="76" t="str">
        <f t="shared" si="2149"/>
        <v>AH$17</v>
      </c>
      <c r="AI1597" s="76" t="str">
        <f t="shared" si="2149"/>
        <v>AI$17</v>
      </c>
      <c r="AJ1597" s="76" t="str">
        <f t="shared" si="2149"/>
        <v>AJ$17</v>
      </c>
      <c r="AK1597" s="76" t="str">
        <f t="shared" si="2149"/>
        <v>AK$17</v>
      </c>
      <c r="AL1597" s="76" t="str">
        <f t="shared" si="2149"/>
        <v>AL$17</v>
      </c>
      <c r="AM1597" s="76" t="str">
        <f t="shared" si="2149"/>
        <v>AM$17</v>
      </c>
      <c r="AN1597" s="76" t="str">
        <f t="shared" si="2149"/>
        <v>AN$17</v>
      </c>
      <c r="AO1597" s="76" t="str">
        <f t="shared" si="2149"/>
        <v>AO$17</v>
      </c>
      <c r="AP1597" s="76" t="str">
        <f t="shared" si="2149"/>
        <v>AP$17</v>
      </c>
      <c r="AQ1597" s="76" t="str">
        <f t="shared" si="2149"/>
        <v>AQ$17</v>
      </c>
      <c r="AR1597" s="76" t="str">
        <f t="shared" si="2149"/>
        <v>AR$17</v>
      </c>
      <c r="AS1597" s="76" t="str">
        <f t="shared" si="2149"/>
        <v>AS$17</v>
      </c>
      <c r="AT1597" s="76" t="str">
        <f t="shared" si="2149"/>
        <v>AT$17</v>
      </c>
      <c r="AU1597" s="76" t="str">
        <f t="shared" si="2149"/>
        <v>AU$17</v>
      </c>
      <c r="AV1597" s="76" t="str">
        <f t="shared" si="2149"/>
        <v>AV$17</v>
      </c>
      <c r="AW1597" s="76" t="str">
        <f t="shared" si="2149"/>
        <v>AW$17</v>
      </c>
      <c r="AX1597" s="76" t="str">
        <f t="shared" si="2149"/>
        <v>AX$17</v>
      </c>
      <c r="AY1597" s="76" t="str">
        <f t="shared" ref="AY1597:CD1597" si="2150">AY1574</f>
        <v>AY$17</v>
      </c>
      <c r="AZ1597" s="76" t="str">
        <f t="shared" si="2150"/>
        <v>AZ$17</v>
      </c>
      <c r="BA1597" s="76" t="str">
        <f t="shared" si="2150"/>
        <v>BA$17</v>
      </c>
      <c r="BB1597" s="76" t="str">
        <f t="shared" si="2150"/>
        <v>BB$17</v>
      </c>
      <c r="BC1597" s="76" t="str">
        <f t="shared" si="2150"/>
        <v>BC$17</v>
      </c>
      <c r="BD1597" s="76" t="str">
        <f t="shared" si="2150"/>
        <v>BD$17</v>
      </c>
      <c r="BE1597" s="76" t="str">
        <f t="shared" si="2150"/>
        <v>BE$17</v>
      </c>
      <c r="BF1597" s="76" t="str">
        <f t="shared" si="2150"/>
        <v>BF$17</v>
      </c>
      <c r="BG1597" s="76" t="str">
        <f t="shared" si="2150"/>
        <v>BG$17</v>
      </c>
      <c r="BH1597" s="76" t="str">
        <f t="shared" si="2150"/>
        <v>BH$17</v>
      </c>
      <c r="BI1597" s="76" t="str">
        <f t="shared" si="2150"/>
        <v>BI$17</v>
      </c>
      <c r="BJ1597" s="76" t="str">
        <f t="shared" si="2150"/>
        <v>BJ$17</v>
      </c>
      <c r="BK1597" s="76" t="str">
        <f t="shared" si="2150"/>
        <v>BK$17</v>
      </c>
      <c r="BL1597" s="76" t="str">
        <f t="shared" si="2150"/>
        <v>BL$17</v>
      </c>
      <c r="BM1597" s="76" t="str">
        <f t="shared" si="2150"/>
        <v>BM$17</v>
      </c>
      <c r="BN1597" s="76" t="str">
        <f t="shared" si="2150"/>
        <v>BN$17</v>
      </c>
      <c r="BO1597" s="76" t="str">
        <f t="shared" si="2150"/>
        <v>BO$17</v>
      </c>
      <c r="BP1597" s="76" t="str">
        <f t="shared" si="2150"/>
        <v>BP$17</v>
      </c>
      <c r="BQ1597" s="76" t="str">
        <f t="shared" si="2150"/>
        <v>BQ$17</v>
      </c>
      <c r="BR1597" s="76" t="str">
        <f t="shared" si="2150"/>
        <v>BR$17</v>
      </c>
      <c r="BS1597" s="76" t="str">
        <f t="shared" si="2150"/>
        <v>BS$17</v>
      </c>
      <c r="BT1597" s="76" t="str">
        <f t="shared" si="2150"/>
        <v>BT$17</v>
      </c>
      <c r="BU1597" s="76" t="str">
        <f t="shared" si="2150"/>
        <v>BU$17</v>
      </c>
      <c r="BV1597" s="76" t="str">
        <f t="shared" si="2150"/>
        <v>BV$17</v>
      </c>
      <c r="BW1597" s="76" t="str">
        <f t="shared" si="2150"/>
        <v>BW$17</v>
      </c>
      <c r="BX1597" s="76" t="str">
        <f t="shared" si="2150"/>
        <v>BX$17</v>
      </c>
      <c r="BY1597" s="76" t="str">
        <f t="shared" si="2150"/>
        <v>BY$17</v>
      </c>
      <c r="BZ1597" s="76" t="str">
        <f t="shared" si="2150"/>
        <v>BZ$17</v>
      </c>
      <c r="CA1597" s="76" t="str">
        <f t="shared" si="2150"/>
        <v>CA$17</v>
      </c>
      <c r="CB1597" s="76" t="str">
        <f t="shared" si="2150"/>
        <v>CB$17</v>
      </c>
      <c r="CC1597" s="76" t="str">
        <f t="shared" si="2150"/>
        <v>CC$17</v>
      </c>
      <c r="CD1597" s="76" t="str">
        <f t="shared" si="2150"/>
        <v>CD$17</v>
      </c>
      <c r="CE1597" s="76" t="str">
        <f t="shared" ref="CE1597:CL1597" si="2151">CE1574</f>
        <v>CE$17</v>
      </c>
      <c r="CF1597" s="76" t="str">
        <f t="shared" si="2151"/>
        <v>CF$17</v>
      </c>
      <c r="CG1597" s="76" t="str">
        <f t="shared" si="2151"/>
        <v>CG$17</v>
      </c>
      <c r="CH1597" s="76" t="str">
        <f t="shared" si="2151"/>
        <v>CH$17</v>
      </c>
      <c r="CI1597" s="76" t="str">
        <f t="shared" si="2151"/>
        <v>CI$17</v>
      </c>
      <c r="CJ1597" s="76" t="str">
        <f t="shared" si="2151"/>
        <v>CJ$17</v>
      </c>
      <c r="CK1597" s="76" t="str">
        <f t="shared" si="2151"/>
        <v>CK$17</v>
      </c>
      <c r="CL1597" s="76" t="str">
        <f t="shared" si="2151"/>
        <v>CL$17</v>
      </c>
      <c r="CN1597" s="60"/>
      <c r="CO1597" s="76" t="str">
        <f t="shared" ref="CO1597:DL1597" si="2152">CO1574</f>
        <v>CO$17</v>
      </c>
      <c r="CP1597" s="76" t="str">
        <f t="shared" si="2152"/>
        <v>CP$17</v>
      </c>
      <c r="CQ1597" s="76" t="str">
        <f t="shared" si="2152"/>
        <v>CQ$17</v>
      </c>
      <c r="CR1597" s="76" t="str">
        <f t="shared" si="2152"/>
        <v>CR$17</v>
      </c>
      <c r="CS1597" s="76" t="str">
        <f t="shared" si="2152"/>
        <v>CS$17</v>
      </c>
      <c r="CT1597" s="76" t="str">
        <f t="shared" si="2152"/>
        <v>CT$17</v>
      </c>
      <c r="CU1597" s="76" t="str">
        <f t="shared" si="2152"/>
        <v>CU$17</v>
      </c>
      <c r="CV1597" s="76" t="str">
        <f t="shared" si="2152"/>
        <v>CV$17</v>
      </c>
      <c r="CW1597" s="76" t="str">
        <f t="shared" si="2152"/>
        <v>CW$17</v>
      </c>
      <c r="CX1597" s="76" t="str">
        <f t="shared" si="2152"/>
        <v>CX$17</v>
      </c>
      <c r="CY1597" s="76" t="str">
        <f t="shared" si="2152"/>
        <v>CY$17</v>
      </c>
      <c r="CZ1597" s="76" t="str">
        <f t="shared" si="2152"/>
        <v>CZ$17</v>
      </c>
      <c r="DA1597" s="76" t="str">
        <f t="shared" si="2152"/>
        <v>DA$17</v>
      </c>
      <c r="DB1597" s="76" t="str">
        <f t="shared" si="2152"/>
        <v>DB$17</v>
      </c>
      <c r="DC1597" s="76" t="str">
        <f t="shared" si="2152"/>
        <v>DC$17</v>
      </c>
      <c r="DD1597" s="76" t="str">
        <f t="shared" si="2152"/>
        <v>DD$17</v>
      </c>
      <c r="DE1597" s="76" t="str">
        <f t="shared" si="2152"/>
        <v>DE$17</v>
      </c>
      <c r="DF1597" s="76" t="str">
        <f t="shared" si="2152"/>
        <v>DF$17</v>
      </c>
      <c r="DG1597" s="76" t="str">
        <f t="shared" si="2152"/>
        <v>DG$17</v>
      </c>
      <c r="DH1597" s="76" t="str">
        <f t="shared" si="2152"/>
        <v>DH$17</v>
      </c>
      <c r="DI1597" s="76" t="str">
        <f t="shared" si="2152"/>
        <v>DI$17</v>
      </c>
      <c r="DJ1597" s="76" t="str">
        <f t="shared" si="2152"/>
        <v>DJ$17</v>
      </c>
      <c r="DK1597" s="76" t="str">
        <f t="shared" si="2152"/>
        <v>DK$17</v>
      </c>
      <c r="DL1597" s="76" t="str">
        <f t="shared" si="2152"/>
        <v>DL$17</v>
      </c>
    </row>
    <row r="1598" spans="2:116" x14ac:dyDescent="0.4">
      <c r="B1598" t="s">
        <v>332</v>
      </c>
      <c r="D1598" t="s">
        <v>773</v>
      </c>
      <c r="E1598" s="8" t="str">
        <f t="shared" si="2114"/>
        <v>1598 SUB-S</v>
      </c>
      <c r="G1598" s="89" t="str">
        <f>G1579</f>
        <v>Subscription revenue - secondary volume driven:</v>
      </c>
      <c r="H1598" s="12"/>
      <c r="I1598" s="60"/>
      <c r="J1598" s="60"/>
      <c r="K1598" s="15"/>
      <c r="L1598" s="15"/>
      <c r="M1598" s="15"/>
      <c r="N1598" s="15"/>
      <c r="O1598" s="15"/>
      <c r="P1598" s="15"/>
      <c r="R1598" s="15"/>
      <c r="S1598" s="76">
        <f t="shared" ref="S1598:AX1598" si="2153">S1575</f>
        <v>0</v>
      </c>
      <c r="T1598" s="76">
        <f t="shared" si="2153"/>
        <v>0</v>
      </c>
      <c r="U1598" s="76">
        <f t="shared" si="2153"/>
        <v>0</v>
      </c>
      <c r="V1598" s="76">
        <f t="shared" si="2153"/>
        <v>0</v>
      </c>
      <c r="W1598" s="76">
        <f t="shared" si="2153"/>
        <v>0</v>
      </c>
      <c r="X1598" s="76">
        <f t="shared" si="2153"/>
        <v>0</v>
      </c>
      <c r="Y1598" s="76">
        <f t="shared" si="2153"/>
        <v>0</v>
      </c>
      <c r="Z1598" s="76">
        <f t="shared" si="2153"/>
        <v>0</v>
      </c>
      <c r="AA1598" s="76">
        <f t="shared" si="2153"/>
        <v>0</v>
      </c>
      <c r="AB1598" s="76">
        <f t="shared" si="2153"/>
        <v>0</v>
      </c>
      <c r="AC1598" s="76">
        <f t="shared" si="2153"/>
        <v>0</v>
      </c>
      <c r="AD1598" s="76">
        <f t="shared" si="2153"/>
        <v>0</v>
      </c>
      <c r="AE1598" s="76">
        <f t="shared" si="2153"/>
        <v>0</v>
      </c>
      <c r="AF1598" s="76">
        <f t="shared" si="2153"/>
        <v>0</v>
      </c>
      <c r="AG1598" s="76">
        <f t="shared" si="2153"/>
        <v>0</v>
      </c>
      <c r="AH1598" s="76">
        <f t="shared" si="2153"/>
        <v>0</v>
      </c>
      <c r="AI1598" s="76">
        <f t="shared" si="2153"/>
        <v>0</v>
      </c>
      <c r="AJ1598" s="76">
        <f t="shared" si="2153"/>
        <v>0</v>
      </c>
      <c r="AK1598" s="76">
        <f t="shared" si="2153"/>
        <v>0</v>
      </c>
      <c r="AL1598" s="76">
        <f t="shared" si="2153"/>
        <v>0</v>
      </c>
      <c r="AM1598" s="76">
        <f t="shared" si="2153"/>
        <v>0</v>
      </c>
      <c r="AN1598" s="76">
        <f t="shared" si="2153"/>
        <v>0</v>
      </c>
      <c r="AO1598" s="76">
        <f t="shared" si="2153"/>
        <v>0</v>
      </c>
      <c r="AP1598" s="76">
        <f t="shared" si="2153"/>
        <v>0</v>
      </c>
      <c r="AQ1598" s="76">
        <f t="shared" si="2153"/>
        <v>0</v>
      </c>
      <c r="AR1598" s="76">
        <f t="shared" si="2153"/>
        <v>0</v>
      </c>
      <c r="AS1598" s="76">
        <f t="shared" si="2153"/>
        <v>0</v>
      </c>
      <c r="AT1598" s="76">
        <f t="shared" si="2153"/>
        <v>0</v>
      </c>
      <c r="AU1598" s="76">
        <f t="shared" si="2153"/>
        <v>0</v>
      </c>
      <c r="AV1598" s="76">
        <f t="shared" si="2153"/>
        <v>0</v>
      </c>
      <c r="AW1598" s="76">
        <f t="shared" si="2153"/>
        <v>0</v>
      </c>
      <c r="AX1598" s="76">
        <f t="shared" si="2153"/>
        <v>0</v>
      </c>
      <c r="AY1598" s="76">
        <f t="shared" ref="AY1598:CD1598" si="2154">AY1575</f>
        <v>0</v>
      </c>
      <c r="AZ1598" s="76">
        <f t="shared" si="2154"/>
        <v>0</v>
      </c>
      <c r="BA1598" s="76">
        <f t="shared" si="2154"/>
        <v>0</v>
      </c>
      <c r="BB1598" s="76">
        <f t="shared" si="2154"/>
        <v>0</v>
      </c>
      <c r="BC1598" s="76">
        <f t="shared" si="2154"/>
        <v>0</v>
      </c>
      <c r="BD1598" s="76">
        <f t="shared" si="2154"/>
        <v>0</v>
      </c>
      <c r="BE1598" s="76">
        <f t="shared" si="2154"/>
        <v>0</v>
      </c>
      <c r="BF1598" s="76">
        <f t="shared" si="2154"/>
        <v>0</v>
      </c>
      <c r="BG1598" s="76">
        <f t="shared" si="2154"/>
        <v>0</v>
      </c>
      <c r="BH1598" s="76">
        <f t="shared" si="2154"/>
        <v>0</v>
      </c>
      <c r="BI1598" s="76">
        <f t="shared" si="2154"/>
        <v>0</v>
      </c>
      <c r="BJ1598" s="76">
        <f t="shared" si="2154"/>
        <v>0</v>
      </c>
      <c r="BK1598" s="76">
        <f t="shared" si="2154"/>
        <v>0</v>
      </c>
      <c r="BL1598" s="76">
        <f t="shared" si="2154"/>
        <v>0</v>
      </c>
      <c r="BM1598" s="76">
        <f t="shared" si="2154"/>
        <v>0</v>
      </c>
      <c r="BN1598" s="76">
        <f t="shared" si="2154"/>
        <v>0</v>
      </c>
      <c r="BO1598" s="76">
        <f t="shared" si="2154"/>
        <v>0</v>
      </c>
      <c r="BP1598" s="76">
        <f t="shared" si="2154"/>
        <v>0</v>
      </c>
      <c r="BQ1598" s="76">
        <f t="shared" si="2154"/>
        <v>0</v>
      </c>
      <c r="BR1598" s="76">
        <f t="shared" si="2154"/>
        <v>0</v>
      </c>
      <c r="BS1598" s="76">
        <f t="shared" si="2154"/>
        <v>0</v>
      </c>
      <c r="BT1598" s="76">
        <f t="shared" si="2154"/>
        <v>0</v>
      </c>
      <c r="BU1598" s="76">
        <f t="shared" si="2154"/>
        <v>0</v>
      </c>
      <c r="BV1598" s="76">
        <f t="shared" si="2154"/>
        <v>0</v>
      </c>
      <c r="BW1598" s="76">
        <f t="shared" si="2154"/>
        <v>0</v>
      </c>
      <c r="BX1598" s="76">
        <f t="shared" si="2154"/>
        <v>0</v>
      </c>
      <c r="BY1598" s="76">
        <f t="shared" si="2154"/>
        <v>0</v>
      </c>
      <c r="BZ1598" s="76">
        <f t="shared" si="2154"/>
        <v>0</v>
      </c>
      <c r="CA1598" s="76">
        <f t="shared" si="2154"/>
        <v>0</v>
      </c>
      <c r="CB1598" s="76">
        <f t="shared" si="2154"/>
        <v>0</v>
      </c>
      <c r="CC1598" s="76">
        <f t="shared" si="2154"/>
        <v>0</v>
      </c>
      <c r="CD1598" s="76">
        <f t="shared" si="2154"/>
        <v>0</v>
      </c>
      <c r="CE1598" s="76">
        <f t="shared" ref="CE1598:CL1598" si="2155">CE1575</f>
        <v>0</v>
      </c>
      <c r="CF1598" s="76">
        <f t="shared" si="2155"/>
        <v>0</v>
      </c>
      <c r="CG1598" s="76">
        <f t="shared" si="2155"/>
        <v>0</v>
      </c>
      <c r="CH1598" s="76">
        <f t="shared" si="2155"/>
        <v>0</v>
      </c>
      <c r="CI1598" s="76">
        <f t="shared" si="2155"/>
        <v>0</v>
      </c>
      <c r="CJ1598" s="76">
        <f t="shared" si="2155"/>
        <v>0</v>
      </c>
      <c r="CK1598" s="76">
        <f t="shared" si="2155"/>
        <v>0</v>
      </c>
      <c r="CL1598" s="76">
        <f t="shared" si="2155"/>
        <v>0</v>
      </c>
      <c r="CN1598" s="60"/>
      <c r="CO1598" s="76">
        <f t="shared" ref="CO1598:DL1598" si="2156">CO1575</f>
        <v>0</v>
      </c>
      <c r="CP1598" s="76">
        <f t="shared" si="2156"/>
        <v>0</v>
      </c>
      <c r="CQ1598" s="76">
        <f t="shared" si="2156"/>
        <v>0</v>
      </c>
      <c r="CR1598" s="76">
        <f t="shared" si="2156"/>
        <v>0</v>
      </c>
      <c r="CS1598" s="76">
        <f t="shared" si="2156"/>
        <v>0</v>
      </c>
      <c r="CT1598" s="76">
        <f t="shared" si="2156"/>
        <v>0</v>
      </c>
      <c r="CU1598" s="76">
        <f t="shared" si="2156"/>
        <v>0</v>
      </c>
      <c r="CV1598" s="76">
        <f t="shared" si="2156"/>
        <v>0</v>
      </c>
      <c r="CW1598" s="76">
        <f t="shared" si="2156"/>
        <v>0</v>
      </c>
      <c r="CX1598" s="76">
        <f t="shared" si="2156"/>
        <v>0</v>
      </c>
      <c r="CY1598" s="76">
        <f t="shared" si="2156"/>
        <v>0</v>
      </c>
      <c r="CZ1598" s="76">
        <f t="shared" si="2156"/>
        <v>0</v>
      </c>
      <c r="DA1598" s="76">
        <f t="shared" si="2156"/>
        <v>0</v>
      </c>
      <c r="DB1598" s="76">
        <f t="shared" si="2156"/>
        <v>0</v>
      </c>
      <c r="DC1598" s="76">
        <f t="shared" si="2156"/>
        <v>0</v>
      </c>
      <c r="DD1598" s="76">
        <f t="shared" si="2156"/>
        <v>0</v>
      </c>
      <c r="DE1598" s="76">
        <f t="shared" si="2156"/>
        <v>0</v>
      </c>
      <c r="DF1598" s="76">
        <f t="shared" si="2156"/>
        <v>0</v>
      </c>
      <c r="DG1598" s="76">
        <f t="shared" si="2156"/>
        <v>0</v>
      </c>
      <c r="DH1598" s="76">
        <f t="shared" si="2156"/>
        <v>0</v>
      </c>
      <c r="DI1598" s="76">
        <f t="shared" si="2156"/>
        <v>0</v>
      </c>
      <c r="DJ1598" s="76">
        <f t="shared" si="2156"/>
        <v>0</v>
      </c>
      <c r="DK1598" s="76">
        <f t="shared" si="2156"/>
        <v>0</v>
      </c>
      <c r="DL1598" s="76">
        <f t="shared" si="2156"/>
        <v>0</v>
      </c>
    </row>
    <row r="1599" spans="2:116" x14ac:dyDescent="0.4">
      <c r="B1599" t="s">
        <v>332</v>
      </c>
      <c r="D1599" t="s">
        <v>773</v>
      </c>
      <c r="E1599" s="8" t="str">
        <f t="shared" ref="E1599" si="2157">ROW()&amp;" "&amp;D1599</f>
        <v>1599 SUB-S</v>
      </c>
      <c r="G1599" s="241" t="str">
        <f>IFERROR(SUBSTITUTE(TRIM(MID(G1579, SEARCH("-", G1579) + 1, LEN(G1579))),":",""),"no unit")</f>
        <v>secondary volume driven</v>
      </c>
      <c r="H1599" s="12"/>
      <c r="I1599" s="60"/>
      <c r="J1599" s="60"/>
      <c r="K1599" s="15"/>
      <c r="L1599" s="15"/>
      <c r="M1599" s="15"/>
      <c r="N1599" s="15"/>
      <c r="O1599" s="15"/>
      <c r="P1599" s="15"/>
      <c r="R1599" s="15"/>
      <c r="S1599" s="76"/>
      <c r="T1599" s="76"/>
      <c r="U1599" s="76"/>
      <c r="V1599" s="76"/>
      <c r="W1599" s="76"/>
      <c r="X1599" s="76"/>
      <c r="Y1599" s="76"/>
      <c r="Z1599" s="76"/>
      <c r="AA1599" s="76"/>
      <c r="AB1599" s="76"/>
      <c r="AC1599" s="76"/>
      <c r="AD1599" s="76"/>
      <c r="AE1599" s="76"/>
      <c r="AF1599" s="76"/>
      <c r="AG1599" s="76"/>
      <c r="AH1599" s="76"/>
      <c r="AI1599" s="76"/>
      <c r="AJ1599" s="76"/>
      <c r="AK1599" s="76"/>
      <c r="AL1599" s="76"/>
      <c r="AM1599" s="76"/>
      <c r="AN1599" s="76"/>
      <c r="AO1599" s="76"/>
      <c r="AP1599" s="76"/>
      <c r="AQ1599" s="76"/>
      <c r="AR1599" s="76"/>
      <c r="AS1599" s="76"/>
      <c r="AT1599" s="76"/>
      <c r="AU1599" s="76"/>
      <c r="AV1599" s="76"/>
      <c r="AW1599" s="76"/>
      <c r="AX1599" s="76"/>
      <c r="AY1599" s="76"/>
      <c r="AZ1599" s="76"/>
      <c r="BA1599" s="76"/>
      <c r="BB1599" s="76"/>
      <c r="BC1599" s="76"/>
      <c r="BD1599" s="76"/>
      <c r="BE1599" s="76"/>
      <c r="BF1599" s="76"/>
      <c r="BG1599" s="76"/>
      <c r="BH1599" s="76"/>
      <c r="BI1599" s="76"/>
      <c r="BJ1599" s="76"/>
      <c r="BK1599" s="76"/>
      <c r="BL1599" s="76"/>
      <c r="BM1599" s="76"/>
      <c r="BN1599" s="76"/>
      <c r="BO1599" s="76"/>
      <c r="BP1599" s="76"/>
      <c r="BQ1599" s="76"/>
      <c r="BR1599" s="76"/>
      <c r="BS1599" s="76"/>
      <c r="BT1599" s="76"/>
      <c r="BU1599" s="76"/>
      <c r="BV1599" s="76"/>
      <c r="BW1599" s="76"/>
      <c r="BX1599" s="76"/>
      <c r="BY1599" s="76"/>
      <c r="BZ1599" s="76"/>
      <c r="CA1599" s="76"/>
      <c r="CB1599" s="76"/>
      <c r="CC1599" s="76"/>
      <c r="CD1599" s="76"/>
      <c r="CE1599" s="76"/>
      <c r="CF1599" s="76"/>
      <c r="CG1599" s="76"/>
      <c r="CH1599" s="76"/>
      <c r="CI1599" s="76"/>
      <c r="CJ1599" s="76"/>
      <c r="CK1599" s="76"/>
      <c r="CL1599" s="76"/>
      <c r="CN1599" s="60"/>
      <c r="CO1599" s="76"/>
      <c r="CP1599" s="76"/>
      <c r="CQ1599" s="76"/>
      <c r="CR1599" s="76"/>
      <c r="CS1599" s="76"/>
      <c r="CT1599" s="76"/>
      <c r="CU1599" s="76"/>
      <c r="CV1599" s="76"/>
      <c r="CW1599" s="76"/>
      <c r="CX1599" s="76"/>
      <c r="CY1599" s="76"/>
      <c r="CZ1599" s="76"/>
      <c r="DA1599" s="76"/>
      <c r="DB1599" s="76"/>
      <c r="DC1599" s="76"/>
      <c r="DD1599" s="76"/>
      <c r="DE1599" s="76"/>
      <c r="DF1599" s="76"/>
      <c r="DG1599" s="76"/>
      <c r="DH1599" s="76"/>
      <c r="DI1599" s="76"/>
      <c r="DJ1599" s="76"/>
      <c r="DK1599" s="76"/>
      <c r="DL1599" s="76"/>
    </row>
    <row r="1600" spans="2:116" x14ac:dyDescent="0.4">
      <c r="B1600" t="s">
        <v>332</v>
      </c>
      <c r="D1600" t="s">
        <v>773</v>
      </c>
      <c r="E1600" s="8" t="str">
        <f t="shared" si="2114"/>
        <v>1600 SUB-S</v>
      </c>
      <c r="G1600" s="8" t="str">
        <f>G1577</f>
        <v>Secondary revenue driver</v>
      </c>
      <c r="H1600" s="12"/>
      <c r="I1600" s="60"/>
      <c r="J1600" s="60"/>
      <c r="K1600" s="15"/>
      <c r="L1600" s="15"/>
      <c r="M1600" s="15"/>
      <c r="N1600" s="15"/>
      <c r="O1600" s="15"/>
      <c r="P1600" s="15"/>
      <c r="R1600" s="15"/>
      <c r="S1600" s="203" t="str">
        <f>ADDRESS(ROW(S1592),COLUMN(S1592),2)</f>
        <v>S$1592</v>
      </c>
      <c r="T1600" s="203" t="str">
        <f t="shared" ref="T1600:CE1600" si="2158">ADDRESS(ROW(T1592),COLUMN(T1592),2)</f>
        <v>T$1592</v>
      </c>
      <c r="U1600" s="203" t="str">
        <f t="shared" si="2158"/>
        <v>U$1592</v>
      </c>
      <c r="V1600" s="203" t="str">
        <f t="shared" si="2158"/>
        <v>V$1592</v>
      </c>
      <c r="W1600" s="203" t="str">
        <f t="shared" si="2158"/>
        <v>W$1592</v>
      </c>
      <c r="X1600" s="203" t="str">
        <f t="shared" si="2158"/>
        <v>X$1592</v>
      </c>
      <c r="Y1600" s="203" t="str">
        <f t="shared" si="2158"/>
        <v>Y$1592</v>
      </c>
      <c r="Z1600" s="203" t="str">
        <f t="shared" si="2158"/>
        <v>Z$1592</v>
      </c>
      <c r="AA1600" s="203" t="str">
        <f t="shared" si="2158"/>
        <v>AA$1592</v>
      </c>
      <c r="AB1600" s="203" t="str">
        <f t="shared" si="2158"/>
        <v>AB$1592</v>
      </c>
      <c r="AC1600" s="203" t="str">
        <f t="shared" si="2158"/>
        <v>AC$1592</v>
      </c>
      <c r="AD1600" s="203" t="str">
        <f t="shared" si="2158"/>
        <v>AD$1592</v>
      </c>
      <c r="AE1600" s="203" t="str">
        <f t="shared" si="2158"/>
        <v>AE$1592</v>
      </c>
      <c r="AF1600" s="203" t="str">
        <f t="shared" si="2158"/>
        <v>AF$1592</v>
      </c>
      <c r="AG1600" s="203" t="str">
        <f t="shared" si="2158"/>
        <v>AG$1592</v>
      </c>
      <c r="AH1600" s="203" t="str">
        <f t="shared" si="2158"/>
        <v>AH$1592</v>
      </c>
      <c r="AI1600" s="203" t="str">
        <f t="shared" si="2158"/>
        <v>AI$1592</v>
      </c>
      <c r="AJ1600" s="203" t="str">
        <f t="shared" si="2158"/>
        <v>AJ$1592</v>
      </c>
      <c r="AK1600" s="203" t="str">
        <f t="shared" si="2158"/>
        <v>AK$1592</v>
      </c>
      <c r="AL1600" s="203" t="str">
        <f t="shared" si="2158"/>
        <v>AL$1592</v>
      </c>
      <c r="AM1600" s="203" t="str">
        <f t="shared" si="2158"/>
        <v>AM$1592</v>
      </c>
      <c r="AN1600" s="203" t="str">
        <f t="shared" si="2158"/>
        <v>AN$1592</v>
      </c>
      <c r="AO1600" s="203" t="str">
        <f t="shared" si="2158"/>
        <v>AO$1592</v>
      </c>
      <c r="AP1600" s="203" t="str">
        <f t="shared" si="2158"/>
        <v>AP$1592</v>
      </c>
      <c r="AQ1600" s="203" t="str">
        <f t="shared" si="2158"/>
        <v>AQ$1592</v>
      </c>
      <c r="AR1600" s="203" t="str">
        <f t="shared" si="2158"/>
        <v>AR$1592</v>
      </c>
      <c r="AS1600" s="203" t="str">
        <f t="shared" si="2158"/>
        <v>AS$1592</v>
      </c>
      <c r="AT1600" s="203" t="str">
        <f t="shared" si="2158"/>
        <v>AT$1592</v>
      </c>
      <c r="AU1600" s="203" t="str">
        <f t="shared" si="2158"/>
        <v>AU$1592</v>
      </c>
      <c r="AV1600" s="203" t="str">
        <f t="shared" si="2158"/>
        <v>AV$1592</v>
      </c>
      <c r="AW1600" s="203" t="str">
        <f t="shared" si="2158"/>
        <v>AW$1592</v>
      </c>
      <c r="AX1600" s="203" t="str">
        <f t="shared" si="2158"/>
        <v>AX$1592</v>
      </c>
      <c r="AY1600" s="203" t="str">
        <f t="shared" si="2158"/>
        <v>AY$1592</v>
      </c>
      <c r="AZ1600" s="203" t="str">
        <f t="shared" si="2158"/>
        <v>AZ$1592</v>
      </c>
      <c r="BA1600" s="203" t="str">
        <f t="shared" si="2158"/>
        <v>BA$1592</v>
      </c>
      <c r="BB1600" s="203" t="str">
        <f t="shared" si="2158"/>
        <v>BB$1592</v>
      </c>
      <c r="BC1600" s="203" t="str">
        <f t="shared" si="2158"/>
        <v>BC$1592</v>
      </c>
      <c r="BD1600" s="203" t="str">
        <f t="shared" si="2158"/>
        <v>BD$1592</v>
      </c>
      <c r="BE1600" s="203" t="str">
        <f t="shared" si="2158"/>
        <v>BE$1592</v>
      </c>
      <c r="BF1600" s="203" t="str">
        <f t="shared" si="2158"/>
        <v>BF$1592</v>
      </c>
      <c r="BG1600" s="203" t="str">
        <f t="shared" si="2158"/>
        <v>BG$1592</v>
      </c>
      <c r="BH1600" s="203" t="str">
        <f t="shared" si="2158"/>
        <v>BH$1592</v>
      </c>
      <c r="BI1600" s="203" t="str">
        <f t="shared" si="2158"/>
        <v>BI$1592</v>
      </c>
      <c r="BJ1600" s="203" t="str">
        <f t="shared" si="2158"/>
        <v>BJ$1592</v>
      </c>
      <c r="BK1600" s="203" t="str">
        <f t="shared" si="2158"/>
        <v>BK$1592</v>
      </c>
      <c r="BL1600" s="203" t="str">
        <f t="shared" si="2158"/>
        <v>BL$1592</v>
      </c>
      <c r="BM1600" s="203" t="str">
        <f t="shared" si="2158"/>
        <v>BM$1592</v>
      </c>
      <c r="BN1600" s="203" t="str">
        <f t="shared" si="2158"/>
        <v>BN$1592</v>
      </c>
      <c r="BO1600" s="203" t="str">
        <f t="shared" si="2158"/>
        <v>BO$1592</v>
      </c>
      <c r="BP1600" s="203" t="str">
        <f t="shared" si="2158"/>
        <v>BP$1592</v>
      </c>
      <c r="BQ1600" s="203" t="str">
        <f t="shared" si="2158"/>
        <v>BQ$1592</v>
      </c>
      <c r="BR1600" s="203" t="str">
        <f t="shared" si="2158"/>
        <v>BR$1592</v>
      </c>
      <c r="BS1600" s="203" t="str">
        <f t="shared" si="2158"/>
        <v>BS$1592</v>
      </c>
      <c r="BT1600" s="203" t="str">
        <f t="shared" si="2158"/>
        <v>BT$1592</v>
      </c>
      <c r="BU1600" s="203" t="str">
        <f t="shared" si="2158"/>
        <v>BU$1592</v>
      </c>
      <c r="BV1600" s="203" t="str">
        <f t="shared" si="2158"/>
        <v>BV$1592</v>
      </c>
      <c r="BW1600" s="203" t="str">
        <f t="shared" si="2158"/>
        <v>BW$1592</v>
      </c>
      <c r="BX1600" s="203" t="str">
        <f t="shared" si="2158"/>
        <v>BX$1592</v>
      </c>
      <c r="BY1600" s="203" t="str">
        <f t="shared" si="2158"/>
        <v>BY$1592</v>
      </c>
      <c r="BZ1600" s="203" t="str">
        <f t="shared" si="2158"/>
        <v>BZ$1592</v>
      </c>
      <c r="CA1600" s="203" t="str">
        <f t="shared" si="2158"/>
        <v>CA$1592</v>
      </c>
      <c r="CB1600" s="203" t="str">
        <f t="shared" si="2158"/>
        <v>CB$1592</v>
      </c>
      <c r="CC1600" s="203" t="str">
        <f t="shared" si="2158"/>
        <v>CC$1592</v>
      </c>
      <c r="CD1600" s="203" t="str">
        <f t="shared" si="2158"/>
        <v>CD$1592</v>
      </c>
      <c r="CE1600" s="203" t="str">
        <f t="shared" si="2158"/>
        <v>CE$1592</v>
      </c>
      <c r="CF1600" s="203" t="str">
        <f t="shared" ref="CF1600:CL1600" si="2159">ADDRESS(ROW(CF1592),COLUMN(CF1592),2)</f>
        <v>CF$1592</v>
      </c>
      <c r="CG1600" s="203" t="str">
        <f t="shared" si="2159"/>
        <v>CG$1592</v>
      </c>
      <c r="CH1600" s="203" t="str">
        <f t="shared" si="2159"/>
        <v>CH$1592</v>
      </c>
      <c r="CI1600" s="203" t="str">
        <f t="shared" si="2159"/>
        <v>CI$1592</v>
      </c>
      <c r="CJ1600" s="203" t="str">
        <f t="shared" si="2159"/>
        <v>CJ$1592</v>
      </c>
      <c r="CK1600" s="203" t="str">
        <f t="shared" si="2159"/>
        <v>CK$1592</v>
      </c>
      <c r="CL1600" s="203" t="str">
        <f t="shared" si="2159"/>
        <v>CL$1592</v>
      </c>
      <c r="CN1600" s="60"/>
      <c r="CO1600" s="203" t="str">
        <f t="shared" ref="CO1600:DK1600" si="2160">ADDRESS(ROW(CO1592),COLUMN(CO1592),2)</f>
        <v>CO$1592</v>
      </c>
      <c r="CP1600" s="203" t="str">
        <f t="shared" si="2160"/>
        <v>CP$1592</v>
      </c>
      <c r="CQ1600" s="203" t="str">
        <f t="shared" si="2160"/>
        <v>CQ$1592</v>
      </c>
      <c r="CR1600" s="203" t="str">
        <f t="shared" si="2160"/>
        <v>CR$1592</v>
      </c>
      <c r="CS1600" s="203" t="str">
        <f t="shared" si="2160"/>
        <v>CS$1592</v>
      </c>
      <c r="CT1600" s="203" t="str">
        <f t="shared" si="2160"/>
        <v>CT$1592</v>
      </c>
      <c r="CU1600" s="203" t="str">
        <f t="shared" si="2160"/>
        <v>CU$1592</v>
      </c>
      <c r="CV1600" s="203" t="str">
        <f t="shared" si="2160"/>
        <v>CV$1592</v>
      </c>
      <c r="CW1600" s="203" t="str">
        <f t="shared" si="2160"/>
        <v>CW$1592</v>
      </c>
      <c r="CX1600" s="203" t="str">
        <f t="shared" si="2160"/>
        <v>CX$1592</v>
      </c>
      <c r="CY1600" s="203" t="str">
        <f t="shared" si="2160"/>
        <v>CY$1592</v>
      </c>
      <c r="CZ1600" s="203" t="str">
        <f t="shared" si="2160"/>
        <v>CZ$1592</v>
      </c>
      <c r="DA1600" s="203" t="str">
        <f t="shared" si="2160"/>
        <v>DA$1592</v>
      </c>
      <c r="DB1600" s="203" t="str">
        <f t="shared" si="2160"/>
        <v>DB$1592</v>
      </c>
      <c r="DC1600" s="203" t="str">
        <f t="shared" si="2160"/>
        <v>DC$1592</v>
      </c>
      <c r="DD1600" s="203" t="str">
        <f t="shared" si="2160"/>
        <v>DD$1592</v>
      </c>
      <c r="DE1600" s="203" t="str">
        <f t="shared" si="2160"/>
        <v>DE$1592</v>
      </c>
      <c r="DF1600" s="203" t="str">
        <f t="shared" si="2160"/>
        <v>DF$1592</v>
      </c>
      <c r="DG1600" s="203" t="str">
        <f t="shared" si="2160"/>
        <v>DG$1592</v>
      </c>
      <c r="DH1600" s="203" t="str">
        <f t="shared" si="2160"/>
        <v>DH$1592</v>
      </c>
      <c r="DI1600" s="203" t="str">
        <f t="shared" si="2160"/>
        <v>DI$1592</v>
      </c>
      <c r="DJ1600" s="203" t="str">
        <f t="shared" si="2160"/>
        <v>DJ$1592</v>
      </c>
      <c r="DK1600" s="203" t="str">
        <f t="shared" si="2160"/>
        <v>DK$1592</v>
      </c>
      <c r="DL1600" s="203" t="str">
        <f t="shared" ref="DL1600" si="2161">ADDRESS(ROW(DL1592),COLUMN(DL1592),2)</f>
        <v>DL$1592</v>
      </c>
    </row>
    <row r="1601" spans="1:116" x14ac:dyDescent="0.4">
      <c r="B1601" t="s">
        <v>332</v>
      </c>
      <c r="D1601" t="s">
        <v>773</v>
      </c>
      <c r="E1601" s="8" t="str">
        <f t="shared" si="2114"/>
        <v>1601 SUB-S</v>
      </c>
      <c r="G1601" s="8" t="str">
        <f>G1578</f>
        <v>Secondary volume driver</v>
      </c>
      <c r="H1601" s="12"/>
      <c r="I1601" s="60"/>
      <c r="J1601" s="60"/>
      <c r="K1601" s="15"/>
      <c r="L1601" s="15"/>
      <c r="M1601" s="15"/>
      <c r="N1601" s="15"/>
      <c r="O1601" s="15"/>
      <c r="P1601" s="15"/>
      <c r="R1601" s="15"/>
      <c r="S1601" s="203" t="str">
        <f>ADDRESS(ROW(S1587),COLUMN(S1587),2)</f>
        <v>S$1587</v>
      </c>
      <c r="T1601" s="203" t="str">
        <f t="shared" ref="T1601:CE1601" si="2162">ADDRESS(ROW(T1587),COLUMN(T1587),2)</f>
        <v>T$1587</v>
      </c>
      <c r="U1601" s="203" t="str">
        <f t="shared" si="2162"/>
        <v>U$1587</v>
      </c>
      <c r="V1601" s="203" t="str">
        <f t="shared" si="2162"/>
        <v>V$1587</v>
      </c>
      <c r="W1601" s="203" t="str">
        <f t="shared" si="2162"/>
        <v>W$1587</v>
      </c>
      <c r="X1601" s="203" t="str">
        <f t="shared" si="2162"/>
        <v>X$1587</v>
      </c>
      <c r="Y1601" s="203" t="str">
        <f t="shared" si="2162"/>
        <v>Y$1587</v>
      </c>
      <c r="Z1601" s="203" t="str">
        <f t="shared" si="2162"/>
        <v>Z$1587</v>
      </c>
      <c r="AA1601" s="203" t="str">
        <f t="shared" si="2162"/>
        <v>AA$1587</v>
      </c>
      <c r="AB1601" s="203" t="str">
        <f t="shared" si="2162"/>
        <v>AB$1587</v>
      </c>
      <c r="AC1601" s="203" t="str">
        <f t="shared" si="2162"/>
        <v>AC$1587</v>
      </c>
      <c r="AD1601" s="203" t="str">
        <f t="shared" si="2162"/>
        <v>AD$1587</v>
      </c>
      <c r="AE1601" s="203" t="str">
        <f t="shared" si="2162"/>
        <v>AE$1587</v>
      </c>
      <c r="AF1601" s="203" t="str">
        <f t="shared" si="2162"/>
        <v>AF$1587</v>
      </c>
      <c r="AG1601" s="203" t="str">
        <f t="shared" si="2162"/>
        <v>AG$1587</v>
      </c>
      <c r="AH1601" s="203" t="str">
        <f t="shared" si="2162"/>
        <v>AH$1587</v>
      </c>
      <c r="AI1601" s="203" t="str">
        <f t="shared" si="2162"/>
        <v>AI$1587</v>
      </c>
      <c r="AJ1601" s="203" t="str">
        <f t="shared" si="2162"/>
        <v>AJ$1587</v>
      </c>
      <c r="AK1601" s="203" t="str">
        <f t="shared" si="2162"/>
        <v>AK$1587</v>
      </c>
      <c r="AL1601" s="203" t="str">
        <f t="shared" si="2162"/>
        <v>AL$1587</v>
      </c>
      <c r="AM1601" s="203" t="str">
        <f t="shared" si="2162"/>
        <v>AM$1587</v>
      </c>
      <c r="AN1601" s="203" t="str">
        <f t="shared" si="2162"/>
        <v>AN$1587</v>
      </c>
      <c r="AO1601" s="203" t="str">
        <f t="shared" si="2162"/>
        <v>AO$1587</v>
      </c>
      <c r="AP1601" s="203" t="str">
        <f t="shared" si="2162"/>
        <v>AP$1587</v>
      </c>
      <c r="AQ1601" s="203" t="str">
        <f t="shared" si="2162"/>
        <v>AQ$1587</v>
      </c>
      <c r="AR1601" s="203" t="str">
        <f t="shared" si="2162"/>
        <v>AR$1587</v>
      </c>
      <c r="AS1601" s="203" t="str">
        <f t="shared" si="2162"/>
        <v>AS$1587</v>
      </c>
      <c r="AT1601" s="203" t="str">
        <f t="shared" si="2162"/>
        <v>AT$1587</v>
      </c>
      <c r="AU1601" s="203" t="str">
        <f t="shared" si="2162"/>
        <v>AU$1587</v>
      </c>
      <c r="AV1601" s="203" t="str">
        <f t="shared" si="2162"/>
        <v>AV$1587</v>
      </c>
      <c r="AW1601" s="203" t="str">
        <f t="shared" si="2162"/>
        <v>AW$1587</v>
      </c>
      <c r="AX1601" s="203" t="str">
        <f t="shared" si="2162"/>
        <v>AX$1587</v>
      </c>
      <c r="AY1601" s="203" t="str">
        <f t="shared" si="2162"/>
        <v>AY$1587</v>
      </c>
      <c r="AZ1601" s="203" t="str">
        <f t="shared" si="2162"/>
        <v>AZ$1587</v>
      </c>
      <c r="BA1601" s="203" t="str">
        <f t="shared" si="2162"/>
        <v>BA$1587</v>
      </c>
      <c r="BB1601" s="203" t="str">
        <f t="shared" si="2162"/>
        <v>BB$1587</v>
      </c>
      <c r="BC1601" s="203" t="str">
        <f t="shared" si="2162"/>
        <v>BC$1587</v>
      </c>
      <c r="BD1601" s="203" t="str">
        <f t="shared" si="2162"/>
        <v>BD$1587</v>
      </c>
      <c r="BE1601" s="203" t="str">
        <f t="shared" si="2162"/>
        <v>BE$1587</v>
      </c>
      <c r="BF1601" s="203" t="str">
        <f t="shared" si="2162"/>
        <v>BF$1587</v>
      </c>
      <c r="BG1601" s="203" t="str">
        <f t="shared" si="2162"/>
        <v>BG$1587</v>
      </c>
      <c r="BH1601" s="203" t="str">
        <f t="shared" si="2162"/>
        <v>BH$1587</v>
      </c>
      <c r="BI1601" s="203" t="str">
        <f t="shared" si="2162"/>
        <v>BI$1587</v>
      </c>
      <c r="BJ1601" s="203" t="str">
        <f t="shared" si="2162"/>
        <v>BJ$1587</v>
      </c>
      <c r="BK1601" s="203" t="str">
        <f t="shared" si="2162"/>
        <v>BK$1587</v>
      </c>
      <c r="BL1601" s="203" t="str">
        <f t="shared" si="2162"/>
        <v>BL$1587</v>
      </c>
      <c r="BM1601" s="203" t="str">
        <f t="shared" si="2162"/>
        <v>BM$1587</v>
      </c>
      <c r="BN1601" s="203" t="str">
        <f t="shared" si="2162"/>
        <v>BN$1587</v>
      </c>
      <c r="BO1601" s="203" t="str">
        <f t="shared" si="2162"/>
        <v>BO$1587</v>
      </c>
      <c r="BP1601" s="203" t="str">
        <f t="shared" si="2162"/>
        <v>BP$1587</v>
      </c>
      <c r="BQ1601" s="203" t="str">
        <f t="shared" si="2162"/>
        <v>BQ$1587</v>
      </c>
      <c r="BR1601" s="203" t="str">
        <f t="shared" si="2162"/>
        <v>BR$1587</v>
      </c>
      <c r="BS1601" s="203" t="str">
        <f t="shared" si="2162"/>
        <v>BS$1587</v>
      </c>
      <c r="BT1601" s="203" t="str">
        <f t="shared" si="2162"/>
        <v>BT$1587</v>
      </c>
      <c r="BU1601" s="203" t="str">
        <f t="shared" si="2162"/>
        <v>BU$1587</v>
      </c>
      <c r="BV1601" s="203" t="str">
        <f t="shared" si="2162"/>
        <v>BV$1587</v>
      </c>
      <c r="BW1601" s="203" t="str">
        <f t="shared" si="2162"/>
        <v>BW$1587</v>
      </c>
      <c r="BX1601" s="203" t="str">
        <f t="shared" si="2162"/>
        <v>BX$1587</v>
      </c>
      <c r="BY1601" s="203" t="str">
        <f t="shared" si="2162"/>
        <v>BY$1587</v>
      </c>
      <c r="BZ1601" s="203" t="str">
        <f t="shared" si="2162"/>
        <v>BZ$1587</v>
      </c>
      <c r="CA1601" s="203" t="str">
        <f t="shared" si="2162"/>
        <v>CA$1587</v>
      </c>
      <c r="CB1601" s="203" t="str">
        <f t="shared" si="2162"/>
        <v>CB$1587</v>
      </c>
      <c r="CC1601" s="203" t="str">
        <f t="shared" si="2162"/>
        <v>CC$1587</v>
      </c>
      <c r="CD1601" s="203" t="str">
        <f t="shared" si="2162"/>
        <v>CD$1587</v>
      </c>
      <c r="CE1601" s="203" t="str">
        <f t="shared" si="2162"/>
        <v>CE$1587</v>
      </c>
      <c r="CF1601" s="203" t="str">
        <f t="shared" ref="CF1601:CL1601" si="2163">ADDRESS(ROW(CF1587),COLUMN(CF1587),2)</f>
        <v>CF$1587</v>
      </c>
      <c r="CG1601" s="203" t="str">
        <f t="shared" si="2163"/>
        <v>CG$1587</v>
      </c>
      <c r="CH1601" s="203" t="str">
        <f t="shared" si="2163"/>
        <v>CH$1587</v>
      </c>
      <c r="CI1601" s="203" t="str">
        <f t="shared" si="2163"/>
        <v>CI$1587</v>
      </c>
      <c r="CJ1601" s="203" t="str">
        <f t="shared" si="2163"/>
        <v>CJ$1587</v>
      </c>
      <c r="CK1601" s="203" t="str">
        <f t="shared" si="2163"/>
        <v>CK$1587</v>
      </c>
      <c r="CL1601" s="203" t="str">
        <f t="shared" si="2163"/>
        <v>CL$1587</v>
      </c>
      <c r="CN1601" s="60"/>
      <c r="CO1601" s="203" t="str">
        <f t="shared" ref="CO1601:DK1601" si="2164">ADDRESS(ROW(CO1587),COLUMN(CO1587),2)</f>
        <v>CO$1587</v>
      </c>
      <c r="CP1601" s="203" t="str">
        <f t="shared" si="2164"/>
        <v>CP$1587</v>
      </c>
      <c r="CQ1601" s="203" t="str">
        <f t="shared" si="2164"/>
        <v>CQ$1587</v>
      </c>
      <c r="CR1601" s="203" t="str">
        <f t="shared" si="2164"/>
        <v>CR$1587</v>
      </c>
      <c r="CS1601" s="203" t="str">
        <f t="shared" si="2164"/>
        <v>CS$1587</v>
      </c>
      <c r="CT1601" s="203" t="str">
        <f t="shared" si="2164"/>
        <v>CT$1587</v>
      </c>
      <c r="CU1601" s="203" t="str">
        <f t="shared" si="2164"/>
        <v>CU$1587</v>
      </c>
      <c r="CV1601" s="203" t="str">
        <f t="shared" si="2164"/>
        <v>CV$1587</v>
      </c>
      <c r="CW1601" s="203" t="str">
        <f t="shared" si="2164"/>
        <v>CW$1587</v>
      </c>
      <c r="CX1601" s="203" t="str">
        <f t="shared" si="2164"/>
        <v>CX$1587</v>
      </c>
      <c r="CY1601" s="203" t="str">
        <f t="shared" si="2164"/>
        <v>CY$1587</v>
      </c>
      <c r="CZ1601" s="203" t="str">
        <f t="shared" si="2164"/>
        <v>CZ$1587</v>
      </c>
      <c r="DA1601" s="203" t="str">
        <f t="shared" si="2164"/>
        <v>DA$1587</v>
      </c>
      <c r="DB1601" s="203" t="str">
        <f t="shared" si="2164"/>
        <v>DB$1587</v>
      </c>
      <c r="DC1601" s="203" t="str">
        <f t="shared" si="2164"/>
        <v>DC$1587</v>
      </c>
      <c r="DD1601" s="203" t="str">
        <f t="shared" si="2164"/>
        <v>DD$1587</v>
      </c>
      <c r="DE1601" s="203" t="str">
        <f t="shared" si="2164"/>
        <v>DE$1587</v>
      </c>
      <c r="DF1601" s="203" t="str">
        <f t="shared" si="2164"/>
        <v>DF$1587</v>
      </c>
      <c r="DG1601" s="203" t="str">
        <f t="shared" si="2164"/>
        <v>DG$1587</v>
      </c>
      <c r="DH1601" s="203" t="str">
        <f t="shared" si="2164"/>
        <v>DH$1587</v>
      </c>
      <c r="DI1601" s="203" t="str">
        <f t="shared" si="2164"/>
        <v>DI$1587</v>
      </c>
      <c r="DJ1601" s="203" t="str">
        <f t="shared" si="2164"/>
        <v>DJ$1587</v>
      </c>
      <c r="DK1601" s="203" t="str">
        <f t="shared" si="2164"/>
        <v>DK$1587</v>
      </c>
      <c r="DL1601" s="203" t="str">
        <f t="shared" ref="DL1601" si="2165">ADDRESS(ROW(DL1587),COLUMN(DL1587),2)</f>
        <v>DL$1587</v>
      </c>
    </row>
    <row r="1602" spans="1:116" x14ac:dyDescent="0.4">
      <c r="E1602" s="8"/>
      <c r="G1602" s="136"/>
      <c r="H1602" s="12"/>
      <c r="I1602" s="60"/>
      <c r="J1602" s="60"/>
      <c r="K1602" s="15"/>
      <c r="L1602" s="15"/>
      <c r="M1602" s="15"/>
      <c r="N1602" s="15"/>
      <c r="O1602" s="15"/>
      <c r="P1602" s="15"/>
      <c r="R1602" s="15"/>
      <c r="S1602" s="80"/>
      <c r="T1602" s="80"/>
      <c r="U1602" s="80"/>
      <c r="V1602" s="80"/>
      <c r="W1602" s="80"/>
      <c r="X1602" s="80"/>
      <c r="Y1602" s="80"/>
      <c r="Z1602" s="80"/>
      <c r="AA1602" s="80"/>
      <c r="AB1602" s="80"/>
      <c r="AC1602" s="80"/>
      <c r="AD1602" s="80"/>
      <c r="AE1602" s="80"/>
      <c r="AF1602" s="80"/>
      <c r="AG1602" s="80"/>
      <c r="AH1602" s="80"/>
      <c r="AI1602" s="80"/>
      <c r="AJ1602" s="80"/>
      <c r="AK1602" s="80"/>
      <c r="AL1602" s="80"/>
      <c r="AM1602" s="80"/>
      <c r="AN1602" s="80"/>
      <c r="AO1602" s="80"/>
      <c r="AP1602" s="80"/>
      <c r="AQ1602" s="80"/>
      <c r="AR1602" s="80"/>
      <c r="AS1602" s="80"/>
      <c r="AT1602" s="80"/>
      <c r="AU1602" s="80"/>
      <c r="AV1602" s="80"/>
      <c r="AW1602" s="80"/>
      <c r="AX1602" s="80"/>
      <c r="AY1602" s="80"/>
      <c r="AZ1602" s="80"/>
      <c r="BA1602" s="80"/>
      <c r="BB1602" s="80"/>
      <c r="BC1602" s="80"/>
      <c r="BD1602" s="80"/>
      <c r="BE1602" s="80"/>
      <c r="BF1602" s="80"/>
      <c r="BG1602" s="80"/>
      <c r="BH1602" s="80"/>
      <c r="BI1602" s="80"/>
      <c r="BJ1602" s="80"/>
      <c r="BK1602" s="80"/>
      <c r="BL1602" s="80"/>
      <c r="BM1602" s="80"/>
      <c r="BN1602" s="80"/>
      <c r="BO1602" s="80"/>
      <c r="BP1602" s="80"/>
      <c r="BQ1602" s="80"/>
      <c r="BR1602" s="80"/>
      <c r="BS1602" s="80"/>
      <c r="BT1602" s="80"/>
      <c r="BU1602" s="80"/>
      <c r="BV1602" s="80"/>
      <c r="BW1602" s="80"/>
      <c r="BX1602" s="80"/>
      <c r="BY1602" s="80"/>
      <c r="BZ1602" s="80"/>
      <c r="CA1602" s="80"/>
      <c r="CB1602" s="80"/>
      <c r="CC1602" s="80"/>
      <c r="CD1602" s="80"/>
      <c r="CE1602" s="80"/>
      <c r="CF1602" s="80"/>
      <c r="CG1602" s="80"/>
      <c r="CH1602" s="80"/>
      <c r="CI1602" s="80"/>
      <c r="CJ1602" s="80"/>
      <c r="CK1602" s="80"/>
      <c r="CL1602" s="80"/>
      <c r="CN1602" s="60"/>
      <c r="CO1602" s="80"/>
      <c r="CP1602" s="80"/>
      <c r="CQ1602" s="80"/>
      <c r="CR1602" s="80"/>
      <c r="CS1602" s="80"/>
      <c r="CT1602" s="80"/>
      <c r="CU1602" s="80"/>
      <c r="CV1602" s="80"/>
      <c r="CW1602" s="80"/>
      <c r="CX1602" s="80"/>
      <c r="CY1602" s="80"/>
      <c r="CZ1602" s="80"/>
      <c r="DA1602" s="80"/>
      <c r="DB1602" s="80"/>
      <c r="DC1602" s="80"/>
      <c r="DD1602" s="80"/>
      <c r="DE1602" s="80"/>
      <c r="DF1602" s="80"/>
      <c r="DG1602" s="80"/>
      <c r="DH1602" s="80"/>
      <c r="DI1602" s="80"/>
      <c r="DJ1602" s="80"/>
      <c r="DK1602" s="80"/>
      <c r="DL1602" s="80"/>
    </row>
    <row r="1603" spans="1:116" x14ac:dyDescent="0.4">
      <c r="A1603" s="174"/>
      <c r="E1603" s="8"/>
      <c r="G1603" s="175" t="s">
        <v>490</v>
      </c>
      <c r="H1603" s="174"/>
      <c r="I1603" s="176"/>
      <c r="J1603" s="176"/>
      <c r="K1603" s="197"/>
      <c r="L1603" s="197"/>
      <c r="M1603" s="197"/>
      <c r="N1603" s="197"/>
      <c r="O1603" s="197"/>
      <c r="P1603" s="197"/>
      <c r="R1603" s="198"/>
      <c r="S1603" s="174"/>
      <c r="T1603" s="174"/>
      <c r="U1603" s="174"/>
      <c r="V1603" s="174"/>
      <c r="W1603" s="174"/>
      <c r="X1603" s="174"/>
      <c r="Y1603" s="174"/>
      <c r="Z1603" s="174"/>
      <c r="AA1603" s="174"/>
      <c r="AB1603" s="174"/>
      <c r="AC1603" s="174"/>
      <c r="AD1603" s="174"/>
      <c r="AE1603" s="174"/>
      <c r="AF1603" s="174"/>
      <c r="AG1603" s="174"/>
      <c r="AH1603" s="174"/>
      <c r="AI1603" s="174"/>
      <c r="AJ1603" s="174"/>
      <c r="AK1603" s="174"/>
      <c r="AL1603" s="174"/>
      <c r="AM1603" s="174"/>
      <c r="AN1603" s="174"/>
      <c r="AO1603" s="174"/>
      <c r="AP1603" s="174"/>
      <c r="AQ1603" s="174"/>
      <c r="AR1603" s="174"/>
      <c r="AS1603" s="174"/>
      <c r="AT1603" s="174"/>
      <c r="AU1603" s="174"/>
      <c r="AV1603" s="174"/>
      <c r="AW1603" s="174"/>
      <c r="AX1603" s="174"/>
      <c r="AY1603" s="174"/>
      <c r="AZ1603" s="174"/>
      <c r="BA1603" s="174"/>
      <c r="BB1603" s="174"/>
      <c r="BC1603" s="174"/>
      <c r="BD1603" s="174"/>
      <c r="BE1603" s="174"/>
      <c r="BF1603" s="174"/>
      <c r="BG1603" s="174"/>
      <c r="BH1603" s="174"/>
      <c r="BI1603" s="174"/>
      <c r="BJ1603" s="174"/>
      <c r="BK1603" s="174"/>
      <c r="BL1603" s="174"/>
      <c r="BM1603" s="174"/>
      <c r="BN1603" s="174"/>
      <c r="BO1603" s="174"/>
      <c r="BP1603" s="174"/>
      <c r="BQ1603" s="174"/>
      <c r="BR1603" s="174"/>
      <c r="BS1603" s="174"/>
      <c r="BT1603" s="174"/>
      <c r="BU1603" s="174"/>
      <c r="BV1603" s="174"/>
      <c r="BW1603" s="174"/>
      <c r="BX1603" s="174"/>
      <c r="BY1603" s="174"/>
      <c r="BZ1603" s="174"/>
      <c r="CA1603" s="174"/>
      <c r="CB1603" s="174"/>
      <c r="CC1603" s="174"/>
      <c r="CD1603" s="174"/>
      <c r="CE1603" s="174"/>
      <c r="CF1603" s="174"/>
      <c r="CG1603" s="174"/>
      <c r="CH1603" s="174"/>
      <c r="CI1603" s="174"/>
      <c r="CJ1603" s="174"/>
      <c r="CK1603" s="174"/>
      <c r="CL1603" s="174"/>
      <c r="CN1603" s="176"/>
      <c r="CO1603" s="174"/>
      <c r="CP1603" s="174"/>
      <c r="CQ1603" s="174"/>
      <c r="CR1603" s="174"/>
      <c r="CS1603" s="174"/>
      <c r="CT1603" s="174"/>
      <c r="CU1603" s="174"/>
      <c r="CV1603" s="174"/>
      <c r="CW1603" s="174"/>
      <c r="CX1603" s="174"/>
      <c r="CY1603" s="174"/>
      <c r="CZ1603" s="174"/>
      <c r="DA1603" s="174"/>
      <c r="DB1603" s="174"/>
      <c r="DC1603" s="174"/>
      <c r="DD1603" s="174"/>
      <c r="DE1603" s="174"/>
      <c r="DF1603" s="174"/>
      <c r="DG1603" s="174"/>
      <c r="DH1603" s="174"/>
      <c r="DI1603" s="174"/>
      <c r="DJ1603" s="174"/>
      <c r="DK1603" s="174"/>
      <c r="DL1603" s="174"/>
    </row>
    <row r="1604" spans="1:116" x14ac:dyDescent="0.4">
      <c r="A1604" s="174"/>
      <c r="E1604" s="8"/>
      <c r="G1604" s="175" t="s">
        <v>492</v>
      </c>
      <c r="H1604" s="174"/>
      <c r="I1604" s="176"/>
      <c r="J1604" s="176"/>
      <c r="K1604" s="197"/>
      <c r="L1604" s="197"/>
      <c r="M1604" s="197"/>
      <c r="N1604" s="197"/>
      <c r="O1604" s="197"/>
      <c r="P1604" s="197"/>
      <c r="R1604" s="198"/>
      <c r="S1604" s="174"/>
      <c r="T1604" s="174"/>
      <c r="U1604" s="174"/>
      <c r="V1604" s="174"/>
      <c r="W1604" s="174"/>
      <c r="X1604" s="174"/>
      <c r="Y1604" s="174"/>
      <c r="Z1604" s="174"/>
      <c r="AA1604" s="174"/>
      <c r="AB1604" s="174"/>
      <c r="AC1604" s="174"/>
      <c r="AD1604" s="174"/>
      <c r="AE1604" s="174"/>
      <c r="AF1604" s="174"/>
      <c r="AG1604" s="174"/>
      <c r="AH1604" s="174"/>
      <c r="AI1604" s="174"/>
      <c r="AJ1604" s="174"/>
      <c r="AK1604" s="174"/>
      <c r="AL1604" s="174"/>
      <c r="AM1604" s="174"/>
      <c r="AN1604" s="174"/>
      <c r="AO1604" s="174"/>
      <c r="AP1604" s="174"/>
      <c r="AQ1604" s="174"/>
      <c r="AR1604" s="174"/>
      <c r="AS1604" s="174"/>
      <c r="AT1604" s="174"/>
      <c r="AU1604" s="174"/>
      <c r="AV1604" s="174"/>
      <c r="AW1604" s="174"/>
      <c r="AX1604" s="174"/>
      <c r="AY1604" s="174"/>
      <c r="AZ1604" s="174"/>
      <c r="BA1604" s="174"/>
      <c r="BB1604" s="174"/>
      <c r="BC1604" s="174"/>
      <c r="BD1604" s="174"/>
      <c r="BE1604" s="174"/>
      <c r="BF1604" s="174"/>
      <c r="BG1604" s="174"/>
      <c r="BH1604" s="174"/>
      <c r="BI1604" s="174"/>
      <c r="BJ1604" s="174"/>
      <c r="BK1604" s="174"/>
      <c r="BL1604" s="174"/>
      <c r="BM1604" s="174"/>
      <c r="BN1604" s="174"/>
      <c r="BO1604" s="174"/>
      <c r="BP1604" s="174"/>
      <c r="BQ1604" s="174"/>
      <c r="BR1604" s="174"/>
      <c r="BS1604" s="174"/>
      <c r="BT1604" s="174"/>
      <c r="BU1604" s="174"/>
      <c r="BV1604" s="174"/>
      <c r="BW1604" s="174"/>
      <c r="BX1604" s="174"/>
      <c r="BY1604" s="174"/>
      <c r="BZ1604" s="174"/>
      <c r="CA1604" s="174"/>
      <c r="CB1604" s="174"/>
      <c r="CC1604" s="174"/>
      <c r="CD1604" s="174"/>
      <c r="CE1604" s="174"/>
      <c r="CF1604" s="174"/>
      <c r="CG1604" s="174"/>
      <c r="CH1604" s="174"/>
      <c r="CI1604" s="174"/>
      <c r="CJ1604" s="174"/>
      <c r="CK1604" s="174"/>
      <c r="CL1604" s="174"/>
      <c r="CN1604" s="176"/>
      <c r="CO1604" s="174"/>
      <c r="CP1604" s="174"/>
      <c r="CQ1604" s="174"/>
      <c r="CR1604" s="174"/>
      <c r="CS1604" s="174"/>
      <c r="CT1604" s="174"/>
      <c r="CU1604" s="174"/>
      <c r="CV1604" s="174"/>
      <c r="CW1604" s="174"/>
      <c r="CX1604" s="174"/>
      <c r="CY1604" s="174"/>
      <c r="CZ1604" s="174"/>
      <c r="DA1604" s="174"/>
      <c r="DB1604" s="174"/>
      <c r="DC1604" s="174"/>
      <c r="DD1604" s="174"/>
      <c r="DE1604" s="174"/>
      <c r="DF1604" s="174"/>
      <c r="DG1604" s="174"/>
      <c r="DH1604" s="174"/>
      <c r="DI1604" s="174"/>
      <c r="DJ1604" s="174"/>
      <c r="DK1604" s="174"/>
      <c r="DL1604" s="174"/>
    </row>
    <row r="1605" spans="1:116" x14ac:dyDescent="0.4">
      <c r="A1605" s="174"/>
      <c r="E1605" s="8"/>
      <c r="G1605" s="175" t="s">
        <v>461</v>
      </c>
      <c r="H1605" s="174"/>
      <c r="I1605" s="176"/>
      <c r="J1605" s="176"/>
      <c r="K1605" s="197"/>
      <c r="L1605" s="197"/>
      <c r="M1605" s="197"/>
      <c r="N1605" s="197"/>
      <c r="O1605" s="197"/>
      <c r="P1605" s="197"/>
      <c r="R1605" s="198"/>
      <c r="S1605" s="199" t="str">
        <f t="shared" ref="S1605:AX1605" si="2166">S$20</f>
        <v>S$16</v>
      </c>
      <c r="T1605" s="199" t="str">
        <f t="shared" si="2166"/>
        <v>T$16</v>
      </c>
      <c r="U1605" s="199" t="str">
        <f t="shared" si="2166"/>
        <v>U$16</v>
      </c>
      <c r="V1605" s="199" t="str">
        <f t="shared" si="2166"/>
        <v>V$16</v>
      </c>
      <c r="W1605" s="199" t="str">
        <f t="shared" si="2166"/>
        <v>W$16</v>
      </c>
      <c r="X1605" s="199" t="str">
        <f t="shared" si="2166"/>
        <v>X$16</v>
      </c>
      <c r="Y1605" s="199" t="str">
        <f t="shared" si="2166"/>
        <v>Y$16</v>
      </c>
      <c r="Z1605" s="199" t="str">
        <f t="shared" si="2166"/>
        <v>Z$16</v>
      </c>
      <c r="AA1605" s="199" t="str">
        <f t="shared" si="2166"/>
        <v>AA$16</v>
      </c>
      <c r="AB1605" s="199" t="str">
        <f t="shared" si="2166"/>
        <v>AB$16</v>
      </c>
      <c r="AC1605" s="199" t="str">
        <f t="shared" si="2166"/>
        <v>AC$16</v>
      </c>
      <c r="AD1605" s="199" t="str">
        <f t="shared" si="2166"/>
        <v>AD$16</v>
      </c>
      <c r="AE1605" s="199" t="str">
        <f t="shared" si="2166"/>
        <v>AE$16</v>
      </c>
      <c r="AF1605" s="199" t="str">
        <f t="shared" si="2166"/>
        <v>AF$16</v>
      </c>
      <c r="AG1605" s="199" t="str">
        <f t="shared" si="2166"/>
        <v>AG$16</v>
      </c>
      <c r="AH1605" s="199" t="str">
        <f t="shared" si="2166"/>
        <v>AH$16</v>
      </c>
      <c r="AI1605" s="199" t="str">
        <f t="shared" si="2166"/>
        <v>AI$16</v>
      </c>
      <c r="AJ1605" s="199" t="str">
        <f t="shared" si="2166"/>
        <v>AJ$16</v>
      </c>
      <c r="AK1605" s="199" t="str">
        <f t="shared" si="2166"/>
        <v>AK$16</v>
      </c>
      <c r="AL1605" s="199" t="str">
        <f t="shared" si="2166"/>
        <v>AL$16</v>
      </c>
      <c r="AM1605" s="199" t="str">
        <f t="shared" si="2166"/>
        <v>AM$16</v>
      </c>
      <c r="AN1605" s="199" t="str">
        <f t="shared" si="2166"/>
        <v>AN$16</v>
      </c>
      <c r="AO1605" s="199" t="str">
        <f t="shared" si="2166"/>
        <v>AO$16</v>
      </c>
      <c r="AP1605" s="199" t="str">
        <f t="shared" si="2166"/>
        <v>AP$16</v>
      </c>
      <c r="AQ1605" s="199" t="str">
        <f t="shared" si="2166"/>
        <v>AQ$16</v>
      </c>
      <c r="AR1605" s="199" t="str">
        <f t="shared" si="2166"/>
        <v>AR$16</v>
      </c>
      <c r="AS1605" s="199" t="str">
        <f t="shared" si="2166"/>
        <v>AS$16</v>
      </c>
      <c r="AT1605" s="199" t="str">
        <f t="shared" si="2166"/>
        <v>AT$16</v>
      </c>
      <c r="AU1605" s="199" t="str">
        <f t="shared" si="2166"/>
        <v>AU$16</v>
      </c>
      <c r="AV1605" s="199" t="str">
        <f t="shared" si="2166"/>
        <v>AV$16</v>
      </c>
      <c r="AW1605" s="199" t="str">
        <f t="shared" si="2166"/>
        <v>AW$16</v>
      </c>
      <c r="AX1605" s="199" t="str">
        <f t="shared" si="2166"/>
        <v>AX$16</v>
      </c>
      <c r="AY1605" s="199" t="str">
        <f t="shared" ref="AY1605:CD1605" si="2167">AY$20</f>
        <v>AY$16</v>
      </c>
      <c r="AZ1605" s="199" t="str">
        <f t="shared" si="2167"/>
        <v>AZ$16</v>
      </c>
      <c r="BA1605" s="199" t="str">
        <f t="shared" si="2167"/>
        <v>BA$16</v>
      </c>
      <c r="BB1605" s="199" t="str">
        <f t="shared" si="2167"/>
        <v>BB$16</v>
      </c>
      <c r="BC1605" s="199" t="str">
        <f t="shared" si="2167"/>
        <v>BC$16</v>
      </c>
      <c r="BD1605" s="199" t="str">
        <f t="shared" si="2167"/>
        <v>BD$16</v>
      </c>
      <c r="BE1605" s="199" t="str">
        <f t="shared" si="2167"/>
        <v>BE$16</v>
      </c>
      <c r="BF1605" s="199" t="str">
        <f t="shared" si="2167"/>
        <v>BF$16</v>
      </c>
      <c r="BG1605" s="199" t="str">
        <f t="shared" si="2167"/>
        <v>BG$16</v>
      </c>
      <c r="BH1605" s="199" t="str">
        <f t="shared" si="2167"/>
        <v>BH$16</v>
      </c>
      <c r="BI1605" s="199" t="str">
        <f t="shared" si="2167"/>
        <v>BI$16</v>
      </c>
      <c r="BJ1605" s="199" t="str">
        <f t="shared" si="2167"/>
        <v>BJ$16</v>
      </c>
      <c r="BK1605" s="199" t="str">
        <f t="shared" si="2167"/>
        <v>BK$16</v>
      </c>
      <c r="BL1605" s="199" t="str">
        <f t="shared" si="2167"/>
        <v>BL$16</v>
      </c>
      <c r="BM1605" s="199" t="str">
        <f t="shared" si="2167"/>
        <v>BM$16</v>
      </c>
      <c r="BN1605" s="199" t="str">
        <f t="shared" si="2167"/>
        <v>BN$16</v>
      </c>
      <c r="BO1605" s="199" t="str">
        <f t="shared" si="2167"/>
        <v>BO$16</v>
      </c>
      <c r="BP1605" s="199" t="str">
        <f t="shared" si="2167"/>
        <v>BP$16</v>
      </c>
      <c r="BQ1605" s="199" t="str">
        <f t="shared" si="2167"/>
        <v>BQ$16</v>
      </c>
      <c r="BR1605" s="199" t="str">
        <f t="shared" si="2167"/>
        <v>BR$16</v>
      </c>
      <c r="BS1605" s="199" t="str">
        <f t="shared" si="2167"/>
        <v>BS$16</v>
      </c>
      <c r="BT1605" s="199" t="str">
        <f t="shared" si="2167"/>
        <v>BT$16</v>
      </c>
      <c r="BU1605" s="199" t="str">
        <f t="shared" si="2167"/>
        <v>BU$16</v>
      </c>
      <c r="BV1605" s="199" t="str">
        <f t="shared" si="2167"/>
        <v>BV$16</v>
      </c>
      <c r="BW1605" s="199" t="str">
        <f t="shared" si="2167"/>
        <v>BW$16</v>
      </c>
      <c r="BX1605" s="199" t="str">
        <f t="shared" si="2167"/>
        <v>BX$16</v>
      </c>
      <c r="BY1605" s="199" t="str">
        <f t="shared" si="2167"/>
        <v>BY$16</v>
      </c>
      <c r="BZ1605" s="199" t="str">
        <f t="shared" si="2167"/>
        <v>BZ$16</v>
      </c>
      <c r="CA1605" s="199" t="str">
        <f t="shared" si="2167"/>
        <v>CA$16</v>
      </c>
      <c r="CB1605" s="199" t="str">
        <f t="shared" si="2167"/>
        <v>CB$16</v>
      </c>
      <c r="CC1605" s="199" t="str">
        <f t="shared" si="2167"/>
        <v>CC$16</v>
      </c>
      <c r="CD1605" s="199" t="str">
        <f t="shared" si="2167"/>
        <v>CD$16</v>
      </c>
      <c r="CE1605" s="199" t="str">
        <f t="shared" ref="CE1605:CL1605" si="2168">CE$20</f>
        <v>CE$16</v>
      </c>
      <c r="CF1605" s="199" t="str">
        <f t="shared" si="2168"/>
        <v>CF$16</v>
      </c>
      <c r="CG1605" s="199" t="str">
        <f t="shared" si="2168"/>
        <v>CG$16</v>
      </c>
      <c r="CH1605" s="199" t="str">
        <f t="shared" si="2168"/>
        <v>CH$16</v>
      </c>
      <c r="CI1605" s="199" t="str">
        <f t="shared" si="2168"/>
        <v>CI$16</v>
      </c>
      <c r="CJ1605" s="199" t="str">
        <f t="shared" si="2168"/>
        <v>CJ$16</v>
      </c>
      <c r="CK1605" s="199" t="str">
        <f t="shared" si="2168"/>
        <v>CK$16</v>
      </c>
      <c r="CL1605" s="199" t="str">
        <f t="shared" si="2168"/>
        <v>CL$16</v>
      </c>
      <c r="CN1605" s="176"/>
      <c r="CO1605" s="199" t="str">
        <f t="shared" ref="CO1605:DL1605" si="2169">CO$20</f>
        <v>CO$16</v>
      </c>
      <c r="CP1605" s="199" t="str">
        <f t="shared" si="2169"/>
        <v>CP$16</v>
      </c>
      <c r="CQ1605" s="199" t="str">
        <f t="shared" si="2169"/>
        <v>CQ$16</v>
      </c>
      <c r="CR1605" s="199" t="str">
        <f t="shared" si="2169"/>
        <v>CR$16</v>
      </c>
      <c r="CS1605" s="199" t="str">
        <f t="shared" si="2169"/>
        <v>CS$16</v>
      </c>
      <c r="CT1605" s="199" t="str">
        <f t="shared" si="2169"/>
        <v>CT$16</v>
      </c>
      <c r="CU1605" s="199" t="str">
        <f t="shared" si="2169"/>
        <v>CU$16</v>
      </c>
      <c r="CV1605" s="199" t="str">
        <f t="shared" si="2169"/>
        <v>CV$16</v>
      </c>
      <c r="CW1605" s="199" t="str">
        <f t="shared" si="2169"/>
        <v>CW$16</v>
      </c>
      <c r="CX1605" s="199" t="str">
        <f t="shared" si="2169"/>
        <v>CX$16</v>
      </c>
      <c r="CY1605" s="199" t="str">
        <f t="shared" si="2169"/>
        <v>CY$16</v>
      </c>
      <c r="CZ1605" s="199" t="str">
        <f t="shared" si="2169"/>
        <v>CZ$16</v>
      </c>
      <c r="DA1605" s="199" t="str">
        <f t="shared" si="2169"/>
        <v>DA$16</v>
      </c>
      <c r="DB1605" s="199" t="str">
        <f t="shared" si="2169"/>
        <v>DB$16</v>
      </c>
      <c r="DC1605" s="199" t="str">
        <f t="shared" si="2169"/>
        <v>DC$16</v>
      </c>
      <c r="DD1605" s="199" t="str">
        <f t="shared" si="2169"/>
        <v>DD$16</v>
      </c>
      <c r="DE1605" s="199" t="str">
        <f t="shared" si="2169"/>
        <v>DE$16</v>
      </c>
      <c r="DF1605" s="199" t="str">
        <f t="shared" si="2169"/>
        <v>DF$16</v>
      </c>
      <c r="DG1605" s="199" t="str">
        <f t="shared" si="2169"/>
        <v>DG$16</v>
      </c>
      <c r="DH1605" s="199" t="str">
        <f t="shared" si="2169"/>
        <v>DH$16</v>
      </c>
      <c r="DI1605" s="199" t="str">
        <f t="shared" si="2169"/>
        <v>DI$16</v>
      </c>
      <c r="DJ1605" s="199" t="str">
        <f t="shared" si="2169"/>
        <v>DJ$16</v>
      </c>
      <c r="DK1605" s="199" t="str">
        <f t="shared" si="2169"/>
        <v>DK$16</v>
      </c>
      <c r="DL1605" s="199" t="str">
        <f t="shared" si="2169"/>
        <v>DL$16</v>
      </c>
    </row>
    <row r="1606" spans="1:116" x14ac:dyDescent="0.4">
      <c r="A1606" s="174"/>
      <c r="E1606" s="8"/>
      <c r="G1606" s="175" t="s">
        <v>462</v>
      </c>
      <c r="H1606" s="200"/>
      <c r="I1606" s="201"/>
      <c r="J1606" s="201"/>
      <c r="K1606" s="202"/>
      <c r="L1606" s="202"/>
      <c r="M1606" s="202"/>
      <c r="N1606" s="202"/>
      <c r="O1606" s="202"/>
      <c r="P1606" s="202"/>
      <c r="R1606" s="202"/>
      <c r="S1606" s="199" t="str">
        <f t="shared" ref="S1606:AX1606" si="2170">S$21</f>
        <v>S$17</v>
      </c>
      <c r="T1606" s="199" t="str">
        <f t="shared" si="2170"/>
        <v>T$17</v>
      </c>
      <c r="U1606" s="199" t="str">
        <f t="shared" si="2170"/>
        <v>U$17</v>
      </c>
      <c r="V1606" s="199" t="str">
        <f t="shared" si="2170"/>
        <v>V$17</v>
      </c>
      <c r="W1606" s="199" t="str">
        <f t="shared" si="2170"/>
        <v>W$17</v>
      </c>
      <c r="X1606" s="199" t="str">
        <f t="shared" si="2170"/>
        <v>X$17</v>
      </c>
      <c r="Y1606" s="199" t="str">
        <f t="shared" si="2170"/>
        <v>Y$17</v>
      </c>
      <c r="Z1606" s="199" t="str">
        <f t="shared" si="2170"/>
        <v>Z$17</v>
      </c>
      <c r="AA1606" s="199" t="str">
        <f t="shared" si="2170"/>
        <v>AA$17</v>
      </c>
      <c r="AB1606" s="199" t="str">
        <f t="shared" si="2170"/>
        <v>AB$17</v>
      </c>
      <c r="AC1606" s="199" t="str">
        <f t="shared" si="2170"/>
        <v>AC$17</v>
      </c>
      <c r="AD1606" s="199" t="str">
        <f t="shared" si="2170"/>
        <v>AD$17</v>
      </c>
      <c r="AE1606" s="199" t="str">
        <f t="shared" si="2170"/>
        <v>AE$17</v>
      </c>
      <c r="AF1606" s="199" t="str">
        <f t="shared" si="2170"/>
        <v>AF$17</v>
      </c>
      <c r="AG1606" s="199" t="str">
        <f t="shared" si="2170"/>
        <v>AG$17</v>
      </c>
      <c r="AH1606" s="199" t="str">
        <f t="shared" si="2170"/>
        <v>AH$17</v>
      </c>
      <c r="AI1606" s="199" t="str">
        <f t="shared" si="2170"/>
        <v>AI$17</v>
      </c>
      <c r="AJ1606" s="199" t="str">
        <f t="shared" si="2170"/>
        <v>AJ$17</v>
      </c>
      <c r="AK1606" s="199" t="str">
        <f t="shared" si="2170"/>
        <v>AK$17</v>
      </c>
      <c r="AL1606" s="199" t="str">
        <f t="shared" si="2170"/>
        <v>AL$17</v>
      </c>
      <c r="AM1606" s="199" t="str">
        <f t="shared" si="2170"/>
        <v>AM$17</v>
      </c>
      <c r="AN1606" s="199" t="str">
        <f t="shared" si="2170"/>
        <v>AN$17</v>
      </c>
      <c r="AO1606" s="199" t="str">
        <f t="shared" si="2170"/>
        <v>AO$17</v>
      </c>
      <c r="AP1606" s="199" t="str">
        <f t="shared" si="2170"/>
        <v>AP$17</v>
      </c>
      <c r="AQ1606" s="199" t="str">
        <f t="shared" si="2170"/>
        <v>AQ$17</v>
      </c>
      <c r="AR1606" s="199" t="str">
        <f t="shared" si="2170"/>
        <v>AR$17</v>
      </c>
      <c r="AS1606" s="199" t="str">
        <f t="shared" si="2170"/>
        <v>AS$17</v>
      </c>
      <c r="AT1606" s="199" t="str">
        <f t="shared" si="2170"/>
        <v>AT$17</v>
      </c>
      <c r="AU1606" s="199" t="str">
        <f t="shared" si="2170"/>
        <v>AU$17</v>
      </c>
      <c r="AV1606" s="199" t="str">
        <f t="shared" si="2170"/>
        <v>AV$17</v>
      </c>
      <c r="AW1606" s="199" t="str">
        <f t="shared" si="2170"/>
        <v>AW$17</v>
      </c>
      <c r="AX1606" s="199" t="str">
        <f t="shared" si="2170"/>
        <v>AX$17</v>
      </c>
      <c r="AY1606" s="199" t="str">
        <f t="shared" ref="AY1606:CD1606" si="2171">AY$21</f>
        <v>AY$17</v>
      </c>
      <c r="AZ1606" s="199" t="str">
        <f t="shared" si="2171"/>
        <v>AZ$17</v>
      </c>
      <c r="BA1606" s="199" t="str">
        <f t="shared" si="2171"/>
        <v>BA$17</v>
      </c>
      <c r="BB1606" s="199" t="str">
        <f t="shared" si="2171"/>
        <v>BB$17</v>
      </c>
      <c r="BC1606" s="199" t="str">
        <f t="shared" si="2171"/>
        <v>BC$17</v>
      </c>
      <c r="BD1606" s="199" t="str">
        <f t="shared" si="2171"/>
        <v>BD$17</v>
      </c>
      <c r="BE1606" s="199" t="str">
        <f t="shared" si="2171"/>
        <v>BE$17</v>
      </c>
      <c r="BF1606" s="199" t="str">
        <f t="shared" si="2171"/>
        <v>BF$17</v>
      </c>
      <c r="BG1606" s="199" t="str">
        <f t="shared" si="2171"/>
        <v>BG$17</v>
      </c>
      <c r="BH1606" s="199" t="str">
        <f t="shared" si="2171"/>
        <v>BH$17</v>
      </c>
      <c r="BI1606" s="199" t="str">
        <f t="shared" si="2171"/>
        <v>BI$17</v>
      </c>
      <c r="BJ1606" s="199" t="str">
        <f t="shared" si="2171"/>
        <v>BJ$17</v>
      </c>
      <c r="BK1606" s="199" t="str">
        <f t="shared" si="2171"/>
        <v>BK$17</v>
      </c>
      <c r="BL1606" s="199" t="str">
        <f t="shared" si="2171"/>
        <v>BL$17</v>
      </c>
      <c r="BM1606" s="199" t="str">
        <f t="shared" si="2171"/>
        <v>BM$17</v>
      </c>
      <c r="BN1606" s="199" t="str">
        <f t="shared" si="2171"/>
        <v>BN$17</v>
      </c>
      <c r="BO1606" s="199" t="str">
        <f t="shared" si="2171"/>
        <v>BO$17</v>
      </c>
      <c r="BP1606" s="199" t="str">
        <f t="shared" si="2171"/>
        <v>BP$17</v>
      </c>
      <c r="BQ1606" s="199" t="str">
        <f t="shared" si="2171"/>
        <v>BQ$17</v>
      </c>
      <c r="BR1606" s="199" t="str">
        <f t="shared" si="2171"/>
        <v>BR$17</v>
      </c>
      <c r="BS1606" s="199" t="str">
        <f t="shared" si="2171"/>
        <v>BS$17</v>
      </c>
      <c r="BT1606" s="199" t="str">
        <f t="shared" si="2171"/>
        <v>BT$17</v>
      </c>
      <c r="BU1606" s="199" t="str">
        <f t="shared" si="2171"/>
        <v>BU$17</v>
      </c>
      <c r="BV1606" s="199" t="str">
        <f t="shared" si="2171"/>
        <v>BV$17</v>
      </c>
      <c r="BW1606" s="199" t="str">
        <f t="shared" si="2171"/>
        <v>BW$17</v>
      </c>
      <c r="BX1606" s="199" t="str">
        <f t="shared" si="2171"/>
        <v>BX$17</v>
      </c>
      <c r="BY1606" s="199" t="str">
        <f t="shared" si="2171"/>
        <v>BY$17</v>
      </c>
      <c r="BZ1606" s="199" t="str">
        <f t="shared" si="2171"/>
        <v>BZ$17</v>
      </c>
      <c r="CA1606" s="199" t="str">
        <f t="shared" si="2171"/>
        <v>CA$17</v>
      </c>
      <c r="CB1606" s="199" t="str">
        <f t="shared" si="2171"/>
        <v>CB$17</v>
      </c>
      <c r="CC1606" s="199" t="str">
        <f t="shared" si="2171"/>
        <v>CC$17</v>
      </c>
      <c r="CD1606" s="199" t="str">
        <f t="shared" si="2171"/>
        <v>CD$17</v>
      </c>
      <c r="CE1606" s="199" t="str">
        <f t="shared" ref="CE1606:CL1606" si="2172">CE$21</f>
        <v>CE$17</v>
      </c>
      <c r="CF1606" s="199" t="str">
        <f t="shared" si="2172"/>
        <v>CF$17</v>
      </c>
      <c r="CG1606" s="199" t="str">
        <f t="shared" si="2172"/>
        <v>CG$17</v>
      </c>
      <c r="CH1606" s="199" t="str">
        <f t="shared" si="2172"/>
        <v>CH$17</v>
      </c>
      <c r="CI1606" s="199" t="str">
        <f t="shared" si="2172"/>
        <v>CI$17</v>
      </c>
      <c r="CJ1606" s="199" t="str">
        <f t="shared" si="2172"/>
        <v>CJ$17</v>
      </c>
      <c r="CK1606" s="199" t="str">
        <f t="shared" si="2172"/>
        <v>CK$17</v>
      </c>
      <c r="CL1606" s="199" t="str">
        <f t="shared" si="2172"/>
        <v>CL$17</v>
      </c>
      <c r="CN1606" s="201"/>
      <c r="CO1606" s="199" t="str">
        <f t="shared" ref="CO1606:DL1606" si="2173">CO$21</f>
        <v>CO$17</v>
      </c>
      <c r="CP1606" s="199" t="str">
        <f t="shared" si="2173"/>
        <v>CP$17</v>
      </c>
      <c r="CQ1606" s="199" t="str">
        <f t="shared" si="2173"/>
        <v>CQ$17</v>
      </c>
      <c r="CR1606" s="199" t="str">
        <f t="shared" si="2173"/>
        <v>CR$17</v>
      </c>
      <c r="CS1606" s="199" t="str">
        <f t="shared" si="2173"/>
        <v>CS$17</v>
      </c>
      <c r="CT1606" s="199" t="str">
        <f t="shared" si="2173"/>
        <v>CT$17</v>
      </c>
      <c r="CU1606" s="199" t="str">
        <f t="shared" si="2173"/>
        <v>CU$17</v>
      </c>
      <c r="CV1606" s="199" t="str">
        <f t="shared" si="2173"/>
        <v>CV$17</v>
      </c>
      <c r="CW1606" s="199" t="str">
        <f t="shared" si="2173"/>
        <v>CW$17</v>
      </c>
      <c r="CX1606" s="199" t="str">
        <f t="shared" si="2173"/>
        <v>CX$17</v>
      </c>
      <c r="CY1606" s="199" t="str">
        <f t="shared" si="2173"/>
        <v>CY$17</v>
      </c>
      <c r="CZ1606" s="199" t="str">
        <f t="shared" si="2173"/>
        <v>CZ$17</v>
      </c>
      <c r="DA1606" s="199" t="str">
        <f t="shared" si="2173"/>
        <v>DA$17</v>
      </c>
      <c r="DB1606" s="199" t="str">
        <f t="shared" si="2173"/>
        <v>DB$17</v>
      </c>
      <c r="DC1606" s="199" t="str">
        <f t="shared" si="2173"/>
        <v>DC$17</v>
      </c>
      <c r="DD1606" s="199" t="str">
        <f t="shared" si="2173"/>
        <v>DD$17</v>
      </c>
      <c r="DE1606" s="199" t="str">
        <f t="shared" si="2173"/>
        <v>DE$17</v>
      </c>
      <c r="DF1606" s="199" t="str">
        <f t="shared" si="2173"/>
        <v>DF$17</v>
      </c>
      <c r="DG1606" s="199" t="str">
        <f t="shared" si="2173"/>
        <v>DG$17</v>
      </c>
      <c r="DH1606" s="199" t="str">
        <f t="shared" si="2173"/>
        <v>DH$17</v>
      </c>
      <c r="DI1606" s="199" t="str">
        <f t="shared" si="2173"/>
        <v>DI$17</v>
      </c>
      <c r="DJ1606" s="199" t="str">
        <f t="shared" si="2173"/>
        <v>DJ$17</v>
      </c>
      <c r="DK1606" s="199" t="str">
        <f t="shared" si="2173"/>
        <v>DK$17</v>
      </c>
      <c r="DL1606" s="199" t="str">
        <f t="shared" si="2173"/>
        <v>DL$17</v>
      </c>
    </row>
    <row r="1607" spans="1:116" x14ac:dyDescent="0.4">
      <c r="A1607" s="174"/>
      <c r="E1607" s="8"/>
      <c r="G1607" s="175" t="s">
        <v>491</v>
      </c>
      <c r="H1607" s="200"/>
      <c r="I1607" s="201"/>
      <c r="J1607" s="201"/>
      <c r="K1607" s="202"/>
      <c r="L1607" s="202"/>
      <c r="M1607" s="202"/>
      <c r="N1607" s="202"/>
      <c r="O1607" s="202"/>
      <c r="P1607" s="202"/>
      <c r="R1607" s="202"/>
      <c r="S1607" s="190"/>
      <c r="T1607" s="190"/>
      <c r="U1607" s="190"/>
      <c r="V1607" s="190"/>
      <c r="W1607" s="190"/>
      <c r="X1607" s="190"/>
      <c r="Y1607" s="190"/>
      <c r="Z1607" s="190"/>
      <c r="AA1607" s="190"/>
      <c r="AB1607" s="190"/>
      <c r="AC1607" s="190"/>
      <c r="AD1607" s="190"/>
      <c r="AE1607" s="190"/>
      <c r="AF1607" s="190"/>
      <c r="AG1607" s="190"/>
      <c r="AH1607" s="190"/>
      <c r="AI1607" s="190"/>
      <c r="AJ1607" s="190"/>
      <c r="AK1607" s="190"/>
      <c r="AL1607" s="190"/>
      <c r="AM1607" s="190"/>
      <c r="AN1607" s="190"/>
      <c r="AO1607" s="190"/>
      <c r="AP1607" s="190"/>
      <c r="AQ1607" s="190"/>
      <c r="AR1607" s="190"/>
      <c r="AS1607" s="190"/>
      <c r="AT1607" s="190"/>
      <c r="AU1607" s="190"/>
      <c r="AV1607" s="190"/>
      <c r="AW1607" s="190"/>
      <c r="AX1607" s="190"/>
      <c r="AY1607" s="190"/>
      <c r="AZ1607" s="190"/>
      <c r="BA1607" s="190"/>
      <c r="BB1607" s="190"/>
      <c r="BC1607" s="190"/>
      <c r="BD1607" s="190"/>
      <c r="BE1607" s="190"/>
      <c r="BF1607" s="190"/>
      <c r="BG1607" s="190"/>
      <c r="BH1607" s="190"/>
      <c r="BI1607" s="190"/>
      <c r="BJ1607" s="190"/>
      <c r="BK1607" s="190"/>
      <c r="BL1607" s="190"/>
      <c r="BM1607" s="190"/>
      <c r="BN1607" s="190"/>
      <c r="BO1607" s="190"/>
      <c r="BP1607" s="190"/>
      <c r="BQ1607" s="190"/>
      <c r="BR1607" s="190"/>
      <c r="BS1607" s="190"/>
      <c r="BT1607" s="190"/>
      <c r="BU1607" s="190"/>
      <c r="BV1607" s="190"/>
      <c r="BW1607" s="190"/>
      <c r="BX1607" s="190"/>
      <c r="BY1607" s="190"/>
      <c r="BZ1607" s="190"/>
      <c r="CA1607" s="190"/>
      <c r="CB1607" s="190"/>
      <c r="CC1607" s="190"/>
      <c r="CD1607" s="190"/>
      <c r="CE1607" s="190"/>
      <c r="CF1607" s="190"/>
      <c r="CG1607" s="190"/>
      <c r="CH1607" s="190"/>
      <c r="CI1607" s="190"/>
      <c r="CJ1607" s="190"/>
      <c r="CK1607" s="190"/>
      <c r="CL1607" s="190"/>
      <c r="CN1607" s="201"/>
      <c r="CO1607" s="190"/>
      <c r="CP1607" s="190"/>
      <c r="CQ1607" s="190"/>
      <c r="CR1607" s="190"/>
      <c r="CS1607" s="190"/>
      <c r="CT1607" s="190"/>
      <c r="CU1607" s="190"/>
      <c r="CV1607" s="190"/>
      <c r="CW1607" s="190"/>
      <c r="CX1607" s="190"/>
      <c r="CY1607" s="190"/>
      <c r="CZ1607" s="190"/>
      <c r="DA1607" s="190"/>
      <c r="DB1607" s="190"/>
      <c r="DC1607" s="190"/>
      <c r="DD1607" s="190"/>
      <c r="DE1607" s="190"/>
      <c r="DF1607" s="190"/>
      <c r="DG1607" s="190"/>
      <c r="DH1607" s="190"/>
      <c r="DI1607" s="190"/>
      <c r="DJ1607" s="190"/>
      <c r="DK1607" s="190"/>
      <c r="DL1607" s="190"/>
    </row>
    <row r="1608" spans="1:116" x14ac:dyDescent="0.4">
      <c r="A1608" s="174"/>
      <c r="E1608" s="8"/>
      <c r="G1608" s="175" t="s">
        <v>505</v>
      </c>
      <c r="H1608" s="200"/>
      <c r="I1608" s="201"/>
      <c r="J1608" s="201"/>
      <c r="K1608" s="202"/>
      <c r="L1608" s="202"/>
      <c r="M1608" s="202"/>
      <c r="N1608" s="202"/>
      <c r="O1608" s="202"/>
      <c r="P1608" s="202"/>
      <c r="R1608" s="202"/>
      <c r="S1608" s="190"/>
      <c r="T1608" s="190"/>
      <c r="U1608" s="190"/>
      <c r="V1608" s="190"/>
      <c r="W1608" s="190"/>
      <c r="X1608" s="190"/>
      <c r="Y1608" s="190"/>
      <c r="Z1608" s="190"/>
      <c r="AA1608" s="190"/>
      <c r="AB1608" s="190"/>
      <c r="AC1608" s="190"/>
      <c r="AD1608" s="190"/>
      <c r="AE1608" s="190"/>
      <c r="AF1608" s="190"/>
      <c r="AG1608" s="190"/>
      <c r="AH1608" s="190"/>
      <c r="AI1608" s="190"/>
      <c r="AJ1608" s="190"/>
      <c r="AK1608" s="190"/>
      <c r="AL1608" s="190"/>
      <c r="AM1608" s="190"/>
      <c r="AN1608" s="190"/>
      <c r="AO1608" s="190"/>
      <c r="AP1608" s="190"/>
      <c r="AQ1608" s="190"/>
      <c r="AR1608" s="190"/>
      <c r="AS1608" s="190"/>
      <c r="AT1608" s="190"/>
      <c r="AU1608" s="190"/>
      <c r="AV1608" s="190"/>
      <c r="AW1608" s="190"/>
      <c r="AX1608" s="190"/>
      <c r="AY1608" s="190"/>
      <c r="AZ1608" s="190"/>
      <c r="BA1608" s="190"/>
      <c r="BB1608" s="190"/>
      <c r="BC1608" s="190"/>
      <c r="BD1608" s="190"/>
      <c r="BE1608" s="190"/>
      <c r="BF1608" s="190"/>
      <c r="BG1608" s="190"/>
      <c r="BH1608" s="190"/>
      <c r="BI1608" s="190"/>
      <c r="BJ1608" s="190"/>
      <c r="BK1608" s="190"/>
      <c r="BL1608" s="190"/>
      <c r="BM1608" s="190"/>
      <c r="BN1608" s="190"/>
      <c r="BO1608" s="190"/>
      <c r="BP1608" s="190"/>
      <c r="BQ1608" s="190"/>
      <c r="BR1608" s="190"/>
      <c r="BS1608" s="190"/>
      <c r="BT1608" s="190"/>
      <c r="BU1608" s="190"/>
      <c r="BV1608" s="190"/>
      <c r="BW1608" s="190"/>
      <c r="BX1608" s="190"/>
      <c r="BY1608" s="190"/>
      <c r="BZ1608" s="190"/>
      <c r="CA1608" s="190"/>
      <c r="CB1608" s="190"/>
      <c r="CC1608" s="190"/>
      <c r="CD1608" s="190"/>
      <c r="CE1608" s="190"/>
      <c r="CF1608" s="190"/>
      <c r="CG1608" s="190"/>
      <c r="CH1608" s="190"/>
      <c r="CI1608" s="190"/>
      <c r="CJ1608" s="190"/>
      <c r="CK1608" s="190"/>
      <c r="CL1608" s="190"/>
      <c r="CN1608" s="201"/>
      <c r="CO1608" s="190"/>
      <c r="CP1608" s="190"/>
      <c r="CQ1608" s="190"/>
      <c r="CR1608" s="190"/>
      <c r="CS1608" s="190"/>
      <c r="CT1608" s="190"/>
      <c r="CU1608" s="190"/>
      <c r="CV1608" s="190"/>
      <c r="CW1608" s="190"/>
      <c r="CX1608" s="190"/>
      <c r="CY1608" s="190"/>
      <c r="CZ1608" s="190"/>
      <c r="DA1608" s="190"/>
      <c r="DB1608" s="190"/>
      <c r="DC1608" s="190"/>
      <c r="DD1608" s="190"/>
      <c r="DE1608" s="190"/>
      <c r="DF1608" s="190"/>
      <c r="DG1608" s="190"/>
      <c r="DH1608" s="190"/>
      <c r="DI1608" s="190"/>
      <c r="DJ1608" s="190"/>
      <c r="DK1608" s="190"/>
      <c r="DL1608" s="190"/>
    </row>
    <row r="1609" spans="1:116" x14ac:dyDescent="0.4">
      <c r="A1609" s="174"/>
      <c r="E1609" s="8"/>
      <c r="G1609" s="175" t="s">
        <v>463</v>
      </c>
      <c r="H1609" s="200"/>
      <c r="I1609" s="201"/>
      <c r="J1609" s="201"/>
      <c r="K1609" s="202"/>
      <c r="L1609" s="202"/>
      <c r="M1609" s="202"/>
      <c r="N1609" s="202"/>
      <c r="O1609" s="202"/>
      <c r="P1609" s="202"/>
      <c r="R1609" s="202"/>
      <c r="S1609" s="190" t="str">
        <f t="shared" ref="S1609:AX1609" si="2174">S$22</f>
        <v>S$18</v>
      </c>
      <c r="T1609" s="190" t="str">
        <f t="shared" si="2174"/>
        <v>T$18</v>
      </c>
      <c r="U1609" s="190" t="str">
        <f t="shared" si="2174"/>
        <v>U$18</v>
      </c>
      <c r="V1609" s="190" t="str">
        <f t="shared" si="2174"/>
        <v>V$18</v>
      </c>
      <c r="W1609" s="190" t="str">
        <f t="shared" si="2174"/>
        <v>W$18</v>
      </c>
      <c r="X1609" s="190" t="str">
        <f t="shared" si="2174"/>
        <v>X$18</v>
      </c>
      <c r="Y1609" s="190" t="str">
        <f t="shared" si="2174"/>
        <v>Y$18</v>
      </c>
      <c r="Z1609" s="190" t="str">
        <f t="shared" si="2174"/>
        <v>Z$18</v>
      </c>
      <c r="AA1609" s="190" t="str">
        <f t="shared" si="2174"/>
        <v>AA$18</v>
      </c>
      <c r="AB1609" s="190" t="str">
        <f t="shared" si="2174"/>
        <v>AB$18</v>
      </c>
      <c r="AC1609" s="190" t="str">
        <f t="shared" si="2174"/>
        <v>AC$18</v>
      </c>
      <c r="AD1609" s="190" t="str">
        <f t="shared" si="2174"/>
        <v>AD$18</v>
      </c>
      <c r="AE1609" s="190" t="str">
        <f t="shared" si="2174"/>
        <v>AE$18</v>
      </c>
      <c r="AF1609" s="190" t="str">
        <f t="shared" si="2174"/>
        <v>AF$18</v>
      </c>
      <c r="AG1609" s="190" t="str">
        <f t="shared" si="2174"/>
        <v>AG$18</v>
      </c>
      <c r="AH1609" s="190" t="str">
        <f t="shared" si="2174"/>
        <v>AH$18</v>
      </c>
      <c r="AI1609" s="190" t="str">
        <f t="shared" si="2174"/>
        <v>AI$18</v>
      </c>
      <c r="AJ1609" s="190" t="str">
        <f t="shared" si="2174"/>
        <v>AJ$18</v>
      </c>
      <c r="AK1609" s="190" t="str">
        <f t="shared" si="2174"/>
        <v>AK$18</v>
      </c>
      <c r="AL1609" s="190" t="str">
        <f t="shared" si="2174"/>
        <v>AL$18</v>
      </c>
      <c r="AM1609" s="190" t="str">
        <f t="shared" si="2174"/>
        <v>AM$18</v>
      </c>
      <c r="AN1609" s="190" t="str">
        <f t="shared" si="2174"/>
        <v>AN$18</v>
      </c>
      <c r="AO1609" s="190" t="str">
        <f t="shared" si="2174"/>
        <v>AO$18</v>
      </c>
      <c r="AP1609" s="190" t="str">
        <f t="shared" si="2174"/>
        <v>AP$18</v>
      </c>
      <c r="AQ1609" s="190" t="str">
        <f t="shared" si="2174"/>
        <v>AQ$18</v>
      </c>
      <c r="AR1609" s="190" t="str">
        <f t="shared" si="2174"/>
        <v>AR$18</v>
      </c>
      <c r="AS1609" s="190" t="str">
        <f t="shared" si="2174"/>
        <v>AS$18</v>
      </c>
      <c r="AT1609" s="190" t="str">
        <f t="shared" si="2174"/>
        <v>AT$18</v>
      </c>
      <c r="AU1609" s="190" t="str">
        <f t="shared" si="2174"/>
        <v>AU$18</v>
      </c>
      <c r="AV1609" s="190" t="str">
        <f t="shared" si="2174"/>
        <v>AV$18</v>
      </c>
      <c r="AW1609" s="190" t="str">
        <f t="shared" si="2174"/>
        <v>AW$18</v>
      </c>
      <c r="AX1609" s="190" t="str">
        <f t="shared" si="2174"/>
        <v>AX$18</v>
      </c>
      <c r="AY1609" s="190" t="str">
        <f t="shared" ref="AY1609:CD1609" si="2175">AY$22</f>
        <v>AY$18</v>
      </c>
      <c r="AZ1609" s="190" t="str">
        <f t="shared" si="2175"/>
        <v>AZ$18</v>
      </c>
      <c r="BA1609" s="190" t="str">
        <f t="shared" si="2175"/>
        <v>BA$18</v>
      </c>
      <c r="BB1609" s="190" t="str">
        <f t="shared" si="2175"/>
        <v>BB$18</v>
      </c>
      <c r="BC1609" s="190" t="str">
        <f t="shared" si="2175"/>
        <v>BC$18</v>
      </c>
      <c r="BD1609" s="190" t="str">
        <f t="shared" si="2175"/>
        <v>BD$18</v>
      </c>
      <c r="BE1609" s="190" t="str">
        <f t="shared" si="2175"/>
        <v>BE$18</v>
      </c>
      <c r="BF1609" s="190" t="str">
        <f t="shared" si="2175"/>
        <v>BF$18</v>
      </c>
      <c r="BG1609" s="190" t="str">
        <f t="shared" si="2175"/>
        <v>BG$18</v>
      </c>
      <c r="BH1609" s="190" t="str">
        <f t="shared" si="2175"/>
        <v>BH$18</v>
      </c>
      <c r="BI1609" s="190" t="str">
        <f t="shared" si="2175"/>
        <v>BI$18</v>
      </c>
      <c r="BJ1609" s="190" t="str">
        <f t="shared" si="2175"/>
        <v>BJ$18</v>
      </c>
      <c r="BK1609" s="190" t="str">
        <f t="shared" si="2175"/>
        <v>BK$18</v>
      </c>
      <c r="BL1609" s="190" t="str">
        <f t="shared" si="2175"/>
        <v>BL$18</v>
      </c>
      <c r="BM1609" s="190" t="str">
        <f t="shared" si="2175"/>
        <v>BM$18</v>
      </c>
      <c r="BN1609" s="190" t="str">
        <f t="shared" si="2175"/>
        <v>BN$18</v>
      </c>
      <c r="BO1609" s="190" t="str">
        <f t="shared" si="2175"/>
        <v>BO$18</v>
      </c>
      <c r="BP1609" s="190" t="str">
        <f t="shared" si="2175"/>
        <v>BP$18</v>
      </c>
      <c r="BQ1609" s="190" t="str">
        <f t="shared" si="2175"/>
        <v>BQ$18</v>
      </c>
      <c r="BR1609" s="190" t="str">
        <f t="shared" si="2175"/>
        <v>BR$18</v>
      </c>
      <c r="BS1609" s="190" t="str">
        <f t="shared" si="2175"/>
        <v>BS$18</v>
      </c>
      <c r="BT1609" s="190" t="str">
        <f t="shared" si="2175"/>
        <v>BT$18</v>
      </c>
      <c r="BU1609" s="190" t="str">
        <f t="shared" si="2175"/>
        <v>BU$18</v>
      </c>
      <c r="BV1609" s="190" t="str">
        <f t="shared" si="2175"/>
        <v>BV$18</v>
      </c>
      <c r="BW1609" s="190" t="str">
        <f t="shared" si="2175"/>
        <v>BW$18</v>
      </c>
      <c r="BX1609" s="190" t="str">
        <f t="shared" si="2175"/>
        <v>BX$18</v>
      </c>
      <c r="BY1609" s="190" t="str">
        <f t="shared" si="2175"/>
        <v>BY$18</v>
      </c>
      <c r="BZ1609" s="190" t="str">
        <f t="shared" si="2175"/>
        <v>BZ$18</v>
      </c>
      <c r="CA1609" s="190" t="str">
        <f t="shared" si="2175"/>
        <v>CA$18</v>
      </c>
      <c r="CB1609" s="190" t="str">
        <f t="shared" si="2175"/>
        <v>CB$18</v>
      </c>
      <c r="CC1609" s="190" t="str">
        <f t="shared" si="2175"/>
        <v>CC$18</v>
      </c>
      <c r="CD1609" s="190" t="str">
        <f t="shared" si="2175"/>
        <v>CD$18</v>
      </c>
      <c r="CE1609" s="190" t="str">
        <f t="shared" ref="CE1609:CL1609" si="2176">CE$22</f>
        <v>CE$18</v>
      </c>
      <c r="CF1609" s="190" t="str">
        <f t="shared" si="2176"/>
        <v>CF$18</v>
      </c>
      <c r="CG1609" s="190" t="str">
        <f t="shared" si="2176"/>
        <v>CG$18</v>
      </c>
      <c r="CH1609" s="190" t="str">
        <f t="shared" si="2176"/>
        <v>CH$18</v>
      </c>
      <c r="CI1609" s="190" t="str">
        <f t="shared" si="2176"/>
        <v>CI$18</v>
      </c>
      <c r="CJ1609" s="190" t="str">
        <f t="shared" si="2176"/>
        <v>CJ$18</v>
      </c>
      <c r="CK1609" s="190" t="str">
        <f t="shared" si="2176"/>
        <v>CK$18</v>
      </c>
      <c r="CL1609" s="190" t="str">
        <f t="shared" si="2176"/>
        <v>CL$18</v>
      </c>
      <c r="CN1609" s="201"/>
      <c r="CO1609" s="190" t="str">
        <f t="shared" ref="CO1609:DL1609" si="2177">CO$22</f>
        <v>CO$18</v>
      </c>
      <c r="CP1609" s="190" t="str">
        <f t="shared" si="2177"/>
        <v>CP$18</v>
      </c>
      <c r="CQ1609" s="190" t="str">
        <f t="shared" si="2177"/>
        <v>CQ$18</v>
      </c>
      <c r="CR1609" s="190" t="str">
        <f t="shared" si="2177"/>
        <v>CR$18</v>
      </c>
      <c r="CS1609" s="190" t="str">
        <f t="shared" si="2177"/>
        <v>CS$18</v>
      </c>
      <c r="CT1609" s="190" t="str">
        <f t="shared" si="2177"/>
        <v>CT$18</v>
      </c>
      <c r="CU1609" s="190" t="str">
        <f t="shared" si="2177"/>
        <v>CU$18</v>
      </c>
      <c r="CV1609" s="190" t="str">
        <f t="shared" si="2177"/>
        <v>CV$18</v>
      </c>
      <c r="CW1609" s="190" t="str">
        <f t="shared" si="2177"/>
        <v>CW$18</v>
      </c>
      <c r="CX1609" s="190" t="str">
        <f t="shared" si="2177"/>
        <v>CX$18</v>
      </c>
      <c r="CY1609" s="190" t="str">
        <f t="shared" si="2177"/>
        <v>CY$18</v>
      </c>
      <c r="CZ1609" s="190" t="str">
        <f t="shared" si="2177"/>
        <v>CZ$18</v>
      </c>
      <c r="DA1609" s="190" t="str">
        <f t="shared" si="2177"/>
        <v>DA$18</v>
      </c>
      <c r="DB1609" s="190" t="str">
        <f t="shared" si="2177"/>
        <v>DB$18</v>
      </c>
      <c r="DC1609" s="190" t="str">
        <f t="shared" si="2177"/>
        <v>DC$18</v>
      </c>
      <c r="DD1609" s="190" t="str">
        <f t="shared" si="2177"/>
        <v>DD$18</v>
      </c>
      <c r="DE1609" s="190" t="str">
        <f t="shared" si="2177"/>
        <v>DE$18</v>
      </c>
      <c r="DF1609" s="190" t="str">
        <f t="shared" si="2177"/>
        <v>DF$18</v>
      </c>
      <c r="DG1609" s="190" t="str">
        <f t="shared" si="2177"/>
        <v>DG$18</v>
      </c>
      <c r="DH1609" s="190" t="str">
        <f t="shared" si="2177"/>
        <v>DH$18</v>
      </c>
      <c r="DI1609" s="190" t="str">
        <f t="shared" si="2177"/>
        <v>DI$18</v>
      </c>
      <c r="DJ1609" s="190" t="str">
        <f t="shared" si="2177"/>
        <v>DJ$18</v>
      </c>
      <c r="DK1609" s="190" t="str">
        <f t="shared" si="2177"/>
        <v>DK$18</v>
      </c>
      <c r="DL1609" s="190" t="str">
        <f t="shared" si="2177"/>
        <v>DL$18</v>
      </c>
    </row>
    <row r="1610" spans="1:116" x14ac:dyDescent="0.4">
      <c r="A1610" s="174"/>
      <c r="E1610" s="8"/>
      <c r="G1610" s="175" t="s">
        <v>464</v>
      </c>
      <c r="H1610" s="200"/>
      <c r="I1610" s="201"/>
      <c r="J1610" s="201"/>
      <c r="K1610" s="202"/>
      <c r="L1610" s="202"/>
      <c r="M1610" s="202"/>
      <c r="N1610" s="202"/>
      <c r="O1610" s="202"/>
      <c r="P1610" s="202"/>
      <c r="R1610" s="202"/>
      <c r="S1610" s="190" t="str">
        <f t="shared" ref="S1610:AX1610" si="2178">S$23</f>
        <v>S$19</v>
      </c>
      <c r="T1610" s="190" t="str">
        <f t="shared" si="2178"/>
        <v>T$19</v>
      </c>
      <c r="U1610" s="190" t="str">
        <f t="shared" si="2178"/>
        <v>U$19</v>
      </c>
      <c r="V1610" s="190" t="str">
        <f t="shared" si="2178"/>
        <v>V$19</v>
      </c>
      <c r="W1610" s="190" t="str">
        <f t="shared" si="2178"/>
        <v>W$19</v>
      </c>
      <c r="X1610" s="190" t="str">
        <f t="shared" si="2178"/>
        <v>X$19</v>
      </c>
      <c r="Y1610" s="190" t="str">
        <f t="shared" si="2178"/>
        <v>Y$19</v>
      </c>
      <c r="Z1610" s="190" t="str">
        <f t="shared" si="2178"/>
        <v>Z$19</v>
      </c>
      <c r="AA1610" s="190" t="str">
        <f t="shared" si="2178"/>
        <v>AA$19</v>
      </c>
      <c r="AB1610" s="190" t="str">
        <f t="shared" si="2178"/>
        <v>AB$19</v>
      </c>
      <c r="AC1610" s="190" t="str">
        <f t="shared" si="2178"/>
        <v>AC$19</v>
      </c>
      <c r="AD1610" s="190" t="str">
        <f t="shared" si="2178"/>
        <v>AD$19</v>
      </c>
      <c r="AE1610" s="190" t="str">
        <f t="shared" si="2178"/>
        <v>AE$19</v>
      </c>
      <c r="AF1610" s="190" t="str">
        <f t="shared" si="2178"/>
        <v>AF$19</v>
      </c>
      <c r="AG1610" s="190" t="str">
        <f t="shared" si="2178"/>
        <v>AG$19</v>
      </c>
      <c r="AH1610" s="190" t="str">
        <f t="shared" si="2178"/>
        <v>AH$19</v>
      </c>
      <c r="AI1610" s="190" t="str">
        <f t="shared" si="2178"/>
        <v>AI$19</v>
      </c>
      <c r="AJ1610" s="190" t="str">
        <f t="shared" si="2178"/>
        <v>AJ$19</v>
      </c>
      <c r="AK1610" s="190" t="str">
        <f t="shared" si="2178"/>
        <v>AK$19</v>
      </c>
      <c r="AL1610" s="190" t="str">
        <f t="shared" si="2178"/>
        <v>AL$19</v>
      </c>
      <c r="AM1610" s="190" t="str">
        <f t="shared" si="2178"/>
        <v>AM$19</v>
      </c>
      <c r="AN1610" s="190" t="str">
        <f t="shared" si="2178"/>
        <v>AN$19</v>
      </c>
      <c r="AO1610" s="190" t="str">
        <f t="shared" si="2178"/>
        <v>AO$19</v>
      </c>
      <c r="AP1610" s="190" t="str">
        <f t="shared" si="2178"/>
        <v>AP$19</v>
      </c>
      <c r="AQ1610" s="190" t="str">
        <f t="shared" si="2178"/>
        <v>AQ$19</v>
      </c>
      <c r="AR1610" s="190" t="str">
        <f t="shared" si="2178"/>
        <v>AR$19</v>
      </c>
      <c r="AS1610" s="190" t="str">
        <f t="shared" si="2178"/>
        <v>AS$19</v>
      </c>
      <c r="AT1610" s="190" t="str">
        <f t="shared" si="2178"/>
        <v>AT$19</v>
      </c>
      <c r="AU1610" s="190" t="str">
        <f t="shared" si="2178"/>
        <v>AU$19</v>
      </c>
      <c r="AV1610" s="190" t="str">
        <f t="shared" si="2178"/>
        <v>AV$19</v>
      </c>
      <c r="AW1610" s="190" t="str">
        <f t="shared" si="2178"/>
        <v>AW$19</v>
      </c>
      <c r="AX1610" s="190" t="str">
        <f t="shared" si="2178"/>
        <v>AX$19</v>
      </c>
      <c r="AY1610" s="190" t="str">
        <f t="shared" ref="AY1610:CD1610" si="2179">AY$23</f>
        <v>AY$19</v>
      </c>
      <c r="AZ1610" s="190" t="str">
        <f t="shared" si="2179"/>
        <v>AZ$19</v>
      </c>
      <c r="BA1610" s="190" t="str">
        <f t="shared" si="2179"/>
        <v>BA$19</v>
      </c>
      <c r="BB1610" s="190" t="str">
        <f t="shared" si="2179"/>
        <v>BB$19</v>
      </c>
      <c r="BC1610" s="190" t="str">
        <f t="shared" si="2179"/>
        <v>BC$19</v>
      </c>
      <c r="BD1610" s="190" t="str">
        <f t="shared" si="2179"/>
        <v>BD$19</v>
      </c>
      <c r="BE1610" s="190" t="str">
        <f t="shared" si="2179"/>
        <v>BE$19</v>
      </c>
      <c r="BF1610" s="190" t="str">
        <f t="shared" si="2179"/>
        <v>BF$19</v>
      </c>
      <c r="BG1610" s="190" t="str">
        <f t="shared" si="2179"/>
        <v>BG$19</v>
      </c>
      <c r="BH1610" s="190" t="str">
        <f t="shared" si="2179"/>
        <v>BH$19</v>
      </c>
      <c r="BI1610" s="190" t="str">
        <f t="shared" si="2179"/>
        <v>BI$19</v>
      </c>
      <c r="BJ1610" s="190" t="str">
        <f t="shared" si="2179"/>
        <v>BJ$19</v>
      </c>
      <c r="BK1610" s="190" t="str">
        <f t="shared" si="2179"/>
        <v>BK$19</v>
      </c>
      <c r="BL1610" s="190" t="str">
        <f t="shared" si="2179"/>
        <v>BL$19</v>
      </c>
      <c r="BM1610" s="190" t="str">
        <f t="shared" si="2179"/>
        <v>BM$19</v>
      </c>
      <c r="BN1610" s="190" t="str">
        <f t="shared" si="2179"/>
        <v>BN$19</v>
      </c>
      <c r="BO1610" s="190" t="str">
        <f t="shared" si="2179"/>
        <v>BO$19</v>
      </c>
      <c r="BP1610" s="190" t="str">
        <f t="shared" si="2179"/>
        <v>BP$19</v>
      </c>
      <c r="BQ1610" s="190" t="str">
        <f t="shared" si="2179"/>
        <v>BQ$19</v>
      </c>
      <c r="BR1610" s="190" t="str">
        <f t="shared" si="2179"/>
        <v>BR$19</v>
      </c>
      <c r="BS1610" s="190" t="str">
        <f t="shared" si="2179"/>
        <v>BS$19</v>
      </c>
      <c r="BT1610" s="190" t="str">
        <f t="shared" si="2179"/>
        <v>BT$19</v>
      </c>
      <c r="BU1610" s="190" t="str">
        <f t="shared" si="2179"/>
        <v>BU$19</v>
      </c>
      <c r="BV1610" s="190" t="str">
        <f t="shared" si="2179"/>
        <v>BV$19</v>
      </c>
      <c r="BW1610" s="190" t="str">
        <f t="shared" si="2179"/>
        <v>BW$19</v>
      </c>
      <c r="BX1610" s="190" t="str">
        <f t="shared" si="2179"/>
        <v>BX$19</v>
      </c>
      <c r="BY1610" s="190" t="str">
        <f t="shared" si="2179"/>
        <v>BY$19</v>
      </c>
      <c r="BZ1610" s="190" t="str">
        <f t="shared" si="2179"/>
        <v>BZ$19</v>
      </c>
      <c r="CA1610" s="190" t="str">
        <f t="shared" si="2179"/>
        <v>CA$19</v>
      </c>
      <c r="CB1610" s="190" t="str">
        <f t="shared" si="2179"/>
        <v>CB$19</v>
      </c>
      <c r="CC1610" s="190" t="str">
        <f t="shared" si="2179"/>
        <v>CC$19</v>
      </c>
      <c r="CD1610" s="190" t="str">
        <f t="shared" si="2179"/>
        <v>CD$19</v>
      </c>
      <c r="CE1610" s="190" t="str">
        <f t="shared" ref="CE1610:CL1610" si="2180">CE$23</f>
        <v>CE$19</v>
      </c>
      <c r="CF1610" s="190" t="str">
        <f t="shared" si="2180"/>
        <v>CF$19</v>
      </c>
      <c r="CG1610" s="190" t="str">
        <f t="shared" si="2180"/>
        <v>CG$19</v>
      </c>
      <c r="CH1610" s="190" t="str">
        <f t="shared" si="2180"/>
        <v>CH$19</v>
      </c>
      <c r="CI1610" s="190" t="str">
        <f t="shared" si="2180"/>
        <v>CI$19</v>
      </c>
      <c r="CJ1610" s="190" t="str">
        <f t="shared" si="2180"/>
        <v>CJ$19</v>
      </c>
      <c r="CK1610" s="190" t="str">
        <f t="shared" si="2180"/>
        <v>CK$19</v>
      </c>
      <c r="CL1610" s="190" t="str">
        <f t="shared" si="2180"/>
        <v>CL$19</v>
      </c>
      <c r="CN1610" s="201"/>
      <c r="CO1610" s="190" t="str">
        <f t="shared" ref="CO1610:DL1610" si="2181">CO$23</f>
        <v>CO$19</v>
      </c>
      <c r="CP1610" s="190" t="str">
        <f t="shared" si="2181"/>
        <v>CP$19</v>
      </c>
      <c r="CQ1610" s="190" t="str">
        <f t="shared" si="2181"/>
        <v>CQ$19</v>
      </c>
      <c r="CR1610" s="190" t="str">
        <f t="shared" si="2181"/>
        <v>CR$19</v>
      </c>
      <c r="CS1610" s="190" t="str">
        <f t="shared" si="2181"/>
        <v>CS$19</v>
      </c>
      <c r="CT1610" s="190" t="str">
        <f t="shared" si="2181"/>
        <v>CT$19</v>
      </c>
      <c r="CU1610" s="190" t="str">
        <f t="shared" si="2181"/>
        <v>CU$19</v>
      </c>
      <c r="CV1610" s="190" t="str">
        <f t="shared" si="2181"/>
        <v>CV$19</v>
      </c>
      <c r="CW1610" s="190" t="str">
        <f t="shared" si="2181"/>
        <v>CW$19</v>
      </c>
      <c r="CX1610" s="190" t="str">
        <f t="shared" si="2181"/>
        <v>CX$19</v>
      </c>
      <c r="CY1610" s="190" t="str">
        <f t="shared" si="2181"/>
        <v>CY$19</v>
      </c>
      <c r="CZ1610" s="190" t="str">
        <f t="shared" si="2181"/>
        <v>CZ$19</v>
      </c>
      <c r="DA1610" s="190" t="str">
        <f t="shared" si="2181"/>
        <v>DA$19</v>
      </c>
      <c r="DB1610" s="190" t="str">
        <f t="shared" si="2181"/>
        <v>DB$19</v>
      </c>
      <c r="DC1610" s="190" t="str">
        <f t="shared" si="2181"/>
        <v>DC$19</v>
      </c>
      <c r="DD1610" s="190" t="str">
        <f t="shared" si="2181"/>
        <v>DD$19</v>
      </c>
      <c r="DE1610" s="190" t="str">
        <f t="shared" si="2181"/>
        <v>DE$19</v>
      </c>
      <c r="DF1610" s="190" t="str">
        <f t="shared" si="2181"/>
        <v>DF$19</v>
      </c>
      <c r="DG1610" s="190" t="str">
        <f t="shared" si="2181"/>
        <v>DG$19</v>
      </c>
      <c r="DH1610" s="190" t="str">
        <f t="shared" si="2181"/>
        <v>DH$19</v>
      </c>
      <c r="DI1610" s="190" t="str">
        <f t="shared" si="2181"/>
        <v>DI$19</v>
      </c>
      <c r="DJ1610" s="190" t="str">
        <f t="shared" si="2181"/>
        <v>DJ$19</v>
      </c>
      <c r="DK1610" s="190" t="str">
        <f t="shared" si="2181"/>
        <v>DK$19</v>
      </c>
      <c r="DL1610" s="190" t="str">
        <f t="shared" si="2181"/>
        <v>DL$19</v>
      </c>
    </row>
    <row r="1611" spans="1:116" x14ac:dyDescent="0.4">
      <c r="A1611" s="31" t="s">
        <v>218</v>
      </c>
      <c r="B1611" s="31" t="s">
        <v>81</v>
      </c>
      <c r="C1611" s="31"/>
      <c r="D1611" t="s">
        <v>774</v>
      </c>
      <c r="E1611" s="8" t="s">
        <v>483</v>
      </c>
      <c r="F1611" t="s">
        <v>393</v>
      </c>
      <c r="G1611" s="66" t="s">
        <v>394</v>
      </c>
      <c r="H1611" s="22"/>
      <c r="I1611" s="299"/>
      <c r="J1611" s="299"/>
      <c r="K1611" s="22"/>
      <c r="L1611" s="22"/>
      <c r="M1611" s="22"/>
      <c r="N1611" s="22"/>
      <c r="O1611" s="22"/>
      <c r="P1611" s="22"/>
      <c r="R1611" s="66"/>
      <c r="S1611" s="302"/>
      <c r="T1611" s="302"/>
      <c r="U1611" s="302"/>
      <c r="V1611" s="302"/>
      <c r="W1611" s="302"/>
      <c r="X1611" s="302"/>
      <c r="Y1611" s="302"/>
      <c r="Z1611" s="302"/>
      <c r="AA1611" s="302"/>
      <c r="AB1611" s="302"/>
      <c r="AC1611" s="302"/>
      <c r="AD1611" s="302"/>
      <c r="AE1611" s="302"/>
      <c r="AF1611" s="302"/>
      <c r="AG1611" s="302"/>
      <c r="AH1611" s="302"/>
      <c r="AI1611" s="302"/>
      <c r="AJ1611" s="302"/>
      <c r="AK1611" s="302"/>
      <c r="AL1611" s="302"/>
      <c r="AM1611" s="302"/>
      <c r="AN1611" s="302"/>
      <c r="AO1611" s="302"/>
      <c r="AP1611" s="302"/>
      <c r="AQ1611" s="302"/>
      <c r="AR1611" s="302"/>
      <c r="AS1611" s="302"/>
      <c r="AT1611" s="302"/>
      <c r="AU1611" s="302"/>
      <c r="AV1611" s="302"/>
      <c r="AW1611" s="302"/>
      <c r="AX1611" s="302"/>
      <c r="AY1611" s="302"/>
      <c r="AZ1611" s="302"/>
      <c r="BA1611" s="302"/>
      <c r="BB1611" s="302"/>
      <c r="BC1611" s="302"/>
      <c r="BD1611" s="302"/>
      <c r="BE1611" s="302"/>
      <c r="BF1611" s="302"/>
      <c r="BG1611" s="302"/>
      <c r="BH1611" s="302"/>
      <c r="BI1611" s="302"/>
      <c r="BJ1611" s="302"/>
      <c r="BK1611" s="302"/>
      <c r="BL1611" s="302"/>
      <c r="BM1611" s="302"/>
      <c r="BN1611" s="302"/>
      <c r="BO1611" s="302"/>
      <c r="BP1611" s="302"/>
      <c r="BQ1611" s="302"/>
      <c r="BR1611" s="302"/>
      <c r="BS1611" s="302"/>
      <c r="BT1611" s="302"/>
      <c r="BU1611" s="302"/>
      <c r="BV1611" s="302"/>
      <c r="BW1611" s="302"/>
      <c r="BX1611" s="302"/>
      <c r="BY1611" s="302"/>
      <c r="BZ1611" s="302"/>
      <c r="CA1611" s="302"/>
      <c r="CB1611" s="302"/>
      <c r="CC1611" s="302"/>
      <c r="CD1611" s="302"/>
      <c r="CE1611" s="302"/>
      <c r="CF1611" s="302"/>
      <c r="CG1611" s="302"/>
      <c r="CH1611" s="302"/>
      <c r="CI1611" s="302"/>
      <c r="CJ1611" s="302"/>
      <c r="CK1611" s="302"/>
      <c r="CL1611" s="302"/>
      <c r="CN1611" s="299"/>
      <c r="CO1611" s="302"/>
      <c r="CP1611" s="302"/>
      <c r="CQ1611" s="302"/>
      <c r="CR1611" s="302"/>
      <c r="CS1611" s="302"/>
      <c r="CT1611" s="302"/>
      <c r="CU1611" s="302"/>
      <c r="CV1611" s="302"/>
      <c r="CW1611" s="302"/>
      <c r="CX1611" s="302"/>
      <c r="CY1611" s="302"/>
      <c r="CZ1611" s="302"/>
      <c r="DA1611" s="302"/>
      <c r="DB1611" s="302"/>
      <c r="DC1611" s="302"/>
      <c r="DD1611" s="302"/>
      <c r="DE1611" s="302"/>
      <c r="DF1611" s="302"/>
      <c r="DG1611" s="302"/>
      <c r="DH1611" s="302"/>
      <c r="DI1611" s="302"/>
      <c r="DJ1611" s="302"/>
      <c r="DK1611" s="302"/>
      <c r="DL1611" s="302"/>
    </row>
    <row r="1612" spans="1:116" x14ac:dyDescent="0.4">
      <c r="A1612" s="12"/>
      <c r="B1612" t="s">
        <v>332</v>
      </c>
      <c r="C1612" t="s">
        <v>80</v>
      </c>
      <c r="D1612" t="s">
        <v>774</v>
      </c>
      <c r="E1612" s="8" t="str">
        <f t="shared" ref="E1612" si="2182">ROW()&amp;" "&amp;D1612</f>
        <v>1612 GMV-S</v>
      </c>
      <c r="G1612" s="95" t="str">
        <f>G1615&amp;":"</f>
        <v>Revenue - Secondary GMV:</v>
      </c>
      <c r="H1612" s="12"/>
      <c r="I1612" s="60"/>
      <c r="J1612" s="60"/>
      <c r="K1612" s="12"/>
      <c r="L1612" s="12"/>
      <c r="M1612" s="12"/>
      <c r="N1612" s="12"/>
      <c r="O1612" s="12"/>
      <c r="P1612" s="12"/>
      <c r="R1612" s="13"/>
      <c r="CN1612" s="60"/>
      <c r="CO1612" s="8"/>
      <c r="CP1612" s="8"/>
      <c r="CQ1612" s="8"/>
      <c r="CR1612" s="8"/>
      <c r="CS1612" s="8"/>
      <c r="CT1612" s="8"/>
      <c r="CU1612" s="8"/>
      <c r="CV1612" s="8"/>
      <c r="CW1612" s="8"/>
      <c r="CX1612" s="8"/>
      <c r="CY1612" s="8"/>
      <c r="CZ1612" s="8"/>
      <c r="DA1612" s="8"/>
      <c r="DB1612" s="8"/>
      <c r="DC1612" s="8"/>
      <c r="DD1612" s="8"/>
      <c r="DE1612" s="8"/>
      <c r="DF1612" s="8"/>
      <c r="DG1612" s="8"/>
      <c r="DH1612" s="8"/>
      <c r="DI1612" s="8"/>
      <c r="DJ1612" s="8"/>
      <c r="DK1612" s="8"/>
      <c r="DL1612" s="8"/>
    </row>
    <row r="1613" spans="1:116" x14ac:dyDescent="0.4">
      <c r="B1613" t="s">
        <v>332</v>
      </c>
      <c r="C1613" t="s">
        <v>80</v>
      </c>
      <c r="D1613" t="s">
        <v>774</v>
      </c>
      <c r="E1613" s="8" t="str">
        <f t="shared" ref="E1613:E1624" si="2183">ROW()&amp;" "&amp;D1613</f>
        <v>1613 GMV-S</v>
      </c>
      <c r="G1613" s="158" t="s">
        <v>78</v>
      </c>
      <c r="K1613" s="24"/>
      <c r="L1613" s="24"/>
      <c r="M1613" s="24"/>
      <c r="N1613" s="24"/>
      <c r="O1613" s="24"/>
      <c r="P1613" s="24"/>
      <c r="R1613" s="24"/>
      <c r="S1613" s="80"/>
      <c r="T1613" s="80"/>
      <c r="U1613" s="80"/>
      <c r="V1613" s="80"/>
      <c r="W1613" s="80"/>
      <c r="X1613" s="80"/>
      <c r="Y1613" s="80"/>
      <c r="Z1613" s="80"/>
      <c r="AA1613" s="80"/>
      <c r="AB1613" s="80"/>
      <c r="AC1613" s="80"/>
      <c r="AD1613" s="80"/>
      <c r="AE1613" s="80"/>
      <c r="AF1613" s="80"/>
      <c r="AG1613" s="80"/>
      <c r="AH1613" s="80"/>
      <c r="AI1613" s="80"/>
      <c r="AJ1613" s="80"/>
      <c r="AK1613" s="80"/>
      <c r="AL1613" s="80"/>
      <c r="AM1613" s="80"/>
      <c r="AN1613" s="80"/>
      <c r="AO1613" s="80"/>
      <c r="AP1613" s="80"/>
      <c r="AQ1613" s="80"/>
      <c r="AR1613" s="80"/>
      <c r="AS1613" s="80"/>
      <c r="AT1613" s="80"/>
      <c r="AU1613" s="80"/>
      <c r="AV1613" s="80"/>
      <c r="AW1613" s="80"/>
      <c r="AX1613" s="80"/>
      <c r="AY1613" s="80"/>
      <c r="AZ1613" s="80"/>
      <c r="BA1613" s="80"/>
      <c r="BB1613" s="80"/>
      <c r="BC1613" s="80"/>
      <c r="BD1613" s="80"/>
      <c r="BE1613" s="80"/>
      <c r="BF1613" s="80"/>
      <c r="BG1613" s="80"/>
      <c r="BH1613" s="80"/>
      <c r="BI1613" s="80"/>
      <c r="BJ1613" s="80"/>
      <c r="BK1613" s="80"/>
      <c r="BL1613" s="80"/>
      <c r="BM1613" s="80"/>
      <c r="BN1613" s="80"/>
      <c r="BO1613" s="80"/>
      <c r="BP1613" s="80"/>
      <c r="BQ1613" s="80"/>
      <c r="BR1613" s="80"/>
      <c r="BS1613" s="80"/>
      <c r="BT1613" s="80"/>
      <c r="BU1613" s="80"/>
      <c r="BV1613" s="80"/>
      <c r="BW1613" s="80"/>
      <c r="BX1613" s="80"/>
      <c r="BY1613" s="80"/>
      <c r="BZ1613" s="80"/>
      <c r="CA1613" s="80"/>
      <c r="CB1613" s="80"/>
      <c r="CC1613" s="80"/>
      <c r="CD1613" s="80"/>
      <c r="CE1613" s="80"/>
      <c r="CF1613" s="80"/>
      <c r="CG1613" s="80"/>
      <c r="CH1613" s="80"/>
      <c r="CI1613" s="80"/>
      <c r="CJ1613" s="80"/>
      <c r="CK1613" s="80"/>
      <c r="CL1613" s="80"/>
      <c r="CO1613" s="80"/>
      <c r="CP1613" s="80"/>
      <c r="CQ1613" s="80"/>
      <c r="CR1613" s="80"/>
      <c r="CS1613" s="80"/>
      <c r="CT1613" s="80"/>
      <c r="CU1613" s="80"/>
      <c r="CV1613" s="80"/>
      <c r="CW1613" s="80"/>
      <c r="CX1613" s="80"/>
      <c r="CY1613" s="80"/>
      <c r="CZ1613" s="80"/>
      <c r="DA1613" s="80"/>
      <c r="DB1613" s="80"/>
      <c r="DC1613" s="80"/>
      <c r="DD1613" s="80"/>
      <c r="DE1613" s="80"/>
      <c r="DF1613" s="80"/>
      <c r="DG1613" s="80"/>
      <c r="DH1613" s="80"/>
      <c r="DI1613" s="80"/>
      <c r="DJ1613" s="80"/>
      <c r="DK1613" s="80"/>
      <c r="DL1613" s="80"/>
    </row>
    <row r="1614" spans="1:116" x14ac:dyDescent="0.4">
      <c r="B1614" t="str">
        <f>E1614</f>
        <v>1614 GMV-S</v>
      </c>
      <c r="D1614" t="s">
        <v>774</v>
      </c>
      <c r="E1614" s="8" t="str">
        <f t="shared" si="2183"/>
        <v>1614 GMV-S</v>
      </c>
      <c r="G1614" s="145" t="s">
        <v>79</v>
      </c>
      <c r="H1614" s="12"/>
      <c r="I1614" s="60"/>
      <c r="J1614" s="60"/>
      <c r="K1614" s="16">
        <v>0.1</v>
      </c>
      <c r="L1614" s="16">
        <v>0.1</v>
      </c>
      <c r="M1614" s="16">
        <v>0.1</v>
      </c>
      <c r="N1614" s="16">
        <v>0.1</v>
      </c>
      <c r="O1614" s="16">
        <v>0.1</v>
      </c>
      <c r="P1614" s="16">
        <v>0.1</v>
      </c>
      <c r="R1614" s="20"/>
      <c r="S1614" s="150" cm="1">
        <f t="array" ref="S1614">INDEX($K:$P,ROW(),MATCH(S$3,$K$2:$P$2,0))</f>
        <v>0.1</v>
      </c>
      <c r="T1614" s="150" cm="1">
        <f t="array" ref="T1614">INDEX($K:$P,ROW(),MATCH(T$3,$K$2:$P$2,0))</f>
        <v>0.1</v>
      </c>
      <c r="U1614" s="150" cm="1">
        <f t="array" ref="U1614">INDEX($K:$P,ROW(),MATCH(U$3,$K$2:$P$2,0))</f>
        <v>0.1</v>
      </c>
      <c r="V1614" s="150" cm="1">
        <f t="array" ref="V1614">INDEX($K:$P,ROW(),MATCH(V$3,$K$2:$P$2,0))</f>
        <v>0.1</v>
      </c>
      <c r="W1614" s="150" cm="1">
        <f t="array" ref="W1614">INDEX($K:$P,ROW(),MATCH(W$3,$K$2:$P$2,0))</f>
        <v>0.1</v>
      </c>
      <c r="X1614" s="150" cm="1">
        <f t="array" ref="X1614">INDEX($K:$P,ROW(),MATCH(X$3,$K$2:$P$2,0))</f>
        <v>0.1</v>
      </c>
      <c r="Y1614" s="150" cm="1">
        <f t="array" ref="Y1614">INDEX($K:$P,ROW(),MATCH(Y$3,$K$2:$P$2,0))</f>
        <v>0.1</v>
      </c>
      <c r="Z1614" s="150" cm="1">
        <f t="array" ref="Z1614">INDEX($K:$P,ROW(),MATCH(Z$3,$K$2:$P$2,0))</f>
        <v>0.1</v>
      </c>
      <c r="AA1614" s="150" cm="1">
        <f t="array" ref="AA1614">INDEX($K:$P,ROW(),MATCH(AA$3,$K$2:$P$2,0))</f>
        <v>0.1</v>
      </c>
      <c r="AB1614" s="150" cm="1">
        <f t="array" ref="AB1614">INDEX($K:$P,ROW(),MATCH(AB$3,$K$2:$P$2,0))</f>
        <v>0.1</v>
      </c>
      <c r="AC1614" s="150" cm="1">
        <f t="array" ref="AC1614">INDEX($K:$P,ROW(),MATCH(AC$3,$K$2:$P$2,0))</f>
        <v>0.1</v>
      </c>
      <c r="AD1614" s="150" cm="1">
        <f t="array" ref="AD1614">INDEX($K:$P,ROW(),MATCH(AD$3,$K$2:$P$2,0))</f>
        <v>0.1</v>
      </c>
      <c r="AE1614" s="150" cm="1">
        <f t="array" ref="AE1614">INDEX($K:$P,ROW(),MATCH(AE$3,$K$2:$P$2,0))</f>
        <v>0.1</v>
      </c>
      <c r="AF1614" s="150" cm="1">
        <f t="array" ref="AF1614">INDEX($K:$P,ROW(),MATCH(AF$3,$K$2:$P$2,0))</f>
        <v>0.1</v>
      </c>
      <c r="AG1614" s="150" cm="1">
        <f t="array" ref="AG1614">INDEX($K:$P,ROW(),MATCH(AG$3,$K$2:$P$2,0))</f>
        <v>0.1</v>
      </c>
      <c r="AH1614" s="150" cm="1">
        <f t="array" ref="AH1614">INDEX($K:$P,ROW(),MATCH(AH$3,$K$2:$P$2,0))</f>
        <v>0.1</v>
      </c>
      <c r="AI1614" s="150" cm="1">
        <f t="array" ref="AI1614">INDEX($K:$P,ROW(),MATCH(AI$3,$K$2:$P$2,0))</f>
        <v>0.1</v>
      </c>
      <c r="AJ1614" s="150" cm="1">
        <f t="array" ref="AJ1614">INDEX($K:$P,ROW(),MATCH(AJ$3,$K$2:$P$2,0))</f>
        <v>0.1</v>
      </c>
      <c r="AK1614" s="150" cm="1">
        <f t="array" ref="AK1614">INDEX($K:$P,ROW(),MATCH(AK$3,$K$2:$P$2,0))</f>
        <v>0.1</v>
      </c>
      <c r="AL1614" s="150" cm="1">
        <f t="array" ref="AL1614">INDEX($K:$P,ROW(),MATCH(AL$3,$K$2:$P$2,0))</f>
        <v>0.1</v>
      </c>
      <c r="AM1614" s="150" cm="1">
        <f t="array" ref="AM1614">INDEX($K:$P,ROW(),MATCH(AM$3,$K$2:$P$2,0))</f>
        <v>0.1</v>
      </c>
      <c r="AN1614" s="150" cm="1">
        <f t="array" ref="AN1614">INDEX($K:$P,ROW(),MATCH(AN$3,$K$2:$P$2,0))</f>
        <v>0.1</v>
      </c>
      <c r="AO1614" s="150" cm="1">
        <f t="array" ref="AO1614">INDEX($K:$P,ROW(),MATCH(AO$3,$K$2:$P$2,0))</f>
        <v>0.1</v>
      </c>
      <c r="AP1614" s="150" cm="1">
        <f t="array" ref="AP1614">INDEX($K:$P,ROW(),MATCH(AP$3,$K$2:$P$2,0))</f>
        <v>0.1</v>
      </c>
      <c r="AQ1614" s="150" cm="1">
        <f t="array" ref="AQ1614">INDEX($K:$P,ROW(),MATCH(AQ$3,$K$2:$P$2,0))</f>
        <v>0.1</v>
      </c>
      <c r="AR1614" s="150" cm="1">
        <f t="array" ref="AR1614">INDEX($K:$P,ROW(),MATCH(AR$3,$K$2:$P$2,0))</f>
        <v>0.1</v>
      </c>
      <c r="AS1614" s="150" cm="1">
        <f t="array" ref="AS1614">INDEX($K:$P,ROW(),MATCH(AS$3,$K$2:$P$2,0))</f>
        <v>0.1</v>
      </c>
      <c r="AT1614" s="150" cm="1">
        <f t="array" ref="AT1614">INDEX($K:$P,ROW(),MATCH(AT$3,$K$2:$P$2,0))</f>
        <v>0.1</v>
      </c>
      <c r="AU1614" s="150" cm="1">
        <f t="array" ref="AU1614">INDEX($K:$P,ROW(),MATCH(AU$3,$K$2:$P$2,0))</f>
        <v>0.1</v>
      </c>
      <c r="AV1614" s="150" cm="1">
        <f t="array" ref="AV1614">INDEX($K:$P,ROW(),MATCH(AV$3,$K$2:$P$2,0))</f>
        <v>0.1</v>
      </c>
      <c r="AW1614" s="150" cm="1">
        <f t="array" ref="AW1614">INDEX($K:$P,ROW(),MATCH(AW$3,$K$2:$P$2,0))</f>
        <v>0.1</v>
      </c>
      <c r="AX1614" s="150" cm="1">
        <f t="array" ref="AX1614">INDEX($K:$P,ROW(),MATCH(AX$3,$K$2:$P$2,0))</f>
        <v>0.1</v>
      </c>
      <c r="AY1614" s="150" cm="1">
        <f t="array" ref="AY1614">INDEX($K:$P,ROW(),MATCH(AY$3,$K$2:$P$2,0))</f>
        <v>0.1</v>
      </c>
      <c r="AZ1614" s="150" cm="1">
        <f t="array" ref="AZ1614">INDEX($K:$P,ROW(),MATCH(AZ$3,$K$2:$P$2,0))</f>
        <v>0.1</v>
      </c>
      <c r="BA1614" s="150" cm="1">
        <f t="array" ref="BA1614">INDEX($K:$P,ROW(),MATCH(BA$3,$K$2:$P$2,0))</f>
        <v>0.1</v>
      </c>
      <c r="BB1614" s="150" cm="1">
        <f t="array" ref="BB1614">INDEX($K:$P,ROW(),MATCH(BB$3,$K$2:$P$2,0))</f>
        <v>0.1</v>
      </c>
      <c r="BC1614" s="150" cm="1">
        <f t="array" ref="BC1614">INDEX($K:$P,ROW(),MATCH(BC$3,$K$2:$P$2,0))</f>
        <v>0.1</v>
      </c>
      <c r="BD1614" s="150" cm="1">
        <f t="array" ref="BD1614">INDEX($K:$P,ROW(),MATCH(BD$3,$K$2:$P$2,0))</f>
        <v>0.1</v>
      </c>
      <c r="BE1614" s="150" cm="1">
        <f t="array" ref="BE1614">INDEX($K:$P,ROW(),MATCH(BE$3,$K$2:$P$2,0))</f>
        <v>0.1</v>
      </c>
      <c r="BF1614" s="150" cm="1">
        <f t="array" ref="BF1614">INDEX($K:$P,ROW(),MATCH(BF$3,$K$2:$P$2,0))</f>
        <v>0.1</v>
      </c>
      <c r="BG1614" s="150" cm="1">
        <f t="array" ref="BG1614">INDEX($K:$P,ROW(),MATCH(BG$3,$K$2:$P$2,0))</f>
        <v>0.1</v>
      </c>
      <c r="BH1614" s="150" cm="1">
        <f t="array" ref="BH1614">INDEX($K:$P,ROW(),MATCH(BH$3,$K$2:$P$2,0))</f>
        <v>0.1</v>
      </c>
      <c r="BI1614" s="150" cm="1">
        <f t="array" ref="BI1614">INDEX($K:$P,ROW(),MATCH(BI$3,$K$2:$P$2,0))</f>
        <v>0.1</v>
      </c>
      <c r="BJ1614" s="150" cm="1">
        <f t="array" ref="BJ1614">INDEX($K:$P,ROW(),MATCH(BJ$3,$K$2:$P$2,0))</f>
        <v>0.1</v>
      </c>
      <c r="BK1614" s="150" cm="1">
        <f t="array" ref="BK1614">INDEX($K:$P,ROW(),MATCH(BK$3,$K$2:$P$2,0))</f>
        <v>0.1</v>
      </c>
      <c r="BL1614" s="150" cm="1">
        <f t="array" ref="BL1614">INDEX($K:$P,ROW(),MATCH(BL$3,$K$2:$P$2,0))</f>
        <v>0.1</v>
      </c>
      <c r="BM1614" s="150" cm="1">
        <f t="array" ref="BM1614">INDEX($K:$P,ROW(),MATCH(BM$3,$K$2:$P$2,0))</f>
        <v>0.1</v>
      </c>
      <c r="BN1614" s="150" cm="1">
        <f t="array" ref="BN1614">INDEX($K:$P,ROW(),MATCH(BN$3,$K$2:$P$2,0))</f>
        <v>0.1</v>
      </c>
      <c r="BO1614" s="150" cm="1">
        <f t="array" ref="BO1614">INDEX($K:$P,ROW(),MATCH(BO$3,$K$2:$P$2,0))</f>
        <v>0.1</v>
      </c>
      <c r="BP1614" s="150" cm="1">
        <f t="array" ref="BP1614">INDEX($K:$P,ROW(),MATCH(BP$3,$K$2:$P$2,0))</f>
        <v>0.1</v>
      </c>
      <c r="BQ1614" s="150" cm="1">
        <f t="array" ref="BQ1614">INDEX($K:$P,ROW(),MATCH(BQ$3,$K$2:$P$2,0))</f>
        <v>0.1</v>
      </c>
      <c r="BR1614" s="150" cm="1">
        <f t="array" ref="BR1614">INDEX($K:$P,ROW(),MATCH(BR$3,$K$2:$P$2,0))</f>
        <v>0.1</v>
      </c>
      <c r="BS1614" s="150" cm="1">
        <f t="array" ref="BS1614">INDEX($K:$P,ROW(),MATCH(BS$3,$K$2:$P$2,0))</f>
        <v>0.1</v>
      </c>
      <c r="BT1614" s="150" cm="1">
        <f t="array" ref="BT1614">INDEX($K:$P,ROW(),MATCH(BT$3,$K$2:$P$2,0))</f>
        <v>0.1</v>
      </c>
      <c r="BU1614" s="150" cm="1">
        <f t="array" ref="BU1614">INDEX($K:$P,ROW(),MATCH(BU$3,$K$2:$P$2,0))</f>
        <v>0.1</v>
      </c>
      <c r="BV1614" s="150" cm="1">
        <f t="array" ref="BV1614">INDEX($K:$P,ROW(),MATCH(BV$3,$K$2:$P$2,0))</f>
        <v>0.1</v>
      </c>
      <c r="BW1614" s="150" cm="1">
        <f t="array" ref="BW1614">INDEX($K:$P,ROW(),MATCH(BW$3,$K$2:$P$2,0))</f>
        <v>0.1</v>
      </c>
      <c r="BX1614" s="150" cm="1">
        <f t="array" ref="BX1614">INDEX($K:$P,ROW(),MATCH(BX$3,$K$2:$P$2,0))</f>
        <v>0.1</v>
      </c>
      <c r="BY1614" s="150" cm="1">
        <f t="array" ref="BY1614">INDEX($K:$P,ROW(),MATCH(BY$3,$K$2:$P$2,0))</f>
        <v>0.1</v>
      </c>
      <c r="BZ1614" s="150" cm="1">
        <f t="array" ref="BZ1614">INDEX($K:$P,ROW(),MATCH(BZ$3,$K$2:$P$2,0))</f>
        <v>0.1</v>
      </c>
      <c r="CA1614" s="150" cm="1">
        <f t="array" ref="CA1614">INDEX($K:$P,ROW(),MATCH(CA$3,$K$2:$P$2,0))</f>
        <v>0.1</v>
      </c>
      <c r="CB1614" s="150" cm="1">
        <f t="array" ref="CB1614">INDEX($K:$P,ROW(),MATCH(CB$3,$K$2:$P$2,0))</f>
        <v>0.1</v>
      </c>
      <c r="CC1614" s="150" cm="1">
        <f t="array" ref="CC1614">INDEX($K:$P,ROW(),MATCH(CC$3,$K$2:$P$2,0))</f>
        <v>0.1</v>
      </c>
      <c r="CD1614" s="150" cm="1">
        <f t="array" ref="CD1614">INDEX($K:$P,ROW(),MATCH(CD$3,$K$2:$P$2,0))</f>
        <v>0.1</v>
      </c>
      <c r="CE1614" s="150" cm="1">
        <f t="array" ref="CE1614">INDEX($K:$P,ROW(),MATCH(CE$3,$K$2:$P$2,0))</f>
        <v>0.1</v>
      </c>
      <c r="CF1614" s="150" cm="1">
        <f t="array" ref="CF1614">INDEX($K:$P,ROW(),MATCH(CF$3,$K$2:$P$2,0))</f>
        <v>0.1</v>
      </c>
      <c r="CG1614" s="150" cm="1">
        <f t="array" ref="CG1614">INDEX($K:$P,ROW(),MATCH(CG$3,$K$2:$P$2,0))</f>
        <v>0.1</v>
      </c>
      <c r="CH1614" s="150" cm="1">
        <f t="array" ref="CH1614">INDEX($K:$P,ROW(),MATCH(CH$3,$K$2:$P$2,0))</f>
        <v>0.1</v>
      </c>
      <c r="CI1614" s="150" cm="1">
        <f t="array" ref="CI1614">INDEX($K:$P,ROW(),MATCH(CI$3,$K$2:$P$2,0))</f>
        <v>0.1</v>
      </c>
      <c r="CJ1614" s="150" cm="1">
        <f t="array" ref="CJ1614">INDEX($K:$P,ROW(),MATCH(CJ$3,$K$2:$P$2,0))</f>
        <v>0.1</v>
      </c>
      <c r="CK1614" s="150" cm="1">
        <f t="array" ref="CK1614">INDEX($K:$P,ROW(),MATCH(CK$3,$K$2:$P$2,0))</f>
        <v>0.1</v>
      </c>
      <c r="CL1614" s="150" cm="1">
        <f t="array" ref="CL1614">INDEX($K:$P,ROW(),MATCH(CL$3,$K$2:$P$2,0))</f>
        <v>0.1</v>
      </c>
      <c r="CN1614" s="60"/>
      <c r="CO1614" s="150" t="e" cm="1">
        <f t="array" ref="CO1614">INDEX($K:$P,ROW(),MATCH(CO$3,$K$2:$P$2,0))</f>
        <v>#N/A</v>
      </c>
      <c r="CP1614" s="150" t="e" cm="1">
        <f t="array" ref="CP1614">INDEX($K:$P,ROW(),MATCH(CP$3,$K$2:$P$2,0))</f>
        <v>#N/A</v>
      </c>
      <c r="CQ1614" s="150" t="e" cm="1">
        <f t="array" ref="CQ1614">INDEX($K:$P,ROW(),MATCH(CQ$3,$K$2:$P$2,0))</f>
        <v>#N/A</v>
      </c>
      <c r="CR1614" s="150" t="e" cm="1">
        <f t="array" ref="CR1614">INDEX($K:$P,ROW(),MATCH(CR$3,$K$2:$P$2,0))</f>
        <v>#N/A</v>
      </c>
      <c r="CS1614" s="150" t="e" cm="1">
        <f t="array" ref="CS1614">INDEX($K:$P,ROW(),MATCH(CS$3,$K$2:$P$2,0))</f>
        <v>#N/A</v>
      </c>
      <c r="CT1614" s="150" t="e" cm="1">
        <f t="array" ref="CT1614">INDEX($K:$P,ROW(),MATCH(CT$3,$K$2:$P$2,0))</f>
        <v>#N/A</v>
      </c>
      <c r="CU1614" s="150" t="e" cm="1">
        <f t="array" ref="CU1614">INDEX($K:$P,ROW(),MATCH(CU$3,$K$2:$P$2,0))</f>
        <v>#N/A</v>
      </c>
      <c r="CV1614" s="150" t="e" cm="1">
        <f t="array" ref="CV1614">INDEX($K:$P,ROW(),MATCH(CV$3,$K$2:$P$2,0))</f>
        <v>#N/A</v>
      </c>
      <c r="CW1614" s="150" t="e" cm="1">
        <f t="array" ref="CW1614">INDEX($K:$P,ROW(),MATCH(CW$3,$K$2:$P$2,0))</f>
        <v>#N/A</v>
      </c>
      <c r="CX1614" s="150" t="e" cm="1">
        <f t="array" ref="CX1614">INDEX($K:$P,ROW(),MATCH(CX$3,$K$2:$P$2,0))</f>
        <v>#N/A</v>
      </c>
      <c r="CY1614" s="150" t="e" cm="1">
        <f t="array" ref="CY1614">INDEX($K:$P,ROW(),MATCH(CY$3,$K$2:$P$2,0))</f>
        <v>#N/A</v>
      </c>
      <c r="CZ1614" s="150" t="e" cm="1">
        <f t="array" ref="CZ1614">INDEX($K:$P,ROW(),MATCH(CZ$3,$K$2:$P$2,0))</f>
        <v>#N/A</v>
      </c>
      <c r="DA1614" s="150" t="e" cm="1">
        <f t="array" ref="DA1614">INDEX($K:$P,ROW(),MATCH(DA$3,$K$2:$P$2,0))</f>
        <v>#N/A</v>
      </c>
      <c r="DB1614" s="150" t="e" cm="1">
        <f t="array" ref="DB1614">INDEX($K:$P,ROW(),MATCH(DB$3,$K$2:$P$2,0))</f>
        <v>#N/A</v>
      </c>
      <c r="DC1614" s="150" t="e" cm="1">
        <f t="array" ref="DC1614">INDEX($K:$P,ROW(),MATCH(DC$3,$K$2:$P$2,0))</f>
        <v>#N/A</v>
      </c>
      <c r="DD1614" s="150" t="e" cm="1">
        <f t="array" ref="DD1614">INDEX($K:$P,ROW(),MATCH(DD$3,$K$2:$P$2,0))</f>
        <v>#N/A</v>
      </c>
      <c r="DE1614" s="150" t="e" cm="1">
        <f t="array" ref="DE1614">INDEX($K:$P,ROW(),MATCH(DE$3,$K$2:$P$2,0))</f>
        <v>#N/A</v>
      </c>
      <c r="DF1614" s="150" t="e" cm="1">
        <f t="array" ref="DF1614">INDEX($K:$P,ROW(),MATCH(DF$3,$K$2:$P$2,0))</f>
        <v>#N/A</v>
      </c>
      <c r="DG1614" s="150" t="e" cm="1">
        <f t="array" ref="DG1614">INDEX($K:$P,ROW(),MATCH(DG$3,$K$2:$P$2,0))</f>
        <v>#N/A</v>
      </c>
      <c r="DH1614" s="150" t="e" cm="1">
        <f t="array" ref="DH1614">INDEX($K:$P,ROW(),MATCH(DH$3,$K$2:$P$2,0))</f>
        <v>#N/A</v>
      </c>
      <c r="DI1614" s="150" t="e" cm="1">
        <f t="array" ref="DI1614">INDEX($K:$P,ROW(),MATCH(DI$3,$K$2:$P$2,0))</f>
        <v>#N/A</v>
      </c>
      <c r="DJ1614" s="150" t="e" cm="1">
        <f t="array" ref="DJ1614">INDEX($K:$P,ROW(),MATCH(DJ$3,$K$2:$P$2,0))</f>
        <v>#N/A</v>
      </c>
      <c r="DK1614" s="150" t="e" cm="1">
        <f t="array" ref="DK1614">INDEX($K:$P,ROW(),MATCH(DK$3,$K$2:$P$2,0))</f>
        <v>#N/A</v>
      </c>
      <c r="DL1614" s="150" t="e" cm="1">
        <f t="array" ref="DL1614">INDEX($K:$P,ROW(),MATCH(DL$3,$K$2:$P$2,0))</f>
        <v>#N/A</v>
      </c>
    </row>
    <row r="1615" spans="1:116" x14ac:dyDescent="0.4">
      <c r="B1615" t="str">
        <f>E1615</f>
        <v>1615 GMV-S</v>
      </c>
      <c r="C1615" t="s">
        <v>198</v>
      </c>
      <c r="D1615" t="s">
        <v>774</v>
      </c>
      <c r="E1615" s="8" t="str">
        <f t="shared" si="2183"/>
        <v>1615 GMV-S</v>
      </c>
      <c r="G1615" s="126" t="str">
        <f>"Revenue - "&amp;SUBSTITUTE(G1611,":","")</f>
        <v>Revenue - Secondary GMV</v>
      </c>
      <c r="H1615" s="27"/>
      <c r="I1615" s="78"/>
      <c r="J1615" s="78"/>
      <c r="K1615" s="118">
        <f t="shared" ref="K1615:P1615" ca="1" si="2184">SUMIF($3:$3,K$2,1615:1615)</f>
        <v>12000</v>
      </c>
      <c r="L1615" s="118">
        <f t="shared" ca="1" si="2184"/>
        <v>12000</v>
      </c>
      <c r="M1615" s="118">
        <f t="shared" ca="1" si="2184"/>
        <v>12000</v>
      </c>
      <c r="N1615" s="118">
        <f t="shared" ca="1" si="2184"/>
        <v>12000</v>
      </c>
      <c r="O1615" s="118">
        <f t="shared" ca="1" si="2184"/>
        <v>12000</v>
      </c>
      <c r="P1615" s="118">
        <f t="shared" ca="1" si="2184"/>
        <v>12000</v>
      </c>
      <c r="R1615" s="118"/>
      <c r="S1615" s="148" cm="1">
        <f t="array" aca="1" ref="S1615" ca="1">S1614*INDIRECT(S1605)</f>
        <v>1000</v>
      </c>
      <c r="T1615" s="148" cm="1">
        <f t="array" aca="1" ref="T1615" ca="1">T1614*INDIRECT(T1605)</f>
        <v>1000</v>
      </c>
      <c r="U1615" s="148" cm="1">
        <f t="array" aca="1" ref="U1615" ca="1">U1614*INDIRECT(U1605)</f>
        <v>1000</v>
      </c>
      <c r="V1615" s="148" cm="1">
        <f t="array" aca="1" ref="V1615" ca="1">V1614*INDIRECT(V1605)</f>
        <v>1000</v>
      </c>
      <c r="W1615" s="148" cm="1">
        <f t="array" aca="1" ref="W1615" ca="1">W1614*INDIRECT(W1605)</f>
        <v>1000</v>
      </c>
      <c r="X1615" s="148" cm="1">
        <f t="array" aca="1" ref="X1615" ca="1">X1614*INDIRECT(X1605)</f>
        <v>1000</v>
      </c>
      <c r="Y1615" s="148" cm="1">
        <f t="array" aca="1" ref="Y1615" ca="1">Y1614*INDIRECT(Y1605)</f>
        <v>1000</v>
      </c>
      <c r="Z1615" s="148" cm="1">
        <f t="array" aca="1" ref="Z1615" ca="1">Z1614*INDIRECT(Z1605)</f>
        <v>1000</v>
      </c>
      <c r="AA1615" s="148" cm="1">
        <f t="array" aca="1" ref="AA1615" ca="1">AA1614*INDIRECT(AA1605)</f>
        <v>1000</v>
      </c>
      <c r="AB1615" s="148" cm="1">
        <f t="array" aca="1" ref="AB1615" ca="1">AB1614*INDIRECT(AB1605)</f>
        <v>1000</v>
      </c>
      <c r="AC1615" s="148" cm="1">
        <f t="array" aca="1" ref="AC1615" ca="1">AC1614*INDIRECT(AC1605)</f>
        <v>1000</v>
      </c>
      <c r="AD1615" s="148" cm="1">
        <f t="array" aca="1" ref="AD1615" ca="1">AD1614*INDIRECT(AD1605)</f>
        <v>1000</v>
      </c>
      <c r="AE1615" s="148" cm="1">
        <f t="array" aca="1" ref="AE1615" ca="1">AE1614*INDIRECT(AE1605)</f>
        <v>1000</v>
      </c>
      <c r="AF1615" s="148" cm="1">
        <f t="array" aca="1" ref="AF1615" ca="1">AF1614*INDIRECT(AF1605)</f>
        <v>1000</v>
      </c>
      <c r="AG1615" s="148" cm="1">
        <f t="array" aca="1" ref="AG1615" ca="1">AG1614*INDIRECT(AG1605)</f>
        <v>1000</v>
      </c>
      <c r="AH1615" s="148" cm="1">
        <f t="array" aca="1" ref="AH1615" ca="1">AH1614*INDIRECT(AH1605)</f>
        <v>1000</v>
      </c>
      <c r="AI1615" s="148" cm="1">
        <f t="array" aca="1" ref="AI1615" ca="1">AI1614*INDIRECT(AI1605)</f>
        <v>1000</v>
      </c>
      <c r="AJ1615" s="148" cm="1">
        <f t="array" aca="1" ref="AJ1615" ca="1">AJ1614*INDIRECT(AJ1605)</f>
        <v>1000</v>
      </c>
      <c r="AK1615" s="148" cm="1">
        <f t="array" aca="1" ref="AK1615" ca="1">AK1614*INDIRECT(AK1605)</f>
        <v>1000</v>
      </c>
      <c r="AL1615" s="148" cm="1">
        <f t="array" aca="1" ref="AL1615" ca="1">AL1614*INDIRECT(AL1605)</f>
        <v>1000</v>
      </c>
      <c r="AM1615" s="148" cm="1">
        <f t="array" aca="1" ref="AM1615" ca="1">AM1614*INDIRECT(AM1605)</f>
        <v>1000</v>
      </c>
      <c r="AN1615" s="148" cm="1">
        <f t="array" aca="1" ref="AN1615" ca="1">AN1614*INDIRECT(AN1605)</f>
        <v>1000</v>
      </c>
      <c r="AO1615" s="148" cm="1">
        <f t="array" aca="1" ref="AO1615" ca="1">AO1614*INDIRECT(AO1605)</f>
        <v>1000</v>
      </c>
      <c r="AP1615" s="148" cm="1">
        <f t="array" aca="1" ref="AP1615" ca="1">AP1614*INDIRECT(AP1605)</f>
        <v>1000</v>
      </c>
      <c r="AQ1615" s="148" cm="1">
        <f t="array" aca="1" ref="AQ1615" ca="1">AQ1614*INDIRECT(AQ1605)</f>
        <v>1000</v>
      </c>
      <c r="AR1615" s="148" cm="1">
        <f t="array" aca="1" ref="AR1615" ca="1">AR1614*INDIRECT(AR1605)</f>
        <v>1000</v>
      </c>
      <c r="AS1615" s="148" cm="1">
        <f t="array" aca="1" ref="AS1615" ca="1">AS1614*INDIRECT(AS1605)</f>
        <v>1000</v>
      </c>
      <c r="AT1615" s="148" cm="1">
        <f t="array" aca="1" ref="AT1615" ca="1">AT1614*INDIRECT(AT1605)</f>
        <v>1000</v>
      </c>
      <c r="AU1615" s="148" cm="1">
        <f t="array" aca="1" ref="AU1615" ca="1">AU1614*INDIRECT(AU1605)</f>
        <v>1000</v>
      </c>
      <c r="AV1615" s="148" cm="1">
        <f t="array" aca="1" ref="AV1615" ca="1">AV1614*INDIRECT(AV1605)</f>
        <v>1000</v>
      </c>
      <c r="AW1615" s="148" cm="1">
        <f t="array" aca="1" ref="AW1615" ca="1">AW1614*INDIRECT(AW1605)</f>
        <v>1000</v>
      </c>
      <c r="AX1615" s="148" cm="1">
        <f t="array" aca="1" ref="AX1615" ca="1">AX1614*INDIRECT(AX1605)</f>
        <v>1000</v>
      </c>
      <c r="AY1615" s="148" cm="1">
        <f t="array" aca="1" ref="AY1615" ca="1">AY1614*INDIRECT(AY1605)</f>
        <v>1000</v>
      </c>
      <c r="AZ1615" s="148" cm="1">
        <f t="array" aca="1" ref="AZ1615" ca="1">AZ1614*INDIRECT(AZ1605)</f>
        <v>1000</v>
      </c>
      <c r="BA1615" s="148" cm="1">
        <f t="array" aca="1" ref="BA1615" ca="1">BA1614*INDIRECT(BA1605)</f>
        <v>1000</v>
      </c>
      <c r="BB1615" s="148" cm="1">
        <f t="array" aca="1" ref="BB1615" ca="1">BB1614*INDIRECT(BB1605)</f>
        <v>1000</v>
      </c>
      <c r="BC1615" s="148" cm="1">
        <f t="array" aca="1" ref="BC1615" ca="1">BC1614*INDIRECT(BC1605)</f>
        <v>1000</v>
      </c>
      <c r="BD1615" s="148" cm="1">
        <f t="array" aca="1" ref="BD1615" ca="1">BD1614*INDIRECT(BD1605)</f>
        <v>1000</v>
      </c>
      <c r="BE1615" s="148" cm="1">
        <f t="array" aca="1" ref="BE1615" ca="1">BE1614*INDIRECT(BE1605)</f>
        <v>1000</v>
      </c>
      <c r="BF1615" s="148" cm="1">
        <f t="array" aca="1" ref="BF1615" ca="1">BF1614*INDIRECT(BF1605)</f>
        <v>1000</v>
      </c>
      <c r="BG1615" s="148" cm="1">
        <f t="array" aca="1" ref="BG1615" ca="1">BG1614*INDIRECT(BG1605)</f>
        <v>1000</v>
      </c>
      <c r="BH1615" s="148" cm="1">
        <f t="array" aca="1" ref="BH1615" ca="1">BH1614*INDIRECT(BH1605)</f>
        <v>1000</v>
      </c>
      <c r="BI1615" s="148" cm="1">
        <f t="array" aca="1" ref="BI1615" ca="1">BI1614*INDIRECT(BI1605)</f>
        <v>1000</v>
      </c>
      <c r="BJ1615" s="148" cm="1">
        <f t="array" aca="1" ref="BJ1615" ca="1">BJ1614*INDIRECT(BJ1605)</f>
        <v>1000</v>
      </c>
      <c r="BK1615" s="148" cm="1">
        <f t="array" aca="1" ref="BK1615" ca="1">BK1614*INDIRECT(BK1605)</f>
        <v>1000</v>
      </c>
      <c r="BL1615" s="148" cm="1">
        <f t="array" aca="1" ref="BL1615" ca="1">BL1614*INDIRECT(BL1605)</f>
        <v>1000</v>
      </c>
      <c r="BM1615" s="148" cm="1">
        <f t="array" aca="1" ref="BM1615" ca="1">BM1614*INDIRECT(BM1605)</f>
        <v>1000</v>
      </c>
      <c r="BN1615" s="148" cm="1">
        <f t="array" aca="1" ref="BN1615" ca="1">BN1614*INDIRECT(BN1605)</f>
        <v>1000</v>
      </c>
      <c r="BO1615" s="148" cm="1">
        <f t="array" aca="1" ref="BO1615" ca="1">BO1614*INDIRECT(BO1605)</f>
        <v>1000</v>
      </c>
      <c r="BP1615" s="148" cm="1">
        <f t="array" aca="1" ref="BP1615" ca="1">BP1614*INDIRECT(BP1605)</f>
        <v>1000</v>
      </c>
      <c r="BQ1615" s="148" cm="1">
        <f t="array" aca="1" ref="BQ1615" ca="1">BQ1614*INDIRECT(BQ1605)</f>
        <v>1000</v>
      </c>
      <c r="BR1615" s="148" cm="1">
        <f t="array" aca="1" ref="BR1615" ca="1">BR1614*INDIRECT(BR1605)</f>
        <v>1000</v>
      </c>
      <c r="BS1615" s="148" cm="1">
        <f t="array" aca="1" ref="BS1615" ca="1">BS1614*INDIRECT(BS1605)</f>
        <v>1000</v>
      </c>
      <c r="BT1615" s="148" cm="1">
        <f t="array" aca="1" ref="BT1615" ca="1">BT1614*INDIRECT(BT1605)</f>
        <v>1000</v>
      </c>
      <c r="BU1615" s="148" cm="1">
        <f t="array" aca="1" ref="BU1615" ca="1">BU1614*INDIRECT(BU1605)</f>
        <v>1000</v>
      </c>
      <c r="BV1615" s="148" cm="1">
        <f t="array" aca="1" ref="BV1615" ca="1">BV1614*INDIRECT(BV1605)</f>
        <v>1000</v>
      </c>
      <c r="BW1615" s="148" cm="1">
        <f t="array" aca="1" ref="BW1615" ca="1">BW1614*INDIRECT(BW1605)</f>
        <v>1000</v>
      </c>
      <c r="BX1615" s="148" cm="1">
        <f t="array" aca="1" ref="BX1615" ca="1">BX1614*INDIRECT(BX1605)</f>
        <v>1000</v>
      </c>
      <c r="BY1615" s="148" cm="1">
        <f t="array" aca="1" ref="BY1615" ca="1">BY1614*INDIRECT(BY1605)</f>
        <v>1000</v>
      </c>
      <c r="BZ1615" s="148" cm="1">
        <f t="array" aca="1" ref="BZ1615" ca="1">BZ1614*INDIRECT(BZ1605)</f>
        <v>1000</v>
      </c>
      <c r="CA1615" s="148" cm="1">
        <f t="array" aca="1" ref="CA1615" ca="1">CA1614*INDIRECT(CA1605)</f>
        <v>1000</v>
      </c>
      <c r="CB1615" s="148" cm="1">
        <f t="array" aca="1" ref="CB1615" ca="1">CB1614*INDIRECT(CB1605)</f>
        <v>1000</v>
      </c>
      <c r="CC1615" s="148" cm="1">
        <f t="array" aca="1" ref="CC1615" ca="1">CC1614*INDIRECT(CC1605)</f>
        <v>1000</v>
      </c>
      <c r="CD1615" s="148" cm="1">
        <f t="array" aca="1" ref="CD1615" ca="1">CD1614*INDIRECT(CD1605)</f>
        <v>1000</v>
      </c>
      <c r="CE1615" s="148" cm="1">
        <f t="array" aca="1" ref="CE1615" ca="1">CE1614*INDIRECT(CE1605)</f>
        <v>1000</v>
      </c>
      <c r="CF1615" s="148" cm="1">
        <f t="array" aca="1" ref="CF1615" ca="1">CF1614*INDIRECT(CF1605)</f>
        <v>1000</v>
      </c>
      <c r="CG1615" s="148" cm="1">
        <f t="array" aca="1" ref="CG1615" ca="1">CG1614*INDIRECT(CG1605)</f>
        <v>1000</v>
      </c>
      <c r="CH1615" s="148" cm="1">
        <f t="array" aca="1" ref="CH1615" ca="1">CH1614*INDIRECT(CH1605)</f>
        <v>1000</v>
      </c>
      <c r="CI1615" s="148" cm="1">
        <f t="array" aca="1" ref="CI1615" ca="1">CI1614*INDIRECT(CI1605)</f>
        <v>1000</v>
      </c>
      <c r="CJ1615" s="148" cm="1">
        <f t="array" aca="1" ref="CJ1615" ca="1">CJ1614*INDIRECT(CJ1605)</f>
        <v>1000</v>
      </c>
      <c r="CK1615" s="148" cm="1">
        <f t="array" aca="1" ref="CK1615" ca="1">CK1614*INDIRECT(CK1605)</f>
        <v>1000</v>
      </c>
      <c r="CL1615" s="148" cm="1">
        <f t="array" aca="1" ref="CL1615" ca="1">CL1614*INDIRECT(CL1605)</f>
        <v>1000</v>
      </c>
      <c r="CN1615" s="78"/>
      <c r="CO1615" s="148" t="e" cm="1">
        <f t="array" aca="1" ref="CO1615" ca="1">CO1614*INDIRECT(CO1605)</f>
        <v>#N/A</v>
      </c>
      <c r="CP1615" s="148" t="e" cm="1">
        <f t="array" aca="1" ref="CP1615" ca="1">CP1614*INDIRECT(CP1605)</f>
        <v>#N/A</v>
      </c>
      <c r="CQ1615" s="148" t="e" cm="1">
        <f t="array" aca="1" ref="CQ1615" ca="1">CQ1614*INDIRECT(CQ1605)</f>
        <v>#N/A</v>
      </c>
      <c r="CR1615" s="148" t="e" cm="1">
        <f t="array" aca="1" ref="CR1615" ca="1">CR1614*INDIRECT(CR1605)</f>
        <v>#N/A</v>
      </c>
      <c r="CS1615" s="148" t="e" cm="1">
        <f t="array" aca="1" ref="CS1615" ca="1">CS1614*INDIRECT(CS1605)</f>
        <v>#N/A</v>
      </c>
      <c r="CT1615" s="148" t="e" cm="1">
        <f t="array" aca="1" ref="CT1615" ca="1">CT1614*INDIRECT(CT1605)</f>
        <v>#N/A</v>
      </c>
      <c r="CU1615" s="148" t="e" cm="1">
        <f t="array" aca="1" ref="CU1615" ca="1">CU1614*INDIRECT(CU1605)</f>
        <v>#N/A</v>
      </c>
      <c r="CV1615" s="148" t="e" cm="1">
        <f t="array" aca="1" ref="CV1615" ca="1">CV1614*INDIRECT(CV1605)</f>
        <v>#N/A</v>
      </c>
      <c r="CW1615" s="148" t="e" cm="1">
        <f t="array" aca="1" ref="CW1615" ca="1">CW1614*INDIRECT(CW1605)</f>
        <v>#N/A</v>
      </c>
      <c r="CX1615" s="148" t="e" cm="1">
        <f t="array" aca="1" ref="CX1615" ca="1">CX1614*INDIRECT(CX1605)</f>
        <v>#N/A</v>
      </c>
      <c r="CY1615" s="148" t="e" cm="1">
        <f t="array" aca="1" ref="CY1615" ca="1">CY1614*INDIRECT(CY1605)</f>
        <v>#N/A</v>
      </c>
      <c r="CZ1615" s="148" t="e" cm="1">
        <f t="array" aca="1" ref="CZ1615" ca="1">CZ1614*INDIRECT(CZ1605)</f>
        <v>#N/A</v>
      </c>
      <c r="DA1615" s="148" t="e" cm="1">
        <f t="array" aca="1" ref="DA1615" ca="1">DA1614*INDIRECT(DA1605)</f>
        <v>#N/A</v>
      </c>
      <c r="DB1615" s="148" t="e" cm="1">
        <f t="array" aca="1" ref="DB1615" ca="1">DB1614*INDIRECT(DB1605)</f>
        <v>#N/A</v>
      </c>
      <c r="DC1615" s="148" t="e" cm="1">
        <f t="array" aca="1" ref="DC1615" ca="1">DC1614*INDIRECT(DC1605)</f>
        <v>#N/A</v>
      </c>
      <c r="DD1615" s="148" t="e" cm="1">
        <f t="array" aca="1" ref="DD1615" ca="1">DD1614*INDIRECT(DD1605)</f>
        <v>#N/A</v>
      </c>
      <c r="DE1615" s="148" t="e" cm="1">
        <f t="array" aca="1" ref="DE1615" ca="1">DE1614*INDIRECT(DE1605)</f>
        <v>#N/A</v>
      </c>
      <c r="DF1615" s="148" t="e" cm="1">
        <f t="array" aca="1" ref="DF1615" ca="1">DF1614*INDIRECT(DF1605)</f>
        <v>#N/A</v>
      </c>
      <c r="DG1615" s="148" t="e" cm="1">
        <f t="array" aca="1" ref="DG1615" ca="1">DG1614*INDIRECT(DG1605)</f>
        <v>#N/A</v>
      </c>
      <c r="DH1615" s="148" t="e" cm="1">
        <f t="array" aca="1" ref="DH1615" ca="1">DH1614*INDIRECT(DH1605)</f>
        <v>#N/A</v>
      </c>
      <c r="DI1615" s="148" t="e" cm="1">
        <f t="array" aca="1" ref="DI1615" ca="1">DI1614*INDIRECT(DI1605)</f>
        <v>#N/A</v>
      </c>
      <c r="DJ1615" s="148" t="e" cm="1">
        <f t="array" aca="1" ref="DJ1615" ca="1">DJ1614*INDIRECT(DJ1605)</f>
        <v>#N/A</v>
      </c>
      <c r="DK1615" s="148" t="e" cm="1">
        <f t="array" aca="1" ref="DK1615" ca="1">DK1614*INDIRECT(DK1605)</f>
        <v>#N/A</v>
      </c>
      <c r="DL1615" s="148" t="e" cm="1">
        <f t="array" aca="1" ref="DL1615" ca="1">DL1614*INDIRECT(DL1605)</f>
        <v>#N/A</v>
      </c>
    </row>
    <row r="1616" spans="1:116" x14ac:dyDescent="0.4">
      <c r="B1616" t="s">
        <v>244</v>
      </c>
      <c r="D1616" t="s">
        <v>774</v>
      </c>
      <c r="E1616" s="8" t="str">
        <f t="shared" si="2183"/>
        <v>1616 GMV-S</v>
      </c>
      <c r="G1616" s="9"/>
      <c r="H1616" s="27"/>
      <c r="I1616" s="78"/>
      <c r="J1616" s="78"/>
      <c r="K1616" s="33"/>
      <c r="L1616" s="33"/>
      <c r="M1616" s="33"/>
      <c r="N1616" s="33"/>
      <c r="O1616" s="33"/>
      <c r="P1616" s="33"/>
      <c r="R1616" s="33"/>
      <c r="S1616" s="77"/>
      <c r="T1616" s="77"/>
      <c r="U1616" s="77"/>
      <c r="V1616" s="77"/>
      <c r="W1616" s="77"/>
      <c r="X1616" s="77"/>
      <c r="Y1616" s="77"/>
      <c r="Z1616" s="77"/>
      <c r="AA1616" s="77"/>
      <c r="AB1616" s="77"/>
      <c r="AC1616" s="77"/>
      <c r="AD1616" s="77"/>
      <c r="AE1616" s="77"/>
      <c r="AF1616" s="77"/>
      <c r="AG1616" s="77"/>
      <c r="AH1616" s="77"/>
      <c r="AI1616" s="77"/>
      <c r="AJ1616" s="77"/>
      <c r="AK1616" s="77"/>
      <c r="AL1616" s="77"/>
      <c r="AM1616" s="77"/>
      <c r="AN1616" s="77"/>
      <c r="AO1616" s="77"/>
      <c r="AP1616" s="77"/>
      <c r="AQ1616" s="77"/>
      <c r="AR1616" s="77"/>
      <c r="AS1616" s="77"/>
      <c r="AT1616" s="77"/>
      <c r="AU1616" s="77"/>
      <c r="AV1616" s="77"/>
      <c r="AW1616" s="77"/>
      <c r="AX1616" s="77"/>
      <c r="AY1616" s="77"/>
      <c r="AZ1616" s="77"/>
      <c r="BA1616" s="77"/>
      <c r="BB1616" s="77"/>
      <c r="BC1616" s="77"/>
      <c r="BD1616" s="77"/>
      <c r="BE1616" s="77"/>
      <c r="BF1616" s="77"/>
      <c r="BG1616" s="77"/>
      <c r="BH1616" s="77"/>
      <c r="BI1616" s="77"/>
      <c r="BJ1616" s="77"/>
      <c r="BK1616" s="77"/>
      <c r="BL1616" s="77"/>
      <c r="BM1616" s="77"/>
      <c r="BN1616" s="77"/>
      <c r="BO1616" s="77"/>
      <c r="BP1616" s="77"/>
      <c r="BQ1616" s="77"/>
      <c r="BR1616" s="77"/>
      <c r="BS1616" s="77"/>
      <c r="BT1616" s="77"/>
      <c r="BU1616" s="77"/>
      <c r="BV1616" s="77"/>
      <c r="BW1616" s="77"/>
      <c r="BX1616" s="77"/>
      <c r="BY1616" s="77"/>
      <c r="BZ1616" s="77"/>
      <c r="CA1616" s="77"/>
      <c r="CB1616" s="77"/>
      <c r="CC1616" s="77"/>
      <c r="CD1616" s="77"/>
      <c r="CE1616" s="77"/>
      <c r="CF1616" s="77"/>
      <c r="CG1616" s="77"/>
      <c r="CH1616" s="77"/>
      <c r="CI1616" s="77"/>
      <c r="CJ1616" s="77"/>
      <c r="CK1616" s="77"/>
      <c r="CL1616" s="77"/>
      <c r="CN1616" s="78"/>
      <c r="CO1616" s="77"/>
      <c r="CP1616" s="77"/>
      <c r="CQ1616" s="77"/>
      <c r="CR1616" s="77"/>
      <c r="CS1616" s="77"/>
      <c r="CT1616" s="77"/>
      <c r="CU1616" s="77"/>
      <c r="CV1616" s="77"/>
      <c r="CW1616" s="77"/>
      <c r="CX1616" s="77"/>
      <c r="CY1616" s="77"/>
      <c r="CZ1616" s="77"/>
      <c r="DA1616" s="77"/>
      <c r="DB1616" s="77"/>
      <c r="DC1616" s="77"/>
      <c r="DD1616" s="77"/>
      <c r="DE1616" s="77"/>
      <c r="DF1616" s="77"/>
      <c r="DG1616" s="77"/>
      <c r="DH1616" s="77"/>
      <c r="DI1616" s="77"/>
      <c r="DJ1616" s="77"/>
      <c r="DK1616" s="77"/>
      <c r="DL1616" s="77"/>
    </row>
    <row r="1617" spans="1:116" x14ac:dyDescent="0.4">
      <c r="B1617" t="s">
        <v>332</v>
      </c>
      <c r="D1617" t="s">
        <v>774</v>
      </c>
      <c r="E1617" s="8" t="str">
        <f t="shared" si="2183"/>
        <v>1617 GMV-S</v>
      </c>
      <c r="G1617" s="136" t="str">
        <f>G1603</f>
        <v>(Primary label)</v>
      </c>
      <c r="H1617" s="27"/>
      <c r="I1617" s="78"/>
      <c r="J1617" s="78"/>
      <c r="K1617" s="33"/>
      <c r="L1617" s="33"/>
      <c r="M1617" s="33"/>
      <c r="N1617" s="33"/>
      <c r="O1617" s="33"/>
      <c r="P1617" s="33"/>
      <c r="R1617" s="33"/>
      <c r="S1617" s="77"/>
      <c r="T1617" s="77"/>
      <c r="U1617" s="77"/>
      <c r="V1617" s="77"/>
      <c r="W1617" s="77"/>
      <c r="X1617" s="77"/>
      <c r="Y1617" s="77"/>
      <c r="Z1617" s="77"/>
      <c r="AA1617" s="77"/>
      <c r="AB1617" s="77"/>
      <c r="AC1617" s="77"/>
      <c r="AD1617" s="77"/>
      <c r="AE1617" s="77"/>
      <c r="AF1617" s="77"/>
      <c r="AG1617" s="77"/>
      <c r="AH1617" s="77"/>
      <c r="AI1617" s="77"/>
      <c r="AJ1617" s="77"/>
      <c r="AK1617" s="77"/>
      <c r="AL1617" s="77"/>
      <c r="AM1617" s="77"/>
      <c r="AN1617" s="77"/>
      <c r="AO1617" s="77"/>
      <c r="AP1617" s="77"/>
      <c r="AQ1617" s="77"/>
      <c r="AR1617" s="77"/>
      <c r="AS1617" s="77"/>
      <c r="AT1617" s="77"/>
      <c r="AU1617" s="77"/>
      <c r="AV1617" s="77"/>
      <c r="AW1617" s="77"/>
      <c r="AX1617" s="77"/>
      <c r="AY1617" s="77"/>
      <c r="AZ1617" s="77"/>
      <c r="BA1617" s="77"/>
      <c r="BB1617" s="77"/>
      <c r="BC1617" s="77"/>
      <c r="BD1617" s="77"/>
      <c r="BE1617" s="77"/>
      <c r="BF1617" s="77"/>
      <c r="BG1617" s="77"/>
      <c r="BH1617" s="77"/>
      <c r="BI1617" s="77"/>
      <c r="BJ1617" s="77"/>
      <c r="BK1617" s="77"/>
      <c r="BL1617" s="77"/>
      <c r="BM1617" s="77"/>
      <c r="BN1617" s="77"/>
      <c r="BO1617" s="77"/>
      <c r="BP1617" s="77"/>
      <c r="BQ1617" s="77"/>
      <c r="BR1617" s="77"/>
      <c r="BS1617" s="77"/>
      <c r="BT1617" s="77"/>
      <c r="BU1617" s="77"/>
      <c r="BV1617" s="77"/>
      <c r="BW1617" s="77"/>
      <c r="BX1617" s="77"/>
      <c r="BY1617" s="77"/>
      <c r="BZ1617" s="77"/>
      <c r="CA1617" s="77"/>
      <c r="CB1617" s="77"/>
      <c r="CC1617" s="77"/>
      <c r="CD1617" s="77"/>
      <c r="CE1617" s="77"/>
      <c r="CF1617" s="77"/>
      <c r="CG1617" s="77"/>
      <c r="CH1617" s="77"/>
      <c r="CI1617" s="77"/>
      <c r="CJ1617" s="77"/>
      <c r="CK1617" s="77"/>
      <c r="CL1617" s="77"/>
      <c r="CN1617" s="78"/>
      <c r="CO1617" s="77"/>
      <c r="CP1617" s="77"/>
      <c r="CQ1617" s="77"/>
      <c r="CR1617" s="77"/>
      <c r="CS1617" s="77"/>
      <c r="CT1617" s="77"/>
      <c r="CU1617" s="77"/>
      <c r="CV1617" s="77"/>
      <c r="CW1617" s="77"/>
      <c r="CX1617" s="77"/>
      <c r="CY1617" s="77"/>
      <c r="CZ1617" s="77"/>
      <c r="DA1617" s="77"/>
      <c r="DB1617" s="77"/>
      <c r="DC1617" s="77"/>
      <c r="DD1617" s="77"/>
      <c r="DE1617" s="77"/>
      <c r="DF1617" s="77"/>
      <c r="DG1617" s="77"/>
      <c r="DH1617" s="77"/>
      <c r="DI1617" s="77"/>
      <c r="DJ1617" s="77"/>
      <c r="DK1617" s="77"/>
      <c r="DL1617" s="77"/>
    </row>
    <row r="1618" spans="1:116" x14ac:dyDescent="0.4">
      <c r="B1618" t="s">
        <v>332</v>
      </c>
      <c r="D1618" t="s">
        <v>774</v>
      </c>
      <c r="E1618" s="8" t="str">
        <f t="shared" si="2183"/>
        <v>1618 GMV-S</v>
      </c>
      <c r="G1618" s="136" t="str">
        <f>G1604</f>
        <v>primary unit</v>
      </c>
      <c r="H1618" s="27"/>
      <c r="I1618" s="78"/>
      <c r="J1618" s="78"/>
      <c r="K1618" s="33"/>
      <c r="L1618" s="33"/>
      <c r="M1618" s="33"/>
      <c r="N1618" s="33"/>
      <c r="O1618" s="33"/>
      <c r="P1618" s="33"/>
      <c r="R1618" s="33"/>
      <c r="S1618" s="77"/>
      <c r="T1618" s="77"/>
      <c r="U1618" s="77"/>
      <c r="V1618" s="77"/>
      <c r="W1618" s="77"/>
      <c r="X1618" s="77"/>
      <c r="Y1618" s="77"/>
      <c r="Z1618" s="77"/>
      <c r="AA1618" s="77"/>
      <c r="AB1618" s="77"/>
      <c r="AC1618" s="77"/>
      <c r="AD1618" s="77"/>
      <c r="AE1618" s="77"/>
      <c r="AF1618" s="77"/>
      <c r="AG1618" s="77"/>
      <c r="AH1618" s="77"/>
      <c r="AI1618" s="77"/>
      <c r="AJ1618" s="77"/>
      <c r="AK1618" s="77"/>
      <c r="AL1618" s="77"/>
      <c r="AM1618" s="77"/>
      <c r="AN1618" s="77"/>
      <c r="AO1618" s="77"/>
      <c r="AP1618" s="77"/>
      <c r="AQ1618" s="77"/>
      <c r="AR1618" s="77"/>
      <c r="AS1618" s="77"/>
      <c r="AT1618" s="77"/>
      <c r="AU1618" s="77"/>
      <c r="AV1618" s="77"/>
      <c r="AW1618" s="77"/>
      <c r="AX1618" s="77"/>
      <c r="AY1618" s="77"/>
      <c r="AZ1618" s="77"/>
      <c r="BA1618" s="77"/>
      <c r="BB1618" s="77"/>
      <c r="BC1618" s="77"/>
      <c r="BD1618" s="77"/>
      <c r="BE1618" s="77"/>
      <c r="BF1618" s="77"/>
      <c r="BG1618" s="77"/>
      <c r="BH1618" s="77"/>
      <c r="BI1618" s="77"/>
      <c r="BJ1618" s="77"/>
      <c r="BK1618" s="77"/>
      <c r="BL1618" s="77"/>
      <c r="BM1618" s="77"/>
      <c r="BN1618" s="77"/>
      <c r="BO1618" s="77"/>
      <c r="BP1618" s="77"/>
      <c r="BQ1618" s="77"/>
      <c r="BR1618" s="77"/>
      <c r="BS1618" s="77"/>
      <c r="BT1618" s="77"/>
      <c r="BU1618" s="77"/>
      <c r="BV1618" s="77"/>
      <c r="BW1618" s="77"/>
      <c r="BX1618" s="77"/>
      <c r="BY1618" s="77"/>
      <c r="BZ1618" s="77"/>
      <c r="CA1618" s="77"/>
      <c r="CB1618" s="77"/>
      <c r="CC1618" s="77"/>
      <c r="CD1618" s="77"/>
      <c r="CE1618" s="77"/>
      <c r="CF1618" s="77"/>
      <c r="CG1618" s="77"/>
      <c r="CH1618" s="77"/>
      <c r="CI1618" s="77"/>
      <c r="CJ1618" s="77"/>
      <c r="CK1618" s="77"/>
      <c r="CL1618" s="77"/>
      <c r="CN1618" s="78"/>
      <c r="CO1618" s="77"/>
      <c r="CP1618" s="77"/>
      <c r="CQ1618" s="77"/>
      <c r="CR1618" s="77"/>
      <c r="CS1618" s="77"/>
      <c r="CT1618" s="77"/>
      <c r="CU1618" s="77"/>
      <c r="CV1618" s="77"/>
      <c r="CW1618" s="77"/>
      <c r="CX1618" s="77"/>
      <c r="CY1618" s="77"/>
      <c r="CZ1618" s="77"/>
      <c r="DA1618" s="77"/>
      <c r="DB1618" s="77"/>
      <c r="DC1618" s="77"/>
      <c r="DD1618" s="77"/>
      <c r="DE1618" s="77"/>
      <c r="DF1618" s="77"/>
      <c r="DG1618" s="77"/>
      <c r="DH1618" s="77"/>
      <c r="DI1618" s="77"/>
      <c r="DJ1618" s="77"/>
      <c r="DK1618" s="77"/>
      <c r="DL1618" s="77"/>
    </row>
    <row r="1619" spans="1:116" x14ac:dyDescent="0.4">
      <c r="B1619" t="s">
        <v>332</v>
      </c>
      <c r="D1619" t="s">
        <v>774</v>
      </c>
      <c r="E1619" s="8" t="str">
        <f t="shared" ref="E1619" si="2185">ROW()&amp;" "&amp;D1619</f>
        <v>1619 GMV-S</v>
      </c>
      <c r="G1619" s="136" t="str">
        <f>G1605</f>
        <v>Primary revenue driver</v>
      </c>
      <c r="H1619" s="27"/>
      <c r="I1619" s="78"/>
      <c r="J1619" s="78"/>
      <c r="K1619" s="33"/>
      <c r="L1619" s="33"/>
      <c r="M1619" s="33"/>
      <c r="N1619" s="33"/>
      <c r="O1619" s="33"/>
      <c r="P1619" s="33"/>
      <c r="R1619" s="33"/>
      <c r="S1619" s="179" t="str">
        <f t="shared" ref="S1619:AX1619" si="2186">S1605</f>
        <v>S$16</v>
      </c>
      <c r="T1619" s="179" t="str">
        <f t="shared" si="2186"/>
        <v>T$16</v>
      </c>
      <c r="U1619" s="179" t="str">
        <f t="shared" si="2186"/>
        <v>U$16</v>
      </c>
      <c r="V1619" s="179" t="str">
        <f t="shared" si="2186"/>
        <v>V$16</v>
      </c>
      <c r="W1619" s="179" t="str">
        <f t="shared" si="2186"/>
        <v>W$16</v>
      </c>
      <c r="X1619" s="179" t="str">
        <f t="shared" si="2186"/>
        <v>X$16</v>
      </c>
      <c r="Y1619" s="179" t="str">
        <f t="shared" si="2186"/>
        <v>Y$16</v>
      </c>
      <c r="Z1619" s="179" t="str">
        <f t="shared" si="2186"/>
        <v>Z$16</v>
      </c>
      <c r="AA1619" s="179" t="str">
        <f t="shared" si="2186"/>
        <v>AA$16</v>
      </c>
      <c r="AB1619" s="179" t="str">
        <f t="shared" si="2186"/>
        <v>AB$16</v>
      </c>
      <c r="AC1619" s="179" t="str">
        <f t="shared" si="2186"/>
        <v>AC$16</v>
      </c>
      <c r="AD1619" s="179" t="str">
        <f t="shared" si="2186"/>
        <v>AD$16</v>
      </c>
      <c r="AE1619" s="179" t="str">
        <f t="shared" si="2186"/>
        <v>AE$16</v>
      </c>
      <c r="AF1619" s="179" t="str">
        <f t="shared" si="2186"/>
        <v>AF$16</v>
      </c>
      <c r="AG1619" s="179" t="str">
        <f t="shared" si="2186"/>
        <v>AG$16</v>
      </c>
      <c r="AH1619" s="179" t="str">
        <f t="shared" si="2186"/>
        <v>AH$16</v>
      </c>
      <c r="AI1619" s="179" t="str">
        <f t="shared" si="2186"/>
        <v>AI$16</v>
      </c>
      <c r="AJ1619" s="179" t="str">
        <f t="shared" si="2186"/>
        <v>AJ$16</v>
      </c>
      <c r="AK1619" s="179" t="str">
        <f t="shared" si="2186"/>
        <v>AK$16</v>
      </c>
      <c r="AL1619" s="179" t="str">
        <f t="shared" si="2186"/>
        <v>AL$16</v>
      </c>
      <c r="AM1619" s="179" t="str">
        <f t="shared" si="2186"/>
        <v>AM$16</v>
      </c>
      <c r="AN1619" s="179" t="str">
        <f t="shared" si="2186"/>
        <v>AN$16</v>
      </c>
      <c r="AO1619" s="179" t="str">
        <f t="shared" si="2186"/>
        <v>AO$16</v>
      </c>
      <c r="AP1619" s="179" t="str">
        <f t="shared" si="2186"/>
        <v>AP$16</v>
      </c>
      <c r="AQ1619" s="179" t="str">
        <f t="shared" si="2186"/>
        <v>AQ$16</v>
      </c>
      <c r="AR1619" s="179" t="str">
        <f t="shared" si="2186"/>
        <v>AR$16</v>
      </c>
      <c r="AS1619" s="179" t="str">
        <f t="shared" si="2186"/>
        <v>AS$16</v>
      </c>
      <c r="AT1619" s="179" t="str">
        <f t="shared" si="2186"/>
        <v>AT$16</v>
      </c>
      <c r="AU1619" s="179" t="str">
        <f t="shared" si="2186"/>
        <v>AU$16</v>
      </c>
      <c r="AV1619" s="179" t="str">
        <f t="shared" si="2186"/>
        <v>AV$16</v>
      </c>
      <c r="AW1619" s="179" t="str">
        <f t="shared" si="2186"/>
        <v>AW$16</v>
      </c>
      <c r="AX1619" s="179" t="str">
        <f t="shared" si="2186"/>
        <v>AX$16</v>
      </c>
      <c r="AY1619" s="179" t="str">
        <f t="shared" ref="AY1619:CD1619" si="2187">AY1605</f>
        <v>AY$16</v>
      </c>
      <c r="AZ1619" s="179" t="str">
        <f t="shared" si="2187"/>
        <v>AZ$16</v>
      </c>
      <c r="BA1619" s="179" t="str">
        <f t="shared" si="2187"/>
        <v>BA$16</v>
      </c>
      <c r="BB1619" s="179" t="str">
        <f t="shared" si="2187"/>
        <v>BB$16</v>
      </c>
      <c r="BC1619" s="179" t="str">
        <f t="shared" si="2187"/>
        <v>BC$16</v>
      </c>
      <c r="BD1619" s="179" t="str">
        <f t="shared" si="2187"/>
        <v>BD$16</v>
      </c>
      <c r="BE1619" s="179" t="str">
        <f t="shared" si="2187"/>
        <v>BE$16</v>
      </c>
      <c r="BF1619" s="179" t="str">
        <f t="shared" si="2187"/>
        <v>BF$16</v>
      </c>
      <c r="BG1619" s="179" t="str">
        <f t="shared" si="2187"/>
        <v>BG$16</v>
      </c>
      <c r="BH1619" s="179" t="str">
        <f t="shared" si="2187"/>
        <v>BH$16</v>
      </c>
      <c r="BI1619" s="179" t="str">
        <f t="shared" si="2187"/>
        <v>BI$16</v>
      </c>
      <c r="BJ1619" s="179" t="str">
        <f t="shared" si="2187"/>
        <v>BJ$16</v>
      </c>
      <c r="BK1619" s="179" t="str">
        <f t="shared" si="2187"/>
        <v>BK$16</v>
      </c>
      <c r="BL1619" s="179" t="str">
        <f t="shared" si="2187"/>
        <v>BL$16</v>
      </c>
      <c r="BM1619" s="179" t="str">
        <f t="shared" si="2187"/>
        <v>BM$16</v>
      </c>
      <c r="BN1619" s="179" t="str">
        <f t="shared" si="2187"/>
        <v>BN$16</v>
      </c>
      <c r="BO1619" s="179" t="str">
        <f t="shared" si="2187"/>
        <v>BO$16</v>
      </c>
      <c r="BP1619" s="179" t="str">
        <f t="shared" si="2187"/>
        <v>BP$16</v>
      </c>
      <c r="BQ1619" s="179" t="str">
        <f t="shared" si="2187"/>
        <v>BQ$16</v>
      </c>
      <c r="BR1619" s="179" t="str">
        <f t="shared" si="2187"/>
        <v>BR$16</v>
      </c>
      <c r="BS1619" s="179" t="str">
        <f t="shared" si="2187"/>
        <v>BS$16</v>
      </c>
      <c r="BT1619" s="179" t="str">
        <f t="shared" si="2187"/>
        <v>BT$16</v>
      </c>
      <c r="BU1619" s="179" t="str">
        <f t="shared" si="2187"/>
        <v>BU$16</v>
      </c>
      <c r="BV1619" s="179" t="str">
        <f t="shared" si="2187"/>
        <v>BV$16</v>
      </c>
      <c r="BW1619" s="179" t="str">
        <f t="shared" si="2187"/>
        <v>BW$16</v>
      </c>
      <c r="BX1619" s="179" t="str">
        <f t="shared" si="2187"/>
        <v>BX$16</v>
      </c>
      <c r="BY1619" s="179" t="str">
        <f t="shared" si="2187"/>
        <v>BY$16</v>
      </c>
      <c r="BZ1619" s="179" t="str">
        <f t="shared" si="2187"/>
        <v>BZ$16</v>
      </c>
      <c r="CA1619" s="179" t="str">
        <f t="shared" si="2187"/>
        <v>CA$16</v>
      </c>
      <c r="CB1619" s="179" t="str">
        <f t="shared" si="2187"/>
        <v>CB$16</v>
      </c>
      <c r="CC1619" s="179" t="str">
        <f t="shared" si="2187"/>
        <v>CC$16</v>
      </c>
      <c r="CD1619" s="179" t="str">
        <f t="shared" si="2187"/>
        <v>CD$16</v>
      </c>
      <c r="CE1619" s="179" t="str">
        <f t="shared" ref="CE1619:CL1619" si="2188">CE1605</f>
        <v>CE$16</v>
      </c>
      <c r="CF1619" s="179" t="str">
        <f t="shared" si="2188"/>
        <v>CF$16</v>
      </c>
      <c r="CG1619" s="179" t="str">
        <f t="shared" si="2188"/>
        <v>CG$16</v>
      </c>
      <c r="CH1619" s="179" t="str">
        <f t="shared" si="2188"/>
        <v>CH$16</v>
      </c>
      <c r="CI1619" s="179" t="str">
        <f t="shared" si="2188"/>
        <v>CI$16</v>
      </c>
      <c r="CJ1619" s="179" t="str">
        <f t="shared" si="2188"/>
        <v>CJ$16</v>
      </c>
      <c r="CK1619" s="179" t="str">
        <f t="shared" si="2188"/>
        <v>CK$16</v>
      </c>
      <c r="CL1619" s="179" t="str">
        <f t="shared" si="2188"/>
        <v>CL$16</v>
      </c>
      <c r="CN1619" s="78"/>
      <c r="CO1619" s="179" t="str">
        <f t="shared" ref="CO1619:DL1619" si="2189">CO1605</f>
        <v>CO$16</v>
      </c>
      <c r="CP1619" s="179" t="str">
        <f t="shared" si="2189"/>
        <v>CP$16</v>
      </c>
      <c r="CQ1619" s="179" t="str">
        <f t="shared" si="2189"/>
        <v>CQ$16</v>
      </c>
      <c r="CR1619" s="179" t="str">
        <f t="shared" si="2189"/>
        <v>CR$16</v>
      </c>
      <c r="CS1619" s="179" t="str">
        <f t="shared" si="2189"/>
        <v>CS$16</v>
      </c>
      <c r="CT1619" s="179" t="str">
        <f t="shared" si="2189"/>
        <v>CT$16</v>
      </c>
      <c r="CU1619" s="179" t="str">
        <f t="shared" si="2189"/>
        <v>CU$16</v>
      </c>
      <c r="CV1619" s="179" t="str">
        <f t="shared" si="2189"/>
        <v>CV$16</v>
      </c>
      <c r="CW1619" s="179" t="str">
        <f t="shared" si="2189"/>
        <v>CW$16</v>
      </c>
      <c r="CX1619" s="179" t="str">
        <f t="shared" si="2189"/>
        <v>CX$16</v>
      </c>
      <c r="CY1619" s="179" t="str">
        <f t="shared" si="2189"/>
        <v>CY$16</v>
      </c>
      <c r="CZ1619" s="179" t="str">
        <f t="shared" si="2189"/>
        <v>CZ$16</v>
      </c>
      <c r="DA1619" s="179" t="str">
        <f t="shared" si="2189"/>
        <v>DA$16</v>
      </c>
      <c r="DB1619" s="179" t="str">
        <f t="shared" si="2189"/>
        <v>DB$16</v>
      </c>
      <c r="DC1619" s="179" t="str">
        <f t="shared" si="2189"/>
        <v>DC$16</v>
      </c>
      <c r="DD1619" s="179" t="str">
        <f t="shared" si="2189"/>
        <v>DD$16</v>
      </c>
      <c r="DE1619" s="179" t="str">
        <f t="shared" si="2189"/>
        <v>DE$16</v>
      </c>
      <c r="DF1619" s="179" t="str">
        <f t="shared" si="2189"/>
        <v>DF$16</v>
      </c>
      <c r="DG1619" s="179" t="str">
        <f t="shared" si="2189"/>
        <v>DG$16</v>
      </c>
      <c r="DH1619" s="179" t="str">
        <f t="shared" si="2189"/>
        <v>DH$16</v>
      </c>
      <c r="DI1619" s="179" t="str">
        <f t="shared" si="2189"/>
        <v>DI$16</v>
      </c>
      <c r="DJ1619" s="179" t="str">
        <f t="shared" si="2189"/>
        <v>DJ$16</v>
      </c>
      <c r="DK1619" s="179" t="str">
        <f t="shared" si="2189"/>
        <v>DK$16</v>
      </c>
      <c r="DL1619" s="179" t="str">
        <f t="shared" si="2189"/>
        <v>DL$16</v>
      </c>
    </row>
    <row r="1620" spans="1:116" x14ac:dyDescent="0.4">
      <c r="B1620" t="s">
        <v>332</v>
      </c>
      <c r="D1620" t="s">
        <v>774</v>
      </c>
      <c r="E1620" s="8" t="str">
        <f t="shared" si="2183"/>
        <v>1620 GMV-S</v>
      </c>
      <c r="G1620" s="136" t="str">
        <f>G1606</f>
        <v>Primary volume driver</v>
      </c>
      <c r="K1620" s="53"/>
      <c r="L1620" s="53"/>
      <c r="M1620" s="53"/>
      <c r="N1620" s="53"/>
      <c r="O1620" s="53"/>
      <c r="P1620" s="53"/>
      <c r="R1620" s="24"/>
      <c r="S1620" s="179" t="str">
        <f t="shared" ref="S1620:AX1620" si="2190">S1606</f>
        <v>S$17</v>
      </c>
      <c r="T1620" s="179" t="str">
        <f t="shared" si="2190"/>
        <v>T$17</v>
      </c>
      <c r="U1620" s="179" t="str">
        <f t="shared" si="2190"/>
        <v>U$17</v>
      </c>
      <c r="V1620" s="179" t="str">
        <f t="shared" si="2190"/>
        <v>V$17</v>
      </c>
      <c r="W1620" s="179" t="str">
        <f t="shared" si="2190"/>
        <v>W$17</v>
      </c>
      <c r="X1620" s="179" t="str">
        <f t="shared" si="2190"/>
        <v>X$17</v>
      </c>
      <c r="Y1620" s="179" t="str">
        <f t="shared" si="2190"/>
        <v>Y$17</v>
      </c>
      <c r="Z1620" s="179" t="str">
        <f t="shared" si="2190"/>
        <v>Z$17</v>
      </c>
      <c r="AA1620" s="179" t="str">
        <f t="shared" si="2190"/>
        <v>AA$17</v>
      </c>
      <c r="AB1620" s="179" t="str">
        <f t="shared" si="2190"/>
        <v>AB$17</v>
      </c>
      <c r="AC1620" s="179" t="str">
        <f t="shared" si="2190"/>
        <v>AC$17</v>
      </c>
      <c r="AD1620" s="179" t="str">
        <f t="shared" si="2190"/>
        <v>AD$17</v>
      </c>
      <c r="AE1620" s="179" t="str">
        <f t="shared" si="2190"/>
        <v>AE$17</v>
      </c>
      <c r="AF1620" s="179" t="str">
        <f t="shared" si="2190"/>
        <v>AF$17</v>
      </c>
      <c r="AG1620" s="179" t="str">
        <f t="shared" si="2190"/>
        <v>AG$17</v>
      </c>
      <c r="AH1620" s="179" t="str">
        <f t="shared" si="2190"/>
        <v>AH$17</v>
      </c>
      <c r="AI1620" s="179" t="str">
        <f t="shared" si="2190"/>
        <v>AI$17</v>
      </c>
      <c r="AJ1620" s="179" t="str">
        <f t="shared" si="2190"/>
        <v>AJ$17</v>
      </c>
      <c r="AK1620" s="179" t="str">
        <f t="shared" si="2190"/>
        <v>AK$17</v>
      </c>
      <c r="AL1620" s="179" t="str">
        <f t="shared" si="2190"/>
        <v>AL$17</v>
      </c>
      <c r="AM1620" s="179" t="str">
        <f t="shared" si="2190"/>
        <v>AM$17</v>
      </c>
      <c r="AN1620" s="179" t="str">
        <f t="shared" si="2190"/>
        <v>AN$17</v>
      </c>
      <c r="AO1620" s="179" t="str">
        <f t="shared" si="2190"/>
        <v>AO$17</v>
      </c>
      <c r="AP1620" s="179" t="str">
        <f t="shared" si="2190"/>
        <v>AP$17</v>
      </c>
      <c r="AQ1620" s="179" t="str">
        <f t="shared" si="2190"/>
        <v>AQ$17</v>
      </c>
      <c r="AR1620" s="179" t="str">
        <f t="shared" si="2190"/>
        <v>AR$17</v>
      </c>
      <c r="AS1620" s="179" t="str">
        <f t="shared" si="2190"/>
        <v>AS$17</v>
      </c>
      <c r="AT1620" s="179" t="str">
        <f t="shared" si="2190"/>
        <v>AT$17</v>
      </c>
      <c r="AU1620" s="179" t="str">
        <f t="shared" si="2190"/>
        <v>AU$17</v>
      </c>
      <c r="AV1620" s="179" t="str">
        <f t="shared" si="2190"/>
        <v>AV$17</v>
      </c>
      <c r="AW1620" s="179" t="str">
        <f t="shared" si="2190"/>
        <v>AW$17</v>
      </c>
      <c r="AX1620" s="179" t="str">
        <f t="shared" si="2190"/>
        <v>AX$17</v>
      </c>
      <c r="AY1620" s="179" t="str">
        <f t="shared" ref="AY1620:CD1620" si="2191">AY1606</f>
        <v>AY$17</v>
      </c>
      <c r="AZ1620" s="179" t="str">
        <f t="shared" si="2191"/>
        <v>AZ$17</v>
      </c>
      <c r="BA1620" s="179" t="str">
        <f t="shared" si="2191"/>
        <v>BA$17</v>
      </c>
      <c r="BB1620" s="179" t="str">
        <f t="shared" si="2191"/>
        <v>BB$17</v>
      </c>
      <c r="BC1620" s="179" t="str">
        <f t="shared" si="2191"/>
        <v>BC$17</v>
      </c>
      <c r="BD1620" s="179" t="str">
        <f t="shared" si="2191"/>
        <v>BD$17</v>
      </c>
      <c r="BE1620" s="179" t="str">
        <f t="shared" si="2191"/>
        <v>BE$17</v>
      </c>
      <c r="BF1620" s="179" t="str">
        <f t="shared" si="2191"/>
        <v>BF$17</v>
      </c>
      <c r="BG1620" s="179" t="str">
        <f t="shared" si="2191"/>
        <v>BG$17</v>
      </c>
      <c r="BH1620" s="179" t="str">
        <f t="shared" si="2191"/>
        <v>BH$17</v>
      </c>
      <c r="BI1620" s="179" t="str">
        <f t="shared" si="2191"/>
        <v>BI$17</v>
      </c>
      <c r="BJ1620" s="179" t="str">
        <f t="shared" si="2191"/>
        <v>BJ$17</v>
      </c>
      <c r="BK1620" s="179" t="str">
        <f t="shared" si="2191"/>
        <v>BK$17</v>
      </c>
      <c r="BL1620" s="179" t="str">
        <f t="shared" si="2191"/>
        <v>BL$17</v>
      </c>
      <c r="BM1620" s="179" t="str">
        <f t="shared" si="2191"/>
        <v>BM$17</v>
      </c>
      <c r="BN1620" s="179" t="str">
        <f t="shared" si="2191"/>
        <v>BN$17</v>
      </c>
      <c r="BO1620" s="179" t="str">
        <f t="shared" si="2191"/>
        <v>BO$17</v>
      </c>
      <c r="BP1620" s="179" t="str">
        <f t="shared" si="2191"/>
        <v>BP$17</v>
      </c>
      <c r="BQ1620" s="179" t="str">
        <f t="shared" si="2191"/>
        <v>BQ$17</v>
      </c>
      <c r="BR1620" s="179" t="str">
        <f t="shared" si="2191"/>
        <v>BR$17</v>
      </c>
      <c r="BS1620" s="179" t="str">
        <f t="shared" si="2191"/>
        <v>BS$17</v>
      </c>
      <c r="BT1620" s="179" t="str">
        <f t="shared" si="2191"/>
        <v>BT$17</v>
      </c>
      <c r="BU1620" s="179" t="str">
        <f t="shared" si="2191"/>
        <v>BU$17</v>
      </c>
      <c r="BV1620" s="179" t="str">
        <f t="shared" si="2191"/>
        <v>BV$17</v>
      </c>
      <c r="BW1620" s="179" t="str">
        <f t="shared" si="2191"/>
        <v>BW$17</v>
      </c>
      <c r="BX1620" s="179" t="str">
        <f t="shared" si="2191"/>
        <v>BX$17</v>
      </c>
      <c r="BY1620" s="179" t="str">
        <f t="shared" si="2191"/>
        <v>BY$17</v>
      </c>
      <c r="BZ1620" s="179" t="str">
        <f t="shared" si="2191"/>
        <v>BZ$17</v>
      </c>
      <c r="CA1620" s="179" t="str">
        <f t="shared" si="2191"/>
        <v>CA$17</v>
      </c>
      <c r="CB1620" s="179" t="str">
        <f t="shared" si="2191"/>
        <v>CB$17</v>
      </c>
      <c r="CC1620" s="179" t="str">
        <f t="shared" si="2191"/>
        <v>CC$17</v>
      </c>
      <c r="CD1620" s="179" t="str">
        <f t="shared" si="2191"/>
        <v>CD$17</v>
      </c>
      <c r="CE1620" s="179" t="str">
        <f t="shared" ref="CE1620:CL1620" si="2192">CE1606</f>
        <v>CE$17</v>
      </c>
      <c r="CF1620" s="179" t="str">
        <f t="shared" si="2192"/>
        <v>CF$17</v>
      </c>
      <c r="CG1620" s="179" t="str">
        <f t="shared" si="2192"/>
        <v>CG$17</v>
      </c>
      <c r="CH1620" s="179" t="str">
        <f t="shared" si="2192"/>
        <v>CH$17</v>
      </c>
      <c r="CI1620" s="179" t="str">
        <f t="shared" si="2192"/>
        <v>CI$17</v>
      </c>
      <c r="CJ1620" s="179" t="str">
        <f t="shared" si="2192"/>
        <v>CJ$17</v>
      </c>
      <c r="CK1620" s="179" t="str">
        <f t="shared" si="2192"/>
        <v>CK$17</v>
      </c>
      <c r="CL1620" s="179" t="str">
        <f t="shared" si="2192"/>
        <v>CL$17</v>
      </c>
      <c r="CO1620" s="179" t="str">
        <f t="shared" ref="CO1620:DL1620" si="2193">CO1606</f>
        <v>CO$17</v>
      </c>
      <c r="CP1620" s="179" t="str">
        <f t="shared" si="2193"/>
        <v>CP$17</v>
      </c>
      <c r="CQ1620" s="179" t="str">
        <f t="shared" si="2193"/>
        <v>CQ$17</v>
      </c>
      <c r="CR1620" s="179" t="str">
        <f t="shared" si="2193"/>
        <v>CR$17</v>
      </c>
      <c r="CS1620" s="179" t="str">
        <f t="shared" si="2193"/>
        <v>CS$17</v>
      </c>
      <c r="CT1620" s="179" t="str">
        <f t="shared" si="2193"/>
        <v>CT$17</v>
      </c>
      <c r="CU1620" s="179" t="str">
        <f t="shared" si="2193"/>
        <v>CU$17</v>
      </c>
      <c r="CV1620" s="179" t="str">
        <f t="shared" si="2193"/>
        <v>CV$17</v>
      </c>
      <c r="CW1620" s="179" t="str">
        <f t="shared" si="2193"/>
        <v>CW$17</v>
      </c>
      <c r="CX1620" s="179" t="str">
        <f t="shared" si="2193"/>
        <v>CX$17</v>
      </c>
      <c r="CY1620" s="179" t="str">
        <f t="shared" si="2193"/>
        <v>CY$17</v>
      </c>
      <c r="CZ1620" s="179" t="str">
        <f t="shared" si="2193"/>
        <v>CZ$17</v>
      </c>
      <c r="DA1620" s="179" t="str">
        <f t="shared" si="2193"/>
        <v>DA$17</v>
      </c>
      <c r="DB1620" s="179" t="str">
        <f t="shared" si="2193"/>
        <v>DB$17</v>
      </c>
      <c r="DC1620" s="179" t="str">
        <f t="shared" si="2193"/>
        <v>DC$17</v>
      </c>
      <c r="DD1620" s="179" t="str">
        <f t="shared" si="2193"/>
        <v>DD$17</v>
      </c>
      <c r="DE1620" s="179" t="str">
        <f t="shared" si="2193"/>
        <v>DE$17</v>
      </c>
      <c r="DF1620" s="179" t="str">
        <f t="shared" si="2193"/>
        <v>DF$17</v>
      </c>
      <c r="DG1620" s="179" t="str">
        <f t="shared" si="2193"/>
        <v>DG$17</v>
      </c>
      <c r="DH1620" s="179" t="str">
        <f t="shared" si="2193"/>
        <v>DH$17</v>
      </c>
      <c r="DI1620" s="179" t="str">
        <f t="shared" si="2193"/>
        <v>DI$17</v>
      </c>
      <c r="DJ1620" s="179" t="str">
        <f t="shared" si="2193"/>
        <v>DJ$17</v>
      </c>
      <c r="DK1620" s="179" t="str">
        <f t="shared" si="2193"/>
        <v>DK$17</v>
      </c>
      <c r="DL1620" s="179" t="str">
        <f t="shared" si="2193"/>
        <v>DL$17</v>
      </c>
    </row>
    <row r="1621" spans="1:116" x14ac:dyDescent="0.4">
      <c r="B1621" t="s">
        <v>332</v>
      </c>
      <c r="D1621" t="s">
        <v>774</v>
      </c>
      <c r="E1621" s="8" t="str">
        <f t="shared" si="2183"/>
        <v>1621 GMV-S</v>
      </c>
      <c r="G1621" s="136" t="str">
        <f>G1611</f>
        <v>Secondary GMV:</v>
      </c>
      <c r="H1621" s="12"/>
      <c r="I1621" s="60"/>
      <c r="J1621" s="60"/>
      <c r="K1621" s="15"/>
      <c r="L1621" s="15"/>
      <c r="M1621" s="15"/>
      <c r="N1621" s="15"/>
      <c r="O1621" s="15"/>
      <c r="P1621" s="15"/>
      <c r="R1621" s="15"/>
      <c r="S1621" s="179">
        <f t="shared" ref="S1621:AX1621" si="2194">S1607</f>
        <v>0</v>
      </c>
      <c r="T1621" s="179">
        <f t="shared" si="2194"/>
        <v>0</v>
      </c>
      <c r="U1621" s="179">
        <f t="shared" si="2194"/>
        <v>0</v>
      </c>
      <c r="V1621" s="179">
        <f t="shared" si="2194"/>
        <v>0</v>
      </c>
      <c r="W1621" s="179">
        <f t="shared" si="2194"/>
        <v>0</v>
      </c>
      <c r="X1621" s="179">
        <f t="shared" si="2194"/>
        <v>0</v>
      </c>
      <c r="Y1621" s="179">
        <f t="shared" si="2194"/>
        <v>0</v>
      </c>
      <c r="Z1621" s="179">
        <f t="shared" si="2194"/>
        <v>0</v>
      </c>
      <c r="AA1621" s="179">
        <f t="shared" si="2194"/>
        <v>0</v>
      </c>
      <c r="AB1621" s="179">
        <f t="shared" si="2194"/>
        <v>0</v>
      </c>
      <c r="AC1621" s="179">
        <f t="shared" si="2194"/>
        <v>0</v>
      </c>
      <c r="AD1621" s="179">
        <f t="shared" si="2194"/>
        <v>0</v>
      </c>
      <c r="AE1621" s="179">
        <f t="shared" si="2194"/>
        <v>0</v>
      </c>
      <c r="AF1621" s="179">
        <f t="shared" si="2194"/>
        <v>0</v>
      </c>
      <c r="AG1621" s="179">
        <f t="shared" si="2194"/>
        <v>0</v>
      </c>
      <c r="AH1621" s="179">
        <f t="shared" si="2194"/>
        <v>0</v>
      </c>
      <c r="AI1621" s="179">
        <f t="shared" si="2194"/>
        <v>0</v>
      </c>
      <c r="AJ1621" s="179">
        <f t="shared" si="2194"/>
        <v>0</v>
      </c>
      <c r="AK1621" s="179">
        <f t="shared" si="2194"/>
        <v>0</v>
      </c>
      <c r="AL1621" s="179">
        <f t="shared" si="2194"/>
        <v>0</v>
      </c>
      <c r="AM1621" s="179">
        <f t="shared" si="2194"/>
        <v>0</v>
      </c>
      <c r="AN1621" s="179">
        <f t="shared" si="2194"/>
        <v>0</v>
      </c>
      <c r="AO1621" s="179">
        <f t="shared" si="2194"/>
        <v>0</v>
      </c>
      <c r="AP1621" s="179">
        <f t="shared" si="2194"/>
        <v>0</v>
      </c>
      <c r="AQ1621" s="179">
        <f t="shared" si="2194"/>
        <v>0</v>
      </c>
      <c r="AR1621" s="179">
        <f t="shared" si="2194"/>
        <v>0</v>
      </c>
      <c r="AS1621" s="179">
        <f t="shared" si="2194"/>
        <v>0</v>
      </c>
      <c r="AT1621" s="179">
        <f t="shared" si="2194"/>
        <v>0</v>
      </c>
      <c r="AU1621" s="179">
        <f t="shared" si="2194"/>
        <v>0</v>
      </c>
      <c r="AV1621" s="179">
        <f t="shared" si="2194"/>
        <v>0</v>
      </c>
      <c r="AW1621" s="179">
        <f t="shared" si="2194"/>
        <v>0</v>
      </c>
      <c r="AX1621" s="179">
        <f t="shared" si="2194"/>
        <v>0</v>
      </c>
      <c r="AY1621" s="179">
        <f t="shared" ref="AY1621:CD1621" si="2195">AY1607</f>
        <v>0</v>
      </c>
      <c r="AZ1621" s="179">
        <f t="shared" si="2195"/>
        <v>0</v>
      </c>
      <c r="BA1621" s="179">
        <f t="shared" si="2195"/>
        <v>0</v>
      </c>
      <c r="BB1621" s="179">
        <f t="shared" si="2195"/>
        <v>0</v>
      </c>
      <c r="BC1621" s="179">
        <f t="shared" si="2195"/>
        <v>0</v>
      </c>
      <c r="BD1621" s="179">
        <f t="shared" si="2195"/>
        <v>0</v>
      </c>
      <c r="BE1621" s="179">
        <f t="shared" si="2195"/>
        <v>0</v>
      </c>
      <c r="BF1621" s="179">
        <f t="shared" si="2195"/>
        <v>0</v>
      </c>
      <c r="BG1621" s="179">
        <f t="shared" si="2195"/>
        <v>0</v>
      </c>
      <c r="BH1621" s="179">
        <f t="shared" si="2195"/>
        <v>0</v>
      </c>
      <c r="BI1621" s="179">
        <f t="shared" si="2195"/>
        <v>0</v>
      </c>
      <c r="BJ1621" s="179">
        <f t="shared" si="2195"/>
        <v>0</v>
      </c>
      <c r="BK1621" s="179">
        <f t="shared" si="2195"/>
        <v>0</v>
      </c>
      <c r="BL1621" s="179">
        <f t="shared" si="2195"/>
        <v>0</v>
      </c>
      <c r="BM1621" s="179">
        <f t="shared" si="2195"/>
        <v>0</v>
      </c>
      <c r="BN1621" s="179">
        <f t="shared" si="2195"/>
        <v>0</v>
      </c>
      <c r="BO1621" s="179">
        <f t="shared" si="2195"/>
        <v>0</v>
      </c>
      <c r="BP1621" s="179">
        <f t="shared" si="2195"/>
        <v>0</v>
      </c>
      <c r="BQ1621" s="179">
        <f t="shared" si="2195"/>
        <v>0</v>
      </c>
      <c r="BR1621" s="179">
        <f t="shared" si="2195"/>
        <v>0</v>
      </c>
      <c r="BS1621" s="179">
        <f t="shared" si="2195"/>
        <v>0</v>
      </c>
      <c r="BT1621" s="179">
        <f t="shared" si="2195"/>
        <v>0</v>
      </c>
      <c r="BU1621" s="179">
        <f t="shared" si="2195"/>
        <v>0</v>
      </c>
      <c r="BV1621" s="179">
        <f t="shared" si="2195"/>
        <v>0</v>
      </c>
      <c r="BW1621" s="179">
        <f t="shared" si="2195"/>
        <v>0</v>
      </c>
      <c r="BX1621" s="179">
        <f t="shared" si="2195"/>
        <v>0</v>
      </c>
      <c r="BY1621" s="179">
        <f t="shared" si="2195"/>
        <v>0</v>
      </c>
      <c r="BZ1621" s="179">
        <f t="shared" si="2195"/>
        <v>0</v>
      </c>
      <c r="CA1621" s="179">
        <f t="shared" si="2195"/>
        <v>0</v>
      </c>
      <c r="CB1621" s="179">
        <f t="shared" si="2195"/>
        <v>0</v>
      </c>
      <c r="CC1621" s="179">
        <f t="shared" si="2195"/>
        <v>0</v>
      </c>
      <c r="CD1621" s="179">
        <f t="shared" si="2195"/>
        <v>0</v>
      </c>
      <c r="CE1621" s="179">
        <f t="shared" ref="CE1621:CL1621" si="2196">CE1607</f>
        <v>0</v>
      </c>
      <c r="CF1621" s="179">
        <f t="shared" si="2196"/>
        <v>0</v>
      </c>
      <c r="CG1621" s="179">
        <f t="shared" si="2196"/>
        <v>0</v>
      </c>
      <c r="CH1621" s="179">
        <f t="shared" si="2196"/>
        <v>0</v>
      </c>
      <c r="CI1621" s="179">
        <f t="shared" si="2196"/>
        <v>0</v>
      </c>
      <c r="CJ1621" s="179">
        <f t="shared" si="2196"/>
        <v>0</v>
      </c>
      <c r="CK1621" s="179">
        <f t="shared" si="2196"/>
        <v>0</v>
      </c>
      <c r="CL1621" s="179">
        <f t="shared" si="2196"/>
        <v>0</v>
      </c>
      <c r="CN1621" s="60"/>
      <c r="CO1621" s="179">
        <f t="shared" ref="CO1621:DL1621" si="2197">CO1607</f>
        <v>0</v>
      </c>
      <c r="CP1621" s="179">
        <f t="shared" si="2197"/>
        <v>0</v>
      </c>
      <c r="CQ1621" s="179">
        <f t="shared" si="2197"/>
        <v>0</v>
      </c>
      <c r="CR1621" s="179">
        <f t="shared" si="2197"/>
        <v>0</v>
      </c>
      <c r="CS1621" s="179">
        <f t="shared" si="2197"/>
        <v>0</v>
      </c>
      <c r="CT1621" s="179">
        <f t="shared" si="2197"/>
        <v>0</v>
      </c>
      <c r="CU1621" s="179">
        <f t="shared" si="2197"/>
        <v>0</v>
      </c>
      <c r="CV1621" s="179">
        <f t="shared" si="2197"/>
        <v>0</v>
      </c>
      <c r="CW1621" s="179">
        <f t="shared" si="2197"/>
        <v>0</v>
      </c>
      <c r="CX1621" s="179">
        <f t="shared" si="2197"/>
        <v>0</v>
      </c>
      <c r="CY1621" s="179">
        <f t="shared" si="2197"/>
        <v>0</v>
      </c>
      <c r="CZ1621" s="179">
        <f t="shared" si="2197"/>
        <v>0</v>
      </c>
      <c r="DA1621" s="179">
        <f t="shared" si="2197"/>
        <v>0</v>
      </c>
      <c r="DB1621" s="179">
        <f t="shared" si="2197"/>
        <v>0</v>
      </c>
      <c r="DC1621" s="179">
        <f t="shared" si="2197"/>
        <v>0</v>
      </c>
      <c r="DD1621" s="179">
        <f t="shared" si="2197"/>
        <v>0</v>
      </c>
      <c r="DE1621" s="179">
        <f t="shared" si="2197"/>
        <v>0</v>
      </c>
      <c r="DF1621" s="179">
        <f t="shared" si="2197"/>
        <v>0</v>
      </c>
      <c r="DG1621" s="179">
        <f t="shared" si="2197"/>
        <v>0</v>
      </c>
      <c r="DH1621" s="179">
        <f t="shared" si="2197"/>
        <v>0</v>
      </c>
      <c r="DI1621" s="179">
        <f t="shared" si="2197"/>
        <v>0</v>
      </c>
      <c r="DJ1621" s="179">
        <f t="shared" si="2197"/>
        <v>0</v>
      </c>
      <c r="DK1621" s="179">
        <f t="shared" si="2197"/>
        <v>0</v>
      </c>
      <c r="DL1621" s="179">
        <f t="shared" si="2197"/>
        <v>0</v>
      </c>
    </row>
    <row r="1622" spans="1:116" x14ac:dyDescent="0.4">
      <c r="B1622" t="s">
        <v>332</v>
      </c>
      <c r="D1622" t="s">
        <v>774</v>
      </c>
      <c r="E1622" s="8" t="str">
        <f t="shared" si="2183"/>
        <v>1622 GMV-S</v>
      </c>
      <c r="G1622" s="241" t="str">
        <f>IFERROR(SUBSTITUTE(TRIM(MID(G1611, SEARCH("-", G1611) + 1, LEN(G1611))),":",""),"no unit")</f>
        <v>no unit</v>
      </c>
      <c r="H1622" s="12"/>
      <c r="I1622" s="60"/>
      <c r="J1622" s="60"/>
      <c r="K1622" s="15"/>
      <c r="L1622" s="15"/>
      <c r="M1622" s="15"/>
      <c r="N1622" s="15"/>
      <c r="O1622" s="15"/>
      <c r="P1622" s="15"/>
      <c r="R1622" s="15"/>
      <c r="CN1622" s="60"/>
      <c r="CO1622" s="8"/>
      <c r="CP1622" s="8"/>
      <c r="CQ1622" s="8"/>
      <c r="CR1622" s="8"/>
      <c r="CS1622" s="8"/>
      <c r="CT1622" s="8"/>
      <c r="CU1622" s="8"/>
      <c r="CV1622" s="8"/>
      <c r="CW1622" s="8"/>
      <c r="CX1622" s="8"/>
      <c r="CY1622" s="8"/>
      <c r="CZ1622" s="8"/>
      <c r="DA1622" s="8"/>
      <c r="DB1622" s="8"/>
      <c r="DC1622" s="8"/>
      <c r="DD1622" s="8"/>
      <c r="DE1622" s="8"/>
      <c r="DF1622" s="8"/>
      <c r="DG1622" s="8"/>
      <c r="DH1622" s="8"/>
      <c r="DI1622" s="8"/>
      <c r="DJ1622" s="8"/>
      <c r="DK1622" s="8"/>
      <c r="DL1622" s="8"/>
    </row>
    <row r="1623" spans="1:116" x14ac:dyDescent="0.4">
      <c r="B1623" t="s">
        <v>332</v>
      </c>
      <c r="D1623" t="s">
        <v>774</v>
      </c>
      <c r="E1623" s="8" t="str">
        <f t="shared" ref="E1623" si="2198">ROW()&amp;" "&amp;D1623</f>
        <v>1623 GMV-S</v>
      </c>
      <c r="G1623" s="136" t="str">
        <f>G1609</f>
        <v>Secondary revenue driver</v>
      </c>
      <c r="H1623" s="12"/>
      <c r="I1623" s="60"/>
      <c r="J1623" s="60"/>
      <c r="K1623" s="15"/>
      <c r="L1623" s="15"/>
      <c r="M1623" s="15"/>
      <c r="N1623" s="15"/>
      <c r="O1623" s="15"/>
      <c r="P1623" s="15"/>
      <c r="R1623" s="15"/>
      <c r="S1623" s="203" t="str">
        <f>ADDRESS(ROW(S1615),COLUMN(S1615),2)</f>
        <v>S$1615</v>
      </c>
      <c r="T1623" s="203" t="str">
        <f t="shared" ref="T1623:CE1623" si="2199">ADDRESS(ROW(T1615),COLUMN(T1615),2)</f>
        <v>T$1615</v>
      </c>
      <c r="U1623" s="203" t="str">
        <f t="shared" si="2199"/>
        <v>U$1615</v>
      </c>
      <c r="V1623" s="203" t="str">
        <f t="shared" si="2199"/>
        <v>V$1615</v>
      </c>
      <c r="W1623" s="203" t="str">
        <f t="shared" si="2199"/>
        <v>W$1615</v>
      </c>
      <c r="X1623" s="203" t="str">
        <f t="shared" si="2199"/>
        <v>X$1615</v>
      </c>
      <c r="Y1623" s="203" t="str">
        <f t="shared" si="2199"/>
        <v>Y$1615</v>
      </c>
      <c r="Z1623" s="203" t="str">
        <f t="shared" si="2199"/>
        <v>Z$1615</v>
      </c>
      <c r="AA1623" s="203" t="str">
        <f t="shared" si="2199"/>
        <v>AA$1615</v>
      </c>
      <c r="AB1623" s="203" t="str">
        <f t="shared" si="2199"/>
        <v>AB$1615</v>
      </c>
      <c r="AC1623" s="203" t="str">
        <f t="shared" si="2199"/>
        <v>AC$1615</v>
      </c>
      <c r="AD1623" s="203" t="str">
        <f t="shared" si="2199"/>
        <v>AD$1615</v>
      </c>
      <c r="AE1623" s="203" t="str">
        <f t="shared" si="2199"/>
        <v>AE$1615</v>
      </c>
      <c r="AF1623" s="203" t="str">
        <f t="shared" si="2199"/>
        <v>AF$1615</v>
      </c>
      <c r="AG1623" s="203" t="str">
        <f t="shared" si="2199"/>
        <v>AG$1615</v>
      </c>
      <c r="AH1623" s="203" t="str">
        <f t="shared" si="2199"/>
        <v>AH$1615</v>
      </c>
      <c r="AI1623" s="203" t="str">
        <f t="shared" si="2199"/>
        <v>AI$1615</v>
      </c>
      <c r="AJ1623" s="203" t="str">
        <f t="shared" si="2199"/>
        <v>AJ$1615</v>
      </c>
      <c r="AK1623" s="203" t="str">
        <f t="shared" si="2199"/>
        <v>AK$1615</v>
      </c>
      <c r="AL1623" s="203" t="str">
        <f t="shared" si="2199"/>
        <v>AL$1615</v>
      </c>
      <c r="AM1623" s="203" t="str">
        <f t="shared" si="2199"/>
        <v>AM$1615</v>
      </c>
      <c r="AN1623" s="203" t="str">
        <f t="shared" si="2199"/>
        <v>AN$1615</v>
      </c>
      <c r="AO1623" s="203" t="str">
        <f t="shared" si="2199"/>
        <v>AO$1615</v>
      </c>
      <c r="AP1623" s="203" t="str">
        <f t="shared" si="2199"/>
        <v>AP$1615</v>
      </c>
      <c r="AQ1623" s="203" t="str">
        <f t="shared" si="2199"/>
        <v>AQ$1615</v>
      </c>
      <c r="AR1623" s="203" t="str">
        <f t="shared" si="2199"/>
        <v>AR$1615</v>
      </c>
      <c r="AS1623" s="203" t="str">
        <f t="shared" si="2199"/>
        <v>AS$1615</v>
      </c>
      <c r="AT1623" s="203" t="str">
        <f t="shared" si="2199"/>
        <v>AT$1615</v>
      </c>
      <c r="AU1623" s="203" t="str">
        <f t="shared" si="2199"/>
        <v>AU$1615</v>
      </c>
      <c r="AV1623" s="203" t="str">
        <f t="shared" si="2199"/>
        <v>AV$1615</v>
      </c>
      <c r="AW1623" s="203" t="str">
        <f t="shared" si="2199"/>
        <v>AW$1615</v>
      </c>
      <c r="AX1623" s="203" t="str">
        <f t="shared" si="2199"/>
        <v>AX$1615</v>
      </c>
      <c r="AY1623" s="203" t="str">
        <f t="shared" si="2199"/>
        <v>AY$1615</v>
      </c>
      <c r="AZ1623" s="203" t="str">
        <f t="shared" si="2199"/>
        <v>AZ$1615</v>
      </c>
      <c r="BA1623" s="203" t="str">
        <f t="shared" si="2199"/>
        <v>BA$1615</v>
      </c>
      <c r="BB1623" s="203" t="str">
        <f t="shared" si="2199"/>
        <v>BB$1615</v>
      </c>
      <c r="BC1623" s="203" t="str">
        <f t="shared" si="2199"/>
        <v>BC$1615</v>
      </c>
      <c r="BD1623" s="203" t="str">
        <f t="shared" si="2199"/>
        <v>BD$1615</v>
      </c>
      <c r="BE1623" s="203" t="str">
        <f t="shared" si="2199"/>
        <v>BE$1615</v>
      </c>
      <c r="BF1623" s="203" t="str">
        <f t="shared" si="2199"/>
        <v>BF$1615</v>
      </c>
      <c r="BG1623" s="203" t="str">
        <f t="shared" si="2199"/>
        <v>BG$1615</v>
      </c>
      <c r="BH1623" s="203" t="str">
        <f t="shared" si="2199"/>
        <v>BH$1615</v>
      </c>
      <c r="BI1623" s="203" t="str">
        <f t="shared" si="2199"/>
        <v>BI$1615</v>
      </c>
      <c r="BJ1623" s="203" t="str">
        <f t="shared" si="2199"/>
        <v>BJ$1615</v>
      </c>
      <c r="BK1623" s="203" t="str">
        <f t="shared" si="2199"/>
        <v>BK$1615</v>
      </c>
      <c r="BL1623" s="203" t="str">
        <f t="shared" si="2199"/>
        <v>BL$1615</v>
      </c>
      <c r="BM1623" s="203" t="str">
        <f t="shared" si="2199"/>
        <v>BM$1615</v>
      </c>
      <c r="BN1623" s="203" t="str">
        <f t="shared" si="2199"/>
        <v>BN$1615</v>
      </c>
      <c r="BO1623" s="203" t="str">
        <f t="shared" si="2199"/>
        <v>BO$1615</v>
      </c>
      <c r="BP1623" s="203" t="str">
        <f t="shared" si="2199"/>
        <v>BP$1615</v>
      </c>
      <c r="BQ1623" s="203" t="str">
        <f t="shared" si="2199"/>
        <v>BQ$1615</v>
      </c>
      <c r="BR1623" s="203" t="str">
        <f t="shared" si="2199"/>
        <v>BR$1615</v>
      </c>
      <c r="BS1623" s="203" t="str">
        <f t="shared" si="2199"/>
        <v>BS$1615</v>
      </c>
      <c r="BT1623" s="203" t="str">
        <f t="shared" si="2199"/>
        <v>BT$1615</v>
      </c>
      <c r="BU1623" s="203" t="str">
        <f t="shared" si="2199"/>
        <v>BU$1615</v>
      </c>
      <c r="BV1623" s="203" t="str">
        <f t="shared" si="2199"/>
        <v>BV$1615</v>
      </c>
      <c r="BW1623" s="203" t="str">
        <f t="shared" si="2199"/>
        <v>BW$1615</v>
      </c>
      <c r="BX1623" s="203" t="str">
        <f t="shared" si="2199"/>
        <v>BX$1615</v>
      </c>
      <c r="BY1623" s="203" t="str">
        <f t="shared" si="2199"/>
        <v>BY$1615</v>
      </c>
      <c r="BZ1623" s="203" t="str">
        <f t="shared" si="2199"/>
        <v>BZ$1615</v>
      </c>
      <c r="CA1623" s="203" t="str">
        <f t="shared" si="2199"/>
        <v>CA$1615</v>
      </c>
      <c r="CB1623" s="203" t="str">
        <f t="shared" si="2199"/>
        <v>CB$1615</v>
      </c>
      <c r="CC1623" s="203" t="str">
        <f t="shared" si="2199"/>
        <v>CC$1615</v>
      </c>
      <c r="CD1623" s="203" t="str">
        <f t="shared" si="2199"/>
        <v>CD$1615</v>
      </c>
      <c r="CE1623" s="203" t="str">
        <f t="shared" si="2199"/>
        <v>CE$1615</v>
      </c>
      <c r="CF1623" s="203" t="str">
        <f t="shared" ref="CF1623:CL1623" si="2200">ADDRESS(ROW(CF1615),COLUMN(CF1615),2)</f>
        <v>CF$1615</v>
      </c>
      <c r="CG1623" s="203" t="str">
        <f t="shared" si="2200"/>
        <v>CG$1615</v>
      </c>
      <c r="CH1623" s="203" t="str">
        <f t="shared" si="2200"/>
        <v>CH$1615</v>
      </c>
      <c r="CI1623" s="203" t="str">
        <f t="shared" si="2200"/>
        <v>CI$1615</v>
      </c>
      <c r="CJ1623" s="203" t="str">
        <f t="shared" si="2200"/>
        <v>CJ$1615</v>
      </c>
      <c r="CK1623" s="203" t="str">
        <f t="shared" si="2200"/>
        <v>CK$1615</v>
      </c>
      <c r="CL1623" s="203" t="str">
        <f t="shared" si="2200"/>
        <v>CL$1615</v>
      </c>
      <c r="CN1623" s="60"/>
      <c r="CO1623" s="203" t="str">
        <f t="shared" ref="CO1623:DK1623" si="2201">ADDRESS(ROW(CO1615),COLUMN(CO1615),2)</f>
        <v>CO$1615</v>
      </c>
      <c r="CP1623" s="203" t="str">
        <f t="shared" si="2201"/>
        <v>CP$1615</v>
      </c>
      <c r="CQ1623" s="203" t="str">
        <f t="shared" si="2201"/>
        <v>CQ$1615</v>
      </c>
      <c r="CR1623" s="203" t="str">
        <f t="shared" si="2201"/>
        <v>CR$1615</v>
      </c>
      <c r="CS1623" s="203" t="str">
        <f t="shared" si="2201"/>
        <v>CS$1615</v>
      </c>
      <c r="CT1623" s="203" t="str">
        <f t="shared" si="2201"/>
        <v>CT$1615</v>
      </c>
      <c r="CU1623" s="203" t="str">
        <f t="shared" si="2201"/>
        <v>CU$1615</v>
      </c>
      <c r="CV1623" s="203" t="str">
        <f t="shared" si="2201"/>
        <v>CV$1615</v>
      </c>
      <c r="CW1623" s="203" t="str">
        <f t="shared" si="2201"/>
        <v>CW$1615</v>
      </c>
      <c r="CX1623" s="203" t="str">
        <f t="shared" si="2201"/>
        <v>CX$1615</v>
      </c>
      <c r="CY1623" s="203" t="str">
        <f t="shared" si="2201"/>
        <v>CY$1615</v>
      </c>
      <c r="CZ1623" s="203" t="str">
        <f t="shared" si="2201"/>
        <v>CZ$1615</v>
      </c>
      <c r="DA1623" s="203" t="str">
        <f t="shared" si="2201"/>
        <v>DA$1615</v>
      </c>
      <c r="DB1623" s="203" t="str">
        <f t="shared" si="2201"/>
        <v>DB$1615</v>
      </c>
      <c r="DC1623" s="203" t="str">
        <f t="shared" si="2201"/>
        <v>DC$1615</v>
      </c>
      <c r="DD1623" s="203" t="str">
        <f t="shared" si="2201"/>
        <v>DD$1615</v>
      </c>
      <c r="DE1623" s="203" t="str">
        <f t="shared" si="2201"/>
        <v>DE$1615</v>
      </c>
      <c r="DF1623" s="203" t="str">
        <f t="shared" si="2201"/>
        <v>DF$1615</v>
      </c>
      <c r="DG1623" s="203" t="str">
        <f t="shared" si="2201"/>
        <v>DG$1615</v>
      </c>
      <c r="DH1623" s="203" t="str">
        <f t="shared" si="2201"/>
        <v>DH$1615</v>
      </c>
      <c r="DI1623" s="203" t="str">
        <f t="shared" si="2201"/>
        <v>DI$1615</v>
      </c>
      <c r="DJ1623" s="203" t="str">
        <f t="shared" si="2201"/>
        <v>DJ$1615</v>
      </c>
      <c r="DK1623" s="203" t="str">
        <f t="shared" si="2201"/>
        <v>DK$1615</v>
      </c>
      <c r="DL1623" s="203" t="str">
        <f t="shared" ref="DL1623" si="2202">ADDRESS(ROW(DL1615),COLUMN(DL1615),2)</f>
        <v>DL$1615</v>
      </c>
    </row>
    <row r="1624" spans="1:116" x14ac:dyDescent="0.4">
      <c r="B1624" t="s">
        <v>332</v>
      </c>
      <c r="D1624" t="s">
        <v>774</v>
      </c>
      <c r="E1624" s="8" t="str">
        <f t="shared" si="2183"/>
        <v>1624 GMV-S</v>
      </c>
      <c r="G1624" s="136" t="str">
        <f>G1610</f>
        <v>Secondary volume driver</v>
      </c>
      <c r="H1624" s="12"/>
      <c r="I1624" s="60"/>
      <c r="J1624" s="60"/>
      <c r="K1624" s="15"/>
      <c r="L1624" s="15"/>
      <c r="M1624" s="15"/>
      <c r="N1624" s="15"/>
      <c r="O1624" s="15"/>
      <c r="P1624" s="15"/>
      <c r="R1624" s="15"/>
      <c r="S1624" s="179" t="str">
        <f t="shared" ref="S1624:AX1624" si="2203">S1610</f>
        <v>S$19</v>
      </c>
      <c r="T1624" s="179" t="str">
        <f t="shared" si="2203"/>
        <v>T$19</v>
      </c>
      <c r="U1624" s="179" t="str">
        <f t="shared" si="2203"/>
        <v>U$19</v>
      </c>
      <c r="V1624" s="179" t="str">
        <f t="shared" si="2203"/>
        <v>V$19</v>
      </c>
      <c r="W1624" s="179" t="str">
        <f t="shared" si="2203"/>
        <v>W$19</v>
      </c>
      <c r="X1624" s="179" t="str">
        <f t="shared" si="2203"/>
        <v>X$19</v>
      </c>
      <c r="Y1624" s="179" t="str">
        <f t="shared" si="2203"/>
        <v>Y$19</v>
      </c>
      <c r="Z1624" s="179" t="str">
        <f t="shared" si="2203"/>
        <v>Z$19</v>
      </c>
      <c r="AA1624" s="179" t="str">
        <f t="shared" si="2203"/>
        <v>AA$19</v>
      </c>
      <c r="AB1624" s="179" t="str">
        <f t="shared" si="2203"/>
        <v>AB$19</v>
      </c>
      <c r="AC1624" s="179" t="str">
        <f t="shared" si="2203"/>
        <v>AC$19</v>
      </c>
      <c r="AD1624" s="179" t="str">
        <f t="shared" si="2203"/>
        <v>AD$19</v>
      </c>
      <c r="AE1624" s="179" t="str">
        <f t="shared" si="2203"/>
        <v>AE$19</v>
      </c>
      <c r="AF1624" s="179" t="str">
        <f t="shared" si="2203"/>
        <v>AF$19</v>
      </c>
      <c r="AG1624" s="179" t="str">
        <f t="shared" si="2203"/>
        <v>AG$19</v>
      </c>
      <c r="AH1624" s="179" t="str">
        <f t="shared" si="2203"/>
        <v>AH$19</v>
      </c>
      <c r="AI1624" s="179" t="str">
        <f t="shared" si="2203"/>
        <v>AI$19</v>
      </c>
      <c r="AJ1624" s="179" t="str">
        <f t="shared" si="2203"/>
        <v>AJ$19</v>
      </c>
      <c r="AK1624" s="179" t="str">
        <f t="shared" si="2203"/>
        <v>AK$19</v>
      </c>
      <c r="AL1624" s="179" t="str">
        <f t="shared" si="2203"/>
        <v>AL$19</v>
      </c>
      <c r="AM1624" s="179" t="str">
        <f t="shared" si="2203"/>
        <v>AM$19</v>
      </c>
      <c r="AN1624" s="179" t="str">
        <f t="shared" si="2203"/>
        <v>AN$19</v>
      </c>
      <c r="AO1624" s="179" t="str">
        <f t="shared" si="2203"/>
        <v>AO$19</v>
      </c>
      <c r="AP1624" s="179" t="str">
        <f t="shared" si="2203"/>
        <v>AP$19</v>
      </c>
      <c r="AQ1624" s="179" t="str">
        <f t="shared" si="2203"/>
        <v>AQ$19</v>
      </c>
      <c r="AR1624" s="179" t="str">
        <f t="shared" si="2203"/>
        <v>AR$19</v>
      </c>
      <c r="AS1624" s="179" t="str">
        <f t="shared" si="2203"/>
        <v>AS$19</v>
      </c>
      <c r="AT1624" s="179" t="str">
        <f t="shared" si="2203"/>
        <v>AT$19</v>
      </c>
      <c r="AU1624" s="179" t="str">
        <f t="shared" si="2203"/>
        <v>AU$19</v>
      </c>
      <c r="AV1624" s="179" t="str">
        <f t="shared" si="2203"/>
        <v>AV$19</v>
      </c>
      <c r="AW1624" s="179" t="str">
        <f t="shared" si="2203"/>
        <v>AW$19</v>
      </c>
      <c r="AX1624" s="179" t="str">
        <f t="shared" si="2203"/>
        <v>AX$19</v>
      </c>
      <c r="AY1624" s="179" t="str">
        <f t="shared" ref="AY1624:CD1624" si="2204">AY1610</f>
        <v>AY$19</v>
      </c>
      <c r="AZ1624" s="179" t="str">
        <f t="shared" si="2204"/>
        <v>AZ$19</v>
      </c>
      <c r="BA1624" s="179" t="str">
        <f t="shared" si="2204"/>
        <v>BA$19</v>
      </c>
      <c r="BB1624" s="179" t="str">
        <f t="shared" si="2204"/>
        <v>BB$19</v>
      </c>
      <c r="BC1624" s="179" t="str">
        <f t="shared" si="2204"/>
        <v>BC$19</v>
      </c>
      <c r="BD1624" s="179" t="str">
        <f t="shared" si="2204"/>
        <v>BD$19</v>
      </c>
      <c r="BE1624" s="179" t="str">
        <f t="shared" si="2204"/>
        <v>BE$19</v>
      </c>
      <c r="BF1624" s="179" t="str">
        <f t="shared" si="2204"/>
        <v>BF$19</v>
      </c>
      <c r="BG1624" s="179" t="str">
        <f t="shared" si="2204"/>
        <v>BG$19</v>
      </c>
      <c r="BH1624" s="179" t="str">
        <f t="shared" si="2204"/>
        <v>BH$19</v>
      </c>
      <c r="BI1624" s="179" t="str">
        <f t="shared" si="2204"/>
        <v>BI$19</v>
      </c>
      <c r="BJ1624" s="179" t="str">
        <f t="shared" si="2204"/>
        <v>BJ$19</v>
      </c>
      <c r="BK1624" s="179" t="str">
        <f t="shared" si="2204"/>
        <v>BK$19</v>
      </c>
      <c r="BL1624" s="179" t="str">
        <f t="shared" si="2204"/>
        <v>BL$19</v>
      </c>
      <c r="BM1624" s="179" t="str">
        <f t="shared" si="2204"/>
        <v>BM$19</v>
      </c>
      <c r="BN1624" s="179" t="str">
        <f t="shared" si="2204"/>
        <v>BN$19</v>
      </c>
      <c r="BO1624" s="179" t="str">
        <f t="shared" si="2204"/>
        <v>BO$19</v>
      </c>
      <c r="BP1624" s="179" t="str">
        <f t="shared" si="2204"/>
        <v>BP$19</v>
      </c>
      <c r="BQ1624" s="179" t="str">
        <f t="shared" si="2204"/>
        <v>BQ$19</v>
      </c>
      <c r="BR1624" s="179" t="str">
        <f t="shared" si="2204"/>
        <v>BR$19</v>
      </c>
      <c r="BS1624" s="179" t="str">
        <f t="shared" si="2204"/>
        <v>BS$19</v>
      </c>
      <c r="BT1624" s="179" t="str">
        <f t="shared" si="2204"/>
        <v>BT$19</v>
      </c>
      <c r="BU1624" s="179" t="str">
        <f t="shared" si="2204"/>
        <v>BU$19</v>
      </c>
      <c r="BV1624" s="179" t="str">
        <f t="shared" si="2204"/>
        <v>BV$19</v>
      </c>
      <c r="BW1624" s="179" t="str">
        <f t="shared" si="2204"/>
        <v>BW$19</v>
      </c>
      <c r="BX1624" s="179" t="str">
        <f t="shared" si="2204"/>
        <v>BX$19</v>
      </c>
      <c r="BY1624" s="179" t="str">
        <f t="shared" si="2204"/>
        <v>BY$19</v>
      </c>
      <c r="BZ1624" s="179" t="str">
        <f t="shared" si="2204"/>
        <v>BZ$19</v>
      </c>
      <c r="CA1624" s="179" t="str">
        <f t="shared" si="2204"/>
        <v>CA$19</v>
      </c>
      <c r="CB1624" s="179" t="str">
        <f t="shared" si="2204"/>
        <v>CB$19</v>
      </c>
      <c r="CC1624" s="179" t="str">
        <f t="shared" si="2204"/>
        <v>CC$19</v>
      </c>
      <c r="CD1624" s="179" t="str">
        <f t="shared" si="2204"/>
        <v>CD$19</v>
      </c>
      <c r="CE1624" s="179" t="str">
        <f t="shared" ref="CE1624:CL1624" si="2205">CE1610</f>
        <v>CE$19</v>
      </c>
      <c r="CF1624" s="179" t="str">
        <f t="shared" si="2205"/>
        <v>CF$19</v>
      </c>
      <c r="CG1624" s="179" t="str">
        <f t="shared" si="2205"/>
        <v>CG$19</v>
      </c>
      <c r="CH1624" s="179" t="str">
        <f t="shared" si="2205"/>
        <v>CH$19</v>
      </c>
      <c r="CI1624" s="179" t="str">
        <f t="shared" si="2205"/>
        <v>CI$19</v>
      </c>
      <c r="CJ1624" s="179" t="str">
        <f t="shared" si="2205"/>
        <v>CJ$19</v>
      </c>
      <c r="CK1624" s="179" t="str">
        <f t="shared" si="2205"/>
        <v>CK$19</v>
      </c>
      <c r="CL1624" s="179" t="str">
        <f t="shared" si="2205"/>
        <v>CL$19</v>
      </c>
      <c r="CN1624" s="60"/>
      <c r="CO1624" s="179" t="str">
        <f t="shared" ref="CO1624:DL1624" si="2206">CO1610</f>
        <v>CO$19</v>
      </c>
      <c r="CP1624" s="179" t="str">
        <f t="shared" si="2206"/>
        <v>CP$19</v>
      </c>
      <c r="CQ1624" s="179" t="str">
        <f t="shared" si="2206"/>
        <v>CQ$19</v>
      </c>
      <c r="CR1624" s="179" t="str">
        <f t="shared" si="2206"/>
        <v>CR$19</v>
      </c>
      <c r="CS1624" s="179" t="str">
        <f t="shared" si="2206"/>
        <v>CS$19</v>
      </c>
      <c r="CT1624" s="179" t="str">
        <f t="shared" si="2206"/>
        <v>CT$19</v>
      </c>
      <c r="CU1624" s="179" t="str">
        <f t="shared" si="2206"/>
        <v>CU$19</v>
      </c>
      <c r="CV1624" s="179" t="str">
        <f t="shared" si="2206"/>
        <v>CV$19</v>
      </c>
      <c r="CW1624" s="179" t="str">
        <f t="shared" si="2206"/>
        <v>CW$19</v>
      </c>
      <c r="CX1624" s="179" t="str">
        <f t="shared" si="2206"/>
        <v>CX$19</v>
      </c>
      <c r="CY1624" s="179" t="str">
        <f t="shared" si="2206"/>
        <v>CY$19</v>
      </c>
      <c r="CZ1624" s="179" t="str">
        <f t="shared" si="2206"/>
        <v>CZ$19</v>
      </c>
      <c r="DA1624" s="179" t="str">
        <f t="shared" si="2206"/>
        <v>DA$19</v>
      </c>
      <c r="DB1624" s="179" t="str">
        <f t="shared" si="2206"/>
        <v>DB$19</v>
      </c>
      <c r="DC1624" s="179" t="str">
        <f t="shared" si="2206"/>
        <v>DC$19</v>
      </c>
      <c r="DD1624" s="179" t="str">
        <f t="shared" si="2206"/>
        <v>DD$19</v>
      </c>
      <c r="DE1624" s="179" t="str">
        <f t="shared" si="2206"/>
        <v>DE$19</v>
      </c>
      <c r="DF1624" s="179" t="str">
        <f t="shared" si="2206"/>
        <v>DF$19</v>
      </c>
      <c r="DG1624" s="179" t="str">
        <f t="shared" si="2206"/>
        <v>DG$19</v>
      </c>
      <c r="DH1624" s="179" t="str">
        <f t="shared" si="2206"/>
        <v>DH$19</v>
      </c>
      <c r="DI1624" s="179" t="str">
        <f t="shared" si="2206"/>
        <v>DI$19</v>
      </c>
      <c r="DJ1624" s="179" t="str">
        <f t="shared" si="2206"/>
        <v>DJ$19</v>
      </c>
      <c r="DK1624" s="179" t="str">
        <f t="shared" si="2206"/>
        <v>DK$19</v>
      </c>
      <c r="DL1624" s="179" t="str">
        <f t="shared" si="2206"/>
        <v>DL$19</v>
      </c>
    </row>
    <row r="1625" spans="1:116" x14ac:dyDescent="0.4">
      <c r="CO1625" s="8"/>
      <c r="CP1625" s="8"/>
      <c r="CQ1625" s="8"/>
      <c r="CR1625" s="8"/>
      <c r="CS1625" s="8"/>
      <c r="CT1625" s="8"/>
      <c r="CU1625" s="8"/>
      <c r="CV1625" s="8"/>
      <c r="CW1625" s="8"/>
      <c r="CX1625" s="8"/>
      <c r="CY1625" s="8"/>
      <c r="CZ1625" s="8"/>
      <c r="DA1625" s="8"/>
      <c r="DB1625" s="8"/>
      <c r="DC1625" s="8"/>
      <c r="DD1625" s="8"/>
      <c r="DE1625" s="8"/>
      <c r="DF1625" s="8"/>
      <c r="DG1625" s="8"/>
      <c r="DH1625" s="8"/>
      <c r="DI1625" s="8"/>
      <c r="DJ1625" s="8"/>
      <c r="DK1625" s="8"/>
      <c r="DL1625" s="8"/>
    </row>
    <row r="1626" spans="1:116" x14ac:dyDescent="0.4">
      <c r="A1626" s="174"/>
      <c r="E1626" s="8"/>
      <c r="G1626" s="175" t="s">
        <v>490</v>
      </c>
      <c r="H1626" s="174"/>
      <c r="I1626" s="176"/>
      <c r="J1626" s="176"/>
      <c r="K1626" s="197"/>
      <c r="L1626" s="197"/>
      <c r="M1626" s="197"/>
      <c r="N1626" s="197"/>
      <c r="O1626" s="197"/>
      <c r="P1626" s="197"/>
      <c r="R1626" s="198"/>
      <c r="S1626" s="174"/>
      <c r="T1626" s="174"/>
      <c r="U1626" s="174"/>
      <c r="V1626" s="174"/>
      <c r="W1626" s="174"/>
      <c r="X1626" s="174"/>
      <c r="Y1626" s="174"/>
      <c r="Z1626" s="174"/>
      <c r="AA1626" s="174"/>
      <c r="AB1626" s="174"/>
      <c r="AC1626" s="174"/>
      <c r="AD1626" s="174"/>
      <c r="AE1626" s="174"/>
      <c r="AF1626" s="174"/>
      <c r="AG1626" s="174"/>
      <c r="AH1626" s="174"/>
      <c r="AI1626" s="174"/>
      <c r="AJ1626" s="174"/>
      <c r="AK1626" s="174"/>
      <c r="AL1626" s="174"/>
      <c r="AM1626" s="174"/>
      <c r="AN1626" s="174"/>
      <c r="AO1626" s="174"/>
      <c r="AP1626" s="174"/>
      <c r="AQ1626" s="174"/>
      <c r="AR1626" s="174"/>
      <c r="AS1626" s="174"/>
      <c r="AT1626" s="174"/>
      <c r="AU1626" s="174"/>
      <c r="AV1626" s="174"/>
      <c r="AW1626" s="174"/>
      <c r="AX1626" s="174"/>
      <c r="AY1626" s="174"/>
      <c r="AZ1626" s="174"/>
      <c r="BA1626" s="174"/>
      <c r="BB1626" s="174"/>
      <c r="BC1626" s="174"/>
      <c r="BD1626" s="174"/>
      <c r="BE1626" s="174"/>
      <c r="BF1626" s="174"/>
      <c r="BG1626" s="174"/>
      <c r="BH1626" s="174"/>
      <c r="BI1626" s="174"/>
      <c r="BJ1626" s="174"/>
      <c r="BK1626" s="174"/>
      <c r="BL1626" s="174"/>
      <c r="BM1626" s="174"/>
      <c r="BN1626" s="174"/>
      <c r="BO1626" s="174"/>
      <c r="BP1626" s="174"/>
      <c r="BQ1626" s="174"/>
      <c r="BR1626" s="174"/>
      <c r="BS1626" s="174"/>
      <c r="BT1626" s="174"/>
      <c r="BU1626" s="174"/>
      <c r="BV1626" s="174"/>
      <c r="BW1626" s="174"/>
      <c r="BX1626" s="174"/>
      <c r="BY1626" s="174"/>
      <c r="BZ1626" s="174"/>
      <c r="CA1626" s="174"/>
      <c r="CB1626" s="174"/>
      <c r="CC1626" s="174"/>
      <c r="CD1626" s="174"/>
      <c r="CE1626" s="174"/>
      <c r="CF1626" s="174"/>
      <c r="CG1626" s="174"/>
      <c r="CH1626" s="174"/>
      <c r="CI1626" s="174"/>
      <c r="CJ1626" s="174"/>
      <c r="CK1626" s="174"/>
      <c r="CL1626" s="174"/>
      <c r="CN1626" s="176"/>
      <c r="CO1626" s="174"/>
      <c r="CP1626" s="174"/>
      <c r="CQ1626" s="174"/>
      <c r="CR1626" s="174"/>
      <c r="CS1626" s="174"/>
      <c r="CT1626" s="174"/>
      <c r="CU1626" s="174"/>
      <c r="CV1626" s="174"/>
      <c r="CW1626" s="174"/>
      <c r="CX1626" s="174"/>
      <c r="CY1626" s="174"/>
      <c r="CZ1626" s="174"/>
      <c r="DA1626" s="174"/>
      <c r="DB1626" s="174"/>
      <c r="DC1626" s="174"/>
      <c r="DD1626" s="174"/>
      <c r="DE1626" s="174"/>
      <c r="DF1626" s="174"/>
      <c r="DG1626" s="174"/>
      <c r="DH1626" s="174"/>
      <c r="DI1626" s="174"/>
      <c r="DJ1626" s="174"/>
      <c r="DK1626" s="174"/>
      <c r="DL1626" s="174"/>
    </row>
    <row r="1627" spans="1:116" x14ac:dyDescent="0.4">
      <c r="A1627" s="174"/>
      <c r="E1627" s="8"/>
      <c r="G1627" s="175" t="s">
        <v>492</v>
      </c>
      <c r="H1627" s="174"/>
      <c r="I1627" s="176"/>
      <c r="J1627" s="176"/>
      <c r="K1627" s="197"/>
      <c r="L1627" s="197"/>
      <c r="M1627" s="197"/>
      <c r="N1627" s="197"/>
      <c r="O1627" s="197"/>
      <c r="P1627" s="197"/>
      <c r="R1627" s="198"/>
      <c r="S1627" s="174"/>
      <c r="T1627" s="174"/>
      <c r="U1627" s="174"/>
      <c r="V1627" s="174"/>
      <c r="W1627" s="174"/>
      <c r="X1627" s="174"/>
      <c r="Y1627" s="174"/>
      <c r="Z1627" s="174"/>
      <c r="AA1627" s="174"/>
      <c r="AB1627" s="174"/>
      <c r="AC1627" s="174"/>
      <c r="AD1627" s="174"/>
      <c r="AE1627" s="174"/>
      <c r="AF1627" s="174"/>
      <c r="AG1627" s="174"/>
      <c r="AH1627" s="174"/>
      <c r="AI1627" s="174"/>
      <c r="AJ1627" s="174"/>
      <c r="AK1627" s="174"/>
      <c r="AL1627" s="174"/>
      <c r="AM1627" s="174"/>
      <c r="AN1627" s="174"/>
      <c r="AO1627" s="174"/>
      <c r="AP1627" s="174"/>
      <c r="AQ1627" s="174"/>
      <c r="AR1627" s="174"/>
      <c r="AS1627" s="174"/>
      <c r="AT1627" s="174"/>
      <c r="AU1627" s="174"/>
      <c r="AV1627" s="174"/>
      <c r="AW1627" s="174"/>
      <c r="AX1627" s="174"/>
      <c r="AY1627" s="174"/>
      <c r="AZ1627" s="174"/>
      <c r="BA1627" s="174"/>
      <c r="BB1627" s="174"/>
      <c r="BC1627" s="174"/>
      <c r="BD1627" s="174"/>
      <c r="BE1627" s="174"/>
      <c r="BF1627" s="174"/>
      <c r="BG1627" s="174"/>
      <c r="BH1627" s="174"/>
      <c r="BI1627" s="174"/>
      <c r="BJ1627" s="174"/>
      <c r="BK1627" s="174"/>
      <c r="BL1627" s="174"/>
      <c r="BM1627" s="174"/>
      <c r="BN1627" s="174"/>
      <c r="BO1627" s="174"/>
      <c r="BP1627" s="174"/>
      <c r="BQ1627" s="174"/>
      <c r="BR1627" s="174"/>
      <c r="BS1627" s="174"/>
      <c r="BT1627" s="174"/>
      <c r="BU1627" s="174"/>
      <c r="BV1627" s="174"/>
      <c r="BW1627" s="174"/>
      <c r="BX1627" s="174"/>
      <c r="BY1627" s="174"/>
      <c r="BZ1627" s="174"/>
      <c r="CA1627" s="174"/>
      <c r="CB1627" s="174"/>
      <c r="CC1627" s="174"/>
      <c r="CD1627" s="174"/>
      <c r="CE1627" s="174"/>
      <c r="CF1627" s="174"/>
      <c r="CG1627" s="174"/>
      <c r="CH1627" s="174"/>
      <c r="CI1627" s="174"/>
      <c r="CJ1627" s="174"/>
      <c r="CK1627" s="174"/>
      <c r="CL1627" s="174"/>
      <c r="CN1627" s="176"/>
      <c r="CO1627" s="174"/>
      <c r="CP1627" s="174"/>
      <c r="CQ1627" s="174"/>
      <c r="CR1627" s="174"/>
      <c r="CS1627" s="174"/>
      <c r="CT1627" s="174"/>
      <c r="CU1627" s="174"/>
      <c r="CV1627" s="174"/>
      <c r="CW1627" s="174"/>
      <c r="CX1627" s="174"/>
      <c r="CY1627" s="174"/>
      <c r="CZ1627" s="174"/>
      <c r="DA1627" s="174"/>
      <c r="DB1627" s="174"/>
      <c r="DC1627" s="174"/>
      <c r="DD1627" s="174"/>
      <c r="DE1627" s="174"/>
      <c r="DF1627" s="174"/>
      <c r="DG1627" s="174"/>
      <c r="DH1627" s="174"/>
      <c r="DI1627" s="174"/>
      <c r="DJ1627" s="174"/>
      <c r="DK1627" s="174"/>
      <c r="DL1627" s="174"/>
    </row>
    <row r="1628" spans="1:116" x14ac:dyDescent="0.4">
      <c r="A1628" s="174"/>
      <c r="E1628" s="8"/>
      <c r="G1628" s="175" t="s">
        <v>461</v>
      </c>
      <c r="H1628" s="174"/>
      <c r="I1628" s="176"/>
      <c r="J1628" s="176"/>
      <c r="K1628" s="197"/>
      <c r="L1628" s="197"/>
      <c r="M1628" s="197"/>
      <c r="N1628" s="197"/>
      <c r="O1628" s="197"/>
      <c r="P1628" s="197"/>
      <c r="R1628" s="198"/>
      <c r="S1628" s="199" t="str">
        <f t="shared" ref="S1628:AX1628" si="2207">S$20</f>
        <v>S$16</v>
      </c>
      <c r="T1628" s="199" t="str">
        <f t="shared" si="2207"/>
        <v>T$16</v>
      </c>
      <c r="U1628" s="199" t="str">
        <f t="shared" si="2207"/>
        <v>U$16</v>
      </c>
      <c r="V1628" s="199" t="str">
        <f t="shared" si="2207"/>
        <v>V$16</v>
      </c>
      <c r="W1628" s="199" t="str">
        <f t="shared" si="2207"/>
        <v>W$16</v>
      </c>
      <c r="X1628" s="199" t="str">
        <f t="shared" si="2207"/>
        <v>X$16</v>
      </c>
      <c r="Y1628" s="199" t="str">
        <f t="shared" si="2207"/>
        <v>Y$16</v>
      </c>
      <c r="Z1628" s="199" t="str">
        <f t="shared" si="2207"/>
        <v>Z$16</v>
      </c>
      <c r="AA1628" s="199" t="str">
        <f t="shared" si="2207"/>
        <v>AA$16</v>
      </c>
      <c r="AB1628" s="199" t="str">
        <f t="shared" si="2207"/>
        <v>AB$16</v>
      </c>
      <c r="AC1628" s="199" t="str">
        <f t="shared" si="2207"/>
        <v>AC$16</v>
      </c>
      <c r="AD1628" s="199" t="str">
        <f t="shared" si="2207"/>
        <v>AD$16</v>
      </c>
      <c r="AE1628" s="199" t="str">
        <f t="shared" si="2207"/>
        <v>AE$16</v>
      </c>
      <c r="AF1628" s="199" t="str">
        <f t="shared" si="2207"/>
        <v>AF$16</v>
      </c>
      <c r="AG1628" s="199" t="str">
        <f t="shared" si="2207"/>
        <v>AG$16</v>
      </c>
      <c r="AH1628" s="199" t="str">
        <f t="shared" si="2207"/>
        <v>AH$16</v>
      </c>
      <c r="AI1628" s="199" t="str">
        <f t="shared" si="2207"/>
        <v>AI$16</v>
      </c>
      <c r="AJ1628" s="199" t="str">
        <f t="shared" si="2207"/>
        <v>AJ$16</v>
      </c>
      <c r="AK1628" s="199" t="str">
        <f t="shared" si="2207"/>
        <v>AK$16</v>
      </c>
      <c r="AL1628" s="199" t="str">
        <f t="shared" si="2207"/>
        <v>AL$16</v>
      </c>
      <c r="AM1628" s="199" t="str">
        <f t="shared" si="2207"/>
        <v>AM$16</v>
      </c>
      <c r="AN1628" s="199" t="str">
        <f t="shared" si="2207"/>
        <v>AN$16</v>
      </c>
      <c r="AO1628" s="199" t="str">
        <f t="shared" si="2207"/>
        <v>AO$16</v>
      </c>
      <c r="AP1628" s="199" t="str">
        <f t="shared" si="2207"/>
        <v>AP$16</v>
      </c>
      <c r="AQ1628" s="199" t="str">
        <f t="shared" si="2207"/>
        <v>AQ$16</v>
      </c>
      <c r="AR1628" s="199" t="str">
        <f t="shared" si="2207"/>
        <v>AR$16</v>
      </c>
      <c r="AS1628" s="199" t="str">
        <f t="shared" si="2207"/>
        <v>AS$16</v>
      </c>
      <c r="AT1628" s="199" t="str">
        <f t="shared" si="2207"/>
        <v>AT$16</v>
      </c>
      <c r="AU1628" s="199" t="str">
        <f t="shared" si="2207"/>
        <v>AU$16</v>
      </c>
      <c r="AV1628" s="199" t="str">
        <f t="shared" si="2207"/>
        <v>AV$16</v>
      </c>
      <c r="AW1628" s="199" t="str">
        <f t="shared" si="2207"/>
        <v>AW$16</v>
      </c>
      <c r="AX1628" s="199" t="str">
        <f t="shared" si="2207"/>
        <v>AX$16</v>
      </c>
      <c r="AY1628" s="199" t="str">
        <f t="shared" ref="AY1628:CD1628" si="2208">AY$20</f>
        <v>AY$16</v>
      </c>
      <c r="AZ1628" s="199" t="str">
        <f t="shared" si="2208"/>
        <v>AZ$16</v>
      </c>
      <c r="BA1628" s="199" t="str">
        <f t="shared" si="2208"/>
        <v>BA$16</v>
      </c>
      <c r="BB1628" s="199" t="str">
        <f t="shared" si="2208"/>
        <v>BB$16</v>
      </c>
      <c r="BC1628" s="199" t="str">
        <f t="shared" si="2208"/>
        <v>BC$16</v>
      </c>
      <c r="BD1628" s="199" t="str">
        <f t="shared" si="2208"/>
        <v>BD$16</v>
      </c>
      <c r="BE1628" s="199" t="str">
        <f t="shared" si="2208"/>
        <v>BE$16</v>
      </c>
      <c r="BF1628" s="199" t="str">
        <f t="shared" si="2208"/>
        <v>BF$16</v>
      </c>
      <c r="BG1628" s="199" t="str">
        <f t="shared" si="2208"/>
        <v>BG$16</v>
      </c>
      <c r="BH1628" s="199" t="str">
        <f t="shared" si="2208"/>
        <v>BH$16</v>
      </c>
      <c r="BI1628" s="199" t="str">
        <f t="shared" si="2208"/>
        <v>BI$16</v>
      </c>
      <c r="BJ1628" s="199" t="str">
        <f t="shared" si="2208"/>
        <v>BJ$16</v>
      </c>
      <c r="BK1628" s="199" t="str">
        <f t="shared" si="2208"/>
        <v>BK$16</v>
      </c>
      <c r="BL1628" s="199" t="str">
        <f t="shared" si="2208"/>
        <v>BL$16</v>
      </c>
      <c r="BM1628" s="199" t="str">
        <f t="shared" si="2208"/>
        <v>BM$16</v>
      </c>
      <c r="BN1628" s="199" t="str">
        <f t="shared" si="2208"/>
        <v>BN$16</v>
      </c>
      <c r="BO1628" s="199" t="str">
        <f t="shared" si="2208"/>
        <v>BO$16</v>
      </c>
      <c r="BP1628" s="199" t="str">
        <f t="shared" si="2208"/>
        <v>BP$16</v>
      </c>
      <c r="BQ1628" s="199" t="str">
        <f t="shared" si="2208"/>
        <v>BQ$16</v>
      </c>
      <c r="BR1628" s="199" t="str">
        <f t="shared" si="2208"/>
        <v>BR$16</v>
      </c>
      <c r="BS1628" s="199" t="str">
        <f t="shared" si="2208"/>
        <v>BS$16</v>
      </c>
      <c r="BT1628" s="199" t="str">
        <f t="shared" si="2208"/>
        <v>BT$16</v>
      </c>
      <c r="BU1628" s="199" t="str">
        <f t="shared" si="2208"/>
        <v>BU$16</v>
      </c>
      <c r="BV1628" s="199" t="str">
        <f t="shared" si="2208"/>
        <v>BV$16</v>
      </c>
      <c r="BW1628" s="199" t="str">
        <f t="shared" si="2208"/>
        <v>BW$16</v>
      </c>
      <c r="BX1628" s="199" t="str">
        <f t="shared" si="2208"/>
        <v>BX$16</v>
      </c>
      <c r="BY1628" s="199" t="str">
        <f t="shared" si="2208"/>
        <v>BY$16</v>
      </c>
      <c r="BZ1628" s="199" t="str">
        <f t="shared" si="2208"/>
        <v>BZ$16</v>
      </c>
      <c r="CA1628" s="199" t="str">
        <f t="shared" si="2208"/>
        <v>CA$16</v>
      </c>
      <c r="CB1628" s="199" t="str">
        <f t="shared" si="2208"/>
        <v>CB$16</v>
      </c>
      <c r="CC1628" s="199" t="str">
        <f t="shared" si="2208"/>
        <v>CC$16</v>
      </c>
      <c r="CD1628" s="199" t="str">
        <f t="shared" si="2208"/>
        <v>CD$16</v>
      </c>
      <c r="CE1628" s="199" t="str">
        <f t="shared" ref="CE1628:CL1628" si="2209">CE$20</f>
        <v>CE$16</v>
      </c>
      <c r="CF1628" s="199" t="str">
        <f t="shared" si="2209"/>
        <v>CF$16</v>
      </c>
      <c r="CG1628" s="199" t="str">
        <f t="shared" si="2209"/>
        <v>CG$16</v>
      </c>
      <c r="CH1628" s="199" t="str">
        <f t="shared" si="2209"/>
        <v>CH$16</v>
      </c>
      <c r="CI1628" s="199" t="str">
        <f t="shared" si="2209"/>
        <v>CI$16</v>
      </c>
      <c r="CJ1628" s="199" t="str">
        <f t="shared" si="2209"/>
        <v>CJ$16</v>
      </c>
      <c r="CK1628" s="199" t="str">
        <f t="shared" si="2209"/>
        <v>CK$16</v>
      </c>
      <c r="CL1628" s="199" t="str">
        <f t="shared" si="2209"/>
        <v>CL$16</v>
      </c>
      <c r="CN1628" s="176"/>
      <c r="CO1628" s="199" t="str">
        <f t="shared" ref="CO1628:DL1628" si="2210">CO$20</f>
        <v>CO$16</v>
      </c>
      <c r="CP1628" s="199" t="str">
        <f t="shared" si="2210"/>
        <v>CP$16</v>
      </c>
      <c r="CQ1628" s="199" t="str">
        <f t="shared" si="2210"/>
        <v>CQ$16</v>
      </c>
      <c r="CR1628" s="199" t="str">
        <f t="shared" si="2210"/>
        <v>CR$16</v>
      </c>
      <c r="CS1628" s="199" t="str">
        <f t="shared" si="2210"/>
        <v>CS$16</v>
      </c>
      <c r="CT1628" s="199" t="str">
        <f t="shared" si="2210"/>
        <v>CT$16</v>
      </c>
      <c r="CU1628" s="199" t="str">
        <f t="shared" si="2210"/>
        <v>CU$16</v>
      </c>
      <c r="CV1628" s="199" t="str">
        <f t="shared" si="2210"/>
        <v>CV$16</v>
      </c>
      <c r="CW1628" s="199" t="str">
        <f t="shared" si="2210"/>
        <v>CW$16</v>
      </c>
      <c r="CX1628" s="199" t="str">
        <f t="shared" si="2210"/>
        <v>CX$16</v>
      </c>
      <c r="CY1628" s="199" t="str">
        <f t="shared" si="2210"/>
        <v>CY$16</v>
      </c>
      <c r="CZ1628" s="199" t="str">
        <f t="shared" si="2210"/>
        <v>CZ$16</v>
      </c>
      <c r="DA1628" s="199" t="str">
        <f t="shared" si="2210"/>
        <v>DA$16</v>
      </c>
      <c r="DB1628" s="199" t="str">
        <f t="shared" si="2210"/>
        <v>DB$16</v>
      </c>
      <c r="DC1628" s="199" t="str">
        <f t="shared" si="2210"/>
        <v>DC$16</v>
      </c>
      <c r="DD1628" s="199" t="str">
        <f t="shared" si="2210"/>
        <v>DD$16</v>
      </c>
      <c r="DE1628" s="199" t="str">
        <f t="shared" si="2210"/>
        <v>DE$16</v>
      </c>
      <c r="DF1628" s="199" t="str">
        <f t="shared" si="2210"/>
        <v>DF$16</v>
      </c>
      <c r="DG1628" s="199" t="str">
        <f t="shared" si="2210"/>
        <v>DG$16</v>
      </c>
      <c r="DH1628" s="199" t="str">
        <f t="shared" si="2210"/>
        <v>DH$16</v>
      </c>
      <c r="DI1628" s="199" t="str">
        <f t="shared" si="2210"/>
        <v>DI$16</v>
      </c>
      <c r="DJ1628" s="199" t="str">
        <f t="shared" si="2210"/>
        <v>DJ$16</v>
      </c>
      <c r="DK1628" s="199" t="str">
        <f t="shared" si="2210"/>
        <v>DK$16</v>
      </c>
      <c r="DL1628" s="199" t="str">
        <f t="shared" si="2210"/>
        <v>DL$16</v>
      </c>
    </row>
    <row r="1629" spans="1:116" x14ac:dyDescent="0.4">
      <c r="A1629" s="174"/>
      <c r="E1629" s="8"/>
      <c r="G1629" s="175" t="s">
        <v>462</v>
      </c>
      <c r="H1629" s="200"/>
      <c r="I1629" s="201"/>
      <c r="J1629" s="201"/>
      <c r="K1629" s="202"/>
      <c r="L1629" s="202"/>
      <c r="M1629" s="202"/>
      <c r="N1629" s="202"/>
      <c r="O1629" s="202"/>
      <c r="P1629" s="202"/>
      <c r="R1629" s="202"/>
      <c r="S1629" s="199" t="str">
        <f t="shared" ref="S1629:AX1629" si="2211">S$21</f>
        <v>S$17</v>
      </c>
      <c r="T1629" s="199" t="str">
        <f t="shared" si="2211"/>
        <v>T$17</v>
      </c>
      <c r="U1629" s="199" t="str">
        <f t="shared" si="2211"/>
        <v>U$17</v>
      </c>
      <c r="V1629" s="199" t="str">
        <f t="shared" si="2211"/>
        <v>V$17</v>
      </c>
      <c r="W1629" s="199" t="str">
        <f t="shared" si="2211"/>
        <v>W$17</v>
      </c>
      <c r="X1629" s="199" t="str">
        <f t="shared" si="2211"/>
        <v>X$17</v>
      </c>
      <c r="Y1629" s="199" t="str">
        <f t="shared" si="2211"/>
        <v>Y$17</v>
      </c>
      <c r="Z1629" s="199" t="str">
        <f t="shared" si="2211"/>
        <v>Z$17</v>
      </c>
      <c r="AA1629" s="199" t="str">
        <f t="shared" si="2211"/>
        <v>AA$17</v>
      </c>
      <c r="AB1629" s="199" t="str">
        <f t="shared" si="2211"/>
        <v>AB$17</v>
      </c>
      <c r="AC1629" s="199" t="str">
        <f t="shared" si="2211"/>
        <v>AC$17</v>
      </c>
      <c r="AD1629" s="199" t="str">
        <f t="shared" si="2211"/>
        <v>AD$17</v>
      </c>
      <c r="AE1629" s="199" t="str">
        <f t="shared" si="2211"/>
        <v>AE$17</v>
      </c>
      <c r="AF1629" s="199" t="str">
        <f t="shared" si="2211"/>
        <v>AF$17</v>
      </c>
      <c r="AG1629" s="199" t="str">
        <f t="shared" si="2211"/>
        <v>AG$17</v>
      </c>
      <c r="AH1629" s="199" t="str">
        <f t="shared" si="2211"/>
        <v>AH$17</v>
      </c>
      <c r="AI1629" s="199" t="str">
        <f t="shared" si="2211"/>
        <v>AI$17</v>
      </c>
      <c r="AJ1629" s="199" t="str">
        <f t="shared" si="2211"/>
        <v>AJ$17</v>
      </c>
      <c r="AK1629" s="199" t="str">
        <f t="shared" si="2211"/>
        <v>AK$17</v>
      </c>
      <c r="AL1629" s="199" t="str">
        <f t="shared" si="2211"/>
        <v>AL$17</v>
      </c>
      <c r="AM1629" s="199" t="str">
        <f t="shared" si="2211"/>
        <v>AM$17</v>
      </c>
      <c r="AN1629" s="199" t="str">
        <f t="shared" si="2211"/>
        <v>AN$17</v>
      </c>
      <c r="AO1629" s="199" t="str">
        <f t="shared" si="2211"/>
        <v>AO$17</v>
      </c>
      <c r="AP1629" s="199" t="str">
        <f t="shared" si="2211"/>
        <v>AP$17</v>
      </c>
      <c r="AQ1629" s="199" t="str">
        <f t="shared" si="2211"/>
        <v>AQ$17</v>
      </c>
      <c r="AR1629" s="199" t="str">
        <f t="shared" si="2211"/>
        <v>AR$17</v>
      </c>
      <c r="AS1629" s="199" t="str">
        <f t="shared" si="2211"/>
        <v>AS$17</v>
      </c>
      <c r="AT1629" s="199" t="str">
        <f t="shared" si="2211"/>
        <v>AT$17</v>
      </c>
      <c r="AU1629" s="199" t="str">
        <f t="shared" si="2211"/>
        <v>AU$17</v>
      </c>
      <c r="AV1629" s="199" t="str">
        <f t="shared" si="2211"/>
        <v>AV$17</v>
      </c>
      <c r="AW1629" s="199" t="str">
        <f t="shared" si="2211"/>
        <v>AW$17</v>
      </c>
      <c r="AX1629" s="199" t="str">
        <f t="shared" si="2211"/>
        <v>AX$17</v>
      </c>
      <c r="AY1629" s="199" t="str">
        <f t="shared" ref="AY1629:CD1629" si="2212">AY$21</f>
        <v>AY$17</v>
      </c>
      <c r="AZ1629" s="199" t="str">
        <f t="shared" si="2212"/>
        <v>AZ$17</v>
      </c>
      <c r="BA1629" s="199" t="str">
        <f t="shared" si="2212"/>
        <v>BA$17</v>
      </c>
      <c r="BB1629" s="199" t="str">
        <f t="shared" si="2212"/>
        <v>BB$17</v>
      </c>
      <c r="BC1629" s="199" t="str">
        <f t="shared" si="2212"/>
        <v>BC$17</v>
      </c>
      <c r="BD1629" s="199" t="str">
        <f t="shared" si="2212"/>
        <v>BD$17</v>
      </c>
      <c r="BE1629" s="199" t="str">
        <f t="shared" si="2212"/>
        <v>BE$17</v>
      </c>
      <c r="BF1629" s="199" t="str">
        <f t="shared" si="2212"/>
        <v>BF$17</v>
      </c>
      <c r="BG1629" s="199" t="str">
        <f t="shared" si="2212"/>
        <v>BG$17</v>
      </c>
      <c r="BH1629" s="199" t="str">
        <f t="shared" si="2212"/>
        <v>BH$17</v>
      </c>
      <c r="BI1629" s="199" t="str">
        <f t="shared" si="2212"/>
        <v>BI$17</v>
      </c>
      <c r="BJ1629" s="199" t="str">
        <f t="shared" si="2212"/>
        <v>BJ$17</v>
      </c>
      <c r="BK1629" s="199" t="str">
        <f t="shared" si="2212"/>
        <v>BK$17</v>
      </c>
      <c r="BL1629" s="199" t="str">
        <f t="shared" si="2212"/>
        <v>BL$17</v>
      </c>
      <c r="BM1629" s="199" t="str">
        <f t="shared" si="2212"/>
        <v>BM$17</v>
      </c>
      <c r="BN1629" s="199" t="str">
        <f t="shared" si="2212"/>
        <v>BN$17</v>
      </c>
      <c r="BO1629" s="199" t="str">
        <f t="shared" si="2212"/>
        <v>BO$17</v>
      </c>
      <c r="BP1629" s="199" t="str">
        <f t="shared" si="2212"/>
        <v>BP$17</v>
      </c>
      <c r="BQ1629" s="199" t="str">
        <f t="shared" si="2212"/>
        <v>BQ$17</v>
      </c>
      <c r="BR1629" s="199" t="str">
        <f t="shared" si="2212"/>
        <v>BR$17</v>
      </c>
      <c r="BS1629" s="199" t="str">
        <f t="shared" si="2212"/>
        <v>BS$17</v>
      </c>
      <c r="BT1629" s="199" t="str">
        <f t="shared" si="2212"/>
        <v>BT$17</v>
      </c>
      <c r="BU1629" s="199" t="str">
        <f t="shared" si="2212"/>
        <v>BU$17</v>
      </c>
      <c r="BV1629" s="199" t="str">
        <f t="shared" si="2212"/>
        <v>BV$17</v>
      </c>
      <c r="BW1629" s="199" t="str">
        <f t="shared" si="2212"/>
        <v>BW$17</v>
      </c>
      <c r="BX1629" s="199" t="str">
        <f t="shared" si="2212"/>
        <v>BX$17</v>
      </c>
      <c r="BY1629" s="199" t="str">
        <f t="shared" si="2212"/>
        <v>BY$17</v>
      </c>
      <c r="BZ1629" s="199" t="str">
        <f t="shared" si="2212"/>
        <v>BZ$17</v>
      </c>
      <c r="CA1629" s="199" t="str">
        <f t="shared" si="2212"/>
        <v>CA$17</v>
      </c>
      <c r="CB1629" s="199" t="str">
        <f t="shared" si="2212"/>
        <v>CB$17</v>
      </c>
      <c r="CC1629" s="199" t="str">
        <f t="shared" si="2212"/>
        <v>CC$17</v>
      </c>
      <c r="CD1629" s="199" t="str">
        <f t="shared" si="2212"/>
        <v>CD$17</v>
      </c>
      <c r="CE1629" s="199" t="str">
        <f t="shared" ref="CE1629:CL1629" si="2213">CE$21</f>
        <v>CE$17</v>
      </c>
      <c r="CF1629" s="199" t="str">
        <f t="shared" si="2213"/>
        <v>CF$17</v>
      </c>
      <c r="CG1629" s="199" t="str">
        <f t="shared" si="2213"/>
        <v>CG$17</v>
      </c>
      <c r="CH1629" s="199" t="str">
        <f t="shared" si="2213"/>
        <v>CH$17</v>
      </c>
      <c r="CI1629" s="199" t="str">
        <f t="shared" si="2213"/>
        <v>CI$17</v>
      </c>
      <c r="CJ1629" s="199" t="str">
        <f t="shared" si="2213"/>
        <v>CJ$17</v>
      </c>
      <c r="CK1629" s="199" t="str">
        <f t="shared" si="2213"/>
        <v>CK$17</v>
      </c>
      <c r="CL1629" s="199" t="str">
        <f t="shared" si="2213"/>
        <v>CL$17</v>
      </c>
      <c r="CN1629" s="201"/>
      <c r="CO1629" s="199" t="str">
        <f t="shared" ref="CO1629:DL1629" si="2214">CO$21</f>
        <v>CO$17</v>
      </c>
      <c r="CP1629" s="199" t="str">
        <f t="shared" si="2214"/>
        <v>CP$17</v>
      </c>
      <c r="CQ1629" s="199" t="str">
        <f t="shared" si="2214"/>
        <v>CQ$17</v>
      </c>
      <c r="CR1629" s="199" t="str">
        <f t="shared" si="2214"/>
        <v>CR$17</v>
      </c>
      <c r="CS1629" s="199" t="str">
        <f t="shared" si="2214"/>
        <v>CS$17</v>
      </c>
      <c r="CT1629" s="199" t="str">
        <f t="shared" si="2214"/>
        <v>CT$17</v>
      </c>
      <c r="CU1629" s="199" t="str">
        <f t="shared" si="2214"/>
        <v>CU$17</v>
      </c>
      <c r="CV1629" s="199" t="str">
        <f t="shared" si="2214"/>
        <v>CV$17</v>
      </c>
      <c r="CW1629" s="199" t="str">
        <f t="shared" si="2214"/>
        <v>CW$17</v>
      </c>
      <c r="CX1629" s="199" t="str">
        <f t="shared" si="2214"/>
        <v>CX$17</v>
      </c>
      <c r="CY1629" s="199" t="str">
        <f t="shared" si="2214"/>
        <v>CY$17</v>
      </c>
      <c r="CZ1629" s="199" t="str">
        <f t="shared" si="2214"/>
        <v>CZ$17</v>
      </c>
      <c r="DA1629" s="199" t="str">
        <f t="shared" si="2214"/>
        <v>DA$17</v>
      </c>
      <c r="DB1629" s="199" t="str">
        <f t="shared" si="2214"/>
        <v>DB$17</v>
      </c>
      <c r="DC1629" s="199" t="str">
        <f t="shared" si="2214"/>
        <v>DC$17</v>
      </c>
      <c r="DD1629" s="199" t="str">
        <f t="shared" si="2214"/>
        <v>DD$17</v>
      </c>
      <c r="DE1629" s="199" t="str">
        <f t="shared" si="2214"/>
        <v>DE$17</v>
      </c>
      <c r="DF1629" s="199" t="str">
        <f t="shared" si="2214"/>
        <v>DF$17</v>
      </c>
      <c r="DG1629" s="199" t="str">
        <f t="shared" si="2214"/>
        <v>DG$17</v>
      </c>
      <c r="DH1629" s="199" t="str">
        <f t="shared" si="2214"/>
        <v>DH$17</v>
      </c>
      <c r="DI1629" s="199" t="str">
        <f t="shared" si="2214"/>
        <v>DI$17</v>
      </c>
      <c r="DJ1629" s="199" t="str">
        <f t="shared" si="2214"/>
        <v>DJ$17</v>
      </c>
      <c r="DK1629" s="199" t="str">
        <f t="shared" si="2214"/>
        <v>DK$17</v>
      </c>
      <c r="DL1629" s="199" t="str">
        <f t="shared" si="2214"/>
        <v>DL$17</v>
      </c>
    </row>
    <row r="1630" spans="1:116" x14ac:dyDescent="0.4">
      <c r="A1630" s="174"/>
      <c r="E1630" s="8"/>
      <c r="G1630" s="175" t="s">
        <v>491</v>
      </c>
      <c r="H1630" s="200"/>
      <c r="I1630" s="201"/>
      <c r="J1630" s="201"/>
      <c r="K1630" s="202"/>
      <c r="L1630" s="202"/>
      <c r="M1630" s="202"/>
      <c r="N1630" s="202"/>
      <c r="O1630" s="202"/>
      <c r="P1630" s="202"/>
      <c r="R1630" s="202"/>
      <c r="S1630" s="190"/>
      <c r="T1630" s="190"/>
      <c r="U1630" s="190"/>
      <c r="V1630" s="190"/>
      <c r="W1630" s="190"/>
      <c r="X1630" s="190"/>
      <c r="Y1630" s="190"/>
      <c r="Z1630" s="190"/>
      <c r="AA1630" s="190"/>
      <c r="AB1630" s="190"/>
      <c r="AC1630" s="190"/>
      <c r="AD1630" s="190"/>
      <c r="AE1630" s="190"/>
      <c r="AF1630" s="190"/>
      <c r="AG1630" s="190"/>
      <c r="AH1630" s="190"/>
      <c r="AI1630" s="190"/>
      <c r="AJ1630" s="190"/>
      <c r="AK1630" s="190"/>
      <c r="AL1630" s="190"/>
      <c r="AM1630" s="190"/>
      <c r="AN1630" s="190"/>
      <c r="AO1630" s="190"/>
      <c r="AP1630" s="190"/>
      <c r="AQ1630" s="190"/>
      <c r="AR1630" s="190"/>
      <c r="AS1630" s="190"/>
      <c r="AT1630" s="190"/>
      <c r="AU1630" s="190"/>
      <c r="AV1630" s="190"/>
      <c r="AW1630" s="190"/>
      <c r="AX1630" s="190"/>
      <c r="AY1630" s="190"/>
      <c r="AZ1630" s="190"/>
      <c r="BA1630" s="190"/>
      <c r="BB1630" s="190"/>
      <c r="BC1630" s="190"/>
      <c r="BD1630" s="190"/>
      <c r="BE1630" s="190"/>
      <c r="BF1630" s="190"/>
      <c r="BG1630" s="190"/>
      <c r="BH1630" s="190"/>
      <c r="BI1630" s="190"/>
      <c r="BJ1630" s="190"/>
      <c r="BK1630" s="190"/>
      <c r="BL1630" s="190"/>
      <c r="BM1630" s="190"/>
      <c r="BN1630" s="190"/>
      <c r="BO1630" s="190"/>
      <c r="BP1630" s="190"/>
      <c r="BQ1630" s="190"/>
      <c r="BR1630" s="190"/>
      <c r="BS1630" s="190"/>
      <c r="BT1630" s="190"/>
      <c r="BU1630" s="190"/>
      <c r="BV1630" s="190"/>
      <c r="BW1630" s="190"/>
      <c r="BX1630" s="190"/>
      <c r="BY1630" s="190"/>
      <c r="BZ1630" s="190"/>
      <c r="CA1630" s="190"/>
      <c r="CB1630" s="190"/>
      <c r="CC1630" s="190"/>
      <c r="CD1630" s="190"/>
      <c r="CE1630" s="190"/>
      <c r="CF1630" s="190"/>
      <c r="CG1630" s="190"/>
      <c r="CH1630" s="190"/>
      <c r="CI1630" s="190"/>
      <c r="CJ1630" s="190"/>
      <c r="CK1630" s="190"/>
      <c r="CL1630" s="190"/>
      <c r="CN1630" s="201"/>
      <c r="CO1630" s="190"/>
      <c r="CP1630" s="190"/>
      <c r="CQ1630" s="190"/>
      <c r="CR1630" s="190"/>
      <c r="CS1630" s="190"/>
      <c r="CT1630" s="190"/>
      <c r="CU1630" s="190"/>
      <c r="CV1630" s="190"/>
      <c r="CW1630" s="190"/>
      <c r="CX1630" s="190"/>
      <c r="CY1630" s="190"/>
      <c r="CZ1630" s="190"/>
      <c r="DA1630" s="190"/>
      <c r="DB1630" s="190"/>
      <c r="DC1630" s="190"/>
      <c r="DD1630" s="190"/>
      <c r="DE1630" s="190"/>
      <c r="DF1630" s="190"/>
      <c r="DG1630" s="190"/>
      <c r="DH1630" s="190"/>
      <c r="DI1630" s="190"/>
      <c r="DJ1630" s="190"/>
      <c r="DK1630" s="190"/>
      <c r="DL1630" s="190"/>
    </row>
    <row r="1631" spans="1:116" x14ac:dyDescent="0.4">
      <c r="A1631" s="174"/>
      <c r="E1631" s="8"/>
      <c r="G1631" s="175" t="s">
        <v>505</v>
      </c>
      <c r="H1631" s="200"/>
      <c r="I1631" s="201"/>
      <c r="J1631" s="201"/>
      <c r="K1631" s="202"/>
      <c r="L1631" s="202"/>
      <c r="M1631" s="202"/>
      <c r="N1631" s="202"/>
      <c r="O1631" s="202"/>
      <c r="P1631" s="202"/>
      <c r="R1631" s="202"/>
      <c r="S1631" s="190"/>
      <c r="T1631" s="190"/>
      <c r="U1631" s="190"/>
      <c r="V1631" s="190"/>
      <c r="W1631" s="190"/>
      <c r="X1631" s="190"/>
      <c r="Y1631" s="190"/>
      <c r="Z1631" s="190"/>
      <c r="AA1631" s="190"/>
      <c r="AB1631" s="190"/>
      <c r="AC1631" s="190"/>
      <c r="AD1631" s="190"/>
      <c r="AE1631" s="190"/>
      <c r="AF1631" s="190"/>
      <c r="AG1631" s="190"/>
      <c r="AH1631" s="190"/>
      <c r="AI1631" s="190"/>
      <c r="AJ1631" s="190"/>
      <c r="AK1631" s="190"/>
      <c r="AL1631" s="190"/>
      <c r="AM1631" s="190"/>
      <c r="AN1631" s="190"/>
      <c r="AO1631" s="190"/>
      <c r="AP1631" s="190"/>
      <c r="AQ1631" s="190"/>
      <c r="AR1631" s="190"/>
      <c r="AS1631" s="190"/>
      <c r="AT1631" s="190"/>
      <c r="AU1631" s="190"/>
      <c r="AV1631" s="190"/>
      <c r="AW1631" s="190"/>
      <c r="AX1631" s="190"/>
      <c r="AY1631" s="190"/>
      <c r="AZ1631" s="190"/>
      <c r="BA1631" s="190"/>
      <c r="BB1631" s="190"/>
      <c r="BC1631" s="190"/>
      <c r="BD1631" s="190"/>
      <c r="BE1631" s="190"/>
      <c r="BF1631" s="190"/>
      <c r="BG1631" s="190"/>
      <c r="BH1631" s="190"/>
      <c r="BI1631" s="190"/>
      <c r="BJ1631" s="190"/>
      <c r="BK1631" s="190"/>
      <c r="BL1631" s="190"/>
      <c r="BM1631" s="190"/>
      <c r="BN1631" s="190"/>
      <c r="BO1631" s="190"/>
      <c r="BP1631" s="190"/>
      <c r="BQ1631" s="190"/>
      <c r="BR1631" s="190"/>
      <c r="BS1631" s="190"/>
      <c r="BT1631" s="190"/>
      <c r="BU1631" s="190"/>
      <c r="BV1631" s="190"/>
      <c r="BW1631" s="190"/>
      <c r="BX1631" s="190"/>
      <c r="BY1631" s="190"/>
      <c r="BZ1631" s="190"/>
      <c r="CA1631" s="190"/>
      <c r="CB1631" s="190"/>
      <c r="CC1631" s="190"/>
      <c r="CD1631" s="190"/>
      <c r="CE1631" s="190"/>
      <c r="CF1631" s="190"/>
      <c r="CG1631" s="190"/>
      <c r="CH1631" s="190"/>
      <c r="CI1631" s="190"/>
      <c r="CJ1631" s="190"/>
      <c r="CK1631" s="190"/>
      <c r="CL1631" s="190"/>
      <c r="CN1631" s="201"/>
      <c r="CO1631" s="190"/>
      <c r="CP1631" s="190"/>
      <c r="CQ1631" s="190"/>
      <c r="CR1631" s="190"/>
      <c r="CS1631" s="190"/>
      <c r="CT1631" s="190"/>
      <c r="CU1631" s="190"/>
      <c r="CV1631" s="190"/>
      <c r="CW1631" s="190"/>
      <c r="CX1631" s="190"/>
      <c r="CY1631" s="190"/>
      <c r="CZ1631" s="190"/>
      <c r="DA1631" s="190"/>
      <c r="DB1631" s="190"/>
      <c r="DC1631" s="190"/>
      <c r="DD1631" s="190"/>
      <c r="DE1631" s="190"/>
      <c r="DF1631" s="190"/>
      <c r="DG1631" s="190"/>
      <c r="DH1631" s="190"/>
      <c r="DI1631" s="190"/>
      <c r="DJ1631" s="190"/>
      <c r="DK1631" s="190"/>
      <c r="DL1631" s="190"/>
    </row>
    <row r="1632" spans="1:116" x14ac:dyDescent="0.4">
      <c r="A1632" s="174"/>
      <c r="E1632" s="8"/>
      <c r="G1632" s="175" t="s">
        <v>463</v>
      </c>
      <c r="H1632" s="200"/>
      <c r="I1632" s="201"/>
      <c r="J1632" s="201"/>
      <c r="K1632" s="202"/>
      <c r="L1632" s="202"/>
      <c r="M1632" s="202"/>
      <c r="N1632" s="202"/>
      <c r="O1632" s="202"/>
      <c r="P1632" s="202"/>
      <c r="R1632" s="202"/>
      <c r="S1632" s="190" t="str">
        <f t="shared" ref="S1632:AX1632" si="2215">S$22</f>
        <v>S$18</v>
      </c>
      <c r="T1632" s="190" t="str">
        <f t="shared" si="2215"/>
        <v>T$18</v>
      </c>
      <c r="U1632" s="190" t="str">
        <f t="shared" si="2215"/>
        <v>U$18</v>
      </c>
      <c r="V1632" s="190" t="str">
        <f t="shared" si="2215"/>
        <v>V$18</v>
      </c>
      <c r="W1632" s="190" t="str">
        <f t="shared" si="2215"/>
        <v>W$18</v>
      </c>
      <c r="X1632" s="190" t="str">
        <f t="shared" si="2215"/>
        <v>X$18</v>
      </c>
      <c r="Y1632" s="190" t="str">
        <f t="shared" si="2215"/>
        <v>Y$18</v>
      </c>
      <c r="Z1632" s="190" t="str">
        <f t="shared" si="2215"/>
        <v>Z$18</v>
      </c>
      <c r="AA1632" s="190" t="str">
        <f t="shared" si="2215"/>
        <v>AA$18</v>
      </c>
      <c r="AB1632" s="190" t="str">
        <f t="shared" si="2215"/>
        <v>AB$18</v>
      </c>
      <c r="AC1632" s="190" t="str">
        <f t="shared" si="2215"/>
        <v>AC$18</v>
      </c>
      <c r="AD1632" s="190" t="str">
        <f t="shared" si="2215"/>
        <v>AD$18</v>
      </c>
      <c r="AE1632" s="190" t="str">
        <f t="shared" si="2215"/>
        <v>AE$18</v>
      </c>
      <c r="AF1632" s="190" t="str">
        <f t="shared" si="2215"/>
        <v>AF$18</v>
      </c>
      <c r="AG1632" s="190" t="str">
        <f t="shared" si="2215"/>
        <v>AG$18</v>
      </c>
      <c r="AH1632" s="190" t="str">
        <f t="shared" si="2215"/>
        <v>AH$18</v>
      </c>
      <c r="AI1632" s="190" t="str">
        <f t="shared" si="2215"/>
        <v>AI$18</v>
      </c>
      <c r="AJ1632" s="190" t="str">
        <f t="shared" si="2215"/>
        <v>AJ$18</v>
      </c>
      <c r="AK1632" s="190" t="str">
        <f t="shared" si="2215"/>
        <v>AK$18</v>
      </c>
      <c r="AL1632" s="190" t="str">
        <f t="shared" si="2215"/>
        <v>AL$18</v>
      </c>
      <c r="AM1632" s="190" t="str">
        <f t="shared" si="2215"/>
        <v>AM$18</v>
      </c>
      <c r="AN1632" s="190" t="str">
        <f t="shared" si="2215"/>
        <v>AN$18</v>
      </c>
      <c r="AO1632" s="190" t="str">
        <f t="shared" si="2215"/>
        <v>AO$18</v>
      </c>
      <c r="AP1632" s="190" t="str">
        <f t="shared" si="2215"/>
        <v>AP$18</v>
      </c>
      <c r="AQ1632" s="190" t="str">
        <f t="shared" si="2215"/>
        <v>AQ$18</v>
      </c>
      <c r="AR1632" s="190" t="str">
        <f t="shared" si="2215"/>
        <v>AR$18</v>
      </c>
      <c r="AS1632" s="190" t="str">
        <f t="shared" si="2215"/>
        <v>AS$18</v>
      </c>
      <c r="AT1632" s="190" t="str">
        <f t="shared" si="2215"/>
        <v>AT$18</v>
      </c>
      <c r="AU1632" s="190" t="str">
        <f t="shared" si="2215"/>
        <v>AU$18</v>
      </c>
      <c r="AV1632" s="190" t="str">
        <f t="shared" si="2215"/>
        <v>AV$18</v>
      </c>
      <c r="AW1632" s="190" t="str">
        <f t="shared" si="2215"/>
        <v>AW$18</v>
      </c>
      <c r="AX1632" s="190" t="str">
        <f t="shared" si="2215"/>
        <v>AX$18</v>
      </c>
      <c r="AY1632" s="190" t="str">
        <f t="shared" ref="AY1632:CD1632" si="2216">AY$22</f>
        <v>AY$18</v>
      </c>
      <c r="AZ1632" s="190" t="str">
        <f t="shared" si="2216"/>
        <v>AZ$18</v>
      </c>
      <c r="BA1632" s="190" t="str">
        <f t="shared" si="2216"/>
        <v>BA$18</v>
      </c>
      <c r="BB1632" s="190" t="str">
        <f t="shared" si="2216"/>
        <v>BB$18</v>
      </c>
      <c r="BC1632" s="190" t="str">
        <f t="shared" si="2216"/>
        <v>BC$18</v>
      </c>
      <c r="BD1632" s="190" t="str">
        <f t="shared" si="2216"/>
        <v>BD$18</v>
      </c>
      <c r="BE1632" s="190" t="str">
        <f t="shared" si="2216"/>
        <v>BE$18</v>
      </c>
      <c r="BF1632" s="190" t="str">
        <f t="shared" si="2216"/>
        <v>BF$18</v>
      </c>
      <c r="BG1632" s="190" t="str">
        <f t="shared" si="2216"/>
        <v>BG$18</v>
      </c>
      <c r="BH1632" s="190" t="str">
        <f t="shared" si="2216"/>
        <v>BH$18</v>
      </c>
      <c r="BI1632" s="190" t="str">
        <f t="shared" si="2216"/>
        <v>BI$18</v>
      </c>
      <c r="BJ1632" s="190" t="str">
        <f t="shared" si="2216"/>
        <v>BJ$18</v>
      </c>
      <c r="BK1632" s="190" t="str">
        <f t="shared" si="2216"/>
        <v>BK$18</v>
      </c>
      <c r="BL1632" s="190" t="str">
        <f t="shared" si="2216"/>
        <v>BL$18</v>
      </c>
      <c r="BM1632" s="190" t="str">
        <f t="shared" si="2216"/>
        <v>BM$18</v>
      </c>
      <c r="BN1632" s="190" t="str">
        <f t="shared" si="2216"/>
        <v>BN$18</v>
      </c>
      <c r="BO1632" s="190" t="str">
        <f t="shared" si="2216"/>
        <v>BO$18</v>
      </c>
      <c r="BP1632" s="190" t="str">
        <f t="shared" si="2216"/>
        <v>BP$18</v>
      </c>
      <c r="BQ1632" s="190" t="str">
        <f t="shared" si="2216"/>
        <v>BQ$18</v>
      </c>
      <c r="BR1632" s="190" t="str">
        <f t="shared" si="2216"/>
        <v>BR$18</v>
      </c>
      <c r="BS1632" s="190" t="str">
        <f t="shared" si="2216"/>
        <v>BS$18</v>
      </c>
      <c r="BT1632" s="190" t="str">
        <f t="shared" si="2216"/>
        <v>BT$18</v>
      </c>
      <c r="BU1632" s="190" t="str">
        <f t="shared" si="2216"/>
        <v>BU$18</v>
      </c>
      <c r="BV1632" s="190" t="str">
        <f t="shared" si="2216"/>
        <v>BV$18</v>
      </c>
      <c r="BW1632" s="190" t="str">
        <f t="shared" si="2216"/>
        <v>BW$18</v>
      </c>
      <c r="BX1632" s="190" t="str">
        <f t="shared" si="2216"/>
        <v>BX$18</v>
      </c>
      <c r="BY1632" s="190" t="str">
        <f t="shared" si="2216"/>
        <v>BY$18</v>
      </c>
      <c r="BZ1632" s="190" t="str">
        <f t="shared" si="2216"/>
        <v>BZ$18</v>
      </c>
      <c r="CA1632" s="190" t="str">
        <f t="shared" si="2216"/>
        <v>CA$18</v>
      </c>
      <c r="CB1632" s="190" t="str">
        <f t="shared" si="2216"/>
        <v>CB$18</v>
      </c>
      <c r="CC1632" s="190" t="str">
        <f t="shared" si="2216"/>
        <v>CC$18</v>
      </c>
      <c r="CD1632" s="190" t="str">
        <f t="shared" si="2216"/>
        <v>CD$18</v>
      </c>
      <c r="CE1632" s="190" t="str">
        <f t="shared" ref="CE1632:CL1632" si="2217">CE$22</f>
        <v>CE$18</v>
      </c>
      <c r="CF1632" s="190" t="str">
        <f t="shared" si="2217"/>
        <v>CF$18</v>
      </c>
      <c r="CG1632" s="190" t="str">
        <f t="shared" si="2217"/>
        <v>CG$18</v>
      </c>
      <c r="CH1632" s="190" t="str">
        <f t="shared" si="2217"/>
        <v>CH$18</v>
      </c>
      <c r="CI1632" s="190" t="str">
        <f t="shared" si="2217"/>
        <v>CI$18</v>
      </c>
      <c r="CJ1632" s="190" t="str">
        <f t="shared" si="2217"/>
        <v>CJ$18</v>
      </c>
      <c r="CK1632" s="190" t="str">
        <f t="shared" si="2217"/>
        <v>CK$18</v>
      </c>
      <c r="CL1632" s="190" t="str">
        <f t="shared" si="2217"/>
        <v>CL$18</v>
      </c>
      <c r="CN1632" s="201"/>
      <c r="CO1632" s="190" t="str">
        <f t="shared" ref="CO1632:DL1632" si="2218">CO$22</f>
        <v>CO$18</v>
      </c>
      <c r="CP1632" s="190" t="str">
        <f t="shared" si="2218"/>
        <v>CP$18</v>
      </c>
      <c r="CQ1632" s="190" t="str">
        <f t="shared" si="2218"/>
        <v>CQ$18</v>
      </c>
      <c r="CR1632" s="190" t="str">
        <f t="shared" si="2218"/>
        <v>CR$18</v>
      </c>
      <c r="CS1632" s="190" t="str">
        <f t="shared" si="2218"/>
        <v>CS$18</v>
      </c>
      <c r="CT1632" s="190" t="str">
        <f t="shared" si="2218"/>
        <v>CT$18</v>
      </c>
      <c r="CU1632" s="190" t="str">
        <f t="shared" si="2218"/>
        <v>CU$18</v>
      </c>
      <c r="CV1632" s="190" t="str">
        <f t="shared" si="2218"/>
        <v>CV$18</v>
      </c>
      <c r="CW1632" s="190" t="str">
        <f t="shared" si="2218"/>
        <v>CW$18</v>
      </c>
      <c r="CX1632" s="190" t="str">
        <f t="shared" si="2218"/>
        <v>CX$18</v>
      </c>
      <c r="CY1632" s="190" t="str">
        <f t="shared" si="2218"/>
        <v>CY$18</v>
      </c>
      <c r="CZ1632" s="190" t="str">
        <f t="shared" si="2218"/>
        <v>CZ$18</v>
      </c>
      <c r="DA1632" s="190" t="str">
        <f t="shared" si="2218"/>
        <v>DA$18</v>
      </c>
      <c r="DB1632" s="190" t="str">
        <f t="shared" si="2218"/>
        <v>DB$18</v>
      </c>
      <c r="DC1632" s="190" t="str">
        <f t="shared" si="2218"/>
        <v>DC$18</v>
      </c>
      <c r="DD1632" s="190" t="str">
        <f t="shared" si="2218"/>
        <v>DD$18</v>
      </c>
      <c r="DE1632" s="190" t="str">
        <f t="shared" si="2218"/>
        <v>DE$18</v>
      </c>
      <c r="DF1632" s="190" t="str">
        <f t="shared" si="2218"/>
        <v>DF$18</v>
      </c>
      <c r="DG1632" s="190" t="str">
        <f t="shared" si="2218"/>
        <v>DG$18</v>
      </c>
      <c r="DH1632" s="190" t="str">
        <f t="shared" si="2218"/>
        <v>DH$18</v>
      </c>
      <c r="DI1632" s="190" t="str">
        <f t="shared" si="2218"/>
        <v>DI$18</v>
      </c>
      <c r="DJ1632" s="190" t="str">
        <f t="shared" si="2218"/>
        <v>DJ$18</v>
      </c>
      <c r="DK1632" s="190" t="str">
        <f t="shared" si="2218"/>
        <v>DK$18</v>
      </c>
      <c r="DL1632" s="190" t="str">
        <f t="shared" si="2218"/>
        <v>DL$18</v>
      </c>
    </row>
    <row r="1633" spans="1:116" x14ac:dyDescent="0.4">
      <c r="A1633" s="174"/>
      <c r="E1633" s="8"/>
      <c r="G1633" s="175" t="s">
        <v>464</v>
      </c>
      <c r="H1633" s="200"/>
      <c r="I1633" s="201"/>
      <c r="J1633" s="201"/>
      <c r="K1633" s="202"/>
      <c r="L1633" s="202"/>
      <c r="M1633" s="202"/>
      <c r="N1633" s="202"/>
      <c r="O1633" s="202"/>
      <c r="P1633" s="202"/>
      <c r="R1633" s="202"/>
      <c r="S1633" s="190" t="str">
        <f t="shared" ref="S1633:AX1633" si="2219">S$23</f>
        <v>S$19</v>
      </c>
      <c r="T1633" s="190" t="str">
        <f t="shared" si="2219"/>
        <v>T$19</v>
      </c>
      <c r="U1633" s="190" t="str">
        <f t="shared" si="2219"/>
        <v>U$19</v>
      </c>
      <c r="V1633" s="190" t="str">
        <f t="shared" si="2219"/>
        <v>V$19</v>
      </c>
      <c r="W1633" s="190" t="str">
        <f t="shared" si="2219"/>
        <v>W$19</v>
      </c>
      <c r="X1633" s="190" t="str">
        <f t="shared" si="2219"/>
        <v>X$19</v>
      </c>
      <c r="Y1633" s="190" t="str">
        <f t="shared" si="2219"/>
        <v>Y$19</v>
      </c>
      <c r="Z1633" s="190" t="str">
        <f t="shared" si="2219"/>
        <v>Z$19</v>
      </c>
      <c r="AA1633" s="190" t="str">
        <f t="shared" si="2219"/>
        <v>AA$19</v>
      </c>
      <c r="AB1633" s="190" t="str">
        <f t="shared" si="2219"/>
        <v>AB$19</v>
      </c>
      <c r="AC1633" s="190" t="str">
        <f t="shared" si="2219"/>
        <v>AC$19</v>
      </c>
      <c r="AD1633" s="190" t="str">
        <f t="shared" si="2219"/>
        <v>AD$19</v>
      </c>
      <c r="AE1633" s="190" t="str">
        <f t="shared" si="2219"/>
        <v>AE$19</v>
      </c>
      <c r="AF1633" s="190" t="str">
        <f t="shared" si="2219"/>
        <v>AF$19</v>
      </c>
      <c r="AG1633" s="190" t="str">
        <f t="shared" si="2219"/>
        <v>AG$19</v>
      </c>
      <c r="AH1633" s="190" t="str">
        <f t="shared" si="2219"/>
        <v>AH$19</v>
      </c>
      <c r="AI1633" s="190" t="str">
        <f t="shared" si="2219"/>
        <v>AI$19</v>
      </c>
      <c r="AJ1633" s="190" t="str">
        <f t="shared" si="2219"/>
        <v>AJ$19</v>
      </c>
      <c r="AK1633" s="190" t="str">
        <f t="shared" si="2219"/>
        <v>AK$19</v>
      </c>
      <c r="AL1633" s="190" t="str">
        <f t="shared" si="2219"/>
        <v>AL$19</v>
      </c>
      <c r="AM1633" s="190" t="str">
        <f t="shared" si="2219"/>
        <v>AM$19</v>
      </c>
      <c r="AN1633" s="190" t="str">
        <f t="shared" si="2219"/>
        <v>AN$19</v>
      </c>
      <c r="AO1633" s="190" t="str">
        <f t="shared" si="2219"/>
        <v>AO$19</v>
      </c>
      <c r="AP1633" s="190" t="str">
        <f t="shared" si="2219"/>
        <v>AP$19</v>
      </c>
      <c r="AQ1633" s="190" t="str">
        <f t="shared" si="2219"/>
        <v>AQ$19</v>
      </c>
      <c r="AR1633" s="190" t="str">
        <f t="shared" si="2219"/>
        <v>AR$19</v>
      </c>
      <c r="AS1633" s="190" t="str">
        <f t="shared" si="2219"/>
        <v>AS$19</v>
      </c>
      <c r="AT1633" s="190" t="str">
        <f t="shared" si="2219"/>
        <v>AT$19</v>
      </c>
      <c r="AU1633" s="190" t="str">
        <f t="shared" si="2219"/>
        <v>AU$19</v>
      </c>
      <c r="AV1633" s="190" t="str">
        <f t="shared" si="2219"/>
        <v>AV$19</v>
      </c>
      <c r="AW1633" s="190" t="str">
        <f t="shared" si="2219"/>
        <v>AW$19</v>
      </c>
      <c r="AX1633" s="190" t="str">
        <f t="shared" si="2219"/>
        <v>AX$19</v>
      </c>
      <c r="AY1633" s="190" t="str">
        <f t="shared" ref="AY1633:CD1633" si="2220">AY$23</f>
        <v>AY$19</v>
      </c>
      <c r="AZ1633" s="190" t="str">
        <f t="shared" si="2220"/>
        <v>AZ$19</v>
      </c>
      <c r="BA1633" s="190" t="str">
        <f t="shared" si="2220"/>
        <v>BA$19</v>
      </c>
      <c r="BB1633" s="190" t="str">
        <f t="shared" si="2220"/>
        <v>BB$19</v>
      </c>
      <c r="BC1633" s="190" t="str">
        <f t="shared" si="2220"/>
        <v>BC$19</v>
      </c>
      <c r="BD1633" s="190" t="str">
        <f t="shared" si="2220"/>
        <v>BD$19</v>
      </c>
      <c r="BE1633" s="190" t="str">
        <f t="shared" si="2220"/>
        <v>BE$19</v>
      </c>
      <c r="BF1633" s="190" t="str">
        <f t="shared" si="2220"/>
        <v>BF$19</v>
      </c>
      <c r="BG1633" s="190" t="str">
        <f t="shared" si="2220"/>
        <v>BG$19</v>
      </c>
      <c r="BH1633" s="190" t="str">
        <f t="shared" si="2220"/>
        <v>BH$19</v>
      </c>
      <c r="BI1633" s="190" t="str">
        <f t="shared" si="2220"/>
        <v>BI$19</v>
      </c>
      <c r="BJ1633" s="190" t="str">
        <f t="shared" si="2220"/>
        <v>BJ$19</v>
      </c>
      <c r="BK1633" s="190" t="str">
        <f t="shared" si="2220"/>
        <v>BK$19</v>
      </c>
      <c r="BL1633" s="190" t="str">
        <f t="shared" si="2220"/>
        <v>BL$19</v>
      </c>
      <c r="BM1633" s="190" t="str">
        <f t="shared" si="2220"/>
        <v>BM$19</v>
      </c>
      <c r="BN1633" s="190" t="str">
        <f t="shared" si="2220"/>
        <v>BN$19</v>
      </c>
      <c r="BO1633" s="190" t="str">
        <f t="shared" si="2220"/>
        <v>BO$19</v>
      </c>
      <c r="BP1633" s="190" t="str">
        <f t="shared" si="2220"/>
        <v>BP$19</v>
      </c>
      <c r="BQ1633" s="190" t="str">
        <f t="shared" si="2220"/>
        <v>BQ$19</v>
      </c>
      <c r="BR1633" s="190" t="str">
        <f t="shared" si="2220"/>
        <v>BR$19</v>
      </c>
      <c r="BS1633" s="190" t="str">
        <f t="shared" si="2220"/>
        <v>BS$19</v>
      </c>
      <c r="BT1633" s="190" t="str">
        <f t="shared" si="2220"/>
        <v>BT$19</v>
      </c>
      <c r="BU1633" s="190" t="str">
        <f t="shared" si="2220"/>
        <v>BU$19</v>
      </c>
      <c r="BV1633" s="190" t="str">
        <f t="shared" si="2220"/>
        <v>BV$19</v>
      </c>
      <c r="BW1633" s="190" t="str">
        <f t="shared" si="2220"/>
        <v>BW$19</v>
      </c>
      <c r="BX1633" s="190" t="str">
        <f t="shared" si="2220"/>
        <v>BX$19</v>
      </c>
      <c r="BY1633" s="190" t="str">
        <f t="shared" si="2220"/>
        <v>BY$19</v>
      </c>
      <c r="BZ1633" s="190" t="str">
        <f t="shared" si="2220"/>
        <v>BZ$19</v>
      </c>
      <c r="CA1633" s="190" t="str">
        <f t="shared" si="2220"/>
        <v>CA$19</v>
      </c>
      <c r="CB1633" s="190" t="str">
        <f t="shared" si="2220"/>
        <v>CB$19</v>
      </c>
      <c r="CC1633" s="190" t="str">
        <f t="shared" si="2220"/>
        <v>CC$19</v>
      </c>
      <c r="CD1633" s="190" t="str">
        <f t="shared" si="2220"/>
        <v>CD$19</v>
      </c>
      <c r="CE1633" s="190" t="str">
        <f t="shared" ref="CE1633:CL1633" si="2221">CE$23</f>
        <v>CE$19</v>
      </c>
      <c r="CF1633" s="190" t="str">
        <f t="shared" si="2221"/>
        <v>CF$19</v>
      </c>
      <c r="CG1633" s="190" t="str">
        <f t="shared" si="2221"/>
        <v>CG$19</v>
      </c>
      <c r="CH1633" s="190" t="str">
        <f t="shared" si="2221"/>
        <v>CH$19</v>
      </c>
      <c r="CI1633" s="190" t="str">
        <f t="shared" si="2221"/>
        <v>CI$19</v>
      </c>
      <c r="CJ1633" s="190" t="str">
        <f t="shared" si="2221"/>
        <v>CJ$19</v>
      </c>
      <c r="CK1633" s="190" t="str">
        <f t="shared" si="2221"/>
        <v>CK$19</v>
      </c>
      <c r="CL1633" s="190" t="str">
        <f t="shared" si="2221"/>
        <v>CL$19</v>
      </c>
      <c r="CN1633" s="201"/>
      <c r="CO1633" s="190" t="str">
        <f t="shared" ref="CO1633:DL1633" si="2222">CO$23</f>
        <v>CO$19</v>
      </c>
      <c r="CP1633" s="190" t="str">
        <f t="shared" si="2222"/>
        <v>CP$19</v>
      </c>
      <c r="CQ1633" s="190" t="str">
        <f t="shared" si="2222"/>
        <v>CQ$19</v>
      </c>
      <c r="CR1633" s="190" t="str">
        <f t="shared" si="2222"/>
        <v>CR$19</v>
      </c>
      <c r="CS1633" s="190" t="str">
        <f t="shared" si="2222"/>
        <v>CS$19</v>
      </c>
      <c r="CT1633" s="190" t="str">
        <f t="shared" si="2222"/>
        <v>CT$19</v>
      </c>
      <c r="CU1633" s="190" t="str">
        <f t="shared" si="2222"/>
        <v>CU$19</v>
      </c>
      <c r="CV1633" s="190" t="str">
        <f t="shared" si="2222"/>
        <v>CV$19</v>
      </c>
      <c r="CW1633" s="190" t="str">
        <f t="shared" si="2222"/>
        <v>CW$19</v>
      </c>
      <c r="CX1633" s="190" t="str">
        <f t="shared" si="2222"/>
        <v>CX$19</v>
      </c>
      <c r="CY1633" s="190" t="str">
        <f t="shared" si="2222"/>
        <v>CY$19</v>
      </c>
      <c r="CZ1633" s="190" t="str">
        <f t="shared" si="2222"/>
        <v>CZ$19</v>
      </c>
      <c r="DA1633" s="190" t="str">
        <f t="shared" si="2222"/>
        <v>DA$19</v>
      </c>
      <c r="DB1633" s="190" t="str">
        <f t="shared" si="2222"/>
        <v>DB$19</v>
      </c>
      <c r="DC1633" s="190" t="str">
        <f t="shared" si="2222"/>
        <v>DC$19</v>
      </c>
      <c r="DD1633" s="190" t="str">
        <f t="shared" si="2222"/>
        <v>DD$19</v>
      </c>
      <c r="DE1633" s="190" t="str">
        <f t="shared" si="2222"/>
        <v>DE$19</v>
      </c>
      <c r="DF1633" s="190" t="str">
        <f t="shared" si="2222"/>
        <v>DF$19</v>
      </c>
      <c r="DG1633" s="190" t="str">
        <f t="shared" si="2222"/>
        <v>DG$19</v>
      </c>
      <c r="DH1633" s="190" t="str">
        <f t="shared" si="2222"/>
        <v>DH$19</v>
      </c>
      <c r="DI1633" s="190" t="str">
        <f t="shared" si="2222"/>
        <v>DI$19</v>
      </c>
      <c r="DJ1633" s="190" t="str">
        <f t="shared" si="2222"/>
        <v>DJ$19</v>
      </c>
      <c r="DK1633" s="190" t="str">
        <f t="shared" si="2222"/>
        <v>DK$19</v>
      </c>
      <c r="DL1633" s="190" t="str">
        <f t="shared" si="2222"/>
        <v>DL$19</v>
      </c>
    </row>
    <row r="1634" spans="1:116" x14ac:dyDescent="0.4">
      <c r="A1634" s="48" t="s">
        <v>218</v>
      </c>
      <c r="B1634" s="31" t="s">
        <v>81</v>
      </c>
      <c r="C1634" s="31"/>
      <c r="D1634" t="s">
        <v>775</v>
      </c>
      <c r="E1634" s="8" t="str">
        <f t="shared" ref="E1634:E1643" si="2223">ROW()&amp;" "&amp;D1634</f>
        <v>1634 SUBR-S</v>
      </c>
      <c r="F1634" t="s">
        <v>345</v>
      </c>
      <c r="G1634" s="70" t="s">
        <v>167</v>
      </c>
      <c r="H1634" s="48"/>
      <c r="I1634" s="297"/>
      <c r="J1634" s="297"/>
      <c r="K1634" s="48"/>
      <c r="L1634" s="48"/>
      <c r="M1634" s="48"/>
      <c r="N1634" s="48"/>
      <c r="O1634" s="48"/>
      <c r="P1634" s="48"/>
      <c r="R1634" s="70"/>
      <c r="S1634" s="298"/>
      <c r="T1634" s="298"/>
      <c r="U1634" s="298"/>
      <c r="V1634" s="298"/>
      <c r="W1634" s="298"/>
      <c r="X1634" s="298"/>
      <c r="Y1634" s="298"/>
      <c r="Z1634" s="298"/>
      <c r="AA1634" s="298"/>
      <c r="AB1634" s="298"/>
      <c r="AC1634" s="298"/>
      <c r="AD1634" s="298"/>
      <c r="AE1634" s="298"/>
      <c r="AF1634" s="298"/>
      <c r="AG1634" s="298"/>
      <c r="AH1634" s="298"/>
      <c r="AI1634" s="298"/>
      <c r="AJ1634" s="298"/>
      <c r="AK1634" s="298"/>
      <c r="AL1634" s="298"/>
      <c r="AM1634" s="298"/>
      <c r="AN1634" s="298"/>
      <c r="AO1634" s="298"/>
      <c r="AP1634" s="298"/>
      <c r="AQ1634" s="298"/>
      <c r="AR1634" s="298"/>
      <c r="AS1634" s="298"/>
      <c r="AT1634" s="298"/>
      <c r="AU1634" s="298"/>
      <c r="AV1634" s="298"/>
      <c r="AW1634" s="298"/>
      <c r="AX1634" s="298"/>
      <c r="AY1634" s="298"/>
      <c r="AZ1634" s="298"/>
      <c r="BA1634" s="298"/>
      <c r="BB1634" s="298"/>
      <c r="BC1634" s="298"/>
      <c r="BD1634" s="298"/>
      <c r="BE1634" s="298"/>
      <c r="BF1634" s="298"/>
      <c r="BG1634" s="298"/>
      <c r="BH1634" s="298"/>
      <c r="BI1634" s="298"/>
      <c r="BJ1634" s="298"/>
      <c r="BK1634" s="298"/>
      <c r="BL1634" s="298"/>
      <c r="BM1634" s="298"/>
      <c r="BN1634" s="298"/>
      <c r="BO1634" s="298"/>
      <c r="BP1634" s="298"/>
      <c r="BQ1634" s="298"/>
      <c r="BR1634" s="298"/>
      <c r="BS1634" s="298"/>
      <c r="BT1634" s="298"/>
      <c r="BU1634" s="298"/>
      <c r="BV1634" s="298"/>
      <c r="BW1634" s="298"/>
      <c r="BX1634" s="298"/>
      <c r="BY1634" s="298"/>
      <c r="BZ1634" s="298"/>
      <c r="CA1634" s="298"/>
      <c r="CB1634" s="298"/>
      <c r="CC1634" s="298"/>
      <c r="CD1634" s="298"/>
      <c r="CE1634" s="298"/>
      <c r="CF1634" s="298"/>
      <c r="CG1634" s="298"/>
      <c r="CH1634" s="298"/>
      <c r="CI1634" s="298"/>
      <c r="CJ1634" s="298"/>
      <c r="CK1634" s="298"/>
      <c r="CL1634" s="298"/>
      <c r="CN1634" s="297"/>
      <c r="CO1634" s="298"/>
      <c r="CP1634" s="298"/>
      <c r="CQ1634" s="298"/>
      <c r="CR1634" s="298"/>
      <c r="CS1634" s="298"/>
      <c r="CT1634" s="298"/>
      <c r="CU1634" s="298"/>
      <c r="CV1634" s="298"/>
      <c r="CW1634" s="298"/>
      <c r="CX1634" s="298"/>
      <c r="CY1634" s="298"/>
      <c r="CZ1634" s="298"/>
      <c r="DA1634" s="298"/>
      <c r="DB1634" s="298"/>
      <c r="DC1634" s="298"/>
      <c r="DD1634" s="298"/>
      <c r="DE1634" s="298"/>
      <c r="DF1634" s="298"/>
      <c r="DG1634" s="298"/>
      <c r="DH1634" s="298"/>
      <c r="DI1634" s="298"/>
      <c r="DJ1634" s="298"/>
      <c r="DK1634" s="298"/>
      <c r="DL1634" s="298"/>
    </row>
    <row r="1635" spans="1:116" x14ac:dyDescent="0.4">
      <c r="B1635" s="6"/>
      <c r="C1635" s="6"/>
      <c r="D1635" t="s">
        <v>775</v>
      </c>
      <c r="E1635" s="8" t="str">
        <f t="shared" si="2223"/>
        <v>1635 SUBR-S</v>
      </c>
      <c r="G1635" s="95" t="s">
        <v>444</v>
      </c>
      <c r="H1635" s="12"/>
      <c r="I1635" s="60"/>
      <c r="J1635" s="60"/>
      <c r="S1635" s="72"/>
      <c r="T1635" s="72"/>
      <c r="U1635" s="72"/>
      <c r="V1635" s="72"/>
      <c r="W1635" s="72"/>
      <c r="X1635" s="72"/>
      <c r="Y1635" s="72"/>
      <c r="Z1635" s="72"/>
      <c r="AA1635" s="72"/>
      <c r="AB1635" s="72"/>
      <c r="AC1635" s="72"/>
      <c r="AD1635" s="72"/>
      <c r="AE1635" s="72"/>
      <c r="AF1635" s="72"/>
      <c r="AG1635" s="72"/>
      <c r="AH1635" s="72"/>
      <c r="AI1635" s="72"/>
      <c r="AJ1635" s="72"/>
      <c r="AK1635" s="72"/>
      <c r="AL1635" s="72"/>
      <c r="AM1635" s="72"/>
      <c r="AN1635" s="72"/>
      <c r="AO1635" s="72"/>
      <c r="AP1635" s="72"/>
      <c r="AQ1635" s="72"/>
      <c r="AR1635" s="72"/>
      <c r="AS1635" s="72"/>
      <c r="AT1635" s="72"/>
      <c r="AU1635" s="72"/>
      <c r="AV1635" s="72"/>
      <c r="AW1635" s="72"/>
      <c r="AX1635" s="72"/>
      <c r="AY1635" s="72"/>
      <c r="AZ1635" s="72"/>
      <c r="BA1635" s="72"/>
      <c r="BB1635" s="72"/>
      <c r="BC1635" s="72"/>
      <c r="BD1635" s="72"/>
      <c r="BE1635" s="72"/>
      <c r="BF1635" s="72"/>
      <c r="BG1635" s="72"/>
      <c r="BH1635" s="72"/>
      <c r="BI1635" s="72"/>
      <c r="BJ1635" s="72"/>
      <c r="BK1635" s="72"/>
      <c r="BL1635" s="72"/>
      <c r="BM1635" s="72"/>
      <c r="BN1635" s="72"/>
      <c r="BO1635" s="72"/>
      <c r="BP1635" s="72"/>
      <c r="BQ1635" s="72"/>
      <c r="BR1635" s="72"/>
      <c r="BS1635" s="72"/>
      <c r="BT1635" s="72"/>
      <c r="BU1635" s="72"/>
      <c r="BV1635" s="72"/>
      <c r="BW1635" s="72"/>
      <c r="BX1635" s="72"/>
      <c r="BY1635" s="72"/>
      <c r="BZ1635" s="72"/>
      <c r="CA1635" s="72"/>
      <c r="CB1635" s="72"/>
      <c r="CC1635" s="72"/>
      <c r="CD1635" s="72"/>
      <c r="CE1635" s="72"/>
      <c r="CF1635" s="72"/>
      <c r="CG1635" s="72"/>
      <c r="CH1635" s="72"/>
      <c r="CI1635" s="72"/>
      <c r="CJ1635" s="72"/>
      <c r="CK1635" s="72"/>
      <c r="CL1635" s="72"/>
      <c r="CN1635" s="60"/>
      <c r="CO1635" s="72"/>
      <c r="CP1635" s="72"/>
      <c r="CQ1635" s="72"/>
      <c r="CR1635" s="72"/>
      <c r="CS1635" s="72"/>
      <c r="CT1635" s="72"/>
      <c r="CU1635" s="72"/>
      <c r="CV1635" s="72"/>
      <c r="CW1635" s="72"/>
      <c r="CX1635" s="72"/>
      <c r="CY1635" s="72"/>
      <c r="CZ1635" s="72"/>
      <c r="DA1635" s="72"/>
      <c r="DB1635" s="72"/>
      <c r="DC1635" s="72"/>
      <c r="DD1635" s="72"/>
      <c r="DE1635" s="72"/>
      <c r="DF1635" s="72"/>
      <c r="DG1635" s="72"/>
      <c r="DH1635" s="72"/>
      <c r="DI1635" s="72"/>
      <c r="DJ1635" s="72"/>
      <c r="DK1635" s="72"/>
      <c r="DL1635" s="72"/>
    </row>
    <row r="1636" spans="1:116" x14ac:dyDescent="0.4">
      <c r="B1636" s="6"/>
      <c r="C1636" s="6"/>
      <c r="D1636" t="s">
        <v>775</v>
      </c>
      <c r="E1636" s="8" t="str">
        <f t="shared" si="2223"/>
        <v>1636 SUBR-S</v>
      </c>
      <c r="G1636" s="158" t="s">
        <v>71</v>
      </c>
      <c r="K1636" s="15">
        <f>SUMIF($4:$4,K$2-1,1634:1634)</f>
        <v>0</v>
      </c>
      <c r="L1636" s="15">
        <f ca="1">K1641</f>
        <v>873.31583344098976</v>
      </c>
      <c r="M1636" s="15">
        <f ca="1">L1641</f>
        <v>559.23660365944113</v>
      </c>
      <c r="N1636" s="15">
        <f ca="1">M1641</f>
        <v>389.52072352166994</v>
      </c>
      <c r="O1636" s="15">
        <f ca="1">N1641</f>
        <v>297.8130356526824</v>
      </c>
      <c r="P1636" s="15">
        <f ca="1">O1641</f>
        <v>248.25786139645848</v>
      </c>
      <c r="R1636" s="15"/>
      <c r="S1636" s="76">
        <f t="shared" ref="S1636" si="2224">R1641</f>
        <v>0</v>
      </c>
      <c r="T1636" s="76">
        <f t="shared" ref="T1636:AY1636" ca="1" si="2225">S1641</f>
        <v>95</v>
      </c>
      <c r="U1636" s="76">
        <f t="shared" ca="1" si="2225"/>
        <v>185.25</v>
      </c>
      <c r="V1636" s="76">
        <f t="shared" ca="1" si="2225"/>
        <v>270.98750000000001</v>
      </c>
      <c r="W1636" s="76">
        <f t="shared" ca="1" si="2225"/>
        <v>352.43812500000001</v>
      </c>
      <c r="X1636" s="76">
        <f t="shared" ca="1" si="2225"/>
        <v>429.81621875000002</v>
      </c>
      <c r="Y1636" s="76">
        <f t="shared" ca="1" si="2225"/>
        <v>503.32540781249998</v>
      </c>
      <c r="Z1636" s="76">
        <f t="shared" ca="1" si="2225"/>
        <v>573.15913742187502</v>
      </c>
      <c r="AA1636" s="76">
        <f t="shared" ca="1" si="2225"/>
        <v>639.50118055078121</v>
      </c>
      <c r="AB1636" s="76">
        <f t="shared" ca="1" si="2225"/>
        <v>702.52612152324218</v>
      </c>
      <c r="AC1636" s="76">
        <f t="shared" ca="1" si="2225"/>
        <v>762.39981544708007</v>
      </c>
      <c r="AD1636" s="76">
        <f t="shared" ca="1" si="2225"/>
        <v>819.27982467472611</v>
      </c>
      <c r="AE1636" s="76">
        <f t="shared" ca="1" si="2225"/>
        <v>873.31583344098976</v>
      </c>
      <c r="AF1636" s="76">
        <f t="shared" ca="1" si="2225"/>
        <v>839.15004176894024</v>
      </c>
      <c r="AG1636" s="76">
        <f t="shared" ca="1" si="2225"/>
        <v>806.69253968049327</v>
      </c>
      <c r="AH1636" s="76">
        <f t="shared" ca="1" si="2225"/>
        <v>775.85791269646859</v>
      </c>
      <c r="AI1636" s="76">
        <f t="shared" ca="1" si="2225"/>
        <v>746.56501706164511</v>
      </c>
      <c r="AJ1636" s="76">
        <f t="shared" ca="1" si="2225"/>
        <v>718.73676620856281</v>
      </c>
      <c r="AK1636" s="76">
        <f t="shared" ca="1" si="2225"/>
        <v>692.29992789813468</v>
      </c>
      <c r="AL1636" s="76">
        <f t="shared" ca="1" si="2225"/>
        <v>667.18493150322797</v>
      </c>
      <c r="AM1636" s="76">
        <f t="shared" ca="1" si="2225"/>
        <v>643.32568492806661</v>
      </c>
      <c r="AN1636" s="76">
        <f t="shared" ca="1" si="2225"/>
        <v>620.65940068166333</v>
      </c>
      <c r="AO1636" s="76">
        <f t="shared" ca="1" si="2225"/>
        <v>599.12643064758015</v>
      </c>
      <c r="AP1636" s="76">
        <f t="shared" ca="1" si="2225"/>
        <v>578.67010911520117</v>
      </c>
      <c r="AQ1636" s="76">
        <f t="shared" ca="1" si="2225"/>
        <v>559.23660365944113</v>
      </c>
      <c r="AR1636" s="76">
        <f t="shared" ca="1" si="2225"/>
        <v>540.77477347646902</v>
      </c>
      <c r="AS1636" s="76">
        <f t="shared" ca="1" si="2225"/>
        <v>523.23603480264558</v>
      </c>
      <c r="AT1636" s="76">
        <f t="shared" ca="1" si="2225"/>
        <v>506.57423306251331</v>
      </c>
      <c r="AU1636" s="76">
        <f t="shared" ca="1" si="2225"/>
        <v>490.74552140938761</v>
      </c>
      <c r="AV1636" s="76">
        <f t="shared" ca="1" si="2225"/>
        <v>475.70824533891823</v>
      </c>
      <c r="AW1636" s="76">
        <f t="shared" ca="1" si="2225"/>
        <v>461.42283307197232</v>
      </c>
      <c r="AX1636" s="76">
        <f t="shared" ca="1" si="2225"/>
        <v>447.85169141837372</v>
      </c>
      <c r="AY1636" s="76">
        <f t="shared" ca="1" si="2225"/>
        <v>434.95910684745502</v>
      </c>
      <c r="AZ1636" s="76">
        <f t="shared" ref="AZ1636:CE1636" ca="1" si="2226">AY1641</f>
        <v>422.71115150508228</v>
      </c>
      <c r="BA1636" s="76">
        <f t="shared" ca="1" si="2226"/>
        <v>411.07559392982819</v>
      </c>
      <c r="BB1636" s="76">
        <f t="shared" ca="1" si="2226"/>
        <v>400.02181423333678</v>
      </c>
      <c r="BC1636" s="76">
        <f t="shared" ca="1" si="2226"/>
        <v>389.52072352166994</v>
      </c>
      <c r="BD1636" s="76">
        <f t="shared" ca="1" si="2226"/>
        <v>379.54468734558645</v>
      </c>
      <c r="BE1636" s="76">
        <f t="shared" ca="1" si="2226"/>
        <v>370.06745297830713</v>
      </c>
      <c r="BF1636" s="76">
        <f t="shared" ca="1" si="2226"/>
        <v>361.0640803293918</v>
      </c>
      <c r="BG1636" s="76">
        <f t="shared" ca="1" si="2226"/>
        <v>352.51087631292222</v>
      </c>
      <c r="BH1636" s="76">
        <f t="shared" ca="1" si="2226"/>
        <v>344.38533249727612</v>
      </c>
      <c r="BI1636" s="76">
        <f t="shared" ca="1" si="2226"/>
        <v>336.66606587241233</v>
      </c>
      <c r="BJ1636" s="76">
        <f t="shared" ca="1" si="2226"/>
        <v>329.33276257879174</v>
      </c>
      <c r="BK1636" s="76">
        <f t="shared" ca="1" si="2226"/>
        <v>322.36612444985218</v>
      </c>
      <c r="BL1636" s="76">
        <f t="shared" ca="1" si="2226"/>
        <v>315.74781822735957</v>
      </c>
      <c r="BM1636" s="76">
        <f t="shared" ca="1" si="2226"/>
        <v>309.46042731599158</v>
      </c>
      <c r="BN1636" s="76">
        <f t="shared" ca="1" si="2226"/>
        <v>303.487405950192</v>
      </c>
      <c r="BO1636" s="76">
        <f t="shared" ca="1" si="2226"/>
        <v>297.8130356526824</v>
      </c>
      <c r="BP1636" s="76">
        <f t="shared" ca="1" si="2226"/>
        <v>292.42238387004829</v>
      </c>
      <c r="BQ1636" s="76">
        <f t="shared" ca="1" si="2226"/>
        <v>287.30126467654588</v>
      </c>
      <c r="BR1636" s="76">
        <f t="shared" ca="1" si="2226"/>
        <v>282.43620144271858</v>
      </c>
      <c r="BS1636" s="76">
        <f t="shared" ca="1" si="2226"/>
        <v>277.81439137058265</v>
      </c>
      <c r="BT1636" s="76">
        <f t="shared" ca="1" si="2226"/>
        <v>273.42367180205355</v>
      </c>
      <c r="BU1636" s="76">
        <f t="shared" ca="1" si="2226"/>
        <v>269.25248821195089</v>
      </c>
      <c r="BV1636" s="76">
        <f t="shared" ca="1" si="2226"/>
        <v>265.28986380135336</v>
      </c>
      <c r="BW1636" s="76">
        <f t="shared" ca="1" si="2226"/>
        <v>261.52537061128567</v>
      </c>
      <c r="BX1636" s="76">
        <f t="shared" ca="1" si="2226"/>
        <v>257.94910208072139</v>
      </c>
      <c r="BY1636" s="76">
        <f t="shared" ca="1" si="2226"/>
        <v>254.55164697668533</v>
      </c>
      <c r="BZ1636" s="76">
        <f t="shared" ca="1" si="2226"/>
        <v>251.32406462785107</v>
      </c>
      <c r="CA1636" s="76">
        <f t="shared" ca="1" si="2226"/>
        <v>248.25786139645848</v>
      </c>
      <c r="CB1636" s="76">
        <f t="shared" ca="1" si="2226"/>
        <v>245.34496832663552</v>
      </c>
      <c r="CC1636" s="76">
        <f t="shared" ca="1" si="2226"/>
        <v>242.57771991030376</v>
      </c>
      <c r="CD1636" s="76">
        <f t="shared" ca="1" si="2226"/>
        <v>239.94883391478857</v>
      </c>
      <c r="CE1636" s="76">
        <f t="shared" ca="1" si="2226"/>
        <v>237.45139221904913</v>
      </c>
      <c r="CF1636" s="76">
        <f t="shared" ref="CF1636:CL1636" ca="1" si="2227">CE1641</f>
        <v>235.07882260809666</v>
      </c>
      <c r="CG1636" s="76">
        <f t="shared" ca="1" si="2227"/>
        <v>232.82488147769183</v>
      </c>
      <c r="CH1636" s="76">
        <f t="shared" ca="1" si="2227"/>
        <v>230.68363740380724</v>
      </c>
      <c r="CI1636" s="76">
        <f t="shared" ca="1" si="2227"/>
        <v>228.64945553361687</v>
      </c>
      <c r="CJ1636" s="76">
        <f t="shared" ca="1" si="2227"/>
        <v>226.71698275693603</v>
      </c>
      <c r="CK1636" s="76">
        <f t="shared" ca="1" si="2227"/>
        <v>224.88113361908924</v>
      </c>
      <c r="CL1636" s="76">
        <f t="shared" ca="1" si="2227"/>
        <v>223.13707693813478</v>
      </c>
      <c r="CO1636" s="76">
        <f t="shared" ref="CO1636:DL1636" si="2228">CN1641</f>
        <v>0</v>
      </c>
      <c r="CP1636" s="76" t="e">
        <f t="shared" ca="1" si="2228"/>
        <v>#N/A</v>
      </c>
      <c r="CQ1636" s="76" t="e">
        <f t="shared" ca="1" si="2228"/>
        <v>#N/A</v>
      </c>
      <c r="CR1636" s="76" t="e">
        <f t="shared" ca="1" si="2228"/>
        <v>#N/A</v>
      </c>
      <c r="CS1636" s="76" t="e">
        <f t="shared" ca="1" si="2228"/>
        <v>#N/A</v>
      </c>
      <c r="CT1636" s="76" t="e">
        <f t="shared" ca="1" si="2228"/>
        <v>#N/A</v>
      </c>
      <c r="CU1636" s="76" t="e">
        <f t="shared" ca="1" si="2228"/>
        <v>#N/A</v>
      </c>
      <c r="CV1636" s="76" t="e">
        <f t="shared" ca="1" si="2228"/>
        <v>#N/A</v>
      </c>
      <c r="CW1636" s="76" t="e">
        <f t="shared" ca="1" si="2228"/>
        <v>#N/A</v>
      </c>
      <c r="CX1636" s="76" t="e">
        <f t="shared" ca="1" si="2228"/>
        <v>#N/A</v>
      </c>
      <c r="CY1636" s="76" t="e">
        <f t="shared" ca="1" si="2228"/>
        <v>#N/A</v>
      </c>
      <c r="CZ1636" s="76" t="e">
        <f t="shared" ca="1" si="2228"/>
        <v>#N/A</v>
      </c>
      <c r="DA1636" s="76" t="e">
        <f t="shared" ca="1" si="2228"/>
        <v>#N/A</v>
      </c>
      <c r="DB1636" s="76" t="e">
        <f t="shared" ca="1" si="2228"/>
        <v>#N/A</v>
      </c>
      <c r="DC1636" s="76" t="e">
        <f t="shared" ca="1" si="2228"/>
        <v>#N/A</v>
      </c>
      <c r="DD1636" s="76" t="e">
        <f t="shared" ca="1" si="2228"/>
        <v>#N/A</v>
      </c>
      <c r="DE1636" s="76" t="e">
        <f t="shared" ca="1" si="2228"/>
        <v>#N/A</v>
      </c>
      <c r="DF1636" s="76" t="e">
        <f t="shared" ca="1" si="2228"/>
        <v>#N/A</v>
      </c>
      <c r="DG1636" s="76" t="e">
        <f t="shared" ca="1" si="2228"/>
        <v>#N/A</v>
      </c>
      <c r="DH1636" s="76" t="e">
        <f t="shared" ca="1" si="2228"/>
        <v>#N/A</v>
      </c>
      <c r="DI1636" s="76" t="e">
        <f t="shared" ca="1" si="2228"/>
        <v>#N/A</v>
      </c>
      <c r="DJ1636" s="76" t="e">
        <f t="shared" ca="1" si="2228"/>
        <v>#N/A</v>
      </c>
      <c r="DK1636" s="76" t="e">
        <f t="shared" ca="1" si="2228"/>
        <v>#N/A</v>
      </c>
      <c r="DL1636" s="76" t="e">
        <f t="shared" ca="1" si="2228"/>
        <v>#N/A</v>
      </c>
    </row>
    <row r="1637" spans="1:116" x14ac:dyDescent="0.4">
      <c r="B1637" t="str">
        <f>E1637</f>
        <v>1637 SUBR-S</v>
      </c>
      <c r="D1637" t="s">
        <v>775</v>
      </c>
      <c r="E1637" s="8" t="str">
        <f t="shared" si="2223"/>
        <v>1637 SUBR-S</v>
      </c>
      <c r="G1637" s="145" t="s">
        <v>168</v>
      </c>
      <c r="H1637" s="12"/>
      <c r="I1637" s="60"/>
      <c r="J1637" s="60"/>
      <c r="K1637" s="18">
        <v>100</v>
      </c>
      <c r="L1637" s="18">
        <v>1000</v>
      </c>
      <c r="M1637" s="18">
        <v>1000</v>
      </c>
      <c r="N1637" s="18">
        <v>1000</v>
      </c>
      <c r="O1637" s="18">
        <v>1000</v>
      </c>
      <c r="P1637" s="18">
        <v>1000</v>
      </c>
      <c r="R1637" s="19"/>
      <c r="S1637" s="147" cm="1">
        <f t="array" ref="S1637">INDEX($K:$P,ROW(),MATCH(S$3,$K$2:$P$2,0))</f>
        <v>100</v>
      </c>
      <c r="T1637" s="147" cm="1">
        <f t="array" ref="T1637">INDEX($K:$P,ROW(),MATCH(T$3,$K$2:$P$2,0))</f>
        <v>100</v>
      </c>
      <c r="U1637" s="147" cm="1">
        <f t="array" ref="U1637">INDEX($K:$P,ROW(),MATCH(U$3,$K$2:$P$2,0))</f>
        <v>100</v>
      </c>
      <c r="V1637" s="147" cm="1">
        <f t="array" ref="V1637">INDEX($K:$P,ROW(),MATCH(V$3,$K$2:$P$2,0))</f>
        <v>100</v>
      </c>
      <c r="W1637" s="147" cm="1">
        <f t="array" ref="W1637">INDEX($K:$P,ROW(),MATCH(W$3,$K$2:$P$2,0))</f>
        <v>100</v>
      </c>
      <c r="X1637" s="147" cm="1">
        <f t="array" ref="X1637">INDEX($K:$P,ROW(),MATCH(X$3,$K$2:$P$2,0))</f>
        <v>100</v>
      </c>
      <c r="Y1637" s="147" cm="1">
        <f t="array" ref="Y1637">INDEX($K:$P,ROW(),MATCH(Y$3,$K$2:$P$2,0))</f>
        <v>100</v>
      </c>
      <c r="Z1637" s="147" cm="1">
        <f t="array" ref="Z1637">INDEX($K:$P,ROW(),MATCH(Z$3,$K$2:$P$2,0))</f>
        <v>100</v>
      </c>
      <c r="AA1637" s="147" cm="1">
        <f t="array" ref="AA1637">INDEX($K:$P,ROW(),MATCH(AA$3,$K$2:$P$2,0))</f>
        <v>100</v>
      </c>
      <c r="AB1637" s="147" cm="1">
        <f t="array" ref="AB1637">INDEX($K:$P,ROW(),MATCH(AB$3,$K$2:$P$2,0))</f>
        <v>100</v>
      </c>
      <c r="AC1637" s="147" cm="1">
        <f t="array" ref="AC1637">INDEX($K:$P,ROW(),MATCH(AC$3,$K$2:$P$2,0))</f>
        <v>100</v>
      </c>
      <c r="AD1637" s="147" cm="1">
        <f t="array" ref="AD1637">INDEX($K:$P,ROW(),MATCH(AD$3,$K$2:$P$2,0))</f>
        <v>100</v>
      </c>
      <c r="AE1637" s="147" cm="1">
        <f t="array" ref="AE1637">INDEX($K:$P,ROW(),MATCH(AE$3,$K$2:$P$2,0))</f>
        <v>1000</v>
      </c>
      <c r="AF1637" s="147" cm="1">
        <f t="array" ref="AF1637">INDEX($K:$P,ROW(),MATCH(AF$3,$K$2:$P$2,0))</f>
        <v>1000</v>
      </c>
      <c r="AG1637" s="147" cm="1">
        <f t="array" ref="AG1637">INDEX($K:$P,ROW(),MATCH(AG$3,$K$2:$P$2,0))</f>
        <v>1000</v>
      </c>
      <c r="AH1637" s="147" cm="1">
        <f t="array" ref="AH1637">INDEX($K:$P,ROW(),MATCH(AH$3,$K$2:$P$2,0))</f>
        <v>1000</v>
      </c>
      <c r="AI1637" s="147" cm="1">
        <f t="array" ref="AI1637">INDEX($K:$P,ROW(),MATCH(AI$3,$K$2:$P$2,0))</f>
        <v>1000</v>
      </c>
      <c r="AJ1637" s="147" cm="1">
        <f t="array" ref="AJ1637">INDEX($K:$P,ROW(),MATCH(AJ$3,$K$2:$P$2,0))</f>
        <v>1000</v>
      </c>
      <c r="AK1637" s="147" cm="1">
        <f t="array" ref="AK1637">INDEX($K:$P,ROW(),MATCH(AK$3,$K$2:$P$2,0))</f>
        <v>1000</v>
      </c>
      <c r="AL1637" s="147" cm="1">
        <f t="array" ref="AL1637">INDEX($K:$P,ROW(),MATCH(AL$3,$K$2:$P$2,0))</f>
        <v>1000</v>
      </c>
      <c r="AM1637" s="147" cm="1">
        <f t="array" ref="AM1637">INDEX($K:$P,ROW(),MATCH(AM$3,$K$2:$P$2,0))</f>
        <v>1000</v>
      </c>
      <c r="AN1637" s="147" cm="1">
        <f t="array" ref="AN1637">INDEX($K:$P,ROW(),MATCH(AN$3,$K$2:$P$2,0))</f>
        <v>1000</v>
      </c>
      <c r="AO1637" s="147" cm="1">
        <f t="array" ref="AO1637">INDEX($K:$P,ROW(),MATCH(AO$3,$K$2:$P$2,0))</f>
        <v>1000</v>
      </c>
      <c r="AP1637" s="147" cm="1">
        <f t="array" ref="AP1637">INDEX($K:$P,ROW(),MATCH(AP$3,$K$2:$P$2,0))</f>
        <v>1000</v>
      </c>
      <c r="AQ1637" s="147" cm="1">
        <f t="array" ref="AQ1637">INDEX($K:$P,ROW(),MATCH(AQ$3,$K$2:$P$2,0))</f>
        <v>1000</v>
      </c>
      <c r="AR1637" s="147" cm="1">
        <f t="array" ref="AR1637">INDEX($K:$P,ROW(),MATCH(AR$3,$K$2:$P$2,0))</f>
        <v>1000</v>
      </c>
      <c r="AS1637" s="147" cm="1">
        <f t="array" ref="AS1637">INDEX($K:$P,ROW(),MATCH(AS$3,$K$2:$P$2,0))</f>
        <v>1000</v>
      </c>
      <c r="AT1637" s="147" cm="1">
        <f t="array" ref="AT1637">INDEX($K:$P,ROW(),MATCH(AT$3,$K$2:$P$2,0))</f>
        <v>1000</v>
      </c>
      <c r="AU1637" s="147" cm="1">
        <f t="array" ref="AU1637">INDEX($K:$P,ROW(),MATCH(AU$3,$K$2:$P$2,0))</f>
        <v>1000</v>
      </c>
      <c r="AV1637" s="147" cm="1">
        <f t="array" ref="AV1637">INDEX($K:$P,ROW(),MATCH(AV$3,$K$2:$P$2,0))</f>
        <v>1000</v>
      </c>
      <c r="AW1637" s="147" cm="1">
        <f t="array" ref="AW1637">INDEX($K:$P,ROW(),MATCH(AW$3,$K$2:$P$2,0))</f>
        <v>1000</v>
      </c>
      <c r="AX1637" s="147" cm="1">
        <f t="array" ref="AX1637">INDEX($K:$P,ROW(),MATCH(AX$3,$K$2:$P$2,0))</f>
        <v>1000</v>
      </c>
      <c r="AY1637" s="147" cm="1">
        <f t="array" ref="AY1637">INDEX($K:$P,ROW(),MATCH(AY$3,$K$2:$P$2,0))</f>
        <v>1000</v>
      </c>
      <c r="AZ1637" s="147" cm="1">
        <f t="array" ref="AZ1637">INDEX($K:$P,ROW(),MATCH(AZ$3,$K$2:$P$2,0))</f>
        <v>1000</v>
      </c>
      <c r="BA1637" s="147" cm="1">
        <f t="array" ref="BA1637">INDEX($K:$P,ROW(),MATCH(BA$3,$K$2:$P$2,0))</f>
        <v>1000</v>
      </c>
      <c r="BB1637" s="147" cm="1">
        <f t="array" ref="BB1637">INDEX($K:$P,ROW(),MATCH(BB$3,$K$2:$P$2,0))</f>
        <v>1000</v>
      </c>
      <c r="BC1637" s="147" cm="1">
        <f t="array" ref="BC1637">INDEX($K:$P,ROW(),MATCH(BC$3,$K$2:$P$2,0))</f>
        <v>1000</v>
      </c>
      <c r="BD1637" s="147" cm="1">
        <f t="array" ref="BD1637">INDEX($K:$P,ROW(),MATCH(BD$3,$K$2:$P$2,0))</f>
        <v>1000</v>
      </c>
      <c r="BE1637" s="147" cm="1">
        <f t="array" ref="BE1637">INDEX($K:$P,ROW(),MATCH(BE$3,$K$2:$P$2,0))</f>
        <v>1000</v>
      </c>
      <c r="BF1637" s="147" cm="1">
        <f t="array" ref="BF1637">INDEX($K:$P,ROW(),MATCH(BF$3,$K$2:$P$2,0))</f>
        <v>1000</v>
      </c>
      <c r="BG1637" s="147" cm="1">
        <f t="array" ref="BG1637">INDEX($K:$P,ROW(),MATCH(BG$3,$K$2:$P$2,0))</f>
        <v>1000</v>
      </c>
      <c r="BH1637" s="147" cm="1">
        <f t="array" ref="BH1637">INDEX($K:$P,ROW(),MATCH(BH$3,$K$2:$P$2,0))</f>
        <v>1000</v>
      </c>
      <c r="BI1637" s="147" cm="1">
        <f t="array" ref="BI1637">INDEX($K:$P,ROW(),MATCH(BI$3,$K$2:$P$2,0))</f>
        <v>1000</v>
      </c>
      <c r="BJ1637" s="147" cm="1">
        <f t="array" ref="BJ1637">INDEX($K:$P,ROW(),MATCH(BJ$3,$K$2:$P$2,0))</f>
        <v>1000</v>
      </c>
      <c r="BK1637" s="147" cm="1">
        <f t="array" ref="BK1637">INDEX($K:$P,ROW(),MATCH(BK$3,$K$2:$P$2,0))</f>
        <v>1000</v>
      </c>
      <c r="BL1637" s="147" cm="1">
        <f t="array" ref="BL1637">INDEX($K:$P,ROW(),MATCH(BL$3,$K$2:$P$2,0))</f>
        <v>1000</v>
      </c>
      <c r="BM1637" s="147" cm="1">
        <f t="array" ref="BM1637">INDEX($K:$P,ROW(),MATCH(BM$3,$K$2:$P$2,0))</f>
        <v>1000</v>
      </c>
      <c r="BN1637" s="147" cm="1">
        <f t="array" ref="BN1637">INDEX($K:$P,ROW(),MATCH(BN$3,$K$2:$P$2,0))</f>
        <v>1000</v>
      </c>
      <c r="BO1637" s="147" cm="1">
        <f t="array" ref="BO1637">INDEX($K:$P,ROW(),MATCH(BO$3,$K$2:$P$2,0))</f>
        <v>1000</v>
      </c>
      <c r="BP1637" s="147" cm="1">
        <f t="array" ref="BP1637">INDEX($K:$P,ROW(),MATCH(BP$3,$K$2:$P$2,0))</f>
        <v>1000</v>
      </c>
      <c r="BQ1637" s="147" cm="1">
        <f t="array" ref="BQ1637">INDEX($K:$P,ROW(),MATCH(BQ$3,$K$2:$P$2,0))</f>
        <v>1000</v>
      </c>
      <c r="BR1637" s="147" cm="1">
        <f t="array" ref="BR1637">INDEX($K:$P,ROW(),MATCH(BR$3,$K$2:$P$2,0))</f>
        <v>1000</v>
      </c>
      <c r="BS1637" s="147" cm="1">
        <f t="array" ref="BS1637">INDEX($K:$P,ROW(),MATCH(BS$3,$K$2:$P$2,0))</f>
        <v>1000</v>
      </c>
      <c r="BT1637" s="147" cm="1">
        <f t="array" ref="BT1637">INDEX($K:$P,ROW(),MATCH(BT$3,$K$2:$P$2,0))</f>
        <v>1000</v>
      </c>
      <c r="BU1637" s="147" cm="1">
        <f t="array" ref="BU1637">INDEX($K:$P,ROW(),MATCH(BU$3,$K$2:$P$2,0))</f>
        <v>1000</v>
      </c>
      <c r="BV1637" s="147" cm="1">
        <f t="array" ref="BV1637">INDEX($K:$P,ROW(),MATCH(BV$3,$K$2:$P$2,0))</f>
        <v>1000</v>
      </c>
      <c r="BW1637" s="147" cm="1">
        <f t="array" ref="BW1637">INDEX($K:$P,ROW(),MATCH(BW$3,$K$2:$P$2,0))</f>
        <v>1000</v>
      </c>
      <c r="BX1637" s="147" cm="1">
        <f t="array" ref="BX1637">INDEX($K:$P,ROW(),MATCH(BX$3,$K$2:$P$2,0))</f>
        <v>1000</v>
      </c>
      <c r="BY1637" s="147" cm="1">
        <f t="array" ref="BY1637">INDEX($K:$P,ROW(),MATCH(BY$3,$K$2:$P$2,0))</f>
        <v>1000</v>
      </c>
      <c r="BZ1637" s="147" cm="1">
        <f t="array" ref="BZ1637">INDEX($K:$P,ROW(),MATCH(BZ$3,$K$2:$P$2,0))</f>
        <v>1000</v>
      </c>
      <c r="CA1637" s="147" cm="1">
        <f t="array" ref="CA1637">INDEX($K:$P,ROW(),MATCH(CA$3,$K$2:$P$2,0))</f>
        <v>1000</v>
      </c>
      <c r="CB1637" s="147" cm="1">
        <f t="array" ref="CB1637">INDEX($K:$P,ROW(),MATCH(CB$3,$K$2:$P$2,0))</f>
        <v>1000</v>
      </c>
      <c r="CC1637" s="147" cm="1">
        <f t="array" ref="CC1637">INDEX($K:$P,ROW(),MATCH(CC$3,$K$2:$P$2,0))</f>
        <v>1000</v>
      </c>
      <c r="CD1637" s="147" cm="1">
        <f t="array" ref="CD1637">INDEX($K:$P,ROW(),MATCH(CD$3,$K$2:$P$2,0))</f>
        <v>1000</v>
      </c>
      <c r="CE1637" s="147" cm="1">
        <f t="array" ref="CE1637">INDEX($K:$P,ROW(),MATCH(CE$3,$K$2:$P$2,0))</f>
        <v>1000</v>
      </c>
      <c r="CF1637" s="147" cm="1">
        <f t="array" ref="CF1637">INDEX($K:$P,ROW(),MATCH(CF$3,$K$2:$P$2,0))</f>
        <v>1000</v>
      </c>
      <c r="CG1637" s="147" cm="1">
        <f t="array" ref="CG1637">INDEX($K:$P,ROW(),MATCH(CG$3,$K$2:$P$2,0))</f>
        <v>1000</v>
      </c>
      <c r="CH1637" s="147" cm="1">
        <f t="array" ref="CH1637">INDEX($K:$P,ROW(),MATCH(CH$3,$K$2:$P$2,0))</f>
        <v>1000</v>
      </c>
      <c r="CI1637" s="147" cm="1">
        <f t="array" ref="CI1637">INDEX($K:$P,ROW(),MATCH(CI$3,$K$2:$P$2,0))</f>
        <v>1000</v>
      </c>
      <c r="CJ1637" s="147" cm="1">
        <f t="array" ref="CJ1637">INDEX($K:$P,ROW(),MATCH(CJ$3,$K$2:$P$2,0))</f>
        <v>1000</v>
      </c>
      <c r="CK1637" s="147" cm="1">
        <f t="array" ref="CK1637">INDEX($K:$P,ROW(),MATCH(CK$3,$K$2:$P$2,0))</f>
        <v>1000</v>
      </c>
      <c r="CL1637" s="147" cm="1">
        <f t="array" ref="CL1637">INDEX($K:$P,ROW(),MATCH(CL$3,$K$2:$P$2,0))</f>
        <v>1000</v>
      </c>
      <c r="CN1637" s="60"/>
      <c r="CO1637" s="147" t="e" cm="1">
        <f t="array" ref="CO1637">INDEX($K:$P,ROW(),MATCH(CO$3,$K$2:$P$2,0))</f>
        <v>#N/A</v>
      </c>
      <c r="CP1637" s="147" t="e" cm="1">
        <f t="array" ref="CP1637">INDEX($K:$P,ROW(),MATCH(CP$3,$K$2:$P$2,0))</f>
        <v>#N/A</v>
      </c>
      <c r="CQ1637" s="147" t="e" cm="1">
        <f t="array" ref="CQ1637">INDEX($K:$P,ROW(),MATCH(CQ$3,$K$2:$P$2,0))</f>
        <v>#N/A</v>
      </c>
      <c r="CR1637" s="147" t="e" cm="1">
        <f t="array" ref="CR1637">INDEX($K:$P,ROW(),MATCH(CR$3,$K$2:$P$2,0))</f>
        <v>#N/A</v>
      </c>
      <c r="CS1637" s="147" t="e" cm="1">
        <f t="array" ref="CS1637">INDEX($K:$P,ROW(),MATCH(CS$3,$K$2:$P$2,0))</f>
        <v>#N/A</v>
      </c>
      <c r="CT1637" s="147" t="e" cm="1">
        <f t="array" ref="CT1637">INDEX($K:$P,ROW(),MATCH(CT$3,$K$2:$P$2,0))</f>
        <v>#N/A</v>
      </c>
      <c r="CU1637" s="147" t="e" cm="1">
        <f t="array" ref="CU1637">INDEX($K:$P,ROW(),MATCH(CU$3,$K$2:$P$2,0))</f>
        <v>#N/A</v>
      </c>
      <c r="CV1637" s="147" t="e" cm="1">
        <f t="array" ref="CV1637">INDEX($K:$P,ROW(),MATCH(CV$3,$K$2:$P$2,0))</f>
        <v>#N/A</v>
      </c>
      <c r="CW1637" s="147" t="e" cm="1">
        <f t="array" ref="CW1637">INDEX($K:$P,ROW(),MATCH(CW$3,$K$2:$P$2,0))</f>
        <v>#N/A</v>
      </c>
      <c r="CX1637" s="147" t="e" cm="1">
        <f t="array" ref="CX1637">INDEX($K:$P,ROW(),MATCH(CX$3,$K$2:$P$2,0))</f>
        <v>#N/A</v>
      </c>
      <c r="CY1637" s="147" t="e" cm="1">
        <f t="array" ref="CY1637">INDEX($K:$P,ROW(),MATCH(CY$3,$K$2:$P$2,0))</f>
        <v>#N/A</v>
      </c>
      <c r="CZ1637" s="147" t="e" cm="1">
        <f t="array" ref="CZ1637">INDEX($K:$P,ROW(),MATCH(CZ$3,$K$2:$P$2,0))</f>
        <v>#N/A</v>
      </c>
      <c r="DA1637" s="147" t="e" cm="1">
        <f t="array" ref="DA1637">INDEX($K:$P,ROW(),MATCH(DA$3,$K$2:$P$2,0))</f>
        <v>#N/A</v>
      </c>
      <c r="DB1637" s="147" t="e" cm="1">
        <f t="array" ref="DB1637">INDEX($K:$P,ROW(),MATCH(DB$3,$K$2:$P$2,0))</f>
        <v>#N/A</v>
      </c>
      <c r="DC1637" s="147" t="e" cm="1">
        <f t="array" ref="DC1637">INDEX($K:$P,ROW(),MATCH(DC$3,$K$2:$P$2,0))</f>
        <v>#N/A</v>
      </c>
      <c r="DD1637" s="147" t="e" cm="1">
        <f t="array" ref="DD1637">INDEX($K:$P,ROW(),MATCH(DD$3,$K$2:$P$2,0))</f>
        <v>#N/A</v>
      </c>
      <c r="DE1637" s="147" t="e" cm="1">
        <f t="array" ref="DE1637">INDEX($K:$P,ROW(),MATCH(DE$3,$K$2:$P$2,0))</f>
        <v>#N/A</v>
      </c>
      <c r="DF1637" s="147" t="e" cm="1">
        <f t="array" ref="DF1637">INDEX($K:$P,ROW(),MATCH(DF$3,$K$2:$P$2,0))</f>
        <v>#N/A</v>
      </c>
      <c r="DG1637" s="147" t="e" cm="1">
        <f t="array" ref="DG1637">INDEX($K:$P,ROW(),MATCH(DG$3,$K$2:$P$2,0))</f>
        <v>#N/A</v>
      </c>
      <c r="DH1637" s="147" t="e" cm="1">
        <f t="array" ref="DH1637">INDEX($K:$P,ROW(),MATCH(DH$3,$K$2:$P$2,0))</f>
        <v>#N/A</v>
      </c>
      <c r="DI1637" s="147" t="e" cm="1">
        <f t="array" ref="DI1637">INDEX($K:$P,ROW(),MATCH(DI$3,$K$2:$P$2,0))</f>
        <v>#N/A</v>
      </c>
      <c r="DJ1637" s="147" t="e" cm="1">
        <f t="array" ref="DJ1637">INDEX($K:$P,ROW(),MATCH(DJ$3,$K$2:$P$2,0))</f>
        <v>#N/A</v>
      </c>
      <c r="DK1637" s="147" t="e" cm="1">
        <f t="array" ref="DK1637">INDEX($K:$P,ROW(),MATCH(DK$3,$K$2:$P$2,0))</f>
        <v>#N/A</v>
      </c>
      <c r="DL1637" s="147" t="e" cm="1">
        <f t="array" ref="DL1637">INDEX($K:$P,ROW(),MATCH(DL$3,$K$2:$P$2,0))</f>
        <v>#N/A</v>
      </c>
    </row>
    <row r="1638" spans="1:116" x14ac:dyDescent="0.4">
      <c r="B1638" s="6"/>
      <c r="C1638" s="6"/>
      <c r="D1638" t="s">
        <v>775</v>
      </c>
      <c r="E1638" s="8" t="str">
        <f t="shared" si="2223"/>
        <v>1638 SUBR-S</v>
      </c>
      <c r="G1638" s="158" t="s">
        <v>72</v>
      </c>
      <c r="K1638" s="34">
        <f t="shared" ref="K1638:P1638" ca="1" si="2229">SUMIF($3:$3,K$2,1638:1638)</f>
        <v>1200</v>
      </c>
      <c r="L1638" s="34">
        <f t="shared" ca="1" si="2229"/>
        <v>120</v>
      </c>
      <c r="M1638" s="34">
        <f t="shared" ca="1" si="2229"/>
        <v>120</v>
      </c>
      <c r="N1638" s="34">
        <f t="shared" ca="1" si="2229"/>
        <v>120</v>
      </c>
      <c r="O1638" s="34">
        <f t="shared" ca="1" si="2229"/>
        <v>120</v>
      </c>
      <c r="P1638" s="34">
        <f t="shared" ca="1" si="2229"/>
        <v>120</v>
      </c>
      <c r="R1638" s="15"/>
      <c r="S1638" s="76" cm="1">
        <f t="array" aca="1" ref="S1638" ca="1">ROUNDDOWN(INDIRECT(S1628)/S1637,0)</f>
        <v>100</v>
      </c>
      <c r="T1638" s="76" cm="1">
        <f t="array" aca="1" ref="T1638" ca="1">ROUNDDOWN(INDIRECT(T1628)/T1637,0)</f>
        <v>100</v>
      </c>
      <c r="U1638" s="76" cm="1">
        <f t="array" aca="1" ref="U1638" ca="1">ROUNDDOWN(INDIRECT(U1628)/U1637,0)</f>
        <v>100</v>
      </c>
      <c r="V1638" s="76" cm="1">
        <f t="array" aca="1" ref="V1638" ca="1">ROUNDDOWN(INDIRECT(V1628)/V1637,0)</f>
        <v>100</v>
      </c>
      <c r="W1638" s="76" cm="1">
        <f t="array" aca="1" ref="W1638" ca="1">ROUNDDOWN(INDIRECT(W1628)/W1637,0)</f>
        <v>100</v>
      </c>
      <c r="X1638" s="76" cm="1">
        <f t="array" aca="1" ref="X1638" ca="1">ROUNDDOWN(INDIRECT(X1628)/X1637,0)</f>
        <v>100</v>
      </c>
      <c r="Y1638" s="76" cm="1">
        <f t="array" aca="1" ref="Y1638" ca="1">ROUNDDOWN(INDIRECT(Y1628)/Y1637,0)</f>
        <v>100</v>
      </c>
      <c r="Z1638" s="76" cm="1">
        <f t="array" aca="1" ref="Z1638" ca="1">ROUNDDOWN(INDIRECT(Z1628)/Z1637,0)</f>
        <v>100</v>
      </c>
      <c r="AA1638" s="76" cm="1">
        <f t="array" aca="1" ref="AA1638" ca="1">ROUNDDOWN(INDIRECT(AA1628)/AA1637,0)</f>
        <v>100</v>
      </c>
      <c r="AB1638" s="76" cm="1">
        <f t="array" aca="1" ref="AB1638" ca="1">ROUNDDOWN(INDIRECT(AB1628)/AB1637,0)</f>
        <v>100</v>
      </c>
      <c r="AC1638" s="76" cm="1">
        <f t="array" aca="1" ref="AC1638" ca="1">ROUNDDOWN(INDIRECT(AC1628)/AC1637,0)</f>
        <v>100</v>
      </c>
      <c r="AD1638" s="76" cm="1">
        <f t="array" aca="1" ref="AD1638" ca="1">ROUNDDOWN(INDIRECT(AD1628)/AD1637,0)</f>
        <v>100</v>
      </c>
      <c r="AE1638" s="76" cm="1">
        <f t="array" aca="1" ref="AE1638" ca="1">ROUNDDOWN(INDIRECT(AE1628)/AE1637,0)</f>
        <v>10</v>
      </c>
      <c r="AF1638" s="76" cm="1">
        <f t="array" aca="1" ref="AF1638" ca="1">ROUNDDOWN(INDIRECT(AF1628)/AF1637,0)</f>
        <v>10</v>
      </c>
      <c r="AG1638" s="76" cm="1">
        <f t="array" aca="1" ref="AG1638" ca="1">ROUNDDOWN(INDIRECT(AG1628)/AG1637,0)</f>
        <v>10</v>
      </c>
      <c r="AH1638" s="76" cm="1">
        <f t="array" aca="1" ref="AH1638" ca="1">ROUNDDOWN(INDIRECT(AH1628)/AH1637,0)</f>
        <v>10</v>
      </c>
      <c r="AI1638" s="76" cm="1">
        <f t="array" aca="1" ref="AI1638" ca="1">ROUNDDOWN(INDIRECT(AI1628)/AI1637,0)</f>
        <v>10</v>
      </c>
      <c r="AJ1638" s="76" cm="1">
        <f t="array" aca="1" ref="AJ1638" ca="1">ROUNDDOWN(INDIRECT(AJ1628)/AJ1637,0)</f>
        <v>10</v>
      </c>
      <c r="AK1638" s="76" cm="1">
        <f t="array" aca="1" ref="AK1638" ca="1">ROUNDDOWN(INDIRECT(AK1628)/AK1637,0)</f>
        <v>10</v>
      </c>
      <c r="AL1638" s="76" cm="1">
        <f t="array" aca="1" ref="AL1638" ca="1">ROUNDDOWN(INDIRECT(AL1628)/AL1637,0)</f>
        <v>10</v>
      </c>
      <c r="AM1638" s="76" cm="1">
        <f t="array" aca="1" ref="AM1638" ca="1">ROUNDDOWN(INDIRECT(AM1628)/AM1637,0)</f>
        <v>10</v>
      </c>
      <c r="AN1638" s="76" cm="1">
        <f t="array" aca="1" ref="AN1638" ca="1">ROUNDDOWN(INDIRECT(AN1628)/AN1637,0)</f>
        <v>10</v>
      </c>
      <c r="AO1638" s="76" cm="1">
        <f t="array" aca="1" ref="AO1638" ca="1">ROUNDDOWN(INDIRECT(AO1628)/AO1637,0)</f>
        <v>10</v>
      </c>
      <c r="AP1638" s="76" cm="1">
        <f t="array" aca="1" ref="AP1638" ca="1">ROUNDDOWN(INDIRECT(AP1628)/AP1637,0)</f>
        <v>10</v>
      </c>
      <c r="AQ1638" s="76" cm="1">
        <f t="array" aca="1" ref="AQ1638" ca="1">ROUNDDOWN(INDIRECT(AQ1628)/AQ1637,0)</f>
        <v>10</v>
      </c>
      <c r="AR1638" s="76" cm="1">
        <f t="array" aca="1" ref="AR1638" ca="1">ROUNDDOWN(INDIRECT(AR1628)/AR1637,0)</f>
        <v>10</v>
      </c>
      <c r="AS1638" s="76" cm="1">
        <f t="array" aca="1" ref="AS1638" ca="1">ROUNDDOWN(INDIRECT(AS1628)/AS1637,0)</f>
        <v>10</v>
      </c>
      <c r="AT1638" s="76" cm="1">
        <f t="array" aca="1" ref="AT1638" ca="1">ROUNDDOWN(INDIRECT(AT1628)/AT1637,0)</f>
        <v>10</v>
      </c>
      <c r="AU1638" s="76" cm="1">
        <f t="array" aca="1" ref="AU1638" ca="1">ROUNDDOWN(INDIRECT(AU1628)/AU1637,0)</f>
        <v>10</v>
      </c>
      <c r="AV1638" s="76" cm="1">
        <f t="array" aca="1" ref="AV1638" ca="1">ROUNDDOWN(INDIRECT(AV1628)/AV1637,0)</f>
        <v>10</v>
      </c>
      <c r="AW1638" s="76" cm="1">
        <f t="array" aca="1" ref="AW1638" ca="1">ROUNDDOWN(INDIRECT(AW1628)/AW1637,0)</f>
        <v>10</v>
      </c>
      <c r="AX1638" s="76" cm="1">
        <f t="array" aca="1" ref="AX1638" ca="1">ROUNDDOWN(INDIRECT(AX1628)/AX1637,0)</f>
        <v>10</v>
      </c>
      <c r="AY1638" s="76" cm="1">
        <f t="array" aca="1" ref="AY1638" ca="1">ROUNDDOWN(INDIRECT(AY1628)/AY1637,0)</f>
        <v>10</v>
      </c>
      <c r="AZ1638" s="76" cm="1">
        <f t="array" aca="1" ref="AZ1638" ca="1">ROUNDDOWN(INDIRECT(AZ1628)/AZ1637,0)</f>
        <v>10</v>
      </c>
      <c r="BA1638" s="76" cm="1">
        <f t="array" aca="1" ref="BA1638" ca="1">ROUNDDOWN(INDIRECT(BA1628)/BA1637,0)</f>
        <v>10</v>
      </c>
      <c r="BB1638" s="76" cm="1">
        <f t="array" aca="1" ref="BB1638" ca="1">ROUNDDOWN(INDIRECT(BB1628)/BB1637,0)</f>
        <v>10</v>
      </c>
      <c r="BC1638" s="76" cm="1">
        <f t="array" aca="1" ref="BC1638" ca="1">ROUNDDOWN(INDIRECT(BC1628)/BC1637,0)</f>
        <v>10</v>
      </c>
      <c r="BD1638" s="76" cm="1">
        <f t="array" aca="1" ref="BD1638" ca="1">ROUNDDOWN(INDIRECT(BD1628)/BD1637,0)</f>
        <v>10</v>
      </c>
      <c r="BE1638" s="76" cm="1">
        <f t="array" aca="1" ref="BE1638" ca="1">ROUNDDOWN(INDIRECT(BE1628)/BE1637,0)</f>
        <v>10</v>
      </c>
      <c r="BF1638" s="76" cm="1">
        <f t="array" aca="1" ref="BF1638" ca="1">ROUNDDOWN(INDIRECT(BF1628)/BF1637,0)</f>
        <v>10</v>
      </c>
      <c r="BG1638" s="76" cm="1">
        <f t="array" aca="1" ref="BG1638" ca="1">ROUNDDOWN(INDIRECT(BG1628)/BG1637,0)</f>
        <v>10</v>
      </c>
      <c r="BH1638" s="76" cm="1">
        <f t="array" aca="1" ref="BH1638" ca="1">ROUNDDOWN(INDIRECT(BH1628)/BH1637,0)</f>
        <v>10</v>
      </c>
      <c r="BI1638" s="76" cm="1">
        <f t="array" aca="1" ref="BI1638" ca="1">ROUNDDOWN(INDIRECT(BI1628)/BI1637,0)</f>
        <v>10</v>
      </c>
      <c r="BJ1638" s="76" cm="1">
        <f t="array" aca="1" ref="BJ1638" ca="1">ROUNDDOWN(INDIRECT(BJ1628)/BJ1637,0)</f>
        <v>10</v>
      </c>
      <c r="BK1638" s="76" cm="1">
        <f t="array" aca="1" ref="BK1638" ca="1">ROUNDDOWN(INDIRECT(BK1628)/BK1637,0)</f>
        <v>10</v>
      </c>
      <c r="BL1638" s="76" cm="1">
        <f t="array" aca="1" ref="BL1638" ca="1">ROUNDDOWN(INDIRECT(BL1628)/BL1637,0)</f>
        <v>10</v>
      </c>
      <c r="BM1638" s="76" cm="1">
        <f t="array" aca="1" ref="BM1638" ca="1">ROUNDDOWN(INDIRECT(BM1628)/BM1637,0)</f>
        <v>10</v>
      </c>
      <c r="BN1638" s="76" cm="1">
        <f t="array" aca="1" ref="BN1638" ca="1">ROUNDDOWN(INDIRECT(BN1628)/BN1637,0)</f>
        <v>10</v>
      </c>
      <c r="BO1638" s="76" cm="1">
        <f t="array" aca="1" ref="BO1638" ca="1">ROUNDDOWN(INDIRECT(BO1628)/BO1637,0)</f>
        <v>10</v>
      </c>
      <c r="BP1638" s="76" cm="1">
        <f t="array" aca="1" ref="BP1638" ca="1">ROUNDDOWN(INDIRECT(BP1628)/BP1637,0)</f>
        <v>10</v>
      </c>
      <c r="BQ1638" s="76" cm="1">
        <f t="array" aca="1" ref="BQ1638" ca="1">ROUNDDOWN(INDIRECT(BQ1628)/BQ1637,0)</f>
        <v>10</v>
      </c>
      <c r="BR1638" s="76" cm="1">
        <f t="array" aca="1" ref="BR1638" ca="1">ROUNDDOWN(INDIRECT(BR1628)/BR1637,0)</f>
        <v>10</v>
      </c>
      <c r="BS1638" s="76" cm="1">
        <f t="array" aca="1" ref="BS1638" ca="1">ROUNDDOWN(INDIRECT(BS1628)/BS1637,0)</f>
        <v>10</v>
      </c>
      <c r="BT1638" s="76" cm="1">
        <f t="array" aca="1" ref="BT1638" ca="1">ROUNDDOWN(INDIRECT(BT1628)/BT1637,0)</f>
        <v>10</v>
      </c>
      <c r="BU1638" s="76" cm="1">
        <f t="array" aca="1" ref="BU1638" ca="1">ROUNDDOWN(INDIRECT(BU1628)/BU1637,0)</f>
        <v>10</v>
      </c>
      <c r="BV1638" s="76" cm="1">
        <f t="array" aca="1" ref="BV1638" ca="1">ROUNDDOWN(INDIRECT(BV1628)/BV1637,0)</f>
        <v>10</v>
      </c>
      <c r="BW1638" s="76" cm="1">
        <f t="array" aca="1" ref="BW1638" ca="1">ROUNDDOWN(INDIRECT(BW1628)/BW1637,0)</f>
        <v>10</v>
      </c>
      <c r="BX1638" s="76" cm="1">
        <f t="array" aca="1" ref="BX1638" ca="1">ROUNDDOWN(INDIRECT(BX1628)/BX1637,0)</f>
        <v>10</v>
      </c>
      <c r="BY1638" s="76" cm="1">
        <f t="array" aca="1" ref="BY1638" ca="1">ROUNDDOWN(INDIRECT(BY1628)/BY1637,0)</f>
        <v>10</v>
      </c>
      <c r="BZ1638" s="76" cm="1">
        <f t="array" aca="1" ref="BZ1638" ca="1">ROUNDDOWN(INDIRECT(BZ1628)/BZ1637,0)</f>
        <v>10</v>
      </c>
      <c r="CA1638" s="76" cm="1">
        <f t="array" aca="1" ref="CA1638" ca="1">ROUNDDOWN(INDIRECT(CA1628)/CA1637,0)</f>
        <v>10</v>
      </c>
      <c r="CB1638" s="76" cm="1">
        <f t="array" aca="1" ref="CB1638" ca="1">ROUNDDOWN(INDIRECT(CB1628)/CB1637,0)</f>
        <v>10</v>
      </c>
      <c r="CC1638" s="76" cm="1">
        <f t="array" aca="1" ref="CC1638" ca="1">ROUNDDOWN(INDIRECT(CC1628)/CC1637,0)</f>
        <v>10</v>
      </c>
      <c r="CD1638" s="76" cm="1">
        <f t="array" aca="1" ref="CD1638" ca="1">ROUNDDOWN(INDIRECT(CD1628)/CD1637,0)</f>
        <v>10</v>
      </c>
      <c r="CE1638" s="76" cm="1">
        <f t="array" aca="1" ref="CE1638" ca="1">ROUNDDOWN(INDIRECT(CE1628)/CE1637,0)</f>
        <v>10</v>
      </c>
      <c r="CF1638" s="76" cm="1">
        <f t="array" aca="1" ref="CF1638" ca="1">ROUNDDOWN(INDIRECT(CF1628)/CF1637,0)</f>
        <v>10</v>
      </c>
      <c r="CG1638" s="76" cm="1">
        <f t="array" aca="1" ref="CG1638" ca="1">ROUNDDOWN(INDIRECT(CG1628)/CG1637,0)</f>
        <v>10</v>
      </c>
      <c r="CH1638" s="76" cm="1">
        <f t="array" aca="1" ref="CH1638" ca="1">ROUNDDOWN(INDIRECT(CH1628)/CH1637,0)</f>
        <v>10</v>
      </c>
      <c r="CI1638" s="76" cm="1">
        <f t="array" aca="1" ref="CI1638" ca="1">ROUNDDOWN(INDIRECT(CI1628)/CI1637,0)</f>
        <v>10</v>
      </c>
      <c r="CJ1638" s="76" cm="1">
        <f t="array" aca="1" ref="CJ1638" ca="1">ROUNDDOWN(INDIRECT(CJ1628)/CJ1637,0)</f>
        <v>10</v>
      </c>
      <c r="CK1638" s="76" cm="1">
        <f t="array" aca="1" ref="CK1638" ca="1">ROUNDDOWN(INDIRECT(CK1628)/CK1637,0)</f>
        <v>10</v>
      </c>
      <c r="CL1638" s="76" cm="1">
        <f t="array" aca="1" ref="CL1638" ca="1">ROUNDDOWN(INDIRECT(CL1628)/CL1637,0)</f>
        <v>10</v>
      </c>
      <c r="CO1638" s="76" t="e" cm="1">
        <f t="array" aca="1" ref="CO1638" ca="1">ROUNDDOWN(INDIRECT(CO1628)/CO1637,0)</f>
        <v>#N/A</v>
      </c>
      <c r="CP1638" s="76" t="e" cm="1">
        <f t="array" aca="1" ref="CP1638" ca="1">ROUNDDOWN(INDIRECT(CP1628)/CP1637,0)</f>
        <v>#N/A</v>
      </c>
      <c r="CQ1638" s="76" t="e" cm="1">
        <f t="array" aca="1" ref="CQ1638" ca="1">ROUNDDOWN(INDIRECT(CQ1628)/CQ1637,0)</f>
        <v>#N/A</v>
      </c>
      <c r="CR1638" s="76" t="e" cm="1">
        <f t="array" aca="1" ref="CR1638" ca="1">ROUNDDOWN(INDIRECT(CR1628)/CR1637,0)</f>
        <v>#N/A</v>
      </c>
      <c r="CS1638" s="76" t="e" cm="1">
        <f t="array" aca="1" ref="CS1638" ca="1">ROUNDDOWN(INDIRECT(CS1628)/CS1637,0)</f>
        <v>#N/A</v>
      </c>
      <c r="CT1638" s="76" t="e" cm="1">
        <f t="array" aca="1" ref="CT1638" ca="1">ROUNDDOWN(INDIRECT(CT1628)/CT1637,0)</f>
        <v>#N/A</v>
      </c>
      <c r="CU1638" s="76" t="e" cm="1">
        <f t="array" aca="1" ref="CU1638" ca="1">ROUNDDOWN(INDIRECT(CU1628)/CU1637,0)</f>
        <v>#N/A</v>
      </c>
      <c r="CV1638" s="76" t="e" cm="1">
        <f t="array" aca="1" ref="CV1638" ca="1">ROUNDDOWN(INDIRECT(CV1628)/CV1637,0)</f>
        <v>#N/A</v>
      </c>
      <c r="CW1638" s="76" t="e" cm="1">
        <f t="array" aca="1" ref="CW1638" ca="1">ROUNDDOWN(INDIRECT(CW1628)/CW1637,0)</f>
        <v>#N/A</v>
      </c>
      <c r="CX1638" s="76" t="e" cm="1">
        <f t="array" aca="1" ref="CX1638" ca="1">ROUNDDOWN(INDIRECT(CX1628)/CX1637,0)</f>
        <v>#N/A</v>
      </c>
      <c r="CY1638" s="76" t="e" cm="1">
        <f t="array" aca="1" ref="CY1638" ca="1">ROUNDDOWN(INDIRECT(CY1628)/CY1637,0)</f>
        <v>#N/A</v>
      </c>
      <c r="CZ1638" s="76" t="e" cm="1">
        <f t="array" aca="1" ref="CZ1638" ca="1">ROUNDDOWN(INDIRECT(CZ1628)/CZ1637,0)</f>
        <v>#N/A</v>
      </c>
      <c r="DA1638" s="76" t="e" cm="1">
        <f t="array" aca="1" ref="DA1638" ca="1">ROUNDDOWN(INDIRECT(DA1628)/DA1637,0)</f>
        <v>#N/A</v>
      </c>
      <c r="DB1638" s="76" t="e" cm="1">
        <f t="array" aca="1" ref="DB1638" ca="1">ROUNDDOWN(INDIRECT(DB1628)/DB1637,0)</f>
        <v>#N/A</v>
      </c>
      <c r="DC1638" s="76" t="e" cm="1">
        <f t="array" aca="1" ref="DC1638" ca="1">ROUNDDOWN(INDIRECT(DC1628)/DC1637,0)</f>
        <v>#N/A</v>
      </c>
      <c r="DD1638" s="76" t="e" cm="1">
        <f t="array" aca="1" ref="DD1638" ca="1">ROUNDDOWN(INDIRECT(DD1628)/DD1637,0)</f>
        <v>#N/A</v>
      </c>
      <c r="DE1638" s="76" t="e" cm="1">
        <f t="array" aca="1" ref="DE1638" ca="1">ROUNDDOWN(INDIRECT(DE1628)/DE1637,0)</f>
        <v>#N/A</v>
      </c>
      <c r="DF1638" s="76" t="e" cm="1">
        <f t="array" aca="1" ref="DF1638" ca="1">ROUNDDOWN(INDIRECT(DF1628)/DF1637,0)</f>
        <v>#N/A</v>
      </c>
      <c r="DG1638" s="76" t="e" cm="1">
        <f t="array" aca="1" ref="DG1638" ca="1">ROUNDDOWN(INDIRECT(DG1628)/DG1637,0)</f>
        <v>#N/A</v>
      </c>
      <c r="DH1638" s="76" t="e" cm="1">
        <f t="array" aca="1" ref="DH1638" ca="1">ROUNDDOWN(INDIRECT(DH1628)/DH1637,0)</f>
        <v>#N/A</v>
      </c>
      <c r="DI1638" s="76" t="e" cm="1">
        <f t="array" aca="1" ref="DI1638" ca="1">ROUNDDOWN(INDIRECT(DI1628)/DI1637,0)</f>
        <v>#N/A</v>
      </c>
      <c r="DJ1638" s="76" t="e" cm="1">
        <f t="array" aca="1" ref="DJ1638" ca="1">ROUNDDOWN(INDIRECT(DJ1628)/DJ1637,0)</f>
        <v>#N/A</v>
      </c>
      <c r="DK1638" s="76" t="e" cm="1">
        <f t="array" aca="1" ref="DK1638" ca="1">ROUNDDOWN(INDIRECT(DK1628)/DK1637,0)</f>
        <v>#N/A</v>
      </c>
      <c r="DL1638" s="76" t="e" cm="1">
        <f t="array" aca="1" ref="DL1638" ca="1">ROUNDDOWN(INDIRECT(DL1628)/DL1637,0)</f>
        <v>#N/A</v>
      </c>
    </row>
    <row r="1639" spans="1:116" x14ac:dyDescent="0.4">
      <c r="B1639" t="str">
        <f>E1639</f>
        <v>1639 SUBR-S</v>
      </c>
      <c r="D1639" t="s">
        <v>775</v>
      </c>
      <c r="E1639" s="8" t="str">
        <f t="shared" si="2223"/>
        <v>1639 SUBR-S</v>
      </c>
      <c r="G1639" s="145" t="s">
        <v>73</v>
      </c>
      <c r="H1639" s="12"/>
      <c r="I1639" s="60"/>
      <c r="J1639" s="60"/>
      <c r="K1639" s="16">
        <v>0.05</v>
      </c>
      <c r="L1639" s="16">
        <v>0.05</v>
      </c>
      <c r="M1639" s="16">
        <v>0.05</v>
      </c>
      <c r="N1639" s="16">
        <v>0.05</v>
      </c>
      <c r="O1639" s="16">
        <v>0.05</v>
      </c>
      <c r="P1639" s="16">
        <v>0.05</v>
      </c>
      <c r="R1639" s="20"/>
      <c r="S1639" s="150" cm="1">
        <f t="array" ref="S1639">INDEX($K:$P,ROW(),MATCH(S$3,$K$2:$P$2,0))</f>
        <v>0.05</v>
      </c>
      <c r="T1639" s="150" cm="1">
        <f t="array" ref="T1639">INDEX($K:$P,ROW(),MATCH(T$3,$K$2:$P$2,0))</f>
        <v>0.05</v>
      </c>
      <c r="U1639" s="150" cm="1">
        <f t="array" ref="U1639">INDEX($K:$P,ROW(),MATCH(U$3,$K$2:$P$2,0))</f>
        <v>0.05</v>
      </c>
      <c r="V1639" s="150" cm="1">
        <f t="array" ref="V1639">INDEX($K:$P,ROW(),MATCH(V$3,$K$2:$P$2,0))</f>
        <v>0.05</v>
      </c>
      <c r="W1639" s="150" cm="1">
        <f t="array" ref="W1639">INDEX($K:$P,ROW(),MATCH(W$3,$K$2:$P$2,0))</f>
        <v>0.05</v>
      </c>
      <c r="X1639" s="150" cm="1">
        <f t="array" ref="X1639">INDEX($K:$P,ROW(),MATCH(X$3,$K$2:$P$2,0))</f>
        <v>0.05</v>
      </c>
      <c r="Y1639" s="150" cm="1">
        <f t="array" ref="Y1639">INDEX($K:$P,ROW(),MATCH(Y$3,$K$2:$P$2,0))</f>
        <v>0.05</v>
      </c>
      <c r="Z1639" s="150" cm="1">
        <f t="array" ref="Z1639">INDEX($K:$P,ROW(),MATCH(Z$3,$K$2:$P$2,0))</f>
        <v>0.05</v>
      </c>
      <c r="AA1639" s="150" cm="1">
        <f t="array" ref="AA1639">INDEX($K:$P,ROW(),MATCH(AA$3,$K$2:$P$2,0))</f>
        <v>0.05</v>
      </c>
      <c r="AB1639" s="150" cm="1">
        <f t="array" ref="AB1639">INDEX($K:$P,ROW(),MATCH(AB$3,$K$2:$P$2,0))</f>
        <v>0.05</v>
      </c>
      <c r="AC1639" s="150" cm="1">
        <f t="array" ref="AC1639">INDEX($K:$P,ROW(),MATCH(AC$3,$K$2:$P$2,0))</f>
        <v>0.05</v>
      </c>
      <c r="AD1639" s="150" cm="1">
        <f t="array" ref="AD1639">INDEX($K:$P,ROW(),MATCH(AD$3,$K$2:$P$2,0))</f>
        <v>0.05</v>
      </c>
      <c r="AE1639" s="150" cm="1">
        <f t="array" ref="AE1639">INDEX($K:$P,ROW(),MATCH(AE$3,$K$2:$P$2,0))</f>
        <v>0.05</v>
      </c>
      <c r="AF1639" s="150" cm="1">
        <f t="array" ref="AF1639">INDEX($K:$P,ROW(),MATCH(AF$3,$K$2:$P$2,0))</f>
        <v>0.05</v>
      </c>
      <c r="AG1639" s="150" cm="1">
        <f t="array" ref="AG1639">INDEX($K:$P,ROW(),MATCH(AG$3,$K$2:$P$2,0))</f>
        <v>0.05</v>
      </c>
      <c r="AH1639" s="150" cm="1">
        <f t="array" ref="AH1639">INDEX($K:$P,ROW(),MATCH(AH$3,$K$2:$P$2,0))</f>
        <v>0.05</v>
      </c>
      <c r="AI1639" s="150" cm="1">
        <f t="array" ref="AI1639">INDEX($K:$P,ROW(),MATCH(AI$3,$K$2:$P$2,0))</f>
        <v>0.05</v>
      </c>
      <c r="AJ1639" s="150" cm="1">
        <f t="array" ref="AJ1639">INDEX($K:$P,ROW(),MATCH(AJ$3,$K$2:$P$2,0))</f>
        <v>0.05</v>
      </c>
      <c r="AK1639" s="150" cm="1">
        <f t="array" ref="AK1639">INDEX($K:$P,ROW(),MATCH(AK$3,$K$2:$P$2,0))</f>
        <v>0.05</v>
      </c>
      <c r="AL1639" s="150" cm="1">
        <f t="array" ref="AL1639">INDEX($K:$P,ROW(),MATCH(AL$3,$K$2:$P$2,0))</f>
        <v>0.05</v>
      </c>
      <c r="AM1639" s="150" cm="1">
        <f t="array" ref="AM1639">INDEX($K:$P,ROW(),MATCH(AM$3,$K$2:$P$2,0))</f>
        <v>0.05</v>
      </c>
      <c r="AN1639" s="150" cm="1">
        <f t="array" ref="AN1639">INDEX($K:$P,ROW(),MATCH(AN$3,$K$2:$P$2,0))</f>
        <v>0.05</v>
      </c>
      <c r="AO1639" s="150" cm="1">
        <f t="array" ref="AO1639">INDEX($K:$P,ROW(),MATCH(AO$3,$K$2:$P$2,0))</f>
        <v>0.05</v>
      </c>
      <c r="AP1639" s="150" cm="1">
        <f t="array" ref="AP1639">INDEX($K:$P,ROW(),MATCH(AP$3,$K$2:$P$2,0))</f>
        <v>0.05</v>
      </c>
      <c r="AQ1639" s="150" cm="1">
        <f t="array" ref="AQ1639">INDEX($K:$P,ROW(),MATCH(AQ$3,$K$2:$P$2,0))</f>
        <v>0.05</v>
      </c>
      <c r="AR1639" s="150" cm="1">
        <f t="array" ref="AR1639">INDEX($K:$P,ROW(),MATCH(AR$3,$K$2:$P$2,0))</f>
        <v>0.05</v>
      </c>
      <c r="AS1639" s="150" cm="1">
        <f t="array" ref="AS1639">INDEX($K:$P,ROW(),MATCH(AS$3,$K$2:$P$2,0))</f>
        <v>0.05</v>
      </c>
      <c r="AT1639" s="150" cm="1">
        <f t="array" ref="AT1639">INDEX($K:$P,ROW(),MATCH(AT$3,$K$2:$P$2,0))</f>
        <v>0.05</v>
      </c>
      <c r="AU1639" s="150" cm="1">
        <f t="array" ref="AU1639">INDEX($K:$P,ROW(),MATCH(AU$3,$K$2:$P$2,0))</f>
        <v>0.05</v>
      </c>
      <c r="AV1639" s="150" cm="1">
        <f t="array" ref="AV1639">INDEX($K:$P,ROW(),MATCH(AV$3,$K$2:$P$2,0))</f>
        <v>0.05</v>
      </c>
      <c r="AW1639" s="150" cm="1">
        <f t="array" ref="AW1639">INDEX($K:$P,ROW(),MATCH(AW$3,$K$2:$P$2,0))</f>
        <v>0.05</v>
      </c>
      <c r="AX1639" s="150" cm="1">
        <f t="array" ref="AX1639">INDEX($K:$P,ROW(),MATCH(AX$3,$K$2:$P$2,0))</f>
        <v>0.05</v>
      </c>
      <c r="AY1639" s="150" cm="1">
        <f t="array" ref="AY1639">INDEX($K:$P,ROW(),MATCH(AY$3,$K$2:$P$2,0))</f>
        <v>0.05</v>
      </c>
      <c r="AZ1639" s="150" cm="1">
        <f t="array" ref="AZ1639">INDEX($K:$P,ROW(),MATCH(AZ$3,$K$2:$P$2,0))</f>
        <v>0.05</v>
      </c>
      <c r="BA1639" s="150" cm="1">
        <f t="array" ref="BA1639">INDEX($K:$P,ROW(),MATCH(BA$3,$K$2:$P$2,0))</f>
        <v>0.05</v>
      </c>
      <c r="BB1639" s="150" cm="1">
        <f t="array" ref="BB1639">INDEX($K:$P,ROW(),MATCH(BB$3,$K$2:$P$2,0))</f>
        <v>0.05</v>
      </c>
      <c r="BC1639" s="150" cm="1">
        <f t="array" ref="BC1639">INDEX($K:$P,ROW(),MATCH(BC$3,$K$2:$P$2,0))</f>
        <v>0.05</v>
      </c>
      <c r="BD1639" s="150" cm="1">
        <f t="array" ref="BD1639">INDEX($K:$P,ROW(),MATCH(BD$3,$K$2:$P$2,0))</f>
        <v>0.05</v>
      </c>
      <c r="BE1639" s="150" cm="1">
        <f t="array" ref="BE1639">INDEX($K:$P,ROW(),MATCH(BE$3,$K$2:$P$2,0))</f>
        <v>0.05</v>
      </c>
      <c r="BF1639" s="150" cm="1">
        <f t="array" ref="BF1639">INDEX($K:$P,ROW(),MATCH(BF$3,$K$2:$P$2,0))</f>
        <v>0.05</v>
      </c>
      <c r="BG1639" s="150" cm="1">
        <f t="array" ref="BG1639">INDEX($K:$P,ROW(),MATCH(BG$3,$K$2:$P$2,0))</f>
        <v>0.05</v>
      </c>
      <c r="BH1639" s="150" cm="1">
        <f t="array" ref="BH1639">INDEX($K:$P,ROW(),MATCH(BH$3,$K$2:$P$2,0))</f>
        <v>0.05</v>
      </c>
      <c r="BI1639" s="150" cm="1">
        <f t="array" ref="BI1639">INDEX($K:$P,ROW(),MATCH(BI$3,$K$2:$P$2,0))</f>
        <v>0.05</v>
      </c>
      <c r="BJ1639" s="150" cm="1">
        <f t="array" ref="BJ1639">INDEX($K:$P,ROW(),MATCH(BJ$3,$K$2:$P$2,0))</f>
        <v>0.05</v>
      </c>
      <c r="BK1639" s="150" cm="1">
        <f t="array" ref="BK1639">INDEX($K:$P,ROW(),MATCH(BK$3,$K$2:$P$2,0))</f>
        <v>0.05</v>
      </c>
      <c r="BL1639" s="150" cm="1">
        <f t="array" ref="BL1639">INDEX($K:$P,ROW(),MATCH(BL$3,$K$2:$P$2,0))</f>
        <v>0.05</v>
      </c>
      <c r="BM1639" s="150" cm="1">
        <f t="array" ref="BM1639">INDEX($K:$P,ROW(),MATCH(BM$3,$K$2:$P$2,0))</f>
        <v>0.05</v>
      </c>
      <c r="BN1639" s="150" cm="1">
        <f t="array" ref="BN1639">INDEX($K:$P,ROW(),MATCH(BN$3,$K$2:$P$2,0))</f>
        <v>0.05</v>
      </c>
      <c r="BO1639" s="150" cm="1">
        <f t="array" ref="BO1639">INDEX($K:$P,ROW(),MATCH(BO$3,$K$2:$P$2,0))</f>
        <v>0.05</v>
      </c>
      <c r="BP1639" s="150" cm="1">
        <f t="array" ref="BP1639">INDEX($K:$P,ROW(),MATCH(BP$3,$K$2:$P$2,0))</f>
        <v>0.05</v>
      </c>
      <c r="BQ1639" s="150" cm="1">
        <f t="array" ref="BQ1639">INDEX($K:$P,ROW(),MATCH(BQ$3,$K$2:$P$2,0))</f>
        <v>0.05</v>
      </c>
      <c r="BR1639" s="150" cm="1">
        <f t="array" ref="BR1639">INDEX($K:$P,ROW(),MATCH(BR$3,$K$2:$P$2,0))</f>
        <v>0.05</v>
      </c>
      <c r="BS1639" s="150" cm="1">
        <f t="array" ref="BS1639">INDEX($K:$P,ROW(),MATCH(BS$3,$K$2:$P$2,0))</f>
        <v>0.05</v>
      </c>
      <c r="BT1639" s="150" cm="1">
        <f t="array" ref="BT1639">INDEX($K:$P,ROW(),MATCH(BT$3,$K$2:$P$2,0))</f>
        <v>0.05</v>
      </c>
      <c r="BU1639" s="150" cm="1">
        <f t="array" ref="BU1639">INDEX($K:$P,ROW(),MATCH(BU$3,$K$2:$P$2,0))</f>
        <v>0.05</v>
      </c>
      <c r="BV1639" s="150" cm="1">
        <f t="array" ref="BV1639">INDEX($K:$P,ROW(),MATCH(BV$3,$K$2:$P$2,0))</f>
        <v>0.05</v>
      </c>
      <c r="BW1639" s="150" cm="1">
        <f t="array" ref="BW1639">INDEX($K:$P,ROW(),MATCH(BW$3,$K$2:$P$2,0))</f>
        <v>0.05</v>
      </c>
      <c r="BX1639" s="150" cm="1">
        <f t="array" ref="BX1639">INDEX($K:$P,ROW(),MATCH(BX$3,$K$2:$P$2,0))</f>
        <v>0.05</v>
      </c>
      <c r="BY1639" s="150" cm="1">
        <f t="array" ref="BY1639">INDEX($K:$P,ROW(),MATCH(BY$3,$K$2:$P$2,0))</f>
        <v>0.05</v>
      </c>
      <c r="BZ1639" s="150" cm="1">
        <f t="array" ref="BZ1639">INDEX($K:$P,ROW(),MATCH(BZ$3,$K$2:$P$2,0))</f>
        <v>0.05</v>
      </c>
      <c r="CA1639" s="150" cm="1">
        <f t="array" ref="CA1639">INDEX($K:$P,ROW(),MATCH(CA$3,$K$2:$P$2,0))</f>
        <v>0.05</v>
      </c>
      <c r="CB1639" s="150" cm="1">
        <f t="array" ref="CB1639">INDEX($K:$P,ROW(),MATCH(CB$3,$K$2:$P$2,0))</f>
        <v>0.05</v>
      </c>
      <c r="CC1639" s="150" cm="1">
        <f t="array" ref="CC1639">INDEX($K:$P,ROW(),MATCH(CC$3,$K$2:$P$2,0))</f>
        <v>0.05</v>
      </c>
      <c r="CD1639" s="150" cm="1">
        <f t="array" ref="CD1639">INDEX($K:$P,ROW(),MATCH(CD$3,$K$2:$P$2,0))</f>
        <v>0.05</v>
      </c>
      <c r="CE1639" s="150" cm="1">
        <f t="array" ref="CE1639">INDEX($K:$P,ROW(),MATCH(CE$3,$K$2:$P$2,0))</f>
        <v>0.05</v>
      </c>
      <c r="CF1639" s="150" cm="1">
        <f t="array" ref="CF1639">INDEX($K:$P,ROW(),MATCH(CF$3,$K$2:$P$2,0))</f>
        <v>0.05</v>
      </c>
      <c r="CG1639" s="150" cm="1">
        <f t="array" ref="CG1639">INDEX($K:$P,ROW(),MATCH(CG$3,$K$2:$P$2,0))</f>
        <v>0.05</v>
      </c>
      <c r="CH1639" s="150" cm="1">
        <f t="array" ref="CH1639">INDEX($K:$P,ROW(),MATCH(CH$3,$K$2:$P$2,0))</f>
        <v>0.05</v>
      </c>
      <c r="CI1639" s="150" cm="1">
        <f t="array" ref="CI1639">INDEX($K:$P,ROW(),MATCH(CI$3,$K$2:$P$2,0))</f>
        <v>0.05</v>
      </c>
      <c r="CJ1639" s="150" cm="1">
        <f t="array" ref="CJ1639">INDEX($K:$P,ROW(),MATCH(CJ$3,$K$2:$P$2,0))</f>
        <v>0.05</v>
      </c>
      <c r="CK1639" s="150" cm="1">
        <f t="array" ref="CK1639">INDEX($K:$P,ROW(),MATCH(CK$3,$K$2:$P$2,0))</f>
        <v>0.05</v>
      </c>
      <c r="CL1639" s="150" cm="1">
        <f t="array" ref="CL1639">INDEX($K:$P,ROW(),MATCH(CL$3,$K$2:$P$2,0))</f>
        <v>0.05</v>
      </c>
      <c r="CN1639" s="60"/>
      <c r="CO1639" s="150" t="e" cm="1">
        <f t="array" ref="CO1639">INDEX($K:$P,ROW(),MATCH(CO$3,$K$2:$P$2,0))</f>
        <v>#N/A</v>
      </c>
      <c r="CP1639" s="150" t="e" cm="1">
        <f t="array" ref="CP1639">INDEX($K:$P,ROW(),MATCH(CP$3,$K$2:$P$2,0))</f>
        <v>#N/A</v>
      </c>
      <c r="CQ1639" s="150" t="e" cm="1">
        <f t="array" ref="CQ1639">INDEX($K:$P,ROW(),MATCH(CQ$3,$K$2:$P$2,0))</f>
        <v>#N/A</v>
      </c>
      <c r="CR1639" s="150" t="e" cm="1">
        <f t="array" ref="CR1639">INDEX($K:$P,ROW(),MATCH(CR$3,$K$2:$P$2,0))</f>
        <v>#N/A</v>
      </c>
      <c r="CS1639" s="150" t="e" cm="1">
        <f t="array" ref="CS1639">INDEX($K:$P,ROW(),MATCH(CS$3,$K$2:$P$2,0))</f>
        <v>#N/A</v>
      </c>
      <c r="CT1639" s="150" t="e" cm="1">
        <f t="array" ref="CT1639">INDEX($K:$P,ROW(),MATCH(CT$3,$K$2:$P$2,0))</f>
        <v>#N/A</v>
      </c>
      <c r="CU1639" s="150" t="e" cm="1">
        <f t="array" ref="CU1639">INDEX($K:$P,ROW(),MATCH(CU$3,$K$2:$P$2,0))</f>
        <v>#N/A</v>
      </c>
      <c r="CV1639" s="150" t="e" cm="1">
        <f t="array" ref="CV1639">INDEX($K:$P,ROW(),MATCH(CV$3,$K$2:$P$2,0))</f>
        <v>#N/A</v>
      </c>
      <c r="CW1639" s="150" t="e" cm="1">
        <f t="array" ref="CW1639">INDEX($K:$P,ROW(),MATCH(CW$3,$K$2:$P$2,0))</f>
        <v>#N/A</v>
      </c>
      <c r="CX1639" s="150" t="e" cm="1">
        <f t="array" ref="CX1639">INDEX($K:$P,ROW(),MATCH(CX$3,$K$2:$P$2,0))</f>
        <v>#N/A</v>
      </c>
      <c r="CY1639" s="150" t="e" cm="1">
        <f t="array" ref="CY1639">INDEX($K:$P,ROW(),MATCH(CY$3,$K$2:$P$2,0))</f>
        <v>#N/A</v>
      </c>
      <c r="CZ1639" s="150" t="e" cm="1">
        <f t="array" ref="CZ1639">INDEX($K:$P,ROW(),MATCH(CZ$3,$K$2:$P$2,0))</f>
        <v>#N/A</v>
      </c>
      <c r="DA1639" s="150" t="e" cm="1">
        <f t="array" ref="DA1639">INDEX($K:$P,ROW(),MATCH(DA$3,$K$2:$P$2,0))</f>
        <v>#N/A</v>
      </c>
      <c r="DB1639" s="150" t="e" cm="1">
        <f t="array" ref="DB1639">INDEX($K:$P,ROW(),MATCH(DB$3,$K$2:$P$2,0))</f>
        <v>#N/A</v>
      </c>
      <c r="DC1639" s="150" t="e" cm="1">
        <f t="array" ref="DC1639">INDEX($K:$P,ROW(),MATCH(DC$3,$K$2:$P$2,0))</f>
        <v>#N/A</v>
      </c>
      <c r="DD1639" s="150" t="e" cm="1">
        <f t="array" ref="DD1639">INDEX($K:$P,ROW(),MATCH(DD$3,$K$2:$P$2,0))</f>
        <v>#N/A</v>
      </c>
      <c r="DE1639" s="150" t="e" cm="1">
        <f t="array" ref="DE1639">INDEX($K:$P,ROW(),MATCH(DE$3,$K$2:$P$2,0))</f>
        <v>#N/A</v>
      </c>
      <c r="DF1639" s="150" t="e" cm="1">
        <f t="array" ref="DF1639">INDEX($K:$P,ROW(),MATCH(DF$3,$K$2:$P$2,0))</f>
        <v>#N/A</v>
      </c>
      <c r="DG1639" s="150" t="e" cm="1">
        <f t="array" ref="DG1639">INDEX($K:$P,ROW(),MATCH(DG$3,$K$2:$P$2,0))</f>
        <v>#N/A</v>
      </c>
      <c r="DH1639" s="150" t="e" cm="1">
        <f t="array" ref="DH1639">INDEX($K:$P,ROW(),MATCH(DH$3,$K$2:$P$2,0))</f>
        <v>#N/A</v>
      </c>
      <c r="DI1639" s="150" t="e" cm="1">
        <f t="array" ref="DI1639">INDEX($K:$P,ROW(),MATCH(DI$3,$K$2:$P$2,0))</f>
        <v>#N/A</v>
      </c>
      <c r="DJ1639" s="150" t="e" cm="1">
        <f t="array" ref="DJ1639">INDEX($K:$P,ROW(),MATCH(DJ$3,$K$2:$P$2,0))</f>
        <v>#N/A</v>
      </c>
      <c r="DK1639" s="150" t="e" cm="1">
        <f t="array" ref="DK1639">INDEX($K:$P,ROW(),MATCH(DK$3,$K$2:$P$2,0))</f>
        <v>#N/A</v>
      </c>
      <c r="DL1639" s="150" t="e" cm="1">
        <f t="array" ref="DL1639">INDEX($K:$P,ROW(),MATCH(DL$3,$K$2:$P$2,0))</f>
        <v>#N/A</v>
      </c>
    </row>
    <row r="1640" spans="1:116" x14ac:dyDescent="0.4">
      <c r="D1640" t="s">
        <v>775</v>
      </c>
      <c r="E1640" s="8" t="str">
        <f t="shared" si="2223"/>
        <v>1640 SUBR-S</v>
      </c>
      <c r="G1640" s="158" t="s">
        <v>74</v>
      </c>
      <c r="K1640" s="34">
        <f t="shared" ref="K1640:P1640" ca="1" si="2230">SUMIF($3:$3,K$2,1640:1640)</f>
        <v>-326.68416655901024</v>
      </c>
      <c r="L1640" s="34">
        <f t="shared" ca="1" si="2230"/>
        <v>-434.07922978154875</v>
      </c>
      <c r="M1640" s="34">
        <f t="shared" ca="1" si="2230"/>
        <v>-289.71588013777119</v>
      </c>
      <c r="N1640" s="34">
        <f t="shared" ca="1" si="2230"/>
        <v>-211.70768786898765</v>
      </c>
      <c r="O1640" s="34">
        <f t="shared" ca="1" si="2230"/>
        <v>-169.55517425622395</v>
      </c>
      <c r="P1640" s="34">
        <f t="shared" ca="1" si="2230"/>
        <v>-146.7776383052304</v>
      </c>
      <c r="R1640" s="15"/>
      <c r="S1640" s="76">
        <f t="shared" ref="S1640:AX1640" ca="1" si="2231">-S1639*(S1638+S1636)</f>
        <v>-5</v>
      </c>
      <c r="T1640" s="76">
        <f t="shared" ca="1" si="2231"/>
        <v>-9.75</v>
      </c>
      <c r="U1640" s="76">
        <f t="shared" ca="1" si="2231"/>
        <v>-14.262500000000001</v>
      </c>
      <c r="V1640" s="76">
        <f t="shared" ca="1" si="2231"/>
        <v>-18.549375000000001</v>
      </c>
      <c r="W1640" s="76">
        <f t="shared" ca="1" si="2231"/>
        <v>-22.621906250000002</v>
      </c>
      <c r="X1640" s="76">
        <f t="shared" ca="1" si="2231"/>
        <v>-26.490810937500001</v>
      </c>
      <c r="Y1640" s="76">
        <f t="shared" ca="1" si="2231"/>
        <v>-30.166270390625002</v>
      </c>
      <c r="Z1640" s="76">
        <f t="shared" ca="1" si="2231"/>
        <v>-33.657956871093752</v>
      </c>
      <c r="AA1640" s="76">
        <f t="shared" ca="1" si="2231"/>
        <v>-36.975059027539061</v>
      </c>
      <c r="AB1640" s="76">
        <f t="shared" ca="1" si="2231"/>
        <v>-40.126306076162109</v>
      </c>
      <c r="AC1640" s="76">
        <f t="shared" ca="1" si="2231"/>
        <v>-43.119990772354008</v>
      </c>
      <c r="AD1640" s="76">
        <f t="shared" ca="1" si="2231"/>
        <v>-45.963991233736309</v>
      </c>
      <c r="AE1640" s="76">
        <f t="shared" ca="1" si="2231"/>
        <v>-44.165791672049494</v>
      </c>
      <c r="AF1640" s="76">
        <f t="shared" ca="1" si="2231"/>
        <v>-42.457502088447015</v>
      </c>
      <c r="AG1640" s="76">
        <f t="shared" ca="1" si="2231"/>
        <v>-40.834626984024666</v>
      </c>
      <c r="AH1640" s="76">
        <f t="shared" ca="1" si="2231"/>
        <v>-39.292895634823431</v>
      </c>
      <c r="AI1640" s="76">
        <f t="shared" ca="1" si="2231"/>
        <v>-37.82825085308226</v>
      </c>
      <c r="AJ1640" s="76">
        <f t="shared" ca="1" si="2231"/>
        <v>-36.436838310428143</v>
      </c>
      <c r="AK1640" s="76">
        <f t="shared" ca="1" si="2231"/>
        <v>-35.114996394906733</v>
      </c>
      <c r="AL1640" s="76">
        <f t="shared" ca="1" si="2231"/>
        <v>-33.8592465751614</v>
      </c>
      <c r="AM1640" s="76">
        <f t="shared" ca="1" si="2231"/>
        <v>-32.666284246403329</v>
      </c>
      <c r="AN1640" s="76">
        <f t="shared" ca="1" si="2231"/>
        <v>-31.532970034083167</v>
      </c>
      <c r="AO1640" s="76">
        <f t="shared" ca="1" si="2231"/>
        <v>-30.456321532379008</v>
      </c>
      <c r="AP1640" s="76">
        <f t="shared" ca="1" si="2231"/>
        <v>-29.433505455760059</v>
      </c>
      <c r="AQ1640" s="76">
        <f t="shared" ca="1" si="2231"/>
        <v>-28.461830182972058</v>
      </c>
      <c r="AR1640" s="76">
        <f t="shared" ca="1" si="2231"/>
        <v>-27.538738673823453</v>
      </c>
      <c r="AS1640" s="76">
        <f t="shared" ca="1" si="2231"/>
        <v>-26.66180174013228</v>
      </c>
      <c r="AT1640" s="76">
        <f t="shared" ca="1" si="2231"/>
        <v>-25.828711653125666</v>
      </c>
      <c r="AU1640" s="76">
        <f t="shared" ca="1" si="2231"/>
        <v>-25.037276070469382</v>
      </c>
      <c r="AV1640" s="76">
        <f t="shared" ca="1" si="2231"/>
        <v>-24.285412266945912</v>
      </c>
      <c r="AW1640" s="76">
        <f t="shared" ca="1" si="2231"/>
        <v>-23.571141653598616</v>
      </c>
      <c r="AX1640" s="76">
        <f t="shared" ca="1" si="2231"/>
        <v>-22.892584570918686</v>
      </c>
      <c r="AY1640" s="76">
        <f t="shared" ref="AY1640:CD1640" ca="1" si="2232">-AY1639*(AY1638+AY1636)</f>
        <v>-22.247955342372752</v>
      </c>
      <c r="AZ1640" s="76">
        <f t="shared" ca="1" si="2232"/>
        <v>-21.635557575254115</v>
      </c>
      <c r="BA1640" s="76">
        <f t="shared" ca="1" si="2232"/>
        <v>-21.053779696491411</v>
      </c>
      <c r="BB1640" s="76">
        <f t="shared" ca="1" si="2232"/>
        <v>-20.501090711666841</v>
      </c>
      <c r="BC1640" s="76">
        <f t="shared" ca="1" si="2232"/>
        <v>-19.976036176083497</v>
      </c>
      <c r="BD1640" s="76">
        <f t="shared" ca="1" si="2232"/>
        <v>-19.477234367279323</v>
      </c>
      <c r="BE1640" s="76">
        <f t="shared" ca="1" si="2232"/>
        <v>-19.003372648915356</v>
      </c>
      <c r="BF1640" s="76">
        <f t="shared" ca="1" si="2232"/>
        <v>-18.553204016469589</v>
      </c>
      <c r="BG1640" s="76">
        <f t="shared" ca="1" si="2232"/>
        <v>-18.125543815646111</v>
      </c>
      <c r="BH1640" s="76">
        <f t="shared" ca="1" si="2232"/>
        <v>-17.719266624863806</v>
      </c>
      <c r="BI1640" s="76">
        <f t="shared" ca="1" si="2232"/>
        <v>-17.333303293620617</v>
      </c>
      <c r="BJ1640" s="76">
        <f t="shared" ca="1" si="2232"/>
        <v>-16.966638128939589</v>
      </c>
      <c r="BK1640" s="76">
        <f t="shared" ca="1" si="2232"/>
        <v>-16.61830622249261</v>
      </c>
      <c r="BL1640" s="76">
        <f t="shared" ca="1" si="2232"/>
        <v>-16.287390911367979</v>
      </c>
      <c r="BM1640" s="76">
        <f t="shared" ca="1" si="2232"/>
        <v>-15.97302136579958</v>
      </c>
      <c r="BN1640" s="76">
        <f t="shared" ca="1" si="2232"/>
        <v>-15.674370297509601</v>
      </c>
      <c r="BO1640" s="76">
        <f t="shared" ca="1" si="2232"/>
        <v>-15.390651782634121</v>
      </c>
      <c r="BP1640" s="76">
        <f t="shared" ca="1" si="2232"/>
        <v>-15.121119193502416</v>
      </c>
      <c r="BQ1640" s="76">
        <f t="shared" ca="1" si="2232"/>
        <v>-14.865063233827295</v>
      </c>
      <c r="BR1640" s="76">
        <f t="shared" ca="1" si="2232"/>
        <v>-14.621810072135929</v>
      </c>
      <c r="BS1640" s="76">
        <f t="shared" ca="1" si="2232"/>
        <v>-14.390719568529134</v>
      </c>
      <c r="BT1640" s="76">
        <f t="shared" ca="1" si="2232"/>
        <v>-14.171183590102679</v>
      </c>
      <c r="BU1640" s="76">
        <f t="shared" ca="1" si="2232"/>
        <v>-13.962624410597545</v>
      </c>
      <c r="BV1640" s="76">
        <f t="shared" ca="1" si="2232"/>
        <v>-13.764493190067668</v>
      </c>
      <c r="BW1640" s="76">
        <f t="shared" ca="1" si="2232"/>
        <v>-13.576268530564285</v>
      </c>
      <c r="BX1640" s="76">
        <f t="shared" ca="1" si="2232"/>
        <v>-13.397455104036069</v>
      </c>
      <c r="BY1640" s="76">
        <f t="shared" ca="1" si="2232"/>
        <v>-13.227582348834268</v>
      </c>
      <c r="BZ1640" s="76">
        <f t="shared" ca="1" si="2232"/>
        <v>-13.066203231392553</v>
      </c>
      <c r="CA1640" s="76">
        <f t="shared" ca="1" si="2232"/>
        <v>-12.912893069822923</v>
      </c>
      <c r="CB1640" s="76">
        <f t="shared" ca="1" si="2232"/>
        <v>-12.767248416331777</v>
      </c>
      <c r="CC1640" s="76">
        <f t="shared" ca="1" si="2232"/>
        <v>-12.628885995515189</v>
      </c>
      <c r="CD1640" s="76">
        <f t="shared" ca="1" si="2232"/>
        <v>-12.497441695739429</v>
      </c>
      <c r="CE1640" s="76">
        <f t="shared" ref="CE1640:CL1640" ca="1" si="2233">-CE1639*(CE1638+CE1636)</f>
        <v>-12.372569610952457</v>
      </c>
      <c r="CF1640" s="76">
        <f t="shared" ca="1" si="2233"/>
        <v>-12.253941130404833</v>
      </c>
      <c r="CG1640" s="76">
        <f t="shared" ca="1" si="2233"/>
        <v>-12.141244073884593</v>
      </c>
      <c r="CH1640" s="76">
        <f t="shared" ca="1" si="2233"/>
        <v>-12.034181870190363</v>
      </c>
      <c r="CI1640" s="76">
        <f t="shared" ca="1" si="2233"/>
        <v>-11.932472776680845</v>
      </c>
      <c r="CJ1640" s="76">
        <f t="shared" ca="1" si="2233"/>
        <v>-11.835849137846802</v>
      </c>
      <c r="CK1640" s="76">
        <f t="shared" ca="1" si="2233"/>
        <v>-11.744056680954463</v>
      </c>
      <c r="CL1640" s="76">
        <f t="shared" ca="1" si="2233"/>
        <v>-11.65685384690674</v>
      </c>
      <c r="CO1640" s="76" t="e">
        <f t="shared" ref="CO1640:DK1640" ca="1" si="2234">-CO1639*(CO1638+CO1636)</f>
        <v>#N/A</v>
      </c>
      <c r="CP1640" s="76" t="e">
        <f t="shared" ca="1" si="2234"/>
        <v>#N/A</v>
      </c>
      <c r="CQ1640" s="76" t="e">
        <f t="shared" ca="1" si="2234"/>
        <v>#N/A</v>
      </c>
      <c r="CR1640" s="76" t="e">
        <f t="shared" ca="1" si="2234"/>
        <v>#N/A</v>
      </c>
      <c r="CS1640" s="76" t="e">
        <f t="shared" ca="1" si="2234"/>
        <v>#N/A</v>
      </c>
      <c r="CT1640" s="76" t="e">
        <f t="shared" ca="1" si="2234"/>
        <v>#N/A</v>
      </c>
      <c r="CU1640" s="76" t="e">
        <f t="shared" ca="1" si="2234"/>
        <v>#N/A</v>
      </c>
      <c r="CV1640" s="76" t="e">
        <f t="shared" ca="1" si="2234"/>
        <v>#N/A</v>
      </c>
      <c r="CW1640" s="76" t="e">
        <f t="shared" ca="1" si="2234"/>
        <v>#N/A</v>
      </c>
      <c r="CX1640" s="76" t="e">
        <f t="shared" ca="1" si="2234"/>
        <v>#N/A</v>
      </c>
      <c r="CY1640" s="76" t="e">
        <f t="shared" ca="1" si="2234"/>
        <v>#N/A</v>
      </c>
      <c r="CZ1640" s="76" t="e">
        <f t="shared" ca="1" si="2234"/>
        <v>#N/A</v>
      </c>
      <c r="DA1640" s="76" t="e">
        <f t="shared" ca="1" si="2234"/>
        <v>#N/A</v>
      </c>
      <c r="DB1640" s="76" t="e">
        <f t="shared" ca="1" si="2234"/>
        <v>#N/A</v>
      </c>
      <c r="DC1640" s="76" t="e">
        <f t="shared" ca="1" si="2234"/>
        <v>#N/A</v>
      </c>
      <c r="DD1640" s="76" t="e">
        <f t="shared" ca="1" si="2234"/>
        <v>#N/A</v>
      </c>
      <c r="DE1640" s="76" t="e">
        <f t="shared" ca="1" si="2234"/>
        <v>#N/A</v>
      </c>
      <c r="DF1640" s="76" t="e">
        <f t="shared" ca="1" si="2234"/>
        <v>#N/A</v>
      </c>
      <c r="DG1640" s="76" t="e">
        <f t="shared" ca="1" si="2234"/>
        <v>#N/A</v>
      </c>
      <c r="DH1640" s="76" t="e">
        <f t="shared" ca="1" si="2234"/>
        <v>#N/A</v>
      </c>
      <c r="DI1640" s="76" t="e">
        <f t="shared" ca="1" si="2234"/>
        <v>#N/A</v>
      </c>
      <c r="DJ1640" s="76" t="e">
        <f t="shared" ca="1" si="2234"/>
        <v>#N/A</v>
      </c>
      <c r="DK1640" s="76" t="e">
        <f t="shared" ca="1" si="2234"/>
        <v>#N/A</v>
      </c>
      <c r="DL1640" s="76" t="e">
        <f t="shared" ref="DL1640" ca="1" si="2235">-DL1639*(DL1638+DL1636)</f>
        <v>#N/A</v>
      </c>
    </row>
    <row r="1641" spans="1:116" x14ac:dyDescent="0.4">
      <c r="C1641" t="s">
        <v>80</v>
      </c>
      <c r="D1641" t="s">
        <v>775</v>
      </c>
      <c r="E1641" s="8" t="str">
        <f t="shared" si="2223"/>
        <v>1641 SUBR-S</v>
      </c>
      <c r="G1641" s="127" t="str">
        <f>"# of subscriber - "&amp;SUBSTITUTE(G1634,":","")</f>
        <v># of subscriber - Subscription revenue - secondary revenue driven</v>
      </c>
      <c r="H1641" s="31"/>
      <c r="I1641" s="73"/>
      <c r="J1641" s="73"/>
      <c r="K1641" s="119">
        <f t="shared" ref="K1641:P1641" ca="1" si="2236">SUMIF($4:$4,K$2,1641:1641)</f>
        <v>873.31583344098976</v>
      </c>
      <c r="L1641" s="119">
        <f t="shared" ca="1" si="2236"/>
        <v>559.23660365944113</v>
      </c>
      <c r="M1641" s="119">
        <f t="shared" ca="1" si="2236"/>
        <v>389.52072352166994</v>
      </c>
      <c r="N1641" s="119">
        <f t="shared" ca="1" si="2236"/>
        <v>297.8130356526824</v>
      </c>
      <c r="O1641" s="119">
        <f t="shared" ca="1" si="2236"/>
        <v>248.25786139645848</v>
      </c>
      <c r="P1641" s="119">
        <f t="shared" ca="1" si="2236"/>
        <v>221.48022309122805</v>
      </c>
      <c r="R1641" s="38"/>
      <c r="S1641" s="151">
        <f t="shared" ref="S1641:AX1641" ca="1" si="2237">S1636+S1638+S1640</f>
        <v>95</v>
      </c>
      <c r="T1641" s="151">
        <f t="shared" ca="1" si="2237"/>
        <v>185.25</v>
      </c>
      <c r="U1641" s="151">
        <f t="shared" ca="1" si="2237"/>
        <v>270.98750000000001</v>
      </c>
      <c r="V1641" s="151">
        <f t="shared" ca="1" si="2237"/>
        <v>352.43812500000001</v>
      </c>
      <c r="W1641" s="151">
        <f t="shared" ca="1" si="2237"/>
        <v>429.81621875000002</v>
      </c>
      <c r="X1641" s="151">
        <f t="shared" ca="1" si="2237"/>
        <v>503.32540781249998</v>
      </c>
      <c r="Y1641" s="151">
        <f t="shared" ca="1" si="2237"/>
        <v>573.15913742187502</v>
      </c>
      <c r="Z1641" s="151">
        <f t="shared" ca="1" si="2237"/>
        <v>639.50118055078121</v>
      </c>
      <c r="AA1641" s="151">
        <f t="shared" ca="1" si="2237"/>
        <v>702.52612152324218</v>
      </c>
      <c r="AB1641" s="151">
        <f t="shared" ca="1" si="2237"/>
        <v>762.39981544708007</v>
      </c>
      <c r="AC1641" s="151">
        <f t="shared" ca="1" si="2237"/>
        <v>819.27982467472611</v>
      </c>
      <c r="AD1641" s="151">
        <f t="shared" ca="1" si="2237"/>
        <v>873.31583344098976</v>
      </c>
      <c r="AE1641" s="151">
        <f t="shared" ca="1" si="2237"/>
        <v>839.15004176894024</v>
      </c>
      <c r="AF1641" s="151">
        <f t="shared" ca="1" si="2237"/>
        <v>806.69253968049327</v>
      </c>
      <c r="AG1641" s="151">
        <f t="shared" ca="1" si="2237"/>
        <v>775.85791269646859</v>
      </c>
      <c r="AH1641" s="151">
        <f t="shared" ca="1" si="2237"/>
        <v>746.56501706164511</v>
      </c>
      <c r="AI1641" s="151">
        <f t="shared" ca="1" si="2237"/>
        <v>718.73676620856281</v>
      </c>
      <c r="AJ1641" s="151">
        <f t="shared" ca="1" si="2237"/>
        <v>692.29992789813468</v>
      </c>
      <c r="AK1641" s="151">
        <f t="shared" ca="1" si="2237"/>
        <v>667.18493150322797</v>
      </c>
      <c r="AL1641" s="151">
        <f t="shared" ca="1" si="2237"/>
        <v>643.32568492806661</v>
      </c>
      <c r="AM1641" s="151">
        <f t="shared" ca="1" si="2237"/>
        <v>620.65940068166333</v>
      </c>
      <c r="AN1641" s="151">
        <f t="shared" ca="1" si="2237"/>
        <v>599.12643064758015</v>
      </c>
      <c r="AO1641" s="151">
        <f t="shared" ca="1" si="2237"/>
        <v>578.67010911520117</v>
      </c>
      <c r="AP1641" s="151">
        <f t="shared" ca="1" si="2237"/>
        <v>559.23660365944113</v>
      </c>
      <c r="AQ1641" s="151">
        <f t="shared" ca="1" si="2237"/>
        <v>540.77477347646902</v>
      </c>
      <c r="AR1641" s="151">
        <f t="shared" ca="1" si="2237"/>
        <v>523.23603480264558</v>
      </c>
      <c r="AS1641" s="151">
        <f t="shared" ca="1" si="2237"/>
        <v>506.57423306251331</v>
      </c>
      <c r="AT1641" s="151">
        <f t="shared" ca="1" si="2237"/>
        <v>490.74552140938761</v>
      </c>
      <c r="AU1641" s="151">
        <f t="shared" ca="1" si="2237"/>
        <v>475.70824533891823</v>
      </c>
      <c r="AV1641" s="151">
        <f t="shared" ca="1" si="2237"/>
        <v>461.42283307197232</v>
      </c>
      <c r="AW1641" s="151">
        <f t="shared" ca="1" si="2237"/>
        <v>447.85169141837372</v>
      </c>
      <c r="AX1641" s="151">
        <f t="shared" ca="1" si="2237"/>
        <v>434.95910684745502</v>
      </c>
      <c r="AY1641" s="151">
        <f t="shared" ref="AY1641:CD1641" ca="1" si="2238">AY1636+AY1638+AY1640</f>
        <v>422.71115150508228</v>
      </c>
      <c r="AZ1641" s="151">
        <f t="shared" ca="1" si="2238"/>
        <v>411.07559392982819</v>
      </c>
      <c r="BA1641" s="151">
        <f t="shared" ca="1" si="2238"/>
        <v>400.02181423333678</v>
      </c>
      <c r="BB1641" s="151">
        <f t="shared" ca="1" si="2238"/>
        <v>389.52072352166994</v>
      </c>
      <c r="BC1641" s="151">
        <f t="shared" ca="1" si="2238"/>
        <v>379.54468734558645</v>
      </c>
      <c r="BD1641" s="151">
        <f t="shared" ca="1" si="2238"/>
        <v>370.06745297830713</v>
      </c>
      <c r="BE1641" s="151">
        <f t="shared" ca="1" si="2238"/>
        <v>361.0640803293918</v>
      </c>
      <c r="BF1641" s="151">
        <f t="shared" ca="1" si="2238"/>
        <v>352.51087631292222</v>
      </c>
      <c r="BG1641" s="151">
        <f t="shared" ca="1" si="2238"/>
        <v>344.38533249727612</v>
      </c>
      <c r="BH1641" s="151">
        <f t="shared" ca="1" si="2238"/>
        <v>336.66606587241233</v>
      </c>
      <c r="BI1641" s="151">
        <f t="shared" ca="1" si="2238"/>
        <v>329.33276257879174</v>
      </c>
      <c r="BJ1641" s="151">
        <f t="shared" ca="1" si="2238"/>
        <v>322.36612444985218</v>
      </c>
      <c r="BK1641" s="151">
        <f t="shared" ca="1" si="2238"/>
        <v>315.74781822735957</v>
      </c>
      <c r="BL1641" s="151">
        <f t="shared" ca="1" si="2238"/>
        <v>309.46042731599158</v>
      </c>
      <c r="BM1641" s="151">
        <f t="shared" ca="1" si="2238"/>
        <v>303.487405950192</v>
      </c>
      <c r="BN1641" s="151">
        <f t="shared" ca="1" si="2238"/>
        <v>297.8130356526824</v>
      </c>
      <c r="BO1641" s="151">
        <f t="shared" ca="1" si="2238"/>
        <v>292.42238387004829</v>
      </c>
      <c r="BP1641" s="151">
        <f t="shared" ca="1" si="2238"/>
        <v>287.30126467654588</v>
      </c>
      <c r="BQ1641" s="151">
        <f t="shared" ca="1" si="2238"/>
        <v>282.43620144271858</v>
      </c>
      <c r="BR1641" s="151">
        <f t="shared" ca="1" si="2238"/>
        <v>277.81439137058265</v>
      </c>
      <c r="BS1641" s="151">
        <f t="shared" ca="1" si="2238"/>
        <v>273.42367180205355</v>
      </c>
      <c r="BT1641" s="151">
        <f t="shared" ca="1" si="2238"/>
        <v>269.25248821195089</v>
      </c>
      <c r="BU1641" s="151">
        <f t="shared" ca="1" si="2238"/>
        <v>265.28986380135336</v>
      </c>
      <c r="BV1641" s="151">
        <f t="shared" ca="1" si="2238"/>
        <v>261.52537061128567</v>
      </c>
      <c r="BW1641" s="151">
        <f t="shared" ca="1" si="2238"/>
        <v>257.94910208072139</v>
      </c>
      <c r="BX1641" s="151">
        <f t="shared" ca="1" si="2238"/>
        <v>254.55164697668533</v>
      </c>
      <c r="BY1641" s="151">
        <f t="shared" ca="1" si="2238"/>
        <v>251.32406462785107</v>
      </c>
      <c r="BZ1641" s="151">
        <f t="shared" ca="1" si="2238"/>
        <v>248.25786139645848</v>
      </c>
      <c r="CA1641" s="151">
        <f t="shared" ca="1" si="2238"/>
        <v>245.34496832663552</v>
      </c>
      <c r="CB1641" s="151">
        <f t="shared" ca="1" si="2238"/>
        <v>242.57771991030376</v>
      </c>
      <c r="CC1641" s="151">
        <f t="shared" ca="1" si="2238"/>
        <v>239.94883391478857</v>
      </c>
      <c r="CD1641" s="151">
        <f t="shared" ca="1" si="2238"/>
        <v>237.45139221904913</v>
      </c>
      <c r="CE1641" s="151">
        <f t="shared" ref="CE1641:CL1641" ca="1" si="2239">CE1636+CE1638+CE1640</f>
        <v>235.07882260809666</v>
      </c>
      <c r="CF1641" s="151">
        <f t="shared" ca="1" si="2239"/>
        <v>232.82488147769183</v>
      </c>
      <c r="CG1641" s="151">
        <f t="shared" ca="1" si="2239"/>
        <v>230.68363740380724</v>
      </c>
      <c r="CH1641" s="151">
        <f t="shared" ca="1" si="2239"/>
        <v>228.64945553361687</v>
      </c>
      <c r="CI1641" s="151">
        <f t="shared" ca="1" si="2239"/>
        <v>226.71698275693603</v>
      </c>
      <c r="CJ1641" s="151">
        <f t="shared" ca="1" si="2239"/>
        <v>224.88113361908924</v>
      </c>
      <c r="CK1641" s="151">
        <f t="shared" ca="1" si="2239"/>
        <v>223.13707693813478</v>
      </c>
      <c r="CL1641" s="151">
        <f t="shared" ca="1" si="2239"/>
        <v>221.48022309122805</v>
      </c>
      <c r="CN1641" s="73"/>
      <c r="CO1641" s="151" t="e">
        <f t="shared" ref="CO1641:DK1641" ca="1" si="2240">CO1636+CO1638+CO1640</f>
        <v>#N/A</v>
      </c>
      <c r="CP1641" s="151" t="e">
        <f t="shared" ca="1" si="2240"/>
        <v>#N/A</v>
      </c>
      <c r="CQ1641" s="151" t="e">
        <f t="shared" ca="1" si="2240"/>
        <v>#N/A</v>
      </c>
      <c r="CR1641" s="151" t="e">
        <f t="shared" ca="1" si="2240"/>
        <v>#N/A</v>
      </c>
      <c r="CS1641" s="151" t="e">
        <f t="shared" ca="1" si="2240"/>
        <v>#N/A</v>
      </c>
      <c r="CT1641" s="151" t="e">
        <f t="shared" ca="1" si="2240"/>
        <v>#N/A</v>
      </c>
      <c r="CU1641" s="151" t="e">
        <f t="shared" ca="1" si="2240"/>
        <v>#N/A</v>
      </c>
      <c r="CV1641" s="151" t="e">
        <f t="shared" ca="1" si="2240"/>
        <v>#N/A</v>
      </c>
      <c r="CW1641" s="151" t="e">
        <f t="shared" ca="1" si="2240"/>
        <v>#N/A</v>
      </c>
      <c r="CX1641" s="151" t="e">
        <f t="shared" ca="1" si="2240"/>
        <v>#N/A</v>
      </c>
      <c r="CY1641" s="151" t="e">
        <f t="shared" ca="1" si="2240"/>
        <v>#N/A</v>
      </c>
      <c r="CZ1641" s="151" t="e">
        <f t="shared" ca="1" si="2240"/>
        <v>#N/A</v>
      </c>
      <c r="DA1641" s="151" t="e">
        <f t="shared" ca="1" si="2240"/>
        <v>#N/A</v>
      </c>
      <c r="DB1641" s="151" t="e">
        <f t="shared" ca="1" si="2240"/>
        <v>#N/A</v>
      </c>
      <c r="DC1641" s="151" t="e">
        <f t="shared" ca="1" si="2240"/>
        <v>#N/A</v>
      </c>
      <c r="DD1641" s="151" t="e">
        <f t="shared" ca="1" si="2240"/>
        <v>#N/A</v>
      </c>
      <c r="DE1641" s="151" t="e">
        <f t="shared" ca="1" si="2240"/>
        <v>#N/A</v>
      </c>
      <c r="DF1641" s="151" t="e">
        <f t="shared" ca="1" si="2240"/>
        <v>#N/A</v>
      </c>
      <c r="DG1641" s="151" t="e">
        <f t="shared" ca="1" si="2240"/>
        <v>#N/A</v>
      </c>
      <c r="DH1641" s="151" t="e">
        <f t="shared" ca="1" si="2240"/>
        <v>#N/A</v>
      </c>
      <c r="DI1641" s="151" t="e">
        <f t="shared" ca="1" si="2240"/>
        <v>#N/A</v>
      </c>
      <c r="DJ1641" s="151" t="e">
        <f t="shared" ca="1" si="2240"/>
        <v>#N/A</v>
      </c>
      <c r="DK1641" s="151" t="e">
        <f t="shared" ca="1" si="2240"/>
        <v>#N/A</v>
      </c>
      <c r="DL1641" s="151" t="e">
        <f t="shared" ref="DL1641" ca="1" si="2241">DL1636+DL1638+DL1640</f>
        <v>#N/A</v>
      </c>
    </row>
    <row r="1642" spans="1:116" x14ac:dyDescent="0.4">
      <c r="D1642" t="s">
        <v>775</v>
      </c>
      <c r="E1642" s="8" t="str">
        <f t="shared" si="2223"/>
        <v>1642 SUBR-S</v>
      </c>
      <c r="G1642" s="145" t="s">
        <v>62</v>
      </c>
      <c r="H1642" s="12"/>
      <c r="I1642" s="60"/>
      <c r="J1642" s="60"/>
      <c r="K1642" s="76">
        <f t="shared" ref="K1642:P1642" ca="1" si="2242">K1641-SUM(K1640,K1636,K1638)</f>
        <v>0</v>
      </c>
      <c r="L1642" s="76">
        <f t="shared" ca="1" si="2242"/>
        <v>0</v>
      </c>
      <c r="M1642" s="76">
        <f t="shared" ca="1" si="2242"/>
        <v>0</v>
      </c>
      <c r="N1642" s="76">
        <f t="shared" ca="1" si="2242"/>
        <v>0</v>
      </c>
      <c r="O1642" s="76">
        <f t="shared" ca="1" si="2242"/>
        <v>0</v>
      </c>
      <c r="P1642" s="76">
        <f t="shared" ca="1" si="2242"/>
        <v>0</v>
      </c>
      <c r="R1642" s="15"/>
      <c r="S1642" s="76">
        <f t="shared" ref="S1642:AX1642" ca="1" si="2243">S1641-SUM(S1640,S1636,S1638)</f>
        <v>0</v>
      </c>
      <c r="T1642" s="76">
        <f t="shared" ca="1" si="2243"/>
        <v>0</v>
      </c>
      <c r="U1642" s="76">
        <f t="shared" ca="1" si="2243"/>
        <v>0</v>
      </c>
      <c r="V1642" s="76">
        <f t="shared" ca="1" si="2243"/>
        <v>0</v>
      </c>
      <c r="W1642" s="76">
        <f t="shared" ca="1" si="2243"/>
        <v>0</v>
      </c>
      <c r="X1642" s="76">
        <f t="shared" ca="1" si="2243"/>
        <v>0</v>
      </c>
      <c r="Y1642" s="76">
        <f t="shared" ca="1" si="2243"/>
        <v>0</v>
      </c>
      <c r="Z1642" s="76">
        <f t="shared" ca="1" si="2243"/>
        <v>0</v>
      </c>
      <c r="AA1642" s="76">
        <f t="shared" ca="1" si="2243"/>
        <v>0</v>
      </c>
      <c r="AB1642" s="76">
        <f t="shared" ca="1" si="2243"/>
        <v>0</v>
      </c>
      <c r="AC1642" s="76">
        <f t="shared" ca="1" si="2243"/>
        <v>0</v>
      </c>
      <c r="AD1642" s="76">
        <f t="shared" ca="1" si="2243"/>
        <v>0</v>
      </c>
      <c r="AE1642" s="76">
        <f t="shared" ca="1" si="2243"/>
        <v>0</v>
      </c>
      <c r="AF1642" s="76">
        <f t="shared" ca="1" si="2243"/>
        <v>0</v>
      </c>
      <c r="AG1642" s="76">
        <f t="shared" ca="1" si="2243"/>
        <v>0</v>
      </c>
      <c r="AH1642" s="76">
        <f t="shared" ca="1" si="2243"/>
        <v>0</v>
      </c>
      <c r="AI1642" s="76">
        <f t="shared" ca="1" si="2243"/>
        <v>0</v>
      </c>
      <c r="AJ1642" s="76">
        <f t="shared" ca="1" si="2243"/>
        <v>0</v>
      </c>
      <c r="AK1642" s="76">
        <f t="shared" ca="1" si="2243"/>
        <v>0</v>
      </c>
      <c r="AL1642" s="76">
        <f t="shared" ca="1" si="2243"/>
        <v>0</v>
      </c>
      <c r="AM1642" s="76">
        <f t="shared" ca="1" si="2243"/>
        <v>0</v>
      </c>
      <c r="AN1642" s="76">
        <f t="shared" ca="1" si="2243"/>
        <v>0</v>
      </c>
      <c r="AO1642" s="76">
        <f t="shared" ca="1" si="2243"/>
        <v>0</v>
      </c>
      <c r="AP1642" s="76">
        <f t="shared" ca="1" si="2243"/>
        <v>0</v>
      </c>
      <c r="AQ1642" s="76">
        <f t="shared" ca="1" si="2243"/>
        <v>0</v>
      </c>
      <c r="AR1642" s="76">
        <f t="shared" ca="1" si="2243"/>
        <v>0</v>
      </c>
      <c r="AS1642" s="76">
        <f t="shared" ca="1" si="2243"/>
        <v>0</v>
      </c>
      <c r="AT1642" s="76">
        <f t="shared" ca="1" si="2243"/>
        <v>0</v>
      </c>
      <c r="AU1642" s="76">
        <f t="shared" ca="1" si="2243"/>
        <v>0</v>
      </c>
      <c r="AV1642" s="76">
        <f t="shared" ca="1" si="2243"/>
        <v>0</v>
      </c>
      <c r="AW1642" s="76">
        <f t="shared" ca="1" si="2243"/>
        <v>0</v>
      </c>
      <c r="AX1642" s="76">
        <f t="shared" ca="1" si="2243"/>
        <v>0</v>
      </c>
      <c r="AY1642" s="76">
        <f t="shared" ref="AY1642:CD1642" ca="1" si="2244">AY1641-SUM(AY1640,AY1636,AY1638)</f>
        <v>0</v>
      </c>
      <c r="AZ1642" s="76">
        <f t="shared" ca="1" si="2244"/>
        <v>0</v>
      </c>
      <c r="BA1642" s="76">
        <f t="shared" ca="1" si="2244"/>
        <v>0</v>
      </c>
      <c r="BB1642" s="76">
        <f t="shared" ca="1" si="2244"/>
        <v>0</v>
      </c>
      <c r="BC1642" s="76">
        <f t="shared" ca="1" si="2244"/>
        <v>0</v>
      </c>
      <c r="BD1642" s="76">
        <f t="shared" ca="1" si="2244"/>
        <v>0</v>
      </c>
      <c r="BE1642" s="76">
        <f t="shared" ca="1" si="2244"/>
        <v>0</v>
      </c>
      <c r="BF1642" s="76">
        <f t="shared" ca="1" si="2244"/>
        <v>0</v>
      </c>
      <c r="BG1642" s="76">
        <f t="shared" ca="1" si="2244"/>
        <v>0</v>
      </c>
      <c r="BH1642" s="76">
        <f t="shared" ca="1" si="2244"/>
        <v>0</v>
      </c>
      <c r="BI1642" s="76">
        <f t="shared" ca="1" si="2244"/>
        <v>0</v>
      </c>
      <c r="BJ1642" s="76">
        <f t="shared" ca="1" si="2244"/>
        <v>0</v>
      </c>
      <c r="BK1642" s="76">
        <f t="shared" ca="1" si="2244"/>
        <v>0</v>
      </c>
      <c r="BL1642" s="76">
        <f t="shared" ca="1" si="2244"/>
        <v>0</v>
      </c>
      <c r="BM1642" s="76">
        <f t="shared" ca="1" si="2244"/>
        <v>0</v>
      </c>
      <c r="BN1642" s="76">
        <f t="shared" ca="1" si="2244"/>
        <v>0</v>
      </c>
      <c r="BO1642" s="76">
        <f t="shared" ca="1" si="2244"/>
        <v>0</v>
      </c>
      <c r="BP1642" s="76">
        <f t="shared" ca="1" si="2244"/>
        <v>0</v>
      </c>
      <c r="BQ1642" s="76">
        <f t="shared" ca="1" si="2244"/>
        <v>0</v>
      </c>
      <c r="BR1642" s="76">
        <f t="shared" ca="1" si="2244"/>
        <v>0</v>
      </c>
      <c r="BS1642" s="76">
        <f t="shared" ca="1" si="2244"/>
        <v>0</v>
      </c>
      <c r="BT1642" s="76">
        <f t="shared" ca="1" si="2244"/>
        <v>0</v>
      </c>
      <c r="BU1642" s="76">
        <f t="shared" ca="1" si="2244"/>
        <v>0</v>
      </c>
      <c r="BV1642" s="76">
        <f t="shared" ca="1" si="2244"/>
        <v>0</v>
      </c>
      <c r="BW1642" s="76">
        <f t="shared" ca="1" si="2244"/>
        <v>0</v>
      </c>
      <c r="BX1642" s="76">
        <f t="shared" ca="1" si="2244"/>
        <v>0</v>
      </c>
      <c r="BY1642" s="76">
        <f t="shared" ca="1" si="2244"/>
        <v>0</v>
      </c>
      <c r="BZ1642" s="76">
        <f t="shared" ca="1" si="2244"/>
        <v>0</v>
      </c>
      <c r="CA1642" s="76">
        <f t="shared" ca="1" si="2244"/>
        <v>0</v>
      </c>
      <c r="CB1642" s="76">
        <f t="shared" ca="1" si="2244"/>
        <v>0</v>
      </c>
      <c r="CC1642" s="76">
        <f t="shared" ca="1" si="2244"/>
        <v>0</v>
      </c>
      <c r="CD1642" s="76">
        <f t="shared" ca="1" si="2244"/>
        <v>0</v>
      </c>
      <c r="CE1642" s="76">
        <f t="shared" ref="CE1642:CL1642" ca="1" si="2245">CE1641-SUM(CE1640,CE1636,CE1638)</f>
        <v>0</v>
      </c>
      <c r="CF1642" s="76">
        <f t="shared" ca="1" si="2245"/>
        <v>0</v>
      </c>
      <c r="CG1642" s="76">
        <f t="shared" ca="1" si="2245"/>
        <v>0</v>
      </c>
      <c r="CH1642" s="76">
        <f t="shared" ca="1" si="2245"/>
        <v>0</v>
      </c>
      <c r="CI1642" s="76">
        <f t="shared" ca="1" si="2245"/>
        <v>0</v>
      </c>
      <c r="CJ1642" s="76">
        <f t="shared" ca="1" si="2245"/>
        <v>0</v>
      </c>
      <c r="CK1642" s="76">
        <f t="shared" ca="1" si="2245"/>
        <v>0</v>
      </c>
      <c r="CL1642" s="76">
        <f t="shared" ca="1" si="2245"/>
        <v>0</v>
      </c>
      <c r="CN1642" s="60"/>
      <c r="CO1642" s="76" t="e">
        <f t="shared" ref="CO1642:DK1642" ca="1" si="2246">CO1641-SUM(CO1640,CO1636,CO1638)</f>
        <v>#N/A</v>
      </c>
      <c r="CP1642" s="76" t="e">
        <f t="shared" ca="1" si="2246"/>
        <v>#N/A</v>
      </c>
      <c r="CQ1642" s="76" t="e">
        <f t="shared" ca="1" si="2246"/>
        <v>#N/A</v>
      </c>
      <c r="CR1642" s="76" t="e">
        <f t="shared" ca="1" si="2246"/>
        <v>#N/A</v>
      </c>
      <c r="CS1642" s="76" t="e">
        <f t="shared" ca="1" si="2246"/>
        <v>#N/A</v>
      </c>
      <c r="CT1642" s="76" t="e">
        <f t="shared" ca="1" si="2246"/>
        <v>#N/A</v>
      </c>
      <c r="CU1642" s="76" t="e">
        <f t="shared" ca="1" si="2246"/>
        <v>#N/A</v>
      </c>
      <c r="CV1642" s="76" t="e">
        <f t="shared" ca="1" si="2246"/>
        <v>#N/A</v>
      </c>
      <c r="CW1642" s="76" t="e">
        <f t="shared" ca="1" si="2246"/>
        <v>#N/A</v>
      </c>
      <c r="CX1642" s="76" t="e">
        <f t="shared" ca="1" si="2246"/>
        <v>#N/A</v>
      </c>
      <c r="CY1642" s="76" t="e">
        <f t="shared" ca="1" si="2246"/>
        <v>#N/A</v>
      </c>
      <c r="CZ1642" s="76" t="e">
        <f t="shared" ca="1" si="2246"/>
        <v>#N/A</v>
      </c>
      <c r="DA1642" s="76" t="e">
        <f t="shared" ca="1" si="2246"/>
        <v>#N/A</v>
      </c>
      <c r="DB1642" s="76" t="e">
        <f t="shared" ca="1" si="2246"/>
        <v>#N/A</v>
      </c>
      <c r="DC1642" s="76" t="e">
        <f t="shared" ca="1" si="2246"/>
        <v>#N/A</v>
      </c>
      <c r="DD1642" s="76" t="e">
        <f t="shared" ca="1" si="2246"/>
        <v>#N/A</v>
      </c>
      <c r="DE1642" s="76" t="e">
        <f t="shared" ca="1" si="2246"/>
        <v>#N/A</v>
      </c>
      <c r="DF1642" s="76" t="e">
        <f t="shared" ca="1" si="2246"/>
        <v>#N/A</v>
      </c>
      <c r="DG1642" s="76" t="e">
        <f t="shared" ca="1" si="2246"/>
        <v>#N/A</v>
      </c>
      <c r="DH1642" s="76" t="e">
        <f t="shared" ca="1" si="2246"/>
        <v>#N/A</v>
      </c>
      <c r="DI1642" s="76" t="e">
        <f t="shared" ca="1" si="2246"/>
        <v>#N/A</v>
      </c>
      <c r="DJ1642" s="76" t="e">
        <f t="shared" ca="1" si="2246"/>
        <v>#N/A</v>
      </c>
      <c r="DK1642" s="76" t="e">
        <f t="shared" ca="1" si="2246"/>
        <v>#N/A</v>
      </c>
      <c r="DL1642" s="76" t="e">
        <f t="shared" ref="DL1642" ca="1" si="2247">DL1641-SUM(DL1640,DL1636,DL1638)</f>
        <v>#N/A</v>
      </c>
    </row>
    <row r="1643" spans="1:116" x14ac:dyDescent="0.4">
      <c r="D1643" t="s">
        <v>775</v>
      </c>
      <c r="E1643" s="8" t="str">
        <f t="shared" si="2223"/>
        <v>1643 SUBR-S</v>
      </c>
      <c r="G1643" s="13"/>
      <c r="H1643" s="12"/>
      <c r="I1643" s="60"/>
      <c r="J1643" s="60"/>
      <c r="K1643" s="34"/>
      <c r="L1643" s="34"/>
      <c r="M1643" s="34"/>
      <c r="N1643" s="34"/>
      <c r="O1643" s="34"/>
      <c r="P1643" s="34"/>
      <c r="R1643" s="15"/>
      <c r="S1643" s="76"/>
      <c r="T1643" s="76"/>
      <c r="U1643" s="76"/>
      <c r="V1643" s="76"/>
      <c r="W1643" s="76"/>
      <c r="X1643" s="76"/>
      <c r="Y1643" s="76"/>
      <c r="Z1643" s="76"/>
      <c r="AA1643" s="76"/>
      <c r="AB1643" s="76"/>
      <c r="AC1643" s="76"/>
      <c r="AD1643" s="76"/>
      <c r="AE1643" s="76"/>
      <c r="AF1643" s="76"/>
      <c r="AG1643" s="76"/>
      <c r="AH1643" s="76"/>
      <c r="AI1643" s="76"/>
      <c r="AJ1643" s="76"/>
      <c r="AK1643" s="76"/>
      <c r="AL1643" s="76"/>
      <c r="AM1643" s="76"/>
      <c r="AN1643" s="76"/>
      <c r="AO1643" s="76"/>
      <c r="AP1643" s="76"/>
      <c r="AQ1643" s="76"/>
      <c r="AR1643" s="76"/>
      <c r="AS1643" s="76"/>
      <c r="AT1643" s="76"/>
      <c r="AU1643" s="76"/>
      <c r="AV1643" s="76"/>
      <c r="AW1643" s="76"/>
      <c r="AX1643" s="76"/>
      <c r="AY1643" s="76"/>
      <c r="AZ1643" s="76"/>
      <c r="BA1643" s="76"/>
      <c r="BB1643" s="76"/>
      <c r="BC1643" s="76"/>
      <c r="BD1643" s="76"/>
      <c r="BE1643" s="76"/>
      <c r="BF1643" s="76"/>
      <c r="BG1643" s="76"/>
      <c r="BH1643" s="76"/>
      <c r="BI1643" s="76"/>
      <c r="BJ1643" s="76"/>
      <c r="BK1643" s="76"/>
      <c r="BL1643" s="76"/>
      <c r="BM1643" s="76"/>
      <c r="BN1643" s="76"/>
      <c r="BO1643" s="76"/>
      <c r="BP1643" s="76"/>
      <c r="BQ1643" s="76"/>
      <c r="BR1643" s="76"/>
      <c r="BS1643" s="76"/>
      <c r="BT1643" s="76"/>
      <c r="BU1643" s="76"/>
      <c r="BV1643" s="76"/>
      <c r="BW1643" s="76"/>
      <c r="BX1643" s="76"/>
      <c r="BY1643" s="76"/>
      <c r="BZ1643" s="76"/>
      <c r="CA1643" s="76"/>
      <c r="CB1643" s="76"/>
      <c r="CC1643" s="76"/>
      <c r="CD1643" s="76"/>
      <c r="CE1643" s="76"/>
      <c r="CF1643" s="76"/>
      <c r="CG1643" s="76"/>
      <c r="CH1643" s="76"/>
      <c r="CI1643" s="76"/>
      <c r="CJ1643" s="76"/>
      <c r="CK1643" s="76"/>
      <c r="CL1643" s="76"/>
      <c r="CN1643" s="60"/>
      <c r="CO1643" s="76"/>
      <c r="CP1643" s="76"/>
      <c r="CQ1643" s="76"/>
      <c r="CR1643" s="76"/>
      <c r="CS1643" s="76"/>
      <c r="CT1643" s="76"/>
      <c r="CU1643" s="76"/>
      <c r="CV1643" s="76"/>
      <c r="CW1643" s="76"/>
      <c r="CX1643" s="76"/>
      <c r="CY1643" s="76"/>
      <c r="CZ1643" s="76"/>
      <c r="DA1643" s="76"/>
      <c r="DB1643" s="76"/>
      <c r="DC1643" s="76"/>
      <c r="DD1643" s="76"/>
      <c r="DE1643" s="76"/>
      <c r="DF1643" s="76"/>
      <c r="DG1643" s="76"/>
      <c r="DH1643" s="76"/>
      <c r="DI1643" s="76"/>
      <c r="DJ1643" s="76"/>
      <c r="DK1643" s="76"/>
      <c r="DL1643" s="76"/>
    </row>
    <row r="1644" spans="1:116" x14ac:dyDescent="0.4">
      <c r="D1644" t="s">
        <v>775</v>
      </c>
      <c r="E1644" s="8" t="str">
        <f t="shared" ref="E1644:E1655" si="2248">ROW()&amp;" "&amp;D1644</f>
        <v>1644 SUBR-S</v>
      </c>
      <c r="G1644" s="95" t="s">
        <v>75</v>
      </c>
      <c r="H1644" s="12"/>
      <c r="I1644" s="60"/>
      <c r="J1644" s="60"/>
      <c r="K1644" s="34"/>
      <c r="L1644" s="34"/>
      <c r="M1644" s="34"/>
      <c r="N1644" s="34"/>
      <c r="O1644" s="34"/>
      <c r="P1644" s="34"/>
      <c r="R1644" s="15"/>
      <c r="S1644" s="76"/>
      <c r="T1644" s="76"/>
      <c r="U1644" s="76"/>
      <c r="V1644" s="76"/>
      <c r="W1644" s="76"/>
      <c r="X1644" s="76"/>
      <c r="Y1644" s="76"/>
      <c r="Z1644" s="76"/>
      <c r="AA1644" s="76"/>
      <c r="AB1644" s="76"/>
      <c r="AC1644" s="76"/>
      <c r="AD1644" s="76"/>
      <c r="AE1644" s="76"/>
      <c r="AF1644" s="76"/>
      <c r="AG1644" s="76"/>
      <c r="AH1644" s="76"/>
      <c r="AI1644" s="76"/>
      <c r="AJ1644" s="76"/>
      <c r="AK1644" s="76"/>
      <c r="AL1644" s="76"/>
      <c r="AM1644" s="76"/>
      <c r="AN1644" s="76"/>
      <c r="AO1644" s="76"/>
      <c r="AP1644" s="76"/>
      <c r="AQ1644" s="76"/>
      <c r="AR1644" s="76"/>
      <c r="AS1644" s="76"/>
      <c r="AT1644" s="76"/>
      <c r="AU1644" s="76"/>
      <c r="AV1644" s="76"/>
      <c r="AW1644" s="76"/>
      <c r="AX1644" s="76"/>
      <c r="AY1644" s="76"/>
      <c r="AZ1644" s="76"/>
      <c r="BA1644" s="76"/>
      <c r="BB1644" s="76"/>
      <c r="BC1644" s="76"/>
      <c r="BD1644" s="76"/>
      <c r="BE1644" s="76"/>
      <c r="BF1644" s="76"/>
      <c r="BG1644" s="76"/>
      <c r="BH1644" s="76"/>
      <c r="BI1644" s="76"/>
      <c r="BJ1644" s="76"/>
      <c r="BK1644" s="76"/>
      <c r="BL1644" s="76"/>
      <c r="BM1644" s="76"/>
      <c r="BN1644" s="76"/>
      <c r="BO1644" s="76"/>
      <c r="BP1644" s="76"/>
      <c r="BQ1644" s="76"/>
      <c r="BR1644" s="76"/>
      <c r="BS1644" s="76"/>
      <c r="BT1644" s="76"/>
      <c r="BU1644" s="76"/>
      <c r="BV1644" s="76"/>
      <c r="BW1644" s="76"/>
      <c r="BX1644" s="76"/>
      <c r="BY1644" s="76"/>
      <c r="BZ1644" s="76"/>
      <c r="CA1644" s="76"/>
      <c r="CB1644" s="76"/>
      <c r="CC1644" s="76"/>
      <c r="CD1644" s="76"/>
      <c r="CE1644" s="76"/>
      <c r="CF1644" s="76"/>
      <c r="CG1644" s="76"/>
      <c r="CH1644" s="76"/>
      <c r="CI1644" s="76"/>
      <c r="CJ1644" s="76"/>
      <c r="CK1644" s="76"/>
      <c r="CL1644" s="76"/>
      <c r="CN1644" s="60"/>
      <c r="CO1644" s="76"/>
      <c r="CP1644" s="76"/>
      <c r="CQ1644" s="76"/>
      <c r="CR1644" s="76"/>
      <c r="CS1644" s="76"/>
      <c r="CT1644" s="76"/>
      <c r="CU1644" s="76"/>
      <c r="CV1644" s="76"/>
      <c r="CW1644" s="76"/>
      <c r="CX1644" s="76"/>
      <c r="CY1644" s="76"/>
      <c r="CZ1644" s="76"/>
      <c r="DA1644" s="76"/>
      <c r="DB1644" s="76"/>
      <c r="DC1644" s="76"/>
      <c r="DD1644" s="76"/>
      <c r="DE1644" s="76"/>
      <c r="DF1644" s="76"/>
      <c r="DG1644" s="76"/>
      <c r="DH1644" s="76"/>
      <c r="DI1644" s="76"/>
      <c r="DJ1644" s="76"/>
      <c r="DK1644" s="76"/>
      <c r="DL1644" s="76"/>
    </row>
    <row r="1645" spans="1:116" x14ac:dyDescent="0.4">
      <c r="B1645" t="str">
        <f>E1645</f>
        <v>1645 SUBR-S</v>
      </c>
      <c r="D1645" t="s">
        <v>775</v>
      </c>
      <c r="E1645" s="8" t="str">
        <f t="shared" si="2248"/>
        <v>1645 SUBR-S</v>
      </c>
      <c r="G1645" s="145" t="s">
        <v>414</v>
      </c>
      <c r="H1645" s="12"/>
      <c r="I1645" s="60"/>
      <c r="J1645" s="60"/>
      <c r="K1645" s="18">
        <v>20</v>
      </c>
      <c r="L1645" s="18">
        <v>20</v>
      </c>
      <c r="M1645" s="18">
        <v>20</v>
      </c>
      <c r="N1645" s="18">
        <v>20</v>
      </c>
      <c r="O1645" s="18">
        <v>20</v>
      </c>
      <c r="P1645" s="18">
        <v>20</v>
      </c>
      <c r="R1645" s="19"/>
      <c r="S1645" s="147" cm="1">
        <f t="array" ref="S1645">INDEX($K:$P,ROW(),MATCH(S$3,$K$2:$P$2,0))</f>
        <v>20</v>
      </c>
      <c r="T1645" s="147" cm="1">
        <f t="array" ref="T1645">INDEX($K:$P,ROW(),MATCH(T$3,$K$2:$P$2,0))</f>
        <v>20</v>
      </c>
      <c r="U1645" s="147" cm="1">
        <f t="array" ref="U1645">INDEX($K:$P,ROW(),MATCH(U$3,$K$2:$P$2,0))</f>
        <v>20</v>
      </c>
      <c r="V1645" s="147" cm="1">
        <f t="array" ref="V1645">INDEX($K:$P,ROW(),MATCH(V$3,$K$2:$P$2,0))</f>
        <v>20</v>
      </c>
      <c r="W1645" s="147" cm="1">
        <f t="array" ref="W1645">INDEX($K:$P,ROW(),MATCH(W$3,$K$2:$P$2,0))</f>
        <v>20</v>
      </c>
      <c r="X1645" s="147" cm="1">
        <f t="array" ref="X1645">INDEX($K:$P,ROW(),MATCH(X$3,$K$2:$P$2,0))</f>
        <v>20</v>
      </c>
      <c r="Y1645" s="147" cm="1">
        <f t="array" ref="Y1645">INDEX($K:$P,ROW(),MATCH(Y$3,$K$2:$P$2,0))</f>
        <v>20</v>
      </c>
      <c r="Z1645" s="147" cm="1">
        <f t="array" ref="Z1645">INDEX($K:$P,ROW(),MATCH(Z$3,$K$2:$P$2,0))</f>
        <v>20</v>
      </c>
      <c r="AA1645" s="147" cm="1">
        <f t="array" ref="AA1645">INDEX($K:$P,ROW(),MATCH(AA$3,$K$2:$P$2,0))</f>
        <v>20</v>
      </c>
      <c r="AB1645" s="147" cm="1">
        <f t="array" ref="AB1645">INDEX($K:$P,ROW(),MATCH(AB$3,$K$2:$P$2,0))</f>
        <v>20</v>
      </c>
      <c r="AC1645" s="147" cm="1">
        <f t="array" ref="AC1645">INDEX($K:$P,ROW(),MATCH(AC$3,$K$2:$P$2,0))</f>
        <v>20</v>
      </c>
      <c r="AD1645" s="147" cm="1">
        <f t="array" ref="AD1645">INDEX($K:$P,ROW(),MATCH(AD$3,$K$2:$P$2,0))</f>
        <v>20</v>
      </c>
      <c r="AE1645" s="147" cm="1">
        <f t="array" ref="AE1645">INDEX($K:$P,ROW(),MATCH(AE$3,$K$2:$P$2,0))</f>
        <v>20</v>
      </c>
      <c r="AF1645" s="147" cm="1">
        <f t="array" ref="AF1645">INDEX($K:$P,ROW(),MATCH(AF$3,$K$2:$P$2,0))</f>
        <v>20</v>
      </c>
      <c r="AG1645" s="147" cm="1">
        <f t="array" ref="AG1645">INDEX($K:$P,ROW(),MATCH(AG$3,$K$2:$P$2,0))</f>
        <v>20</v>
      </c>
      <c r="AH1645" s="147" cm="1">
        <f t="array" ref="AH1645">INDEX($K:$P,ROW(),MATCH(AH$3,$K$2:$P$2,0))</f>
        <v>20</v>
      </c>
      <c r="AI1645" s="147" cm="1">
        <f t="array" ref="AI1645">INDEX($K:$P,ROW(),MATCH(AI$3,$K$2:$P$2,0))</f>
        <v>20</v>
      </c>
      <c r="AJ1645" s="147" cm="1">
        <f t="array" ref="AJ1645">INDEX($K:$P,ROW(),MATCH(AJ$3,$K$2:$P$2,0))</f>
        <v>20</v>
      </c>
      <c r="AK1645" s="147" cm="1">
        <f t="array" ref="AK1645">INDEX($K:$P,ROW(),MATCH(AK$3,$K$2:$P$2,0))</f>
        <v>20</v>
      </c>
      <c r="AL1645" s="147" cm="1">
        <f t="array" ref="AL1645">INDEX($K:$P,ROW(),MATCH(AL$3,$K$2:$P$2,0))</f>
        <v>20</v>
      </c>
      <c r="AM1645" s="147" cm="1">
        <f t="array" ref="AM1645">INDEX($K:$P,ROW(),MATCH(AM$3,$K$2:$P$2,0))</f>
        <v>20</v>
      </c>
      <c r="AN1645" s="147" cm="1">
        <f t="array" ref="AN1645">INDEX($K:$P,ROW(),MATCH(AN$3,$K$2:$P$2,0))</f>
        <v>20</v>
      </c>
      <c r="AO1645" s="147" cm="1">
        <f t="array" ref="AO1645">INDEX($K:$P,ROW(),MATCH(AO$3,$K$2:$P$2,0))</f>
        <v>20</v>
      </c>
      <c r="AP1645" s="147" cm="1">
        <f t="array" ref="AP1645">INDEX($K:$P,ROW(),MATCH(AP$3,$K$2:$P$2,0))</f>
        <v>20</v>
      </c>
      <c r="AQ1645" s="147" cm="1">
        <f t="array" ref="AQ1645">INDEX($K:$P,ROW(),MATCH(AQ$3,$K$2:$P$2,0))</f>
        <v>20</v>
      </c>
      <c r="AR1645" s="147" cm="1">
        <f t="array" ref="AR1645">INDEX($K:$P,ROW(),MATCH(AR$3,$K$2:$P$2,0))</f>
        <v>20</v>
      </c>
      <c r="AS1645" s="147" cm="1">
        <f t="array" ref="AS1645">INDEX($K:$P,ROW(),MATCH(AS$3,$K$2:$P$2,0))</f>
        <v>20</v>
      </c>
      <c r="AT1645" s="147" cm="1">
        <f t="array" ref="AT1645">INDEX($K:$P,ROW(),MATCH(AT$3,$K$2:$P$2,0))</f>
        <v>20</v>
      </c>
      <c r="AU1645" s="147" cm="1">
        <f t="array" ref="AU1645">INDEX($K:$P,ROW(),MATCH(AU$3,$K$2:$P$2,0))</f>
        <v>20</v>
      </c>
      <c r="AV1645" s="147" cm="1">
        <f t="array" ref="AV1645">INDEX($K:$P,ROW(),MATCH(AV$3,$K$2:$P$2,0))</f>
        <v>20</v>
      </c>
      <c r="AW1645" s="147" cm="1">
        <f t="array" ref="AW1645">INDEX($K:$P,ROW(),MATCH(AW$3,$K$2:$P$2,0))</f>
        <v>20</v>
      </c>
      <c r="AX1645" s="147" cm="1">
        <f t="array" ref="AX1645">INDEX($K:$P,ROW(),MATCH(AX$3,$K$2:$P$2,0))</f>
        <v>20</v>
      </c>
      <c r="AY1645" s="147" cm="1">
        <f t="array" ref="AY1645">INDEX($K:$P,ROW(),MATCH(AY$3,$K$2:$P$2,0))</f>
        <v>20</v>
      </c>
      <c r="AZ1645" s="147" cm="1">
        <f t="array" ref="AZ1645">INDEX($K:$P,ROW(),MATCH(AZ$3,$K$2:$P$2,0))</f>
        <v>20</v>
      </c>
      <c r="BA1645" s="147" cm="1">
        <f t="array" ref="BA1645">INDEX($K:$P,ROW(),MATCH(BA$3,$K$2:$P$2,0))</f>
        <v>20</v>
      </c>
      <c r="BB1645" s="147" cm="1">
        <f t="array" ref="BB1645">INDEX($K:$P,ROW(),MATCH(BB$3,$K$2:$P$2,0))</f>
        <v>20</v>
      </c>
      <c r="BC1645" s="147" cm="1">
        <f t="array" ref="BC1645">INDEX($K:$P,ROW(),MATCH(BC$3,$K$2:$P$2,0))</f>
        <v>20</v>
      </c>
      <c r="BD1645" s="147" cm="1">
        <f t="array" ref="BD1645">INDEX($K:$P,ROW(),MATCH(BD$3,$K$2:$P$2,0))</f>
        <v>20</v>
      </c>
      <c r="BE1645" s="147" cm="1">
        <f t="array" ref="BE1645">INDEX($K:$P,ROW(),MATCH(BE$3,$K$2:$P$2,0))</f>
        <v>20</v>
      </c>
      <c r="BF1645" s="147" cm="1">
        <f t="array" ref="BF1645">INDEX($K:$P,ROW(),MATCH(BF$3,$K$2:$P$2,0))</f>
        <v>20</v>
      </c>
      <c r="BG1645" s="147" cm="1">
        <f t="array" ref="BG1645">INDEX($K:$P,ROW(),MATCH(BG$3,$K$2:$P$2,0))</f>
        <v>20</v>
      </c>
      <c r="BH1645" s="147" cm="1">
        <f t="array" ref="BH1645">INDEX($K:$P,ROW(),MATCH(BH$3,$K$2:$P$2,0))</f>
        <v>20</v>
      </c>
      <c r="BI1645" s="147" cm="1">
        <f t="array" ref="BI1645">INDEX($K:$P,ROW(),MATCH(BI$3,$K$2:$P$2,0))</f>
        <v>20</v>
      </c>
      <c r="BJ1645" s="147" cm="1">
        <f t="array" ref="BJ1645">INDEX($K:$P,ROW(),MATCH(BJ$3,$K$2:$P$2,0))</f>
        <v>20</v>
      </c>
      <c r="BK1645" s="147" cm="1">
        <f t="array" ref="BK1645">INDEX($K:$P,ROW(),MATCH(BK$3,$K$2:$P$2,0))</f>
        <v>20</v>
      </c>
      <c r="BL1645" s="147" cm="1">
        <f t="array" ref="BL1645">INDEX($K:$P,ROW(),MATCH(BL$3,$K$2:$P$2,0))</f>
        <v>20</v>
      </c>
      <c r="BM1645" s="147" cm="1">
        <f t="array" ref="BM1645">INDEX($K:$P,ROW(),MATCH(BM$3,$K$2:$P$2,0))</f>
        <v>20</v>
      </c>
      <c r="BN1645" s="147" cm="1">
        <f t="array" ref="BN1645">INDEX($K:$P,ROW(),MATCH(BN$3,$K$2:$P$2,0))</f>
        <v>20</v>
      </c>
      <c r="BO1645" s="147" cm="1">
        <f t="array" ref="BO1645">INDEX($K:$P,ROW(),MATCH(BO$3,$K$2:$P$2,0))</f>
        <v>20</v>
      </c>
      <c r="BP1645" s="147" cm="1">
        <f t="array" ref="BP1645">INDEX($K:$P,ROW(),MATCH(BP$3,$K$2:$P$2,0))</f>
        <v>20</v>
      </c>
      <c r="BQ1645" s="147" cm="1">
        <f t="array" ref="BQ1645">INDEX($K:$P,ROW(),MATCH(BQ$3,$K$2:$P$2,0))</f>
        <v>20</v>
      </c>
      <c r="BR1645" s="147" cm="1">
        <f t="array" ref="BR1645">INDEX($K:$P,ROW(),MATCH(BR$3,$K$2:$P$2,0))</f>
        <v>20</v>
      </c>
      <c r="BS1645" s="147" cm="1">
        <f t="array" ref="BS1645">INDEX($K:$P,ROW(),MATCH(BS$3,$K$2:$P$2,0))</f>
        <v>20</v>
      </c>
      <c r="BT1645" s="147" cm="1">
        <f t="array" ref="BT1645">INDEX($K:$P,ROW(),MATCH(BT$3,$K$2:$P$2,0))</f>
        <v>20</v>
      </c>
      <c r="BU1645" s="147" cm="1">
        <f t="array" ref="BU1645">INDEX($K:$P,ROW(),MATCH(BU$3,$K$2:$P$2,0))</f>
        <v>20</v>
      </c>
      <c r="BV1645" s="147" cm="1">
        <f t="array" ref="BV1645">INDEX($K:$P,ROW(),MATCH(BV$3,$K$2:$P$2,0))</f>
        <v>20</v>
      </c>
      <c r="BW1645" s="147" cm="1">
        <f t="array" ref="BW1645">INDEX($K:$P,ROW(),MATCH(BW$3,$K$2:$P$2,0))</f>
        <v>20</v>
      </c>
      <c r="BX1645" s="147" cm="1">
        <f t="array" ref="BX1645">INDEX($K:$P,ROW(),MATCH(BX$3,$K$2:$P$2,0))</f>
        <v>20</v>
      </c>
      <c r="BY1645" s="147" cm="1">
        <f t="array" ref="BY1645">INDEX($K:$P,ROW(),MATCH(BY$3,$K$2:$P$2,0))</f>
        <v>20</v>
      </c>
      <c r="BZ1645" s="147" cm="1">
        <f t="array" ref="BZ1645">INDEX($K:$P,ROW(),MATCH(BZ$3,$K$2:$P$2,0))</f>
        <v>20</v>
      </c>
      <c r="CA1645" s="147" cm="1">
        <f t="array" ref="CA1645">INDEX($K:$P,ROW(),MATCH(CA$3,$K$2:$P$2,0))</f>
        <v>20</v>
      </c>
      <c r="CB1645" s="147" cm="1">
        <f t="array" ref="CB1645">INDEX($K:$P,ROW(),MATCH(CB$3,$K$2:$P$2,0))</f>
        <v>20</v>
      </c>
      <c r="CC1645" s="147" cm="1">
        <f t="array" ref="CC1645">INDEX($K:$P,ROW(),MATCH(CC$3,$K$2:$P$2,0))</f>
        <v>20</v>
      </c>
      <c r="CD1645" s="147" cm="1">
        <f t="array" ref="CD1645">INDEX($K:$P,ROW(),MATCH(CD$3,$K$2:$P$2,0))</f>
        <v>20</v>
      </c>
      <c r="CE1645" s="147" cm="1">
        <f t="array" ref="CE1645">INDEX($K:$P,ROW(),MATCH(CE$3,$K$2:$P$2,0))</f>
        <v>20</v>
      </c>
      <c r="CF1645" s="147" cm="1">
        <f t="array" ref="CF1645">INDEX($K:$P,ROW(),MATCH(CF$3,$K$2:$P$2,0))</f>
        <v>20</v>
      </c>
      <c r="CG1645" s="147" cm="1">
        <f t="array" ref="CG1645">INDEX($K:$P,ROW(),MATCH(CG$3,$K$2:$P$2,0))</f>
        <v>20</v>
      </c>
      <c r="CH1645" s="147" cm="1">
        <f t="array" ref="CH1645">INDEX($K:$P,ROW(),MATCH(CH$3,$K$2:$P$2,0))</f>
        <v>20</v>
      </c>
      <c r="CI1645" s="147" cm="1">
        <f t="array" ref="CI1645">INDEX($K:$P,ROW(),MATCH(CI$3,$K$2:$P$2,0))</f>
        <v>20</v>
      </c>
      <c r="CJ1645" s="147" cm="1">
        <f t="array" ref="CJ1645">INDEX($K:$P,ROW(),MATCH(CJ$3,$K$2:$P$2,0))</f>
        <v>20</v>
      </c>
      <c r="CK1645" s="147" cm="1">
        <f t="array" ref="CK1645">INDEX($K:$P,ROW(),MATCH(CK$3,$K$2:$P$2,0))</f>
        <v>20</v>
      </c>
      <c r="CL1645" s="147" cm="1">
        <f t="array" ref="CL1645">INDEX($K:$P,ROW(),MATCH(CL$3,$K$2:$P$2,0))</f>
        <v>20</v>
      </c>
      <c r="CN1645" s="60"/>
      <c r="CO1645" s="147" t="e" cm="1">
        <f t="array" ref="CO1645">INDEX($K:$P,ROW(),MATCH(CO$3,$K$2:$P$2,0))</f>
        <v>#N/A</v>
      </c>
      <c r="CP1645" s="147" t="e" cm="1">
        <f t="array" ref="CP1645">INDEX($K:$P,ROW(),MATCH(CP$3,$K$2:$P$2,0))</f>
        <v>#N/A</v>
      </c>
      <c r="CQ1645" s="147" t="e" cm="1">
        <f t="array" ref="CQ1645">INDEX($K:$P,ROW(),MATCH(CQ$3,$K$2:$P$2,0))</f>
        <v>#N/A</v>
      </c>
      <c r="CR1645" s="147" t="e" cm="1">
        <f t="array" ref="CR1645">INDEX($K:$P,ROW(),MATCH(CR$3,$K$2:$P$2,0))</f>
        <v>#N/A</v>
      </c>
      <c r="CS1645" s="147" t="e" cm="1">
        <f t="array" ref="CS1645">INDEX($K:$P,ROW(),MATCH(CS$3,$K$2:$P$2,0))</f>
        <v>#N/A</v>
      </c>
      <c r="CT1645" s="147" t="e" cm="1">
        <f t="array" ref="CT1645">INDEX($K:$P,ROW(),MATCH(CT$3,$K$2:$P$2,0))</f>
        <v>#N/A</v>
      </c>
      <c r="CU1645" s="147" t="e" cm="1">
        <f t="array" ref="CU1645">INDEX($K:$P,ROW(),MATCH(CU$3,$K$2:$P$2,0))</f>
        <v>#N/A</v>
      </c>
      <c r="CV1645" s="147" t="e" cm="1">
        <f t="array" ref="CV1645">INDEX($K:$P,ROW(),MATCH(CV$3,$K$2:$P$2,0))</f>
        <v>#N/A</v>
      </c>
      <c r="CW1645" s="147" t="e" cm="1">
        <f t="array" ref="CW1645">INDEX($K:$P,ROW(),MATCH(CW$3,$K$2:$P$2,0))</f>
        <v>#N/A</v>
      </c>
      <c r="CX1645" s="147" t="e" cm="1">
        <f t="array" ref="CX1645">INDEX($K:$P,ROW(),MATCH(CX$3,$K$2:$P$2,0))</f>
        <v>#N/A</v>
      </c>
      <c r="CY1645" s="147" t="e" cm="1">
        <f t="array" ref="CY1645">INDEX($K:$P,ROW(),MATCH(CY$3,$K$2:$P$2,0))</f>
        <v>#N/A</v>
      </c>
      <c r="CZ1645" s="147" t="e" cm="1">
        <f t="array" ref="CZ1645">INDEX($K:$P,ROW(),MATCH(CZ$3,$K$2:$P$2,0))</f>
        <v>#N/A</v>
      </c>
      <c r="DA1645" s="147" t="e" cm="1">
        <f t="array" ref="DA1645">INDEX($K:$P,ROW(),MATCH(DA$3,$K$2:$P$2,0))</f>
        <v>#N/A</v>
      </c>
      <c r="DB1645" s="147" t="e" cm="1">
        <f t="array" ref="DB1645">INDEX($K:$P,ROW(),MATCH(DB$3,$K$2:$P$2,0))</f>
        <v>#N/A</v>
      </c>
      <c r="DC1645" s="147" t="e" cm="1">
        <f t="array" ref="DC1645">INDEX($K:$P,ROW(),MATCH(DC$3,$K$2:$P$2,0))</f>
        <v>#N/A</v>
      </c>
      <c r="DD1645" s="147" t="e" cm="1">
        <f t="array" ref="DD1645">INDEX($K:$P,ROW(),MATCH(DD$3,$K$2:$P$2,0))</f>
        <v>#N/A</v>
      </c>
      <c r="DE1645" s="147" t="e" cm="1">
        <f t="array" ref="DE1645">INDEX($K:$P,ROW(),MATCH(DE$3,$K$2:$P$2,0))</f>
        <v>#N/A</v>
      </c>
      <c r="DF1645" s="147" t="e" cm="1">
        <f t="array" ref="DF1645">INDEX($K:$P,ROW(),MATCH(DF$3,$K$2:$P$2,0))</f>
        <v>#N/A</v>
      </c>
      <c r="DG1645" s="147" t="e" cm="1">
        <f t="array" ref="DG1645">INDEX($K:$P,ROW(),MATCH(DG$3,$K$2:$P$2,0))</f>
        <v>#N/A</v>
      </c>
      <c r="DH1645" s="147" t="e" cm="1">
        <f t="array" ref="DH1645">INDEX($K:$P,ROW(),MATCH(DH$3,$K$2:$P$2,0))</f>
        <v>#N/A</v>
      </c>
      <c r="DI1645" s="147" t="e" cm="1">
        <f t="array" ref="DI1645">INDEX($K:$P,ROW(),MATCH(DI$3,$K$2:$P$2,0))</f>
        <v>#N/A</v>
      </c>
      <c r="DJ1645" s="147" t="e" cm="1">
        <f t="array" ref="DJ1645">INDEX($K:$P,ROW(),MATCH(DJ$3,$K$2:$P$2,0))</f>
        <v>#N/A</v>
      </c>
      <c r="DK1645" s="147" t="e" cm="1">
        <f t="array" ref="DK1645">INDEX($K:$P,ROW(),MATCH(DK$3,$K$2:$P$2,0))</f>
        <v>#N/A</v>
      </c>
      <c r="DL1645" s="147" t="e" cm="1">
        <f t="array" ref="DL1645">INDEX($K:$P,ROW(),MATCH(DL$3,$K$2:$P$2,0))</f>
        <v>#N/A</v>
      </c>
    </row>
    <row r="1646" spans="1:116" x14ac:dyDescent="0.4">
      <c r="C1646" t="s">
        <v>198</v>
      </c>
      <c r="D1646" t="s">
        <v>775</v>
      </c>
      <c r="E1646" s="8" t="str">
        <f t="shared" si="2248"/>
        <v>1646 SUBR-S</v>
      </c>
      <c r="G1646" s="126" t="str">
        <f>"Revenue - "&amp;SUBSTITUTE(G1634,":","")</f>
        <v>Revenue - Subscription revenue - secondary revenue driven</v>
      </c>
      <c r="H1646" s="27"/>
      <c r="I1646" s="78"/>
      <c r="J1646" s="78"/>
      <c r="K1646" s="63">
        <f t="shared" ref="K1646:P1646" ca="1" si="2249">SUMIF($3:$3,K$2,1646:1646)</f>
        <v>115406.82495801398</v>
      </c>
      <c r="L1646" s="63">
        <f t="shared" ca="1" si="2249"/>
        <v>168090.89961480399</v>
      </c>
      <c r="M1646" s="63">
        <f t="shared" ca="1" si="2249"/>
        <v>111789.19325373076</v>
      </c>
      <c r="N1646" s="63">
        <f t="shared" ca="1" si="2249"/>
        <v>81365.998268905183</v>
      </c>
      <c r="O1646" s="63">
        <f t="shared" ca="1" si="2249"/>
        <v>64926.517959927347</v>
      </c>
      <c r="P1646" s="63">
        <f t="shared" ca="1" si="2249"/>
        <v>56043.278939039861</v>
      </c>
      <c r="R1646" s="33"/>
      <c r="S1646" s="148">
        <f t="shared" ref="S1646:AX1646" ca="1" si="2250">S1645*AVERAGE(S1641,S1636)</f>
        <v>950</v>
      </c>
      <c r="T1646" s="148">
        <f t="shared" ca="1" si="2250"/>
        <v>2802.5</v>
      </c>
      <c r="U1646" s="148">
        <f t="shared" ca="1" si="2250"/>
        <v>4562.375</v>
      </c>
      <c r="V1646" s="148">
        <f t="shared" ca="1" si="2250"/>
        <v>6234.2562500000004</v>
      </c>
      <c r="W1646" s="148">
        <f t="shared" ca="1" si="2250"/>
        <v>7822.5434375000004</v>
      </c>
      <c r="X1646" s="148">
        <f t="shared" ca="1" si="2250"/>
        <v>9331.416265625001</v>
      </c>
      <c r="Y1646" s="148">
        <f t="shared" ca="1" si="2250"/>
        <v>10764.84545234375</v>
      </c>
      <c r="Z1646" s="148">
        <f t="shared" ca="1" si="2250"/>
        <v>12126.603179726562</v>
      </c>
      <c r="AA1646" s="148">
        <f t="shared" ca="1" si="2250"/>
        <v>13420.273020740233</v>
      </c>
      <c r="AB1646" s="148">
        <f t="shared" ca="1" si="2250"/>
        <v>14649.259369703223</v>
      </c>
      <c r="AC1646" s="148">
        <f t="shared" ca="1" si="2250"/>
        <v>15816.796401218062</v>
      </c>
      <c r="AD1646" s="148">
        <f t="shared" ca="1" si="2250"/>
        <v>16925.956581157159</v>
      </c>
      <c r="AE1646" s="148">
        <f t="shared" ca="1" si="2250"/>
        <v>17124.658752099298</v>
      </c>
      <c r="AF1646" s="148">
        <f t="shared" ca="1" si="2250"/>
        <v>16458.425814494334</v>
      </c>
      <c r="AG1646" s="148">
        <f t="shared" ca="1" si="2250"/>
        <v>15825.504523769618</v>
      </c>
      <c r="AH1646" s="148">
        <f t="shared" ca="1" si="2250"/>
        <v>15224.229297581136</v>
      </c>
      <c r="AI1646" s="148">
        <f t="shared" ca="1" si="2250"/>
        <v>14653.01783270208</v>
      </c>
      <c r="AJ1646" s="148">
        <f t="shared" ca="1" si="2250"/>
        <v>14110.366941066975</v>
      </c>
      <c r="AK1646" s="148">
        <f t="shared" ca="1" si="2250"/>
        <v>13594.848594013627</v>
      </c>
      <c r="AL1646" s="148">
        <f t="shared" ca="1" si="2250"/>
        <v>13105.106164312947</v>
      </c>
      <c r="AM1646" s="148">
        <f t="shared" ca="1" si="2250"/>
        <v>12639.8508560973</v>
      </c>
      <c r="AN1646" s="148">
        <f t="shared" ca="1" si="2250"/>
        <v>12197.858313292436</v>
      </c>
      <c r="AO1646" s="148">
        <f t="shared" ca="1" si="2250"/>
        <v>11777.965397627813</v>
      </c>
      <c r="AP1646" s="148">
        <f t="shared" ca="1" si="2250"/>
        <v>11379.067127746423</v>
      </c>
      <c r="AQ1646" s="148">
        <f t="shared" ca="1" si="2250"/>
        <v>11000.113771359102</v>
      </c>
      <c r="AR1646" s="148">
        <f t="shared" ca="1" si="2250"/>
        <v>10640.108082791146</v>
      </c>
      <c r="AS1646" s="148">
        <f t="shared" ca="1" si="2250"/>
        <v>10298.10267865159</v>
      </c>
      <c r="AT1646" s="148">
        <f t="shared" ca="1" si="2250"/>
        <v>9973.1975447190089</v>
      </c>
      <c r="AU1646" s="148">
        <f t="shared" ca="1" si="2250"/>
        <v>9664.5376674830586</v>
      </c>
      <c r="AV1646" s="148">
        <f t="shared" ca="1" si="2250"/>
        <v>9371.310784108904</v>
      </c>
      <c r="AW1646" s="148">
        <f t="shared" ca="1" si="2250"/>
        <v>9092.7452449034608</v>
      </c>
      <c r="AX1646" s="148">
        <f t="shared" ca="1" si="2250"/>
        <v>8828.1079826582863</v>
      </c>
      <c r="AY1646" s="148">
        <f t="shared" ref="AY1646:CD1646" ca="1" si="2251">AY1645*AVERAGE(AY1641,AY1636)</f>
        <v>8576.7025835253735</v>
      </c>
      <c r="AZ1646" s="148">
        <f t="shared" ca="1" si="2251"/>
        <v>8337.8674543491052</v>
      </c>
      <c r="BA1646" s="148">
        <f t="shared" ca="1" si="2251"/>
        <v>8110.9740816316498</v>
      </c>
      <c r="BB1646" s="148">
        <f t="shared" ca="1" si="2251"/>
        <v>7895.4253775500674</v>
      </c>
      <c r="BC1646" s="148">
        <f t="shared" ca="1" si="2251"/>
        <v>7690.6541086725629</v>
      </c>
      <c r="BD1646" s="148">
        <f t="shared" ca="1" si="2251"/>
        <v>7496.1214032389353</v>
      </c>
      <c r="BE1646" s="148">
        <f t="shared" ca="1" si="2251"/>
        <v>7311.3153330769892</v>
      </c>
      <c r="BF1646" s="148">
        <f t="shared" ca="1" si="2251"/>
        <v>7135.7495664231392</v>
      </c>
      <c r="BG1646" s="148">
        <f t="shared" ca="1" si="2251"/>
        <v>6968.9620881019837</v>
      </c>
      <c r="BH1646" s="148">
        <f t="shared" ca="1" si="2251"/>
        <v>6810.5139836968847</v>
      </c>
      <c r="BI1646" s="148">
        <f t="shared" ca="1" si="2251"/>
        <v>6659.988284512041</v>
      </c>
      <c r="BJ1646" s="148">
        <f t="shared" ca="1" si="2251"/>
        <v>6516.9888702864391</v>
      </c>
      <c r="BK1646" s="148">
        <f t="shared" ca="1" si="2251"/>
        <v>6381.1394267721171</v>
      </c>
      <c r="BL1646" s="148">
        <f t="shared" ca="1" si="2251"/>
        <v>6252.0824554335113</v>
      </c>
      <c r="BM1646" s="148">
        <f t="shared" ca="1" si="2251"/>
        <v>6129.4783326618362</v>
      </c>
      <c r="BN1646" s="148">
        <f t="shared" ca="1" si="2251"/>
        <v>6013.0044160287434</v>
      </c>
      <c r="BO1646" s="148">
        <f t="shared" ca="1" si="2251"/>
        <v>5902.3541952273072</v>
      </c>
      <c r="BP1646" s="148">
        <f t="shared" ca="1" si="2251"/>
        <v>5797.2364854659418</v>
      </c>
      <c r="BQ1646" s="148">
        <f t="shared" ca="1" si="2251"/>
        <v>5697.3746611926445</v>
      </c>
      <c r="BR1646" s="148">
        <f t="shared" ca="1" si="2251"/>
        <v>5602.5059281330123</v>
      </c>
      <c r="BS1646" s="148">
        <f t="shared" ca="1" si="2251"/>
        <v>5512.3806317263625</v>
      </c>
      <c r="BT1646" s="148">
        <f t="shared" ca="1" si="2251"/>
        <v>5426.7616001400438</v>
      </c>
      <c r="BU1646" s="148">
        <f t="shared" ca="1" si="2251"/>
        <v>5345.423520133043</v>
      </c>
      <c r="BV1646" s="148">
        <f t="shared" ca="1" si="2251"/>
        <v>5268.1523441263907</v>
      </c>
      <c r="BW1646" s="148">
        <f t="shared" ca="1" si="2251"/>
        <v>5194.7447269200711</v>
      </c>
      <c r="BX1646" s="148">
        <f t="shared" ca="1" si="2251"/>
        <v>5125.0074905740667</v>
      </c>
      <c r="BY1646" s="148">
        <f t="shared" ca="1" si="2251"/>
        <v>5058.7571160453635</v>
      </c>
      <c r="BZ1646" s="148">
        <f t="shared" ca="1" si="2251"/>
        <v>4995.8192602430954</v>
      </c>
      <c r="CA1646" s="148">
        <f t="shared" ca="1" si="2251"/>
        <v>4936.0282972309406</v>
      </c>
      <c r="CB1646" s="148">
        <f t="shared" ca="1" si="2251"/>
        <v>4879.226882369393</v>
      </c>
      <c r="CC1646" s="148">
        <f t="shared" ca="1" si="2251"/>
        <v>4825.2655382509229</v>
      </c>
      <c r="CD1646" s="148">
        <f t="shared" ca="1" si="2251"/>
        <v>4774.0022613383771</v>
      </c>
      <c r="CE1646" s="148">
        <f t="shared" ref="CE1646:CL1646" ca="1" si="2252">CE1645*AVERAGE(CE1641,CE1636)</f>
        <v>4725.3021482714576</v>
      </c>
      <c r="CF1646" s="148">
        <f t="shared" ca="1" si="2252"/>
        <v>4679.0370408578847</v>
      </c>
      <c r="CG1646" s="148">
        <f t="shared" ca="1" si="2252"/>
        <v>4635.0851888149909</v>
      </c>
      <c r="CH1646" s="148">
        <f t="shared" ca="1" si="2252"/>
        <v>4593.3309293742414</v>
      </c>
      <c r="CI1646" s="148">
        <f t="shared" ca="1" si="2252"/>
        <v>4553.6643829055283</v>
      </c>
      <c r="CJ1646" s="148">
        <f t="shared" ca="1" si="2252"/>
        <v>4515.9811637602525</v>
      </c>
      <c r="CK1646" s="148">
        <f t="shared" ca="1" si="2252"/>
        <v>4480.1821055722403</v>
      </c>
      <c r="CL1646" s="148">
        <f t="shared" ca="1" si="2252"/>
        <v>4446.1730002936283</v>
      </c>
      <c r="CN1646" s="78"/>
      <c r="CO1646" s="148" t="e">
        <f t="shared" ref="CO1646:DK1646" ca="1" si="2253">CO1645*AVERAGE(CO1641,CO1636)</f>
        <v>#N/A</v>
      </c>
      <c r="CP1646" s="148" t="e">
        <f t="shared" ca="1" si="2253"/>
        <v>#N/A</v>
      </c>
      <c r="CQ1646" s="148" t="e">
        <f t="shared" ca="1" si="2253"/>
        <v>#N/A</v>
      </c>
      <c r="CR1646" s="148" t="e">
        <f t="shared" ca="1" si="2253"/>
        <v>#N/A</v>
      </c>
      <c r="CS1646" s="148" t="e">
        <f t="shared" ca="1" si="2253"/>
        <v>#N/A</v>
      </c>
      <c r="CT1646" s="148" t="e">
        <f t="shared" ca="1" si="2253"/>
        <v>#N/A</v>
      </c>
      <c r="CU1646" s="148" t="e">
        <f t="shared" ca="1" si="2253"/>
        <v>#N/A</v>
      </c>
      <c r="CV1646" s="148" t="e">
        <f t="shared" ca="1" si="2253"/>
        <v>#N/A</v>
      </c>
      <c r="CW1646" s="148" t="e">
        <f t="shared" ca="1" si="2253"/>
        <v>#N/A</v>
      </c>
      <c r="CX1646" s="148" t="e">
        <f t="shared" ca="1" si="2253"/>
        <v>#N/A</v>
      </c>
      <c r="CY1646" s="148" t="e">
        <f t="shared" ca="1" si="2253"/>
        <v>#N/A</v>
      </c>
      <c r="CZ1646" s="148" t="e">
        <f t="shared" ca="1" si="2253"/>
        <v>#N/A</v>
      </c>
      <c r="DA1646" s="148" t="e">
        <f t="shared" ca="1" si="2253"/>
        <v>#N/A</v>
      </c>
      <c r="DB1646" s="148" t="e">
        <f t="shared" ca="1" si="2253"/>
        <v>#N/A</v>
      </c>
      <c r="DC1646" s="148" t="e">
        <f t="shared" ca="1" si="2253"/>
        <v>#N/A</v>
      </c>
      <c r="DD1646" s="148" t="e">
        <f t="shared" ca="1" si="2253"/>
        <v>#N/A</v>
      </c>
      <c r="DE1646" s="148" t="e">
        <f t="shared" ca="1" si="2253"/>
        <v>#N/A</v>
      </c>
      <c r="DF1646" s="148" t="e">
        <f t="shared" ca="1" si="2253"/>
        <v>#N/A</v>
      </c>
      <c r="DG1646" s="148" t="e">
        <f t="shared" ca="1" si="2253"/>
        <v>#N/A</v>
      </c>
      <c r="DH1646" s="148" t="e">
        <f t="shared" ca="1" si="2253"/>
        <v>#N/A</v>
      </c>
      <c r="DI1646" s="148" t="e">
        <f t="shared" ca="1" si="2253"/>
        <v>#N/A</v>
      </c>
      <c r="DJ1646" s="148" t="e">
        <f t="shared" ca="1" si="2253"/>
        <v>#N/A</v>
      </c>
      <c r="DK1646" s="148" t="e">
        <f t="shared" ca="1" si="2253"/>
        <v>#N/A</v>
      </c>
      <c r="DL1646" s="148" t="e">
        <f t="shared" ref="DL1646" ca="1" si="2254">DL1645*AVERAGE(DL1641,DL1636)</f>
        <v>#N/A</v>
      </c>
    </row>
    <row r="1647" spans="1:116" x14ac:dyDescent="0.4">
      <c r="B1647" t="s">
        <v>244</v>
      </c>
      <c r="D1647" t="s">
        <v>775</v>
      </c>
      <c r="E1647" s="8" t="str">
        <f t="shared" si="2248"/>
        <v>1647 SUBR-S</v>
      </c>
      <c r="G1647" s="126"/>
      <c r="H1647" s="27"/>
      <c r="I1647" s="78"/>
      <c r="J1647" s="78"/>
      <c r="K1647" s="28"/>
      <c r="L1647" s="28"/>
      <c r="M1647" s="28"/>
      <c r="N1647" s="28"/>
      <c r="O1647" s="28"/>
      <c r="P1647" s="28"/>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775</v>
      </c>
      <c r="E1648" s="8" t="str">
        <f t="shared" si="2248"/>
        <v>1648 SUBR-S</v>
      </c>
      <c r="G1648" s="8" t="str">
        <f>G1626</f>
        <v>(Primary label)</v>
      </c>
      <c r="S1648" s="72"/>
      <c r="T1648" s="72"/>
      <c r="U1648" s="72"/>
      <c r="V1648" s="72"/>
      <c r="W1648" s="72"/>
      <c r="X1648" s="72"/>
      <c r="Y1648" s="72"/>
      <c r="Z1648" s="72"/>
      <c r="AA1648" s="72"/>
      <c r="AB1648" s="72"/>
      <c r="AC1648" s="72"/>
      <c r="AD1648" s="72"/>
      <c r="AE1648" s="72"/>
      <c r="AF1648" s="72"/>
      <c r="AG1648" s="72"/>
      <c r="AH1648" s="72"/>
      <c r="AI1648" s="72"/>
      <c r="AJ1648" s="72"/>
      <c r="AK1648" s="72"/>
      <c r="AL1648" s="72"/>
      <c r="AM1648" s="72"/>
      <c r="AN1648" s="72"/>
      <c r="AO1648" s="72"/>
      <c r="AP1648" s="72"/>
      <c r="AQ1648" s="72"/>
      <c r="AR1648" s="72"/>
      <c r="AS1648" s="72"/>
      <c r="AT1648" s="72"/>
      <c r="AU1648" s="72"/>
      <c r="AV1648" s="72"/>
      <c r="AW1648" s="72"/>
      <c r="AX1648" s="72"/>
      <c r="AY1648" s="72"/>
      <c r="AZ1648" s="72"/>
      <c r="BA1648" s="72"/>
      <c r="BB1648" s="72"/>
      <c r="BC1648" s="72"/>
      <c r="BD1648" s="72"/>
      <c r="BE1648" s="72"/>
      <c r="BF1648" s="72"/>
      <c r="BG1648" s="72"/>
      <c r="BH1648" s="72"/>
      <c r="BI1648" s="72"/>
      <c r="BJ1648" s="72"/>
      <c r="BK1648" s="72"/>
      <c r="BL1648" s="72"/>
      <c r="BM1648" s="72"/>
      <c r="BN1648" s="72"/>
      <c r="BO1648" s="72"/>
      <c r="BP1648" s="72"/>
      <c r="BQ1648" s="72"/>
      <c r="BR1648" s="72"/>
      <c r="BS1648" s="72"/>
      <c r="BT1648" s="72"/>
      <c r="BU1648" s="72"/>
      <c r="BV1648" s="72"/>
      <c r="BW1648" s="72"/>
      <c r="BX1648" s="72"/>
      <c r="BY1648" s="72"/>
      <c r="BZ1648" s="72"/>
      <c r="CA1648" s="72"/>
      <c r="CB1648" s="72"/>
      <c r="CC1648" s="72"/>
      <c r="CD1648" s="72"/>
      <c r="CE1648" s="72"/>
      <c r="CF1648" s="72"/>
      <c r="CG1648" s="72"/>
      <c r="CH1648" s="72"/>
      <c r="CI1648" s="72"/>
      <c r="CJ1648" s="72"/>
      <c r="CK1648" s="72"/>
      <c r="CL1648" s="72"/>
      <c r="CO1648" s="72"/>
      <c r="CP1648" s="72"/>
      <c r="CQ1648" s="72"/>
      <c r="CR1648" s="72"/>
      <c r="CS1648" s="72"/>
      <c r="CT1648" s="72"/>
      <c r="CU1648" s="72"/>
      <c r="CV1648" s="72"/>
      <c r="CW1648" s="72"/>
      <c r="CX1648" s="72"/>
      <c r="CY1648" s="72"/>
      <c r="CZ1648" s="72"/>
      <c r="DA1648" s="72"/>
      <c r="DB1648" s="72"/>
      <c r="DC1648" s="72"/>
      <c r="DD1648" s="72"/>
      <c r="DE1648" s="72"/>
      <c r="DF1648" s="72"/>
      <c r="DG1648" s="72"/>
      <c r="DH1648" s="72"/>
      <c r="DI1648" s="72"/>
      <c r="DJ1648" s="72"/>
      <c r="DK1648" s="72"/>
      <c r="DL1648" s="72"/>
    </row>
    <row r="1649" spans="1:116" x14ac:dyDescent="0.4">
      <c r="B1649" t="s">
        <v>332</v>
      </c>
      <c r="D1649" t="s">
        <v>775</v>
      </c>
      <c r="E1649" s="8" t="str">
        <f>ROW()&amp;" "&amp;D1649</f>
        <v>1649 SUBR-S</v>
      </c>
      <c r="G1649" s="8" t="str">
        <f t="shared" ref="G1649:G1655" si="2255">G1627</f>
        <v>primary unit</v>
      </c>
      <c r="H1649" s="27"/>
      <c r="I1649" s="78"/>
      <c r="J1649" s="78"/>
      <c r="K1649" s="28"/>
      <c r="L1649" s="28"/>
      <c r="M1649" s="28"/>
      <c r="N1649" s="28"/>
      <c r="O1649" s="28"/>
      <c r="P1649" s="28"/>
      <c r="R1649" s="33"/>
      <c r="S1649" s="77"/>
      <c r="T1649" s="77"/>
      <c r="U1649" s="77"/>
      <c r="V1649" s="77"/>
      <c r="W1649" s="77"/>
      <c r="X1649" s="77"/>
      <c r="Y1649" s="77"/>
      <c r="Z1649" s="77"/>
      <c r="AA1649" s="77"/>
      <c r="AB1649" s="77"/>
      <c r="AC1649" s="77"/>
      <c r="AD1649" s="77"/>
      <c r="AE1649" s="77"/>
      <c r="AF1649" s="77"/>
      <c r="AG1649" s="77"/>
      <c r="AH1649" s="77"/>
      <c r="AI1649" s="77"/>
      <c r="AJ1649" s="77"/>
      <c r="AK1649" s="77"/>
      <c r="AL1649" s="77"/>
      <c r="AM1649" s="77"/>
      <c r="AN1649" s="77"/>
      <c r="AO1649" s="77"/>
      <c r="AP1649" s="77"/>
      <c r="AQ1649" s="77"/>
      <c r="AR1649" s="77"/>
      <c r="AS1649" s="77"/>
      <c r="AT1649" s="77"/>
      <c r="AU1649" s="77"/>
      <c r="AV1649" s="77"/>
      <c r="AW1649" s="77"/>
      <c r="AX1649" s="77"/>
      <c r="AY1649" s="77"/>
      <c r="AZ1649" s="77"/>
      <c r="BA1649" s="77"/>
      <c r="BB1649" s="77"/>
      <c r="BC1649" s="77"/>
      <c r="BD1649" s="77"/>
      <c r="BE1649" s="77"/>
      <c r="BF1649" s="77"/>
      <c r="BG1649" s="77"/>
      <c r="BH1649" s="77"/>
      <c r="BI1649" s="77"/>
      <c r="BJ1649" s="77"/>
      <c r="BK1649" s="77"/>
      <c r="BL1649" s="77"/>
      <c r="BM1649" s="77"/>
      <c r="BN1649" s="77"/>
      <c r="BO1649" s="77"/>
      <c r="BP1649" s="77"/>
      <c r="BQ1649" s="77"/>
      <c r="BR1649" s="77"/>
      <c r="BS1649" s="77"/>
      <c r="BT1649" s="77"/>
      <c r="BU1649" s="77"/>
      <c r="BV1649" s="77"/>
      <c r="BW1649" s="77"/>
      <c r="BX1649" s="77"/>
      <c r="BY1649" s="77"/>
      <c r="BZ1649" s="77"/>
      <c r="CA1649" s="77"/>
      <c r="CB1649" s="77"/>
      <c r="CC1649" s="77"/>
      <c r="CD1649" s="77"/>
      <c r="CE1649" s="77"/>
      <c r="CF1649" s="77"/>
      <c r="CG1649" s="77"/>
      <c r="CH1649" s="77"/>
      <c r="CI1649" s="77"/>
      <c r="CJ1649" s="77"/>
      <c r="CK1649" s="77"/>
      <c r="CL1649" s="77"/>
      <c r="CN1649" s="78"/>
      <c r="CO1649" s="77"/>
      <c r="CP1649" s="77"/>
      <c r="CQ1649" s="77"/>
      <c r="CR1649" s="77"/>
      <c r="CS1649" s="77"/>
      <c r="CT1649" s="77"/>
      <c r="CU1649" s="77"/>
      <c r="CV1649" s="77"/>
      <c r="CW1649" s="77"/>
      <c r="CX1649" s="77"/>
      <c r="CY1649" s="77"/>
      <c r="CZ1649" s="77"/>
      <c r="DA1649" s="77"/>
      <c r="DB1649" s="77"/>
      <c r="DC1649" s="77"/>
      <c r="DD1649" s="77"/>
      <c r="DE1649" s="77"/>
      <c r="DF1649" s="77"/>
      <c r="DG1649" s="77"/>
      <c r="DH1649" s="77"/>
      <c r="DI1649" s="77"/>
      <c r="DJ1649" s="77"/>
      <c r="DK1649" s="77"/>
      <c r="DL1649" s="77"/>
    </row>
    <row r="1650" spans="1:116" x14ac:dyDescent="0.4">
      <c r="B1650" t="s">
        <v>332</v>
      </c>
      <c r="D1650" t="s">
        <v>775</v>
      </c>
      <c r="E1650" s="8" t="str">
        <f t="shared" si="2248"/>
        <v>1650 SUBR-S</v>
      </c>
      <c r="G1650" s="8" t="str">
        <f t="shared" si="2255"/>
        <v>Primary revenue driver</v>
      </c>
      <c r="S1650" s="76" t="str">
        <f t="shared" ref="S1650:AX1650" si="2256">S1628</f>
        <v>S$16</v>
      </c>
      <c r="T1650" s="76" t="str">
        <f t="shared" si="2256"/>
        <v>T$16</v>
      </c>
      <c r="U1650" s="76" t="str">
        <f t="shared" si="2256"/>
        <v>U$16</v>
      </c>
      <c r="V1650" s="76" t="str">
        <f t="shared" si="2256"/>
        <v>V$16</v>
      </c>
      <c r="W1650" s="76" t="str">
        <f t="shared" si="2256"/>
        <v>W$16</v>
      </c>
      <c r="X1650" s="76" t="str">
        <f t="shared" si="2256"/>
        <v>X$16</v>
      </c>
      <c r="Y1650" s="76" t="str">
        <f t="shared" si="2256"/>
        <v>Y$16</v>
      </c>
      <c r="Z1650" s="76" t="str">
        <f t="shared" si="2256"/>
        <v>Z$16</v>
      </c>
      <c r="AA1650" s="76" t="str">
        <f t="shared" si="2256"/>
        <v>AA$16</v>
      </c>
      <c r="AB1650" s="76" t="str">
        <f t="shared" si="2256"/>
        <v>AB$16</v>
      </c>
      <c r="AC1650" s="76" t="str">
        <f t="shared" si="2256"/>
        <v>AC$16</v>
      </c>
      <c r="AD1650" s="76" t="str">
        <f t="shared" si="2256"/>
        <v>AD$16</v>
      </c>
      <c r="AE1650" s="76" t="str">
        <f t="shared" si="2256"/>
        <v>AE$16</v>
      </c>
      <c r="AF1650" s="76" t="str">
        <f t="shared" si="2256"/>
        <v>AF$16</v>
      </c>
      <c r="AG1650" s="76" t="str">
        <f t="shared" si="2256"/>
        <v>AG$16</v>
      </c>
      <c r="AH1650" s="76" t="str">
        <f t="shared" si="2256"/>
        <v>AH$16</v>
      </c>
      <c r="AI1650" s="76" t="str">
        <f t="shared" si="2256"/>
        <v>AI$16</v>
      </c>
      <c r="AJ1650" s="76" t="str">
        <f t="shared" si="2256"/>
        <v>AJ$16</v>
      </c>
      <c r="AK1650" s="76" t="str">
        <f t="shared" si="2256"/>
        <v>AK$16</v>
      </c>
      <c r="AL1650" s="76" t="str">
        <f t="shared" si="2256"/>
        <v>AL$16</v>
      </c>
      <c r="AM1650" s="76" t="str">
        <f t="shared" si="2256"/>
        <v>AM$16</v>
      </c>
      <c r="AN1650" s="76" t="str">
        <f t="shared" si="2256"/>
        <v>AN$16</v>
      </c>
      <c r="AO1650" s="76" t="str">
        <f t="shared" si="2256"/>
        <v>AO$16</v>
      </c>
      <c r="AP1650" s="76" t="str">
        <f t="shared" si="2256"/>
        <v>AP$16</v>
      </c>
      <c r="AQ1650" s="76" t="str">
        <f t="shared" si="2256"/>
        <v>AQ$16</v>
      </c>
      <c r="AR1650" s="76" t="str">
        <f t="shared" si="2256"/>
        <v>AR$16</v>
      </c>
      <c r="AS1650" s="76" t="str">
        <f t="shared" si="2256"/>
        <v>AS$16</v>
      </c>
      <c r="AT1650" s="76" t="str">
        <f t="shared" si="2256"/>
        <v>AT$16</v>
      </c>
      <c r="AU1650" s="76" t="str">
        <f t="shared" si="2256"/>
        <v>AU$16</v>
      </c>
      <c r="AV1650" s="76" t="str">
        <f t="shared" si="2256"/>
        <v>AV$16</v>
      </c>
      <c r="AW1650" s="76" t="str">
        <f t="shared" si="2256"/>
        <v>AW$16</v>
      </c>
      <c r="AX1650" s="76" t="str">
        <f t="shared" si="2256"/>
        <v>AX$16</v>
      </c>
      <c r="AY1650" s="76" t="str">
        <f t="shared" ref="AY1650:CD1650" si="2257">AY1628</f>
        <v>AY$16</v>
      </c>
      <c r="AZ1650" s="76" t="str">
        <f t="shared" si="2257"/>
        <v>AZ$16</v>
      </c>
      <c r="BA1650" s="76" t="str">
        <f t="shared" si="2257"/>
        <v>BA$16</v>
      </c>
      <c r="BB1650" s="76" t="str">
        <f t="shared" si="2257"/>
        <v>BB$16</v>
      </c>
      <c r="BC1650" s="76" t="str">
        <f t="shared" si="2257"/>
        <v>BC$16</v>
      </c>
      <c r="BD1650" s="76" t="str">
        <f t="shared" si="2257"/>
        <v>BD$16</v>
      </c>
      <c r="BE1650" s="76" t="str">
        <f t="shared" si="2257"/>
        <v>BE$16</v>
      </c>
      <c r="BF1650" s="76" t="str">
        <f t="shared" si="2257"/>
        <v>BF$16</v>
      </c>
      <c r="BG1650" s="76" t="str">
        <f t="shared" si="2257"/>
        <v>BG$16</v>
      </c>
      <c r="BH1650" s="76" t="str">
        <f t="shared" si="2257"/>
        <v>BH$16</v>
      </c>
      <c r="BI1650" s="76" t="str">
        <f t="shared" si="2257"/>
        <v>BI$16</v>
      </c>
      <c r="BJ1650" s="76" t="str">
        <f t="shared" si="2257"/>
        <v>BJ$16</v>
      </c>
      <c r="BK1650" s="76" t="str">
        <f t="shared" si="2257"/>
        <v>BK$16</v>
      </c>
      <c r="BL1650" s="76" t="str">
        <f t="shared" si="2257"/>
        <v>BL$16</v>
      </c>
      <c r="BM1650" s="76" t="str">
        <f t="shared" si="2257"/>
        <v>BM$16</v>
      </c>
      <c r="BN1650" s="76" t="str">
        <f t="shared" si="2257"/>
        <v>BN$16</v>
      </c>
      <c r="BO1650" s="76" t="str">
        <f t="shared" si="2257"/>
        <v>BO$16</v>
      </c>
      <c r="BP1650" s="76" t="str">
        <f t="shared" si="2257"/>
        <v>BP$16</v>
      </c>
      <c r="BQ1650" s="76" t="str">
        <f t="shared" si="2257"/>
        <v>BQ$16</v>
      </c>
      <c r="BR1650" s="76" t="str">
        <f t="shared" si="2257"/>
        <v>BR$16</v>
      </c>
      <c r="BS1650" s="76" t="str">
        <f t="shared" si="2257"/>
        <v>BS$16</v>
      </c>
      <c r="BT1650" s="76" t="str">
        <f t="shared" si="2257"/>
        <v>BT$16</v>
      </c>
      <c r="BU1650" s="76" t="str">
        <f t="shared" si="2257"/>
        <v>BU$16</v>
      </c>
      <c r="BV1650" s="76" t="str">
        <f t="shared" si="2257"/>
        <v>BV$16</v>
      </c>
      <c r="BW1650" s="76" t="str">
        <f t="shared" si="2257"/>
        <v>BW$16</v>
      </c>
      <c r="BX1650" s="76" t="str">
        <f t="shared" si="2257"/>
        <v>BX$16</v>
      </c>
      <c r="BY1650" s="76" t="str">
        <f t="shared" si="2257"/>
        <v>BY$16</v>
      </c>
      <c r="BZ1650" s="76" t="str">
        <f t="shared" si="2257"/>
        <v>BZ$16</v>
      </c>
      <c r="CA1650" s="76" t="str">
        <f t="shared" si="2257"/>
        <v>CA$16</v>
      </c>
      <c r="CB1650" s="76" t="str">
        <f t="shared" si="2257"/>
        <v>CB$16</v>
      </c>
      <c r="CC1650" s="76" t="str">
        <f t="shared" si="2257"/>
        <v>CC$16</v>
      </c>
      <c r="CD1650" s="76" t="str">
        <f t="shared" si="2257"/>
        <v>CD$16</v>
      </c>
      <c r="CE1650" s="76" t="str">
        <f t="shared" ref="CE1650:CL1650" si="2258">CE1628</f>
        <v>CE$16</v>
      </c>
      <c r="CF1650" s="76" t="str">
        <f t="shared" si="2258"/>
        <v>CF$16</v>
      </c>
      <c r="CG1650" s="76" t="str">
        <f t="shared" si="2258"/>
        <v>CG$16</v>
      </c>
      <c r="CH1650" s="76" t="str">
        <f t="shared" si="2258"/>
        <v>CH$16</v>
      </c>
      <c r="CI1650" s="76" t="str">
        <f t="shared" si="2258"/>
        <v>CI$16</v>
      </c>
      <c r="CJ1650" s="76" t="str">
        <f t="shared" si="2258"/>
        <v>CJ$16</v>
      </c>
      <c r="CK1650" s="76" t="str">
        <f t="shared" si="2258"/>
        <v>CK$16</v>
      </c>
      <c r="CL1650" s="76" t="str">
        <f t="shared" si="2258"/>
        <v>CL$16</v>
      </c>
      <c r="CO1650" s="76" t="str">
        <f t="shared" ref="CO1650:DK1650" si="2259">CO1628</f>
        <v>CO$16</v>
      </c>
      <c r="CP1650" s="76" t="str">
        <f t="shared" si="2259"/>
        <v>CP$16</v>
      </c>
      <c r="CQ1650" s="76" t="str">
        <f t="shared" si="2259"/>
        <v>CQ$16</v>
      </c>
      <c r="CR1650" s="76" t="str">
        <f t="shared" si="2259"/>
        <v>CR$16</v>
      </c>
      <c r="CS1650" s="76" t="str">
        <f t="shared" si="2259"/>
        <v>CS$16</v>
      </c>
      <c r="CT1650" s="76" t="str">
        <f t="shared" si="2259"/>
        <v>CT$16</v>
      </c>
      <c r="CU1650" s="76" t="str">
        <f t="shared" si="2259"/>
        <v>CU$16</v>
      </c>
      <c r="CV1650" s="76" t="str">
        <f t="shared" si="2259"/>
        <v>CV$16</v>
      </c>
      <c r="CW1650" s="76" t="str">
        <f t="shared" si="2259"/>
        <v>CW$16</v>
      </c>
      <c r="CX1650" s="76" t="str">
        <f t="shared" si="2259"/>
        <v>CX$16</v>
      </c>
      <c r="CY1650" s="76" t="str">
        <f t="shared" si="2259"/>
        <v>CY$16</v>
      </c>
      <c r="CZ1650" s="76" t="str">
        <f t="shared" si="2259"/>
        <v>CZ$16</v>
      </c>
      <c r="DA1650" s="76" t="str">
        <f t="shared" si="2259"/>
        <v>DA$16</v>
      </c>
      <c r="DB1650" s="76" t="str">
        <f t="shared" si="2259"/>
        <v>DB$16</v>
      </c>
      <c r="DC1650" s="76" t="str">
        <f t="shared" si="2259"/>
        <v>DC$16</v>
      </c>
      <c r="DD1650" s="76" t="str">
        <f t="shared" si="2259"/>
        <v>DD$16</v>
      </c>
      <c r="DE1650" s="76" t="str">
        <f t="shared" si="2259"/>
        <v>DE$16</v>
      </c>
      <c r="DF1650" s="76" t="str">
        <f t="shared" si="2259"/>
        <v>DF$16</v>
      </c>
      <c r="DG1650" s="76" t="str">
        <f t="shared" si="2259"/>
        <v>DG$16</v>
      </c>
      <c r="DH1650" s="76" t="str">
        <f t="shared" si="2259"/>
        <v>DH$16</v>
      </c>
      <c r="DI1650" s="76" t="str">
        <f t="shared" si="2259"/>
        <v>DI$16</v>
      </c>
      <c r="DJ1650" s="76" t="str">
        <f t="shared" si="2259"/>
        <v>DJ$16</v>
      </c>
      <c r="DK1650" s="76" t="str">
        <f t="shared" si="2259"/>
        <v>DK$16</v>
      </c>
      <c r="DL1650" s="76" t="str">
        <f t="shared" ref="DL1650" si="2260">DL1628</f>
        <v>DL$16</v>
      </c>
    </row>
    <row r="1651" spans="1:116" x14ac:dyDescent="0.4">
      <c r="B1651" t="s">
        <v>332</v>
      </c>
      <c r="D1651" t="s">
        <v>775</v>
      </c>
      <c r="E1651" s="8" t="str">
        <f t="shared" si="2248"/>
        <v>1651 SUBR-S</v>
      </c>
      <c r="G1651" s="8" t="str">
        <f t="shared" si="2255"/>
        <v>Primary volume driver</v>
      </c>
      <c r="H1651" s="12"/>
      <c r="I1651" s="60"/>
      <c r="J1651" s="60"/>
      <c r="K1651" s="34"/>
      <c r="L1651" s="34"/>
      <c r="M1651" s="34"/>
      <c r="N1651" s="34"/>
      <c r="O1651" s="34"/>
      <c r="P1651" s="34"/>
      <c r="R1651" s="15"/>
      <c r="S1651" s="76" t="str">
        <f t="shared" ref="S1651:AX1651" si="2261">S1629</f>
        <v>S$17</v>
      </c>
      <c r="T1651" s="76" t="str">
        <f t="shared" si="2261"/>
        <v>T$17</v>
      </c>
      <c r="U1651" s="76" t="str">
        <f t="shared" si="2261"/>
        <v>U$17</v>
      </c>
      <c r="V1651" s="76" t="str">
        <f t="shared" si="2261"/>
        <v>V$17</v>
      </c>
      <c r="W1651" s="76" t="str">
        <f t="shared" si="2261"/>
        <v>W$17</v>
      </c>
      <c r="X1651" s="76" t="str">
        <f t="shared" si="2261"/>
        <v>X$17</v>
      </c>
      <c r="Y1651" s="76" t="str">
        <f t="shared" si="2261"/>
        <v>Y$17</v>
      </c>
      <c r="Z1651" s="76" t="str">
        <f t="shared" si="2261"/>
        <v>Z$17</v>
      </c>
      <c r="AA1651" s="76" t="str">
        <f t="shared" si="2261"/>
        <v>AA$17</v>
      </c>
      <c r="AB1651" s="76" t="str">
        <f t="shared" si="2261"/>
        <v>AB$17</v>
      </c>
      <c r="AC1651" s="76" t="str">
        <f t="shared" si="2261"/>
        <v>AC$17</v>
      </c>
      <c r="AD1651" s="76" t="str">
        <f t="shared" si="2261"/>
        <v>AD$17</v>
      </c>
      <c r="AE1651" s="76" t="str">
        <f t="shared" si="2261"/>
        <v>AE$17</v>
      </c>
      <c r="AF1651" s="76" t="str">
        <f t="shared" si="2261"/>
        <v>AF$17</v>
      </c>
      <c r="AG1651" s="76" t="str">
        <f t="shared" si="2261"/>
        <v>AG$17</v>
      </c>
      <c r="AH1651" s="76" t="str">
        <f t="shared" si="2261"/>
        <v>AH$17</v>
      </c>
      <c r="AI1651" s="76" t="str">
        <f t="shared" si="2261"/>
        <v>AI$17</v>
      </c>
      <c r="AJ1651" s="76" t="str">
        <f t="shared" si="2261"/>
        <v>AJ$17</v>
      </c>
      <c r="AK1651" s="76" t="str">
        <f t="shared" si="2261"/>
        <v>AK$17</v>
      </c>
      <c r="AL1651" s="76" t="str">
        <f t="shared" si="2261"/>
        <v>AL$17</v>
      </c>
      <c r="AM1651" s="76" t="str">
        <f t="shared" si="2261"/>
        <v>AM$17</v>
      </c>
      <c r="AN1651" s="76" t="str">
        <f t="shared" si="2261"/>
        <v>AN$17</v>
      </c>
      <c r="AO1651" s="76" t="str">
        <f t="shared" si="2261"/>
        <v>AO$17</v>
      </c>
      <c r="AP1651" s="76" t="str">
        <f t="shared" si="2261"/>
        <v>AP$17</v>
      </c>
      <c r="AQ1651" s="76" t="str">
        <f t="shared" si="2261"/>
        <v>AQ$17</v>
      </c>
      <c r="AR1651" s="76" t="str">
        <f t="shared" si="2261"/>
        <v>AR$17</v>
      </c>
      <c r="AS1651" s="76" t="str">
        <f t="shared" si="2261"/>
        <v>AS$17</v>
      </c>
      <c r="AT1651" s="76" t="str">
        <f t="shared" si="2261"/>
        <v>AT$17</v>
      </c>
      <c r="AU1651" s="76" t="str">
        <f t="shared" si="2261"/>
        <v>AU$17</v>
      </c>
      <c r="AV1651" s="76" t="str">
        <f t="shared" si="2261"/>
        <v>AV$17</v>
      </c>
      <c r="AW1651" s="76" t="str">
        <f t="shared" si="2261"/>
        <v>AW$17</v>
      </c>
      <c r="AX1651" s="76" t="str">
        <f t="shared" si="2261"/>
        <v>AX$17</v>
      </c>
      <c r="AY1651" s="76" t="str">
        <f t="shared" ref="AY1651:CD1651" si="2262">AY1629</f>
        <v>AY$17</v>
      </c>
      <c r="AZ1651" s="76" t="str">
        <f t="shared" si="2262"/>
        <v>AZ$17</v>
      </c>
      <c r="BA1651" s="76" t="str">
        <f t="shared" si="2262"/>
        <v>BA$17</v>
      </c>
      <c r="BB1651" s="76" t="str">
        <f t="shared" si="2262"/>
        <v>BB$17</v>
      </c>
      <c r="BC1651" s="76" t="str">
        <f t="shared" si="2262"/>
        <v>BC$17</v>
      </c>
      <c r="BD1651" s="76" t="str">
        <f t="shared" si="2262"/>
        <v>BD$17</v>
      </c>
      <c r="BE1651" s="76" t="str">
        <f t="shared" si="2262"/>
        <v>BE$17</v>
      </c>
      <c r="BF1651" s="76" t="str">
        <f t="shared" si="2262"/>
        <v>BF$17</v>
      </c>
      <c r="BG1651" s="76" t="str">
        <f t="shared" si="2262"/>
        <v>BG$17</v>
      </c>
      <c r="BH1651" s="76" t="str">
        <f t="shared" si="2262"/>
        <v>BH$17</v>
      </c>
      <c r="BI1651" s="76" t="str">
        <f t="shared" si="2262"/>
        <v>BI$17</v>
      </c>
      <c r="BJ1651" s="76" t="str">
        <f t="shared" si="2262"/>
        <v>BJ$17</v>
      </c>
      <c r="BK1651" s="76" t="str">
        <f t="shared" si="2262"/>
        <v>BK$17</v>
      </c>
      <c r="BL1651" s="76" t="str">
        <f t="shared" si="2262"/>
        <v>BL$17</v>
      </c>
      <c r="BM1651" s="76" t="str">
        <f t="shared" si="2262"/>
        <v>BM$17</v>
      </c>
      <c r="BN1651" s="76" t="str">
        <f t="shared" si="2262"/>
        <v>BN$17</v>
      </c>
      <c r="BO1651" s="76" t="str">
        <f t="shared" si="2262"/>
        <v>BO$17</v>
      </c>
      <c r="BP1651" s="76" t="str">
        <f t="shared" si="2262"/>
        <v>BP$17</v>
      </c>
      <c r="BQ1651" s="76" t="str">
        <f t="shared" si="2262"/>
        <v>BQ$17</v>
      </c>
      <c r="BR1651" s="76" t="str">
        <f t="shared" si="2262"/>
        <v>BR$17</v>
      </c>
      <c r="BS1651" s="76" t="str">
        <f t="shared" si="2262"/>
        <v>BS$17</v>
      </c>
      <c r="BT1651" s="76" t="str">
        <f t="shared" si="2262"/>
        <v>BT$17</v>
      </c>
      <c r="BU1651" s="76" t="str">
        <f t="shared" si="2262"/>
        <v>BU$17</v>
      </c>
      <c r="BV1651" s="76" t="str">
        <f t="shared" si="2262"/>
        <v>BV$17</v>
      </c>
      <c r="BW1651" s="76" t="str">
        <f t="shared" si="2262"/>
        <v>BW$17</v>
      </c>
      <c r="BX1651" s="76" t="str">
        <f t="shared" si="2262"/>
        <v>BX$17</v>
      </c>
      <c r="BY1651" s="76" t="str">
        <f t="shared" si="2262"/>
        <v>BY$17</v>
      </c>
      <c r="BZ1651" s="76" t="str">
        <f t="shared" si="2262"/>
        <v>BZ$17</v>
      </c>
      <c r="CA1651" s="76" t="str">
        <f t="shared" si="2262"/>
        <v>CA$17</v>
      </c>
      <c r="CB1651" s="76" t="str">
        <f t="shared" si="2262"/>
        <v>CB$17</v>
      </c>
      <c r="CC1651" s="76" t="str">
        <f t="shared" si="2262"/>
        <v>CC$17</v>
      </c>
      <c r="CD1651" s="76" t="str">
        <f t="shared" si="2262"/>
        <v>CD$17</v>
      </c>
      <c r="CE1651" s="76" t="str">
        <f t="shared" ref="CE1651:CL1651" si="2263">CE1629</f>
        <v>CE$17</v>
      </c>
      <c r="CF1651" s="76" t="str">
        <f t="shared" si="2263"/>
        <v>CF$17</v>
      </c>
      <c r="CG1651" s="76" t="str">
        <f t="shared" si="2263"/>
        <v>CG$17</v>
      </c>
      <c r="CH1651" s="76" t="str">
        <f t="shared" si="2263"/>
        <v>CH$17</v>
      </c>
      <c r="CI1651" s="76" t="str">
        <f t="shared" si="2263"/>
        <v>CI$17</v>
      </c>
      <c r="CJ1651" s="76" t="str">
        <f t="shared" si="2263"/>
        <v>CJ$17</v>
      </c>
      <c r="CK1651" s="76" t="str">
        <f t="shared" si="2263"/>
        <v>CK$17</v>
      </c>
      <c r="CL1651" s="76" t="str">
        <f t="shared" si="2263"/>
        <v>CL$17</v>
      </c>
      <c r="CN1651" s="60"/>
      <c r="CO1651" s="76" t="str">
        <f t="shared" ref="CO1651:DK1651" si="2264">CO1629</f>
        <v>CO$17</v>
      </c>
      <c r="CP1651" s="76" t="str">
        <f t="shared" si="2264"/>
        <v>CP$17</v>
      </c>
      <c r="CQ1651" s="76" t="str">
        <f t="shared" si="2264"/>
        <v>CQ$17</v>
      </c>
      <c r="CR1651" s="76" t="str">
        <f t="shared" si="2264"/>
        <v>CR$17</v>
      </c>
      <c r="CS1651" s="76" t="str">
        <f t="shared" si="2264"/>
        <v>CS$17</v>
      </c>
      <c r="CT1651" s="76" t="str">
        <f t="shared" si="2264"/>
        <v>CT$17</v>
      </c>
      <c r="CU1651" s="76" t="str">
        <f t="shared" si="2264"/>
        <v>CU$17</v>
      </c>
      <c r="CV1651" s="76" t="str">
        <f t="shared" si="2264"/>
        <v>CV$17</v>
      </c>
      <c r="CW1651" s="76" t="str">
        <f t="shared" si="2264"/>
        <v>CW$17</v>
      </c>
      <c r="CX1651" s="76" t="str">
        <f t="shared" si="2264"/>
        <v>CX$17</v>
      </c>
      <c r="CY1651" s="76" t="str">
        <f t="shared" si="2264"/>
        <v>CY$17</v>
      </c>
      <c r="CZ1651" s="76" t="str">
        <f t="shared" si="2264"/>
        <v>CZ$17</v>
      </c>
      <c r="DA1651" s="76" t="str">
        <f t="shared" si="2264"/>
        <v>DA$17</v>
      </c>
      <c r="DB1651" s="76" t="str">
        <f t="shared" si="2264"/>
        <v>DB$17</v>
      </c>
      <c r="DC1651" s="76" t="str">
        <f t="shared" si="2264"/>
        <v>DC$17</v>
      </c>
      <c r="DD1651" s="76" t="str">
        <f t="shared" si="2264"/>
        <v>DD$17</v>
      </c>
      <c r="DE1651" s="76" t="str">
        <f t="shared" si="2264"/>
        <v>DE$17</v>
      </c>
      <c r="DF1651" s="76" t="str">
        <f t="shared" si="2264"/>
        <v>DF$17</v>
      </c>
      <c r="DG1651" s="76" t="str">
        <f t="shared" si="2264"/>
        <v>DG$17</v>
      </c>
      <c r="DH1651" s="76" t="str">
        <f t="shared" si="2264"/>
        <v>DH$17</v>
      </c>
      <c r="DI1651" s="76" t="str">
        <f t="shared" si="2264"/>
        <v>DI$17</v>
      </c>
      <c r="DJ1651" s="76" t="str">
        <f t="shared" si="2264"/>
        <v>DJ$17</v>
      </c>
      <c r="DK1651" s="76" t="str">
        <f t="shared" si="2264"/>
        <v>DK$17</v>
      </c>
      <c r="DL1651" s="76" t="str">
        <f t="shared" ref="DL1651" si="2265">DL1629</f>
        <v>DL$17</v>
      </c>
    </row>
    <row r="1652" spans="1:116" x14ac:dyDescent="0.4">
      <c r="B1652" t="s">
        <v>332</v>
      </c>
      <c r="D1652" t="s">
        <v>775</v>
      </c>
      <c r="E1652" s="8" t="str">
        <f t="shared" si="2248"/>
        <v>1652 SUBR-S</v>
      </c>
      <c r="G1652" s="89" t="str">
        <f>G1634</f>
        <v>Subscription revenue - secondary revenue driven:</v>
      </c>
      <c r="H1652" s="12"/>
      <c r="I1652" s="60"/>
      <c r="J1652" s="60"/>
      <c r="K1652" s="15"/>
      <c r="L1652" s="15"/>
      <c r="M1652" s="15"/>
      <c r="N1652" s="15"/>
      <c r="O1652" s="15"/>
      <c r="P1652" s="15"/>
      <c r="R1652" s="15"/>
      <c r="S1652" s="76">
        <f t="shared" ref="S1652:AX1652" si="2266">S1630</f>
        <v>0</v>
      </c>
      <c r="T1652" s="76">
        <f t="shared" si="2266"/>
        <v>0</v>
      </c>
      <c r="U1652" s="76">
        <f t="shared" si="2266"/>
        <v>0</v>
      </c>
      <c r="V1652" s="76">
        <f t="shared" si="2266"/>
        <v>0</v>
      </c>
      <c r="W1652" s="76">
        <f t="shared" si="2266"/>
        <v>0</v>
      </c>
      <c r="X1652" s="76">
        <f t="shared" si="2266"/>
        <v>0</v>
      </c>
      <c r="Y1652" s="76">
        <f t="shared" si="2266"/>
        <v>0</v>
      </c>
      <c r="Z1652" s="76">
        <f t="shared" si="2266"/>
        <v>0</v>
      </c>
      <c r="AA1652" s="76">
        <f t="shared" si="2266"/>
        <v>0</v>
      </c>
      <c r="AB1652" s="76">
        <f t="shared" si="2266"/>
        <v>0</v>
      </c>
      <c r="AC1652" s="76">
        <f t="shared" si="2266"/>
        <v>0</v>
      </c>
      <c r="AD1652" s="76">
        <f t="shared" si="2266"/>
        <v>0</v>
      </c>
      <c r="AE1652" s="76">
        <f t="shared" si="2266"/>
        <v>0</v>
      </c>
      <c r="AF1652" s="76">
        <f t="shared" si="2266"/>
        <v>0</v>
      </c>
      <c r="AG1652" s="76">
        <f t="shared" si="2266"/>
        <v>0</v>
      </c>
      <c r="AH1652" s="76">
        <f t="shared" si="2266"/>
        <v>0</v>
      </c>
      <c r="AI1652" s="76">
        <f t="shared" si="2266"/>
        <v>0</v>
      </c>
      <c r="AJ1652" s="76">
        <f t="shared" si="2266"/>
        <v>0</v>
      </c>
      <c r="AK1652" s="76">
        <f t="shared" si="2266"/>
        <v>0</v>
      </c>
      <c r="AL1652" s="76">
        <f t="shared" si="2266"/>
        <v>0</v>
      </c>
      <c r="AM1652" s="76">
        <f t="shared" si="2266"/>
        <v>0</v>
      </c>
      <c r="AN1652" s="76">
        <f t="shared" si="2266"/>
        <v>0</v>
      </c>
      <c r="AO1652" s="76">
        <f t="shared" si="2266"/>
        <v>0</v>
      </c>
      <c r="AP1652" s="76">
        <f t="shared" si="2266"/>
        <v>0</v>
      </c>
      <c r="AQ1652" s="76">
        <f t="shared" si="2266"/>
        <v>0</v>
      </c>
      <c r="AR1652" s="76">
        <f t="shared" si="2266"/>
        <v>0</v>
      </c>
      <c r="AS1652" s="76">
        <f t="shared" si="2266"/>
        <v>0</v>
      </c>
      <c r="AT1652" s="76">
        <f t="shared" si="2266"/>
        <v>0</v>
      </c>
      <c r="AU1652" s="76">
        <f t="shared" si="2266"/>
        <v>0</v>
      </c>
      <c r="AV1652" s="76">
        <f t="shared" si="2266"/>
        <v>0</v>
      </c>
      <c r="AW1652" s="76">
        <f t="shared" si="2266"/>
        <v>0</v>
      </c>
      <c r="AX1652" s="76">
        <f t="shared" si="2266"/>
        <v>0</v>
      </c>
      <c r="AY1652" s="76">
        <f t="shared" ref="AY1652:CD1652" si="2267">AY1630</f>
        <v>0</v>
      </c>
      <c r="AZ1652" s="76">
        <f t="shared" si="2267"/>
        <v>0</v>
      </c>
      <c r="BA1652" s="76">
        <f t="shared" si="2267"/>
        <v>0</v>
      </c>
      <c r="BB1652" s="76">
        <f t="shared" si="2267"/>
        <v>0</v>
      </c>
      <c r="BC1652" s="76">
        <f t="shared" si="2267"/>
        <v>0</v>
      </c>
      <c r="BD1652" s="76">
        <f t="shared" si="2267"/>
        <v>0</v>
      </c>
      <c r="BE1652" s="76">
        <f t="shared" si="2267"/>
        <v>0</v>
      </c>
      <c r="BF1652" s="76">
        <f t="shared" si="2267"/>
        <v>0</v>
      </c>
      <c r="BG1652" s="76">
        <f t="shared" si="2267"/>
        <v>0</v>
      </c>
      <c r="BH1652" s="76">
        <f t="shared" si="2267"/>
        <v>0</v>
      </c>
      <c r="BI1652" s="76">
        <f t="shared" si="2267"/>
        <v>0</v>
      </c>
      <c r="BJ1652" s="76">
        <f t="shared" si="2267"/>
        <v>0</v>
      </c>
      <c r="BK1652" s="76">
        <f t="shared" si="2267"/>
        <v>0</v>
      </c>
      <c r="BL1652" s="76">
        <f t="shared" si="2267"/>
        <v>0</v>
      </c>
      <c r="BM1652" s="76">
        <f t="shared" si="2267"/>
        <v>0</v>
      </c>
      <c r="BN1652" s="76">
        <f t="shared" si="2267"/>
        <v>0</v>
      </c>
      <c r="BO1652" s="76">
        <f t="shared" si="2267"/>
        <v>0</v>
      </c>
      <c r="BP1652" s="76">
        <f t="shared" si="2267"/>
        <v>0</v>
      </c>
      <c r="BQ1652" s="76">
        <f t="shared" si="2267"/>
        <v>0</v>
      </c>
      <c r="BR1652" s="76">
        <f t="shared" si="2267"/>
        <v>0</v>
      </c>
      <c r="BS1652" s="76">
        <f t="shared" si="2267"/>
        <v>0</v>
      </c>
      <c r="BT1652" s="76">
        <f t="shared" si="2267"/>
        <v>0</v>
      </c>
      <c r="BU1652" s="76">
        <f t="shared" si="2267"/>
        <v>0</v>
      </c>
      <c r="BV1652" s="76">
        <f t="shared" si="2267"/>
        <v>0</v>
      </c>
      <c r="BW1652" s="76">
        <f t="shared" si="2267"/>
        <v>0</v>
      </c>
      <c r="BX1652" s="76">
        <f t="shared" si="2267"/>
        <v>0</v>
      </c>
      <c r="BY1652" s="76">
        <f t="shared" si="2267"/>
        <v>0</v>
      </c>
      <c r="BZ1652" s="76">
        <f t="shared" si="2267"/>
        <v>0</v>
      </c>
      <c r="CA1652" s="76">
        <f t="shared" si="2267"/>
        <v>0</v>
      </c>
      <c r="CB1652" s="76">
        <f t="shared" si="2267"/>
        <v>0</v>
      </c>
      <c r="CC1652" s="76">
        <f t="shared" si="2267"/>
        <v>0</v>
      </c>
      <c r="CD1652" s="76">
        <f t="shared" si="2267"/>
        <v>0</v>
      </c>
      <c r="CE1652" s="76">
        <f t="shared" ref="CE1652:CL1652" si="2268">CE1630</f>
        <v>0</v>
      </c>
      <c r="CF1652" s="76">
        <f t="shared" si="2268"/>
        <v>0</v>
      </c>
      <c r="CG1652" s="76">
        <f t="shared" si="2268"/>
        <v>0</v>
      </c>
      <c r="CH1652" s="76">
        <f t="shared" si="2268"/>
        <v>0</v>
      </c>
      <c r="CI1652" s="76">
        <f t="shared" si="2268"/>
        <v>0</v>
      </c>
      <c r="CJ1652" s="76">
        <f t="shared" si="2268"/>
        <v>0</v>
      </c>
      <c r="CK1652" s="76">
        <f t="shared" si="2268"/>
        <v>0</v>
      </c>
      <c r="CL1652" s="76">
        <f t="shared" si="2268"/>
        <v>0</v>
      </c>
      <c r="CN1652" s="60"/>
      <c r="CO1652" s="76">
        <f t="shared" ref="CO1652:DK1652" si="2269">CO1630</f>
        <v>0</v>
      </c>
      <c r="CP1652" s="76">
        <f t="shared" si="2269"/>
        <v>0</v>
      </c>
      <c r="CQ1652" s="76">
        <f t="shared" si="2269"/>
        <v>0</v>
      </c>
      <c r="CR1652" s="76">
        <f t="shared" si="2269"/>
        <v>0</v>
      </c>
      <c r="CS1652" s="76">
        <f t="shared" si="2269"/>
        <v>0</v>
      </c>
      <c r="CT1652" s="76">
        <f t="shared" si="2269"/>
        <v>0</v>
      </c>
      <c r="CU1652" s="76">
        <f t="shared" si="2269"/>
        <v>0</v>
      </c>
      <c r="CV1652" s="76">
        <f t="shared" si="2269"/>
        <v>0</v>
      </c>
      <c r="CW1652" s="76">
        <f t="shared" si="2269"/>
        <v>0</v>
      </c>
      <c r="CX1652" s="76">
        <f t="shared" si="2269"/>
        <v>0</v>
      </c>
      <c r="CY1652" s="76">
        <f t="shared" si="2269"/>
        <v>0</v>
      </c>
      <c r="CZ1652" s="76">
        <f t="shared" si="2269"/>
        <v>0</v>
      </c>
      <c r="DA1652" s="76">
        <f t="shared" si="2269"/>
        <v>0</v>
      </c>
      <c r="DB1652" s="76">
        <f t="shared" si="2269"/>
        <v>0</v>
      </c>
      <c r="DC1652" s="76">
        <f t="shared" si="2269"/>
        <v>0</v>
      </c>
      <c r="DD1652" s="76">
        <f t="shared" si="2269"/>
        <v>0</v>
      </c>
      <c r="DE1652" s="76">
        <f t="shared" si="2269"/>
        <v>0</v>
      </c>
      <c r="DF1652" s="76">
        <f t="shared" si="2269"/>
        <v>0</v>
      </c>
      <c r="DG1652" s="76">
        <f t="shared" si="2269"/>
        <v>0</v>
      </c>
      <c r="DH1652" s="76">
        <f t="shared" si="2269"/>
        <v>0</v>
      </c>
      <c r="DI1652" s="76">
        <f t="shared" si="2269"/>
        <v>0</v>
      </c>
      <c r="DJ1652" s="76">
        <f t="shared" si="2269"/>
        <v>0</v>
      </c>
      <c r="DK1652" s="76">
        <f t="shared" si="2269"/>
        <v>0</v>
      </c>
      <c r="DL1652" s="76">
        <f t="shared" ref="DL1652" si="2270">DL1630</f>
        <v>0</v>
      </c>
    </row>
    <row r="1653" spans="1:116" x14ac:dyDescent="0.4">
      <c r="B1653" t="s">
        <v>332</v>
      </c>
      <c r="D1653" t="s">
        <v>775</v>
      </c>
      <c r="E1653" s="8" t="str">
        <f t="shared" ref="E1653" si="2271">ROW()&amp;" "&amp;D1653</f>
        <v>1653 SUBR-S</v>
      </c>
      <c r="G1653" s="241" t="str">
        <f>IFERROR(SUBSTITUTE(TRIM(MID(G1634, SEARCH("-", G1634) + 1, LEN(G1634))),":",""),"no unit")</f>
        <v>secondary revenue driven</v>
      </c>
      <c r="H1653" s="12"/>
      <c r="I1653" s="60"/>
      <c r="J1653" s="60"/>
      <c r="K1653" s="15"/>
      <c r="L1653" s="15"/>
      <c r="M1653" s="15"/>
      <c r="N1653" s="15"/>
      <c r="O1653" s="15"/>
      <c r="P1653" s="15"/>
      <c r="R1653" s="15"/>
      <c r="S1653" s="76"/>
      <c r="T1653" s="76"/>
      <c r="U1653" s="76"/>
      <c r="V1653" s="76"/>
      <c r="W1653" s="76"/>
      <c r="X1653" s="76"/>
      <c r="Y1653" s="76"/>
      <c r="Z1653" s="76"/>
      <c r="AA1653" s="76"/>
      <c r="AB1653" s="76"/>
      <c r="AC1653" s="76"/>
      <c r="AD1653" s="76"/>
      <c r="AE1653" s="76"/>
      <c r="AF1653" s="76"/>
      <c r="AG1653" s="76"/>
      <c r="AH1653" s="76"/>
      <c r="AI1653" s="76"/>
      <c r="AJ1653" s="76"/>
      <c r="AK1653" s="76"/>
      <c r="AL1653" s="76"/>
      <c r="AM1653" s="76"/>
      <c r="AN1653" s="76"/>
      <c r="AO1653" s="76"/>
      <c r="AP1653" s="76"/>
      <c r="AQ1653" s="76"/>
      <c r="AR1653" s="76"/>
      <c r="AS1653" s="76"/>
      <c r="AT1653" s="76"/>
      <c r="AU1653" s="76"/>
      <c r="AV1653" s="76"/>
      <c r="AW1653" s="76"/>
      <c r="AX1653" s="76"/>
      <c r="AY1653" s="76"/>
      <c r="AZ1653" s="76"/>
      <c r="BA1653" s="76"/>
      <c r="BB1653" s="76"/>
      <c r="BC1653" s="76"/>
      <c r="BD1653" s="76"/>
      <c r="BE1653" s="76"/>
      <c r="BF1653" s="76"/>
      <c r="BG1653" s="76"/>
      <c r="BH1653" s="76"/>
      <c r="BI1653" s="76"/>
      <c r="BJ1653" s="76"/>
      <c r="BK1653" s="76"/>
      <c r="BL1653" s="76"/>
      <c r="BM1653" s="76"/>
      <c r="BN1653" s="76"/>
      <c r="BO1653" s="76"/>
      <c r="BP1653" s="76"/>
      <c r="BQ1653" s="76"/>
      <c r="BR1653" s="76"/>
      <c r="BS1653" s="76"/>
      <c r="BT1653" s="76"/>
      <c r="BU1653" s="76"/>
      <c r="BV1653" s="76"/>
      <c r="BW1653" s="76"/>
      <c r="BX1653" s="76"/>
      <c r="BY1653" s="76"/>
      <c r="BZ1653" s="76"/>
      <c r="CA1653" s="76"/>
      <c r="CB1653" s="76"/>
      <c r="CC1653" s="76"/>
      <c r="CD1653" s="76"/>
      <c r="CE1653" s="76"/>
      <c r="CF1653" s="76"/>
      <c r="CG1653" s="76"/>
      <c r="CH1653" s="76"/>
      <c r="CI1653" s="76"/>
      <c r="CJ1653" s="76"/>
      <c r="CK1653" s="76"/>
      <c r="CL1653" s="76"/>
      <c r="CN1653" s="60"/>
      <c r="CO1653" s="76"/>
      <c r="CP1653" s="76"/>
      <c r="CQ1653" s="76"/>
      <c r="CR1653" s="76"/>
      <c r="CS1653" s="76"/>
      <c r="CT1653" s="76"/>
      <c r="CU1653" s="76"/>
      <c r="CV1653" s="76"/>
      <c r="CW1653" s="76"/>
      <c r="CX1653" s="76"/>
      <c r="CY1653" s="76"/>
      <c r="CZ1653" s="76"/>
      <c r="DA1653" s="76"/>
      <c r="DB1653" s="76"/>
      <c r="DC1653" s="76"/>
      <c r="DD1653" s="76"/>
      <c r="DE1653" s="76"/>
      <c r="DF1653" s="76"/>
      <c r="DG1653" s="76"/>
      <c r="DH1653" s="76"/>
      <c r="DI1653" s="76"/>
      <c r="DJ1653" s="76"/>
      <c r="DK1653" s="76"/>
      <c r="DL1653" s="76"/>
    </row>
    <row r="1654" spans="1:116" x14ac:dyDescent="0.4">
      <c r="B1654" t="s">
        <v>332</v>
      </c>
      <c r="D1654" t="s">
        <v>775</v>
      </c>
      <c r="E1654" s="8" t="str">
        <f t="shared" si="2248"/>
        <v>1654 SUBR-S</v>
      </c>
      <c r="G1654" s="8" t="str">
        <f t="shared" si="2255"/>
        <v>Secondary revenue driver</v>
      </c>
      <c r="H1654" s="12"/>
      <c r="I1654" s="60"/>
      <c r="J1654" s="60"/>
      <c r="K1654" s="15"/>
      <c r="L1654" s="15"/>
      <c r="M1654" s="15"/>
      <c r="N1654" s="15"/>
      <c r="O1654" s="15"/>
      <c r="P1654" s="15"/>
      <c r="R1654" s="15"/>
      <c r="S1654" s="203" t="str">
        <f>ADDRESS(ROW(S1646),COLUMN(S1646),2)</f>
        <v>S$1646</v>
      </c>
      <c r="T1654" s="203" t="str">
        <f t="shared" ref="T1654:CE1654" si="2272">ADDRESS(ROW(T1646),COLUMN(T1646),2)</f>
        <v>T$1646</v>
      </c>
      <c r="U1654" s="203" t="str">
        <f t="shared" si="2272"/>
        <v>U$1646</v>
      </c>
      <c r="V1654" s="203" t="str">
        <f t="shared" si="2272"/>
        <v>V$1646</v>
      </c>
      <c r="W1654" s="203" t="str">
        <f t="shared" si="2272"/>
        <v>W$1646</v>
      </c>
      <c r="X1654" s="203" t="str">
        <f t="shared" si="2272"/>
        <v>X$1646</v>
      </c>
      <c r="Y1654" s="203" t="str">
        <f t="shared" si="2272"/>
        <v>Y$1646</v>
      </c>
      <c r="Z1654" s="203" t="str">
        <f t="shared" si="2272"/>
        <v>Z$1646</v>
      </c>
      <c r="AA1654" s="203" t="str">
        <f t="shared" si="2272"/>
        <v>AA$1646</v>
      </c>
      <c r="AB1654" s="203" t="str">
        <f t="shared" si="2272"/>
        <v>AB$1646</v>
      </c>
      <c r="AC1654" s="203" t="str">
        <f t="shared" si="2272"/>
        <v>AC$1646</v>
      </c>
      <c r="AD1654" s="203" t="str">
        <f t="shared" si="2272"/>
        <v>AD$1646</v>
      </c>
      <c r="AE1654" s="203" t="str">
        <f t="shared" si="2272"/>
        <v>AE$1646</v>
      </c>
      <c r="AF1654" s="203" t="str">
        <f t="shared" si="2272"/>
        <v>AF$1646</v>
      </c>
      <c r="AG1654" s="203" t="str">
        <f t="shared" si="2272"/>
        <v>AG$1646</v>
      </c>
      <c r="AH1654" s="203" t="str">
        <f t="shared" si="2272"/>
        <v>AH$1646</v>
      </c>
      <c r="AI1654" s="203" t="str">
        <f t="shared" si="2272"/>
        <v>AI$1646</v>
      </c>
      <c r="AJ1654" s="203" t="str">
        <f t="shared" si="2272"/>
        <v>AJ$1646</v>
      </c>
      <c r="AK1654" s="203" t="str">
        <f t="shared" si="2272"/>
        <v>AK$1646</v>
      </c>
      <c r="AL1654" s="203" t="str">
        <f t="shared" si="2272"/>
        <v>AL$1646</v>
      </c>
      <c r="AM1654" s="203" t="str">
        <f t="shared" si="2272"/>
        <v>AM$1646</v>
      </c>
      <c r="AN1654" s="203" t="str">
        <f t="shared" si="2272"/>
        <v>AN$1646</v>
      </c>
      <c r="AO1654" s="203" t="str">
        <f t="shared" si="2272"/>
        <v>AO$1646</v>
      </c>
      <c r="AP1654" s="203" t="str">
        <f t="shared" si="2272"/>
        <v>AP$1646</v>
      </c>
      <c r="AQ1654" s="203" t="str">
        <f t="shared" si="2272"/>
        <v>AQ$1646</v>
      </c>
      <c r="AR1654" s="203" t="str">
        <f t="shared" si="2272"/>
        <v>AR$1646</v>
      </c>
      <c r="AS1654" s="203" t="str">
        <f t="shared" si="2272"/>
        <v>AS$1646</v>
      </c>
      <c r="AT1654" s="203" t="str">
        <f t="shared" si="2272"/>
        <v>AT$1646</v>
      </c>
      <c r="AU1654" s="203" t="str">
        <f t="shared" si="2272"/>
        <v>AU$1646</v>
      </c>
      <c r="AV1654" s="203" t="str">
        <f t="shared" si="2272"/>
        <v>AV$1646</v>
      </c>
      <c r="AW1654" s="203" t="str">
        <f t="shared" si="2272"/>
        <v>AW$1646</v>
      </c>
      <c r="AX1654" s="203" t="str">
        <f t="shared" si="2272"/>
        <v>AX$1646</v>
      </c>
      <c r="AY1654" s="203" t="str">
        <f t="shared" si="2272"/>
        <v>AY$1646</v>
      </c>
      <c r="AZ1654" s="203" t="str">
        <f t="shared" si="2272"/>
        <v>AZ$1646</v>
      </c>
      <c r="BA1654" s="203" t="str">
        <f t="shared" si="2272"/>
        <v>BA$1646</v>
      </c>
      <c r="BB1654" s="203" t="str">
        <f t="shared" si="2272"/>
        <v>BB$1646</v>
      </c>
      <c r="BC1654" s="203" t="str">
        <f t="shared" si="2272"/>
        <v>BC$1646</v>
      </c>
      <c r="BD1654" s="203" t="str">
        <f t="shared" si="2272"/>
        <v>BD$1646</v>
      </c>
      <c r="BE1654" s="203" t="str">
        <f t="shared" si="2272"/>
        <v>BE$1646</v>
      </c>
      <c r="BF1654" s="203" t="str">
        <f t="shared" si="2272"/>
        <v>BF$1646</v>
      </c>
      <c r="BG1654" s="203" t="str">
        <f t="shared" si="2272"/>
        <v>BG$1646</v>
      </c>
      <c r="BH1654" s="203" t="str">
        <f t="shared" si="2272"/>
        <v>BH$1646</v>
      </c>
      <c r="BI1654" s="203" t="str">
        <f t="shared" si="2272"/>
        <v>BI$1646</v>
      </c>
      <c r="BJ1654" s="203" t="str">
        <f t="shared" si="2272"/>
        <v>BJ$1646</v>
      </c>
      <c r="BK1654" s="203" t="str">
        <f t="shared" si="2272"/>
        <v>BK$1646</v>
      </c>
      <c r="BL1654" s="203" t="str">
        <f t="shared" si="2272"/>
        <v>BL$1646</v>
      </c>
      <c r="BM1654" s="203" t="str">
        <f t="shared" si="2272"/>
        <v>BM$1646</v>
      </c>
      <c r="BN1654" s="203" t="str">
        <f t="shared" si="2272"/>
        <v>BN$1646</v>
      </c>
      <c r="BO1654" s="203" t="str">
        <f t="shared" si="2272"/>
        <v>BO$1646</v>
      </c>
      <c r="BP1654" s="203" t="str">
        <f t="shared" si="2272"/>
        <v>BP$1646</v>
      </c>
      <c r="BQ1654" s="203" t="str">
        <f t="shared" si="2272"/>
        <v>BQ$1646</v>
      </c>
      <c r="BR1654" s="203" t="str">
        <f t="shared" si="2272"/>
        <v>BR$1646</v>
      </c>
      <c r="BS1654" s="203" t="str">
        <f t="shared" si="2272"/>
        <v>BS$1646</v>
      </c>
      <c r="BT1654" s="203" t="str">
        <f t="shared" si="2272"/>
        <v>BT$1646</v>
      </c>
      <c r="BU1654" s="203" t="str">
        <f t="shared" si="2272"/>
        <v>BU$1646</v>
      </c>
      <c r="BV1654" s="203" t="str">
        <f t="shared" si="2272"/>
        <v>BV$1646</v>
      </c>
      <c r="BW1654" s="203" t="str">
        <f t="shared" si="2272"/>
        <v>BW$1646</v>
      </c>
      <c r="BX1654" s="203" t="str">
        <f t="shared" si="2272"/>
        <v>BX$1646</v>
      </c>
      <c r="BY1654" s="203" t="str">
        <f t="shared" si="2272"/>
        <v>BY$1646</v>
      </c>
      <c r="BZ1654" s="203" t="str">
        <f t="shared" si="2272"/>
        <v>BZ$1646</v>
      </c>
      <c r="CA1654" s="203" t="str">
        <f t="shared" si="2272"/>
        <v>CA$1646</v>
      </c>
      <c r="CB1654" s="203" t="str">
        <f t="shared" si="2272"/>
        <v>CB$1646</v>
      </c>
      <c r="CC1654" s="203" t="str">
        <f t="shared" si="2272"/>
        <v>CC$1646</v>
      </c>
      <c r="CD1654" s="203" t="str">
        <f t="shared" si="2272"/>
        <v>CD$1646</v>
      </c>
      <c r="CE1654" s="203" t="str">
        <f t="shared" si="2272"/>
        <v>CE$1646</v>
      </c>
      <c r="CF1654" s="203" t="str">
        <f t="shared" ref="CF1654:CL1654" si="2273">ADDRESS(ROW(CF1646),COLUMN(CF1646),2)</f>
        <v>CF$1646</v>
      </c>
      <c r="CG1654" s="203" t="str">
        <f t="shared" si="2273"/>
        <v>CG$1646</v>
      </c>
      <c r="CH1654" s="203" t="str">
        <f t="shared" si="2273"/>
        <v>CH$1646</v>
      </c>
      <c r="CI1654" s="203" t="str">
        <f t="shared" si="2273"/>
        <v>CI$1646</v>
      </c>
      <c r="CJ1654" s="203" t="str">
        <f t="shared" si="2273"/>
        <v>CJ$1646</v>
      </c>
      <c r="CK1654" s="203" t="str">
        <f t="shared" si="2273"/>
        <v>CK$1646</v>
      </c>
      <c r="CL1654" s="203" t="str">
        <f t="shared" si="2273"/>
        <v>CL$1646</v>
      </c>
      <c r="CN1654" s="60"/>
      <c r="CO1654" s="203" t="str">
        <f t="shared" ref="CO1654:DK1654" si="2274">ADDRESS(ROW(CO1646),COLUMN(CO1646),2)</f>
        <v>CO$1646</v>
      </c>
      <c r="CP1654" s="203" t="str">
        <f t="shared" si="2274"/>
        <v>CP$1646</v>
      </c>
      <c r="CQ1654" s="203" t="str">
        <f t="shared" si="2274"/>
        <v>CQ$1646</v>
      </c>
      <c r="CR1654" s="203" t="str">
        <f t="shared" si="2274"/>
        <v>CR$1646</v>
      </c>
      <c r="CS1654" s="203" t="str">
        <f t="shared" si="2274"/>
        <v>CS$1646</v>
      </c>
      <c r="CT1654" s="203" t="str">
        <f t="shared" si="2274"/>
        <v>CT$1646</v>
      </c>
      <c r="CU1654" s="203" t="str">
        <f t="shared" si="2274"/>
        <v>CU$1646</v>
      </c>
      <c r="CV1654" s="203" t="str">
        <f t="shared" si="2274"/>
        <v>CV$1646</v>
      </c>
      <c r="CW1654" s="203" t="str">
        <f t="shared" si="2274"/>
        <v>CW$1646</v>
      </c>
      <c r="CX1654" s="203" t="str">
        <f t="shared" si="2274"/>
        <v>CX$1646</v>
      </c>
      <c r="CY1654" s="203" t="str">
        <f t="shared" si="2274"/>
        <v>CY$1646</v>
      </c>
      <c r="CZ1654" s="203" t="str">
        <f t="shared" si="2274"/>
        <v>CZ$1646</v>
      </c>
      <c r="DA1654" s="203" t="str">
        <f t="shared" si="2274"/>
        <v>DA$1646</v>
      </c>
      <c r="DB1654" s="203" t="str">
        <f t="shared" si="2274"/>
        <v>DB$1646</v>
      </c>
      <c r="DC1654" s="203" t="str">
        <f t="shared" si="2274"/>
        <v>DC$1646</v>
      </c>
      <c r="DD1654" s="203" t="str">
        <f t="shared" si="2274"/>
        <v>DD$1646</v>
      </c>
      <c r="DE1654" s="203" t="str">
        <f t="shared" si="2274"/>
        <v>DE$1646</v>
      </c>
      <c r="DF1654" s="203" t="str">
        <f t="shared" si="2274"/>
        <v>DF$1646</v>
      </c>
      <c r="DG1654" s="203" t="str">
        <f t="shared" si="2274"/>
        <v>DG$1646</v>
      </c>
      <c r="DH1654" s="203" t="str">
        <f t="shared" si="2274"/>
        <v>DH$1646</v>
      </c>
      <c r="DI1654" s="203" t="str">
        <f t="shared" si="2274"/>
        <v>DI$1646</v>
      </c>
      <c r="DJ1654" s="203" t="str">
        <f t="shared" si="2274"/>
        <v>DJ$1646</v>
      </c>
      <c r="DK1654" s="203" t="str">
        <f t="shared" si="2274"/>
        <v>DK$1646</v>
      </c>
      <c r="DL1654" s="203" t="str">
        <f t="shared" ref="DL1654" si="2275">ADDRESS(ROW(DL1646),COLUMN(DL1646),2)</f>
        <v>DL$1646</v>
      </c>
    </row>
    <row r="1655" spans="1:116" x14ac:dyDescent="0.4">
      <c r="B1655" t="s">
        <v>332</v>
      </c>
      <c r="D1655" t="s">
        <v>775</v>
      </c>
      <c r="E1655" s="8" t="str">
        <f t="shared" si="2248"/>
        <v>1655 SUBR-S</v>
      </c>
      <c r="G1655" s="8" t="str">
        <f t="shared" si="2255"/>
        <v>Secondary volume driver</v>
      </c>
      <c r="H1655" s="12"/>
      <c r="I1655" s="60"/>
      <c r="J1655" s="60"/>
      <c r="K1655" s="15"/>
      <c r="L1655" s="15"/>
      <c r="M1655" s="15"/>
      <c r="N1655" s="15"/>
      <c r="O1655" s="15"/>
      <c r="P1655" s="15"/>
      <c r="R1655" s="15"/>
      <c r="S1655" s="203" t="str">
        <f>ADDRESS(ROW(S1641),COLUMN(S1641),2)</f>
        <v>S$1641</v>
      </c>
      <c r="T1655" s="203" t="str">
        <f t="shared" ref="T1655:CE1655" si="2276">ADDRESS(ROW(T1641),COLUMN(T1641),2)</f>
        <v>T$1641</v>
      </c>
      <c r="U1655" s="203" t="str">
        <f t="shared" si="2276"/>
        <v>U$1641</v>
      </c>
      <c r="V1655" s="203" t="str">
        <f t="shared" si="2276"/>
        <v>V$1641</v>
      </c>
      <c r="W1655" s="203" t="str">
        <f t="shared" si="2276"/>
        <v>W$1641</v>
      </c>
      <c r="X1655" s="203" t="str">
        <f t="shared" si="2276"/>
        <v>X$1641</v>
      </c>
      <c r="Y1655" s="203" t="str">
        <f t="shared" si="2276"/>
        <v>Y$1641</v>
      </c>
      <c r="Z1655" s="203" t="str">
        <f t="shared" si="2276"/>
        <v>Z$1641</v>
      </c>
      <c r="AA1655" s="203" t="str">
        <f t="shared" si="2276"/>
        <v>AA$1641</v>
      </c>
      <c r="AB1655" s="203" t="str">
        <f t="shared" si="2276"/>
        <v>AB$1641</v>
      </c>
      <c r="AC1655" s="203" t="str">
        <f t="shared" si="2276"/>
        <v>AC$1641</v>
      </c>
      <c r="AD1655" s="203" t="str">
        <f t="shared" si="2276"/>
        <v>AD$1641</v>
      </c>
      <c r="AE1655" s="203" t="str">
        <f t="shared" si="2276"/>
        <v>AE$1641</v>
      </c>
      <c r="AF1655" s="203" t="str">
        <f t="shared" si="2276"/>
        <v>AF$1641</v>
      </c>
      <c r="AG1655" s="203" t="str">
        <f t="shared" si="2276"/>
        <v>AG$1641</v>
      </c>
      <c r="AH1655" s="203" t="str">
        <f t="shared" si="2276"/>
        <v>AH$1641</v>
      </c>
      <c r="AI1655" s="203" t="str">
        <f t="shared" si="2276"/>
        <v>AI$1641</v>
      </c>
      <c r="AJ1655" s="203" t="str">
        <f t="shared" si="2276"/>
        <v>AJ$1641</v>
      </c>
      <c r="AK1655" s="203" t="str">
        <f t="shared" si="2276"/>
        <v>AK$1641</v>
      </c>
      <c r="AL1655" s="203" t="str">
        <f t="shared" si="2276"/>
        <v>AL$1641</v>
      </c>
      <c r="AM1655" s="203" t="str">
        <f t="shared" si="2276"/>
        <v>AM$1641</v>
      </c>
      <c r="AN1655" s="203" t="str">
        <f t="shared" si="2276"/>
        <v>AN$1641</v>
      </c>
      <c r="AO1655" s="203" t="str">
        <f t="shared" si="2276"/>
        <v>AO$1641</v>
      </c>
      <c r="AP1655" s="203" t="str">
        <f t="shared" si="2276"/>
        <v>AP$1641</v>
      </c>
      <c r="AQ1655" s="203" t="str">
        <f t="shared" si="2276"/>
        <v>AQ$1641</v>
      </c>
      <c r="AR1655" s="203" t="str">
        <f t="shared" si="2276"/>
        <v>AR$1641</v>
      </c>
      <c r="AS1655" s="203" t="str">
        <f t="shared" si="2276"/>
        <v>AS$1641</v>
      </c>
      <c r="AT1655" s="203" t="str">
        <f t="shared" si="2276"/>
        <v>AT$1641</v>
      </c>
      <c r="AU1655" s="203" t="str">
        <f t="shared" si="2276"/>
        <v>AU$1641</v>
      </c>
      <c r="AV1655" s="203" t="str">
        <f t="shared" si="2276"/>
        <v>AV$1641</v>
      </c>
      <c r="AW1655" s="203" t="str">
        <f t="shared" si="2276"/>
        <v>AW$1641</v>
      </c>
      <c r="AX1655" s="203" t="str">
        <f t="shared" si="2276"/>
        <v>AX$1641</v>
      </c>
      <c r="AY1655" s="203" t="str">
        <f t="shared" si="2276"/>
        <v>AY$1641</v>
      </c>
      <c r="AZ1655" s="203" t="str">
        <f t="shared" si="2276"/>
        <v>AZ$1641</v>
      </c>
      <c r="BA1655" s="203" t="str">
        <f t="shared" si="2276"/>
        <v>BA$1641</v>
      </c>
      <c r="BB1655" s="203" t="str">
        <f t="shared" si="2276"/>
        <v>BB$1641</v>
      </c>
      <c r="BC1655" s="203" t="str">
        <f t="shared" si="2276"/>
        <v>BC$1641</v>
      </c>
      <c r="BD1655" s="203" t="str">
        <f t="shared" si="2276"/>
        <v>BD$1641</v>
      </c>
      <c r="BE1655" s="203" t="str">
        <f t="shared" si="2276"/>
        <v>BE$1641</v>
      </c>
      <c r="BF1655" s="203" t="str">
        <f t="shared" si="2276"/>
        <v>BF$1641</v>
      </c>
      <c r="BG1655" s="203" t="str">
        <f t="shared" si="2276"/>
        <v>BG$1641</v>
      </c>
      <c r="BH1655" s="203" t="str">
        <f t="shared" si="2276"/>
        <v>BH$1641</v>
      </c>
      <c r="BI1655" s="203" t="str">
        <f t="shared" si="2276"/>
        <v>BI$1641</v>
      </c>
      <c r="BJ1655" s="203" t="str">
        <f t="shared" si="2276"/>
        <v>BJ$1641</v>
      </c>
      <c r="BK1655" s="203" t="str">
        <f t="shared" si="2276"/>
        <v>BK$1641</v>
      </c>
      <c r="BL1655" s="203" t="str">
        <f t="shared" si="2276"/>
        <v>BL$1641</v>
      </c>
      <c r="BM1655" s="203" t="str">
        <f t="shared" si="2276"/>
        <v>BM$1641</v>
      </c>
      <c r="BN1655" s="203" t="str">
        <f t="shared" si="2276"/>
        <v>BN$1641</v>
      </c>
      <c r="BO1655" s="203" t="str">
        <f t="shared" si="2276"/>
        <v>BO$1641</v>
      </c>
      <c r="BP1655" s="203" t="str">
        <f t="shared" si="2276"/>
        <v>BP$1641</v>
      </c>
      <c r="BQ1655" s="203" t="str">
        <f t="shared" si="2276"/>
        <v>BQ$1641</v>
      </c>
      <c r="BR1655" s="203" t="str">
        <f t="shared" si="2276"/>
        <v>BR$1641</v>
      </c>
      <c r="BS1655" s="203" t="str">
        <f t="shared" si="2276"/>
        <v>BS$1641</v>
      </c>
      <c r="BT1655" s="203" t="str">
        <f t="shared" si="2276"/>
        <v>BT$1641</v>
      </c>
      <c r="BU1655" s="203" t="str">
        <f t="shared" si="2276"/>
        <v>BU$1641</v>
      </c>
      <c r="BV1655" s="203" t="str">
        <f t="shared" si="2276"/>
        <v>BV$1641</v>
      </c>
      <c r="BW1655" s="203" t="str">
        <f t="shared" si="2276"/>
        <v>BW$1641</v>
      </c>
      <c r="BX1655" s="203" t="str">
        <f t="shared" si="2276"/>
        <v>BX$1641</v>
      </c>
      <c r="BY1655" s="203" t="str">
        <f t="shared" si="2276"/>
        <v>BY$1641</v>
      </c>
      <c r="BZ1655" s="203" t="str">
        <f t="shared" si="2276"/>
        <v>BZ$1641</v>
      </c>
      <c r="CA1655" s="203" t="str">
        <f t="shared" si="2276"/>
        <v>CA$1641</v>
      </c>
      <c r="CB1655" s="203" t="str">
        <f t="shared" si="2276"/>
        <v>CB$1641</v>
      </c>
      <c r="CC1655" s="203" t="str">
        <f t="shared" si="2276"/>
        <v>CC$1641</v>
      </c>
      <c r="CD1655" s="203" t="str">
        <f t="shared" si="2276"/>
        <v>CD$1641</v>
      </c>
      <c r="CE1655" s="203" t="str">
        <f t="shared" si="2276"/>
        <v>CE$1641</v>
      </c>
      <c r="CF1655" s="203" t="str">
        <f t="shared" ref="CF1655:CL1655" si="2277">ADDRESS(ROW(CF1641),COLUMN(CF1641),2)</f>
        <v>CF$1641</v>
      </c>
      <c r="CG1655" s="203" t="str">
        <f t="shared" si="2277"/>
        <v>CG$1641</v>
      </c>
      <c r="CH1655" s="203" t="str">
        <f t="shared" si="2277"/>
        <v>CH$1641</v>
      </c>
      <c r="CI1655" s="203" t="str">
        <f t="shared" si="2277"/>
        <v>CI$1641</v>
      </c>
      <c r="CJ1655" s="203" t="str">
        <f t="shared" si="2277"/>
        <v>CJ$1641</v>
      </c>
      <c r="CK1655" s="203" t="str">
        <f t="shared" si="2277"/>
        <v>CK$1641</v>
      </c>
      <c r="CL1655" s="203" t="str">
        <f t="shared" si="2277"/>
        <v>CL$1641</v>
      </c>
      <c r="CN1655" s="60"/>
      <c r="CO1655" s="203" t="str">
        <f t="shared" ref="CO1655:DK1655" si="2278">ADDRESS(ROW(CO1641),COLUMN(CO1641),2)</f>
        <v>CO$1641</v>
      </c>
      <c r="CP1655" s="203" t="str">
        <f t="shared" si="2278"/>
        <v>CP$1641</v>
      </c>
      <c r="CQ1655" s="203" t="str">
        <f t="shared" si="2278"/>
        <v>CQ$1641</v>
      </c>
      <c r="CR1655" s="203" t="str">
        <f t="shared" si="2278"/>
        <v>CR$1641</v>
      </c>
      <c r="CS1655" s="203" t="str">
        <f t="shared" si="2278"/>
        <v>CS$1641</v>
      </c>
      <c r="CT1655" s="203" t="str">
        <f t="shared" si="2278"/>
        <v>CT$1641</v>
      </c>
      <c r="CU1655" s="203" t="str">
        <f t="shared" si="2278"/>
        <v>CU$1641</v>
      </c>
      <c r="CV1655" s="203" t="str">
        <f t="shared" si="2278"/>
        <v>CV$1641</v>
      </c>
      <c r="CW1655" s="203" t="str">
        <f t="shared" si="2278"/>
        <v>CW$1641</v>
      </c>
      <c r="CX1655" s="203" t="str">
        <f t="shared" si="2278"/>
        <v>CX$1641</v>
      </c>
      <c r="CY1655" s="203" t="str">
        <f t="shared" si="2278"/>
        <v>CY$1641</v>
      </c>
      <c r="CZ1655" s="203" t="str">
        <f t="shared" si="2278"/>
        <v>CZ$1641</v>
      </c>
      <c r="DA1655" s="203" t="str">
        <f t="shared" si="2278"/>
        <v>DA$1641</v>
      </c>
      <c r="DB1655" s="203" t="str">
        <f t="shared" si="2278"/>
        <v>DB$1641</v>
      </c>
      <c r="DC1655" s="203" t="str">
        <f t="shared" si="2278"/>
        <v>DC$1641</v>
      </c>
      <c r="DD1655" s="203" t="str">
        <f t="shared" si="2278"/>
        <v>DD$1641</v>
      </c>
      <c r="DE1655" s="203" t="str">
        <f t="shared" si="2278"/>
        <v>DE$1641</v>
      </c>
      <c r="DF1655" s="203" t="str">
        <f t="shared" si="2278"/>
        <v>DF$1641</v>
      </c>
      <c r="DG1655" s="203" t="str">
        <f t="shared" si="2278"/>
        <v>DG$1641</v>
      </c>
      <c r="DH1655" s="203" t="str">
        <f t="shared" si="2278"/>
        <v>DH$1641</v>
      </c>
      <c r="DI1655" s="203" t="str">
        <f t="shared" si="2278"/>
        <v>DI$1641</v>
      </c>
      <c r="DJ1655" s="203" t="str">
        <f t="shared" si="2278"/>
        <v>DJ$1641</v>
      </c>
      <c r="DK1655" s="203" t="str">
        <f t="shared" si="2278"/>
        <v>DK$1641</v>
      </c>
      <c r="DL1655" s="203" t="str">
        <f t="shared" ref="DL1655" si="2279">ADDRESS(ROW(DL1641),COLUMN(DL1641),2)</f>
        <v>DL$1641</v>
      </c>
    </row>
    <row r="1656" spans="1:116" x14ac:dyDescent="0.4">
      <c r="CO1656" s="8"/>
      <c r="CP1656" s="8"/>
      <c r="CQ1656" s="8"/>
      <c r="CR1656" s="8"/>
      <c r="CS1656" s="8"/>
      <c r="CT1656" s="8"/>
      <c r="CU1656" s="8"/>
      <c r="CV1656" s="8"/>
      <c r="CW1656" s="8"/>
      <c r="CX1656" s="8"/>
      <c r="CY1656" s="8"/>
      <c r="CZ1656" s="8"/>
      <c r="DA1656" s="8"/>
      <c r="DB1656" s="8"/>
      <c r="DC1656" s="8"/>
      <c r="DD1656" s="8"/>
      <c r="DE1656" s="8"/>
      <c r="DF1656" s="8"/>
      <c r="DG1656" s="8"/>
      <c r="DH1656" s="8"/>
      <c r="DI1656" s="8"/>
      <c r="DJ1656" s="8"/>
      <c r="DK1656" s="8"/>
      <c r="DL1656" s="8"/>
    </row>
    <row r="1657" spans="1:116" x14ac:dyDescent="0.4">
      <c r="A1657" s="174"/>
      <c r="E1657" s="8"/>
      <c r="G1657" s="175" t="s">
        <v>490</v>
      </c>
      <c r="H1657" s="174"/>
      <c r="I1657" s="176"/>
      <c r="J1657" s="176"/>
      <c r="K1657" s="197"/>
      <c r="L1657" s="197"/>
      <c r="M1657" s="197"/>
      <c r="N1657" s="197"/>
      <c r="O1657" s="197"/>
      <c r="P1657" s="197"/>
      <c r="R1657" s="198"/>
      <c r="S1657" s="174"/>
      <c r="T1657" s="174"/>
      <c r="U1657" s="174"/>
      <c r="V1657" s="174"/>
      <c r="W1657" s="174"/>
      <c r="X1657" s="174"/>
      <c r="Y1657" s="174"/>
      <c r="Z1657" s="174"/>
      <c r="AA1657" s="174"/>
      <c r="AB1657" s="174"/>
      <c r="AC1657" s="174"/>
      <c r="AD1657" s="174"/>
      <c r="AE1657" s="174"/>
      <c r="AF1657" s="174"/>
      <c r="AG1657" s="174"/>
      <c r="AH1657" s="174"/>
      <c r="AI1657" s="174"/>
      <c r="AJ1657" s="174"/>
      <c r="AK1657" s="174"/>
      <c r="AL1657" s="174"/>
      <c r="AM1657" s="174"/>
      <c r="AN1657" s="174"/>
      <c r="AO1657" s="174"/>
      <c r="AP1657" s="174"/>
      <c r="AQ1657" s="174"/>
      <c r="AR1657" s="174"/>
      <c r="AS1657" s="174"/>
      <c r="AT1657" s="174"/>
      <c r="AU1657" s="174"/>
      <c r="AV1657" s="174"/>
      <c r="AW1657" s="174"/>
      <c r="AX1657" s="174"/>
      <c r="AY1657" s="174"/>
      <c r="AZ1657" s="174"/>
      <c r="BA1657" s="174"/>
      <c r="BB1657" s="174"/>
      <c r="BC1657" s="174"/>
      <c r="BD1657" s="174"/>
      <c r="BE1657" s="174"/>
      <c r="BF1657" s="174"/>
      <c r="BG1657" s="174"/>
      <c r="BH1657" s="174"/>
      <c r="BI1657" s="174"/>
      <c r="BJ1657" s="174"/>
      <c r="BK1657" s="174"/>
      <c r="BL1657" s="174"/>
      <c r="BM1657" s="174"/>
      <c r="BN1657" s="174"/>
      <c r="BO1657" s="174"/>
      <c r="BP1657" s="174"/>
      <c r="BQ1657" s="174"/>
      <c r="BR1657" s="174"/>
      <c r="BS1657" s="174"/>
      <c r="BT1657" s="174"/>
      <c r="BU1657" s="174"/>
      <c r="BV1657" s="174"/>
      <c r="BW1657" s="174"/>
      <c r="BX1657" s="174"/>
      <c r="BY1657" s="174"/>
      <c r="BZ1657" s="174"/>
      <c r="CA1657" s="174"/>
      <c r="CB1657" s="174"/>
      <c r="CC1657" s="174"/>
      <c r="CD1657" s="174"/>
      <c r="CE1657" s="174"/>
      <c r="CF1657" s="174"/>
      <c r="CG1657" s="174"/>
      <c r="CH1657" s="174"/>
      <c r="CI1657" s="174"/>
      <c r="CJ1657" s="174"/>
      <c r="CK1657" s="174"/>
      <c r="CL1657" s="174"/>
      <c r="CN1657" s="176"/>
      <c r="CO1657" s="174"/>
      <c r="CP1657" s="174"/>
      <c r="CQ1657" s="174"/>
      <c r="CR1657" s="174"/>
      <c r="CS1657" s="174"/>
      <c r="CT1657" s="174"/>
      <c r="CU1657" s="174"/>
      <c r="CV1657" s="174"/>
      <c r="CW1657" s="174"/>
      <c r="CX1657" s="174"/>
      <c r="CY1657" s="174"/>
      <c r="CZ1657" s="174"/>
      <c r="DA1657" s="174"/>
      <c r="DB1657" s="174"/>
      <c r="DC1657" s="174"/>
      <c r="DD1657" s="174"/>
      <c r="DE1657" s="174"/>
      <c r="DF1657" s="174"/>
      <c r="DG1657" s="174"/>
      <c r="DH1657" s="174"/>
      <c r="DI1657" s="174"/>
      <c r="DJ1657" s="174"/>
      <c r="DK1657" s="174"/>
      <c r="DL1657" s="174"/>
    </row>
    <row r="1658" spans="1:116" x14ac:dyDescent="0.4">
      <c r="A1658" s="174"/>
      <c r="E1658" s="8"/>
      <c r="G1658" s="175" t="s">
        <v>492</v>
      </c>
      <c r="H1658" s="174"/>
      <c r="I1658" s="176"/>
      <c r="J1658" s="176"/>
      <c r="K1658" s="197"/>
      <c r="L1658" s="197"/>
      <c r="M1658" s="197"/>
      <c r="N1658" s="197"/>
      <c r="O1658" s="197"/>
      <c r="P1658" s="197"/>
      <c r="R1658" s="198"/>
      <c r="S1658" s="174"/>
      <c r="T1658" s="174"/>
      <c r="U1658" s="174"/>
      <c r="V1658" s="174"/>
      <c r="W1658" s="174"/>
      <c r="X1658" s="174"/>
      <c r="Y1658" s="174"/>
      <c r="Z1658" s="174"/>
      <c r="AA1658" s="174"/>
      <c r="AB1658" s="174"/>
      <c r="AC1658" s="174"/>
      <c r="AD1658" s="174"/>
      <c r="AE1658" s="174"/>
      <c r="AF1658" s="174"/>
      <c r="AG1658" s="174"/>
      <c r="AH1658" s="174"/>
      <c r="AI1658" s="174"/>
      <c r="AJ1658" s="174"/>
      <c r="AK1658" s="174"/>
      <c r="AL1658" s="174"/>
      <c r="AM1658" s="174"/>
      <c r="AN1658" s="174"/>
      <c r="AO1658" s="174"/>
      <c r="AP1658" s="174"/>
      <c r="AQ1658" s="174"/>
      <c r="AR1658" s="174"/>
      <c r="AS1658" s="174"/>
      <c r="AT1658" s="174"/>
      <c r="AU1658" s="174"/>
      <c r="AV1658" s="174"/>
      <c r="AW1658" s="174"/>
      <c r="AX1658" s="174"/>
      <c r="AY1658" s="174"/>
      <c r="AZ1658" s="174"/>
      <c r="BA1658" s="174"/>
      <c r="BB1658" s="174"/>
      <c r="BC1658" s="174"/>
      <c r="BD1658" s="174"/>
      <c r="BE1658" s="174"/>
      <c r="BF1658" s="174"/>
      <c r="BG1658" s="174"/>
      <c r="BH1658" s="174"/>
      <c r="BI1658" s="174"/>
      <c r="BJ1658" s="174"/>
      <c r="BK1658" s="174"/>
      <c r="BL1658" s="174"/>
      <c r="BM1658" s="174"/>
      <c r="BN1658" s="174"/>
      <c r="BO1658" s="174"/>
      <c r="BP1658" s="174"/>
      <c r="BQ1658" s="174"/>
      <c r="BR1658" s="174"/>
      <c r="BS1658" s="174"/>
      <c r="BT1658" s="174"/>
      <c r="BU1658" s="174"/>
      <c r="BV1658" s="174"/>
      <c r="BW1658" s="174"/>
      <c r="BX1658" s="174"/>
      <c r="BY1658" s="174"/>
      <c r="BZ1658" s="174"/>
      <c r="CA1658" s="174"/>
      <c r="CB1658" s="174"/>
      <c r="CC1658" s="174"/>
      <c r="CD1658" s="174"/>
      <c r="CE1658" s="174"/>
      <c r="CF1658" s="174"/>
      <c r="CG1658" s="174"/>
      <c r="CH1658" s="174"/>
      <c r="CI1658" s="174"/>
      <c r="CJ1658" s="174"/>
      <c r="CK1658" s="174"/>
      <c r="CL1658" s="174"/>
      <c r="CN1658" s="176"/>
      <c r="CO1658" s="174"/>
      <c r="CP1658" s="174"/>
      <c r="CQ1658" s="174"/>
      <c r="CR1658" s="174"/>
      <c r="CS1658" s="174"/>
      <c r="CT1658" s="174"/>
      <c r="CU1658" s="174"/>
      <c r="CV1658" s="174"/>
      <c r="CW1658" s="174"/>
      <c r="CX1658" s="174"/>
      <c r="CY1658" s="174"/>
      <c r="CZ1658" s="174"/>
      <c r="DA1658" s="174"/>
      <c r="DB1658" s="174"/>
      <c r="DC1658" s="174"/>
      <c r="DD1658" s="174"/>
      <c r="DE1658" s="174"/>
      <c r="DF1658" s="174"/>
      <c r="DG1658" s="174"/>
      <c r="DH1658" s="174"/>
      <c r="DI1658" s="174"/>
      <c r="DJ1658" s="174"/>
      <c r="DK1658" s="174"/>
      <c r="DL1658" s="174"/>
    </row>
    <row r="1659" spans="1:116" x14ac:dyDescent="0.4">
      <c r="A1659" s="174"/>
      <c r="E1659" s="8"/>
      <c r="G1659" s="175" t="s">
        <v>461</v>
      </c>
      <c r="H1659" s="174"/>
      <c r="I1659" s="176"/>
      <c r="J1659" s="176"/>
      <c r="K1659" s="197"/>
      <c r="L1659" s="197"/>
      <c r="M1659" s="197"/>
      <c r="N1659" s="197"/>
      <c r="O1659" s="197"/>
      <c r="P1659" s="197"/>
      <c r="R1659" s="198"/>
      <c r="S1659" s="199" t="str">
        <f t="shared" ref="S1659:AX1659" si="2280">S$20</f>
        <v>S$16</v>
      </c>
      <c r="T1659" s="199" t="str">
        <f t="shared" si="2280"/>
        <v>T$16</v>
      </c>
      <c r="U1659" s="199" t="str">
        <f t="shared" si="2280"/>
        <v>U$16</v>
      </c>
      <c r="V1659" s="199" t="str">
        <f t="shared" si="2280"/>
        <v>V$16</v>
      </c>
      <c r="W1659" s="199" t="str">
        <f t="shared" si="2280"/>
        <v>W$16</v>
      </c>
      <c r="X1659" s="199" t="str">
        <f t="shared" si="2280"/>
        <v>X$16</v>
      </c>
      <c r="Y1659" s="199" t="str">
        <f t="shared" si="2280"/>
        <v>Y$16</v>
      </c>
      <c r="Z1659" s="199" t="str">
        <f t="shared" si="2280"/>
        <v>Z$16</v>
      </c>
      <c r="AA1659" s="199" t="str">
        <f t="shared" si="2280"/>
        <v>AA$16</v>
      </c>
      <c r="AB1659" s="199" t="str">
        <f t="shared" si="2280"/>
        <v>AB$16</v>
      </c>
      <c r="AC1659" s="199" t="str">
        <f t="shared" si="2280"/>
        <v>AC$16</v>
      </c>
      <c r="AD1659" s="199" t="str">
        <f t="shared" si="2280"/>
        <v>AD$16</v>
      </c>
      <c r="AE1659" s="199" t="str">
        <f t="shared" si="2280"/>
        <v>AE$16</v>
      </c>
      <c r="AF1659" s="199" t="str">
        <f t="shared" si="2280"/>
        <v>AF$16</v>
      </c>
      <c r="AG1659" s="199" t="str">
        <f t="shared" si="2280"/>
        <v>AG$16</v>
      </c>
      <c r="AH1659" s="199" t="str">
        <f t="shared" si="2280"/>
        <v>AH$16</v>
      </c>
      <c r="AI1659" s="199" t="str">
        <f t="shared" si="2280"/>
        <v>AI$16</v>
      </c>
      <c r="AJ1659" s="199" t="str">
        <f t="shared" si="2280"/>
        <v>AJ$16</v>
      </c>
      <c r="AK1659" s="199" t="str">
        <f t="shared" si="2280"/>
        <v>AK$16</v>
      </c>
      <c r="AL1659" s="199" t="str">
        <f t="shared" si="2280"/>
        <v>AL$16</v>
      </c>
      <c r="AM1659" s="199" t="str">
        <f t="shared" si="2280"/>
        <v>AM$16</v>
      </c>
      <c r="AN1659" s="199" t="str">
        <f t="shared" si="2280"/>
        <v>AN$16</v>
      </c>
      <c r="AO1659" s="199" t="str">
        <f t="shared" si="2280"/>
        <v>AO$16</v>
      </c>
      <c r="AP1659" s="199" t="str">
        <f t="shared" si="2280"/>
        <v>AP$16</v>
      </c>
      <c r="AQ1659" s="199" t="str">
        <f t="shared" si="2280"/>
        <v>AQ$16</v>
      </c>
      <c r="AR1659" s="199" t="str">
        <f t="shared" si="2280"/>
        <v>AR$16</v>
      </c>
      <c r="AS1659" s="199" t="str">
        <f t="shared" si="2280"/>
        <v>AS$16</v>
      </c>
      <c r="AT1659" s="199" t="str">
        <f t="shared" si="2280"/>
        <v>AT$16</v>
      </c>
      <c r="AU1659" s="199" t="str">
        <f t="shared" si="2280"/>
        <v>AU$16</v>
      </c>
      <c r="AV1659" s="199" t="str">
        <f t="shared" si="2280"/>
        <v>AV$16</v>
      </c>
      <c r="AW1659" s="199" t="str">
        <f t="shared" si="2280"/>
        <v>AW$16</v>
      </c>
      <c r="AX1659" s="199" t="str">
        <f t="shared" si="2280"/>
        <v>AX$16</v>
      </c>
      <c r="AY1659" s="199" t="str">
        <f t="shared" ref="AY1659:CD1659" si="2281">AY$20</f>
        <v>AY$16</v>
      </c>
      <c r="AZ1659" s="199" t="str">
        <f t="shared" si="2281"/>
        <v>AZ$16</v>
      </c>
      <c r="BA1659" s="199" t="str">
        <f t="shared" si="2281"/>
        <v>BA$16</v>
      </c>
      <c r="BB1659" s="199" t="str">
        <f t="shared" si="2281"/>
        <v>BB$16</v>
      </c>
      <c r="BC1659" s="199" t="str">
        <f t="shared" si="2281"/>
        <v>BC$16</v>
      </c>
      <c r="BD1659" s="199" t="str">
        <f t="shared" si="2281"/>
        <v>BD$16</v>
      </c>
      <c r="BE1659" s="199" t="str">
        <f t="shared" si="2281"/>
        <v>BE$16</v>
      </c>
      <c r="BF1659" s="199" t="str">
        <f t="shared" si="2281"/>
        <v>BF$16</v>
      </c>
      <c r="BG1659" s="199" t="str">
        <f t="shared" si="2281"/>
        <v>BG$16</v>
      </c>
      <c r="BH1659" s="199" t="str">
        <f t="shared" si="2281"/>
        <v>BH$16</v>
      </c>
      <c r="BI1659" s="199" t="str">
        <f t="shared" si="2281"/>
        <v>BI$16</v>
      </c>
      <c r="BJ1659" s="199" t="str">
        <f t="shared" si="2281"/>
        <v>BJ$16</v>
      </c>
      <c r="BK1659" s="199" t="str">
        <f t="shared" si="2281"/>
        <v>BK$16</v>
      </c>
      <c r="BL1659" s="199" t="str">
        <f t="shared" si="2281"/>
        <v>BL$16</v>
      </c>
      <c r="BM1659" s="199" t="str">
        <f t="shared" si="2281"/>
        <v>BM$16</v>
      </c>
      <c r="BN1659" s="199" t="str">
        <f t="shared" si="2281"/>
        <v>BN$16</v>
      </c>
      <c r="BO1659" s="199" t="str">
        <f t="shared" si="2281"/>
        <v>BO$16</v>
      </c>
      <c r="BP1659" s="199" t="str">
        <f t="shared" si="2281"/>
        <v>BP$16</v>
      </c>
      <c r="BQ1659" s="199" t="str">
        <f t="shared" si="2281"/>
        <v>BQ$16</v>
      </c>
      <c r="BR1659" s="199" t="str">
        <f t="shared" si="2281"/>
        <v>BR$16</v>
      </c>
      <c r="BS1659" s="199" t="str">
        <f t="shared" si="2281"/>
        <v>BS$16</v>
      </c>
      <c r="BT1659" s="199" t="str">
        <f t="shared" si="2281"/>
        <v>BT$16</v>
      </c>
      <c r="BU1659" s="199" t="str">
        <f t="shared" si="2281"/>
        <v>BU$16</v>
      </c>
      <c r="BV1659" s="199" t="str">
        <f t="shared" si="2281"/>
        <v>BV$16</v>
      </c>
      <c r="BW1659" s="199" t="str">
        <f t="shared" si="2281"/>
        <v>BW$16</v>
      </c>
      <c r="BX1659" s="199" t="str">
        <f t="shared" si="2281"/>
        <v>BX$16</v>
      </c>
      <c r="BY1659" s="199" t="str">
        <f t="shared" si="2281"/>
        <v>BY$16</v>
      </c>
      <c r="BZ1659" s="199" t="str">
        <f t="shared" si="2281"/>
        <v>BZ$16</v>
      </c>
      <c r="CA1659" s="199" t="str">
        <f t="shared" si="2281"/>
        <v>CA$16</v>
      </c>
      <c r="CB1659" s="199" t="str">
        <f t="shared" si="2281"/>
        <v>CB$16</v>
      </c>
      <c r="CC1659" s="199" t="str">
        <f t="shared" si="2281"/>
        <v>CC$16</v>
      </c>
      <c r="CD1659" s="199" t="str">
        <f t="shared" si="2281"/>
        <v>CD$16</v>
      </c>
      <c r="CE1659" s="199" t="str">
        <f t="shared" ref="CE1659:CL1659" si="2282">CE$20</f>
        <v>CE$16</v>
      </c>
      <c r="CF1659" s="199" t="str">
        <f t="shared" si="2282"/>
        <v>CF$16</v>
      </c>
      <c r="CG1659" s="199" t="str">
        <f t="shared" si="2282"/>
        <v>CG$16</v>
      </c>
      <c r="CH1659" s="199" t="str">
        <f t="shared" si="2282"/>
        <v>CH$16</v>
      </c>
      <c r="CI1659" s="199" t="str">
        <f t="shared" si="2282"/>
        <v>CI$16</v>
      </c>
      <c r="CJ1659" s="199" t="str">
        <f t="shared" si="2282"/>
        <v>CJ$16</v>
      </c>
      <c r="CK1659" s="199" t="str">
        <f t="shared" si="2282"/>
        <v>CK$16</v>
      </c>
      <c r="CL1659" s="199" t="str">
        <f t="shared" si="2282"/>
        <v>CL$16</v>
      </c>
      <c r="CN1659" s="176"/>
      <c r="CO1659" s="199" t="str">
        <f t="shared" ref="CO1659:DL1659" si="2283">CO$20</f>
        <v>CO$16</v>
      </c>
      <c r="CP1659" s="199" t="str">
        <f t="shared" si="2283"/>
        <v>CP$16</v>
      </c>
      <c r="CQ1659" s="199" t="str">
        <f t="shared" si="2283"/>
        <v>CQ$16</v>
      </c>
      <c r="CR1659" s="199" t="str">
        <f t="shared" si="2283"/>
        <v>CR$16</v>
      </c>
      <c r="CS1659" s="199" t="str">
        <f t="shared" si="2283"/>
        <v>CS$16</v>
      </c>
      <c r="CT1659" s="199" t="str">
        <f t="shared" si="2283"/>
        <v>CT$16</v>
      </c>
      <c r="CU1659" s="199" t="str">
        <f t="shared" si="2283"/>
        <v>CU$16</v>
      </c>
      <c r="CV1659" s="199" t="str">
        <f t="shared" si="2283"/>
        <v>CV$16</v>
      </c>
      <c r="CW1659" s="199" t="str">
        <f t="shared" si="2283"/>
        <v>CW$16</v>
      </c>
      <c r="CX1659" s="199" t="str">
        <f t="shared" si="2283"/>
        <v>CX$16</v>
      </c>
      <c r="CY1659" s="199" t="str">
        <f t="shared" si="2283"/>
        <v>CY$16</v>
      </c>
      <c r="CZ1659" s="199" t="str">
        <f t="shared" si="2283"/>
        <v>CZ$16</v>
      </c>
      <c r="DA1659" s="199" t="str">
        <f t="shared" si="2283"/>
        <v>DA$16</v>
      </c>
      <c r="DB1659" s="199" t="str">
        <f t="shared" si="2283"/>
        <v>DB$16</v>
      </c>
      <c r="DC1659" s="199" t="str">
        <f t="shared" si="2283"/>
        <v>DC$16</v>
      </c>
      <c r="DD1659" s="199" t="str">
        <f t="shared" si="2283"/>
        <v>DD$16</v>
      </c>
      <c r="DE1659" s="199" t="str">
        <f t="shared" si="2283"/>
        <v>DE$16</v>
      </c>
      <c r="DF1659" s="199" t="str">
        <f t="shared" si="2283"/>
        <v>DF$16</v>
      </c>
      <c r="DG1659" s="199" t="str">
        <f t="shared" si="2283"/>
        <v>DG$16</v>
      </c>
      <c r="DH1659" s="199" t="str">
        <f t="shared" si="2283"/>
        <v>DH$16</v>
      </c>
      <c r="DI1659" s="199" t="str">
        <f t="shared" si="2283"/>
        <v>DI$16</v>
      </c>
      <c r="DJ1659" s="199" t="str">
        <f t="shared" si="2283"/>
        <v>DJ$16</v>
      </c>
      <c r="DK1659" s="199" t="str">
        <f t="shared" si="2283"/>
        <v>DK$16</v>
      </c>
      <c r="DL1659" s="199" t="str">
        <f t="shared" si="2283"/>
        <v>DL$16</v>
      </c>
    </row>
    <row r="1660" spans="1:116" x14ac:dyDescent="0.4">
      <c r="A1660" s="174"/>
      <c r="E1660" s="8"/>
      <c r="G1660" s="175" t="s">
        <v>462</v>
      </c>
      <c r="H1660" s="200"/>
      <c r="I1660" s="201"/>
      <c r="J1660" s="201"/>
      <c r="K1660" s="202"/>
      <c r="L1660" s="202"/>
      <c r="M1660" s="202"/>
      <c r="N1660" s="202"/>
      <c r="O1660" s="202"/>
      <c r="P1660" s="202"/>
      <c r="R1660" s="202"/>
      <c r="S1660" s="199" t="str">
        <f t="shared" ref="S1660:AX1660" si="2284">S$21</f>
        <v>S$17</v>
      </c>
      <c r="T1660" s="199" t="str">
        <f t="shared" si="2284"/>
        <v>T$17</v>
      </c>
      <c r="U1660" s="199" t="str">
        <f t="shared" si="2284"/>
        <v>U$17</v>
      </c>
      <c r="V1660" s="199" t="str">
        <f t="shared" si="2284"/>
        <v>V$17</v>
      </c>
      <c r="W1660" s="199" t="str">
        <f t="shared" si="2284"/>
        <v>W$17</v>
      </c>
      <c r="X1660" s="199" t="str">
        <f t="shared" si="2284"/>
        <v>X$17</v>
      </c>
      <c r="Y1660" s="199" t="str">
        <f t="shared" si="2284"/>
        <v>Y$17</v>
      </c>
      <c r="Z1660" s="199" t="str">
        <f t="shared" si="2284"/>
        <v>Z$17</v>
      </c>
      <c r="AA1660" s="199" t="str">
        <f t="shared" si="2284"/>
        <v>AA$17</v>
      </c>
      <c r="AB1660" s="199" t="str">
        <f t="shared" si="2284"/>
        <v>AB$17</v>
      </c>
      <c r="AC1660" s="199" t="str">
        <f t="shared" si="2284"/>
        <v>AC$17</v>
      </c>
      <c r="AD1660" s="199" t="str">
        <f t="shared" si="2284"/>
        <v>AD$17</v>
      </c>
      <c r="AE1660" s="199" t="str">
        <f t="shared" si="2284"/>
        <v>AE$17</v>
      </c>
      <c r="AF1660" s="199" t="str">
        <f t="shared" si="2284"/>
        <v>AF$17</v>
      </c>
      <c r="AG1660" s="199" t="str">
        <f t="shared" si="2284"/>
        <v>AG$17</v>
      </c>
      <c r="AH1660" s="199" t="str">
        <f t="shared" si="2284"/>
        <v>AH$17</v>
      </c>
      <c r="AI1660" s="199" t="str">
        <f t="shared" si="2284"/>
        <v>AI$17</v>
      </c>
      <c r="AJ1660" s="199" t="str">
        <f t="shared" si="2284"/>
        <v>AJ$17</v>
      </c>
      <c r="AK1660" s="199" t="str">
        <f t="shared" si="2284"/>
        <v>AK$17</v>
      </c>
      <c r="AL1660" s="199" t="str">
        <f t="shared" si="2284"/>
        <v>AL$17</v>
      </c>
      <c r="AM1660" s="199" t="str">
        <f t="shared" si="2284"/>
        <v>AM$17</v>
      </c>
      <c r="AN1660" s="199" t="str">
        <f t="shared" si="2284"/>
        <v>AN$17</v>
      </c>
      <c r="AO1660" s="199" t="str">
        <f t="shared" si="2284"/>
        <v>AO$17</v>
      </c>
      <c r="AP1660" s="199" t="str">
        <f t="shared" si="2284"/>
        <v>AP$17</v>
      </c>
      <c r="AQ1660" s="199" t="str">
        <f t="shared" si="2284"/>
        <v>AQ$17</v>
      </c>
      <c r="AR1660" s="199" t="str">
        <f t="shared" si="2284"/>
        <v>AR$17</v>
      </c>
      <c r="AS1660" s="199" t="str">
        <f t="shared" si="2284"/>
        <v>AS$17</v>
      </c>
      <c r="AT1660" s="199" t="str">
        <f t="shared" si="2284"/>
        <v>AT$17</v>
      </c>
      <c r="AU1660" s="199" t="str">
        <f t="shared" si="2284"/>
        <v>AU$17</v>
      </c>
      <c r="AV1660" s="199" t="str">
        <f t="shared" si="2284"/>
        <v>AV$17</v>
      </c>
      <c r="AW1660" s="199" t="str">
        <f t="shared" si="2284"/>
        <v>AW$17</v>
      </c>
      <c r="AX1660" s="199" t="str">
        <f t="shared" si="2284"/>
        <v>AX$17</v>
      </c>
      <c r="AY1660" s="199" t="str">
        <f t="shared" ref="AY1660:CD1660" si="2285">AY$21</f>
        <v>AY$17</v>
      </c>
      <c r="AZ1660" s="199" t="str">
        <f t="shared" si="2285"/>
        <v>AZ$17</v>
      </c>
      <c r="BA1660" s="199" t="str">
        <f t="shared" si="2285"/>
        <v>BA$17</v>
      </c>
      <c r="BB1660" s="199" t="str">
        <f t="shared" si="2285"/>
        <v>BB$17</v>
      </c>
      <c r="BC1660" s="199" t="str">
        <f t="shared" si="2285"/>
        <v>BC$17</v>
      </c>
      <c r="BD1660" s="199" t="str">
        <f t="shared" si="2285"/>
        <v>BD$17</v>
      </c>
      <c r="BE1660" s="199" t="str">
        <f t="shared" si="2285"/>
        <v>BE$17</v>
      </c>
      <c r="BF1660" s="199" t="str">
        <f t="shared" si="2285"/>
        <v>BF$17</v>
      </c>
      <c r="BG1660" s="199" t="str">
        <f t="shared" si="2285"/>
        <v>BG$17</v>
      </c>
      <c r="BH1660" s="199" t="str">
        <f t="shared" si="2285"/>
        <v>BH$17</v>
      </c>
      <c r="BI1660" s="199" t="str">
        <f t="shared" si="2285"/>
        <v>BI$17</v>
      </c>
      <c r="BJ1660" s="199" t="str">
        <f t="shared" si="2285"/>
        <v>BJ$17</v>
      </c>
      <c r="BK1660" s="199" t="str">
        <f t="shared" si="2285"/>
        <v>BK$17</v>
      </c>
      <c r="BL1660" s="199" t="str">
        <f t="shared" si="2285"/>
        <v>BL$17</v>
      </c>
      <c r="BM1660" s="199" t="str">
        <f t="shared" si="2285"/>
        <v>BM$17</v>
      </c>
      <c r="BN1660" s="199" t="str">
        <f t="shared" si="2285"/>
        <v>BN$17</v>
      </c>
      <c r="BO1660" s="199" t="str">
        <f t="shared" si="2285"/>
        <v>BO$17</v>
      </c>
      <c r="BP1660" s="199" t="str">
        <f t="shared" si="2285"/>
        <v>BP$17</v>
      </c>
      <c r="BQ1660" s="199" t="str">
        <f t="shared" si="2285"/>
        <v>BQ$17</v>
      </c>
      <c r="BR1660" s="199" t="str">
        <f t="shared" si="2285"/>
        <v>BR$17</v>
      </c>
      <c r="BS1660" s="199" t="str">
        <f t="shared" si="2285"/>
        <v>BS$17</v>
      </c>
      <c r="BT1660" s="199" t="str">
        <f t="shared" si="2285"/>
        <v>BT$17</v>
      </c>
      <c r="BU1660" s="199" t="str">
        <f t="shared" si="2285"/>
        <v>BU$17</v>
      </c>
      <c r="BV1660" s="199" t="str">
        <f t="shared" si="2285"/>
        <v>BV$17</v>
      </c>
      <c r="BW1660" s="199" t="str">
        <f t="shared" si="2285"/>
        <v>BW$17</v>
      </c>
      <c r="BX1660" s="199" t="str">
        <f t="shared" si="2285"/>
        <v>BX$17</v>
      </c>
      <c r="BY1660" s="199" t="str">
        <f t="shared" si="2285"/>
        <v>BY$17</v>
      </c>
      <c r="BZ1660" s="199" t="str">
        <f t="shared" si="2285"/>
        <v>BZ$17</v>
      </c>
      <c r="CA1660" s="199" t="str">
        <f t="shared" si="2285"/>
        <v>CA$17</v>
      </c>
      <c r="CB1660" s="199" t="str">
        <f t="shared" si="2285"/>
        <v>CB$17</v>
      </c>
      <c r="CC1660" s="199" t="str">
        <f t="shared" si="2285"/>
        <v>CC$17</v>
      </c>
      <c r="CD1660" s="199" t="str">
        <f t="shared" si="2285"/>
        <v>CD$17</v>
      </c>
      <c r="CE1660" s="199" t="str">
        <f t="shared" ref="CE1660:CL1660" si="2286">CE$21</f>
        <v>CE$17</v>
      </c>
      <c r="CF1660" s="199" t="str">
        <f t="shared" si="2286"/>
        <v>CF$17</v>
      </c>
      <c r="CG1660" s="199" t="str">
        <f t="shared" si="2286"/>
        <v>CG$17</v>
      </c>
      <c r="CH1660" s="199" t="str">
        <f t="shared" si="2286"/>
        <v>CH$17</v>
      </c>
      <c r="CI1660" s="199" t="str">
        <f t="shared" si="2286"/>
        <v>CI$17</v>
      </c>
      <c r="CJ1660" s="199" t="str">
        <f t="shared" si="2286"/>
        <v>CJ$17</v>
      </c>
      <c r="CK1660" s="199" t="str">
        <f t="shared" si="2286"/>
        <v>CK$17</v>
      </c>
      <c r="CL1660" s="199" t="str">
        <f t="shared" si="2286"/>
        <v>CL$17</v>
      </c>
      <c r="CN1660" s="201"/>
      <c r="CO1660" s="199" t="str">
        <f t="shared" ref="CO1660:DL1660" si="2287">CO$21</f>
        <v>CO$17</v>
      </c>
      <c r="CP1660" s="199" t="str">
        <f t="shared" si="2287"/>
        <v>CP$17</v>
      </c>
      <c r="CQ1660" s="199" t="str">
        <f t="shared" si="2287"/>
        <v>CQ$17</v>
      </c>
      <c r="CR1660" s="199" t="str">
        <f t="shared" si="2287"/>
        <v>CR$17</v>
      </c>
      <c r="CS1660" s="199" t="str">
        <f t="shared" si="2287"/>
        <v>CS$17</v>
      </c>
      <c r="CT1660" s="199" t="str">
        <f t="shared" si="2287"/>
        <v>CT$17</v>
      </c>
      <c r="CU1660" s="199" t="str">
        <f t="shared" si="2287"/>
        <v>CU$17</v>
      </c>
      <c r="CV1660" s="199" t="str">
        <f t="shared" si="2287"/>
        <v>CV$17</v>
      </c>
      <c r="CW1660" s="199" t="str">
        <f t="shared" si="2287"/>
        <v>CW$17</v>
      </c>
      <c r="CX1660" s="199" t="str">
        <f t="shared" si="2287"/>
        <v>CX$17</v>
      </c>
      <c r="CY1660" s="199" t="str">
        <f t="shared" si="2287"/>
        <v>CY$17</v>
      </c>
      <c r="CZ1660" s="199" t="str">
        <f t="shared" si="2287"/>
        <v>CZ$17</v>
      </c>
      <c r="DA1660" s="199" t="str">
        <f t="shared" si="2287"/>
        <v>DA$17</v>
      </c>
      <c r="DB1660" s="199" t="str">
        <f t="shared" si="2287"/>
        <v>DB$17</v>
      </c>
      <c r="DC1660" s="199" t="str">
        <f t="shared" si="2287"/>
        <v>DC$17</v>
      </c>
      <c r="DD1660" s="199" t="str">
        <f t="shared" si="2287"/>
        <v>DD$17</v>
      </c>
      <c r="DE1660" s="199" t="str">
        <f t="shared" si="2287"/>
        <v>DE$17</v>
      </c>
      <c r="DF1660" s="199" t="str">
        <f t="shared" si="2287"/>
        <v>DF$17</v>
      </c>
      <c r="DG1660" s="199" t="str">
        <f t="shared" si="2287"/>
        <v>DG$17</v>
      </c>
      <c r="DH1660" s="199" t="str">
        <f t="shared" si="2287"/>
        <v>DH$17</v>
      </c>
      <c r="DI1660" s="199" t="str">
        <f t="shared" si="2287"/>
        <v>DI$17</v>
      </c>
      <c r="DJ1660" s="199" t="str">
        <f t="shared" si="2287"/>
        <v>DJ$17</v>
      </c>
      <c r="DK1660" s="199" t="str">
        <f t="shared" si="2287"/>
        <v>DK$17</v>
      </c>
      <c r="DL1660" s="199" t="str">
        <f t="shared" si="2287"/>
        <v>DL$17</v>
      </c>
    </row>
    <row r="1661" spans="1:116" x14ac:dyDescent="0.4">
      <c r="A1661" s="174"/>
      <c r="E1661" s="8"/>
      <c r="G1661" s="175" t="s">
        <v>491</v>
      </c>
      <c r="H1661" s="200"/>
      <c r="I1661" s="201"/>
      <c r="J1661" s="201"/>
      <c r="K1661" s="202"/>
      <c r="L1661" s="202"/>
      <c r="M1661" s="202"/>
      <c r="N1661" s="202"/>
      <c r="O1661" s="202"/>
      <c r="P1661" s="202"/>
      <c r="R1661" s="202"/>
      <c r="S1661" s="190"/>
      <c r="T1661" s="190"/>
      <c r="U1661" s="190"/>
      <c r="V1661" s="190"/>
      <c r="W1661" s="190"/>
      <c r="X1661" s="190"/>
      <c r="Y1661" s="190"/>
      <c r="Z1661" s="190"/>
      <c r="AA1661" s="190"/>
      <c r="AB1661" s="190"/>
      <c r="AC1661" s="190"/>
      <c r="AD1661" s="190"/>
      <c r="AE1661" s="190"/>
      <c r="AF1661" s="190"/>
      <c r="AG1661" s="190"/>
      <c r="AH1661" s="190"/>
      <c r="AI1661" s="190"/>
      <c r="AJ1661" s="190"/>
      <c r="AK1661" s="190"/>
      <c r="AL1661" s="190"/>
      <c r="AM1661" s="190"/>
      <c r="AN1661" s="190"/>
      <c r="AO1661" s="190"/>
      <c r="AP1661" s="190"/>
      <c r="AQ1661" s="190"/>
      <c r="AR1661" s="190"/>
      <c r="AS1661" s="190"/>
      <c r="AT1661" s="190"/>
      <c r="AU1661" s="190"/>
      <c r="AV1661" s="190"/>
      <c r="AW1661" s="190"/>
      <c r="AX1661" s="190"/>
      <c r="AY1661" s="190"/>
      <c r="AZ1661" s="190"/>
      <c r="BA1661" s="190"/>
      <c r="BB1661" s="190"/>
      <c r="BC1661" s="190"/>
      <c r="BD1661" s="190"/>
      <c r="BE1661" s="190"/>
      <c r="BF1661" s="190"/>
      <c r="BG1661" s="190"/>
      <c r="BH1661" s="190"/>
      <c r="BI1661" s="190"/>
      <c r="BJ1661" s="190"/>
      <c r="BK1661" s="190"/>
      <c r="BL1661" s="190"/>
      <c r="BM1661" s="190"/>
      <c r="BN1661" s="190"/>
      <c r="BO1661" s="190"/>
      <c r="BP1661" s="190"/>
      <c r="BQ1661" s="190"/>
      <c r="BR1661" s="190"/>
      <c r="BS1661" s="190"/>
      <c r="BT1661" s="190"/>
      <c r="BU1661" s="190"/>
      <c r="BV1661" s="190"/>
      <c r="BW1661" s="190"/>
      <c r="BX1661" s="190"/>
      <c r="BY1661" s="190"/>
      <c r="BZ1661" s="190"/>
      <c r="CA1661" s="190"/>
      <c r="CB1661" s="190"/>
      <c r="CC1661" s="190"/>
      <c r="CD1661" s="190"/>
      <c r="CE1661" s="190"/>
      <c r="CF1661" s="190"/>
      <c r="CG1661" s="190"/>
      <c r="CH1661" s="190"/>
      <c r="CI1661" s="190"/>
      <c r="CJ1661" s="190"/>
      <c r="CK1661" s="190"/>
      <c r="CL1661" s="190"/>
      <c r="CN1661" s="201"/>
      <c r="CO1661" s="190"/>
      <c r="CP1661" s="190"/>
      <c r="CQ1661" s="190"/>
      <c r="CR1661" s="190"/>
      <c r="CS1661" s="190"/>
      <c r="CT1661" s="190"/>
      <c r="CU1661" s="190"/>
      <c r="CV1661" s="190"/>
      <c r="CW1661" s="190"/>
      <c r="CX1661" s="190"/>
      <c r="CY1661" s="190"/>
      <c r="CZ1661" s="190"/>
      <c r="DA1661" s="190"/>
      <c r="DB1661" s="190"/>
      <c r="DC1661" s="190"/>
      <c r="DD1661" s="190"/>
      <c r="DE1661" s="190"/>
      <c r="DF1661" s="190"/>
      <c r="DG1661" s="190"/>
      <c r="DH1661" s="190"/>
      <c r="DI1661" s="190"/>
      <c r="DJ1661" s="190"/>
      <c r="DK1661" s="190"/>
      <c r="DL1661" s="190"/>
    </row>
    <row r="1662" spans="1:116" x14ac:dyDescent="0.4">
      <c r="A1662" s="174"/>
      <c r="E1662" s="8"/>
      <c r="G1662" s="175" t="s">
        <v>505</v>
      </c>
      <c r="H1662" s="200"/>
      <c r="I1662" s="201"/>
      <c r="J1662" s="201"/>
      <c r="K1662" s="202"/>
      <c r="L1662" s="202"/>
      <c r="M1662" s="202"/>
      <c r="N1662" s="202"/>
      <c r="O1662" s="202"/>
      <c r="P1662" s="202"/>
      <c r="R1662" s="202"/>
      <c r="S1662" s="190"/>
      <c r="T1662" s="190"/>
      <c r="U1662" s="190"/>
      <c r="V1662" s="190"/>
      <c r="W1662" s="190"/>
      <c r="X1662" s="190"/>
      <c r="Y1662" s="190"/>
      <c r="Z1662" s="190"/>
      <c r="AA1662" s="190"/>
      <c r="AB1662" s="190"/>
      <c r="AC1662" s="190"/>
      <c r="AD1662" s="190"/>
      <c r="AE1662" s="190"/>
      <c r="AF1662" s="190"/>
      <c r="AG1662" s="190"/>
      <c r="AH1662" s="190"/>
      <c r="AI1662" s="190"/>
      <c r="AJ1662" s="190"/>
      <c r="AK1662" s="190"/>
      <c r="AL1662" s="190"/>
      <c r="AM1662" s="190"/>
      <c r="AN1662" s="190"/>
      <c r="AO1662" s="190"/>
      <c r="AP1662" s="190"/>
      <c r="AQ1662" s="190"/>
      <c r="AR1662" s="190"/>
      <c r="AS1662" s="190"/>
      <c r="AT1662" s="190"/>
      <c r="AU1662" s="190"/>
      <c r="AV1662" s="190"/>
      <c r="AW1662" s="190"/>
      <c r="AX1662" s="190"/>
      <c r="AY1662" s="190"/>
      <c r="AZ1662" s="190"/>
      <c r="BA1662" s="190"/>
      <c r="BB1662" s="190"/>
      <c r="BC1662" s="190"/>
      <c r="BD1662" s="190"/>
      <c r="BE1662" s="190"/>
      <c r="BF1662" s="190"/>
      <c r="BG1662" s="190"/>
      <c r="BH1662" s="190"/>
      <c r="BI1662" s="190"/>
      <c r="BJ1662" s="190"/>
      <c r="BK1662" s="190"/>
      <c r="BL1662" s="190"/>
      <c r="BM1662" s="190"/>
      <c r="BN1662" s="190"/>
      <c r="BO1662" s="190"/>
      <c r="BP1662" s="190"/>
      <c r="BQ1662" s="190"/>
      <c r="BR1662" s="190"/>
      <c r="BS1662" s="190"/>
      <c r="BT1662" s="190"/>
      <c r="BU1662" s="190"/>
      <c r="BV1662" s="190"/>
      <c r="BW1662" s="190"/>
      <c r="BX1662" s="190"/>
      <c r="BY1662" s="190"/>
      <c r="BZ1662" s="190"/>
      <c r="CA1662" s="190"/>
      <c r="CB1662" s="190"/>
      <c r="CC1662" s="190"/>
      <c r="CD1662" s="190"/>
      <c r="CE1662" s="190"/>
      <c r="CF1662" s="190"/>
      <c r="CG1662" s="190"/>
      <c r="CH1662" s="190"/>
      <c r="CI1662" s="190"/>
      <c r="CJ1662" s="190"/>
      <c r="CK1662" s="190"/>
      <c r="CL1662" s="190"/>
      <c r="CN1662" s="201"/>
      <c r="CO1662" s="190"/>
      <c r="CP1662" s="190"/>
      <c r="CQ1662" s="190"/>
      <c r="CR1662" s="190"/>
      <c r="CS1662" s="190"/>
      <c r="CT1662" s="190"/>
      <c r="CU1662" s="190"/>
      <c r="CV1662" s="190"/>
      <c r="CW1662" s="190"/>
      <c r="CX1662" s="190"/>
      <c r="CY1662" s="190"/>
      <c r="CZ1662" s="190"/>
      <c r="DA1662" s="190"/>
      <c r="DB1662" s="190"/>
      <c r="DC1662" s="190"/>
      <c r="DD1662" s="190"/>
      <c r="DE1662" s="190"/>
      <c r="DF1662" s="190"/>
      <c r="DG1662" s="190"/>
      <c r="DH1662" s="190"/>
      <c r="DI1662" s="190"/>
      <c r="DJ1662" s="190"/>
      <c r="DK1662" s="190"/>
      <c r="DL1662" s="190"/>
    </row>
    <row r="1663" spans="1:116" x14ac:dyDescent="0.4">
      <c r="A1663" s="174"/>
      <c r="E1663" s="8"/>
      <c r="G1663" s="175" t="s">
        <v>463</v>
      </c>
      <c r="H1663" s="200"/>
      <c r="I1663" s="201"/>
      <c r="J1663" s="201"/>
      <c r="K1663" s="202"/>
      <c r="L1663" s="202"/>
      <c r="M1663" s="202"/>
      <c r="N1663" s="202"/>
      <c r="O1663" s="202"/>
      <c r="P1663" s="202"/>
      <c r="R1663" s="202"/>
      <c r="S1663" s="190" t="str">
        <f t="shared" ref="S1663:AX1663" si="2288">S$22</f>
        <v>S$18</v>
      </c>
      <c r="T1663" s="190" t="str">
        <f t="shared" si="2288"/>
        <v>T$18</v>
      </c>
      <c r="U1663" s="190" t="str">
        <f t="shared" si="2288"/>
        <v>U$18</v>
      </c>
      <c r="V1663" s="190" t="str">
        <f t="shared" si="2288"/>
        <v>V$18</v>
      </c>
      <c r="W1663" s="190" t="str">
        <f t="shared" si="2288"/>
        <v>W$18</v>
      </c>
      <c r="X1663" s="190" t="str">
        <f t="shared" si="2288"/>
        <v>X$18</v>
      </c>
      <c r="Y1663" s="190" t="str">
        <f t="shared" si="2288"/>
        <v>Y$18</v>
      </c>
      <c r="Z1663" s="190" t="str">
        <f t="shared" si="2288"/>
        <v>Z$18</v>
      </c>
      <c r="AA1663" s="190" t="str">
        <f t="shared" si="2288"/>
        <v>AA$18</v>
      </c>
      <c r="AB1663" s="190" t="str">
        <f t="shared" si="2288"/>
        <v>AB$18</v>
      </c>
      <c r="AC1663" s="190" t="str">
        <f t="shared" si="2288"/>
        <v>AC$18</v>
      </c>
      <c r="AD1663" s="190" t="str">
        <f t="shared" si="2288"/>
        <v>AD$18</v>
      </c>
      <c r="AE1663" s="190" t="str">
        <f t="shared" si="2288"/>
        <v>AE$18</v>
      </c>
      <c r="AF1663" s="190" t="str">
        <f t="shared" si="2288"/>
        <v>AF$18</v>
      </c>
      <c r="AG1663" s="190" t="str">
        <f t="shared" si="2288"/>
        <v>AG$18</v>
      </c>
      <c r="AH1663" s="190" t="str">
        <f t="shared" si="2288"/>
        <v>AH$18</v>
      </c>
      <c r="AI1663" s="190" t="str">
        <f t="shared" si="2288"/>
        <v>AI$18</v>
      </c>
      <c r="AJ1663" s="190" t="str">
        <f t="shared" si="2288"/>
        <v>AJ$18</v>
      </c>
      <c r="AK1663" s="190" t="str">
        <f t="shared" si="2288"/>
        <v>AK$18</v>
      </c>
      <c r="AL1663" s="190" t="str">
        <f t="shared" si="2288"/>
        <v>AL$18</v>
      </c>
      <c r="AM1663" s="190" t="str">
        <f t="shared" si="2288"/>
        <v>AM$18</v>
      </c>
      <c r="AN1663" s="190" t="str">
        <f t="shared" si="2288"/>
        <v>AN$18</v>
      </c>
      <c r="AO1663" s="190" t="str">
        <f t="shared" si="2288"/>
        <v>AO$18</v>
      </c>
      <c r="AP1663" s="190" t="str">
        <f t="shared" si="2288"/>
        <v>AP$18</v>
      </c>
      <c r="AQ1663" s="190" t="str">
        <f t="shared" si="2288"/>
        <v>AQ$18</v>
      </c>
      <c r="AR1663" s="190" t="str">
        <f t="shared" si="2288"/>
        <v>AR$18</v>
      </c>
      <c r="AS1663" s="190" t="str">
        <f t="shared" si="2288"/>
        <v>AS$18</v>
      </c>
      <c r="AT1663" s="190" t="str">
        <f t="shared" si="2288"/>
        <v>AT$18</v>
      </c>
      <c r="AU1663" s="190" t="str">
        <f t="shared" si="2288"/>
        <v>AU$18</v>
      </c>
      <c r="AV1663" s="190" t="str">
        <f t="shared" si="2288"/>
        <v>AV$18</v>
      </c>
      <c r="AW1663" s="190" t="str">
        <f t="shared" si="2288"/>
        <v>AW$18</v>
      </c>
      <c r="AX1663" s="190" t="str">
        <f t="shared" si="2288"/>
        <v>AX$18</v>
      </c>
      <c r="AY1663" s="190" t="str">
        <f t="shared" ref="AY1663:CD1663" si="2289">AY$22</f>
        <v>AY$18</v>
      </c>
      <c r="AZ1663" s="190" t="str">
        <f t="shared" si="2289"/>
        <v>AZ$18</v>
      </c>
      <c r="BA1663" s="190" t="str">
        <f t="shared" si="2289"/>
        <v>BA$18</v>
      </c>
      <c r="BB1663" s="190" t="str">
        <f t="shared" si="2289"/>
        <v>BB$18</v>
      </c>
      <c r="BC1663" s="190" t="str">
        <f t="shared" si="2289"/>
        <v>BC$18</v>
      </c>
      <c r="BD1663" s="190" t="str">
        <f t="shared" si="2289"/>
        <v>BD$18</v>
      </c>
      <c r="BE1663" s="190" t="str">
        <f t="shared" si="2289"/>
        <v>BE$18</v>
      </c>
      <c r="BF1663" s="190" t="str">
        <f t="shared" si="2289"/>
        <v>BF$18</v>
      </c>
      <c r="BG1663" s="190" t="str">
        <f t="shared" si="2289"/>
        <v>BG$18</v>
      </c>
      <c r="BH1663" s="190" t="str">
        <f t="shared" si="2289"/>
        <v>BH$18</v>
      </c>
      <c r="BI1663" s="190" t="str">
        <f t="shared" si="2289"/>
        <v>BI$18</v>
      </c>
      <c r="BJ1663" s="190" t="str">
        <f t="shared" si="2289"/>
        <v>BJ$18</v>
      </c>
      <c r="BK1663" s="190" t="str">
        <f t="shared" si="2289"/>
        <v>BK$18</v>
      </c>
      <c r="BL1663" s="190" t="str">
        <f t="shared" si="2289"/>
        <v>BL$18</v>
      </c>
      <c r="BM1663" s="190" t="str">
        <f t="shared" si="2289"/>
        <v>BM$18</v>
      </c>
      <c r="BN1663" s="190" t="str">
        <f t="shared" si="2289"/>
        <v>BN$18</v>
      </c>
      <c r="BO1663" s="190" t="str">
        <f t="shared" si="2289"/>
        <v>BO$18</v>
      </c>
      <c r="BP1663" s="190" t="str">
        <f t="shared" si="2289"/>
        <v>BP$18</v>
      </c>
      <c r="BQ1663" s="190" t="str">
        <f t="shared" si="2289"/>
        <v>BQ$18</v>
      </c>
      <c r="BR1663" s="190" t="str">
        <f t="shared" si="2289"/>
        <v>BR$18</v>
      </c>
      <c r="BS1663" s="190" t="str">
        <f t="shared" si="2289"/>
        <v>BS$18</v>
      </c>
      <c r="BT1663" s="190" t="str">
        <f t="shared" si="2289"/>
        <v>BT$18</v>
      </c>
      <c r="BU1663" s="190" t="str">
        <f t="shared" si="2289"/>
        <v>BU$18</v>
      </c>
      <c r="BV1663" s="190" t="str">
        <f t="shared" si="2289"/>
        <v>BV$18</v>
      </c>
      <c r="BW1663" s="190" t="str">
        <f t="shared" si="2289"/>
        <v>BW$18</v>
      </c>
      <c r="BX1663" s="190" t="str">
        <f t="shared" si="2289"/>
        <v>BX$18</v>
      </c>
      <c r="BY1663" s="190" t="str">
        <f t="shared" si="2289"/>
        <v>BY$18</v>
      </c>
      <c r="BZ1663" s="190" t="str">
        <f t="shared" si="2289"/>
        <v>BZ$18</v>
      </c>
      <c r="CA1663" s="190" t="str">
        <f t="shared" si="2289"/>
        <v>CA$18</v>
      </c>
      <c r="CB1663" s="190" t="str">
        <f t="shared" si="2289"/>
        <v>CB$18</v>
      </c>
      <c r="CC1663" s="190" t="str">
        <f t="shared" si="2289"/>
        <v>CC$18</v>
      </c>
      <c r="CD1663" s="190" t="str">
        <f t="shared" si="2289"/>
        <v>CD$18</v>
      </c>
      <c r="CE1663" s="190" t="str">
        <f t="shared" ref="CE1663:CL1663" si="2290">CE$22</f>
        <v>CE$18</v>
      </c>
      <c r="CF1663" s="190" t="str">
        <f t="shared" si="2290"/>
        <v>CF$18</v>
      </c>
      <c r="CG1663" s="190" t="str">
        <f t="shared" si="2290"/>
        <v>CG$18</v>
      </c>
      <c r="CH1663" s="190" t="str">
        <f t="shared" si="2290"/>
        <v>CH$18</v>
      </c>
      <c r="CI1663" s="190" t="str">
        <f t="shared" si="2290"/>
        <v>CI$18</v>
      </c>
      <c r="CJ1663" s="190" t="str">
        <f t="shared" si="2290"/>
        <v>CJ$18</v>
      </c>
      <c r="CK1663" s="190" t="str">
        <f t="shared" si="2290"/>
        <v>CK$18</v>
      </c>
      <c r="CL1663" s="190" t="str">
        <f t="shared" si="2290"/>
        <v>CL$18</v>
      </c>
      <c r="CN1663" s="201"/>
      <c r="CO1663" s="190" t="str">
        <f t="shared" ref="CO1663:DL1663" si="2291">CO$22</f>
        <v>CO$18</v>
      </c>
      <c r="CP1663" s="190" t="str">
        <f t="shared" si="2291"/>
        <v>CP$18</v>
      </c>
      <c r="CQ1663" s="190" t="str">
        <f t="shared" si="2291"/>
        <v>CQ$18</v>
      </c>
      <c r="CR1663" s="190" t="str">
        <f t="shared" si="2291"/>
        <v>CR$18</v>
      </c>
      <c r="CS1663" s="190" t="str">
        <f t="shared" si="2291"/>
        <v>CS$18</v>
      </c>
      <c r="CT1663" s="190" t="str">
        <f t="shared" si="2291"/>
        <v>CT$18</v>
      </c>
      <c r="CU1663" s="190" t="str">
        <f t="shared" si="2291"/>
        <v>CU$18</v>
      </c>
      <c r="CV1663" s="190" t="str">
        <f t="shared" si="2291"/>
        <v>CV$18</v>
      </c>
      <c r="CW1663" s="190" t="str">
        <f t="shared" si="2291"/>
        <v>CW$18</v>
      </c>
      <c r="CX1663" s="190" t="str">
        <f t="shared" si="2291"/>
        <v>CX$18</v>
      </c>
      <c r="CY1663" s="190" t="str">
        <f t="shared" si="2291"/>
        <v>CY$18</v>
      </c>
      <c r="CZ1663" s="190" t="str">
        <f t="shared" si="2291"/>
        <v>CZ$18</v>
      </c>
      <c r="DA1663" s="190" t="str">
        <f t="shared" si="2291"/>
        <v>DA$18</v>
      </c>
      <c r="DB1663" s="190" t="str">
        <f t="shared" si="2291"/>
        <v>DB$18</v>
      </c>
      <c r="DC1663" s="190" t="str">
        <f t="shared" si="2291"/>
        <v>DC$18</v>
      </c>
      <c r="DD1663" s="190" t="str">
        <f t="shared" si="2291"/>
        <v>DD$18</v>
      </c>
      <c r="DE1663" s="190" t="str">
        <f t="shared" si="2291"/>
        <v>DE$18</v>
      </c>
      <c r="DF1663" s="190" t="str">
        <f t="shared" si="2291"/>
        <v>DF$18</v>
      </c>
      <c r="DG1663" s="190" t="str">
        <f t="shared" si="2291"/>
        <v>DG$18</v>
      </c>
      <c r="DH1663" s="190" t="str">
        <f t="shared" si="2291"/>
        <v>DH$18</v>
      </c>
      <c r="DI1663" s="190" t="str">
        <f t="shared" si="2291"/>
        <v>DI$18</v>
      </c>
      <c r="DJ1663" s="190" t="str">
        <f t="shared" si="2291"/>
        <v>DJ$18</v>
      </c>
      <c r="DK1663" s="190" t="str">
        <f t="shared" si="2291"/>
        <v>DK$18</v>
      </c>
      <c r="DL1663" s="190" t="str">
        <f t="shared" si="2291"/>
        <v>DL$18</v>
      </c>
    </row>
    <row r="1664" spans="1:116" x14ac:dyDescent="0.4">
      <c r="A1664" s="174"/>
      <c r="E1664" s="8"/>
      <c r="G1664" s="175" t="s">
        <v>464</v>
      </c>
      <c r="H1664" s="200"/>
      <c r="I1664" s="201"/>
      <c r="J1664" s="201"/>
      <c r="K1664" s="202"/>
      <c r="L1664" s="202"/>
      <c r="M1664" s="202"/>
      <c r="N1664" s="202"/>
      <c r="O1664" s="202"/>
      <c r="P1664" s="202"/>
      <c r="R1664" s="202"/>
      <c r="S1664" s="190" t="str">
        <f t="shared" ref="S1664:AX1664" si="2292">S$23</f>
        <v>S$19</v>
      </c>
      <c r="T1664" s="190" t="str">
        <f t="shared" si="2292"/>
        <v>T$19</v>
      </c>
      <c r="U1664" s="190" t="str">
        <f t="shared" si="2292"/>
        <v>U$19</v>
      </c>
      <c r="V1664" s="190" t="str">
        <f t="shared" si="2292"/>
        <v>V$19</v>
      </c>
      <c r="W1664" s="190" t="str">
        <f t="shared" si="2292"/>
        <v>W$19</v>
      </c>
      <c r="X1664" s="190" t="str">
        <f t="shared" si="2292"/>
        <v>X$19</v>
      </c>
      <c r="Y1664" s="190" t="str">
        <f t="shared" si="2292"/>
        <v>Y$19</v>
      </c>
      <c r="Z1664" s="190" t="str">
        <f t="shared" si="2292"/>
        <v>Z$19</v>
      </c>
      <c r="AA1664" s="190" t="str">
        <f t="shared" si="2292"/>
        <v>AA$19</v>
      </c>
      <c r="AB1664" s="190" t="str">
        <f t="shared" si="2292"/>
        <v>AB$19</v>
      </c>
      <c r="AC1664" s="190" t="str">
        <f t="shared" si="2292"/>
        <v>AC$19</v>
      </c>
      <c r="AD1664" s="190" t="str">
        <f t="shared" si="2292"/>
        <v>AD$19</v>
      </c>
      <c r="AE1664" s="190" t="str">
        <f t="shared" si="2292"/>
        <v>AE$19</v>
      </c>
      <c r="AF1664" s="190" t="str">
        <f t="shared" si="2292"/>
        <v>AF$19</v>
      </c>
      <c r="AG1664" s="190" t="str">
        <f t="shared" si="2292"/>
        <v>AG$19</v>
      </c>
      <c r="AH1664" s="190" t="str">
        <f t="shared" si="2292"/>
        <v>AH$19</v>
      </c>
      <c r="AI1664" s="190" t="str">
        <f t="shared" si="2292"/>
        <v>AI$19</v>
      </c>
      <c r="AJ1664" s="190" t="str">
        <f t="shared" si="2292"/>
        <v>AJ$19</v>
      </c>
      <c r="AK1664" s="190" t="str">
        <f t="shared" si="2292"/>
        <v>AK$19</v>
      </c>
      <c r="AL1664" s="190" t="str">
        <f t="shared" si="2292"/>
        <v>AL$19</v>
      </c>
      <c r="AM1664" s="190" t="str">
        <f t="shared" si="2292"/>
        <v>AM$19</v>
      </c>
      <c r="AN1664" s="190" t="str">
        <f t="shared" si="2292"/>
        <v>AN$19</v>
      </c>
      <c r="AO1664" s="190" t="str">
        <f t="shared" si="2292"/>
        <v>AO$19</v>
      </c>
      <c r="AP1664" s="190" t="str">
        <f t="shared" si="2292"/>
        <v>AP$19</v>
      </c>
      <c r="AQ1664" s="190" t="str">
        <f t="shared" si="2292"/>
        <v>AQ$19</v>
      </c>
      <c r="AR1664" s="190" t="str">
        <f t="shared" si="2292"/>
        <v>AR$19</v>
      </c>
      <c r="AS1664" s="190" t="str">
        <f t="shared" si="2292"/>
        <v>AS$19</v>
      </c>
      <c r="AT1664" s="190" t="str">
        <f t="shared" si="2292"/>
        <v>AT$19</v>
      </c>
      <c r="AU1664" s="190" t="str">
        <f t="shared" si="2292"/>
        <v>AU$19</v>
      </c>
      <c r="AV1664" s="190" t="str">
        <f t="shared" si="2292"/>
        <v>AV$19</v>
      </c>
      <c r="AW1664" s="190" t="str">
        <f t="shared" si="2292"/>
        <v>AW$19</v>
      </c>
      <c r="AX1664" s="190" t="str">
        <f t="shared" si="2292"/>
        <v>AX$19</v>
      </c>
      <c r="AY1664" s="190" t="str">
        <f t="shared" ref="AY1664:CD1664" si="2293">AY$23</f>
        <v>AY$19</v>
      </c>
      <c r="AZ1664" s="190" t="str">
        <f t="shared" si="2293"/>
        <v>AZ$19</v>
      </c>
      <c r="BA1664" s="190" t="str">
        <f t="shared" si="2293"/>
        <v>BA$19</v>
      </c>
      <c r="BB1664" s="190" t="str">
        <f t="shared" si="2293"/>
        <v>BB$19</v>
      </c>
      <c r="BC1664" s="190" t="str">
        <f t="shared" si="2293"/>
        <v>BC$19</v>
      </c>
      <c r="BD1664" s="190" t="str">
        <f t="shared" si="2293"/>
        <v>BD$19</v>
      </c>
      <c r="BE1664" s="190" t="str">
        <f t="shared" si="2293"/>
        <v>BE$19</v>
      </c>
      <c r="BF1664" s="190" t="str">
        <f t="shared" si="2293"/>
        <v>BF$19</v>
      </c>
      <c r="BG1664" s="190" t="str">
        <f t="shared" si="2293"/>
        <v>BG$19</v>
      </c>
      <c r="BH1664" s="190" t="str">
        <f t="shared" si="2293"/>
        <v>BH$19</v>
      </c>
      <c r="BI1664" s="190" t="str">
        <f t="shared" si="2293"/>
        <v>BI$19</v>
      </c>
      <c r="BJ1664" s="190" t="str">
        <f t="shared" si="2293"/>
        <v>BJ$19</v>
      </c>
      <c r="BK1664" s="190" t="str">
        <f t="shared" si="2293"/>
        <v>BK$19</v>
      </c>
      <c r="BL1664" s="190" t="str">
        <f t="shared" si="2293"/>
        <v>BL$19</v>
      </c>
      <c r="BM1664" s="190" t="str">
        <f t="shared" si="2293"/>
        <v>BM$19</v>
      </c>
      <c r="BN1664" s="190" t="str">
        <f t="shared" si="2293"/>
        <v>BN$19</v>
      </c>
      <c r="BO1664" s="190" t="str">
        <f t="shared" si="2293"/>
        <v>BO$19</v>
      </c>
      <c r="BP1664" s="190" t="str">
        <f t="shared" si="2293"/>
        <v>BP$19</v>
      </c>
      <c r="BQ1664" s="190" t="str">
        <f t="shared" si="2293"/>
        <v>BQ$19</v>
      </c>
      <c r="BR1664" s="190" t="str">
        <f t="shared" si="2293"/>
        <v>BR$19</v>
      </c>
      <c r="BS1664" s="190" t="str">
        <f t="shared" si="2293"/>
        <v>BS$19</v>
      </c>
      <c r="BT1664" s="190" t="str">
        <f t="shared" si="2293"/>
        <v>BT$19</v>
      </c>
      <c r="BU1664" s="190" t="str">
        <f t="shared" si="2293"/>
        <v>BU$19</v>
      </c>
      <c r="BV1664" s="190" t="str">
        <f t="shared" si="2293"/>
        <v>BV$19</v>
      </c>
      <c r="BW1664" s="190" t="str">
        <f t="shared" si="2293"/>
        <v>BW$19</v>
      </c>
      <c r="BX1664" s="190" t="str">
        <f t="shared" si="2293"/>
        <v>BX$19</v>
      </c>
      <c r="BY1664" s="190" t="str">
        <f t="shared" si="2293"/>
        <v>BY$19</v>
      </c>
      <c r="BZ1664" s="190" t="str">
        <f t="shared" si="2293"/>
        <v>BZ$19</v>
      </c>
      <c r="CA1664" s="190" t="str">
        <f t="shared" si="2293"/>
        <v>CA$19</v>
      </c>
      <c r="CB1664" s="190" t="str">
        <f t="shared" si="2293"/>
        <v>CB$19</v>
      </c>
      <c r="CC1664" s="190" t="str">
        <f t="shared" si="2293"/>
        <v>CC$19</v>
      </c>
      <c r="CD1664" s="190" t="str">
        <f t="shared" si="2293"/>
        <v>CD$19</v>
      </c>
      <c r="CE1664" s="190" t="str">
        <f t="shared" ref="CE1664:CL1664" si="2294">CE$23</f>
        <v>CE$19</v>
      </c>
      <c r="CF1664" s="190" t="str">
        <f t="shared" si="2294"/>
        <v>CF$19</v>
      </c>
      <c r="CG1664" s="190" t="str">
        <f t="shared" si="2294"/>
        <v>CG$19</v>
      </c>
      <c r="CH1664" s="190" t="str">
        <f t="shared" si="2294"/>
        <v>CH$19</v>
      </c>
      <c r="CI1664" s="190" t="str">
        <f t="shared" si="2294"/>
        <v>CI$19</v>
      </c>
      <c r="CJ1664" s="190" t="str">
        <f t="shared" si="2294"/>
        <v>CJ$19</v>
      </c>
      <c r="CK1664" s="190" t="str">
        <f t="shared" si="2294"/>
        <v>CK$19</v>
      </c>
      <c r="CL1664" s="190" t="str">
        <f t="shared" si="2294"/>
        <v>CL$19</v>
      </c>
      <c r="CN1664" s="201"/>
      <c r="CO1664" s="190" t="str">
        <f t="shared" ref="CO1664:DL1664" si="2295">CO$23</f>
        <v>CO$19</v>
      </c>
      <c r="CP1664" s="190" t="str">
        <f t="shared" si="2295"/>
        <v>CP$19</v>
      </c>
      <c r="CQ1664" s="190" t="str">
        <f t="shared" si="2295"/>
        <v>CQ$19</v>
      </c>
      <c r="CR1664" s="190" t="str">
        <f t="shared" si="2295"/>
        <v>CR$19</v>
      </c>
      <c r="CS1664" s="190" t="str">
        <f t="shared" si="2295"/>
        <v>CS$19</v>
      </c>
      <c r="CT1664" s="190" t="str">
        <f t="shared" si="2295"/>
        <v>CT$19</v>
      </c>
      <c r="CU1664" s="190" t="str">
        <f t="shared" si="2295"/>
        <v>CU$19</v>
      </c>
      <c r="CV1664" s="190" t="str">
        <f t="shared" si="2295"/>
        <v>CV$19</v>
      </c>
      <c r="CW1664" s="190" t="str">
        <f t="shared" si="2295"/>
        <v>CW$19</v>
      </c>
      <c r="CX1664" s="190" t="str">
        <f t="shared" si="2295"/>
        <v>CX$19</v>
      </c>
      <c r="CY1664" s="190" t="str">
        <f t="shared" si="2295"/>
        <v>CY$19</v>
      </c>
      <c r="CZ1664" s="190" t="str">
        <f t="shared" si="2295"/>
        <v>CZ$19</v>
      </c>
      <c r="DA1664" s="190" t="str">
        <f t="shared" si="2295"/>
        <v>DA$19</v>
      </c>
      <c r="DB1664" s="190" t="str">
        <f t="shared" si="2295"/>
        <v>DB$19</v>
      </c>
      <c r="DC1664" s="190" t="str">
        <f t="shared" si="2295"/>
        <v>DC$19</v>
      </c>
      <c r="DD1664" s="190" t="str">
        <f t="shared" si="2295"/>
        <v>DD$19</v>
      </c>
      <c r="DE1664" s="190" t="str">
        <f t="shared" si="2295"/>
        <v>DE$19</v>
      </c>
      <c r="DF1664" s="190" t="str">
        <f t="shared" si="2295"/>
        <v>DF$19</v>
      </c>
      <c r="DG1664" s="190" t="str">
        <f t="shared" si="2295"/>
        <v>DG$19</v>
      </c>
      <c r="DH1664" s="190" t="str">
        <f t="shared" si="2295"/>
        <v>DH$19</v>
      </c>
      <c r="DI1664" s="190" t="str">
        <f t="shared" si="2295"/>
        <v>DI$19</v>
      </c>
      <c r="DJ1664" s="190" t="str">
        <f t="shared" si="2295"/>
        <v>DJ$19</v>
      </c>
      <c r="DK1664" s="190" t="str">
        <f t="shared" si="2295"/>
        <v>DK$19</v>
      </c>
      <c r="DL1664" s="190" t="str">
        <f t="shared" si="2295"/>
        <v>DL$19</v>
      </c>
    </row>
    <row r="1665" spans="1:116" x14ac:dyDescent="0.4">
      <c r="A1665" s="142" t="s">
        <v>218</v>
      </c>
      <c r="B1665" s="31" t="s">
        <v>81</v>
      </c>
      <c r="C1665" s="31"/>
      <c r="D1665" t="s">
        <v>776</v>
      </c>
      <c r="E1665" s="8" t="str">
        <f t="shared" ref="E1665:E1675" si="2296">ROW()&amp;" "&amp;D1665</f>
        <v>1665 UEREV - S</v>
      </c>
      <c r="F1665" t="s">
        <v>277</v>
      </c>
      <c r="G1665" s="143" t="s">
        <v>239</v>
      </c>
      <c r="H1665" s="142"/>
      <c r="I1665" s="144"/>
      <c r="J1665" s="144"/>
      <c r="K1665" s="142"/>
      <c r="L1665" s="142"/>
      <c r="M1665" s="142"/>
      <c r="N1665" s="142"/>
      <c r="O1665" s="142"/>
      <c r="P1665" s="142"/>
      <c r="R1665" s="143"/>
      <c r="S1665" s="168"/>
      <c r="T1665" s="168"/>
      <c r="U1665" s="168"/>
      <c r="V1665" s="168"/>
      <c r="W1665" s="168"/>
      <c r="X1665" s="168"/>
      <c r="Y1665" s="168"/>
      <c r="Z1665" s="168"/>
      <c r="AA1665" s="168"/>
      <c r="AB1665" s="168"/>
      <c r="AC1665" s="168"/>
      <c r="AD1665" s="168"/>
      <c r="AE1665" s="168"/>
      <c r="AF1665" s="168"/>
      <c r="AG1665" s="168"/>
      <c r="AH1665" s="168"/>
      <c r="AI1665" s="168"/>
      <c r="AJ1665" s="168"/>
      <c r="AK1665" s="168"/>
      <c r="AL1665" s="168"/>
      <c r="AM1665" s="168"/>
      <c r="AN1665" s="168"/>
      <c r="AO1665" s="168"/>
      <c r="AP1665" s="168"/>
      <c r="AQ1665" s="168"/>
      <c r="AR1665" s="168"/>
      <c r="AS1665" s="168"/>
      <c r="AT1665" s="168"/>
      <c r="AU1665" s="168"/>
      <c r="AV1665" s="168"/>
      <c r="AW1665" s="168"/>
      <c r="AX1665" s="168"/>
      <c r="AY1665" s="168"/>
      <c r="AZ1665" s="168"/>
      <c r="BA1665" s="168"/>
      <c r="BB1665" s="168"/>
      <c r="BC1665" s="168"/>
      <c r="BD1665" s="168"/>
      <c r="BE1665" s="168"/>
      <c r="BF1665" s="168"/>
      <c r="BG1665" s="168"/>
      <c r="BH1665" s="168"/>
      <c r="BI1665" s="168"/>
      <c r="BJ1665" s="168"/>
      <c r="BK1665" s="168"/>
      <c r="BL1665" s="168"/>
      <c r="BM1665" s="168"/>
      <c r="BN1665" s="168"/>
      <c r="BO1665" s="168"/>
      <c r="BP1665" s="168"/>
      <c r="BQ1665" s="168"/>
      <c r="BR1665" s="168"/>
      <c r="BS1665" s="168"/>
      <c r="BT1665" s="168"/>
      <c r="BU1665" s="168"/>
      <c r="BV1665" s="168"/>
      <c r="BW1665" s="168"/>
      <c r="BX1665" s="168"/>
      <c r="BY1665" s="168"/>
      <c r="BZ1665" s="168"/>
      <c r="CA1665" s="168"/>
      <c r="CB1665" s="168"/>
      <c r="CC1665" s="168"/>
      <c r="CD1665" s="168"/>
      <c r="CE1665" s="168"/>
      <c r="CF1665" s="168"/>
      <c r="CG1665" s="168"/>
      <c r="CH1665" s="168"/>
      <c r="CI1665" s="168"/>
      <c r="CJ1665" s="168"/>
      <c r="CK1665" s="168"/>
      <c r="CL1665" s="168"/>
      <c r="CN1665" s="144"/>
      <c r="CO1665" s="168"/>
      <c r="CP1665" s="168"/>
      <c r="CQ1665" s="168"/>
      <c r="CR1665" s="168"/>
      <c r="CS1665" s="168"/>
      <c r="CT1665" s="168"/>
      <c r="CU1665" s="168"/>
      <c r="CV1665" s="168"/>
      <c r="CW1665" s="168"/>
      <c r="CX1665" s="168"/>
      <c r="CY1665" s="168"/>
      <c r="CZ1665" s="168"/>
      <c r="DA1665" s="168"/>
      <c r="DB1665" s="168"/>
      <c r="DC1665" s="168"/>
      <c r="DD1665" s="168"/>
      <c r="DE1665" s="168"/>
      <c r="DF1665" s="168"/>
      <c r="DG1665" s="168"/>
      <c r="DH1665" s="168"/>
      <c r="DI1665" s="168"/>
      <c r="DJ1665" s="168"/>
      <c r="DK1665" s="168"/>
      <c r="DL1665" s="168"/>
    </row>
    <row r="1666" spans="1:116" x14ac:dyDescent="0.4">
      <c r="A1666" s="31"/>
      <c r="B1666" s="31"/>
      <c r="C1666" s="31"/>
      <c r="D1666" t="s">
        <v>776</v>
      </c>
      <c r="E1666" s="8" t="str">
        <f t="shared" si="2296"/>
        <v>1666 UEREV - S</v>
      </c>
      <c r="G1666" s="95" t="str">
        <f>G1668&amp;":"</f>
        <v>Unearned revenue - (Primary label):</v>
      </c>
      <c r="H1666" s="31"/>
      <c r="I1666" s="73"/>
      <c r="J1666" s="73"/>
      <c r="K1666" s="31"/>
      <c r="L1666" s="31"/>
      <c r="M1666" s="31"/>
      <c r="N1666" s="31"/>
      <c r="O1666" s="31"/>
      <c r="P1666" s="31"/>
      <c r="R1666" s="67"/>
      <c r="S1666" s="156"/>
      <c r="T1666" s="156"/>
      <c r="U1666" s="156"/>
      <c r="V1666" s="156"/>
      <c r="W1666" s="156"/>
      <c r="X1666" s="156"/>
      <c r="Y1666" s="156"/>
      <c r="Z1666" s="156"/>
      <c r="AA1666" s="156"/>
      <c r="AB1666" s="156"/>
      <c r="AC1666" s="156"/>
      <c r="AD1666" s="156"/>
      <c r="AE1666" s="156"/>
      <c r="AF1666" s="156"/>
      <c r="AG1666" s="156"/>
      <c r="AH1666" s="156"/>
      <c r="AI1666" s="156"/>
      <c r="AJ1666" s="156"/>
      <c r="AK1666" s="156"/>
      <c r="AL1666" s="156"/>
      <c r="AM1666" s="156"/>
      <c r="AN1666" s="156"/>
      <c r="AO1666" s="156"/>
      <c r="AP1666" s="156"/>
      <c r="AQ1666" s="156"/>
      <c r="AR1666" s="156"/>
      <c r="AS1666" s="156"/>
      <c r="AT1666" s="156"/>
      <c r="AU1666" s="156"/>
      <c r="AV1666" s="156"/>
      <c r="AW1666" s="156"/>
      <c r="AX1666" s="156"/>
      <c r="AY1666" s="156"/>
      <c r="AZ1666" s="156"/>
      <c r="BA1666" s="156"/>
      <c r="BB1666" s="156"/>
      <c r="BC1666" s="156"/>
      <c r="BD1666" s="156"/>
      <c r="BE1666" s="156"/>
      <c r="BF1666" s="156"/>
      <c r="BG1666" s="156"/>
      <c r="BH1666" s="156"/>
      <c r="BI1666" s="156"/>
      <c r="BJ1666" s="156"/>
      <c r="BK1666" s="156"/>
      <c r="BL1666" s="156"/>
      <c r="BM1666" s="156"/>
      <c r="BN1666" s="156"/>
      <c r="BO1666" s="156"/>
      <c r="BP1666" s="156"/>
      <c r="BQ1666" s="156"/>
      <c r="BR1666" s="156"/>
      <c r="BS1666" s="156"/>
      <c r="BT1666" s="156"/>
      <c r="BU1666" s="156"/>
      <c r="BV1666" s="156"/>
      <c r="BW1666" s="156"/>
      <c r="BX1666" s="156"/>
      <c r="BY1666" s="156"/>
      <c r="BZ1666" s="156"/>
      <c r="CA1666" s="156"/>
      <c r="CB1666" s="156"/>
      <c r="CC1666" s="156"/>
      <c r="CD1666" s="156"/>
      <c r="CE1666" s="156"/>
      <c r="CF1666" s="156"/>
      <c r="CG1666" s="156"/>
      <c r="CH1666" s="156"/>
      <c r="CI1666" s="156"/>
      <c r="CJ1666" s="156"/>
      <c r="CK1666" s="156"/>
      <c r="CL1666" s="156"/>
      <c r="CN1666" s="73"/>
      <c r="CO1666" s="156"/>
      <c r="CP1666" s="156"/>
      <c r="CQ1666" s="156"/>
      <c r="CR1666" s="156"/>
      <c r="CS1666" s="156"/>
      <c r="CT1666" s="156"/>
      <c r="CU1666" s="156"/>
      <c r="CV1666" s="156"/>
      <c r="CW1666" s="156"/>
      <c r="CX1666" s="156"/>
      <c r="CY1666" s="156"/>
      <c r="CZ1666" s="156"/>
      <c r="DA1666" s="156"/>
      <c r="DB1666" s="156"/>
      <c r="DC1666" s="156"/>
      <c r="DD1666" s="156"/>
      <c r="DE1666" s="156"/>
      <c r="DF1666" s="156"/>
      <c r="DG1666" s="156"/>
      <c r="DH1666" s="156"/>
      <c r="DI1666" s="156"/>
      <c r="DJ1666" s="156"/>
      <c r="DK1666" s="156"/>
      <c r="DL1666" s="156"/>
    </row>
    <row r="1667" spans="1:116" x14ac:dyDescent="0.4">
      <c r="B1667" t="str">
        <f>E1667</f>
        <v>1667 UEREV - S</v>
      </c>
      <c r="D1667" t="s">
        <v>776</v>
      </c>
      <c r="E1667" s="8" t="str">
        <f t="shared" si="2296"/>
        <v>1667 UEREV - S</v>
      </c>
      <c r="G1667" s="145" t="s">
        <v>344</v>
      </c>
      <c r="H1667" s="12"/>
      <c r="I1667" s="60"/>
      <c r="J1667" s="60"/>
      <c r="K1667" s="17">
        <v>30</v>
      </c>
      <c r="L1667" s="17">
        <v>30</v>
      </c>
      <c r="M1667" s="17">
        <v>30</v>
      </c>
      <c r="N1667" s="17">
        <v>30</v>
      </c>
      <c r="O1667" s="17">
        <v>30</v>
      </c>
      <c r="P1667" s="17">
        <v>30</v>
      </c>
      <c r="R1667" s="15"/>
      <c r="S1667" s="76" cm="1">
        <f t="array" ref="S1667">INDEX($K:$P,ROW(),MATCH(S$3,$K$2:$P$2,0))</f>
        <v>30</v>
      </c>
      <c r="T1667" s="76" cm="1">
        <f t="array" ref="T1667">INDEX($K:$P,ROW(),MATCH(T$3,$K$2:$P$2,0))</f>
        <v>30</v>
      </c>
      <c r="U1667" s="76" cm="1">
        <f t="array" ref="U1667">INDEX($K:$P,ROW(),MATCH(U$3,$K$2:$P$2,0))</f>
        <v>30</v>
      </c>
      <c r="V1667" s="76" cm="1">
        <f t="array" ref="V1667">INDEX($K:$P,ROW(),MATCH(V$3,$K$2:$P$2,0))</f>
        <v>30</v>
      </c>
      <c r="W1667" s="76" cm="1">
        <f t="array" ref="W1667">INDEX($K:$P,ROW(),MATCH(W$3,$K$2:$P$2,0))</f>
        <v>30</v>
      </c>
      <c r="X1667" s="76" cm="1">
        <f t="array" ref="X1667">INDEX($K:$P,ROW(),MATCH(X$3,$K$2:$P$2,0))</f>
        <v>30</v>
      </c>
      <c r="Y1667" s="76" cm="1">
        <f t="array" ref="Y1667">INDEX($K:$P,ROW(),MATCH(Y$3,$K$2:$P$2,0))</f>
        <v>30</v>
      </c>
      <c r="Z1667" s="76" cm="1">
        <f t="array" ref="Z1667">INDEX($K:$P,ROW(),MATCH(Z$3,$K$2:$P$2,0))</f>
        <v>30</v>
      </c>
      <c r="AA1667" s="76" cm="1">
        <f t="array" ref="AA1667">INDEX($K:$P,ROW(),MATCH(AA$3,$K$2:$P$2,0))</f>
        <v>30</v>
      </c>
      <c r="AB1667" s="76" cm="1">
        <f t="array" ref="AB1667">INDEX($K:$P,ROW(),MATCH(AB$3,$K$2:$P$2,0))</f>
        <v>30</v>
      </c>
      <c r="AC1667" s="76" cm="1">
        <f t="array" ref="AC1667">INDEX($K:$P,ROW(),MATCH(AC$3,$K$2:$P$2,0))</f>
        <v>30</v>
      </c>
      <c r="AD1667" s="76" cm="1">
        <f t="array" ref="AD1667">INDEX($K:$P,ROW(),MATCH(AD$3,$K$2:$P$2,0))</f>
        <v>30</v>
      </c>
      <c r="AE1667" s="76" cm="1">
        <f t="array" ref="AE1667">INDEX($K:$P,ROW(),MATCH(AE$3,$K$2:$P$2,0))</f>
        <v>30</v>
      </c>
      <c r="AF1667" s="76" cm="1">
        <f t="array" ref="AF1667">INDEX($K:$P,ROW(),MATCH(AF$3,$K$2:$P$2,0))</f>
        <v>30</v>
      </c>
      <c r="AG1667" s="76" cm="1">
        <f t="array" ref="AG1667">INDEX($K:$P,ROW(),MATCH(AG$3,$K$2:$P$2,0))</f>
        <v>30</v>
      </c>
      <c r="AH1667" s="76" cm="1">
        <f t="array" ref="AH1667">INDEX($K:$P,ROW(),MATCH(AH$3,$K$2:$P$2,0))</f>
        <v>30</v>
      </c>
      <c r="AI1667" s="76" cm="1">
        <f t="array" ref="AI1667">INDEX($K:$P,ROW(),MATCH(AI$3,$K$2:$P$2,0))</f>
        <v>30</v>
      </c>
      <c r="AJ1667" s="76" cm="1">
        <f t="array" ref="AJ1667">INDEX($K:$P,ROW(),MATCH(AJ$3,$K$2:$P$2,0))</f>
        <v>30</v>
      </c>
      <c r="AK1667" s="76" cm="1">
        <f t="array" ref="AK1667">INDEX($K:$P,ROW(),MATCH(AK$3,$K$2:$P$2,0))</f>
        <v>30</v>
      </c>
      <c r="AL1667" s="76" cm="1">
        <f t="array" ref="AL1667">INDEX($K:$P,ROW(),MATCH(AL$3,$K$2:$P$2,0))</f>
        <v>30</v>
      </c>
      <c r="AM1667" s="76" cm="1">
        <f t="array" ref="AM1667">INDEX($K:$P,ROW(),MATCH(AM$3,$K$2:$P$2,0))</f>
        <v>30</v>
      </c>
      <c r="AN1667" s="76" cm="1">
        <f t="array" ref="AN1667">INDEX($K:$P,ROW(),MATCH(AN$3,$K$2:$P$2,0))</f>
        <v>30</v>
      </c>
      <c r="AO1667" s="76" cm="1">
        <f t="array" ref="AO1667">INDEX($K:$P,ROW(),MATCH(AO$3,$K$2:$P$2,0))</f>
        <v>30</v>
      </c>
      <c r="AP1667" s="76" cm="1">
        <f t="array" ref="AP1667">INDEX($K:$P,ROW(),MATCH(AP$3,$K$2:$P$2,0))</f>
        <v>30</v>
      </c>
      <c r="AQ1667" s="76" cm="1">
        <f t="array" ref="AQ1667">INDEX($K:$P,ROW(),MATCH(AQ$3,$K$2:$P$2,0))</f>
        <v>30</v>
      </c>
      <c r="AR1667" s="76" cm="1">
        <f t="array" ref="AR1667">INDEX($K:$P,ROW(),MATCH(AR$3,$K$2:$P$2,0))</f>
        <v>30</v>
      </c>
      <c r="AS1667" s="76" cm="1">
        <f t="array" ref="AS1667">INDEX($K:$P,ROW(),MATCH(AS$3,$K$2:$P$2,0))</f>
        <v>30</v>
      </c>
      <c r="AT1667" s="76" cm="1">
        <f t="array" ref="AT1667">INDEX($K:$P,ROW(),MATCH(AT$3,$K$2:$P$2,0))</f>
        <v>30</v>
      </c>
      <c r="AU1667" s="76" cm="1">
        <f t="array" ref="AU1667">INDEX($K:$P,ROW(),MATCH(AU$3,$K$2:$P$2,0))</f>
        <v>30</v>
      </c>
      <c r="AV1667" s="76" cm="1">
        <f t="array" ref="AV1667">INDEX($K:$P,ROW(),MATCH(AV$3,$K$2:$P$2,0))</f>
        <v>30</v>
      </c>
      <c r="AW1667" s="76" cm="1">
        <f t="array" ref="AW1667">INDEX($K:$P,ROW(),MATCH(AW$3,$K$2:$P$2,0))</f>
        <v>30</v>
      </c>
      <c r="AX1667" s="76" cm="1">
        <f t="array" ref="AX1667">INDEX($K:$P,ROW(),MATCH(AX$3,$K$2:$P$2,0))</f>
        <v>30</v>
      </c>
      <c r="AY1667" s="76" cm="1">
        <f t="array" ref="AY1667">INDEX($K:$P,ROW(),MATCH(AY$3,$K$2:$P$2,0))</f>
        <v>30</v>
      </c>
      <c r="AZ1667" s="76" cm="1">
        <f t="array" ref="AZ1667">INDEX($K:$P,ROW(),MATCH(AZ$3,$K$2:$P$2,0))</f>
        <v>30</v>
      </c>
      <c r="BA1667" s="76" cm="1">
        <f t="array" ref="BA1667">INDEX($K:$P,ROW(),MATCH(BA$3,$K$2:$P$2,0))</f>
        <v>30</v>
      </c>
      <c r="BB1667" s="76" cm="1">
        <f t="array" ref="BB1667">INDEX($K:$P,ROW(),MATCH(BB$3,$K$2:$P$2,0))</f>
        <v>30</v>
      </c>
      <c r="BC1667" s="76" cm="1">
        <f t="array" ref="BC1667">INDEX($K:$P,ROW(),MATCH(BC$3,$K$2:$P$2,0))</f>
        <v>30</v>
      </c>
      <c r="BD1667" s="76" cm="1">
        <f t="array" ref="BD1667">INDEX($K:$P,ROW(),MATCH(BD$3,$K$2:$P$2,0))</f>
        <v>30</v>
      </c>
      <c r="BE1667" s="76" cm="1">
        <f t="array" ref="BE1667">INDEX($K:$P,ROW(),MATCH(BE$3,$K$2:$P$2,0))</f>
        <v>30</v>
      </c>
      <c r="BF1667" s="76" cm="1">
        <f t="array" ref="BF1667">INDEX($K:$P,ROW(),MATCH(BF$3,$K$2:$P$2,0))</f>
        <v>30</v>
      </c>
      <c r="BG1667" s="76" cm="1">
        <f t="array" ref="BG1667">INDEX($K:$P,ROW(),MATCH(BG$3,$K$2:$P$2,0))</f>
        <v>30</v>
      </c>
      <c r="BH1667" s="76" cm="1">
        <f t="array" ref="BH1667">INDEX($K:$P,ROW(),MATCH(BH$3,$K$2:$P$2,0))</f>
        <v>30</v>
      </c>
      <c r="BI1667" s="76" cm="1">
        <f t="array" ref="BI1667">INDEX($K:$P,ROW(),MATCH(BI$3,$K$2:$P$2,0))</f>
        <v>30</v>
      </c>
      <c r="BJ1667" s="76" cm="1">
        <f t="array" ref="BJ1667">INDEX($K:$P,ROW(),MATCH(BJ$3,$K$2:$P$2,0))</f>
        <v>30</v>
      </c>
      <c r="BK1667" s="76" cm="1">
        <f t="array" ref="BK1667">INDEX($K:$P,ROW(),MATCH(BK$3,$K$2:$P$2,0))</f>
        <v>30</v>
      </c>
      <c r="BL1667" s="76" cm="1">
        <f t="array" ref="BL1667">INDEX($K:$P,ROW(),MATCH(BL$3,$K$2:$P$2,0))</f>
        <v>30</v>
      </c>
      <c r="BM1667" s="76" cm="1">
        <f t="array" ref="BM1667">INDEX($K:$P,ROW(),MATCH(BM$3,$K$2:$P$2,0))</f>
        <v>30</v>
      </c>
      <c r="BN1667" s="76" cm="1">
        <f t="array" ref="BN1667">INDEX($K:$P,ROW(),MATCH(BN$3,$K$2:$P$2,0))</f>
        <v>30</v>
      </c>
      <c r="BO1667" s="76" cm="1">
        <f t="array" ref="BO1667">INDEX($K:$P,ROW(),MATCH(BO$3,$K$2:$P$2,0))</f>
        <v>30</v>
      </c>
      <c r="BP1667" s="76" cm="1">
        <f t="array" ref="BP1667">INDEX($K:$P,ROW(),MATCH(BP$3,$K$2:$P$2,0))</f>
        <v>30</v>
      </c>
      <c r="BQ1667" s="76" cm="1">
        <f t="array" ref="BQ1667">INDEX($K:$P,ROW(),MATCH(BQ$3,$K$2:$P$2,0))</f>
        <v>30</v>
      </c>
      <c r="BR1667" s="76" cm="1">
        <f t="array" ref="BR1667">INDEX($K:$P,ROW(),MATCH(BR$3,$K$2:$P$2,0))</f>
        <v>30</v>
      </c>
      <c r="BS1667" s="76" cm="1">
        <f t="array" ref="BS1667">INDEX($K:$P,ROW(),MATCH(BS$3,$K$2:$P$2,0))</f>
        <v>30</v>
      </c>
      <c r="BT1667" s="76" cm="1">
        <f t="array" ref="BT1667">INDEX($K:$P,ROW(),MATCH(BT$3,$K$2:$P$2,0))</f>
        <v>30</v>
      </c>
      <c r="BU1667" s="76" cm="1">
        <f t="array" ref="BU1667">INDEX($K:$P,ROW(),MATCH(BU$3,$K$2:$P$2,0))</f>
        <v>30</v>
      </c>
      <c r="BV1667" s="76" cm="1">
        <f t="array" ref="BV1667">INDEX($K:$P,ROW(),MATCH(BV$3,$K$2:$P$2,0))</f>
        <v>30</v>
      </c>
      <c r="BW1667" s="76" cm="1">
        <f t="array" ref="BW1667">INDEX($K:$P,ROW(),MATCH(BW$3,$K$2:$P$2,0))</f>
        <v>30</v>
      </c>
      <c r="BX1667" s="76" cm="1">
        <f t="array" ref="BX1667">INDEX($K:$P,ROW(),MATCH(BX$3,$K$2:$P$2,0))</f>
        <v>30</v>
      </c>
      <c r="BY1667" s="76" cm="1">
        <f t="array" ref="BY1667">INDEX($K:$P,ROW(),MATCH(BY$3,$K$2:$P$2,0))</f>
        <v>30</v>
      </c>
      <c r="BZ1667" s="76" cm="1">
        <f t="array" ref="BZ1667">INDEX($K:$P,ROW(),MATCH(BZ$3,$K$2:$P$2,0))</f>
        <v>30</v>
      </c>
      <c r="CA1667" s="76" cm="1">
        <f t="array" ref="CA1667">INDEX($K:$P,ROW(),MATCH(CA$3,$K$2:$P$2,0))</f>
        <v>30</v>
      </c>
      <c r="CB1667" s="76" cm="1">
        <f t="array" ref="CB1667">INDEX($K:$P,ROW(),MATCH(CB$3,$K$2:$P$2,0))</f>
        <v>30</v>
      </c>
      <c r="CC1667" s="76" cm="1">
        <f t="array" ref="CC1667">INDEX($K:$P,ROW(),MATCH(CC$3,$K$2:$P$2,0))</f>
        <v>30</v>
      </c>
      <c r="CD1667" s="76" cm="1">
        <f t="array" ref="CD1667">INDEX($K:$P,ROW(),MATCH(CD$3,$K$2:$P$2,0))</f>
        <v>30</v>
      </c>
      <c r="CE1667" s="76" cm="1">
        <f t="array" ref="CE1667">INDEX($K:$P,ROW(),MATCH(CE$3,$K$2:$P$2,0))</f>
        <v>30</v>
      </c>
      <c r="CF1667" s="76" cm="1">
        <f t="array" ref="CF1667">INDEX($K:$P,ROW(),MATCH(CF$3,$K$2:$P$2,0))</f>
        <v>30</v>
      </c>
      <c r="CG1667" s="76" cm="1">
        <f t="array" ref="CG1667">INDEX($K:$P,ROW(),MATCH(CG$3,$K$2:$P$2,0))</f>
        <v>30</v>
      </c>
      <c r="CH1667" s="76" cm="1">
        <f t="array" ref="CH1667">INDEX($K:$P,ROW(),MATCH(CH$3,$K$2:$P$2,0))</f>
        <v>30</v>
      </c>
      <c r="CI1667" s="76" cm="1">
        <f t="array" ref="CI1667">INDEX($K:$P,ROW(),MATCH(CI$3,$K$2:$P$2,0))</f>
        <v>30</v>
      </c>
      <c r="CJ1667" s="76" cm="1">
        <f t="array" ref="CJ1667">INDEX($K:$P,ROW(),MATCH(CJ$3,$K$2:$P$2,0))</f>
        <v>30</v>
      </c>
      <c r="CK1667" s="76" cm="1">
        <f t="array" ref="CK1667">INDEX($K:$P,ROW(),MATCH(CK$3,$K$2:$P$2,0))</f>
        <v>30</v>
      </c>
      <c r="CL1667" s="76" cm="1">
        <f t="array" ref="CL1667">INDEX($K:$P,ROW(),MATCH(CL$3,$K$2:$P$2,0))</f>
        <v>30</v>
      </c>
      <c r="CN1667" s="60"/>
      <c r="CO1667" s="76" t="e" cm="1">
        <f t="array" ref="CO1667">INDEX($K:$P,ROW(),MATCH(CO$3,$K$2:$P$2,0))</f>
        <v>#N/A</v>
      </c>
      <c r="CP1667" s="76" t="e" cm="1">
        <f t="array" ref="CP1667">INDEX($K:$P,ROW(),MATCH(CP$3,$K$2:$P$2,0))</f>
        <v>#N/A</v>
      </c>
      <c r="CQ1667" s="76" t="e" cm="1">
        <f t="array" ref="CQ1667">INDEX($K:$P,ROW(),MATCH(CQ$3,$K$2:$P$2,0))</f>
        <v>#N/A</v>
      </c>
      <c r="CR1667" s="76" t="e" cm="1">
        <f t="array" ref="CR1667">INDEX($K:$P,ROW(),MATCH(CR$3,$K$2:$P$2,0))</f>
        <v>#N/A</v>
      </c>
      <c r="CS1667" s="76" t="e" cm="1">
        <f t="array" ref="CS1667">INDEX($K:$P,ROW(),MATCH(CS$3,$K$2:$P$2,0))</f>
        <v>#N/A</v>
      </c>
      <c r="CT1667" s="76" t="e" cm="1">
        <f t="array" ref="CT1667">INDEX($K:$P,ROW(),MATCH(CT$3,$K$2:$P$2,0))</f>
        <v>#N/A</v>
      </c>
      <c r="CU1667" s="76" t="e" cm="1">
        <f t="array" ref="CU1667">INDEX($K:$P,ROW(),MATCH(CU$3,$K$2:$P$2,0))</f>
        <v>#N/A</v>
      </c>
      <c r="CV1667" s="76" t="e" cm="1">
        <f t="array" ref="CV1667">INDEX($K:$P,ROW(),MATCH(CV$3,$K$2:$P$2,0))</f>
        <v>#N/A</v>
      </c>
      <c r="CW1667" s="76" t="e" cm="1">
        <f t="array" ref="CW1667">INDEX($K:$P,ROW(),MATCH(CW$3,$K$2:$P$2,0))</f>
        <v>#N/A</v>
      </c>
      <c r="CX1667" s="76" t="e" cm="1">
        <f t="array" ref="CX1667">INDEX($K:$P,ROW(),MATCH(CX$3,$K$2:$P$2,0))</f>
        <v>#N/A</v>
      </c>
      <c r="CY1667" s="76" t="e" cm="1">
        <f t="array" ref="CY1667">INDEX($K:$P,ROW(),MATCH(CY$3,$K$2:$P$2,0))</f>
        <v>#N/A</v>
      </c>
      <c r="CZ1667" s="76" t="e" cm="1">
        <f t="array" ref="CZ1667">INDEX($K:$P,ROW(),MATCH(CZ$3,$K$2:$P$2,0))</f>
        <v>#N/A</v>
      </c>
      <c r="DA1667" s="76" t="e" cm="1">
        <f t="array" ref="DA1667">INDEX($K:$P,ROW(),MATCH(DA$3,$K$2:$P$2,0))</f>
        <v>#N/A</v>
      </c>
      <c r="DB1667" s="76" t="e" cm="1">
        <f t="array" ref="DB1667">INDEX($K:$P,ROW(),MATCH(DB$3,$K$2:$P$2,0))</f>
        <v>#N/A</v>
      </c>
      <c r="DC1667" s="76" t="e" cm="1">
        <f t="array" ref="DC1667">INDEX($K:$P,ROW(),MATCH(DC$3,$K$2:$P$2,0))</f>
        <v>#N/A</v>
      </c>
      <c r="DD1667" s="76" t="e" cm="1">
        <f t="array" ref="DD1667">INDEX($K:$P,ROW(),MATCH(DD$3,$K$2:$P$2,0))</f>
        <v>#N/A</v>
      </c>
      <c r="DE1667" s="76" t="e" cm="1">
        <f t="array" ref="DE1667">INDEX($K:$P,ROW(),MATCH(DE$3,$K$2:$P$2,0))</f>
        <v>#N/A</v>
      </c>
      <c r="DF1667" s="76" t="e" cm="1">
        <f t="array" ref="DF1667">INDEX($K:$P,ROW(),MATCH(DF$3,$K$2:$P$2,0))</f>
        <v>#N/A</v>
      </c>
      <c r="DG1667" s="76" t="e" cm="1">
        <f t="array" ref="DG1667">INDEX($K:$P,ROW(),MATCH(DG$3,$K$2:$P$2,0))</f>
        <v>#N/A</v>
      </c>
      <c r="DH1667" s="76" t="e" cm="1">
        <f t="array" ref="DH1667">INDEX($K:$P,ROW(),MATCH(DH$3,$K$2:$P$2,0))</f>
        <v>#N/A</v>
      </c>
      <c r="DI1667" s="76" t="e" cm="1">
        <f t="array" ref="DI1667">INDEX($K:$P,ROW(),MATCH(DI$3,$K$2:$P$2,0))</f>
        <v>#N/A</v>
      </c>
      <c r="DJ1667" s="76" t="e" cm="1">
        <f t="array" ref="DJ1667">INDEX($K:$P,ROW(),MATCH(DJ$3,$K$2:$P$2,0))</f>
        <v>#N/A</v>
      </c>
      <c r="DK1667" s="76" t="e" cm="1">
        <f t="array" ref="DK1667">INDEX($K:$P,ROW(),MATCH(DK$3,$K$2:$P$2,0))</f>
        <v>#N/A</v>
      </c>
      <c r="DL1667" s="76" t="e" cm="1">
        <f t="array" ref="DL1667">INDEX($K:$P,ROW(),MATCH(DL$3,$K$2:$P$2,0))</f>
        <v>#N/A</v>
      </c>
    </row>
    <row r="1668" spans="1:116" x14ac:dyDescent="0.4">
      <c r="C1668" t="s">
        <v>232</v>
      </c>
      <c r="D1668" t="s">
        <v>776</v>
      </c>
      <c r="E1668" s="8" t="str">
        <f t="shared" si="2296"/>
        <v>1668 UEREV - S</v>
      </c>
      <c r="G1668" s="126" t="str">
        <f>"Unearned revenue - "&amp;G1672</f>
        <v>Unearned revenue - (Primary label)</v>
      </c>
      <c r="H1668" s="27"/>
      <c r="I1668" s="78"/>
      <c r="J1668" s="78"/>
      <c r="K1668" s="118">
        <f t="shared" ref="K1668:P1668" ca="1" si="2297">SUMIF($4:$4,K$2,1668:1668)</f>
        <v>821.91780821917803</v>
      </c>
      <c r="L1668" s="118">
        <f t="shared" ca="1" si="2297"/>
        <v>821.91780821917803</v>
      </c>
      <c r="M1668" s="118">
        <f t="shared" ca="1" si="2297"/>
        <v>821.91780821917803</v>
      </c>
      <c r="N1668" s="118">
        <f t="shared" ca="1" si="2297"/>
        <v>821.91780821917803</v>
      </c>
      <c r="O1668" s="118">
        <f t="shared" ca="1" si="2297"/>
        <v>821.91780821917803</v>
      </c>
      <c r="P1668" s="118">
        <f t="shared" ca="1" si="2297"/>
        <v>821.91780821917803</v>
      </c>
      <c r="R1668" s="33"/>
      <c r="S1668" s="148" cm="1">
        <f t="array" aca="1" ref="S1668" ca="1">MIN(S1667/365*INDIRECT(S1659),R1668+INDIRECT(S1659))</f>
        <v>821.91780821917803</v>
      </c>
      <c r="T1668" s="148" cm="1">
        <f t="array" aca="1" ref="T1668" ca="1">MIN(T1667/365*INDIRECT(T1659),S1668+INDIRECT(T1659))</f>
        <v>821.91780821917803</v>
      </c>
      <c r="U1668" s="148" cm="1">
        <f t="array" aca="1" ref="U1668" ca="1">MIN(U1667/365*INDIRECT(U1659),T1668+INDIRECT(U1659))</f>
        <v>821.91780821917803</v>
      </c>
      <c r="V1668" s="148" cm="1">
        <f t="array" aca="1" ref="V1668" ca="1">MIN(V1667/365*INDIRECT(V1659),U1668+INDIRECT(V1659))</f>
        <v>821.91780821917803</v>
      </c>
      <c r="W1668" s="148" cm="1">
        <f t="array" aca="1" ref="W1668" ca="1">MIN(W1667/365*INDIRECT(W1659),V1668+INDIRECT(W1659))</f>
        <v>821.91780821917803</v>
      </c>
      <c r="X1668" s="148" cm="1">
        <f t="array" aca="1" ref="X1668" ca="1">MIN(X1667/365*INDIRECT(X1659),W1668+INDIRECT(X1659))</f>
        <v>821.91780821917803</v>
      </c>
      <c r="Y1668" s="148" cm="1">
        <f t="array" aca="1" ref="Y1668" ca="1">MIN(Y1667/365*INDIRECT(Y1659),X1668+INDIRECT(Y1659))</f>
        <v>821.91780821917803</v>
      </c>
      <c r="Z1668" s="148" cm="1">
        <f t="array" aca="1" ref="Z1668" ca="1">MIN(Z1667/365*INDIRECT(Z1659),Y1668+INDIRECT(Z1659))</f>
        <v>821.91780821917803</v>
      </c>
      <c r="AA1668" s="148" cm="1">
        <f t="array" aca="1" ref="AA1668" ca="1">MIN(AA1667/365*INDIRECT(AA1659),Z1668+INDIRECT(AA1659))</f>
        <v>821.91780821917803</v>
      </c>
      <c r="AB1668" s="148" cm="1">
        <f t="array" aca="1" ref="AB1668" ca="1">MIN(AB1667/365*INDIRECT(AB1659),AA1668+INDIRECT(AB1659))</f>
        <v>821.91780821917803</v>
      </c>
      <c r="AC1668" s="148" cm="1">
        <f t="array" aca="1" ref="AC1668" ca="1">MIN(AC1667/365*INDIRECT(AC1659),AB1668+INDIRECT(AC1659))</f>
        <v>821.91780821917803</v>
      </c>
      <c r="AD1668" s="148" cm="1">
        <f t="array" aca="1" ref="AD1668" ca="1">MIN(AD1667/365*INDIRECT(AD1659),AC1668+INDIRECT(AD1659))</f>
        <v>821.91780821917803</v>
      </c>
      <c r="AE1668" s="148" cm="1">
        <f t="array" aca="1" ref="AE1668" ca="1">MIN(AE1667/365*INDIRECT(AE1659),AD1668+INDIRECT(AE1659))</f>
        <v>821.91780821917803</v>
      </c>
      <c r="AF1668" s="148" cm="1">
        <f t="array" aca="1" ref="AF1668" ca="1">MIN(AF1667/365*INDIRECT(AF1659),AE1668+INDIRECT(AF1659))</f>
        <v>821.91780821917803</v>
      </c>
      <c r="AG1668" s="148" cm="1">
        <f t="array" aca="1" ref="AG1668" ca="1">MIN(AG1667/365*INDIRECT(AG1659),AF1668+INDIRECT(AG1659))</f>
        <v>821.91780821917803</v>
      </c>
      <c r="AH1668" s="148" cm="1">
        <f t="array" aca="1" ref="AH1668" ca="1">MIN(AH1667/365*INDIRECT(AH1659),AG1668+INDIRECT(AH1659))</f>
        <v>821.91780821917803</v>
      </c>
      <c r="AI1668" s="148" cm="1">
        <f t="array" aca="1" ref="AI1668" ca="1">MIN(AI1667/365*INDIRECT(AI1659),AH1668+INDIRECT(AI1659))</f>
        <v>821.91780821917803</v>
      </c>
      <c r="AJ1668" s="148" cm="1">
        <f t="array" aca="1" ref="AJ1668" ca="1">MIN(AJ1667/365*INDIRECT(AJ1659),AI1668+INDIRECT(AJ1659))</f>
        <v>821.91780821917803</v>
      </c>
      <c r="AK1668" s="148" cm="1">
        <f t="array" aca="1" ref="AK1668" ca="1">MIN(AK1667/365*INDIRECT(AK1659),AJ1668+INDIRECT(AK1659))</f>
        <v>821.91780821917803</v>
      </c>
      <c r="AL1668" s="148" cm="1">
        <f t="array" aca="1" ref="AL1668" ca="1">MIN(AL1667/365*INDIRECT(AL1659),AK1668+INDIRECT(AL1659))</f>
        <v>821.91780821917803</v>
      </c>
      <c r="AM1668" s="148" cm="1">
        <f t="array" aca="1" ref="AM1668" ca="1">MIN(AM1667/365*INDIRECT(AM1659),AL1668+INDIRECT(AM1659))</f>
        <v>821.91780821917803</v>
      </c>
      <c r="AN1668" s="148" cm="1">
        <f t="array" aca="1" ref="AN1668" ca="1">MIN(AN1667/365*INDIRECT(AN1659),AM1668+INDIRECT(AN1659))</f>
        <v>821.91780821917803</v>
      </c>
      <c r="AO1668" s="148" cm="1">
        <f t="array" aca="1" ref="AO1668" ca="1">MIN(AO1667/365*INDIRECT(AO1659),AN1668+INDIRECT(AO1659))</f>
        <v>821.91780821917803</v>
      </c>
      <c r="AP1668" s="148" cm="1">
        <f t="array" aca="1" ref="AP1668" ca="1">MIN(AP1667/365*INDIRECT(AP1659),AO1668+INDIRECT(AP1659))</f>
        <v>821.91780821917803</v>
      </c>
      <c r="AQ1668" s="148" cm="1">
        <f t="array" aca="1" ref="AQ1668" ca="1">MIN(AQ1667/365*INDIRECT(AQ1659),AP1668+INDIRECT(AQ1659))</f>
        <v>821.91780821917803</v>
      </c>
      <c r="AR1668" s="148" cm="1">
        <f t="array" aca="1" ref="AR1668" ca="1">MIN(AR1667/365*INDIRECT(AR1659),AQ1668+INDIRECT(AR1659))</f>
        <v>821.91780821917803</v>
      </c>
      <c r="AS1668" s="148" cm="1">
        <f t="array" aca="1" ref="AS1668" ca="1">MIN(AS1667/365*INDIRECT(AS1659),AR1668+INDIRECT(AS1659))</f>
        <v>821.91780821917803</v>
      </c>
      <c r="AT1668" s="148" cm="1">
        <f t="array" aca="1" ref="AT1668" ca="1">MIN(AT1667/365*INDIRECT(AT1659),AS1668+INDIRECT(AT1659))</f>
        <v>821.91780821917803</v>
      </c>
      <c r="AU1668" s="148" cm="1">
        <f t="array" aca="1" ref="AU1668" ca="1">MIN(AU1667/365*INDIRECT(AU1659),AT1668+INDIRECT(AU1659))</f>
        <v>821.91780821917803</v>
      </c>
      <c r="AV1668" s="148" cm="1">
        <f t="array" aca="1" ref="AV1668" ca="1">MIN(AV1667/365*INDIRECT(AV1659),AU1668+INDIRECT(AV1659))</f>
        <v>821.91780821917803</v>
      </c>
      <c r="AW1668" s="148" cm="1">
        <f t="array" aca="1" ref="AW1668" ca="1">MIN(AW1667/365*INDIRECT(AW1659),AV1668+INDIRECT(AW1659))</f>
        <v>821.91780821917803</v>
      </c>
      <c r="AX1668" s="148" cm="1">
        <f t="array" aca="1" ref="AX1668" ca="1">MIN(AX1667/365*INDIRECT(AX1659),AW1668+INDIRECT(AX1659))</f>
        <v>821.91780821917803</v>
      </c>
      <c r="AY1668" s="148" cm="1">
        <f t="array" aca="1" ref="AY1668" ca="1">MIN(AY1667/365*INDIRECT(AY1659),AX1668+INDIRECT(AY1659))</f>
        <v>821.91780821917803</v>
      </c>
      <c r="AZ1668" s="148" cm="1">
        <f t="array" aca="1" ref="AZ1668" ca="1">MIN(AZ1667/365*INDIRECT(AZ1659),AY1668+INDIRECT(AZ1659))</f>
        <v>821.91780821917803</v>
      </c>
      <c r="BA1668" s="148" cm="1">
        <f t="array" aca="1" ref="BA1668" ca="1">MIN(BA1667/365*INDIRECT(BA1659),AZ1668+INDIRECT(BA1659))</f>
        <v>821.91780821917803</v>
      </c>
      <c r="BB1668" s="148" cm="1">
        <f t="array" aca="1" ref="BB1668" ca="1">MIN(BB1667/365*INDIRECT(BB1659),BA1668+INDIRECT(BB1659))</f>
        <v>821.91780821917803</v>
      </c>
      <c r="BC1668" s="148" cm="1">
        <f t="array" aca="1" ref="BC1668" ca="1">MIN(BC1667/365*INDIRECT(BC1659),BB1668+INDIRECT(BC1659))</f>
        <v>821.91780821917803</v>
      </c>
      <c r="BD1668" s="148" cm="1">
        <f t="array" aca="1" ref="BD1668" ca="1">MIN(BD1667/365*INDIRECT(BD1659),BC1668+INDIRECT(BD1659))</f>
        <v>821.91780821917803</v>
      </c>
      <c r="BE1668" s="148" cm="1">
        <f t="array" aca="1" ref="BE1668" ca="1">MIN(BE1667/365*INDIRECT(BE1659),BD1668+INDIRECT(BE1659))</f>
        <v>821.91780821917803</v>
      </c>
      <c r="BF1668" s="148" cm="1">
        <f t="array" aca="1" ref="BF1668" ca="1">MIN(BF1667/365*INDIRECT(BF1659),BE1668+INDIRECT(BF1659))</f>
        <v>821.91780821917803</v>
      </c>
      <c r="BG1668" s="148" cm="1">
        <f t="array" aca="1" ref="BG1668" ca="1">MIN(BG1667/365*INDIRECT(BG1659),BF1668+INDIRECT(BG1659))</f>
        <v>821.91780821917803</v>
      </c>
      <c r="BH1668" s="148" cm="1">
        <f t="array" aca="1" ref="BH1668" ca="1">MIN(BH1667/365*INDIRECT(BH1659),BG1668+INDIRECT(BH1659))</f>
        <v>821.91780821917803</v>
      </c>
      <c r="BI1668" s="148" cm="1">
        <f t="array" aca="1" ref="BI1668" ca="1">MIN(BI1667/365*INDIRECT(BI1659),BH1668+INDIRECT(BI1659))</f>
        <v>821.91780821917803</v>
      </c>
      <c r="BJ1668" s="148" cm="1">
        <f t="array" aca="1" ref="BJ1668" ca="1">MIN(BJ1667/365*INDIRECT(BJ1659),BI1668+INDIRECT(BJ1659))</f>
        <v>821.91780821917803</v>
      </c>
      <c r="BK1668" s="148" cm="1">
        <f t="array" aca="1" ref="BK1668" ca="1">MIN(BK1667/365*INDIRECT(BK1659),BJ1668+INDIRECT(BK1659))</f>
        <v>821.91780821917803</v>
      </c>
      <c r="BL1668" s="148" cm="1">
        <f t="array" aca="1" ref="BL1668" ca="1">MIN(BL1667/365*INDIRECT(BL1659),BK1668+INDIRECT(BL1659))</f>
        <v>821.91780821917803</v>
      </c>
      <c r="BM1668" s="148" cm="1">
        <f t="array" aca="1" ref="BM1668" ca="1">MIN(BM1667/365*INDIRECT(BM1659),BL1668+INDIRECT(BM1659))</f>
        <v>821.91780821917803</v>
      </c>
      <c r="BN1668" s="148" cm="1">
        <f t="array" aca="1" ref="BN1668" ca="1">MIN(BN1667/365*INDIRECT(BN1659),BM1668+INDIRECT(BN1659))</f>
        <v>821.91780821917803</v>
      </c>
      <c r="BO1668" s="148" cm="1">
        <f t="array" aca="1" ref="BO1668" ca="1">MIN(BO1667/365*INDIRECT(BO1659),BN1668+INDIRECT(BO1659))</f>
        <v>821.91780821917803</v>
      </c>
      <c r="BP1668" s="148" cm="1">
        <f t="array" aca="1" ref="BP1668" ca="1">MIN(BP1667/365*INDIRECT(BP1659),BO1668+INDIRECT(BP1659))</f>
        <v>821.91780821917803</v>
      </c>
      <c r="BQ1668" s="148" cm="1">
        <f t="array" aca="1" ref="BQ1668" ca="1">MIN(BQ1667/365*INDIRECT(BQ1659),BP1668+INDIRECT(BQ1659))</f>
        <v>821.91780821917803</v>
      </c>
      <c r="BR1668" s="148" cm="1">
        <f t="array" aca="1" ref="BR1668" ca="1">MIN(BR1667/365*INDIRECT(BR1659),BQ1668+INDIRECT(BR1659))</f>
        <v>821.91780821917803</v>
      </c>
      <c r="BS1668" s="148" cm="1">
        <f t="array" aca="1" ref="BS1668" ca="1">MIN(BS1667/365*INDIRECT(BS1659),BR1668+INDIRECT(BS1659))</f>
        <v>821.91780821917803</v>
      </c>
      <c r="BT1668" s="148" cm="1">
        <f t="array" aca="1" ref="BT1668" ca="1">MIN(BT1667/365*INDIRECT(BT1659),BS1668+INDIRECT(BT1659))</f>
        <v>821.91780821917803</v>
      </c>
      <c r="BU1668" s="148" cm="1">
        <f t="array" aca="1" ref="BU1668" ca="1">MIN(BU1667/365*INDIRECT(BU1659),BT1668+INDIRECT(BU1659))</f>
        <v>821.91780821917803</v>
      </c>
      <c r="BV1668" s="148" cm="1">
        <f t="array" aca="1" ref="BV1668" ca="1">MIN(BV1667/365*INDIRECT(BV1659),BU1668+INDIRECT(BV1659))</f>
        <v>821.91780821917803</v>
      </c>
      <c r="BW1668" s="148" cm="1">
        <f t="array" aca="1" ref="BW1668" ca="1">MIN(BW1667/365*INDIRECT(BW1659),BV1668+INDIRECT(BW1659))</f>
        <v>821.91780821917803</v>
      </c>
      <c r="BX1668" s="148" cm="1">
        <f t="array" aca="1" ref="BX1668" ca="1">MIN(BX1667/365*INDIRECT(BX1659),BW1668+INDIRECT(BX1659))</f>
        <v>821.91780821917803</v>
      </c>
      <c r="BY1668" s="148" cm="1">
        <f t="array" aca="1" ref="BY1668" ca="1">MIN(BY1667/365*INDIRECT(BY1659),BX1668+INDIRECT(BY1659))</f>
        <v>821.91780821917803</v>
      </c>
      <c r="BZ1668" s="148" cm="1">
        <f t="array" aca="1" ref="BZ1668" ca="1">MIN(BZ1667/365*INDIRECT(BZ1659),BY1668+INDIRECT(BZ1659))</f>
        <v>821.91780821917803</v>
      </c>
      <c r="CA1668" s="148" cm="1">
        <f t="array" aca="1" ref="CA1668" ca="1">MIN(CA1667/365*INDIRECT(CA1659),BZ1668+INDIRECT(CA1659))</f>
        <v>821.91780821917803</v>
      </c>
      <c r="CB1668" s="148" cm="1">
        <f t="array" aca="1" ref="CB1668" ca="1">MIN(CB1667/365*INDIRECT(CB1659),CA1668+INDIRECT(CB1659))</f>
        <v>821.91780821917803</v>
      </c>
      <c r="CC1668" s="148" cm="1">
        <f t="array" aca="1" ref="CC1668" ca="1">MIN(CC1667/365*INDIRECT(CC1659),CB1668+INDIRECT(CC1659))</f>
        <v>821.91780821917803</v>
      </c>
      <c r="CD1668" s="148" cm="1">
        <f t="array" aca="1" ref="CD1668" ca="1">MIN(CD1667/365*INDIRECT(CD1659),CC1668+INDIRECT(CD1659))</f>
        <v>821.91780821917803</v>
      </c>
      <c r="CE1668" s="148" cm="1">
        <f t="array" aca="1" ref="CE1668" ca="1">MIN(CE1667/365*INDIRECT(CE1659),CD1668+INDIRECT(CE1659))</f>
        <v>821.91780821917803</v>
      </c>
      <c r="CF1668" s="148" cm="1">
        <f t="array" aca="1" ref="CF1668" ca="1">MIN(CF1667/365*INDIRECT(CF1659),CE1668+INDIRECT(CF1659))</f>
        <v>821.91780821917803</v>
      </c>
      <c r="CG1668" s="148" cm="1">
        <f t="array" aca="1" ref="CG1668" ca="1">MIN(CG1667/365*INDIRECT(CG1659),CF1668+INDIRECT(CG1659))</f>
        <v>821.91780821917803</v>
      </c>
      <c r="CH1668" s="148" cm="1">
        <f t="array" aca="1" ref="CH1668" ca="1">MIN(CH1667/365*INDIRECT(CH1659),CG1668+INDIRECT(CH1659))</f>
        <v>821.91780821917803</v>
      </c>
      <c r="CI1668" s="148" cm="1">
        <f t="array" aca="1" ref="CI1668" ca="1">MIN(CI1667/365*INDIRECT(CI1659),CH1668+INDIRECT(CI1659))</f>
        <v>821.91780821917803</v>
      </c>
      <c r="CJ1668" s="148" cm="1">
        <f t="array" aca="1" ref="CJ1668" ca="1">MIN(CJ1667/365*INDIRECT(CJ1659),CI1668+INDIRECT(CJ1659))</f>
        <v>821.91780821917803</v>
      </c>
      <c r="CK1668" s="148" cm="1">
        <f t="array" aca="1" ref="CK1668" ca="1">MIN(CK1667/365*INDIRECT(CK1659),CJ1668+INDIRECT(CK1659))</f>
        <v>821.91780821917803</v>
      </c>
      <c r="CL1668" s="148" cm="1">
        <f t="array" aca="1" ref="CL1668" ca="1">MIN(CL1667/365*INDIRECT(CL1659),CK1668+INDIRECT(CL1659))</f>
        <v>821.91780821917803</v>
      </c>
      <c r="CN1668" s="78"/>
      <c r="CO1668" s="148" t="e" cm="1">
        <f t="array" aca="1" ref="CO1668" ca="1">MIN(CO1667/365*INDIRECT(CO1659),CN1668+INDIRECT(CO1659))</f>
        <v>#N/A</v>
      </c>
      <c r="CP1668" s="148" t="e" cm="1">
        <f t="array" aca="1" ref="CP1668" ca="1">MIN(CP1667/365*INDIRECT(CP1659),CO1668+INDIRECT(CP1659))</f>
        <v>#N/A</v>
      </c>
      <c r="CQ1668" s="148" t="e" cm="1">
        <f t="array" aca="1" ref="CQ1668" ca="1">MIN(CQ1667/365*INDIRECT(CQ1659),CP1668+INDIRECT(CQ1659))</f>
        <v>#N/A</v>
      </c>
      <c r="CR1668" s="148" t="e" cm="1">
        <f t="array" aca="1" ref="CR1668" ca="1">MIN(CR1667/365*INDIRECT(CR1659),CQ1668+INDIRECT(CR1659))</f>
        <v>#N/A</v>
      </c>
      <c r="CS1668" s="148" t="e" cm="1">
        <f t="array" aca="1" ref="CS1668" ca="1">MIN(CS1667/365*INDIRECT(CS1659),CR1668+INDIRECT(CS1659))</f>
        <v>#N/A</v>
      </c>
      <c r="CT1668" s="148" t="e" cm="1">
        <f t="array" aca="1" ref="CT1668" ca="1">MIN(CT1667/365*INDIRECT(CT1659),CS1668+INDIRECT(CT1659))</f>
        <v>#N/A</v>
      </c>
      <c r="CU1668" s="148" t="e" cm="1">
        <f t="array" aca="1" ref="CU1668" ca="1">MIN(CU1667/365*INDIRECT(CU1659),CT1668+INDIRECT(CU1659))</f>
        <v>#N/A</v>
      </c>
      <c r="CV1668" s="148" t="e" cm="1">
        <f t="array" aca="1" ref="CV1668" ca="1">MIN(CV1667/365*INDIRECT(CV1659),CU1668+INDIRECT(CV1659))</f>
        <v>#N/A</v>
      </c>
      <c r="CW1668" s="148" t="e" cm="1">
        <f t="array" aca="1" ref="CW1668" ca="1">MIN(CW1667/365*INDIRECT(CW1659),CV1668+INDIRECT(CW1659))</f>
        <v>#N/A</v>
      </c>
      <c r="CX1668" s="148" t="e" cm="1">
        <f t="array" aca="1" ref="CX1668" ca="1">MIN(CX1667/365*INDIRECT(CX1659),CW1668+INDIRECT(CX1659))</f>
        <v>#N/A</v>
      </c>
      <c r="CY1668" s="148" t="e" cm="1">
        <f t="array" aca="1" ref="CY1668" ca="1">MIN(CY1667/365*INDIRECT(CY1659),CX1668+INDIRECT(CY1659))</f>
        <v>#N/A</v>
      </c>
      <c r="CZ1668" s="148" t="e" cm="1">
        <f t="array" aca="1" ref="CZ1668" ca="1">MIN(CZ1667/365*INDIRECT(CZ1659),CY1668+INDIRECT(CZ1659))</f>
        <v>#N/A</v>
      </c>
      <c r="DA1668" s="148" t="e" cm="1">
        <f t="array" aca="1" ref="DA1668" ca="1">MIN(DA1667/365*INDIRECT(DA1659),CZ1668+INDIRECT(DA1659))</f>
        <v>#N/A</v>
      </c>
      <c r="DB1668" s="148" t="e" cm="1">
        <f t="array" aca="1" ref="DB1668" ca="1">MIN(DB1667/365*INDIRECT(DB1659),DA1668+INDIRECT(DB1659))</f>
        <v>#N/A</v>
      </c>
      <c r="DC1668" s="148" t="e" cm="1">
        <f t="array" aca="1" ref="DC1668" ca="1">MIN(DC1667/365*INDIRECT(DC1659),DB1668+INDIRECT(DC1659))</f>
        <v>#N/A</v>
      </c>
      <c r="DD1668" s="148" t="e" cm="1">
        <f t="array" aca="1" ref="DD1668" ca="1">MIN(DD1667/365*INDIRECT(DD1659),DC1668+INDIRECT(DD1659))</f>
        <v>#N/A</v>
      </c>
      <c r="DE1668" s="148" t="e" cm="1">
        <f t="array" aca="1" ref="DE1668" ca="1">MIN(DE1667/365*INDIRECT(DE1659),DD1668+INDIRECT(DE1659))</f>
        <v>#N/A</v>
      </c>
      <c r="DF1668" s="148" t="e" cm="1">
        <f t="array" aca="1" ref="DF1668" ca="1">MIN(DF1667/365*INDIRECT(DF1659),DE1668+INDIRECT(DF1659))</f>
        <v>#N/A</v>
      </c>
      <c r="DG1668" s="148" t="e" cm="1">
        <f t="array" aca="1" ref="DG1668" ca="1">MIN(DG1667/365*INDIRECT(DG1659),DF1668+INDIRECT(DG1659))</f>
        <v>#N/A</v>
      </c>
      <c r="DH1668" s="148" t="e" cm="1">
        <f t="array" aca="1" ref="DH1668" ca="1">MIN(DH1667/365*INDIRECT(DH1659),DG1668+INDIRECT(DH1659))</f>
        <v>#N/A</v>
      </c>
      <c r="DI1668" s="148" t="e" cm="1">
        <f t="array" aca="1" ref="DI1668" ca="1">MIN(DI1667/365*INDIRECT(DI1659),DH1668+INDIRECT(DI1659))</f>
        <v>#N/A</v>
      </c>
      <c r="DJ1668" s="148" t="e" cm="1">
        <f t="array" aca="1" ref="DJ1668" ca="1">MIN(DJ1667/365*INDIRECT(DJ1659),DI1668+INDIRECT(DJ1659))</f>
        <v>#N/A</v>
      </c>
      <c r="DK1668" s="148" t="e" cm="1">
        <f t="array" aca="1" ref="DK1668" ca="1">MIN(DK1667/365*INDIRECT(DK1659),DJ1668+INDIRECT(DK1659))</f>
        <v>#N/A</v>
      </c>
      <c r="DL1668" s="148" t="e" cm="1">
        <f t="array" aca="1" ref="DL1668" ca="1">MIN(DL1667/365*INDIRECT(DL1659),DK1668+INDIRECT(DL1659))</f>
        <v>#N/A</v>
      </c>
    </row>
    <row r="1669" spans="1:116" x14ac:dyDescent="0.4">
      <c r="D1669" t="s">
        <v>776</v>
      </c>
      <c r="E1669" s="8" t="str">
        <f t="shared" si="2296"/>
        <v>1669 UEREV - S</v>
      </c>
      <c r="G1669" s="9"/>
      <c r="H1669" s="27"/>
      <c r="I1669" s="78"/>
      <c r="J1669" s="78"/>
      <c r="K1669" s="33"/>
      <c r="L1669" s="33"/>
      <c r="M1669" s="33"/>
      <c r="N1669" s="33"/>
      <c r="O1669" s="33"/>
      <c r="P1669" s="33"/>
      <c r="R1669" s="33"/>
      <c r="S1669" s="77"/>
      <c r="T1669" s="77"/>
      <c r="U1669" s="77"/>
      <c r="V1669" s="77"/>
      <c r="W1669" s="77"/>
      <c r="X1669" s="77"/>
      <c r="Y1669" s="77"/>
      <c r="Z1669" s="77"/>
      <c r="AA1669" s="77"/>
      <c r="AB1669" s="77"/>
      <c r="AC1669" s="77"/>
      <c r="AD1669" s="77"/>
      <c r="AE1669" s="77"/>
      <c r="AF1669" s="77"/>
      <c r="AG1669" s="77"/>
      <c r="AH1669" s="77"/>
      <c r="AI1669" s="77"/>
      <c r="AJ1669" s="77"/>
      <c r="AK1669" s="77"/>
      <c r="AL1669" s="77"/>
      <c r="AM1669" s="77"/>
      <c r="AN1669" s="77"/>
      <c r="AO1669" s="77"/>
      <c r="AP1669" s="77"/>
      <c r="AQ1669" s="77"/>
      <c r="AR1669" s="77"/>
      <c r="AS1669" s="77"/>
      <c r="AT1669" s="77"/>
      <c r="AU1669" s="77"/>
      <c r="AV1669" s="77"/>
      <c r="AW1669" s="77"/>
      <c r="AX1669" s="77"/>
      <c r="AY1669" s="77"/>
      <c r="AZ1669" s="77"/>
      <c r="BA1669" s="77"/>
      <c r="BB1669" s="77"/>
      <c r="BC1669" s="77"/>
      <c r="BD1669" s="77"/>
      <c r="BE1669" s="77"/>
      <c r="BF1669" s="77"/>
      <c r="BG1669" s="77"/>
      <c r="BH1669" s="77"/>
      <c r="BI1669" s="77"/>
      <c r="BJ1669" s="77"/>
      <c r="BK1669" s="77"/>
      <c r="BL1669" s="77"/>
      <c r="BM1669" s="77"/>
      <c r="BN1669" s="77"/>
      <c r="BO1669" s="77"/>
      <c r="BP1669" s="77"/>
      <c r="BQ1669" s="77"/>
      <c r="BR1669" s="77"/>
      <c r="BS1669" s="77"/>
      <c r="BT1669" s="77"/>
      <c r="BU1669" s="77"/>
      <c r="BV1669" s="77"/>
      <c r="BW1669" s="77"/>
      <c r="BX1669" s="77"/>
      <c r="BY1669" s="77"/>
      <c r="BZ1669" s="77"/>
      <c r="CA1669" s="77"/>
      <c r="CB1669" s="77"/>
      <c r="CC1669" s="77"/>
      <c r="CD1669" s="77"/>
      <c r="CE1669" s="77"/>
      <c r="CF1669" s="77"/>
      <c r="CG1669" s="77"/>
      <c r="CH1669" s="77"/>
      <c r="CI1669" s="77"/>
      <c r="CJ1669" s="77"/>
      <c r="CK1669" s="77"/>
      <c r="CL1669" s="77"/>
      <c r="CN1669" s="78"/>
      <c r="CO1669" s="77"/>
      <c r="CP1669" s="77"/>
      <c r="CQ1669" s="77"/>
      <c r="CR1669" s="77"/>
      <c r="CS1669" s="77"/>
      <c r="CT1669" s="77"/>
      <c r="CU1669" s="77"/>
      <c r="CV1669" s="77"/>
      <c r="CW1669" s="77"/>
      <c r="CX1669" s="77"/>
      <c r="CY1669" s="77"/>
      <c r="CZ1669" s="77"/>
      <c r="DA1669" s="77"/>
      <c r="DB1669" s="77"/>
      <c r="DC1669" s="77"/>
      <c r="DD1669" s="77"/>
      <c r="DE1669" s="77"/>
      <c r="DF1669" s="77"/>
      <c r="DG1669" s="77"/>
      <c r="DH1669" s="77"/>
      <c r="DI1669" s="77"/>
      <c r="DJ1669" s="77"/>
      <c r="DK1669" s="77"/>
      <c r="DL1669" s="77"/>
    </row>
    <row r="1670" spans="1:116" x14ac:dyDescent="0.4">
      <c r="C1670" t="s">
        <v>234</v>
      </c>
      <c r="D1670" t="s">
        <v>776</v>
      </c>
      <c r="E1670" s="8" t="str">
        <f t="shared" si="2296"/>
        <v>1670 UEREV - S</v>
      </c>
      <c r="G1670" s="126" t="str">
        <f>"Change in "&amp;G1668</f>
        <v>Change in Unearned revenue - (Primary label)</v>
      </c>
      <c r="K1670" s="33">
        <f t="shared" ref="K1670:P1670" ca="1" si="2298">SUMIF($3:$3,K$2,1670:1670)</f>
        <v>821.91780821917803</v>
      </c>
      <c r="L1670" s="33">
        <f t="shared" ca="1" si="2298"/>
        <v>0</v>
      </c>
      <c r="M1670" s="33">
        <f t="shared" ca="1" si="2298"/>
        <v>0</v>
      </c>
      <c r="N1670" s="33">
        <f t="shared" ca="1" si="2298"/>
        <v>0</v>
      </c>
      <c r="O1670" s="33">
        <f t="shared" ca="1" si="2298"/>
        <v>0</v>
      </c>
      <c r="P1670" s="33">
        <f t="shared" ca="1" si="2298"/>
        <v>0</v>
      </c>
      <c r="R1670" s="33"/>
      <c r="S1670" s="77">
        <f t="shared" ref="S1670:AX1670" ca="1" si="2299">S1668-R1668</f>
        <v>821.91780821917803</v>
      </c>
      <c r="T1670" s="77">
        <f t="shared" ca="1" si="2299"/>
        <v>0</v>
      </c>
      <c r="U1670" s="77">
        <f t="shared" ca="1" si="2299"/>
        <v>0</v>
      </c>
      <c r="V1670" s="77">
        <f t="shared" ca="1" si="2299"/>
        <v>0</v>
      </c>
      <c r="W1670" s="77">
        <f t="shared" ca="1" si="2299"/>
        <v>0</v>
      </c>
      <c r="X1670" s="77">
        <f t="shared" ca="1" si="2299"/>
        <v>0</v>
      </c>
      <c r="Y1670" s="77">
        <f t="shared" ca="1" si="2299"/>
        <v>0</v>
      </c>
      <c r="Z1670" s="77">
        <f t="shared" ca="1" si="2299"/>
        <v>0</v>
      </c>
      <c r="AA1670" s="77">
        <f t="shared" ca="1" si="2299"/>
        <v>0</v>
      </c>
      <c r="AB1670" s="77">
        <f t="shared" ca="1" si="2299"/>
        <v>0</v>
      </c>
      <c r="AC1670" s="77">
        <f t="shared" ca="1" si="2299"/>
        <v>0</v>
      </c>
      <c r="AD1670" s="77">
        <f t="shared" ca="1" si="2299"/>
        <v>0</v>
      </c>
      <c r="AE1670" s="77">
        <f t="shared" ca="1" si="2299"/>
        <v>0</v>
      </c>
      <c r="AF1670" s="77">
        <f t="shared" ca="1" si="2299"/>
        <v>0</v>
      </c>
      <c r="AG1670" s="77">
        <f t="shared" ca="1" si="2299"/>
        <v>0</v>
      </c>
      <c r="AH1670" s="77">
        <f t="shared" ca="1" si="2299"/>
        <v>0</v>
      </c>
      <c r="AI1670" s="77">
        <f t="shared" ca="1" si="2299"/>
        <v>0</v>
      </c>
      <c r="AJ1670" s="77">
        <f t="shared" ca="1" si="2299"/>
        <v>0</v>
      </c>
      <c r="AK1670" s="77">
        <f t="shared" ca="1" si="2299"/>
        <v>0</v>
      </c>
      <c r="AL1670" s="77">
        <f t="shared" ca="1" si="2299"/>
        <v>0</v>
      </c>
      <c r="AM1670" s="77">
        <f t="shared" ca="1" si="2299"/>
        <v>0</v>
      </c>
      <c r="AN1670" s="77">
        <f t="shared" ca="1" si="2299"/>
        <v>0</v>
      </c>
      <c r="AO1670" s="77">
        <f t="shared" ca="1" si="2299"/>
        <v>0</v>
      </c>
      <c r="AP1670" s="77">
        <f t="shared" ca="1" si="2299"/>
        <v>0</v>
      </c>
      <c r="AQ1670" s="77">
        <f t="shared" ca="1" si="2299"/>
        <v>0</v>
      </c>
      <c r="AR1670" s="77">
        <f t="shared" ca="1" si="2299"/>
        <v>0</v>
      </c>
      <c r="AS1670" s="77">
        <f t="shared" ca="1" si="2299"/>
        <v>0</v>
      </c>
      <c r="AT1670" s="77">
        <f t="shared" ca="1" si="2299"/>
        <v>0</v>
      </c>
      <c r="AU1670" s="77">
        <f t="shared" ca="1" si="2299"/>
        <v>0</v>
      </c>
      <c r="AV1670" s="77">
        <f t="shared" ca="1" si="2299"/>
        <v>0</v>
      </c>
      <c r="AW1670" s="77">
        <f t="shared" ca="1" si="2299"/>
        <v>0</v>
      </c>
      <c r="AX1670" s="77">
        <f t="shared" ca="1" si="2299"/>
        <v>0</v>
      </c>
      <c r="AY1670" s="77">
        <f t="shared" ref="AY1670:CD1670" ca="1" si="2300">AY1668-AX1668</f>
        <v>0</v>
      </c>
      <c r="AZ1670" s="77">
        <f t="shared" ca="1" si="2300"/>
        <v>0</v>
      </c>
      <c r="BA1670" s="77">
        <f t="shared" ca="1" si="2300"/>
        <v>0</v>
      </c>
      <c r="BB1670" s="77">
        <f t="shared" ca="1" si="2300"/>
        <v>0</v>
      </c>
      <c r="BC1670" s="77">
        <f t="shared" ca="1" si="2300"/>
        <v>0</v>
      </c>
      <c r="BD1670" s="77">
        <f t="shared" ca="1" si="2300"/>
        <v>0</v>
      </c>
      <c r="BE1670" s="77">
        <f t="shared" ca="1" si="2300"/>
        <v>0</v>
      </c>
      <c r="BF1670" s="77">
        <f t="shared" ca="1" si="2300"/>
        <v>0</v>
      </c>
      <c r="BG1670" s="77">
        <f t="shared" ca="1" si="2300"/>
        <v>0</v>
      </c>
      <c r="BH1670" s="77">
        <f t="shared" ca="1" si="2300"/>
        <v>0</v>
      </c>
      <c r="BI1670" s="77">
        <f t="shared" ca="1" si="2300"/>
        <v>0</v>
      </c>
      <c r="BJ1670" s="77">
        <f t="shared" ca="1" si="2300"/>
        <v>0</v>
      </c>
      <c r="BK1670" s="77">
        <f t="shared" ca="1" si="2300"/>
        <v>0</v>
      </c>
      <c r="BL1670" s="77">
        <f t="shared" ca="1" si="2300"/>
        <v>0</v>
      </c>
      <c r="BM1670" s="77">
        <f t="shared" ca="1" si="2300"/>
        <v>0</v>
      </c>
      <c r="BN1670" s="77">
        <f t="shared" ca="1" si="2300"/>
        <v>0</v>
      </c>
      <c r="BO1670" s="77">
        <f t="shared" ca="1" si="2300"/>
        <v>0</v>
      </c>
      <c r="BP1670" s="77">
        <f t="shared" ca="1" si="2300"/>
        <v>0</v>
      </c>
      <c r="BQ1670" s="77">
        <f t="shared" ca="1" si="2300"/>
        <v>0</v>
      </c>
      <c r="BR1670" s="77">
        <f t="shared" ca="1" si="2300"/>
        <v>0</v>
      </c>
      <c r="BS1670" s="77">
        <f t="shared" ca="1" si="2300"/>
        <v>0</v>
      </c>
      <c r="BT1670" s="77">
        <f t="shared" ca="1" si="2300"/>
        <v>0</v>
      </c>
      <c r="BU1670" s="77">
        <f t="shared" ca="1" si="2300"/>
        <v>0</v>
      </c>
      <c r="BV1670" s="77">
        <f t="shared" ca="1" si="2300"/>
        <v>0</v>
      </c>
      <c r="BW1670" s="77">
        <f t="shared" ca="1" si="2300"/>
        <v>0</v>
      </c>
      <c r="BX1670" s="77">
        <f t="shared" ca="1" si="2300"/>
        <v>0</v>
      </c>
      <c r="BY1670" s="77">
        <f t="shared" ca="1" si="2300"/>
        <v>0</v>
      </c>
      <c r="BZ1670" s="77">
        <f t="shared" ca="1" si="2300"/>
        <v>0</v>
      </c>
      <c r="CA1670" s="77">
        <f t="shared" ca="1" si="2300"/>
        <v>0</v>
      </c>
      <c r="CB1670" s="77">
        <f t="shared" ca="1" si="2300"/>
        <v>0</v>
      </c>
      <c r="CC1670" s="77">
        <f t="shared" ca="1" si="2300"/>
        <v>0</v>
      </c>
      <c r="CD1670" s="77">
        <f t="shared" ca="1" si="2300"/>
        <v>0</v>
      </c>
      <c r="CE1670" s="77">
        <f t="shared" ref="CE1670:CL1670" ca="1" si="2301">CE1668-CD1668</f>
        <v>0</v>
      </c>
      <c r="CF1670" s="77">
        <f t="shared" ca="1" si="2301"/>
        <v>0</v>
      </c>
      <c r="CG1670" s="77">
        <f t="shared" ca="1" si="2301"/>
        <v>0</v>
      </c>
      <c r="CH1670" s="77">
        <f t="shared" ca="1" si="2301"/>
        <v>0</v>
      </c>
      <c r="CI1670" s="77">
        <f t="shared" ca="1" si="2301"/>
        <v>0</v>
      </c>
      <c r="CJ1670" s="77">
        <f t="shared" ca="1" si="2301"/>
        <v>0</v>
      </c>
      <c r="CK1670" s="77">
        <f t="shared" ca="1" si="2301"/>
        <v>0</v>
      </c>
      <c r="CL1670" s="77">
        <f t="shared" ca="1" si="2301"/>
        <v>0</v>
      </c>
      <c r="CO1670" s="77" t="e">
        <f t="shared" ref="CO1670:DL1670" ca="1" si="2302">CO1668-CN1668</f>
        <v>#N/A</v>
      </c>
      <c r="CP1670" s="77" t="e">
        <f t="shared" ca="1" si="2302"/>
        <v>#N/A</v>
      </c>
      <c r="CQ1670" s="77" t="e">
        <f t="shared" ca="1" si="2302"/>
        <v>#N/A</v>
      </c>
      <c r="CR1670" s="77" t="e">
        <f t="shared" ca="1" si="2302"/>
        <v>#N/A</v>
      </c>
      <c r="CS1670" s="77" t="e">
        <f t="shared" ca="1" si="2302"/>
        <v>#N/A</v>
      </c>
      <c r="CT1670" s="77" t="e">
        <f t="shared" ca="1" si="2302"/>
        <v>#N/A</v>
      </c>
      <c r="CU1670" s="77" t="e">
        <f t="shared" ca="1" si="2302"/>
        <v>#N/A</v>
      </c>
      <c r="CV1670" s="77" t="e">
        <f t="shared" ca="1" si="2302"/>
        <v>#N/A</v>
      </c>
      <c r="CW1670" s="77" t="e">
        <f t="shared" ca="1" si="2302"/>
        <v>#N/A</v>
      </c>
      <c r="CX1670" s="77" t="e">
        <f t="shared" ca="1" si="2302"/>
        <v>#N/A</v>
      </c>
      <c r="CY1670" s="77" t="e">
        <f t="shared" ca="1" si="2302"/>
        <v>#N/A</v>
      </c>
      <c r="CZ1670" s="77" t="e">
        <f t="shared" ca="1" si="2302"/>
        <v>#N/A</v>
      </c>
      <c r="DA1670" s="77" t="e">
        <f t="shared" ca="1" si="2302"/>
        <v>#N/A</v>
      </c>
      <c r="DB1670" s="77" t="e">
        <f t="shared" ca="1" si="2302"/>
        <v>#N/A</v>
      </c>
      <c r="DC1670" s="77" t="e">
        <f t="shared" ca="1" si="2302"/>
        <v>#N/A</v>
      </c>
      <c r="DD1670" s="77" t="e">
        <f t="shared" ca="1" si="2302"/>
        <v>#N/A</v>
      </c>
      <c r="DE1670" s="77" t="e">
        <f t="shared" ca="1" si="2302"/>
        <v>#N/A</v>
      </c>
      <c r="DF1670" s="77" t="e">
        <f t="shared" ca="1" si="2302"/>
        <v>#N/A</v>
      </c>
      <c r="DG1670" s="77" t="e">
        <f t="shared" ca="1" si="2302"/>
        <v>#N/A</v>
      </c>
      <c r="DH1670" s="77" t="e">
        <f t="shared" ca="1" si="2302"/>
        <v>#N/A</v>
      </c>
      <c r="DI1670" s="77" t="e">
        <f t="shared" ca="1" si="2302"/>
        <v>#N/A</v>
      </c>
      <c r="DJ1670" s="77" t="e">
        <f t="shared" ca="1" si="2302"/>
        <v>#N/A</v>
      </c>
      <c r="DK1670" s="77" t="e">
        <f t="shared" ca="1" si="2302"/>
        <v>#N/A</v>
      </c>
      <c r="DL1670" s="77" t="e">
        <f t="shared" ca="1" si="2302"/>
        <v>#N/A</v>
      </c>
    </row>
    <row r="1671" spans="1:116" x14ac:dyDescent="0.4">
      <c r="B1671" t="s">
        <v>244</v>
      </c>
      <c r="D1671" t="s">
        <v>776</v>
      </c>
      <c r="E1671" s="8" t="str">
        <f t="shared" si="2296"/>
        <v>1671 UEREV - S</v>
      </c>
      <c r="K1671" s="53"/>
      <c r="L1671" s="53"/>
      <c r="M1671" s="53"/>
      <c r="N1671" s="53"/>
      <c r="O1671" s="53"/>
      <c r="P1671" s="53"/>
      <c r="R1671" s="24"/>
      <c r="S1671" s="80"/>
      <c r="T1671" s="80"/>
      <c r="U1671" s="80"/>
      <c r="V1671" s="80"/>
      <c r="W1671" s="80"/>
      <c r="X1671" s="80"/>
      <c r="Y1671" s="80"/>
      <c r="Z1671" s="80"/>
      <c r="AA1671" s="80"/>
      <c r="AB1671" s="80"/>
      <c r="AC1671" s="80"/>
      <c r="AD1671" s="80"/>
      <c r="AE1671" s="80"/>
      <c r="AF1671" s="80"/>
      <c r="AG1671" s="80"/>
      <c r="AH1671" s="80"/>
      <c r="AI1671" s="80"/>
      <c r="AJ1671" s="80"/>
      <c r="AK1671" s="80"/>
      <c r="AL1671" s="80"/>
      <c r="AM1671" s="80"/>
      <c r="AN1671" s="80"/>
      <c r="AO1671" s="80"/>
      <c r="AP1671" s="80"/>
      <c r="AQ1671" s="80"/>
      <c r="AR1671" s="80"/>
      <c r="AS1671" s="80"/>
      <c r="AT1671" s="80"/>
      <c r="AU1671" s="80"/>
      <c r="AV1671" s="80"/>
      <c r="AW1671" s="80"/>
      <c r="AX1671" s="80"/>
      <c r="AY1671" s="80"/>
      <c r="AZ1671" s="80"/>
      <c r="BA1671" s="80"/>
      <c r="BB1671" s="80"/>
      <c r="BC1671" s="80"/>
      <c r="BD1671" s="80"/>
      <c r="BE1671" s="80"/>
      <c r="BF1671" s="80"/>
      <c r="BG1671" s="80"/>
      <c r="BH1671" s="80"/>
      <c r="BI1671" s="80"/>
      <c r="BJ1671" s="80"/>
      <c r="BK1671" s="80"/>
      <c r="BL1671" s="80"/>
      <c r="BM1671" s="80"/>
      <c r="BN1671" s="80"/>
      <c r="BO1671" s="80"/>
      <c r="BP1671" s="80"/>
      <c r="BQ1671" s="80"/>
      <c r="BR1671" s="80"/>
      <c r="BS1671" s="80"/>
      <c r="BT1671" s="80"/>
      <c r="BU1671" s="80"/>
      <c r="BV1671" s="80"/>
      <c r="BW1671" s="80"/>
      <c r="BX1671" s="80"/>
      <c r="BY1671" s="80"/>
      <c r="BZ1671" s="80"/>
      <c r="CA1671" s="80"/>
      <c r="CB1671" s="80"/>
      <c r="CC1671" s="80"/>
      <c r="CD1671" s="80"/>
      <c r="CE1671" s="80"/>
      <c r="CF1671" s="80"/>
      <c r="CG1671" s="80"/>
      <c r="CH1671" s="80"/>
      <c r="CI1671" s="80"/>
      <c r="CJ1671" s="80"/>
      <c r="CK1671" s="80"/>
      <c r="CL1671" s="80"/>
      <c r="CO1671" s="80"/>
      <c r="CP1671" s="80"/>
      <c r="CQ1671" s="80"/>
      <c r="CR1671" s="80"/>
      <c r="CS1671" s="80"/>
      <c r="CT1671" s="80"/>
      <c r="CU1671" s="80"/>
      <c r="CV1671" s="80"/>
      <c r="CW1671" s="80"/>
      <c r="CX1671" s="80"/>
      <c r="CY1671" s="80"/>
      <c r="CZ1671" s="80"/>
      <c r="DA1671" s="80"/>
      <c r="DB1671" s="80"/>
      <c r="DC1671" s="80"/>
      <c r="DD1671" s="80"/>
      <c r="DE1671" s="80"/>
      <c r="DF1671" s="80"/>
      <c r="DG1671" s="80"/>
      <c r="DH1671" s="80"/>
      <c r="DI1671" s="80"/>
      <c r="DJ1671" s="80"/>
      <c r="DK1671" s="80"/>
      <c r="DL1671" s="80"/>
    </row>
    <row r="1672" spans="1:116" x14ac:dyDescent="0.4">
      <c r="B1672" t="s">
        <v>332</v>
      </c>
      <c r="D1672" t="s">
        <v>776</v>
      </c>
      <c r="E1672" s="8" t="str">
        <f>ROW()&amp;" "&amp;D1672</f>
        <v>1672 UEREV - S</v>
      </c>
      <c r="G1672" s="8" t="str">
        <f>G1657</f>
        <v>(Primary label)</v>
      </c>
      <c r="S1672" s="72"/>
      <c r="T1672" s="72"/>
      <c r="U1672" s="72"/>
      <c r="V1672" s="72"/>
      <c r="W1672" s="72"/>
      <c r="X1672" s="72"/>
      <c r="Y1672" s="72"/>
      <c r="Z1672" s="72"/>
      <c r="AA1672" s="72"/>
      <c r="AB1672" s="72"/>
      <c r="AC1672" s="72"/>
      <c r="AD1672" s="72"/>
      <c r="AE1672" s="72"/>
      <c r="AF1672" s="72"/>
      <c r="AG1672" s="72"/>
      <c r="AH1672" s="72"/>
      <c r="AI1672" s="72"/>
      <c r="AJ1672" s="72"/>
      <c r="AK1672" s="72"/>
      <c r="AL1672" s="72"/>
      <c r="AM1672" s="72"/>
      <c r="AN1672" s="72"/>
      <c r="AO1672" s="72"/>
      <c r="AP1672" s="72"/>
      <c r="AQ1672" s="72"/>
      <c r="AR1672" s="72"/>
      <c r="AS1672" s="72"/>
      <c r="AT1672" s="72"/>
      <c r="AU1672" s="72"/>
      <c r="AV1672" s="72"/>
      <c r="AW1672" s="72"/>
      <c r="AX1672" s="72"/>
      <c r="AY1672" s="72"/>
      <c r="AZ1672" s="72"/>
      <c r="BA1672" s="72"/>
      <c r="BB1672" s="72"/>
      <c r="BC1672" s="72"/>
      <c r="BD1672" s="72"/>
      <c r="BE1672" s="72"/>
      <c r="BF1672" s="72"/>
      <c r="BG1672" s="72"/>
      <c r="BH1672" s="72"/>
      <c r="BI1672" s="72"/>
      <c r="BJ1672" s="72"/>
      <c r="BK1672" s="72"/>
      <c r="BL1672" s="72"/>
      <c r="BM1672" s="72"/>
      <c r="BN1672" s="72"/>
      <c r="BO1672" s="72"/>
      <c r="BP1672" s="72"/>
      <c r="BQ1672" s="72"/>
      <c r="BR1672" s="72"/>
      <c r="BS1672" s="72"/>
      <c r="BT1672" s="72"/>
      <c r="BU1672" s="72"/>
      <c r="BV1672" s="72"/>
      <c r="BW1672" s="72"/>
      <c r="BX1672" s="72"/>
      <c r="BY1672" s="72"/>
      <c r="BZ1672" s="72"/>
      <c r="CA1672" s="72"/>
      <c r="CB1672" s="72"/>
      <c r="CC1672" s="72"/>
      <c r="CD1672" s="72"/>
      <c r="CE1672" s="72"/>
      <c r="CF1672" s="72"/>
      <c r="CG1672" s="72"/>
      <c r="CH1672" s="72"/>
      <c r="CI1672" s="72"/>
      <c r="CJ1672" s="72"/>
      <c r="CK1672" s="72"/>
      <c r="CL1672" s="72"/>
      <c r="CO1672" s="72"/>
      <c r="CP1672" s="72"/>
      <c r="CQ1672" s="72"/>
      <c r="CR1672" s="72"/>
      <c r="CS1672" s="72"/>
      <c r="CT1672" s="72"/>
      <c r="CU1672" s="72"/>
      <c r="CV1672" s="72"/>
      <c r="CW1672" s="72"/>
      <c r="CX1672" s="72"/>
      <c r="CY1672" s="72"/>
      <c r="CZ1672" s="72"/>
      <c r="DA1672" s="72"/>
      <c r="DB1672" s="72"/>
      <c r="DC1672" s="72"/>
      <c r="DD1672" s="72"/>
      <c r="DE1672" s="72"/>
      <c r="DF1672" s="72"/>
      <c r="DG1672" s="72"/>
      <c r="DH1672" s="72"/>
      <c r="DI1672" s="72"/>
      <c r="DJ1672" s="72"/>
      <c r="DK1672" s="72"/>
      <c r="DL1672" s="72"/>
    </row>
    <row r="1673" spans="1:116" x14ac:dyDescent="0.4">
      <c r="B1673" t="s">
        <v>332</v>
      </c>
      <c r="D1673" t="s">
        <v>776</v>
      </c>
      <c r="E1673" s="8" t="str">
        <f>ROW()&amp;" "&amp;D1673</f>
        <v>1673 UEREV - S</v>
      </c>
      <c r="G1673" s="8" t="str">
        <f>G1658</f>
        <v>primary unit</v>
      </c>
      <c r="S1673" s="72"/>
      <c r="T1673" s="72"/>
      <c r="U1673" s="72"/>
      <c r="V1673" s="72"/>
      <c r="W1673" s="72"/>
      <c r="X1673" s="72"/>
      <c r="Y1673" s="72"/>
      <c r="Z1673" s="72"/>
      <c r="AA1673" s="72"/>
      <c r="AB1673" s="72"/>
      <c r="AC1673" s="72"/>
      <c r="AD1673" s="72"/>
      <c r="AE1673" s="72"/>
      <c r="AF1673" s="72"/>
      <c r="AG1673" s="72"/>
      <c r="AH1673" s="72"/>
      <c r="AI1673" s="72"/>
      <c r="AJ1673" s="72"/>
      <c r="AK1673" s="72"/>
      <c r="AL1673" s="72"/>
      <c r="AM1673" s="72"/>
      <c r="AN1673" s="72"/>
      <c r="AO1673" s="72"/>
      <c r="AP1673" s="72"/>
      <c r="AQ1673" s="72"/>
      <c r="AR1673" s="72"/>
      <c r="AS1673" s="72"/>
      <c r="AT1673" s="72"/>
      <c r="AU1673" s="72"/>
      <c r="AV1673" s="72"/>
      <c r="AW1673" s="72"/>
      <c r="AX1673" s="72"/>
      <c r="AY1673" s="72"/>
      <c r="AZ1673" s="72"/>
      <c r="BA1673" s="72"/>
      <c r="BB1673" s="72"/>
      <c r="BC1673" s="72"/>
      <c r="BD1673" s="72"/>
      <c r="BE1673" s="72"/>
      <c r="BF1673" s="72"/>
      <c r="BG1673" s="72"/>
      <c r="BH1673" s="72"/>
      <c r="BI1673" s="72"/>
      <c r="BJ1673" s="72"/>
      <c r="BK1673" s="72"/>
      <c r="BL1673" s="72"/>
      <c r="BM1673" s="72"/>
      <c r="BN1673" s="72"/>
      <c r="BO1673" s="72"/>
      <c r="BP1673" s="72"/>
      <c r="BQ1673" s="72"/>
      <c r="BR1673" s="72"/>
      <c r="BS1673" s="72"/>
      <c r="BT1673" s="72"/>
      <c r="BU1673" s="72"/>
      <c r="BV1673" s="72"/>
      <c r="BW1673" s="72"/>
      <c r="BX1673" s="72"/>
      <c r="BY1673" s="72"/>
      <c r="BZ1673" s="72"/>
      <c r="CA1673" s="72"/>
      <c r="CB1673" s="72"/>
      <c r="CC1673" s="72"/>
      <c r="CD1673" s="72"/>
      <c r="CE1673" s="72"/>
      <c r="CF1673" s="72"/>
      <c r="CG1673" s="72"/>
      <c r="CH1673" s="72"/>
      <c r="CI1673" s="72"/>
      <c r="CJ1673" s="72"/>
      <c r="CK1673" s="72"/>
      <c r="CL1673" s="72"/>
      <c r="CO1673" s="72"/>
      <c r="CP1673" s="72"/>
      <c r="CQ1673" s="72"/>
      <c r="CR1673" s="72"/>
      <c r="CS1673" s="72"/>
      <c r="CT1673" s="72"/>
      <c r="CU1673" s="72"/>
      <c r="CV1673" s="72"/>
      <c r="CW1673" s="72"/>
      <c r="CX1673" s="72"/>
      <c r="CY1673" s="72"/>
      <c r="CZ1673" s="72"/>
      <c r="DA1673" s="72"/>
      <c r="DB1673" s="72"/>
      <c r="DC1673" s="72"/>
      <c r="DD1673" s="72"/>
      <c r="DE1673" s="72"/>
      <c r="DF1673" s="72"/>
      <c r="DG1673" s="72"/>
      <c r="DH1673" s="72"/>
      <c r="DI1673" s="72"/>
      <c r="DJ1673" s="72"/>
      <c r="DK1673" s="72"/>
      <c r="DL1673" s="72"/>
    </row>
    <row r="1674" spans="1:116" x14ac:dyDescent="0.4">
      <c r="B1674" t="s">
        <v>332</v>
      </c>
      <c r="D1674" t="s">
        <v>776</v>
      </c>
      <c r="E1674" s="8" t="str">
        <f t="shared" si="2296"/>
        <v>1674 UEREV - S</v>
      </c>
      <c r="G1674" s="8" t="str">
        <f>G1659</f>
        <v>Primary revenue driver</v>
      </c>
      <c r="S1674" s="76" t="str">
        <f t="shared" ref="S1674:AX1674" si="2303">S1659</f>
        <v>S$16</v>
      </c>
      <c r="T1674" s="76" t="str">
        <f t="shared" si="2303"/>
        <v>T$16</v>
      </c>
      <c r="U1674" s="76" t="str">
        <f t="shared" si="2303"/>
        <v>U$16</v>
      </c>
      <c r="V1674" s="76" t="str">
        <f t="shared" si="2303"/>
        <v>V$16</v>
      </c>
      <c r="W1674" s="76" t="str">
        <f t="shared" si="2303"/>
        <v>W$16</v>
      </c>
      <c r="X1674" s="76" t="str">
        <f t="shared" si="2303"/>
        <v>X$16</v>
      </c>
      <c r="Y1674" s="76" t="str">
        <f t="shared" si="2303"/>
        <v>Y$16</v>
      </c>
      <c r="Z1674" s="76" t="str">
        <f t="shared" si="2303"/>
        <v>Z$16</v>
      </c>
      <c r="AA1674" s="76" t="str">
        <f t="shared" si="2303"/>
        <v>AA$16</v>
      </c>
      <c r="AB1674" s="76" t="str">
        <f t="shared" si="2303"/>
        <v>AB$16</v>
      </c>
      <c r="AC1674" s="76" t="str">
        <f t="shared" si="2303"/>
        <v>AC$16</v>
      </c>
      <c r="AD1674" s="76" t="str">
        <f t="shared" si="2303"/>
        <v>AD$16</v>
      </c>
      <c r="AE1674" s="76" t="str">
        <f t="shared" si="2303"/>
        <v>AE$16</v>
      </c>
      <c r="AF1674" s="76" t="str">
        <f t="shared" si="2303"/>
        <v>AF$16</v>
      </c>
      <c r="AG1674" s="76" t="str">
        <f t="shared" si="2303"/>
        <v>AG$16</v>
      </c>
      <c r="AH1674" s="76" t="str">
        <f t="shared" si="2303"/>
        <v>AH$16</v>
      </c>
      <c r="AI1674" s="76" t="str">
        <f t="shared" si="2303"/>
        <v>AI$16</v>
      </c>
      <c r="AJ1674" s="76" t="str">
        <f t="shared" si="2303"/>
        <v>AJ$16</v>
      </c>
      <c r="AK1674" s="76" t="str">
        <f t="shared" si="2303"/>
        <v>AK$16</v>
      </c>
      <c r="AL1674" s="76" t="str">
        <f t="shared" si="2303"/>
        <v>AL$16</v>
      </c>
      <c r="AM1674" s="76" t="str">
        <f t="shared" si="2303"/>
        <v>AM$16</v>
      </c>
      <c r="AN1674" s="76" t="str">
        <f t="shared" si="2303"/>
        <v>AN$16</v>
      </c>
      <c r="AO1674" s="76" t="str">
        <f t="shared" si="2303"/>
        <v>AO$16</v>
      </c>
      <c r="AP1674" s="76" t="str">
        <f t="shared" si="2303"/>
        <v>AP$16</v>
      </c>
      <c r="AQ1674" s="76" t="str">
        <f t="shared" si="2303"/>
        <v>AQ$16</v>
      </c>
      <c r="AR1674" s="76" t="str">
        <f t="shared" si="2303"/>
        <v>AR$16</v>
      </c>
      <c r="AS1674" s="76" t="str">
        <f t="shared" si="2303"/>
        <v>AS$16</v>
      </c>
      <c r="AT1674" s="76" t="str">
        <f t="shared" si="2303"/>
        <v>AT$16</v>
      </c>
      <c r="AU1674" s="76" t="str">
        <f t="shared" si="2303"/>
        <v>AU$16</v>
      </c>
      <c r="AV1674" s="76" t="str">
        <f t="shared" si="2303"/>
        <v>AV$16</v>
      </c>
      <c r="AW1674" s="76" t="str">
        <f t="shared" si="2303"/>
        <v>AW$16</v>
      </c>
      <c r="AX1674" s="76" t="str">
        <f t="shared" si="2303"/>
        <v>AX$16</v>
      </c>
      <c r="AY1674" s="76" t="str">
        <f t="shared" ref="AY1674:CD1674" si="2304">AY1659</f>
        <v>AY$16</v>
      </c>
      <c r="AZ1674" s="76" t="str">
        <f t="shared" si="2304"/>
        <v>AZ$16</v>
      </c>
      <c r="BA1674" s="76" t="str">
        <f t="shared" si="2304"/>
        <v>BA$16</v>
      </c>
      <c r="BB1674" s="76" t="str">
        <f t="shared" si="2304"/>
        <v>BB$16</v>
      </c>
      <c r="BC1674" s="76" t="str">
        <f t="shared" si="2304"/>
        <v>BC$16</v>
      </c>
      <c r="BD1674" s="76" t="str">
        <f t="shared" si="2304"/>
        <v>BD$16</v>
      </c>
      <c r="BE1674" s="76" t="str">
        <f t="shared" si="2304"/>
        <v>BE$16</v>
      </c>
      <c r="BF1674" s="76" t="str">
        <f t="shared" si="2304"/>
        <v>BF$16</v>
      </c>
      <c r="BG1674" s="76" t="str">
        <f t="shared" si="2304"/>
        <v>BG$16</v>
      </c>
      <c r="BH1674" s="76" t="str">
        <f t="shared" si="2304"/>
        <v>BH$16</v>
      </c>
      <c r="BI1674" s="76" t="str">
        <f t="shared" si="2304"/>
        <v>BI$16</v>
      </c>
      <c r="BJ1674" s="76" t="str">
        <f t="shared" si="2304"/>
        <v>BJ$16</v>
      </c>
      <c r="BK1674" s="76" t="str">
        <f t="shared" si="2304"/>
        <v>BK$16</v>
      </c>
      <c r="BL1674" s="76" t="str">
        <f t="shared" si="2304"/>
        <v>BL$16</v>
      </c>
      <c r="BM1674" s="76" t="str">
        <f t="shared" si="2304"/>
        <v>BM$16</v>
      </c>
      <c r="BN1674" s="76" t="str">
        <f t="shared" si="2304"/>
        <v>BN$16</v>
      </c>
      <c r="BO1674" s="76" t="str">
        <f t="shared" si="2304"/>
        <v>BO$16</v>
      </c>
      <c r="BP1674" s="76" t="str">
        <f t="shared" si="2304"/>
        <v>BP$16</v>
      </c>
      <c r="BQ1674" s="76" t="str">
        <f t="shared" si="2304"/>
        <v>BQ$16</v>
      </c>
      <c r="BR1674" s="76" t="str">
        <f t="shared" si="2304"/>
        <v>BR$16</v>
      </c>
      <c r="BS1674" s="76" t="str">
        <f t="shared" si="2304"/>
        <v>BS$16</v>
      </c>
      <c r="BT1674" s="76" t="str">
        <f t="shared" si="2304"/>
        <v>BT$16</v>
      </c>
      <c r="BU1674" s="76" t="str">
        <f t="shared" si="2304"/>
        <v>BU$16</v>
      </c>
      <c r="BV1674" s="76" t="str">
        <f t="shared" si="2304"/>
        <v>BV$16</v>
      </c>
      <c r="BW1674" s="76" t="str">
        <f t="shared" si="2304"/>
        <v>BW$16</v>
      </c>
      <c r="BX1674" s="76" t="str">
        <f t="shared" si="2304"/>
        <v>BX$16</v>
      </c>
      <c r="BY1674" s="76" t="str">
        <f t="shared" si="2304"/>
        <v>BY$16</v>
      </c>
      <c r="BZ1674" s="76" t="str">
        <f t="shared" si="2304"/>
        <v>BZ$16</v>
      </c>
      <c r="CA1674" s="76" t="str">
        <f t="shared" si="2304"/>
        <v>CA$16</v>
      </c>
      <c r="CB1674" s="76" t="str">
        <f t="shared" si="2304"/>
        <v>CB$16</v>
      </c>
      <c r="CC1674" s="76" t="str">
        <f t="shared" si="2304"/>
        <v>CC$16</v>
      </c>
      <c r="CD1674" s="76" t="str">
        <f t="shared" si="2304"/>
        <v>CD$16</v>
      </c>
      <c r="CE1674" s="76" t="str">
        <f t="shared" ref="CE1674:CL1674" si="2305">CE1659</f>
        <v>CE$16</v>
      </c>
      <c r="CF1674" s="76" t="str">
        <f t="shared" si="2305"/>
        <v>CF$16</v>
      </c>
      <c r="CG1674" s="76" t="str">
        <f t="shared" si="2305"/>
        <v>CG$16</v>
      </c>
      <c r="CH1674" s="76" t="str">
        <f t="shared" si="2305"/>
        <v>CH$16</v>
      </c>
      <c r="CI1674" s="76" t="str">
        <f t="shared" si="2305"/>
        <v>CI$16</v>
      </c>
      <c r="CJ1674" s="76" t="str">
        <f t="shared" si="2305"/>
        <v>CJ$16</v>
      </c>
      <c r="CK1674" s="76" t="str">
        <f t="shared" si="2305"/>
        <v>CK$16</v>
      </c>
      <c r="CL1674" s="76" t="str">
        <f t="shared" si="2305"/>
        <v>CL$16</v>
      </c>
      <c r="CO1674" s="76" t="str">
        <f t="shared" ref="CO1674:DK1674" si="2306">CO1659</f>
        <v>CO$16</v>
      </c>
      <c r="CP1674" s="76" t="str">
        <f t="shared" si="2306"/>
        <v>CP$16</v>
      </c>
      <c r="CQ1674" s="76" t="str">
        <f t="shared" si="2306"/>
        <v>CQ$16</v>
      </c>
      <c r="CR1674" s="76" t="str">
        <f t="shared" si="2306"/>
        <v>CR$16</v>
      </c>
      <c r="CS1674" s="76" t="str">
        <f t="shared" si="2306"/>
        <v>CS$16</v>
      </c>
      <c r="CT1674" s="76" t="str">
        <f t="shared" si="2306"/>
        <v>CT$16</v>
      </c>
      <c r="CU1674" s="76" t="str">
        <f t="shared" si="2306"/>
        <v>CU$16</v>
      </c>
      <c r="CV1674" s="76" t="str">
        <f t="shared" si="2306"/>
        <v>CV$16</v>
      </c>
      <c r="CW1674" s="76" t="str">
        <f t="shared" si="2306"/>
        <v>CW$16</v>
      </c>
      <c r="CX1674" s="76" t="str">
        <f t="shared" si="2306"/>
        <v>CX$16</v>
      </c>
      <c r="CY1674" s="76" t="str">
        <f t="shared" si="2306"/>
        <v>CY$16</v>
      </c>
      <c r="CZ1674" s="76" t="str">
        <f t="shared" si="2306"/>
        <v>CZ$16</v>
      </c>
      <c r="DA1674" s="76" t="str">
        <f t="shared" si="2306"/>
        <v>DA$16</v>
      </c>
      <c r="DB1674" s="76" t="str">
        <f t="shared" si="2306"/>
        <v>DB$16</v>
      </c>
      <c r="DC1674" s="76" t="str">
        <f t="shared" si="2306"/>
        <v>DC$16</v>
      </c>
      <c r="DD1674" s="76" t="str">
        <f t="shared" si="2306"/>
        <v>DD$16</v>
      </c>
      <c r="DE1674" s="76" t="str">
        <f t="shared" si="2306"/>
        <v>DE$16</v>
      </c>
      <c r="DF1674" s="76" t="str">
        <f t="shared" si="2306"/>
        <v>DF$16</v>
      </c>
      <c r="DG1674" s="76" t="str">
        <f t="shared" si="2306"/>
        <v>DG$16</v>
      </c>
      <c r="DH1674" s="76" t="str">
        <f t="shared" si="2306"/>
        <v>DH$16</v>
      </c>
      <c r="DI1674" s="76" t="str">
        <f t="shared" si="2306"/>
        <v>DI$16</v>
      </c>
      <c r="DJ1674" s="76" t="str">
        <f t="shared" si="2306"/>
        <v>DJ$16</v>
      </c>
      <c r="DK1674" s="76" t="str">
        <f t="shared" si="2306"/>
        <v>DK$16</v>
      </c>
      <c r="DL1674" s="76" t="str">
        <f t="shared" ref="DL1674" si="2307">DL1659</f>
        <v>DL$16</v>
      </c>
    </row>
    <row r="1675" spans="1:116" x14ac:dyDescent="0.4">
      <c r="B1675" t="s">
        <v>332</v>
      </c>
      <c r="D1675" t="s">
        <v>776</v>
      </c>
      <c r="E1675" s="8" t="str">
        <f t="shared" si="2296"/>
        <v>1675 UEREV - S</v>
      </c>
      <c r="G1675" s="8" t="str">
        <f>G1660</f>
        <v>Primary volume driver</v>
      </c>
      <c r="H1675" s="12"/>
      <c r="I1675" s="60"/>
      <c r="J1675" s="60"/>
      <c r="K1675" s="34"/>
      <c r="L1675" s="34"/>
      <c r="M1675" s="34"/>
      <c r="N1675" s="34"/>
      <c r="O1675" s="34"/>
      <c r="P1675" s="34"/>
      <c r="R1675" s="15"/>
      <c r="S1675" s="76" t="str">
        <f t="shared" ref="S1675:AX1675" si="2308">S1660</f>
        <v>S$17</v>
      </c>
      <c r="T1675" s="76" t="str">
        <f t="shared" si="2308"/>
        <v>T$17</v>
      </c>
      <c r="U1675" s="76" t="str">
        <f t="shared" si="2308"/>
        <v>U$17</v>
      </c>
      <c r="V1675" s="76" t="str">
        <f t="shared" si="2308"/>
        <v>V$17</v>
      </c>
      <c r="W1675" s="76" t="str">
        <f t="shared" si="2308"/>
        <v>W$17</v>
      </c>
      <c r="X1675" s="76" t="str">
        <f t="shared" si="2308"/>
        <v>X$17</v>
      </c>
      <c r="Y1675" s="76" t="str">
        <f t="shared" si="2308"/>
        <v>Y$17</v>
      </c>
      <c r="Z1675" s="76" t="str">
        <f t="shared" si="2308"/>
        <v>Z$17</v>
      </c>
      <c r="AA1675" s="76" t="str">
        <f t="shared" si="2308"/>
        <v>AA$17</v>
      </c>
      <c r="AB1675" s="76" t="str">
        <f t="shared" si="2308"/>
        <v>AB$17</v>
      </c>
      <c r="AC1675" s="76" t="str">
        <f t="shared" si="2308"/>
        <v>AC$17</v>
      </c>
      <c r="AD1675" s="76" t="str">
        <f t="shared" si="2308"/>
        <v>AD$17</v>
      </c>
      <c r="AE1675" s="76" t="str">
        <f t="shared" si="2308"/>
        <v>AE$17</v>
      </c>
      <c r="AF1675" s="76" t="str">
        <f t="shared" si="2308"/>
        <v>AF$17</v>
      </c>
      <c r="AG1675" s="76" t="str">
        <f t="shared" si="2308"/>
        <v>AG$17</v>
      </c>
      <c r="AH1675" s="76" t="str">
        <f t="shared" si="2308"/>
        <v>AH$17</v>
      </c>
      <c r="AI1675" s="76" t="str">
        <f t="shared" si="2308"/>
        <v>AI$17</v>
      </c>
      <c r="AJ1675" s="76" t="str">
        <f t="shared" si="2308"/>
        <v>AJ$17</v>
      </c>
      <c r="AK1675" s="76" t="str">
        <f t="shared" si="2308"/>
        <v>AK$17</v>
      </c>
      <c r="AL1675" s="76" t="str">
        <f t="shared" si="2308"/>
        <v>AL$17</v>
      </c>
      <c r="AM1675" s="76" t="str">
        <f t="shared" si="2308"/>
        <v>AM$17</v>
      </c>
      <c r="AN1675" s="76" t="str">
        <f t="shared" si="2308"/>
        <v>AN$17</v>
      </c>
      <c r="AO1675" s="76" t="str">
        <f t="shared" si="2308"/>
        <v>AO$17</v>
      </c>
      <c r="AP1675" s="76" t="str">
        <f t="shared" si="2308"/>
        <v>AP$17</v>
      </c>
      <c r="AQ1675" s="76" t="str">
        <f t="shared" si="2308"/>
        <v>AQ$17</v>
      </c>
      <c r="AR1675" s="76" t="str">
        <f t="shared" si="2308"/>
        <v>AR$17</v>
      </c>
      <c r="AS1675" s="76" t="str">
        <f t="shared" si="2308"/>
        <v>AS$17</v>
      </c>
      <c r="AT1675" s="76" t="str">
        <f t="shared" si="2308"/>
        <v>AT$17</v>
      </c>
      <c r="AU1675" s="76" t="str">
        <f t="shared" si="2308"/>
        <v>AU$17</v>
      </c>
      <c r="AV1675" s="76" t="str">
        <f t="shared" si="2308"/>
        <v>AV$17</v>
      </c>
      <c r="AW1675" s="76" t="str">
        <f t="shared" si="2308"/>
        <v>AW$17</v>
      </c>
      <c r="AX1675" s="76" t="str">
        <f t="shared" si="2308"/>
        <v>AX$17</v>
      </c>
      <c r="AY1675" s="76" t="str">
        <f t="shared" ref="AY1675:CD1675" si="2309">AY1660</f>
        <v>AY$17</v>
      </c>
      <c r="AZ1675" s="76" t="str">
        <f t="shared" si="2309"/>
        <v>AZ$17</v>
      </c>
      <c r="BA1675" s="76" t="str">
        <f t="shared" si="2309"/>
        <v>BA$17</v>
      </c>
      <c r="BB1675" s="76" t="str">
        <f t="shared" si="2309"/>
        <v>BB$17</v>
      </c>
      <c r="BC1675" s="76" t="str">
        <f t="shared" si="2309"/>
        <v>BC$17</v>
      </c>
      <c r="BD1675" s="76" t="str">
        <f t="shared" si="2309"/>
        <v>BD$17</v>
      </c>
      <c r="BE1675" s="76" t="str">
        <f t="shared" si="2309"/>
        <v>BE$17</v>
      </c>
      <c r="BF1675" s="76" t="str">
        <f t="shared" si="2309"/>
        <v>BF$17</v>
      </c>
      <c r="BG1675" s="76" t="str">
        <f t="shared" si="2309"/>
        <v>BG$17</v>
      </c>
      <c r="BH1675" s="76" t="str">
        <f t="shared" si="2309"/>
        <v>BH$17</v>
      </c>
      <c r="BI1675" s="76" t="str">
        <f t="shared" si="2309"/>
        <v>BI$17</v>
      </c>
      <c r="BJ1675" s="76" t="str">
        <f t="shared" si="2309"/>
        <v>BJ$17</v>
      </c>
      <c r="BK1675" s="76" t="str">
        <f t="shared" si="2309"/>
        <v>BK$17</v>
      </c>
      <c r="BL1675" s="76" t="str">
        <f t="shared" si="2309"/>
        <v>BL$17</v>
      </c>
      <c r="BM1675" s="76" t="str">
        <f t="shared" si="2309"/>
        <v>BM$17</v>
      </c>
      <c r="BN1675" s="76" t="str">
        <f t="shared" si="2309"/>
        <v>BN$17</v>
      </c>
      <c r="BO1675" s="76" t="str">
        <f t="shared" si="2309"/>
        <v>BO$17</v>
      </c>
      <c r="BP1675" s="76" t="str">
        <f t="shared" si="2309"/>
        <v>BP$17</v>
      </c>
      <c r="BQ1675" s="76" t="str">
        <f t="shared" si="2309"/>
        <v>BQ$17</v>
      </c>
      <c r="BR1675" s="76" t="str">
        <f t="shared" si="2309"/>
        <v>BR$17</v>
      </c>
      <c r="BS1675" s="76" t="str">
        <f t="shared" si="2309"/>
        <v>BS$17</v>
      </c>
      <c r="BT1675" s="76" t="str">
        <f t="shared" si="2309"/>
        <v>BT$17</v>
      </c>
      <c r="BU1675" s="76" t="str">
        <f t="shared" si="2309"/>
        <v>BU$17</v>
      </c>
      <c r="BV1675" s="76" t="str">
        <f t="shared" si="2309"/>
        <v>BV$17</v>
      </c>
      <c r="BW1675" s="76" t="str">
        <f t="shared" si="2309"/>
        <v>BW$17</v>
      </c>
      <c r="BX1675" s="76" t="str">
        <f t="shared" si="2309"/>
        <v>BX$17</v>
      </c>
      <c r="BY1675" s="76" t="str">
        <f t="shared" si="2309"/>
        <v>BY$17</v>
      </c>
      <c r="BZ1675" s="76" t="str">
        <f t="shared" si="2309"/>
        <v>BZ$17</v>
      </c>
      <c r="CA1675" s="76" t="str">
        <f t="shared" si="2309"/>
        <v>CA$17</v>
      </c>
      <c r="CB1675" s="76" t="str">
        <f t="shared" si="2309"/>
        <v>CB$17</v>
      </c>
      <c r="CC1675" s="76" t="str">
        <f t="shared" si="2309"/>
        <v>CC$17</v>
      </c>
      <c r="CD1675" s="76" t="str">
        <f t="shared" si="2309"/>
        <v>CD$17</v>
      </c>
      <c r="CE1675" s="76" t="str">
        <f t="shared" ref="CE1675:CL1675" si="2310">CE1660</f>
        <v>CE$17</v>
      </c>
      <c r="CF1675" s="76" t="str">
        <f t="shared" si="2310"/>
        <v>CF$17</v>
      </c>
      <c r="CG1675" s="76" t="str">
        <f t="shared" si="2310"/>
        <v>CG$17</v>
      </c>
      <c r="CH1675" s="76" t="str">
        <f t="shared" si="2310"/>
        <v>CH$17</v>
      </c>
      <c r="CI1675" s="76" t="str">
        <f t="shared" si="2310"/>
        <v>CI$17</v>
      </c>
      <c r="CJ1675" s="76" t="str">
        <f t="shared" si="2310"/>
        <v>CJ$17</v>
      </c>
      <c r="CK1675" s="76" t="str">
        <f t="shared" si="2310"/>
        <v>CK$17</v>
      </c>
      <c r="CL1675" s="76" t="str">
        <f t="shared" si="2310"/>
        <v>CL$17</v>
      </c>
      <c r="CN1675" s="60"/>
      <c r="CO1675" s="76" t="str">
        <f t="shared" ref="CO1675:DK1675" si="2311">CO1660</f>
        <v>CO$17</v>
      </c>
      <c r="CP1675" s="76" t="str">
        <f t="shared" si="2311"/>
        <v>CP$17</v>
      </c>
      <c r="CQ1675" s="76" t="str">
        <f t="shared" si="2311"/>
        <v>CQ$17</v>
      </c>
      <c r="CR1675" s="76" t="str">
        <f t="shared" si="2311"/>
        <v>CR$17</v>
      </c>
      <c r="CS1675" s="76" t="str">
        <f t="shared" si="2311"/>
        <v>CS$17</v>
      </c>
      <c r="CT1675" s="76" t="str">
        <f t="shared" si="2311"/>
        <v>CT$17</v>
      </c>
      <c r="CU1675" s="76" t="str">
        <f t="shared" si="2311"/>
        <v>CU$17</v>
      </c>
      <c r="CV1675" s="76" t="str">
        <f t="shared" si="2311"/>
        <v>CV$17</v>
      </c>
      <c r="CW1675" s="76" t="str">
        <f t="shared" si="2311"/>
        <v>CW$17</v>
      </c>
      <c r="CX1675" s="76" t="str">
        <f t="shared" si="2311"/>
        <v>CX$17</v>
      </c>
      <c r="CY1675" s="76" t="str">
        <f t="shared" si="2311"/>
        <v>CY$17</v>
      </c>
      <c r="CZ1675" s="76" t="str">
        <f t="shared" si="2311"/>
        <v>CZ$17</v>
      </c>
      <c r="DA1675" s="76" t="str">
        <f t="shared" si="2311"/>
        <v>DA$17</v>
      </c>
      <c r="DB1675" s="76" t="str">
        <f t="shared" si="2311"/>
        <v>DB$17</v>
      </c>
      <c r="DC1675" s="76" t="str">
        <f t="shared" si="2311"/>
        <v>DC$17</v>
      </c>
      <c r="DD1675" s="76" t="str">
        <f t="shared" si="2311"/>
        <v>DD$17</v>
      </c>
      <c r="DE1675" s="76" t="str">
        <f t="shared" si="2311"/>
        <v>DE$17</v>
      </c>
      <c r="DF1675" s="76" t="str">
        <f t="shared" si="2311"/>
        <v>DF$17</v>
      </c>
      <c r="DG1675" s="76" t="str">
        <f t="shared" si="2311"/>
        <v>DG$17</v>
      </c>
      <c r="DH1675" s="76" t="str">
        <f t="shared" si="2311"/>
        <v>DH$17</v>
      </c>
      <c r="DI1675" s="76" t="str">
        <f t="shared" si="2311"/>
        <v>DI$17</v>
      </c>
      <c r="DJ1675" s="76" t="str">
        <f t="shared" si="2311"/>
        <v>DJ$17</v>
      </c>
      <c r="DK1675" s="76" t="str">
        <f t="shared" si="2311"/>
        <v>DK$17</v>
      </c>
      <c r="DL1675" s="76" t="str">
        <f t="shared" ref="DL1675" si="2312">DL1660</f>
        <v>DL$17</v>
      </c>
    </row>
    <row r="1676" spans="1:116" x14ac:dyDescent="0.4">
      <c r="B1676" t="s">
        <v>332</v>
      </c>
      <c r="D1676" t="s">
        <v>776</v>
      </c>
      <c r="E1676" s="8" t="str">
        <f t="shared" ref="E1676:E1679" si="2313">ROW()&amp;" "&amp;D1676</f>
        <v>1676 UEREV - S</v>
      </c>
      <c r="G1676" s="89" t="str">
        <f>G1665</f>
        <v xml:space="preserve">Simple unearned revenue - revenue </v>
      </c>
      <c r="H1676" s="12"/>
      <c r="I1676" s="60"/>
      <c r="J1676" s="60"/>
      <c r="K1676" s="15"/>
      <c r="L1676" s="15"/>
      <c r="M1676" s="15"/>
      <c r="N1676" s="15"/>
      <c r="O1676" s="15"/>
      <c r="P1676" s="15"/>
      <c r="R1676" s="15"/>
      <c r="S1676" s="76">
        <f t="shared" ref="S1676:AX1676" si="2314">S1661</f>
        <v>0</v>
      </c>
      <c r="T1676" s="76">
        <f t="shared" si="2314"/>
        <v>0</v>
      </c>
      <c r="U1676" s="76">
        <f t="shared" si="2314"/>
        <v>0</v>
      </c>
      <c r="V1676" s="76">
        <f t="shared" si="2314"/>
        <v>0</v>
      </c>
      <c r="W1676" s="76">
        <f t="shared" si="2314"/>
        <v>0</v>
      </c>
      <c r="X1676" s="76">
        <f t="shared" si="2314"/>
        <v>0</v>
      </c>
      <c r="Y1676" s="76">
        <f t="shared" si="2314"/>
        <v>0</v>
      </c>
      <c r="Z1676" s="76">
        <f t="shared" si="2314"/>
        <v>0</v>
      </c>
      <c r="AA1676" s="76">
        <f t="shared" si="2314"/>
        <v>0</v>
      </c>
      <c r="AB1676" s="76">
        <f t="shared" si="2314"/>
        <v>0</v>
      </c>
      <c r="AC1676" s="76">
        <f t="shared" si="2314"/>
        <v>0</v>
      </c>
      <c r="AD1676" s="76">
        <f t="shared" si="2314"/>
        <v>0</v>
      </c>
      <c r="AE1676" s="76">
        <f t="shared" si="2314"/>
        <v>0</v>
      </c>
      <c r="AF1676" s="76">
        <f t="shared" si="2314"/>
        <v>0</v>
      </c>
      <c r="AG1676" s="76">
        <f t="shared" si="2314"/>
        <v>0</v>
      </c>
      <c r="AH1676" s="76">
        <f t="shared" si="2314"/>
        <v>0</v>
      </c>
      <c r="AI1676" s="76">
        <f t="shared" si="2314"/>
        <v>0</v>
      </c>
      <c r="AJ1676" s="76">
        <f t="shared" si="2314"/>
        <v>0</v>
      </c>
      <c r="AK1676" s="76">
        <f t="shared" si="2314"/>
        <v>0</v>
      </c>
      <c r="AL1676" s="76">
        <f t="shared" si="2314"/>
        <v>0</v>
      </c>
      <c r="AM1676" s="76">
        <f t="shared" si="2314"/>
        <v>0</v>
      </c>
      <c r="AN1676" s="76">
        <f t="shared" si="2314"/>
        <v>0</v>
      </c>
      <c r="AO1676" s="76">
        <f t="shared" si="2314"/>
        <v>0</v>
      </c>
      <c r="AP1676" s="76">
        <f t="shared" si="2314"/>
        <v>0</v>
      </c>
      <c r="AQ1676" s="76">
        <f t="shared" si="2314"/>
        <v>0</v>
      </c>
      <c r="AR1676" s="76">
        <f t="shared" si="2314"/>
        <v>0</v>
      </c>
      <c r="AS1676" s="76">
        <f t="shared" si="2314"/>
        <v>0</v>
      </c>
      <c r="AT1676" s="76">
        <f t="shared" si="2314"/>
        <v>0</v>
      </c>
      <c r="AU1676" s="76">
        <f t="shared" si="2314"/>
        <v>0</v>
      </c>
      <c r="AV1676" s="76">
        <f t="shared" si="2314"/>
        <v>0</v>
      </c>
      <c r="AW1676" s="76">
        <f t="shared" si="2314"/>
        <v>0</v>
      </c>
      <c r="AX1676" s="76">
        <f t="shared" si="2314"/>
        <v>0</v>
      </c>
      <c r="AY1676" s="76">
        <f t="shared" ref="AY1676:CD1676" si="2315">AY1661</f>
        <v>0</v>
      </c>
      <c r="AZ1676" s="76">
        <f t="shared" si="2315"/>
        <v>0</v>
      </c>
      <c r="BA1676" s="76">
        <f t="shared" si="2315"/>
        <v>0</v>
      </c>
      <c r="BB1676" s="76">
        <f t="shared" si="2315"/>
        <v>0</v>
      </c>
      <c r="BC1676" s="76">
        <f t="shared" si="2315"/>
        <v>0</v>
      </c>
      <c r="BD1676" s="76">
        <f t="shared" si="2315"/>
        <v>0</v>
      </c>
      <c r="BE1676" s="76">
        <f t="shared" si="2315"/>
        <v>0</v>
      </c>
      <c r="BF1676" s="76">
        <f t="shared" si="2315"/>
        <v>0</v>
      </c>
      <c r="BG1676" s="76">
        <f t="shared" si="2315"/>
        <v>0</v>
      </c>
      <c r="BH1676" s="76">
        <f t="shared" si="2315"/>
        <v>0</v>
      </c>
      <c r="BI1676" s="76">
        <f t="shared" si="2315"/>
        <v>0</v>
      </c>
      <c r="BJ1676" s="76">
        <f t="shared" si="2315"/>
        <v>0</v>
      </c>
      <c r="BK1676" s="76">
        <f t="shared" si="2315"/>
        <v>0</v>
      </c>
      <c r="BL1676" s="76">
        <f t="shared" si="2315"/>
        <v>0</v>
      </c>
      <c r="BM1676" s="76">
        <f t="shared" si="2315"/>
        <v>0</v>
      </c>
      <c r="BN1676" s="76">
        <f t="shared" si="2315"/>
        <v>0</v>
      </c>
      <c r="BO1676" s="76">
        <f t="shared" si="2315"/>
        <v>0</v>
      </c>
      <c r="BP1676" s="76">
        <f t="shared" si="2315"/>
        <v>0</v>
      </c>
      <c r="BQ1676" s="76">
        <f t="shared" si="2315"/>
        <v>0</v>
      </c>
      <c r="BR1676" s="76">
        <f t="shared" si="2315"/>
        <v>0</v>
      </c>
      <c r="BS1676" s="76">
        <f t="shared" si="2315"/>
        <v>0</v>
      </c>
      <c r="BT1676" s="76">
        <f t="shared" si="2315"/>
        <v>0</v>
      </c>
      <c r="BU1676" s="76">
        <f t="shared" si="2315"/>
        <v>0</v>
      </c>
      <c r="BV1676" s="76">
        <f t="shared" si="2315"/>
        <v>0</v>
      </c>
      <c r="BW1676" s="76">
        <f t="shared" si="2315"/>
        <v>0</v>
      </c>
      <c r="BX1676" s="76">
        <f t="shared" si="2315"/>
        <v>0</v>
      </c>
      <c r="BY1676" s="76">
        <f t="shared" si="2315"/>
        <v>0</v>
      </c>
      <c r="BZ1676" s="76">
        <f t="shared" si="2315"/>
        <v>0</v>
      </c>
      <c r="CA1676" s="76">
        <f t="shared" si="2315"/>
        <v>0</v>
      </c>
      <c r="CB1676" s="76">
        <f t="shared" si="2315"/>
        <v>0</v>
      </c>
      <c r="CC1676" s="76">
        <f t="shared" si="2315"/>
        <v>0</v>
      </c>
      <c r="CD1676" s="76">
        <f t="shared" si="2315"/>
        <v>0</v>
      </c>
      <c r="CE1676" s="76">
        <f t="shared" ref="CE1676:CL1676" si="2316">CE1661</f>
        <v>0</v>
      </c>
      <c r="CF1676" s="76">
        <f t="shared" si="2316"/>
        <v>0</v>
      </c>
      <c r="CG1676" s="76">
        <f t="shared" si="2316"/>
        <v>0</v>
      </c>
      <c r="CH1676" s="76">
        <f t="shared" si="2316"/>
        <v>0</v>
      </c>
      <c r="CI1676" s="76">
        <f t="shared" si="2316"/>
        <v>0</v>
      </c>
      <c r="CJ1676" s="76">
        <f t="shared" si="2316"/>
        <v>0</v>
      </c>
      <c r="CK1676" s="76">
        <f t="shared" si="2316"/>
        <v>0</v>
      </c>
      <c r="CL1676" s="76">
        <f t="shared" si="2316"/>
        <v>0</v>
      </c>
      <c r="CN1676" s="60"/>
      <c r="CO1676" s="76">
        <f t="shared" ref="CO1676:DL1676" si="2317">CO174</f>
        <v>0</v>
      </c>
      <c r="CP1676" s="76">
        <f t="shared" si="2317"/>
        <v>0</v>
      </c>
      <c r="CQ1676" s="76">
        <f t="shared" si="2317"/>
        <v>0</v>
      </c>
      <c r="CR1676" s="76">
        <f t="shared" si="2317"/>
        <v>0</v>
      </c>
      <c r="CS1676" s="76">
        <f t="shared" si="2317"/>
        <v>0</v>
      </c>
      <c r="CT1676" s="76">
        <f t="shared" si="2317"/>
        <v>0</v>
      </c>
      <c r="CU1676" s="76">
        <f t="shared" si="2317"/>
        <v>0</v>
      </c>
      <c r="CV1676" s="76">
        <f t="shared" si="2317"/>
        <v>0</v>
      </c>
      <c r="CW1676" s="76">
        <f t="shared" si="2317"/>
        <v>0</v>
      </c>
      <c r="CX1676" s="76">
        <f t="shared" si="2317"/>
        <v>0</v>
      </c>
      <c r="CY1676" s="76">
        <f t="shared" si="2317"/>
        <v>0</v>
      </c>
      <c r="CZ1676" s="76">
        <f t="shared" si="2317"/>
        <v>0</v>
      </c>
      <c r="DA1676" s="76">
        <f t="shared" si="2317"/>
        <v>0</v>
      </c>
      <c r="DB1676" s="76">
        <f t="shared" si="2317"/>
        <v>0</v>
      </c>
      <c r="DC1676" s="76">
        <f t="shared" si="2317"/>
        <v>0</v>
      </c>
      <c r="DD1676" s="76">
        <f t="shared" si="2317"/>
        <v>0</v>
      </c>
      <c r="DE1676" s="76">
        <f t="shared" si="2317"/>
        <v>0</v>
      </c>
      <c r="DF1676" s="76">
        <f t="shared" si="2317"/>
        <v>0</v>
      </c>
      <c r="DG1676" s="76">
        <f t="shared" si="2317"/>
        <v>0</v>
      </c>
      <c r="DH1676" s="76">
        <f t="shared" si="2317"/>
        <v>0</v>
      </c>
      <c r="DI1676" s="76">
        <f t="shared" si="2317"/>
        <v>0</v>
      </c>
      <c r="DJ1676" s="76">
        <f t="shared" si="2317"/>
        <v>0</v>
      </c>
      <c r="DK1676" s="76">
        <f t="shared" si="2317"/>
        <v>0</v>
      </c>
      <c r="DL1676" s="76">
        <f t="shared" si="2317"/>
        <v>0</v>
      </c>
    </row>
    <row r="1677" spans="1:116" x14ac:dyDescent="0.4">
      <c r="B1677" t="s">
        <v>332</v>
      </c>
      <c r="D1677" t="s">
        <v>776</v>
      </c>
      <c r="E1677" s="8" t="str">
        <f t="shared" ref="E1677" si="2318">ROW()&amp;" "&amp;D1677</f>
        <v>1677 UEREV - S</v>
      </c>
      <c r="G1677" s="241" t="str">
        <f>IFERROR(SUBSTITUTE(TRIM(MID(G1665, SEARCH("-", G1665) + 1, LEN(G1665))),":",""),"no unit")</f>
        <v>revenue</v>
      </c>
      <c r="H1677" s="12"/>
      <c r="I1677" s="60"/>
      <c r="J1677" s="60"/>
      <c r="K1677" s="15"/>
      <c r="L1677" s="15"/>
      <c r="M1677" s="15"/>
      <c r="N1677" s="15"/>
      <c r="O1677" s="15"/>
      <c r="P1677" s="15"/>
      <c r="R1677" s="15"/>
      <c r="S1677" s="76"/>
      <c r="T1677" s="76"/>
      <c r="U1677" s="76"/>
      <c r="V1677" s="76"/>
      <c r="W1677" s="76"/>
      <c r="X1677" s="76"/>
      <c r="Y1677" s="76"/>
      <c r="Z1677" s="76"/>
      <c r="AA1677" s="76"/>
      <c r="AB1677" s="76"/>
      <c r="AC1677" s="76"/>
      <c r="AD1677" s="76"/>
      <c r="AE1677" s="76"/>
      <c r="AF1677" s="76"/>
      <c r="AG1677" s="76"/>
      <c r="AH1677" s="76"/>
      <c r="AI1677" s="76"/>
      <c r="AJ1677" s="76"/>
      <c r="AK1677" s="76"/>
      <c r="AL1677" s="76"/>
      <c r="AM1677" s="76"/>
      <c r="AN1677" s="76"/>
      <c r="AO1677" s="76"/>
      <c r="AP1677" s="76"/>
      <c r="AQ1677" s="76"/>
      <c r="AR1677" s="76"/>
      <c r="AS1677" s="76"/>
      <c r="AT1677" s="76"/>
      <c r="AU1677" s="76"/>
      <c r="AV1677" s="76"/>
      <c r="AW1677" s="76"/>
      <c r="AX1677" s="76"/>
      <c r="AY1677" s="76"/>
      <c r="AZ1677" s="76"/>
      <c r="BA1677" s="76"/>
      <c r="BB1677" s="76"/>
      <c r="BC1677" s="76"/>
      <c r="BD1677" s="76"/>
      <c r="BE1677" s="76"/>
      <c r="BF1677" s="76"/>
      <c r="BG1677" s="76"/>
      <c r="BH1677" s="76"/>
      <c r="BI1677" s="76"/>
      <c r="BJ1677" s="76"/>
      <c r="BK1677" s="76"/>
      <c r="BL1677" s="76"/>
      <c r="BM1677" s="76"/>
      <c r="BN1677" s="76"/>
      <c r="BO1677" s="76"/>
      <c r="BP1677" s="76"/>
      <c r="BQ1677" s="76"/>
      <c r="BR1677" s="76"/>
      <c r="BS1677" s="76"/>
      <c r="BT1677" s="76"/>
      <c r="BU1677" s="76"/>
      <c r="BV1677" s="76"/>
      <c r="BW1677" s="76"/>
      <c r="BX1677" s="76"/>
      <c r="BY1677" s="76"/>
      <c r="BZ1677" s="76"/>
      <c r="CA1677" s="76"/>
      <c r="CB1677" s="76"/>
      <c r="CC1677" s="76"/>
      <c r="CD1677" s="76"/>
      <c r="CE1677" s="76"/>
      <c r="CF1677" s="76"/>
      <c r="CG1677" s="76"/>
      <c r="CH1677" s="76"/>
      <c r="CI1677" s="76"/>
      <c r="CJ1677" s="76"/>
      <c r="CK1677" s="76"/>
      <c r="CL1677" s="76"/>
      <c r="CN1677" s="60"/>
      <c r="CO1677" s="76"/>
      <c r="CP1677" s="76"/>
      <c r="CQ1677" s="76"/>
      <c r="CR1677" s="76"/>
      <c r="CS1677" s="76"/>
      <c r="CT1677" s="76"/>
      <c r="CU1677" s="76"/>
      <c r="CV1677" s="76"/>
      <c r="CW1677" s="76"/>
      <c r="CX1677" s="76"/>
      <c r="CY1677" s="76"/>
      <c r="CZ1677" s="76"/>
      <c r="DA1677" s="76"/>
      <c r="DB1677" s="76"/>
      <c r="DC1677" s="76"/>
      <c r="DD1677" s="76"/>
      <c r="DE1677" s="76"/>
      <c r="DF1677" s="76"/>
      <c r="DG1677" s="76"/>
      <c r="DH1677" s="76"/>
      <c r="DI1677" s="76"/>
      <c r="DJ1677" s="76"/>
      <c r="DK1677" s="76"/>
      <c r="DL1677" s="76"/>
    </row>
    <row r="1678" spans="1:116" x14ac:dyDescent="0.4">
      <c r="B1678" t="s">
        <v>332</v>
      </c>
      <c r="D1678" t="s">
        <v>776</v>
      </c>
      <c r="E1678" s="8" t="str">
        <f t="shared" si="2313"/>
        <v>1678 UEREV - S</v>
      </c>
      <c r="G1678" s="8" t="str">
        <f>G1663</f>
        <v>Secondary revenue driver</v>
      </c>
      <c r="H1678" s="12"/>
      <c r="I1678" s="60"/>
      <c r="J1678" s="60"/>
      <c r="K1678" s="15"/>
      <c r="L1678" s="15"/>
      <c r="M1678" s="15"/>
      <c r="N1678" s="15"/>
      <c r="O1678" s="15"/>
      <c r="P1678" s="15"/>
      <c r="R1678" s="15"/>
      <c r="S1678" s="203" t="str">
        <f t="shared" ref="S1678:AX1678" si="2319">ADDRESS(ROW(S1671),COLUMN(S1671),2)</f>
        <v>S$1671</v>
      </c>
      <c r="T1678" s="203" t="str">
        <f t="shared" si="2319"/>
        <v>T$1671</v>
      </c>
      <c r="U1678" s="203" t="str">
        <f t="shared" si="2319"/>
        <v>U$1671</v>
      </c>
      <c r="V1678" s="203" t="str">
        <f t="shared" si="2319"/>
        <v>V$1671</v>
      </c>
      <c r="W1678" s="203" t="str">
        <f t="shared" si="2319"/>
        <v>W$1671</v>
      </c>
      <c r="X1678" s="203" t="str">
        <f t="shared" si="2319"/>
        <v>X$1671</v>
      </c>
      <c r="Y1678" s="203" t="str">
        <f t="shared" si="2319"/>
        <v>Y$1671</v>
      </c>
      <c r="Z1678" s="203" t="str">
        <f t="shared" si="2319"/>
        <v>Z$1671</v>
      </c>
      <c r="AA1678" s="203" t="str">
        <f t="shared" si="2319"/>
        <v>AA$1671</v>
      </c>
      <c r="AB1678" s="203" t="str">
        <f t="shared" si="2319"/>
        <v>AB$1671</v>
      </c>
      <c r="AC1678" s="203" t="str">
        <f t="shared" si="2319"/>
        <v>AC$1671</v>
      </c>
      <c r="AD1678" s="203" t="str">
        <f t="shared" si="2319"/>
        <v>AD$1671</v>
      </c>
      <c r="AE1678" s="203" t="str">
        <f t="shared" si="2319"/>
        <v>AE$1671</v>
      </c>
      <c r="AF1678" s="203" t="str">
        <f t="shared" si="2319"/>
        <v>AF$1671</v>
      </c>
      <c r="AG1678" s="203" t="str">
        <f t="shared" si="2319"/>
        <v>AG$1671</v>
      </c>
      <c r="AH1678" s="203" t="str">
        <f t="shared" si="2319"/>
        <v>AH$1671</v>
      </c>
      <c r="AI1678" s="203" t="str">
        <f t="shared" si="2319"/>
        <v>AI$1671</v>
      </c>
      <c r="AJ1678" s="203" t="str">
        <f t="shared" si="2319"/>
        <v>AJ$1671</v>
      </c>
      <c r="AK1678" s="203" t="str">
        <f t="shared" si="2319"/>
        <v>AK$1671</v>
      </c>
      <c r="AL1678" s="203" t="str">
        <f t="shared" si="2319"/>
        <v>AL$1671</v>
      </c>
      <c r="AM1678" s="203" t="str">
        <f t="shared" si="2319"/>
        <v>AM$1671</v>
      </c>
      <c r="AN1678" s="203" t="str">
        <f t="shared" si="2319"/>
        <v>AN$1671</v>
      </c>
      <c r="AO1678" s="203" t="str">
        <f t="shared" si="2319"/>
        <v>AO$1671</v>
      </c>
      <c r="AP1678" s="203" t="str">
        <f t="shared" si="2319"/>
        <v>AP$1671</v>
      </c>
      <c r="AQ1678" s="203" t="str">
        <f t="shared" si="2319"/>
        <v>AQ$1671</v>
      </c>
      <c r="AR1678" s="203" t="str">
        <f t="shared" si="2319"/>
        <v>AR$1671</v>
      </c>
      <c r="AS1678" s="203" t="str">
        <f t="shared" si="2319"/>
        <v>AS$1671</v>
      </c>
      <c r="AT1678" s="203" t="str">
        <f t="shared" si="2319"/>
        <v>AT$1671</v>
      </c>
      <c r="AU1678" s="203" t="str">
        <f t="shared" si="2319"/>
        <v>AU$1671</v>
      </c>
      <c r="AV1678" s="203" t="str">
        <f t="shared" si="2319"/>
        <v>AV$1671</v>
      </c>
      <c r="AW1678" s="203" t="str">
        <f t="shared" si="2319"/>
        <v>AW$1671</v>
      </c>
      <c r="AX1678" s="203" t="str">
        <f t="shared" si="2319"/>
        <v>AX$1671</v>
      </c>
      <c r="AY1678" s="203" t="str">
        <f t="shared" ref="AY1678:CD1678" si="2320">ADDRESS(ROW(AY1671),COLUMN(AY1671),2)</f>
        <v>AY$1671</v>
      </c>
      <c r="AZ1678" s="203" t="str">
        <f t="shared" si="2320"/>
        <v>AZ$1671</v>
      </c>
      <c r="BA1678" s="203" t="str">
        <f t="shared" si="2320"/>
        <v>BA$1671</v>
      </c>
      <c r="BB1678" s="203" t="str">
        <f t="shared" si="2320"/>
        <v>BB$1671</v>
      </c>
      <c r="BC1678" s="203" t="str">
        <f t="shared" si="2320"/>
        <v>BC$1671</v>
      </c>
      <c r="BD1678" s="203" t="str">
        <f t="shared" si="2320"/>
        <v>BD$1671</v>
      </c>
      <c r="BE1678" s="203" t="str">
        <f t="shared" si="2320"/>
        <v>BE$1671</v>
      </c>
      <c r="BF1678" s="203" t="str">
        <f t="shared" si="2320"/>
        <v>BF$1671</v>
      </c>
      <c r="BG1678" s="203" t="str">
        <f t="shared" si="2320"/>
        <v>BG$1671</v>
      </c>
      <c r="BH1678" s="203" t="str">
        <f t="shared" si="2320"/>
        <v>BH$1671</v>
      </c>
      <c r="BI1678" s="203" t="str">
        <f t="shared" si="2320"/>
        <v>BI$1671</v>
      </c>
      <c r="BJ1678" s="203" t="str">
        <f t="shared" si="2320"/>
        <v>BJ$1671</v>
      </c>
      <c r="BK1678" s="203" t="str">
        <f t="shared" si="2320"/>
        <v>BK$1671</v>
      </c>
      <c r="BL1678" s="203" t="str">
        <f t="shared" si="2320"/>
        <v>BL$1671</v>
      </c>
      <c r="BM1678" s="203" t="str">
        <f t="shared" si="2320"/>
        <v>BM$1671</v>
      </c>
      <c r="BN1678" s="203" t="str">
        <f t="shared" si="2320"/>
        <v>BN$1671</v>
      </c>
      <c r="BO1678" s="203" t="str">
        <f t="shared" si="2320"/>
        <v>BO$1671</v>
      </c>
      <c r="BP1678" s="203" t="str">
        <f t="shared" si="2320"/>
        <v>BP$1671</v>
      </c>
      <c r="BQ1678" s="203" t="str">
        <f t="shared" si="2320"/>
        <v>BQ$1671</v>
      </c>
      <c r="BR1678" s="203" t="str">
        <f t="shared" si="2320"/>
        <v>BR$1671</v>
      </c>
      <c r="BS1678" s="203" t="str">
        <f t="shared" si="2320"/>
        <v>BS$1671</v>
      </c>
      <c r="BT1678" s="203" t="str">
        <f t="shared" si="2320"/>
        <v>BT$1671</v>
      </c>
      <c r="BU1678" s="203" t="str">
        <f t="shared" si="2320"/>
        <v>BU$1671</v>
      </c>
      <c r="BV1678" s="203" t="str">
        <f t="shared" si="2320"/>
        <v>BV$1671</v>
      </c>
      <c r="BW1678" s="203" t="str">
        <f t="shared" si="2320"/>
        <v>BW$1671</v>
      </c>
      <c r="BX1678" s="203" t="str">
        <f t="shared" si="2320"/>
        <v>BX$1671</v>
      </c>
      <c r="BY1678" s="203" t="str">
        <f t="shared" si="2320"/>
        <v>BY$1671</v>
      </c>
      <c r="BZ1678" s="203" t="str">
        <f t="shared" si="2320"/>
        <v>BZ$1671</v>
      </c>
      <c r="CA1678" s="203" t="str">
        <f t="shared" si="2320"/>
        <v>CA$1671</v>
      </c>
      <c r="CB1678" s="203" t="str">
        <f t="shared" si="2320"/>
        <v>CB$1671</v>
      </c>
      <c r="CC1678" s="203" t="str">
        <f t="shared" si="2320"/>
        <v>CC$1671</v>
      </c>
      <c r="CD1678" s="203" t="str">
        <f t="shared" si="2320"/>
        <v>CD$1671</v>
      </c>
      <c r="CE1678" s="203" t="str">
        <f t="shared" ref="CE1678:CL1678" si="2321">ADDRESS(ROW(CE1671),COLUMN(CE1671),2)</f>
        <v>CE$1671</v>
      </c>
      <c r="CF1678" s="203" t="str">
        <f t="shared" si="2321"/>
        <v>CF$1671</v>
      </c>
      <c r="CG1678" s="203" t="str">
        <f t="shared" si="2321"/>
        <v>CG$1671</v>
      </c>
      <c r="CH1678" s="203" t="str">
        <f t="shared" si="2321"/>
        <v>CH$1671</v>
      </c>
      <c r="CI1678" s="203" t="str">
        <f t="shared" si="2321"/>
        <v>CI$1671</v>
      </c>
      <c r="CJ1678" s="203" t="str">
        <f t="shared" si="2321"/>
        <v>CJ$1671</v>
      </c>
      <c r="CK1678" s="203" t="str">
        <f t="shared" si="2321"/>
        <v>CK$1671</v>
      </c>
      <c r="CL1678" s="203" t="str">
        <f t="shared" si="2321"/>
        <v>CL$1671</v>
      </c>
      <c r="CN1678" s="60"/>
      <c r="CO1678" s="203" t="str">
        <f t="shared" ref="CO1678:DL1678" si="2322">ADDRESS(ROW(CO250),COLUMN(CO250),2)</f>
        <v>CO$250</v>
      </c>
      <c r="CP1678" s="203" t="str">
        <f t="shared" si="2322"/>
        <v>CP$250</v>
      </c>
      <c r="CQ1678" s="203" t="str">
        <f t="shared" si="2322"/>
        <v>CQ$250</v>
      </c>
      <c r="CR1678" s="203" t="str">
        <f t="shared" si="2322"/>
        <v>CR$250</v>
      </c>
      <c r="CS1678" s="203" t="str">
        <f t="shared" si="2322"/>
        <v>CS$250</v>
      </c>
      <c r="CT1678" s="203" t="str">
        <f t="shared" si="2322"/>
        <v>CT$250</v>
      </c>
      <c r="CU1678" s="203" t="str">
        <f t="shared" si="2322"/>
        <v>CU$250</v>
      </c>
      <c r="CV1678" s="203" t="str">
        <f t="shared" si="2322"/>
        <v>CV$250</v>
      </c>
      <c r="CW1678" s="203" t="str">
        <f t="shared" si="2322"/>
        <v>CW$250</v>
      </c>
      <c r="CX1678" s="203" t="str">
        <f t="shared" si="2322"/>
        <v>CX$250</v>
      </c>
      <c r="CY1678" s="203" t="str">
        <f t="shared" si="2322"/>
        <v>CY$250</v>
      </c>
      <c r="CZ1678" s="203" t="str">
        <f t="shared" si="2322"/>
        <v>CZ$250</v>
      </c>
      <c r="DA1678" s="203" t="str">
        <f t="shared" si="2322"/>
        <v>DA$250</v>
      </c>
      <c r="DB1678" s="203" t="str">
        <f t="shared" si="2322"/>
        <v>DB$250</v>
      </c>
      <c r="DC1678" s="203" t="str">
        <f t="shared" si="2322"/>
        <v>DC$250</v>
      </c>
      <c r="DD1678" s="203" t="str">
        <f t="shared" si="2322"/>
        <v>DD$250</v>
      </c>
      <c r="DE1678" s="203" t="str">
        <f t="shared" si="2322"/>
        <v>DE$250</v>
      </c>
      <c r="DF1678" s="203" t="str">
        <f t="shared" si="2322"/>
        <v>DF$250</v>
      </c>
      <c r="DG1678" s="203" t="str">
        <f t="shared" si="2322"/>
        <v>DG$250</v>
      </c>
      <c r="DH1678" s="203" t="str">
        <f t="shared" si="2322"/>
        <v>DH$250</v>
      </c>
      <c r="DI1678" s="203" t="str">
        <f t="shared" si="2322"/>
        <v>DI$250</v>
      </c>
      <c r="DJ1678" s="203" t="str">
        <f t="shared" si="2322"/>
        <v>DJ$250</v>
      </c>
      <c r="DK1678" s="203" t="str">
        <f t="shared" si="2322"/>
        <v>DK$250</v>
      </c>
      <c r="DL1678" s="203" t="str">
        <f t="shared" si="2322"/>
        <v>DL$250</v>
      </c>
    </row>
    <row r="1679" spans="1:116" x14ac:dyDescent="0.4">
      <c r="B1679" t="s">
        <v>332</v>
      </c>
      <c r="D1679" t="s">
        <v>776</v>
      </c>
      <c r="E1679" s="8" t="str">
        <f t="shared" si="2313"/>
        <v>1679 UEREV - S</v>
      </c>
      <c r="G1679" s="8" t="str">
        <f>G1664</f>
        <v>Secondary volume driver</v>
      </c>
      <c r="H1679" s="12"/>
      <c r="I1679" s="60"/>
      <c r="J1679" s="60"/>
      <c r="K1679" s="15"/>
      <c r="L1679" s="15"/>
      <c r="M1679" s="15"/>
      <c r="N1679" s="15"/>
      <c r="O1679" s="15"/>
      <c r="P1679" s="15"/>
      <c r="R1679" s="15"/>
      <c r="S1679" s="76" t="str">
        <f t="shared" ref="S1679:AX1679" si="2323">S1664</f>
        <v>S$19</v>
      </c>
      <c r="T1679" s="76" t="str">
        <f t="shared" si="2323"/>
        <v>T$19</v>
      </c>
      <c r="U1679" s="76" t="str">
        <f t="shared" si="2323"/>
        <v>U$19</v>
      </c>
      <c r="V1679" s="76" t="str">
        <f t="shared" si="2323"/>
        <v>V$19</v>
      </c>
      <c r="W1679" s="76" t="str">
        <f t="shared" si="2323"/>
        <v>W$19</v>
      </c>
      <c r="X1679" s="76" t="str">
        <f t="shared" si="2323"/>
        <v>X$19</v>
      </c>
      <c r="Y1679" s="76" t="str">
        <f t="shared" si="2323"/>
        <v>Y$19</v>
      </c>
      <c r="Z1679" s="76" t="str">
        <f t="shared" si="2323"/>
        <v>Z$19</v>
      </c>
      <c r="AA1679" s="76" t="str">
        <f t="shared" si="2323"/>
        <v>AA$19</v>
      </c>
      <c r="AB1679" s="76" t="str">
        <f t="shared" si="2323"/>
        <v>AB$19</v>
      </c>
      <c r="AC1679" s="76" t="str">
        <f t="shared" si="2323"/>
        <v>AC$19</v>
      </c>
      <c r="AD1679" s="76" t="str">
        <f t="shared" si="2323"/>
        <v>AD$19</v>
      </c>
      <c r="AE1679" s="76" t="str">
        <f t="shared" si="2323"/>
        <v>AE$19</v>
      </c>
      <c r="AF1679" s="76" t="str">
        <f t="shared" si="2323"/>
        <v>AF$19</v>
      </c>
      <c r="AG1679" s="76" t="str">
        <f t="shared" si="2323"/>
        <v>AG$19</v>
      </c>
      <c r="AH1679" s="76" t="str">
        <f t="shared" si="2323"/>
        <v>AH$19</v>
      </c>
      <c r="AI1679" s="76" t="str">
        <f t="shared" si="2323"/>
        <v>AI$19</v>
      </c>
      <c r="AJ1679" s="76" t="str">
        <f t="shared" si="2323"/>
        <v>AJ$19</v>
      </c>
      <c r="AK1679" s="76" t="str">
        <f t="shared" si="2323"/>
        <v>AK$19</v>
      </c>
      <c r="AL1679" s="76" t="str">
        <f t="shared" si="2323"/>
        <v>AL$19</v>
      </c>
      <c r="AM1679" s="76" t="str">
        <f t="shared" si="2323"/>
        <v>AM$19</v>
      </c>
      <c r="AN1679" s="76" t="str">
        <f t="shared" si="2323"/>
        <v>AN$19</v>
      </c>
      <c r="AO1679" s="76" t="str">
        <f t="shared" si="2323"/>
        <v>AO$19</v>
      </c>
      <c r="AP1679" s="76" t="str">
        <f t="shared" si="2323"/>
        <v>AP$19</v>
      </c>
      <c r="AQ1679" s="76" t="str">
        <f t="shared" si="2323"/>
        <v>AQ$19</v>
      </c>
      <c r="AR1679" s="76" t="str">
        <f t="shared" si="2323"/>
        <v>AR$19</v>
      </c>
      <c r="AS1679" s="76" t="str">
        <f t="shared" si="2323"/>
        <v>AS$19</v>
      </c>
      <c r="AT1679" s="76" t="str">
        <f t="shared" si="2323"/>
        <v>AT$19</v>
      </c>
      <c r="AU1679" s="76" t="str">
        <f t="shared" si="2323"/>
        <v>AU$19</v>
      </c>
      <c r="AV1679" s="76" t="str">
        <f t="shared" si="2323"/>
        <v>AV$19</v>
      </c>
      <c r="AW1679" s="76" t="str">
        <f t="shared" si="2323"/>
        <v>AW$19</v>
      </c>
      <c r="AX1679" s="76" t="str">
        <f t="shared" si="2323"/>
        <v>AX$19</v>
      </c>
      <c r="AY1679" s="76" t="str">
        <f t="shared" ref="AY1679:CD1679" si="2324">AY1664</f>
        <v>AY$19</v>
      </c>
      <c r="AZ1679" s="76" t="str">
        <f t="shared" si="2324"/>
        <v>AZ$19</v>
      </c>
      <c r="BA1679" s="76" t="str">
        <f t="shared" si="2324"/>
        <v>BA$19</v>
      </c>
      <c r="BB1679" s="76" t="str">
        <f t="shared" si="2324"/>
        <v>BB$19</v>
      </c>
      <c r="BC1679" s="76" t="str">
        <f t="shared" si="2324"/>
        <v>BC$19</v>
      </c>
      <c r="BD1679" s="76" t="str">
        <f t="shared" si="2324"/>
        <v>BD$19</v>
      </c>
      <c r="BE1679" s="76" t="str">
        <f t="shared" si="2324"/>
        <v>BE$19</v>
      </c>
      <c r="BF1679" s="76" t="str">
        <f t="shared" si="2324"/>
        <v>BF$19</v>
      </c>
      <c r="BG1679" s="76" t="str">
        <f t="shared" si="2324"/>
        <v>BG$19</v>
      </c>
      <c r="BH1679" s="76" t="str">
        <f t="shared" si="2324"/>
        <v>BH$19</v>
      </c>
      <c r="BI1679" s="76" t="str">
        <f t="shared" si="2324"/>
        <v>BI$19</v>
      </c>
      <c r="BJ1679" s="76" t="str">
        <f t="shared" si="2324"/>
        <v>BJ$19</v>
      </c>
      <c r="BK1679" s="76" t="str">
        <f t="shared" si="2324"/>
        <v>BK$19</v>
      </c>
      <c r="BL1679" s="76" t="str">
        <f t="shared" si="2324"/>
        <v>BL$19</v>
      </c>
      <c r="BM1679" s="76" t="str">
        <f t="shared" si="2324"/>
        <v>BM$19</v>
      </c>
      <c r="BN1679" s="76" t="str">
        <f t="shared" si="2324"/>
        <v>BN$19</v>
      </c>
      <c r="BO1679" s="76" t="str">
        <f t="shared" si="2324"/>
        <v>BO$19</v>
      </c>
      <c r="BP1679" s="76" t="str">
        <f t="shared" si="2324"/>
        <v>BP$19</v>
      </c>
      <c r="BQ1679" s="76" t="str">
        <f t="shared" si="2324"/>
        <v>BQ$19</v>
      </c>
      <c r="BR1679" s="76" t="str">
        <f t="shared" si="2324"/>
        <v>BR$19</v>
      </c>
      <c r="BS1679" s="76" t="str">
        <f t="shared" si="2324"/>
        <v>BS$19</v>
      </c>
      <c r="BT1679" s="76" t="str">
        <f t="shared" si="2324"/>
        <v>BT$19</v>
      </c>
      <c r="BU1679" s="76" t="str">
        <f t="shared" si="2324"/>
        <v>BU$19</v>
      </c>
      <c r="BV1679" s="76" t="str">
        <f t="shared" si="2324"/>
        <v>BV$19</v>
      </c>
      <c r="BW1679" s="76" t="str">
        <f t="shared" si="2324"/>
        <v>BW$19</v>
      </c>
      <c r="BX1679" s="76" t="str">
        <f t="shared" si="2324"/>
        <v>BX$19</v>
      </c>
      <c r="BY1679" s="76" t="str">
        <f t="shared" si="2324"/>
        <v>BY$19</v>
      </c>
      <c r="BZ1679" s="76" t="str">
        <f t="shared" si="2324"/>
        <v>BZ$19</v>
      </c>
      <c r="CA1679" s="76" t="str">
        <f t="shared" si="2324"/>
        <v>CA$19</v>
      </c>
      <c r="CB1679" s="76" t="str">
        <f t="shared" si="2324"/>
        <v>CB$19</v>
      </c>
      <c r="CC1679" s="76" t="str">
        <f t="shared" si="2324"/>
        <v>CC$19</v>
      </c>
      <c r="CD1679" s="76" t="str">
        <f t="shared" si="2324"/>
        <v>CD$19</v>
      </c>
      <c r="CE1679" s="76" t="str">
        <f t="shared" ref="CE1679:CL1679" si="2325">CE1664</f>
        <v>CE$19</v>
      </c>
      <c r="CF1679" s="76" t="str">
        <f t="shared" si="2325"/>
        <v>CF$19</v>
      </c>
      <c r="CG1679" s="76" t="str">
        <f t="shared" si="2325"/>
        <v>CG$19</v>
      </c>
      <c r="CH1679" s="76" t="str">
        <f t="shared" si="2325"/>
        <v>CH$19</v>
      </c>
      <c r="CI1679" s="76" t="str">
        <f t="shared" si="2325"/>
        <v>CI$19</v>
      </c>
      <c r="CJ1679" s="76" t="str">
        <f t="shared" si="2325"/>
        <v>CJ$19</v>
      </c>
      <c r="CK1679" s="76" t="str">
        <f t="shared" si="2325"/>
        <v>CK$19</v>
      </c>
      <c r="CL1679" s="76" t="str">
        <f t="shared" si="2325"/>
        <v>CL$19</v>
      </c>
      <c r="CN1679" s="60"/>
      <c r="CO1679" s="76" t="str">
        <f t="shared" ref="CO1679:DK1679" si="2326">CO1664</f>
        <v>CO$19</v>
      </c>
      <c r="CP1679" s="76" t="str">
        <f t="shared" si="2326"/>
        <v>CP$19</v>
      </c>
      <c r="CQ1679" s="76" t="str">
        <f t="shared" si="2326"/>
        <v>CQ$19</v>
      </c>
      <c r="CR1679" s="76" t="str">
        <f t="shared" si="2326"/>
        <v>CR$19</v>
      </c>
      <c r="CS1679" s="76" t="str">
        <f t="shared" si="2326"/>
        <v>CS$19</v>
      </c>
      <c r="CT1679" s="76" t="str">
        <f t="shared" si="2326"/>
        <v>CT$19</v>
      </c>
      <c r="CU1679" s="76" t="str">
        <f t="shared" si="2326"/>
        <v>CU$19</v>
      </c>
      <c r="CV1679" s="76" t="str">
        <f t="shared" si="2326"/>
        <v>CV$19</v>
      </c>
      <c r="CW1679" s="76" t="str">
        <f t="shared" si="2326"/>
        <v>CW$19</v>
      </c>
      <c r="CX1679" s="76" t="str">
        <f t="shared" si="2326"/>
        <v>CX$19</v>
      </c>
      <c r="CY1679" s="76" t="str">
        <f t="shared" si="2326"/>
        <v>CY$19</v>
      </c>
      <c r="CZ1679" s="76" t="str">
        <f t="shared" si="2326"/>
        <v>CZ$19</v>
      </c>
      <c r="DA1679" s="76" t="str">
        <f t="shared" si="2326"/>
        <v>DA$19</v>
      </c>
      <c r="DB1679" s="76" t="str">
        <f t="shared" si="2326"/>
        <v>DB$19</v>
      </c>
      <c r="DC1679" s="76" t="str">
        <f t="shared" si="2326"/>
        <v>DC$19</v>
      </c>
      <c r="DD1679" s="76" t="str">
        <f t="shared" si="2326"/>
        <v>DD$19</v>
      </c>
      <c r="DE1679" s="76" t="str">
        <f t="shared" si="2326"/>
        <v>DE$19</v>
      </c>
      <c r="DF1679" s="76" t="str">
        <f t="shared" si="2326"/>
        <v>DF$19</v>
      </c>
      <c r="DG1679" s="76" t="str">
        <f t="shared" si="2326"/>
        <v>DG$19</v>
      </c>
      <c r="DH1679" s="76" t="str">
        <f t="shared" si="2326"/>
        <v>DH$19</v>
      </c>
      <c r="DI1679" s="76" t="str">
        <f t="shared" si="2326"/>
        <v>DI$19</v>
      </c>
      <c r="DJ1679" s="76" t="str">
        <f t="shared" si="2326"/>
        <v>DJ$19</v>
      </c>
      <c r="DK1679" s="76" t="str">
        <f t="shared" si="2326"/>
        <v>DK$19</v>
      </c>
      <c r="DL1679" s="76" t="str">
        <f t="shared" ref="DL1679" si="2327">DL1664</f>
        <v>DL$19</v>
      </c>
    </row>
    <row r="1680" spans="1:116" x14ac:dyDescent="0.4">
      <c r="CO1680" s="8"/>
      <c r="CP1680" s="8"/>
      <c r="CQ1680" s="8"/>
      <c r="CR1680" s="8"/>
      <c r="CS1680" s="8"/>
      <c r="CT1680" s="8"/>
      <c r="CU1680" s="8"/>
      <c r="CV1680" s="8"/>
      <c r="CW1680" s="8"/>
      <c r="CX1680" s="8"/>
      <c r="CY1680" s="8"/>
      <c r="CZ1680" s="8"/>
      <c r="DA1680" s="8"/>
      <c r="DB1680" s="8"/>
      <c r="DC1680" s="8"/>
      <c r="DD1680" s="8"/>
      <c r="DE1680" s="8"/>
      <c r="DF1680" s="8"/>
      <c r="DG1680" s="8"/>
      <c r="DH1680" s="8"/>
      <c r="DI1680" s="8"/>
      <c r="DJ1680" s="8"/>
      <c r="DK1680" s="8"/>
      <c r="DL1680" s="8"/>
    </row>
    <row r="1681" spans="1:116" x14ac:dyDescent="0.4">
      <c r="A1681" s="174"/>
      <c r="E1681" s="8"/>
      <c r="G1681" s="175" t="s">
        <v>490</v>
      </c>
      <c r="H1681" s="174"/>
      <c r="I1681" s="176"/>
      <c r="J1681" s="176"/>
      <c r="K1681" s="197"/>
      <c r="L1681" s="197"/>
      <c r="M1681" s="197"/>
      <c r="N1681" s="197"/>
      <c r="O1681" s="197"/>
      <c r="P1681" s="197"/>
      <c r="R1681" s="198"/>
      <c r="S1681" s="174"/>
      <c r="T1681" s="174"/>
      <c r="U1681" s="174"/>
      <c r="V1681" s="174"/>
      <c r="W1681" s="174"/>
      <c r="X1681" s="174"/>
      <c r="Y1681" s="174"/>
      <c r="Z1681" s="174"/>
      <c r="AA1681" s="174"/>
      <c r="AB1681" s="174"/>
      <c r="AC1681" s="174"/>
      <c r="AD1681" s="174"/>
      <c r="AE1681" s="174"/>
      <c r="AF1681" s="174"/>
      <c r="AG1681" s="174"/>
      <c r="AH1681" s="174"/>
      <c r="AI1681" s="174"/>
      <c r="AJ1681" s="174"/>
      <c r="AK1681" s="174"/>
      <c r="AL1681" s="174"/>
      <c r="AM1681" s="174"/>
      <c r="AN1681" s="174"/>
      <c r="AO1681" s="174"/>
      <c r="AP1681" s="174"/>
      <c r="AQ1681" s="174"/>
      <c r="AR1681" s="174"/>
      <c r="AS1681" s="174"/>
      <c r="AT1681" s="174"/>
      <c r="AU1681" s="174"/>
      <c r="AV1681" s="174"/>
      <c r="AW1681" s="174"/>
      <c r="AX1681" s="174"/>
      <c r="AY1681" s="174"/>
      <c r="AZ1681" s="174"/>
      <c r="BA1681" s="174"/>
      <c r="BB1681" s="174"/>
      <c r="BC1681" s="174"/>
      <c r="BD1681" s="174"/>
      <c r="BE1681" s="174"/>
      <c r="BF1681" s="174"/>
      <c r="BG1681" s="174"/>
      <c r="BH1681" s="174"/>
      <c r="BI1681" s="174"/>
      <c r="BJ1681" s="174"/>
      <c r="BK1681" s="174"/>
      <c r="BL1681" s="174"/>
      <c r="BM1681" s="174"/>
      <c r="BN1681" s="174"/>
      <c r="BO1681" s="174"/>
      <c r="BP1681" s="174"/>
      <c r="BQ1681" s="174"/>
      <c r="BR1681" s="174"/>
      <c r="BS1681" s="174"/>
      <c r="BT1681" s="174"/>
      <c r="BU1681" s="174"/>
      <c r="BV1681" s="174"/>
      <c r="BW1681" s="174"/>
      <c r="BX1681" s="174"/>
      <c r="BY1681" s="174"/>
      <c r="BZ1681" s="174"/>
      <c r="CA1681" s="174"/>
      <c r="CB1681" s="174"/>
      <c r="CC1681" s="174"/>
      <c r="CD1681" s="174"/>
      <c r="CE1681" s="174"/>
      <c r="CF1681" s="174"/>
      <c r="CG1681" s="174"/>
      <c r="CH1681" s="174"/>
      <c r="CI1681" s="174"/>
      <c r="CJ1681" s="174"/>
      <c r="CK1681" s="174"/>
      <c r="CL1681" s="174"/>
      <c r="CN1681" s="176"/>
      <c r="CO1681" s="174"/>
      <c r="CP1681" s="174"/>
      <c r="CQ1681" s="174"/>
      <c r="CR1681" s="174"/>
      <c r="CS1681" s="174"/>
      <c r="CT1681" s="174"/>
      <c r="CU1681" s="174"/>
      <c r="CV1681" s="174"/>
      <c r="CW1681" s="174"/>
      <c r="CX1681" s="174"/>
      <c r="CY1681" s="174"/>
      <c r="CZ1681" s="174"/>
      <c r="DA1681" s="174"/>
      <c r="DB1681" s="174"/>
      <c r="DC1681" s="174"/>
      <c r="DD1681" s="174"/>
      <c r="DE1681" s="174"/>
      <c r="DF1681" s="174"/>
      <c r="DG1681" s="174"/>
      <c r="DH1681" s="174"/>
      <c r="DI1681" s="174"/>
      <c r="DJ1681" s="174"/>
      <c r="DK1681" s="174"/>
      <c r="DL1681" s="174"/>
    </row>
    <row r="1682" spans="1:116" x14ac:dyDescent="0.4">
      <c r="A1682" s="174"/>
      <c r="E1682" s="8"/>
      <c r="G1682" s="175" t="s">
        <v>492</v>
      </c>
      <c r="H1682" s="174"/>
      <c r="I1682" s="176"/>
      <c r="J1682" s="176"/>
      <c r="K1682" s="197"/>
      <c r="L1682" s="197"/>
      <c r="M1682" s="197"/>
      <c r="N1682" s="197"/>
      <c r="O1682" s="197"/>
      <c r="P1682" s="197"/>
      <c r="R1682" s="198"/>
      <c r="S1682" s="174"/>
      <c r="T1682" s="174"/>
      <c r="U1682" s="174"/>
      <c r="V1682" s="174"/>
      <c r="W1682" s="174"/>
      <c r="X1682" s="174"/>
      <c r="Y1682" s="174"/>
      <c r="Z1682" s="174"/>
      <c r="AA1682" s="174"/>
      <c r="AB1682" s="174"/>
      <c r="AC1682" s="174"/>
      <c r="AD1682" s="174"/>
      <c r="AE1682" s="174"/>
      <c r="AF1682" s="174"/>
      <c r="AG1682" s="174"/>
      <c r="AH1682" s="174"/>
      <c r="AI1682" s="174"/>
      <c r="AJ1682" s="174"/>
      <c r="AK1682" s="174"/>
      <c r="AL1682" s="174"/>
      <c r="AM1682" s="174"/>
      <c r="AN1682" s="174"/>
      <c r="AO1682" s="174"/>
      <c r="AP1682" s="174"/>
      <c r="AQ1682" s="174"/>
      <c r="AR1682" s="174"/>
      <c r="AS1682" s="174"/>
      <c r="AT1682" s="174"/>
      <c r="AU1682" s="174"/>
      <c r="AV1682" s="174"/>
      <c r="AW1682" s="174"/>
      <c r="AX1682" s="174"/>
      <c r="AY1682" s="174"/>
      <c r="AZ1682" s="174"/>
      <c r="BA1682" s="174"/>
      <c r="BB1682" s="174"/>
      <c r="BC1682" s="174"/>
      <c r="BD1682" s="174"/>
      <c r="BE1682" s="174"/>
      <c r="BF1682" s="174"/>
      <c r="BG1682" s="174"/>
      <c r="BH1682" s="174"/>
      <c r="BI1682" s="174"/>
      <c r="BJ1682" s="174"/>
      <c r="BK1682" s="174"/>
      <c r="BL1682" s="174"/>
      <c r="BM1682" s="174"/>
      <c r="BN1682" s="174"/>
      <c r="BO1682" s="174"/>
      <c r="BP1682" s="174"/>
      <c r="BQ1682" s="174"/>
      <c r="BR1682" s="174"/>
      <c r="BS1682" s="174"/>
      <c r="BT1682" s="174"/>
      <c r="BU1682" s="174"/>
      <c r="BV1682" s="174"/>
      <c r="BW1682" s="174"/>
      <c r="BX1682" s="174"/>
      <c r="BY1682" s="174"/>
      <c r="BZ1682" s="174"/>
      <c r="CA1682" s="174"/>
      <c r="CB1682" s="174"/>
      <c r="CC1682" s="174"/>
      <c r="CD1682" s="174"/>
      <c r="CE1682" s="174"/>
      <c r="CF1682" s="174"/>
      <c r="CG1682" s="174"/>
      <c r="CH1682" s="174"/>
      <c r="CI1682" s="174"/>
      <c r="CJ1682" s="174"/>
      <c r="CK1682" s="174"/>
      <c r="CL1682" s="174"/>
      <c r="CN1682" s="176"/>
      <c r="CO1682" s="174"/>
      <c r="CP1682" s="174"/>
      <c r="CQ1682" s="174"/>
      <c r="CR1682" s="174"/>
      <c r="CS1682" s="174"/>
      <c r="CT1682" s="174"/>
      <c r="CU1682" s="174"/>
      <c r="CV1682" s="174"/>
      <c r="CW1682" s="174"/>
      <c r="CX1682" s="174"/>
      <c r="CY1682" s="174"/>
      <c r="CZ1682" s="174"/>
      <c r="DA1682" s="174"/>
      <c r="DB1682" s="174"/>
      <c r="DC1682" s="174"/>
      <c r="DD1682" s="174"/>
      <c r="DE1682" s="174"/>
      <c r="DF1682" s="174"/>
      <c r="DG1682" s="174"/>
      <c r="DH1682" s="174"/>
      <c r="DI1682" s="174"/>
      <c r="DJ1682" s="174"/>
      <c r="DK1682" s="174"/>
      <c r="DL1682" s="174"/>
    </row>
    <row r="1683" spans="1:116" x14ac:dyDescent="0.4">
      <c r="A1683" s="174"/>
      <c r="E1683" s="8"/>
      <c r="G1683" s="175" t="s">
        <v>461</v>
      </c>
      <c r="H1683" s="174"/>
      <c r="I1683" s="176"/>
      <c r="J1683" s="176"/>
      <c r="K1683" s="197"/>
      <c r="L1683" s="197"/>
      <c r="M1683" s="197"/>
      <c r="N1683" s="197"/>
      <c r="O1683" s="197"/>
      <c r="P1683" s="197"/>
      <c r="R1683" s="198"/>
      <c r="S1683" s="199" t="str">
        <f t="shared" ref="S1683:AX1683" si="2328">S$20</f>
        <v>S$16</v>
      </c>
      <c r="T1683" s="199" t="str">
        <f t="shared" si="2328"/>
        <v>T$16</v>
      </c>
      <c r="U1683" s="199" t="str">
        <f t="shared" si="2328"/>
        <v>U$16</v>
      </c>
      <c r="V1683" s="199" t="str">
        <f t="shared" si="2328"/>
        <v>V$16</v>
      </c>
      <c r="W1683" s="199" t="str">
        <f t="shared" si="2328"/>
        <v>W$16</v>
      </c>
      <c r="X1683" s="199" t="str">
        <f t="shared" si="2328"/>
        <v>X$16</v>
      </c>
      <c r="Y1683" s="199" t="str">
        <f t="shared" si="2328"/>
        <v>Y$16</v>
      </c>
      <c r="Z1683" s="199" t="str">
        <f t="shared" si="2328"/>
        <v>Z$16</v>
      </c>
      <c r="AA1683" s="199" t="str">
        <f t="shared" si="2328"/>
        <v>AA$16</v>
      </c>
      <c r="AB1683" s="199" t="str">
        <f t="shared" si="2328"/>
        <v>AB$16</v>
      </c>
      <c r="AC1683" s="199" t="str">
        <f t="shared" si="2328"/>
        <v>AC$16</v>
      </c>
      <c r="AD1683" s="199" t="str">
        <f t="shared" si="2328"/>
        <v>AD$16</v>
      </c>
      <c r="AE1683" s="199" t="str">
        <f t="shared" si="2328"/>
        <v>AE$16</v>
      </c>
      <c r="AF1683" s="199" t="str">
        <f t="shared" si="2328"/>
        <v>AF$16</v>
      </c>
      <c r="AG1683" s="199" t="str">
        <f t="shared" si="2328"/>
        <v>AG$16</v>
      </c>
      <c r="AH1683" s="199" t="str">
        <f t="shared" si="2328"/>
        <v>AH$16</v>
      </c>
      <c r="AI1683" s="199" t="str">
        <f t="shared" si="2328"/>
        <v>AI$16</v>
      </c>
      <c r="AJ1683" s="199" t="str">
        <f t="shared" si="2328"/>
        <v>AJ$16</v>
      </c>
      <c r="AK1683" s="199" t="str">
        <f t="shared" si="2328"/>
        <v>AK$16</v>
      </c>
      <c r="AL1683" s="199" t="str">
        <f t="shared" si="2328"/>
        <v>AL$16</v>
      </c>
      <c r="AM1683" s="199" t="str">
        <f t="shared" si="2328"/>
        <v>AM$16</v>
      </c>
      <c r="AN1683" s="199" t="str">
        <f t="shared" si="2328"/>
        <v>AN$16</v>
      </c>
      <c r="AO1683" s="199" t="str">
        <f t="shared" si="2328"/>
        <v>AO$16</v>
      </c>
      <c r="AP1683" s="199" t="str">
        <f t="shared" si="2328"/>
        <v>AP$16</v>
      </c>
      <c r="AQ1683" s="199" t="str">
        <f t="shared" si="2328"/>
        <v>AQ$16</v>
      </c>
      <c r="AR1683" s="199" t="str">
        <f t="shared" si="2328"/>
        <v>AR$16</v>
      </c>
      <c r="AS1683" s="199" t="str">
        <f t="shared" si="2328"/>
        <v>AS$16</v>
      </c>
      <c r="AT1683" s="199" t="str">
        <f t="shared" si="2328"/>
        <v>AT$16</v>
      </c>
      <c r="AU1683" s="199" t="str">
        <f t="shared" si="2328"/>
        <v>AU$16</v>
      </c>
      <c r="AV1683" s="199" t="str">
        <f t="shared" si="2328"/>
        <v>AV$16</v>
      </c>
      <c r="AW1683" s="199" t="str">
        <f t="shared" si="2328"/>
        <v>AW$16</v>
      </c>
      <c r="AX1683" s="199" t="str">
        <f t="shared" si="2328"/>
        <v>AX$16</v>
      </c>
      <c r="AY1683" s="199" t="str">
        <f t="shared" ref="AY1683:CD1683" si="2329">AY$20</f>
        <v>AY$16</v>
      </c>
      <c r="AZ1683" s="199" t="str">
        <f t="shared" si="2329"/>
        <v>AZ$16</v>
      </c>
      <c r="BA1683" s="199" t="str">
        <f t="shared" si="2329"/>
        <v>BA$16</v>
      </c>
      <c r="BB1683" s="199" t="str">
        <f t="shared" si="2329"/>
        <v>BB$16</v>
      </c>
      <c r="BC1683" s="199" t="str">
        <f t="shared" si="2329"/>
        <v>BC$16</v>
      </c>
      <c r="BD1683" s="199" t="str">
        <f t="shared" si="2329"/>
        <v>BD$16</v>
      </c>
      <c r="BE1683" s="199" t="str">
        <f t="shared" si="2329"/>
        <v>BE$16</v>
      </c>
      <c r="BF1683" s="199" t="str">
        <f t="shared" si="2329"/>
        <v>BF$16</v>
      </c>
      <c r="BG1683" s="199" t="str">
        <f t="shared" si="2329"/>
        <v>BG$16</v>
      </c>
      <c r="BH1683" s="199" t="str">
        <f t="shared" si="2329"/>
        <v>BH$16</v>
      </c>
      <c r="BI1683" s="199" t="str">
        <f t="shared" si="2329"/>
        <v>BI$16</v>
      </c>
      <c r="BJ1683" s="199" t="str">
        <f t="shared" si="2329"/>
        <v>BJ$16</v>
      </c>
      <c r="BK1683" s="199" t="str">
        <f t="shared" si="2329"/>
        <v>BK$16</v>
      </c>
      <c r="BL1683" s="199" t="str">
        <f t="shared" si="2329"/>
        <v>BL$16</v>
      </c>
      <c r="BM1683" s="199" t="str">
        <f t="shared" si="2329"/>
        <v>BM$16</v>
      </c>
      <c r="BN1683" s="199" t="str">
        <f t="shared" si="2329"/>
        <v>BN$16</v>
      </c>
      <c r="BO1683" s="199" t="str">
        <f t="shared" si="2329"/>
        <v>BO$16</v>
      </c>
      <c r="BP1683" s="199" t="str">
        <f t="shared" si="2329"/>
        <v>BP$16</v>
      </c>
      <c r="BQ1683" s="199" t="str">
        <f t="shared" si="2329"/>
        <v>BQ$16</v>
      </c>
      <c r="BR1683" s="199" t="str">
        <f t="shared" si="2329"/>
        <v>BR$16</v>
      </c>
      <c r="BS1683" s="199" t="str">
        <f t="shared" si="2329"/>
        <v>BS$16</v>
      </c>
      <c r="BT1683" s="199" t="str">
        <f t="shared" si="2329"/>
        <v>BT$16</v>
      </c>
      <c r="BU1683" s="199" t="str">
        <f t="shared" si="2329"/>
        <v>BU$16</v>
      </c>
      <c r="BV1683" s="199" t="str">
        <f t="shared" si="2329"/>
        <v>BV$16</v>
      </c>
      <c r="BW1683" s="199" t="str">
        <f t="shared" si="2329"/>
        <v>BW$16</v>
      </c>
      <c r="BX1683" s="199" t="str">
        <f t="shared" si="2329"/>
        <v>BX$16</v>
      </c>
      <c r="BY1683" s="199" t="str">
        <f t="shared" si="2329"/>
        <v>BY$16</v>
      </c>
      <c r="BZ1683" s="199" t="str">
        <f t="shared" si="2329"/>
        <v>BZ$16</v>
      </c>
      <c r="CA1683" s="199" t="str">
        <f t="shared" si="2329"/>
        <v>CA$16</v>
      </c>
      <c r="CB1683" s="199" t="str">
        <f t="shared" si="2329"/>
        <v>CB$16</v>
      </c>
      <c r="CC1683" s="199" t="str">
        <f t="shared" si="2329"/>
        <v>CC$16</v>
      </c>
      <c r="CD1683" s="199" t="str">
        <f t="shared" si="2329"/>
        <v>CD$16</v>
      </c>
      <c r="CE1683" s="199" t="str">
        <f t="shared" ref="CE1683:CL1683" si="2330">CE$20</f>
        <v>CE$16</v>
      </c>
      <c r="CF1683" s="199" t="str">
        <f t="shared" si="2330"/>
        <v>CF$16</v>
      </c>
      <c r="CG1683" s="199" t="str">
        <f t="shared" si="2330"/>
        <v>CG$16</v>
      </c>
      <c r="CH1683" s="199" t="str">
        <f t="shared" si="2330"/>
        <v>CH$16</v>
      </c>
      <c r="CI1683" s="199" t="str">
        <f t="shared" si="2330"/>
        <v>CI$16</v>
      </c>
      <c r="CJ1683" s="199" t="str">
        <f t="shared" si="2330"/>
        <v>CJ$16</v>
      </c>
      <c r="CK1683" s="199" t="str">
        <f t="shared" si="2330"/>
        <v>CK$16</v>
      </c>
      <c r="CL1683" s="199" t="str">
        <f t="shared" si="2330"/>
        <v>CL$16</v>
      </c>
      <c r="CN1683" s="176"/>
      <c r="CO1683" s="199" t="str">
        <f t="shared" ref="CO1683:DL1683" si="2331">CO$20</f>
        <v>CO$16</v>
      </c>
      <c r="CP1683" s="199" t="str">
        <f t="shared" si="2331"/>
        <v>CP$16</v>
      </c>
      <c r="CQ1683" s="199" t="str">
        <f t="shared" si="2331"/>
        <v>CQ$16</v>
      </c>
      <c r="CR1683" s="199" t="str">
        <f t="shared" si="2331"/>
        <v>CR$16</v>
      </c>
      <c r="CS1683" s="199" t="str">
        <f t="shared" si="2331"/>
        <v>CS$16</v>
      </c>
      <c r="CT1683" s="199" t="str">
        <f t="shared" si="2331"/>
        <v>CT$16</v>
      </c>
      <c r="CU1683" s="199" t="str">
        <f t="shared" si="2331"/>
        <v>CU$16</v>
      </c>
      <c r="CV1683" s="199" t="str">
        <f t="shared" si="2331"/>
        <v>CV$16</v>
      </c>
      <c r="CW1683" s="199" t="str">
        <f t="shared" si="2331"/>
        <v>CW$16</v>
      </c>
      <c r="CX1683" s="199" t="str">
        <f t="shared" si="2331"/>
        <v>CX$16</v>
      </c>
      <c r="CY1683" s="199" t="str">
        <f t="shared" si="2331"/>
        <v>CY$16</v>
      </c>
      <c r="CZ1683" s="199" t="str">
        <f t="shared" si="2331"/>
        <v>CZ$16</v>
      </c>
      <c r="DA1683" s="199" t="str">
        <f t="shared" si="2331"/>
        <v>DA$16</v>
      </c>
      <c r="DB1683" s="199" t="str">
        <f t="shared" si="2331"/>
        <v>DB$16</v>
      </c>
      <c r="DC1683" s="199" t="str">
        <f t="shared" si="2331"/>
        <v>DC$16</v>
      </c>
      <c r="DD1683" s="199" t="str">
        <f t="shared" si="2331"/>
        <v>DD$16</v>
      </c>
      <c r="DE1683" s="199" t="str">
        <f t="shared" si="2331"/>
        <v>DE$16</v>
      </c>
      <c r="DF1683" s="199" t="str">
        <f t="shared" si="2331"/>
        <v>DF$16</v>
      </c>
      <c r="DG1683" s="199" t="str">
        <f t="shared" si="2331"/>
        <v>DG$16</v>
      </c>
      <c r="DH1683" s="199" t="str">
        <f t="shared" si="2331"/>
        <v>DH$16</v>
      </c>
      <c r="DI1683" s="199" t="str">
        <f t="shared" si="2331"/>
        <v>DI$16</v>
      </c>
      <c r="DJ1683" s="199" t="str">
        <f t="shared" si="2331"/>
        <v>DJ$16</v>
      </c>
      <c r="DK1683" s="199" t="str">
        <f t="shared" si="2331"/>
        <v>DK$16</v>
      </c>
      <c r="DL1683" s="199" t="str">
        <f t="shared" si="2331"/>
        <v>DL$16</v>
      </c>
    </row>
    <row r="1684" spans="1:116" x14ac:dyDescent="0.4">
      <c r="A1684" s="174"/>
      <c r="E1684" s="8"/>
      <c r="G1684" s="175" t="s">
        <v>462</v>
      </c>
      <c r="H1684" s="200"/>
      <c r="I1684" s="201"/>
      <c r="J1684" s="201"/>
      <c r="K1684" s="202"/>
      <c r="L1684" s="202"/>
      <c r="M1684" s="202"/>
      <c r="N1684" s="202"/>
      <c r="O1684" s="202"/>
      <c r="P1684" s="202"/>
      <c r="R1684" s="202"/>
      <c r="S1684" s="199" t="str">
        <f t="shared" ref="S1684:AX1684" si="2332">S$21</f>
        <v>S$17</v>
      </c>
      <c r="T1684" s="199" t="str">
        <f t="shared" si="2332"/>
        <v>T$17</v>
      </c>
      <c r="U1684" s="199" t="str">
        <f t="shared" si="2332"/>
        <v>U$17</v>
      </c>
      <c r="V1684" s="199" t="str">
        <f t="shared" si="2332"/>
        <v>V$17</v>
      </c>
      <c r="W1684" s="199" t="str">
        <f t="shared" si="2332"/>
        <v>W$17</v>
      </c>
      <c r="X1684" s="199" t="str">
        <f t="shared" si="2332"/>
        <v>X$17</v>
      </c>
      <c r="Y1684" s="199" t="str">
        <f t="shared" si="2332"/>
        <v>Y$17</v>
      </c>
      <c r="Z1684" s="199" t="str">
        <f t="shared" si="2332"/>
        <v>Z$17</v>
      </c>
      <c r="AA1684" s="199" t="str">
        <f t="shared" si="2332"/>
        <v>AA$17</v>
      </c>
      <c r="AB1684" s="199" t="str">
        <f t="shared" si="2332"/>
        <v>AB$17</v>
      </c>
      <c r="AC1684" s="199" t="str">
        <f t="shared" si="2332"/>
        <v>AC$17</v>
      </c>
      <c r="AD1684" s="199" t="str">
        <f t="shared" si="2332"/>
        <v>AD$17</v>
      </c>
      <c r="AE1684" s="199" t="str">
        <f t="shared" si="2332"/>
        <v>AE$17</v>
      </c>
      <c r="AF1684" s="199" t="str">
        <f t="shared" si="2332"/>
        <v>AF$17</v>
      </c>
      <c r="AG1684" s="199" t="str">
        <f t="shared" si="2332"/>
        <v>AG$17</v>
      </c>
      <c r="AH1684" s="199" t="str">
        <f t="shared" si="2332"/>
        <v>AH$17</v>
      </c>
      <c r="AI1684" s="199" t="str">
        <f t="shared" si="2332"/>
        <v>AI$17</v>
      </c>
      <c r="AJ1684" s="199" t="str">
        <f t="shared" si="2332"/>
        <v>AJ$17</v>
      </c>
      <c r="AK1684" s="199" t="str">
        <f t="shared" si="2332"/>
        <v>AK$17</v>
      </c>
      <c r="AL1684" s="199" t="str">
        <f t="shared" si="2332"/>
        <v>AL$17</v>
      </c>
      <c r="AM1684" s="199" t="str">
        <f t="shared" si="2332"/>
        <v>AM$17</v>
      </c>
      <c r="AN1684" s="199" t="str">
        <f t="shared" si="2332"/>
        <v>AN$17</v>
      </c>
      <c r="AO1684" s="199" t="str">
        <f t="shared" si="2332"/>
        <v>AO$17</v>
      </c>
      <c r="AP1684" s="199" t="str">
        <f t="shared" si="2332"/>
        <v>AP$17</v>
      </c>
      <c r="AQ1684" s="199" t="str">
        <f t="shared" si="2332"/>
        <v>AQ$17</v>
      </c>
      <c r="AR1684" s="199" t="str">
        <f t="shared" si="2332"/>
        <v>AR$17</v>
      </c>
      <c r="AS1684" s="199" t="str">
        <f t="shared" si="2332"/>
        <v>AS$17</v>
      </c>
      <c r="AT1684" s="199" t="str">
        <f t="shared" si="2332"/>
        <v>AT$17</v>
      </c>
      <c r="AU1684" s="199" t="str">
        <f t="shared" si="2332"/>
        <v>AU$17</v>
      </c>
      <c r="AV1684" s="199" t="str">
        <f t="shared" si="2332"/>
        <v>AV$17</v>
      </c>
      <c r="AW1684" s="199" t="str">
        <f t="shared" si="2332"/>
        <v>AW$17</v>
      </c>
      <c r="AX1684" s="199" t="str">
        <f t="shared" si="2332"/>
        <v>AX$17</v>
      </c>
      <c r="AY1684" s="199" t="str">
        <f t="shared" ref="AY1684:CD1684" si="2333">AY$21</f>
        <v>AY$17</v>
      </c>
      <c r="AZ1684" s="199" t="str">
        <f t="shared" si="2333"/>
        <v>AZ$17</v>
      </c>
      <c r="BA1684" s="199" t="str">
        <f t="shared" si="2333"/>
        <v>BA$17</v>
      </c>
      <c r="BB1684" s="199" t="str">
        <f t="shared" si="2333"/>
        <v>BB$17</v>
      </c>
      <c r="BC1684" s="199" t="str">
        <f t="shared" si="2333"/>
        <v>BC$17</v>
      </c>
      <c r="BD1684" s="199" t="str">
        <f t="shared" si="2333"/>
        <v>BD$17</v>
      </c>
      <c r="BE1684" s="199" t="str">
        <f t="shared" si="2333"/>
        <v>BE$17</v>
      </c>
      <c r="BF1684" s="199" t="str">
        <f t="shared" si="2333"/>
        <v>BF$17</v>
      </c>
      <c r="BG1684" s="199" t="str">
        <f t="shared" si="2333"/>
        <v>BG$17</v>
      </c>
      <c r="BH1684" s="199" t="str">
        <f t="shared" si="2333"/>
        <v>BH$17</v>
      </c>
      <c r="BI1684" s="199" t="str">
        <f t="shared" si="2333"/>
        <v>BI$17</v>
      </c>
      <c r="BJ1684" s="199" t="str">
        <f t="shared" si="2333"/>
        <v>BJ$17</v>
      </c>
      <c r="BK1684" s="199" t="str">
        <f t="shared" si="2333"/>
        <v>BK$17</v>
      </c>
      <c r="BL1684" s="199" t="str">
        <f t="shared" si="2333"/>
        <v>BL$17</v>
      </c>
      <c r="BM1684" s="199" t="str">
        <f t="shared" si="2333"/>
        <v>BM$17</v>
      </c>
      <c r="BN1684" s="199" t="str">
        <f t="shared" si="2333"/>
        <v>BN$17</v>
      </c>
      <c r="BO1684" s="199" t="str">
        <f t="shared" si="2333"/>
        <v>BO$17</v>
      </c>
      <c r="BP1684" s="199" t="str">
        <f t="shared" si="2333"/>
        <v>BP$17</v>
      </c>
      <c r="BQ1684" s="199" t="str">
        <f t="shared" si="2333"/>
        <v>BQ$17</v>
      </c>
      <c r="BR1684" s="199" t="str">
        <f t="shared" si="2333"/>
        <v>BR$17</v>
      </c>
      <c r="BS1684" s="199" t="str">
        <f t="shared" si="2333"/>
        <v>BS$17</v>
      </c>
      <c r="BT1684" s="199" t="str">
        <f t="shared" si="2333"/>
        <v>BT$17</v>
      </c>
      <c r="BU1684" s="199" t="str">
        <f t="shared" si="2333"/>
        <v>BU$17</v>
      </c>
      <c r="BV1684" s="199" t="str">
        <f t="shared" si="2333"/>
        <v>BV$17</v>
      </c>
      <c r="BW1684" s="199" t="str">
        <f t="shared" si="2333"/>
        <v>BW$17</v>
      </c>
      <c r="BX1684" s="199" t="str">
        <f t="shared" si="2333"/>
        <v>BX$17</v>
      </c>
      <c r="BY1684" s="199" t="str">
        <f t="shared" si="2333"/>
        <v>BY$17</v>
      </c>
      <c r="BZ1684" s="199" t="str">
        <f t="shared" si="2333"/>
        <v>BZ$17</v>
      </c>
      <c r="CA1684" s="199" t="str">
        <f t="shared" si="2333"/>
        <v>CA$17</v>
      </c>
      <c r="CB1684" s="199" t="str">
        <f t="shared" si="2333"/>
        <v>CB$17</v>
      </c>
      <c r="CC1684" s="199" t="str">
        <f t="shared" si="2333"/>
        <v>CC$17</v>
      </c>
      <c r="CD1684" s="199" t="str">
        <f t="shared" si="2333"/>
        <v>CD$17</v>
      </c>
      <c r="CE1684" s="199" t="str">
        <f t="shared" ref="CE1684:CL1684" si="2334">CE$21</f>
        <v>CE$17</v>
      </c>
      <c r="CF1684" s="199" t="str">
        <f t="shared" si="2334"/>
        <v>CF$17</v>
      </c>
      <c r="CG1684" s="199" t="str">
        <f t="shared" si="2334"/>
        <v>CG$17</v>
      </c>
      <c r="CH1684" s="199" t="str">
        <f t="shared" si="2334"/>
        <v>CH$17</v>
      </c>
      <c r="CI1684" s="199" t="str">
        <f t="shared" si="2334"/>
        <v>CI$17</v>
      </c>
      <c r="CJ1684" s="199" t="str">
        <f t="shared" si="2334"/>
        <v>CJ$17</v>
      </c>
      <c r="CK1684" s="199" t="str">
        <f t="shared" si="2334"/>
        <v>CK$17</v>
      </c>
      <c r="CL1684" s="199" t="str">
        <f t="shared" si="2334"/>
        <v>CL$17</v>
      </c>
      <c r="CN1684" s="201"/>
      <c r="CO1684" s="199" t="str">
        <f t="shared" ref="CO1684:DL1684" si="2335">CO$21</f>
        <v>CO$17</v>
      </c>
      <c r="CP1684" s="199" t="str">
        <f t="shared" si="2335"/>
        <v>CP$17</v>
      </c>
      <c r="CQ1684" s="199" t="str">
        <f t="shared" si="2335"/>
        <v>CQ$17</v>
      </c>
      <c r="CR1684" s="199" t="str">
        <f t="shared" si="2335"/>
        <v>CR$17</v>
      </c>
      <c r="CS1684" s="199" t="str">
        <f t="shared" si="2335"/>
        <v>CS$17</v>
      </c>
      <c r="CT1684" s="199" t="str">
        <f t="shared" si="2335"/>
        <v>CT$17</v>
      </c>
      <c r="CU1684" s="199" t="str">
        <f t="shared" si="2335"/>
        <v>CU$17</v>
      </c>
      <c r="CV1684" s="199" t="str">
        <f t="shared" si="2335"/>
        <v>CV$17</v>
      </c>
      <c r="CW1684" s="199" t="str">
        <f t="shared" si="2335"/>
        <v>CW$17</v>
      </c>
      <c r="CX1684" s="199" t="str">
        <f t="shared" si="2335"/>
        <v>CX$17</v>
      </c>
      <c r="CY1684" s="199" t="str">
        <f t="shared" si="2335"/>
        <v>CY$17</v>
      </c>
      <c r="CZ1684" s="199" t="str">
        <f t="shared" si="2335"/>
        <v>CZ$17</v>
      </c>
      <c r="DA1684" s="199" t="str">
        <f t="shared" si="2335"/>
        <v>DA$17</v>
      </c>
      <c r="DB1684" s="199" t="str">
        <f t="shared" si="2335"/>
        <v>DB$17</v>
      </c>
      <c r="DC1684" s="199" t="str">
        <f t="shared" si="2335"/>
        <v>DC$17</v>
      </c>
      <c r="DD1684" s="199" t="str">
        <f t="shared" si="2335"/>
        <v>DD$17</v>
      </c>
      <c r="DE1684" s="199" t="str">
        <f t="shared" si="2335"/>
        <v>DE$17</v>
      </c>
      <c r="DF1684" s="199" t="str">
        <f t="shared" si="2335"/>
        <v>DF$17</v>
      </c>
      <c r="DG1684" s="199" t="str">
        <f t="shared" si="2335"/>
        <v>DG$17</v>
      </c>
      <c r="DH1684" s="199" t="str">
        <f t="shared" si="2335"/>
        <v>DH$17</v>
      </c>
      <c r="DI1684" s="199" t="str">
        <f t="shared" si="2335"/>
        <v>DI$17</v>
      </c>
      <c r="DJ1684" s="199" t="str">
        <f t="shared" si="2335"/>
        <v>DJ$17</v>
      </c>
      <c r="DK1684" s="199" t="str">
        <f t="shared" si="2335"/>
        <v>DK$17</v>
      </c>
      <c r="DL1684" s="199" t="str">
        <f t="shared" si="2335"/>
        <v>DL$17</v>
      </c>
    </row>
    <row r="1685" spans="1:116" x14ac:dyDescent="0.4">
      <c r="A1685" s="174"/>
      <c r="E1685" s="8"/>
      <c r="G1685" s="175" t="s">
        <v>491</v>
      </c>
      <c r="H1685" s="200"/>
      <c r="I1685" s="201"/>
      <c r="J1685" s="201"/>
      <c r="K1685" s="202"/>
      <c r="L1685" s="202"/>
      <c r="M1685" s="202"/>
      <c r="N1685" s="202"/>
      <c r="O1685" s="202"/>
      <c r="P1685" s="202"/>
      <c r="R1685" s="202"/>
      <c r="S1685" s="190"/>
      <c r="T1685" s="190"/>
      <c r="U1685" s="190"/>
      <c r="V1685" s="190"/>
      <c r="W1685" s="190"/>
      <c r="X1685" s="190"/>
      <c r="Y1685" s="190"/>
      <c r="Z1685" s="190"/>
      <c r="AA1685" s="190"/>
      <c r="AB1685" s="190"/>
      <c r="AC1685" s="190"/>
      <c r="AD1685" s="190"/>
      <c r="AE1685" s="190"/>
      <c r="AF1685" s="190"/>
      <c r="AG1685" s="190"/>
      <c r="AH1685" s="190"/>
      <c r="AI1685" s="190"/>
      <c r="AJ1685" s="190"/>
      <c r="AK1685" s="190"/>
      <c r="AL1685" s="190"/>
      <c r="AM1685" s="190"/>
      <c r="AN1685" s="190"/>
      <c r="AO1685" s="190"/>
      <c r="AP1685" s="190"/>
      <c r="AQ1685" s="190"/>
      <c r="AR1685" s="190"/>
      <c r="AS1685" s="190"/>
      <c r="AT1685" s="190"/>
      <c r="AU1685" s="190"/>
      <c r="AV1685" s="190"/>
      <c r="AW1685" s="190"/>
      <c r="AX1685" s="190"/>
      <c r="AY1685" s="190"/>
      <c r="AZ1685" s="190"/>
      <c r="BA1685" s="190"/>
      <c r="BB1685" s="190"/>
      <c r="BC1685" s="190"/>
      <c r="BD1685" s="190"/>
      <c r="BE1685" s="190"/>
      <c r="BF1685" s="190"/>
      <c r="BG1685" s="190"/>
      <c r="BH1685" s="190"/>
      <c r="BI1685" s="190"/>
      <c r="BJ1685" s="190"/>
      <c r="BK1685" s="190"/>
      <c r="BL1685" s="190"/>
      <c r="BM1685" s="190"/>
      <c r="BN1685" s="190"/>
      <c r="BO1685" s="190"/>
      <c r="BP1685" s="190"/>
      <c r="BQ1685" s="190"/>
      <c r="BR1685" s="190"/>
      <c r="BS1685" s="190"/>
      <c r="BT1685" s="190"/>
      <c r="BU1685" s="190"/>
      <c r="BV1685" s="190"/>
      <c r="BW1685" s="190"/>
      <c r="BX1685" s="190"/>
      <c r="BY1685" s="190"/>
      <c r="BZ1685" s="190"/>
      <c r="CA1685" s="190"/>
      <c r="CB1685" s="190"/>
      <c r="CC1685" s="190"/>
      <c r="CD1685" s="190"/>
      <c r="CE1685" s="190"/>
      <c r="CF1685" s="190"/>
      <c r="CG1685" s="190"/>
      <c r="CH1685" s="190"/>
      <c r="CI1685" s="190"/>
      <c r="CJ1685" s="190"/>
      <c r="CK1685" s="190"/>
      <c r="CL1685" s="190"/>
      <c r="CN1685" s="201"/>
      <c r="CO1685" s="190"/>
      <c r="CP1685" s="190"/>
      <c r="CQ1685" s="190"/>
      <c r="CR1685" s="190"/>
      <c r="CS1685" s="190"/>
      <c r="CT1685" s="190"/>
      <c r="CU1685" s="190"/>
      <c r="CV1685" s="190"/>
      <c r="CW1685" s="190"/>
      <c r="CX1685" s="190"/>
      <c r="CY1685" s="190"/>
      <c r="CZ1685" s="190"/>
      <c r="DA1685" s="190"/>
      <c r="DB1685" s="190"/>
      <c r="DC1685" s="190"/>
      <c r="DD1685" s="190"/>
      <c r="DE1685" s="190"/>
      <c r="DF1685" s="190"/>
      <c r="DG1685" s="190"/>
      <c r="DH1685" s="190"/>
      <c r="DI1685" s="190"/>
      <c r="DJ1685" s="190"/>
      <c r="DK1685" s="190"/>
      <c r="DL1685" s="190"/>
    </row>
    <row r="1686" spans="1:116" x14ac:dyDescent="0.4">
      <c r="A1686" s="174"/>
      <c r="E1686" s="8"/>
      <c r="G1686" s="175" t="s">
        <v>505</v>
      </c>
      <c r="H1686" s="200"/>
      <c r="I1686" s="201"/>
      <c r="J1686" s="201"/>
      <c r="K1686" s="202"/>
      <c r="L1686" s="202"/>
      <c r="M1686" s="202"/>
      <c r="N1686" s="202"/>
      <c r="O1686" s="202"/>
      <c r="P1686" s="202"/>
      <c r="R1686" s="202"/>
      <c r="S1686" s="190"/>
      <c r="T1686" s="190"/>
      <c r="U1686" s="190"/>
      <c r="V1686" s="190"/>
      <c r="W1686" s="190"/>
      <c r="X1686" s="190"/>
      <c r="Y1686" s="190"/>
      <c r="Z1686" s="190"/>
      <c r="AA1686" s="190"/>
      <c r="AB1686" s="190"/>
      <c r="AC1686" s="190"/>
      <c r="AD1686" s="190"/>
      <c r="AE1686" s="190"/>
      <c r="AF1686" s="190"/>
      <c r="AG1686" s="190"/>
      <c r="AH1686" s="190"/>
      <c r="AI1686" s="190"/>
      <c r="AJ1686" s="190"/>
      <c r="AK1686" s="190"/>
      <c r="AL1686" s="190"/>
      <c r="AM1686" s="190"/>
      <c r="AN1686" s="190"/>
      <c r="AO1686" s="190"/>
      <c r="AP1686" s="190"/>
      <c r="AQ1686" s="190"/>
      <c r="AR1686" s="190"/>
      <c r="AS1686" s="190"/>
      <c r="AT1686" s="190"/>
      <c r="AU1686" s="190"/>
      <c r="AV1686" s="190"/>
      <c r="AW1686" s="190"/>
      <c r="AX1686" s="190"/>
      <c r="AY1686" s="190"/>
      <c r="AZ1686" s="190"/>
      <c r="BA1686" s="190"/>
      <c r="BB1686" s="190"/>
      <c r="BC1686" s="190"/>
      <c r="BD1686" s="190"/>
      <c r="BE1686" s="190"/>
      <c r="BF1686" s="190"/>
      <c r="BG1686" s="190"/>
      <c r="BH1686" s="190"/>
      <c r="BI1686" s="190"/>
      <c r="BJ1686" s="190"/>
      <c r="BK1686" s="190"/>
      <c r="BL1686" s="190"/>
      <c r="BM1686" s="190"/>
      <c r="BN1686" s="190"/>
      <c r="BO1686" s="190"/>
      <c r="BP1686" s="190"/>
      <c r="BQ1686" s="190"/>
      <c r="BR1686" s="190"/>
      <c r="BS1686" s="190"/>
      <c r="BT1686" s="190"/>
      <c r="BU1686" s="190"/>
      <c r="BV1686" s="190"/>
      <c r="BW1686" s="190"/>
      <c r="BX1686" s="190"/>
      <c r="BY1686" s="190"/>
      <c r="BZ1686" s="190"/>
      <c r="CA1686" s="190"/>
      <c r="CB1686" s="190"/>
      <c r="CC1686" s="190"/>
      <c r="CD1686" s="190"/>
      <c r="CE1686" s="190"/>
      <c r="CF1686" s="190"/>
      <c r="CG1686" s="190"/>
      <c r="CH1686" s="190"/>
      <c r="CI1686" s="190"/>
      <c r="CJ1686" s="190"/>
      <c r="CK1686" s="190"/>
      <c r="CL1686" s="190"/>
      <c r="CN1686" s="201"/>
      <c r="CO1686" s="190"/>
      <c r="CP1686" s="190"/>
      <c r="CQ1686" s="190"/>
      <c r="CR1686" s="190"/>
      <c r="CS1686" s="190"/>
      <c r="CT1686" s="190"/>
      <c r="CU1686" s="190"/>
      <c r="CV1686" s="190"/>
      <c r="CW1686" s="190"/>
      <c r="CX1686" s="190"/>
      <c r="CY1686" s="190"/>
      <c r="CZ1686" s="190"/>
      <c r="DA1686" s="190"/>
      <c r="DB1686" s="190"/>
      <c r="DC1686" s="190"/>
      <c r="DD1686" s="190"/>
      <c r="DE1686" s="190"/>
      <c r="DF1686" s="190"/>
      <c r="DG1686" s="190"/>
      <c r="DH1686" s="190"/>
      <c r="DI1686" s="190"/>
      <c r="DJ1686" s="190"/>
      <c r="DK1686" s="190"/>
      <c r="DL1686" s="190"/>
    </row>
    <row r="1687" spans="1:116" x14ac:dyDescent="0.4">
      <c r="A1687" s="174"/>
      <c r="E1687" s="8"/>
      <c r="G1687" s="175" t="s">
        <v>463</v>
      </c>
      <c r="H1687" s="200"/>
      <c r="I1687" s="201"/>
      <c r="J1687" s="201"/>
      <c r="K1687" s="202"/>
      <c r="L1687" s="202"/>
      <c r="M1687" s="202"/>
      <c r="N1687" s="202"/>
      <c r="O1687" s="202"/>
      <c r="P1687" s="202"/>
      <c r="R1687" s="202"/>
      <c r="S1687" s="190" t="str">
        <f t="shared" ref="S1687:AX1687" si="2336">S$22</f>
        <v>S$18</v>
      </c>
      <c r="T1687" s="190" t="str">
        <f t="shared" si="2336"/>
        <v>T$18</v>
      </c>
      <c r="U1687" s="190" t="str">
        <f t="shared" si="2336"/>
        <v>U$18</v>
      </c>
      <c r="V1687" s="190" t="str">
        <f t="shared" si="2336"/>
        <v>V$18</v>
      </c>
      <c r="W1687" s="190" t="str">
        <f t="shared" si="2336"/>
        <v>W$18</v>
      </c>
      <c r="X1687" s="190" t="str">
        <f t="shared" si="2336"/>
        <v>X$18</v>
      </c>
      <c r="Y1687" s="190" t="str">
        <f t="shared" si="2336"/>
        <v>Y$18</v>
      </c>
      <c r="Z1687" s="190" t="str">
        <f t="shared" si="2336"/>
        <v>Z$18</v>
      </c>
      <c r="AA1687" s="190" t="str">
        <f t="shared" si="2336"/>
        <v>AA$18</v>
      </c>
      <c r="AB1687" s="190" t="str">
        <f t="shared" si="2336"/>
        <v>AB$18</v>
      </c>
      <c r="AC1687" s="190" t="str">
        <f t="shared" si="2336"/>
        <v>AC$18</v>
      </c>
      <c r="AD1687" s="190" t="str">
        <f t="shared" si="2336"/>
        <v>AD$18</v>
      </c>
      <c r="AE1687" s="190" t="str">
        <f t="shared" si="2336"/>
        <v>AE$18</v>
      </c>
      <c r="AF1687" s="190" t="str">
        <f t="shared" si="2336"/>
        <v>AF$18</v>
      </c>
      <c r="AG1687" s="190" t="str">
        <f t="shared" si="2336"/>
        <v>AG$18</v>
      </c>
      <c r="AH1687" s="190" t="str">
        <f t="shared" si="2336"/>
        <v>AH$18</v>
      </c>
      <c r="AI1687" s="190" t="str">
        <f t="shared" si="2336"/>
        <v>AI$18</v>
      </c>
      <c r="AJ1687" s="190" t="str">
        <f t="shared" si="2336"/>
        <v>AJ$18</v>
      </c>
      <c r="AK1687" s="190" t="str">
        <f t="shared" si="2336"/>
        <v>AK$18</v>
      </c>
      <c r="AL1687" s="190" t="str">
        <f t="shared" si="2336"/>
        <v>AL$18</v>
      </c>
      <c r="AM1687" s="190" t="str">
        <f t="shared" si="2336"/>
        <v>AM$18</v>
      </c>
      <c r="AN1687" s="190" t="str">
        <f t="shared" si="2336"/>
        <v>AN$18</v>
      </c>
      <c r="AO1687" s="190" t="str">
        <f t="shared" si="2336"/>
        <v>AO$18</v>
      </c>
      <c r="AP1687" s="190" t="str">
        <f t="shared" si="2336"/>
        <v>AP$18</v>
      </c>
      <c r="AQ1687" s="190" t="str">
        <f t="shared" si="2336"/>
        <v>AQ$18</v>
      </c>
      <c r="AR1687" s="190" t="str">
        <f t="shared" si="2336"/>
        <v>AR$18</v>
      </c>
      <c r="AS1687" s="190" t="str">
        <f t="shared" si="2336"/>
        <v>AS$18</v>
      </c>
      <c r="AT1687" s="190" t="str">
        <f t="shared" si="2336"/>
        <v>AT$18</v>
      </c>
      <c r="AU1687" s="190" t="str">
        <f t="shared" si="2336"/>
        <v>AU$18</v>
      </c>
      <c r="AV1687" s="190" t="str">
        <f t="shared" si="2336"/>
        <v>AV$18</v>
      </c>
      <c r="AW1687" s="190" t="str">
        <f t="shared" si="2336"/>
        <v>AW$18</v>
      </c>
      <c r="AX1687" s="190" t="str">
        <f t="shared" si="2336"/>
        <v>AX$18</v>
      </c>
      <c r="AY1687" s="190" t="str">
        <f t="shared" ref="AY1687:CD1687" si="2337">AY$22</f>
        <v>AY$18</v>
      </c>
      <c r="AZ1687" s="190" t="str">
        <f t="shared" si="2337"/>
        <v>AZ$18</v>
      </c>
      <c r="BA1687" s="190" t="str">
        <f t="shared" si="2337"/>
        <v>BA$18</v>
      </c>
      <c r="BB1687" s="190" t="str">
        <f t="shared" si="2337"/>
        <v>BB$18</v>
      </c>
      <c r="BC1687" s="190" t="str">
        <f t="shared" si="2337"/>
        <v>BC$18</v>
      </c>
      <c r="BD1687" s="190" t="str">
        <f t="shared" si="2337"/>
        <v>BD$18</v>
      </c>
      <c r="BE1687" s="190" t="str">
        <f t="shared" si="2337"/>
        <v>BE$18</v>
      </c>
      <c r="BF1687" s="190" t="str">
        <f t="shared" si="2337"/>
        <v>BF$18</v>
      </c>
      <c r="BG1687" s="190" t="str">
        <f t="shared" si="2337"/>
        <v>BG$18</v>
      </c>
      <c r="BH1687" s="190" t="str">
        <f t="shared" si="2337"/>
        <v>BH$18</v>
      </c>
      <c r="BI1687" s="190" t="str">
        <f t="shared" si="2337"/>
        <v>BI$18</v>
      </c>
      <c r="BJ1687" s="190" t="str">
        <f t="shared" si="2337"/>
        <v>BJ$18</v>
      </c>
      <c r="BK1687" s="190" t="str">
        <f t="shared" si="2337"/>
        <v>BK$18</v>
      </c>
      <c r="BL1687" s="190" t="str">
        <f t="shared" si="2337"/>
        <v>BL$18</v>
      </c>
      <c r="BM1687" s="190" t="str">
        <f t="shared" si="2337"/>
        <v>BM$18</v>
      </c>
      <c r="BN1687" s="190" t="str">
        <f t="shared" si="2337"/>
        <v>BN$18</v>
      </c>
      <c r="BO1687" s="190" t="str">
        <f t="shared" si="2337"/>
        <v>BO$18</v>
      </c>
      <c r="BP1687" s="190" t="str">
        <f t="shared" si="2337"/>
        <v>BP$18</v>
      </c>
      <c r="BQ1687" s="190" t="str">
        <f t="shared" si="2337"/>
        <v>BQ$18</v>
      </c>
      <c r="BR1687" s="190" t="str">
        <f t="shared" si="2337"/>
        <v>BR$18</v>
      </c>
      <c r="BS1687" s="190" t="str">
        <f t="shared" si="2337"/>
        <v>BS$18</v>
      </c>
      <c r="BT1687" s="190" t="str">
        <f t="shared" si="2337"/>
        <v>BT$18</v>
      </c>
      <c r="BU1687" s="190" t="str">
        <f t="shared" si="2337"/>
        <v>BU$18</v>
      </c>
      <c r="BV1687" s="190" t="str">
        <f t="shared" si="2337"/>
        <v>BV$18</v>
      </c>
      <c r="BW1687" s="190" t="str">
        <f t="shared" si="2337"/>
        <v>BW$18</v>
      </c>
      <c r="BX1687" s="190" t="str">
        <f t="shared" si="2337"/>
        <v>BX$18</v>
      </c>
      <c r="BY1687" s="190" t="str">
        <f t="shared" si="2337"/>
        <v>BY$18</v>
      </c>
      <c r="BZ1687" s="190" t="str">
        <f t="shared" si="2337"/>
        <v>BZ$18</v>
      </c>
      <c r="CA1687" s="190" t="str">
        <f t="shared" si="2337"/>
        <v>CA$18</v>
      </c>
      <c r="CB1687" s="190" t="str">
        <f t="shared" si="2337"/>
        <v>CB$18</v>
      </c>
      <c r="CC1687" s="190" t="str">
        <f t="shared" si="2337"/>
        <v>CC$18</v>
      </c>
      <c r="CD1687" s="190" t="str">
        <f t="shared" si="2337"/>
        <v>CD$18</v>
      </c>
      <c r="CE1687" s="190" t="str">
        <f t="shared" ref="CE1687:CL1687" si="2338">CE$22</f>
        <v>CE$18</v>
      </c>
      <c r="CF1687" s="190" t="str">
        <f t="shared" si="2338"/>
        <v>CF$18</v>
      </c>
      <c r="CG1687" s="190" t="str">
        <f t="shared" si="2338"/>
        <v>CG$18</v>
      </c>
      <c r="CH1687" s="190" t="str">
        <f t="shared" si="2338"/>
        <v>CH$18</v>
      </c>
      <c r="CI1687" s="190" t="str">
        <f t="shared" si="2338"/>
        <v>CI$18</v>
      </c>
      <c r="CJ1687" s="190" t="str">
        <f t="shared" si="2338"/>
        <v>CJ$18</v>
      </c>
      <c r="CK1687" s="190" t="str">
        <f t="shared" si="2338"/>
        <v>CK$18</v>
      </c>
      <c r="CL1687" s="190" t="str">
        <f t="shared" si="2338"/>
        <v>CL$18</v>
      </c>
      <c r="CN1687" s="201"/>
      <c r="CO1687" s="190" t="str">
        <f t="shared" ref="CO1687:DL1687" si="2339">CO$22</f>
        <v>CO$18</v>
      </c>
      <c r="CP1687" s="190" t="str">
        <f t="shared" si="2339"/>
        <v>CP$18</v>
      </c>
      <c r="CQ1687" s="190" t="str">
        <f t="shared" si="2339"/>
        <v>CQ$18</v>
      </c>
      <c r="CR1687" s="190" t="str">
        <f t="shared" si="2339"/>
        <v>CR$18</v>
      </c>
      <c r="CS1687" s="190" t="str">
        <f t="shared" si="2339"/>
        <v>CS$18</v>
      </c>
      <c r="CT1687" s="190" t="str">
        <f t="shared" si="2339"/>
        <v>CT$18</v>
      </c>
      <c r="CU1687" s="190" t="str">
        <f t="shared" si="2339"/>
        <v>CU$18</v>
      </c>
      <c r="CV1687" s="190" t="str">
        <f t="shared" si="2339"/>
        <v>CV$18</v>
      </c>
      <c r="CW1687" s="190" t="str">
        <f t="shared" si="2339"/>
        <v>CW$18</v>
      </c>
      <c r="CX1687" s="190" t="str">
        <f t="shared" si="2339"/>
        <v>CX$18</v>
      </c>
      <c r="CY1687" s="190" t="str">
        <f t="shared" si="2339"/>
        <v>CY$18</v>
      </c>
      <c r="CZ1687" s="190" t="str">
        <f t="shared" si="2339"/>
        <v>CZ$18</v>
      </c>
      <c r="DA1687" s="190" t="str">
        <f t="shared" si="2339"/>
        <v>DA$18</v>
      </c>
      <c r="DB1687" s="190" t="str">
        <f t="shared" si="2339"/>
        <v>DB$18</v>
      </c>
      <c r="DC1687" s="190" t="str">
        <f t="shared" si="2339"/>
        <v>DC$18</v>
      </c>
      <c r="DD1687" s="190" t="str">
        <f t="shared" si="2339"/>
        <v>DD$18</v>
      </c>
      <c r="DE1687" s="190" t="str">
        <f t="shared" si="2339"/>
        <v>DE$18</v>
      </c>
      <c r="DF1687" s="190" t="str">
        <f t="shared" si="2339"/>
        <v>DF$18</v>
      </c>
      <c r="DG1687" s="190" t="str">
        <f t="shared" si="2339"/>
        <v>DG$18</v>
      </c>
      <c r="DH1687" s="190" t="str">
        <f t="shared" si="2339"/>
        <v>DH$18</v>
      </c>
      <c r="DI1687" s="190" t="str">
        <f t="shared" si="2339"/>
        <v>DI$18</v>
      </c>
      <c r="DJ1687" s="190" t="str">
        <f t="shared" si="2339"/>
        <v>DJ$18</v>
      </c>
      <c r="DK1687" s="190" t="str">
        <f t="shared" si="2339"/>
        <v>DK$18</v>
      </c>
      <c r="DL1687" s="190" t="str">
        <f t="shared" si="2339"/>
        <v>DL$18</v>
      </c>
    </row>
    <row r="1688" spans="1:116" x14ac:dyDescent="0.4">
      <c r="A1688" s="174"/>
      <c r="E1688" s="8"/>
      <c r="G1688" s="175" t="s">
        <v>464</v>
      </c>
      <c r="H1688" s="200"/>
      <c r="I1688" s="201"/>
      <c r="J1688" s="201"/>
      <c r="K1688" s="202"/>
      <c r="L1688" s="202"/>
      <c r="M1688" s="202"/>
      <c r="N1688" s="202"/>
      <c r="O1688" s="202"/>
      <c r="P1688" s="202"/>
      <c r="R1688" s="202"/>
      <c r="S1688" s="190" t="str">
        <f t="shared" ref="S1688:AX1688" si="2340">S$23</f>
        <v>S$19</v>
      </c>
      <c r="T1688" s="190" t="str">
        <f t="shared" si="2340"/>
        <v>T$19</v>
      </c>
      <c r="U1688" s="190" t="str">
        <f t="shared" si="2340"/>
        <v>U$19</v>
      </c>
      <c r="V1688" s="190" t="str">
        <f t="shared" si="2340"/>
        <v>V$19</v>
      </c>
      <c r="W1688" s="190" t="str">
        <f t="shared" si="2340"/>
        <v>W$19</v>
      </c>
      <c r="X1688" s="190" t="str">
        <f t="shared" si="2340"/>
        <v>X$19</v>
      </c>
      <c r="Y1688" s="190" t="str">
        <f t="shared" si="2340"/>
        <v>Y$19</v>
      </c>
      <c r="Z1688" s="190" t="str">
        <f t="shared" si="2340"/>
        <v>Z$19</v>
      </c>
      <c r="AA1688" s="190" t="str">
        <f t="shared" si="2340"/>
        <v>AA$19</v>
      </c>
      <c r="AB1688" s="190" t="str">
        <f t="shared" si="2340"/>
        <v>AB$19</v>
      </c>
      <c r="AC1688" s="190" t="str">
        <f t="shared" si="2340"/>
        <v>AC$19</v>
      </c>
      <c r="AD1688" s="190" t="str">
        <f t="shared" si="2340"/>
        <v>AD$19</v>
      </c>
      <c r="AE1688" s="190" t="str">
        <f t="shared" si="2340"/>
        <v>AE$19</v>
      </c>
      <c r="AF1688" s="190" t="str">
        <f t="shared" si="2340"/>
        <v>AF$19</v>
      </c>
      <c r="AG1688" s="190" t="str">
        <f t="shared" si="2340"/>
        <v>AG$19</v>
      </c>
      <c r="AH1688" s="190" t="str">
        <f t="shared" si="2340"/>
        <v>AH$19</v>
      </c>
      <c r="AI1688" s="190" t="str">
        <f t="shared" si="2340"/>
        <v>AI$19</v>
      </c>
      <c r="AJ1688" s="190" t="str">
        <f t="shared" si="2340"/>
        <v>AJ$19</v>
      </c>
      <c r="AK1688" s="190" t="str">
        <f t="shared" si="2340"/>
        <v>AK$19</v>
      </c>
      <c r="AL1688" s="190" t="str">
        <f t="shared" si="2340"/>
        <v>AL$19</v>
      </c>
      <c r="AM1688" s="190" t="str">
        <f t="shared" si="2340"/>
        <v>AM$19</v>
      </c>
      <c r="AN1688" s="190" t="str">
        <f t="shared" si="2340"/>
        <v>AN$19</v>
      </c>
      <c r="AO1688" s="190" t="str">
        <f t="shared" si="2340"/>
        <v>AO$19</v>
      </c>
      <c r="AP1688" s="190" t="str">
        <f t="shared" si="2340"/>
        <v>AP$19</v>
      </c>
      <c r="AQ1688" s="190" t="str">
        <f t="shared" si="2340"/>
        <v>AQ$19</v>
      </c>
      <c r="AR1688" s="190" t="str">
        <f t="shared" si="2340"/>
        <v>AR$19</v>
      </c>
      <c r="AS1688" s="190" t="str">
        <f t="shared" si="2340"/>
        <v>AS$19</v>
      </c>
      <c r="AT1688" s="190" t="str">
        <f t="shared" si="2340"/>
        <v>AT$19</v>
      </c>
      <c r="AU1688" s="190" t="str">
        <f t="shared" si="2340"/>
        <v>AU$19</v>
      </c>
      <c r="AV1688" s="190" t="str">
        <f t="shared" si="2340"/>
        <v>AV$19</v>
      </c>
      <c r="AW1688" s="190" t="str">
        <f t="shared" si="2340"/>
        <v>AW$19</v>
      </c>
      <c r="AX1688" s="190" t="str">
        <f t="shared" si="2340"/>
        <v>AX$19</v>
      </c>
      <c r="AY1688" s="190" t="str">
        <f t="shared" ref="AY1688:CD1688" si="2341">AY$23</f>
        <v>AY$19</v>
      </c>
      <c r="AZ1688" s="190" t="str">
        <f t="shared" si="2341"/>
        <v>AZ$19</v>
      </c>
      <c r="BA1688" s="190" t="str">
        <f t="shared" si="2341"/>
        <v>BA$19</v>
      </c>
      <c r="BB1688" s="190" t="str">
        <f t="shared" si="2341"/>
        <v>BB$19</v>
      </c>
      <c r="BC1688" s="190" t="str">
        <f t="shared" si="2341"/>
        <v>BC$19</v>
      </c>
      <c r="BD1688" s="190" t="str">
        <f t="shared" si="2341"/>
        <v>BD$19</v>
      </c>
      <c r="BE1688" s="190" t="str">
        <f t="shared" si="2341"/>
        <v>BE$19</v>
      </c>
      <c r="BF1688" s="190" t="str">
        <f t="shared" si="2341"/>
        <v>BF$19</v>
      </c>
      <c r="BG1688" s="190" t="str">
        <f t="shared" si="2341"/>
        <v>BG$19</v>
      </c>
      <c r="BH1688" s="190" t="str">
        <f t="shared" si="2341"/>
        <v>BH$19</v>
      </c>
      <c r="BI1688" s="190" t="str">
        <f t="shared" si="2341"/>
        <v>BI$19</v>
      </c>
      <c r="BJ1688" s="190" t="str">
        <f t="shared" si="2341"/>
        <v>BJ$19</v>
      </c>
      <c r="BK1688" s="190" t="str">
        <f t="shared" si="2341"/>
        <v>BK$19</v>
      </c>
      <c r="BL1688" s="190" t="str">
        <f t="shared" si="2341"/>
        <v>BL$19</v>
      </c>
      <c r="BM1688" s="190" t="str">
        <f t="shared" si="2341"/>
        <v>BM$19</v>
      </c>
      <c r="BN1688" s="190" t="str">
        <f t="shared" si="2341"/>
        <v>BN$19</v>
      </c>
      <c r="BO1688" s="190" t="str">
        <f t="shared" si="2341"/>
        <v>BO$19</v>
      </c>
      <c r="BP1688" s="190" t="str">
        <f t="shared" si="2341"/>
        <v>BP$19</v>
      </c>
      <c r="BQ1688" s="190" t="str">
        <f t="shared" si="2341"/>
        <v>BQ$19</v>
      </c>
      <c r="BR1688" s="190" t="str">
        <f t="shared" si="2341"/>
        <v>BR$19</v>
      </c>
      <c r="BS1688" s="190" t="str">
        <f t="shared" si="2341"/>
        <v>BS$19</v>
      </c>
      <c r="BT1688" s="190" t="str">
        <f t="shared" si="2341"/>
        <v>BT$19</v>
      </c>
      <c r="BU1688" s="190" t="str">
        <f t="shared" si="2341"/>
        <v>BU$19</v>
      </c>
      <c r="BV1688" s="190" t="str">
        <f t="shared" si="2341"/>
        <v>BV$19</v>
      </c>
      <c r="BW1688" s="190" t="str">
        <f t="shared" si="2341"/>
        <v>BW$19</v>
      </c>
      <c r="BX1688" s="190" t="str">
        <f t="shared" si="2341"/>
        <v>BX$19</v>
      </c>
      <c r="BY1688" s="190" t="str">
        <f t="shared" si="2341"/>
        <v>BY$19</v>
      </c>
      <c r="BZ1688" s="190" t="str">
        <f t="shared" si="2341"/>
        <v>BZ$19</v>
      </c>
      <c r="CA1688" s="190" t="str">
        <f t="shared" si="2341"/>
        <v>CA$19</v>
      </c>
      <c r="CB1688" s="190" t="str">
        <f t="shared" si="2341"/>
        <v>CB$19</v>
      </c>
      <c r="CC1688" s="190" t="str">
        <f t="shared" si="2341"/>
        <v>CC$19</v>
      </c>
      <c r="CD1688" s="190" t="str">
        <f t="shared" si="2341"/>
        <v>CD$19</v>
      </c>
      <c r="CE1688" s="190" t="str">
        <f t="shared" ref="CE1688:CL1688" si="2342">CE$23</f>
        <v>CE$19</v>
      </c>
      <c r="CF1688" s="190" t="str">
        <f t="shared" si="2342"/>
        <v>CF$19</v>
      </c>
      <c r="CG1688" s="190" t="str">
        <f t="shared" si="2342"/>
        <v>CG$19</v>
      </c>
      <c r="CH1688" s="190" t="str">
        <f t="shared" si="2342"/>
        <v>CH$19</v>
      </c>
      <c r="CI1688" s="190" t="str">
        <f t="shared" si="2342"/>
        <v>CI$19</v>
      </c>
      <c r="CJ1688" s="190" t="str">
        <f t="shared" si="2342"/>
        <v>CJ$19</v>
      </c>
      <c r="CK1688" s="190" t="str">
        <f t="shared" si="2342"/>
        <v>CK$19</v>
      </c>
      <c r="CL1688" s="190" t="str">
        <f t="shared" si="2342"/>
        <v>CL$19</v>
      </c>
      <c r="CN1688" s="201"/>
      <c r="CO1688" s="190" t="str">
        <f t="shared" ref="CO1688:DL1688" si="2343">CO$23</f>
        <v>CO$19</v>
      </c>
      <c r="CP1688" s="190" t="str">
        <f t="shared" si="2343"/>
        <v>CP$19</v>
      </c>
      <c r="CQ1688" s="190" t="str">
        <f t="shared" si="2343"/>
        <v>CQ$19</v>
      </c>
      <c r="CR1688" s="190" t="str">
        <f t="shared" si="2343"/>
        <v>CR$19</v>
      </c>
      <c r="CS1688" s="190" t="str">
        <f t="shared" si="2343"/>
        <v>CS$19</v>
      </c>
      <c r="CT1688" s="190" t="str">
        <f t="shared" si="2343"/>
        <v>CT$19</v>
      </c>
      <c r="CU1688" s="190" t="str">
        <f t="shared" si="2343"/>
        <v>CU$19</v>
      </c>
      <c r="CV1688" s="190" t="str">
        <f t="shared" si="2343"/>
        <v>CV$19</v>
      </c>
      <c r="CW1688" s="190" t="str">
        <f t="shared" si="2343"/>
        <v>CW$19</v>
      </c>
      <c r="CX1688" s="190" t="str">
        <f t="shared" si="2343"/>
        <v>CX$19</v>
      </c>
      <c r="CY1688" s="190" t="str">
        <f t="shared" si="2343"/>
        <v>CY$19</v>
      </c>
      <c r="CZ1688" s="190" t="str">
        <f t="shared" si="2343"/>
        <v>CZ$19</v>
      </c>
      <c r="DA1688" s="190" t="str">
        <f t="shared" si="2343"/>
        <v>DA$19</v>
      </c>
      <c r="DB1688" s="190" t="str">
        <f t="shared" si="2343"/>
        <v>DB$19</v>
      </c>
      <c r="DC1688" s="190" t="str">
        <f t="shared" si="2343"/>
        <v>DC$19</v>
      </c>
      <c r="DD1688" s="190" t="str">
        <f t="shared" si="2343"/>
        <v>DD$19</v>
      </c>
      <c r="DE1688" s="190" t="str">
        <f t="shared" si="2343"/>
        <v>DE$19</v>
      </c>
      <c r="DF1688" s="190" t="str">
        <f t="shared" si="2343"/>
        <v>DF$19</v>
      </c>
      <c r="DG1688" s="190" t="str">
        <f t="shared" si="2343"/>
        <v>DG$19</v>
      </c>
      <c r="DH1688" s="190" t="str">
        <f t="shared" si="2343"/>
        <v>DH$19</v>
      </c>
      <c r="DI1688" s="190" t="str">
        <f t="shared" si="2343"/>
        <v>DI$19</v>
      </c>
      <c r="DJ1688" s="190" t="str">
        <f t="shared" si="2343"/>
        <v>DJ$19</v>
      </c>
      <c r="DK1688" s="190" t="str">
        <f t="shared" si="2343"/>
        <v>DK$19</v>
      </c>
      <c r="DL1688" s="190" t="str">
        <f t="shared" si="2343"/>
        <v>DL$19</v>
      </c>
    </row>
    <row r="1689" spans="1:116" x14ac:dyDescent="0.4">
      <c r="A1689" s="142" t="s">
        <v>218</v>
      </c>
      <c r="B1689" s="31" t="s">
        <v>81</v>
      </c>
      <c r="C1689" s="31"/>
      <c r="D1689" t="s">
        <v>764</v>
      </c>
      <c r="E1689" s="8" t="str">
        <f t="shared" ref="E1689:E1703" si="2344">ROW()&amp;" "&amp;D1689</f>
        <v>1689 DCHC-S</v>
      </c>
      <c r="F1689" t="s">
        <v>151</v>
      </c>
      <c r="G1689" s="143" t="s">
        <v>183</v>
      </c>
      <c r="H1689" s="142"/>
      <c r="I1689" s="144"/>
      <c r="J1689" s="144"/>
      <c r="K1689" s="142"/>
      <c r="L1689" s="142"/>
      <c r="M1689" s="142"/>
      <c r="N1689" s="142"/>
      <c r="O1689" s="142"/>
      <c r="P1689" s="142"/>
      <c r="R1689" s="143"/>
      <c r="S1689" s="168"/>
      <c r="T1689" s="168"/>
      <c r="U1689" s="168"/>
      <c r="V1689" s="168"/>
      <c r="W1689" s="168"/>
      <c r="X1689" s="168"/>
      <c r="Y1689" s="168"/>
      <c r="Z1689" s="168"/>
      <c r="AA1689" s="168"/>
      <c r="AB1689" s="168"/>
      <c r="AC1689" s="168"/>
      <c r="AD1689" s="168"/>
      <c r="AE1689" s="168"/>
      <c r="AF1689" s="168"/>
      <c r="AG1689" s="168"/>
      <c r="AH1689" s="168"/>
      <c r="AI1689" s="168"/>
      <c r="AJ1689" s="168"/>
      <c r="AK1689" s="168"/>
      <c r="AL1689" s="168"/>
      <c r="AM1689" s="168"/>
      <c r="AN1689" s="168"/>
      <c r="AO1689" s="168"/>
      <c r="AP1689" s="168"/>
      <c r="AQ1689" s="168"/>
      <c r="AR1689" s="168"/>
      <c r="AS1689" s="168"/>
      <c r="AT1689" s="168"/>
      <c r="AU1689" s="168"/>
      <c r="AV1689" s="168"/>
      <c r="AW1689" s="168"/>
      <c r="AX1689" s="168"/>
      <c r="AY1689" s="168"/>
      <c r="AZ1689" s="168"/>
      <c r="BA1689" s="168"/>
      <c r="BB1689" s="168"/>
      <c r="BC1689" s="168"/>
      <c r="BD1689" s="168"/>
      <c r="BE1689" s="168"/>
      <c r="BF1689" s="168"/>
      <c r="BG1689" s="168"/>
      <c r="BH1689" s="168"/>
      <c r="BI1689" s="168"/>
      <c r="BJ1689" s="168"/>
      <c r="BK1689" s="168"/>
      <c r="BL1689" s="168"/>
      <c r="BM1689" s="168"/>
      <c r="BN1689" s="168"/>
      <c r="BO1689" s="168"/>
      <c r="BP1689" s="168"/>
      <c r="BQ1689" s="168"/>
      <c r="BR1689" s="168"/>
      <c r="BS1689" s="168"/>
      <c r="BT1689" s="168"/>
      <c r="BU1689" s="168"/>
      <c r="BV1689" s="168"/>
      <c r="BW1689" s="168"/>
      <c r="BX1689" s="168"/>
      <c r="BY1689" s="168"/>
      <c r="BZ1689" s="168"/>
      <c r="CA1689" s="168"/>
      <c r="CB1689" s="168"/>
      <c r="CC1689" s="168"/>
      <c r="CD1689" s="168"/>
      <c r="CE1689" s="168"/>
      <c r="CF1689" s="168"/>
      <c r="CG1689" s="168"/>
      <c r="CH1689" s="168"/>
      <c r="CI1689" s="168"/>
      <c r="CJ1689" s="168"/>
      <c r="CK1689" s="168"/>
      <c r="CL1689" s="168"/>
      <c r="CN1689" s="144"/>
      <c r="CO1689" s="168"/>
      <c r="CP1689" s="168"/>
      <c r="CQ1689" s="168"/>
      <c r="CR1689" s="168"/>
      <c r="CS1689" s="168"/>
      <c r="CT1689" s="168"/>
      <c r="CU1689" s="168"/>
      <c r="CV1689" s="168"/>
      <c r="CW1689" s="168"/>
      <c r="CX1689" s="168"/>
      <c r="CY1689" s="168"/>
      <c r="CZ1689" s="168"/>
      <c r="DA1689" s="168"/>
      <c r="DB1689" s="168"/>
      <c r="DC1689" s="168"/>
      <c r="DD1689" s="168"/>
      <c r="DE1689" s="168"/>
      <c r="DF1689" s="168"/>
      <c r="DG1689" s="168"/>
      <c r="DH1689" s="168"/>
      <c r="DI1689" s="168"/>
      <c r="DJ1689" s="168"/>
      <c r="DK1689" s="168"/>
      <c r="DL1689" s="168"/>
    </row>
    <row r="1690" spans="1:116" x14ac:dyDescent="0.4">
      <c r="A1690" s="31"/>
      <c r="B1690" s="31"/>
      <c r="C1690" s="31"/>
      <c r="D1690" t="s">
        <v>764</v>
      </c>
      <c r="E1690" s="8" t="str">
        <f t="shared" si="2344"/>
        <v>1690 DCHC-S</v>
      </c>
      <c r="G1690" s="95" t="str">
        <f>G1694&amp;":"</f>
        <v>Expense - Headcount - volume driven:</v>
      </c>
      <c r="H1690" s="31"/>
      <c r="I1690" s="73"/>
      <c r="J1690" s="73"/>
      <c r="K1690" s="31"/>
      <c r="L1690" s="31"/>
      <c r="M1690" s="31"/>
      <c r="N1690" s="31"/>
      <c r="O1690" s="31"/>
      <c r="P1690" s="31"/>
      <c r="R1690" s="67"/>
      <c r="S1690" s="156"/>
      <c r="T1690" s="156"/>
      <c r="U1690" s="156"/>
      <c r="V1690" s="156"/>
      <c r="W1690" s="156"/>
      <c r="X1690" s="156"/>
      <c r="Y1690" s="156"/>
      <c r="Z1690" s="156"/>
      <c r="AA1690" s="156"/>
      <c r="AB1690" s="156"/>
      <c r="AC1690" s="156"/>
      <c r="AD1690" s="156"/>
      <c r="AE1690" s="156"/>
      <c r="AF1690" s="156"/>
      <c r="AG1690" s="156"/>
      <c r="AH1690" s="156"/>
      <c r="AI1690" s="156"/>
      <c r="AJ1690" s="156"/>
      <c r="AK1690" s="156"/>
      <c r="AL1690" s="156"/>
      <c r="AM1690" s="156"/>
      <c r="AN1690" s="156"/>
      <c r="AO1690" s="156"/>
      <c r="AP1690" s="156"/>
      <c r="AQ1690" s="156"/>
      <c r="AR1690" s="156"/>
      <c r="AS1690" s="156"/>
      <c r="AT1690" s="156"/>
      <c r="AU1690" s="156"/>
      <c r="AV1690" s="156"/>
      <c r="AW1690" s="156"/>
      <c r="AX1690" s="156"/>
      <c r="AY1690" s="156"/>
      <c r="AZ1690" s="156"/>
      <c r="BA1690" s="156"/>
      <c r="BB1690" s="156"/>
      <c r="BC1690" s="156"/>
      <c r="BD1690" s="156"/>
      <c r="BE1690" s="156"/>
      <c r="BF1690" s="156"/>
      <c r="BG1690" s="156"/>
      <c r="BH1690" s="156"/>
      <c r="BI1690" s="156"/>
      <c r="BJ1690" s="156"/>
      <c r="BK1690" s="156"/>
      <c r="BL1690" s="156"/>
      <c r="BM1690" s="156"/>
      <c r="BN1690" s="156"/>
      <c r="BO1690" s="156"/>
      <c r="BP1690" s="156"/>
      <c r="BQ1690" s="156"/>
      <c r="BR1690" s="156"/>
      <c r="BS1690" s="156"/>
      <c r="BT1690" s="156"/>
      <c r="BU1690" s="156"/>
      <c r="BV1690" s="156"/>
      <c r="BW1690" s="156"/>
      <c r="BX1690" s="156"/>
      <c r="BY1690" s="156"/>
      <c r="BZ1690" s="156"/>
      <c r="CA1690" s="156"/>
      <c r="CB1690" s="156"/>
      <c r="CC1690" s="156"/>
      <c r="CD1690" s="156"/>
      <c r="CE1690" s="156"/>
      <c r="CF1690" s="156"/>
      <c r="CG1690" s="156"/>
      <c r="CH1690" s="156"/>
      <c r="CI1690" s="156"/>
      <c r="CJ1690" s="156"/>
      <c r="CK1690" s="156"/>
      <c r="CL1690" s="156"/>
      <c r="CN1690" s="73"/>
      <c r="CO1690" s="156"/>
      <c r="CP1690" s="156"/>
      <c r="CQ1690" s="156"/>
      <c r="CR1690" s="156"/>
      <c r="CS1690" s="156"/>
      <c r="CT1690" s="156"/>
      <c r="CU1690" s="156"/>
      <c r="CV1690" s="156"/>
      <c r="CW1690" s="156"/>
      <c r="CX1690" s="156"/>
      <c r="CY1690" s="156"/>
      <c r="CZ1690" s="156"/>
      <c r="DA1690" s="156"/>
      <c r="DB1690" s="156"/>
      <c r="DC1690" s="156"/>
      <c r="DD1690" s="156"/>
      <c r="DE1690" s="156"/>
      <c r="DF1690" s="156"/>
      <c r="DG1690" s="156"/>
      <c r="DH1690" s="156"/>
      <c r="DI1690" s="156"/>
      <c r="DJ1690" s="156"/>
      <c r="DK1690" s="156"/>
      <c r="DL1690" s="156"/>
    </row>
    <row r="1691" spans="1:116" x14ac:dyDescent="0.4">
      <c r="B1691" t="str">
        <f>E1691</f>
        <v>1691 DCHC-S</v>
      </c>
      <c r="D1691" t="s">
        <v>764</v>
      </c>
      <c r="E1691" s="8" t="str">
        <f t="shared" si="2344"/>
        <v>1691 DCHC-S</v>
      </c>
      <c r="G1691" s="145" t="s">
        <v>184</v>
      </c>
      <c r="H1691" s="12"/>
      <c r="I1691" s="60"/>
      <c r="J1691" s="60"/>
      <c r="K1691" s="17">
        <v>1000</v>
      </c>
      <c r="L1691" s="17">
        <v>1000</v>
      </c>
      <c r="M1691" s="17">
        <v>1000</v>
      </c>
      <c r="N1691" s="17">
        <v>1000</v>
      </c>
      <c r="O1691" s="17">
        <v>1000</v>
      </c>
      <c r="P1691" s="17">
        <v>1000</v>
      </c>
      <c r="R1691" s="15"/>
      <c r="S1691" s="76" cm="1">
        <f t="array" ref="S1691">INDEX($K:$P,ROW(),MATCH(S$3,$K$2:$P$2,0))/12</f>
        <v>83.333333333333329</v>
      </c>
      <c r="T1691" s="76" cm="1">
        <f t="array" ref="T1691">INDEX($K:$P,ROW(),MATCH(T$3,$K$2:$P$2,0))/12</f>
        <v>83.333333333333329</v>
      </c>
      <c r="U1691" s="76" cm="1">
        <f t="array" ref="U1691">INDEX($K:$P,ROW(),MATCH(U$3,$K$2:$P$2,0))/12</f>
        <v>83.333333333333329</v>
      </c>
      <c r="V1691" s="76" cm="1">
        <f t="array" ref="V1691">INDEX($K:$P,ROW(),MATCH(V$3,$K$2:$P$2,0))/12</f>
        <v>83.333333333333329</v>
      </c>
      <c r="W1691" s="76" cm="1">
        <f t="array" ref="W1691">INDEX($K:$P,ROW(),MATCH(W$3,$K$2:$P$2,0))/12</f>
        <v>83.333333333333329</v>
      </c>
      <c r="X1691" s="76" cm="1">
        <f t="array" ref="X1691">INDEX($K:$P,ROW(),MATCH(X$3,$K$2:$P$2,0))/12</f>
        <v>83.333333333333329</v>
      </c>
      <c r="Y1691" s="76" cm="1">
        <f t="array" ref="Y1691">INDEX($K:$P,ROW(),MATCH(Y$3,$K$2:$P$2,0))/12</f>
        <v>83.333333333333329</v>
      </c>
      <c r="Z1691" s="76" cm="1">
        <f t="array" ref="Z1691">INDEX($K:$P,ROW(),MATCH(Z$3,$K$2:$P$2,0))/12</f>
        <v>83.333333333333329</v>
      </c>
      <c r="AA1691" s="76" cm="1">
        <f t="array" ref="AA1691">INDEX($K:$P,ROW(),MATCH(AA$3,$K$2:$P$2,0))/12</f>
        <v>83.333333333333329</v>
      </c>
      <c r="AB1691" s="76" cm="1">
        <f t="array" ref="AB1691">INDEX($K:$P,ROW(),MATCH(AB$3,$K$2:$P$2,0))/12</f>
        <v>83.333333333333329</v>
      </c>
      <c r="AC1691" s="76" cm="1">
        <f t="array" ref="AC1691">INDEX($K:$P,ROW(),MATCH(AC$3,$K$2:$P$2,0))/12</f>
        <v>83.333333333333329</v>
      </c>
      <c r="AD1691" s="76" cm="1">
        <f t="array" ref="AD1691">INDEX($K:$P,ROW(),MATCH(AD$3,$K$2:$P$2,0))/12</f>
        <v>83.333333333333329</v>
      </c>
      <c r="AE1691" s="76" cm="1">
        <f t="array" ref="AE1691">INDEX($K:$P,ROW(),MATCH(AE$3,$K$2:$P$2,0))/12</f>
        <v>83.333333333333329</v>
      </c>
      <c r="AF1691" s="76" cm="1">
        <f t="array" ref="AF1691">INDEX($K:$P,ROW(),MATCH(AF$3,$K$2:$P$2,0))/12</f>
        <v>83.333333333333329</v>
      </c>
      <c r="AG1691" s="76" cm="1">
        <f t="array" ref="AG1691">INDEX($K:$P,ROW(),MATCH(AG$3,$K$2:$P$2,0))/12</f>
        <v>83.333333333333329</v>
      </c>
      <c r="AH1691" s="76" cm="1">
        <f t="array" ref="AH1691">INDEX($K:$P,ROW(),MATCH(AH$3,$K$2:$P$2,0))/12</f>
        <v>83.333333333333329</v>
      </c>
      <c r="AI1691" s="76" cm="1">
        <f t="array" ref="AI1691">INDEX($K:$P,ROW(),MATCH(AI$3,$K$2:$P$2,0))/12</f>
        <v>83.333333333333329</v>
      </c>
      <c r="AJ1691" s="76" cm="1">
        <f t="array" ref="AJ1691">INDEX($K:$P,ROW(),MATCH(AJ$3,$K$2:$P$2,0))/12</f>
        <v>83.333333333333329</v>
      </c>
      <c r="AK1691" s="76" cm="1">
        <f t="array" ref="AK1691">INDEX($K:$P,ROW(),MATCH(AK$3,$K$2:$P$2,0))/12</f>
        <v>83.333333333333329</v>
      </c>
      <c r="AL1691" s="76" cm="1">
        <f t="array" ref="AL1691">INDEX($K:$P,ROW(),MATCH(AL$3,$K$2:$P$2,0))/12</f>
        <v>83.333333333333329</v>
      </c>
      <c r="AM1691" s="76" cm="1">
        <f t="array" ref="AM1691">INDEX($K:$P,ROW(),MATCH(AM$3,$K$2:$P$2,0))/12</f>
        <v>83.333333333333329</v>
      </c>
      <c r="AN1691" s="76" cm="1">
        <f t="array" ref="AN1691">INDEX($K:$P,ROW(),MATCH(AN$3,$K$2:$P$2,0))/12</f>
        <v>83.333333333333329</v>
      </c>
      <c r="AO1691" s="76" cm="1">
        <f t="array" ref="AO1691">INDEX($K:$P,ROW(),MATCH(AO$3,$K$2:$P$2,0))/12</f>
        <v>83.333333333333329</v>
      </c>
      <c r="AP1691" s="76" cm="1">
        <f t="array" ref="AP1691">INDEX($K:$P,ROW(),MATCH(AP$3,$K$2:$P$2,0))/12</f>
        <v>83.333333333333329</v>
      </c>
      <c r="AQ1691" s="76" cm="1">
        <f t="array" ref="AQ1691">INDEX($K:$P,ROW(),MATCH(AQ$3,$K$2:$P$2,0))/12</f>
        <v>83.333333333333329</v>
      </c>
      <c r="AR1691" s="76" cm="1">
        <f t="array" ref="AR1691">INDEX($K:$P,ROW(),MATCH(AR$3,$K$2:$P$2,0))/12</f>
        <v>83.333333333333329</v>
      </c>
      <c r="AS1691" s="76" cm="1">
        <f t="array" ref="AS1691">INDEX($K:$P,ROW(),MATCH(AS$3,$K$2:$P$2,0))/12</f>
        <v>83.333333333333329</v>
      </c>
      <c r="AT1691" s="76" cm="1">
        <f t="array" ref="AT1691">INDEX($K:$P,ROW(),MATCH(AT$3,$K$2:$P$2,0))/12</f>
        <v>83.333333333333329</v>
      </c>
      <c r="AU1691" s="76" cm="1">
        <f t="array" ref="AU1691">INDEX($K:$P,ROW(),MATCH(AU$3,$K$2:$P$2,0))/12</f>
        <v>83.333333333333329</v>
      </c>
      <c r="AV1691" s="76" cm="1">
        <f t="array" ref="AV1691">INDEX($K:$P,ROW(),MATCH(AV$3,$K$2:$P$2,0))/12</f>
        <v>83.333333333333329</v>
      </c>
      <c r="AW1691" s="76" cm="1">
        <f t="array" ref="AW1691">INDEX($K:$P,ROW(),MATCH(AW$3,$K$2:$P$2,0))/12</f>
        <v>83.333333333333329</v>
      </c>
      <c r="AX1691" s="76" cm="1">
        <f t="array" ref="AX1691">INDEX($K:$P,ROW(),MATCH(AX$3,$K$2:$P$2,0))/12</f>
        <v>83.333333333333329</v>
      </c>
      <c r="AY1691" s="76" cm="1">
        <f t="array" ref="AY1691">INDEX($K:$P,ROW(),MATCH(AY$3,$K$2:$P$2,0))/12</f>
        <v>83.333333333333329</v>
      </c>
      <c r="AZ1691" s="76" cm="1">
        <f t="array" ref="AZ1691">INDEX($K:$P,ROW(),MATCH(AZ$3,$K$2:$P$2,0))/12</f>
        <v>83.333333333333329</v>
      </c>
      <c r="BA1691" s="76" cm="1">
        <f t="array" ref="BA1691">INDEX($K:$P,ROW(),MATCH(BA$3,$K$2:$P$2,0))/12</f>
        <v>83.333333333333329</v>
      </c>
      <c r="BB1691" s="76" cm="1">
        <f t="array" ref="BB1691">INDEX($K:$P,ROW(),MATCH(BB$3,$K$2:$P$2,0))/12</f>
        <v>83.333333333333329</v>
      </c>
      <c r="BC1691" s="76" cm="1">
        <f t="array" ref="BC1691">INDEX($K:$P,ROW(),MATCH(BC$3,$K$2:$P$2,0))/12</f>
        <v>83.333333333333329</v>
      </c>
      <c r="BD1691" s="76" cm="1">
        <f t="array" ref="BD1691">INDEX($K:$P,ROW(),MATCH(BD$3,$K$2:$P$2,0))/12</f>
        <v>83.333333333333329</v>
      </c>
      <c r="BE1691" s="76" cm="1">
        <f t="array" ref="BE1691">INDEX($K:$P,ROW(),MATCH(BE$3,$K$2:$P$2,0))/12</f>
        <v>83.333333333333329</v>
      </c>
      <c r="BF1691" s="76" cm="1">
        <f t="array" ref="BF1691">INDEX($K:$P,ROW(),MATCH(BF$3,$K$2:$P$2,0))/12</f>
        <v>83.333333333333329</v>
      </c>
      <c r="BG1691" s="76" cm="1">
        <f t="array" ref="BG1691">INDEX($K:$P,ROW(),MATCH(BG$3,$K$2:$P$2,0))/12</f>
        <v>83.333333333333329</v>
      </c>
      <c r="BH1691" s="76" cm="1">
        <f t="array" ref="BH1691">INDEX($K:$P,ROW(),MATCH(BH$3,$K$2:$P$2,0))/12</f>
        <v>83.333333333333329</v>
      </c>
      <c r="BI1691" s="76" cm="1">
        <f t="array" ref="BI1691">INDEX($K:$P,ROW(),MATCH(BI$3,$K$2:$P$2,0))/12</f>
        <v>83.333333333333329</v>
      </c>
      <c r="BJ1691" s="76" cm="1">
        <f t="array" ref="BJ1691">INDEX($K:$P,ROW(),MATCH(BJ$3,$K$2:$P$2,0))/12</f>
        <v>83.333333333333329</v>
      </c>
      <c r="BK1691" s="76" cm="1">
        <f t="array" ref="BK1691">INDEX($K:$P,ROW(),MATCH(BK$3,$K$2:$P$2,0))/12</f>
        <v>83.333333333333329</v>
      </c>
      <c r="BL1691" s="76" cm="1">
        <f t="array" ref="BL1691">INDEX($K:$P,ROW(),MATCH(BL$3,$K$2:$P$2,0))/12</f>
        <v>83.333333333333329</v>
      </c>
      <c r="BM1691" s="76" cm="1">
        <f t="array" ref="BM1691">INDEX($K:$P,ROW(),MATCH(BM$3,$K$2:$P$2,0))/12</f>
        <v>83.333333333333329</v>
      </c>
      <c r="BN1691" s="76" cm="1">
        <f t="array" ref="BN1691">INDEX($K:$P,ROW(),MATCH(BN$3,$K$2:$P$2,0))/12</f>
        <v>83.333333333333329</v>
      </c>
      <c r="BO1691" s="76" cm="1">
        <f t="array" ref="BO1691">INDEX($K:$P,ROW(),MATCH(BO$3,$K$2:$P$2,0))/12</f>
        <v>83.333333333333329</v>
      </c>
      <c r="BP1691" s="76" cm="1">
        <f t="array" ref="BP1691">INDEX($K:$P,ROW(),MATCH(BP$3,$K$2:$P$2,0))/12</f>
        <v>83.333333333333329</v>
      </c>
      <c r="BQ1691" s="76" cm="1">
        <f t="array" ref="BQ1691">INDEX($K:$P,ROW(),MATCH(BQ$3,$K$2:$P$2,0))/12</f>
        <v>83.333333333333329</v>
      </c>
      <c r="BR1691" s="76" cm="1">
        <f t="array" ref="BR1691">INDEX($K:$P,ROW(),MATCH(BR$3,$K$2:$P$2,0))/12</f>
        <v>83.333333333333329</v>
      </c>
      <c r="BS1691" s="76" cm="1">
        <f t="array" ref="BS1691">INDEX($K:$P,ROW(),MATCH(BS$3,$K$2:$P$2,0))/12</f>
        <v>83.333333333333329</v>
      </c>
      <c r="BT1691" s="76" cm="1">
        <f t="array" ref="BT1691">INDEX($K:$P,ROW(),MATCH(BT$3,$K$2:$P$2,0))/12</f>
        <v>83.333333333333329</v>
      </c>
      <c r="BU1691" s="76" cm="1">
        <f t="array" ref="BU1691">INDEX($K:$P,ROW(),MATCH(BU$3,$K$2:$P$2,0))/12</f>
        <v>83.333333333333329</v>
      </c>
      <c r="BV1691" s="76" cm="1">
        <f t="array" ref="BV1691">INDEX($K:$P,ROW(),MATCH(BV$3,$K$2:$P$2,0))/12</f>
        <v>83.333333333333329</v>
      </c>
      <c r="BW1691" s="76" cm="1">
        <f t="array" ref="BW1691">INDEX($K:$P,ROW(),MATCH(BW$3,$K$2:$P$2,0))/12</f>
        <v>83.333333333333329</v>
      </c>
      <c r="BX1691" s="76" cm="1">
        <f t="array" ref="BX1691">INDEX($K:$P,ROW(),MATCH(BX$3,$K$2:$P$2,0))/12</f>
        <v>83.333333333333329</v>
      </c>
      <c r="BY1691" s="76" cm="1">
        <f t="array" ref="BY1691">INDEX($K:$P,ROW(),MATCH(BY$3,$K$2:$P$2,0))/12</f>
        <v>83.333333333333329</v>
      </c>
      <c r="BZ1691" s="76" cm="1">
        <f t="array" ref="BZ1691">INDEX($K:$P,ROW(),MATCH(BZ$3,$K$2:$P$2,0))/12</f>
        <v>83.333333333333329</v>
      </c>
      <c r="CA1691" s="76" cm="1">
        <f t="array" ref="CA1691">INDEX($K:$P,ROW(),MATCH(CA$3,$K$2:$P$2,0))/12</f>
        <v>83.333333333333329</v>
      </c>
      <c r="CB1691" s="76" cm="1">
        <f t="array" ref="CB1691">INDEX($K:$P,ROW(),MATCH(CB$3,$K$2:$P$2,0))/12</f>
        <v>83.333333333333329</v>
      </c>
      <c r="CC1691" s="76" cm="1">
        <f t="array" ref="CC1691">INDEX($K:$P,ROW(),MATCH(CC$3,$K$2:$P$2,0))/12</f>
        <v>83.333333333333329</v>
      </c>
      <c r="CD1691" s="76" cm="1">
        <f t="array" ref="CD1691">INDEX($K:$P,ROW(),MATCH(CD$3,$K$2:$P$2,0))/12</f>
        <v>83.333333333333329</v>
      </c>
      <c r="CE1691" s="76" cm="1">
        <f t="array" ref="CE1691">INDEX($K:$P,ROW(),MATCH(CE$3,$K$2:$P$2,0))/12</f>
        <v>83.333333333333329</v>
      </c>
      <c r="CF1691" s="76" cm="1">
        <f t="array" ref="CF1691">INDEX($K:$P,ROW(),MATCH(CF$3,$K$2:$P$2,0))/12</f>
        <v>83.333333333333329</v>
      </c>
      <c r="CG1691" s="76" cm="1">
        <f t="array" ref="CG1691">INDEX($K:$P,ROW(),MATCH(CG$3,$K$2:$P$2,0))/12</f>
        <v>83.333333333333329</v>
      </c>
      <c r="CH1691" s="76" cm="1">
        <f t="array" ref="CH1691">INDEX($K:$P,ROW(),MATCH(CH$3,$K$2:$P$2,0))/12</f>
        <v>83.333333333333329</v>
      </c>
      <c r="CI1691" s="76" cm="1">
        <f t="array" ref="CI1691">INDEX($K:$P,ROW(),MATCH(CI$3,$K$2:$P$2,0))/12</f>
        <v>83.333333333333329</v>
      </c>
      <c r="CJ1691" s="76" cm="1">
        <f t="array" ref="CJ1691">INDEX($K:$P,ROW(),MATCH(CJ$3,$K$2:$P$2,0))/12</f>
        <v>83.333333333333329</v>
      </c>
      <c r="CK1691" s="76" cm="1">
        <f t="array" ref="CK1691">INDEX($K:$P,ROW(),MATCH(CK$3,$K$2:$P$2,0))/12</f>
        <v>83.333333333333329</v>
      </c>
      <c r="CL1691" s="76" cm="1">
        <f t="array" ref="CL1691">INDEX($K:$P,ROW(),MATCH(CL$3,$K$2:$P$2,0))/12</f>
        <v>83.333333333333329</v>
      </c>
      <c r="CN1691" s="60"/>
      <c r="CO1691" s="76" t="e" cm="1">
        <f t="array" ref="CO1691">INDEX($K:$P,ROW(),MATCH(CO$3,$K$2:$P$2,0))/CO$5</f>
        <v>#N/A</v>
      </c>
      <c r="CP1691" s="76" t="e" cm="1">
        <f t="array" ref="CP1691">INDEX($K:$P,ROW(),MATCH(CP$3,$K$2:$P$2,0))/CP$5</f>
        <v>#N/A</v>
      </c>
      <c r="CQ1691" s="76" t="e" cm="1">
        <f t="array" ref="CQ1691">INDEX($K:$P,ROW(),MATCH(CQ$3,$K$2:$P$2,0))/CQ$5</f>
        <v>#N/A</v>
      </c>
      <c r="CR1691" s="76" t="e" cm="1">
        <f t="array" ref="CR1691">INDEX($K:$P,ROW(),MATCH(CR$3,$K$2:$P$2,0))/CR$5</f>
        <v>#N/A</v>
      </c>
      <c r="CS1691" s="76" t="e" cm="1">
        <f t="array" ref="CS1691">INDEX($K:$P,ROW(),MATCH(CS$3,$K$2:$P$2,0))/CS$5</f>
        <v>#N/A</v>
      </c>
      <c r="CT1691" s="76" t="e" cm="1">
        <f t="array" ref="CT1691">INDEX($K:$P,ROW(),MATCH(CT$3,$K$2:$P$2,0))/CT$5</f>
        <v>#N/A</v>
      </c>
      <c r="CU1691" s="76" t="e" cm="1">
        <f t="array" ref="CU1691">INDEX($K:$P,ROW(),MATCH(CU$3,$K$2:$P$2,0))/CU$5</f>
        <v>#N/A</v>
      </c>
      <c r="CV1691" s="76" t="e" cm="1">
        <f t="array" ref="CV1691">INDEX($K:$P,ROW(),MATCH(CV$3,$K$2:$P$2,0))/CV$5</f>
        <v>#N/A</v>
      </c>
      <c r="CW1691" s="76" t="e" cm="1">
        <f t="array" ref="CW1691">INDEX($K:$P,ROW(),MATCH(CW$3,$K$2:$P$2,0))/CW$5</f>
        <v>#N/A</v>
      </c>
      <c r="CX1691" s="76" t="e" cm="1">
        <f t="array" ref="CX1691">INDEX($K:$P,ROW(),MATCH(CX$3,$K$2:$P$2,0))/CX$5</f>
        <v>#N/A</v>
      </c>
      <c r="CY1691" s="76" t="e" cm="1">
        <f t="array" ref="CY1691">INDEX($K:$P,ROW(),MATCH(CY$3,$K$2:$P$2,0))/CL$5</f>
        <v>#N/A</v>
      </c>
      <c r="CZ1691" s="76" t="e" cm="1">
        <f t="array" ref="CZ1691">INDEX($K:$P,ROW(),MATCH(CZ$3,$K$2:$P$2,0))/CZ$5</f>
        <v>#N/A</v>
      </c>
      <c r="DA1691" s="76" t="e" cm="1">
        <f t="array" ref="DA1691">INDEX($K:$P,ROW(),MATCH(DA$3,$K$2:$P$2,0))/DA$5</f>
        <v>#N/A</v>
      </c>
      <c r="DB1691" s="76" t="e" cm="1">
        <f t="array" ref="DB1691">INDEX($K:$P,ROW(),MATCH(DB$3,$K$2:$P$2,0))/DB$5</f>
        <v>#N/A</v>
      </c>
      <c r="DC1691" s="76" t="e" cm="1">
        <f t="array" ref="DC1691">INDEX($K:$P,ROW(),MATCH(DC$3,$K$2:$P$2,0))/DC$5</f>
        <v>#N/A</v>
      </c>
      <c r="DD1691" s="76" t="e" cm="1">
        <f t="array" ref="DD1691">INDEX($K:$P,ROW(),MATCH(DD$3,$K$2:$P$2,0))/DD$5</f>
        <v>#N/A</v>
      </c>
      <c r="DE1691" s="76" t="e" cm="1">
        <f t="array" ref="DE1691">INDEX($K:$P,ROW(),MATCH(DE$3,$K$2:$P$2,0))/DE$5</f>
        <v>#N/A</v>
      </c>
      <c r="DF1691" s="76" t="e" cm="1">
        <f t="array" ref="DF1691">INDEX($K:$P,ROW(),MATCH(DF$3,$K$2:$P$2,0))/DF$5</f>
        <v>#N/A</v>
      </c>
      <c r="DG1691" s="76" t="e" cm="1">
        <f t="array" ref="DG1691">INDEX($K:$P,ROW(),MATCH(DG$3,$K$2:$P$2,0))/DG$5</f>
        <v>#N/A</v>
      </c>
      <c r="DH1691" s="76" t="e" cm="1">
        <f t="array" ref="DH1691">INDEX($K:$P,ROW(),MATCH(DH$3,$K$2:$P$2,0))/DH$5</f>
        <v>#N/A</v>
      </c>
      <c r="DI1691" s="76" t="e" cm="1">
        <f t="array" ref="DI1691">INDEX($K:$P,ROW(),MATCH(DI$3,$K$2:$P$2,0))/DI$5</f>
        <v>#N/A</v>
      </c>
      <c r="DJ1691" s="76" t="e" cm="1">
        <f t="array" ref="DJ1691">INDEX($K:$P,ROW(),MATCH(DJ$3,$K$2:$P$2,0))/DJ$5</f>
        <v>#N/A</v>
      </c>
      <c r="DK1691" s="76" t="e" cm="1">
        <f t="array" ref="DK1691">INDEX($K:$P,ROW(),MATCH(DK$3,$K$2:$P$2,0))/DK$5</f>
        <v>#N/A</v>
      </c>
      <c r="DL1691" s="76" t="e" cm="1">
        <f t="array" ref="DL1691">INDEX($K:$P,ROW(),MATCH(DL$3,$K$2:$P$2,0))/DL$5</f>
        <v>#N/A</v>
      </c>
    </row>
    <row r="1692" spans="1:116" x14ac:dyDescent="0.4">
      <c r="C1692" t="s">
        <v>80</v>
      </c>
      <c r="D1692" t="s">
        <v>764</v>
      </c>
      <c r="E1692" s="8" t="str">
        <f t="shared" si="2344"/>
        <v>1692 DCHC-S</v>
      </c>
      <c r="G1692" s="145" t="str">
        <f>"# of FTE's - "&amp;SUBSTITUTE(G1689,":","")</f>
        <v># of FTE's - Headcount - volume driven</v>
      </c>
      <c r="H1692" s="12"/>
      <c r="I1692" s="60"/>
      <c r="J1692" s="60"/>
      <c r="K1692" s="34">
        <f t="shared" ref="K1692:P1692" ca="1" si="2345">SUMIF($3:$3,K$2,1692:1692)</f>
        <v>720</v>
      </c>
      <c r="L1692" s="34">
        <f t="shared" ca="1" si="2345"/>
        <v>720</v>
      </c>
      <c r="M1692" s="34">
        <f t="shared" ca="1" si="2345"/>
        <v>720</v>
      </c>
      <c r="N1692" s="34">
        <f t="shared" ca="1" si="2345"/>
        <v>720</v>
      </c>
      <c r="O1692" s="34">
        <f t="shared" ca="1" si="2345"/>
        <v>720</v>
      </c>
      <c r="P1692" s="34">
        <f t="shared" ca="1" si="2345"/>
        <v>720</v>
      </c>
      <c r="R1692" s="15"/>
      <c r="S1692" s="76" cm="1">
        <f t="array" aca="1" ref="S1692" ca="1">ROUNDUP(INDIRECT(S1684)/S1691,0)</f>
        <v>60</v>
      </c>
      <c r="T1692" s="76" cm="1">
        <f t="array" aca="1" ref="T1692" ca="1">ROUNDUP(INDIRECT(T1684)/T1691,0)</f>
        <v>60</v>
      </c>
      <c r="U1692" s="76" cm="1">
        <f t="array" aca="1" ref="U1692" ca="1">ROUNDUP(INDIRECT(U1684)/U1691,0)</f>
        <v>60</v>
      </c>
      <c r="V1692" s="76" cm="1">
        <f t="array" aca="1" ref="V1692" ca="1">ROUNDUP(INDIRECT(V1684)/V1691,0)</f>
        <v>60</v>
      </c>
      <c r="W1692" s="76" cm="1">
        <f t="array" aca="1" ref="W1692" ca="1">ROUNDUP(INDIRECT(W1684)/W1691,0)</f>
        <v>60</v>
      </c>
      <c r="X1692" s="76" cm="1">
        <f t="array" aca="1" ref="X1692" ca="1">ROUNDUP(INDIRECT(X1684)/X1691,0)</f>
        <v>60</v>
      </c>
      <c r="Y1692" s="76" cm="1">
        <f t="array" aca="1" ref="Y1692" ca="1">ROUNDUP(INDIRECT(Y1684)/Y1691,0)</f>
        <v>60</v>
      </c>
      <c r="Z1692" s="76" cm="1">
        <f t="array" aca="1" ref="Z1692" ca="1">ROUNDUP(INDIRECT(Z1684)/Z1691,0)</f>
        <v>60</v>
      </c>
      <c r="AA1692" s="76" cm="1">
        <f t="array" aca="1" ref="AA1692" ca="1">ROUNDUP(INDIRECT(AA1684)/AA1691,0)</f>
        <v>60</v>
      </c>
      <c r="AB1692" s="76" cm="1">
        <f t="array" aca="1" ref="AB1692" ca="1">ROUNDUP(INDIRECT(AB1684)/AB1691,0)</f>
        <v>60</v>
      </c>
      <c r="AC1692" s="76" cm="1">
        <f t="array" aca="1" ref="AC1692" ca="1">ROUNDUP(INDIRECT(AC1684)/AC1691,0)</f>
        <v>60</v>
      </c>
      <c r="AD1692" s="76" cm="1">
        <f t="array" aca="1" ref="AD1692" ca="1">ROUNDUP(INDIRECT(AD1684)/AD1691,0)</f>
        <v>60</v>
      </c>
      <c r="AE1692" s="76" cm="1">
        <f t="array" aca="1" ref="AE1692" ca="1">ROUNDUP(INDIRECT(AE1684)/AE1691,0)</f>
        <v>60</v>
      </c>
      <c r="AF1692" s="76" cm="1">
        <f t="array" aca="1" ref="AF1692" ca="1">ROUNDUP(INDIRECT(AF1684)/AF1691,0)</f>
        <v>60</v>
      </c>
      <c r="AG1692" s="76" cm="1">
        <f t="array" aca="1" ref="AG1692" ca="1">ROUNDUP(INDIRECT(AG1684)/AG1691,0)</f>
        <v>60</v>
      </c>
      <c r="AH1692" s="76" cm="1">
        <f t="array" aca="1" ref="AH1692" ca="1">ROUNDUP(INDIRECT(AH1684)/AH1691,0)</f>
        <v>60</v>
      </c>
      <c r="AI1692" s="76" cm="1">
        <f t="array" aca="1" ref="AI1692" ca="1">ROUNDUP(INDIRECT(AI1684)/AI1691,0)</f>
        <v>60</v>
      </c>
      <c r="AJ1692" s="76" cm="1">
        <f t="array" aca="1" ref="AJ1692" ca="1">ROUNDUP(INDIRECT(AJ1684)/AJ1691,0)</f>
        <v>60</v>
      </c>
      <c r="AK1692" s="76" cm="1">
        <f t="array" aca="1" ref="AK1692" ca="1">ROUNDUP(INDIRECT(AK1684)/AK1691,0)</f>
        <v>60</v>
      </c>
      <c r="AL1692" s="76" cm="1">
        <f t="array" aca="1" ref="AL1692" ca="1">ROUNDUP(INDIRECT(AL1684)/AL1691,0)</f>
        <v>60</v>
      </c>
      <c r="AM1692" s="76" cm="1">
        <f t="array" aca="1" ref="AM1692" ca="1">ROUNDUP(INDIRECT(AM1684)/AM1691,0)</f>
        <v>60</v>
      </c>
      <c r="AN1692" s="76" cm="1">
        <f t="array" aca="1" ref="AN1692" ca="1">ROUNDUP(INDIRECT(AN1684)/AN1691,0)</f>
        <v>60</v>
      </c>
      <c r="AO1692" s="76" cm="1">
        <f t="array" aca="1" ref="AO1692" ca="1">ROUNDUP(INDIRECT(AO1684)/AO1691,0)</f>
        <v>60</v>
      </c>
      <c r="AP1692" s="76" cm="1">
        <f t="array" aca="1" ref="AP1692" ca="1">ROUNDUP(INDIRECT(AP1684)/AP1691,0)</f>
        <v>60</v>
      </c>
      <c r="AQ1692" s="76" cm="1">
        <f t="array" aca="1" ref="AQ1692" ca="1">ROUNDUP(INDIRECT(AQ1684)/AQ1691,0)</f>
        <v>60</v>
      </c>
      <c r="AR1692" s="76" cm="1">
        <f t="array" aca="1" ref="AR1692" ca="1">ROUNDUP(INDIRECT(AR1684)/AR1691,0)</f>
        <v>60</v>
      </c>
      <c r="AS1692" s="76" cm="1">
        <f t="array" aca="1" ref="AS1692" ca="1">ROUNDUP(INDIRECT(AS1684)/AS1691,0)</f>
        <v>60</v>
      </c>
      <c r="AT1692" s="76" cm="1">
        <f t="array" aca="1" ref="AT1692" ca="1">ROUNDUP(INDIRECT(AT1684)/AT1691,0)</f>
        <v>60</v>
      </c>
      <c r="AU1692" s="76" cm="1">
        <f t="array" aca="1" ref="AU1692" ca="1">ROUNDUP(INDIRECT(AU1684)/AU1691,0)</f>
        <v>60</v>
      </c>
      <c r="AV1692" s="76" cm="1">
        <f t="array" aca="1" ref="AV1692" ca="1">ROUNDUP(INDIRECT(AV1684)/AV1691,0)</f>
        <v>60</v>
      </c>
      <c r="AW1692" s="76" cm="1">
        <f t="array" aca="1" ref="AW1692" ca="1">ROUNDUP(INDIRECT(AW1684)/AW1691,0)</f>
        <v>60</v>
      </c>
      <c r="AX1692" s="76" cm="1">
        <f t="array" aca="1" ref="AX1692" ca="1">ROUNDUP(INDIRECT(AX1684)/AX1691,0)</f>
        <v>60</v>
      </c>
      <c r="AY1692" s="76" cm="1">
        <f t="array" aca="1" ref="AY1692" ca="1">ROUNDUP(INDIRECT(AY1684)/AY1691,0)</f>
        <v>60</v>
      </c>
      <c r="AZ1692" s="76" cm="1">
        <f t="array" aca="1" ref="AZ1692" ca="1">ROUNDUP(INDIRECT(AZ1684)/AZ1691,0)</f>
        <v>60</v>
      </c>
      <c r="BA1692" s="76" cm="1">
        <f t="array" aca="1" ref="BA1692" ca="1">ROUNDUP(INDIRECT(BA1684)/BA1691,0)</f>
        <v>60</v>
      </c>
      <c r="BB1692" s="76" cm="1">
        <f t="array" aca="1" ref="BB1692" ca="1">ROUNDUP(INDIRECT(BB1684)/BB1691,0)</f>
        <v>60</v>
      </c>
      <c r="BC1692" s="76" cm="1">
        <f t="array" aca="1" ref="BC1692" ca="1">ROUNDUP(INDIRECT(BC1684)/BC1691,0)</f>
        <v>60</v>
      </c>
      <c r="BD1692" s="76" cm="1">
        <f t="array" aca="1" ref="BD1692" ca="1">ROUNDUP(INDIRECT(BD1684)/BD1691,0)</f>
        <v>60</v>
      </c>
      <c r="BE1692" s="76" cm="1">
        <f t="array" aca="1" ref="BE1692" ca="1">ROUNDUP(INDIRECT(BE1684)/BE1691,0)</f>
        <v>60</v>
      </c>
      <c r="BF1692" s="76" cm="1">
        <f t="array" aca="1" ref="BF1692" ca="1">ROUNDUP(INDIRECT(BF1684)/BF1691,0)</f>
        <v>60</v>
      </c>
      <c r="BG1692" s="76" cm="1">
        <f t="array" aca="1" ref="BG1692" ca="1">ROUNDUP(INDIRECT(BG1684)/BG1691,0)</f>
        <v>60</v>
      </c>
      <c r="BH1692" s="76" cm="1">
        <f t="array" aca="1" ref="BH1692" ca="1">ROUNDUP(INDIRECT(BH1684)/BH1691,0)</f>
        <v>60</v>
      </c>
      <c r="BI1692" s="76" cm="1">
        <f t="array" aca="1" ref="BI1692" ca="1">ROUNDUP(INDIRECT(BI1684)/BI1691,0)</f>
        <v>60</v>
      </c>
      <c r="BJ1692" s="76" cm="1">
        <f t="array" aca="1" ref="BJ1692" ca="1">ROUNDUP(INDIRECT(BJ1684)/BJ1691,0)</f>
        <v>60</v>
      </c>
      <c r="BK1692" s="76" cm="1">
        <f t="array" aca="1" ref="BK1692" ca="1">ROUNDUP(INDIRECT(BK1684)/BK1691,0)</f>
        <v>60</v>
      </c>
      <c r="BL1692" s="76" cm="1">
        <f t="array" aca="1" ref="BL1692" ca="1">ROUNDUP(INDIRECT(BL1684)/BL1691,0)</f>
        <v>60</v>
      </c>
      <c r="BM1692" s="76" cm="1">
        <f t="array" aca="1" ref="BM1692" ca="1">ROUNDUP(INDIRECT(BM1684)/BM1691,0)</f>
        <v>60</v>
      </c>
      <c r="BN1692" s="76" cm="1">
        <f t="array" aca="1" ref="BN1692" ca="1">ROUNDUP(INDIRECT(BN1684)/BN1691,0)</f>
        <v>60</v>
      </c>
      <c r="BO1692" s="76" cm="1">
        <f t="array" aca="1" ref="BO1692" ca="1">ROUNDUP(INDIRECT(BO1684)/BO1691,0)</f>
        <v>60</v>
      </c>
      <c r="BP1692" s="76" cm="1">
        <f t="array" aca="1" ref="BP1692" ca="1">ROUNDUP(INDIRECT(BP1684)/BP1691,0)</f>
        <v>60</v>
      </c>
      <c r="BQ1692" s="76" cm="1">
        <f t="array" aca="1" ref="BQ1692" ca="1">ROUNDUP(INDIRECT(BQ1684)/BQ1691,0)</f>
        <v>60</v>
      </c>
      <c r="BR1692" s="76" cm="1">
        <f t="array" aca="1" ref="BR1692" ca="1">ROUNDUP(INDIRECT(BR1684)/BR1691,0)</f>
        <v>60</v>
      </c>
      <c r="BS1692" s="76" cm="1">
        <f t="array" aca="1" ref="BS1692" ca="1">ROUNDUP(INDIRECT(BS1684)/BS1691,0)</f>
        <v>60</v>
      </c>
      <c r="BT1692" s="76" cm="1">
        <f t="array" aca="1" ref="BT1692" ca="1">ROUNDUP(INDIRECT(BT1684)/BT1691,0)</f>
        <v>60</v>
      </c>
      <c r="BU1692" s="76" cm="1">
        <f t="array" aca="1" ref="BU1692" ca="1">ROUNDUP(INDIRECT(BU1684)/BU1691,0)</f>
        <v>60</v>
      </c>
      <c r="BV1692" s="76" cm="1">
        <f t="array" aca="1" ref="BV1692" ca="1">ROUNDUP(INDIRECT(BV1684)/BV1691,0)</f>
        <v>60</v>
      </c>
      <c r="BW1692" s="76" cm="1">
        <f t="array" aca="1" ref="BW1692" ca="1">ROUNDUP(INDIRECT(BW1684)/BW1691,0)</f>
        <v>60</v>
      </c>
      <c r="BX1692" s="76" cm="1">
        <f t="array" aca="1" ref="BX1692" ca="1">ROUNDUP(INDIRECT(BX1684)/BX1691,0)</f>
        <v>60</v>
      </c>
      <c r="BY1692" s="76" cm="1">
        <f t="array" aca="1" ref="BY1692" ca="1">ROUNDUP(INDIRECT(BY1684)/BY1691,0)</f>
        <v>60</v>
      </c>
      <c r="BZ1692" s="76" cm="1">
        <f t="array" aca="1" ref="BZ1692" ca="1">ROUNDUP(INDIRECT(BZ1684)/BZ1691,0)</f>
        <v>60</v>
      </c>
      <c r="CA1692" s="76" cm="1">
        <f t="array" aca="1" ref="CA1692" ca="1">ROUNDUP(INDIRECT(CA1684)/CA1691,0)</f>
        <v>60</v>
      </c>
      <c r="CB1692" s="76" cm="1">
        <f t="array" aca="1" ref="CB1692" ca="1">ROUNDUP(INDIRECT(CB1684)/CB1691,0)</f>
        <v>60</v>
      </c>
      <c r="CC1692" s="76" cm="1">
        <f t="array" aca="1" ref="CC1692" ca="1">ROUNDUP(INDIRECT(CC1684)/CC1691,0)</f>
        <v>60</v>
      </c>
      <c r="CD1692" s="76" cm="1">
        <f t="array" aca="1" ref="CD1692" ca="1">ROUNDUP(INDIRECT(CD1684)/CD1691,0)</f>
        <v>60</v>
      </c>
      <c r="CE1692" s="76" cm="1">
        <f t="array" aca="1" ref="CE1692" ca="1">ROUNDUP(INDIRECT(CE1684)/CE1691,0)</f>
        <v>60</v>
      </c>
      <c r="CF1692" s="76" cm="1">
        <f t="array" aca="1" ref="CF1692" ca="1">ROUNDUP(INDIRECT(CF1684)/CF1691,0)</f>
        <v>60</v>
      </c>
      <c r="CG1692" s="76" cm="1">
        <f t="array" aca="1" ref="CG1692" ca="1">ROUNDUP(INDIRECT(CG1684)/CG1691,0)</f>
        <v>60</v>
      </c>
      <c r="CH1692" s="76" cm="1">
        <f t="array" aca="1" ref="CH1692" ca="1">ROUNDUP(INDIRECT(CH1684)/CH1691,0)</f>
        <v>60</v>
      </c>
      <c r="CI1692" s="76" cm="1">
        <f t="array" aca="1" ref="CI1692" ca="1">ROUNDUP(INDIRECT(CI1684)/CI1691,0)</f>
        <v>60</v>
      </c>
      <c r="CJ1692" s="76" cm="1">
        <f t="array" aca="1" ref="CJ1692" ca="1">ROUNDUP(INDIRECT(CJ1684)/CJ1691,0)</f>
        <v>60</v>
      </c>
      <c r="CK1692" s="76" cm="1">
        <f t="array" aca="1" ref="CK1692" ca="1">ROUNDUP(INDIRECT(CK1684)/CK1691,0)</f>
        <v>60</v>
      </c>
      <c r="CL1692" s="76" cm="1">
        <f t="array" aca="1" ref="CL1692" ca="1">ROUNDUP(INDIRECT(CL1684)/CL1691,0)</f>
        <v>60</v>
      </c>
      <c r="CM1692" s="76" t="e" cm="1">
        <f t="array" aca="1" ref="CM1692" ca="1">ROUNDUP(INDIRECT(CM1684)/CM1691,0)</f>
        <v>#REF!</v>
      </c>
      <c r="CN1692" s="76" t="e" cm="1">
        <f t="array" aca="1" ref="CN1692" ca="1">ROUNDUP(INDIRECT(CN1684)/CN1691,0)</f>
        <v>#REF!</v>
      </c>
      <c r="CO1692" s="76" t="e" cm="1">
        <f t="array" aca="1" ref="CO1692" ca="1">ROUNDUP(INDIRECT(CO1684)/CO1691,0)</f>
        <v>#N/A</v>
      </c>
      <c r="CP1692" s="76" t="e" cm="1">
        <f t="array" aca="1" ref="CP1692" ca="1">ROUNDUP(INDIRECT(CP1684)/CP1691,0)</f>
        <v>#N/A</v>
      </c>
      <c r="CQ1692" s="76" t="e" cm="1">
        <f t="array" aca="1" ref="CQ1692" ca="1">ROUNDUP(INDIRECT(CQ1684)/CQ1691,0)</f>
        <v>#N/A</v>
      </c>
      <c r="CR1692" s="76" t="e" cm="1">
        <f t="array" aca="1" ref="CR1692" ca="1">ROUNDUP(INDIRECT(CR1684)/CR1691,0)</f>
        <v>#N/A</v>
      </c>
      <c r="CS1692" s="76" t="e" cm="1">
        <f t="array" aca="1" ref="CS1692" ca="1">ROUNDUP(INDIRECT(CS1684)/CS1691,0)</f>
        <v>#N/A</v>
      </c>
      <c r="CT1692" s="76" t="e" cm="1">
        <f t="array" aca="1" ref="CT1692" ca="1">ROUNDUP(INDIRECT(CT1684)/CT1691,0)</f>
        <v>#N/A</v>
      </c>
      <c r="CU1692" s="76" t="e" cm="1">
        <f t="array" aca="1" ref="CU1692" ca="1">ROUNDUP(INDIRECT(CU1684)/CU1691,0)</f>
        <v>#N/A</v>
      </c>
      <c r="CV1692" s="76" t="e" cm="1">
        <f t="array" aca="1" ref="CV1692" ca="1">ROUNDUP(INDIRECT(CV1684)/CV1691,0)</f>
        <v>#N/A</v>
      </c>
      <c r="CW1692" s="76" t="e" cm="1">
        <f t="array" aca="1" ref="CW1692" ca="1">ROUNDUP(INDIRECT(CW1684)/CW1691,0)</f>
        <v>#N/A</v>
      </c>
      <c r="CX1692" s="76" t="e" cm="1">
        <f t="array" aca="1" ref="CX1692" ca="1">ROUNDUP(INDIRECT(CX1684)/CX1691,0)</f>
        <v>#N/A</v>
      </c>
      <c r="CY1692" s="76" t="e" cm="1">
        <f t="array" aca="1" ref="CY1692" ca="1">ROUNDUP(INDIRECT(CY1684)/CY1691,0)</f>
        <v>#N/A</v>
      </c>
      <c r="CZ1692" s="76" t="e" cm="1">
        <f t="array" aca="1" ref="CZ1692" ca="1">ROUNDUP(INDIRECT(CZ1684)/CZ1691,0)</f>
        <v>#N/A</v>
      </c>
      <c r="DA1692" s="76" t="e" cm="1">
        <f t="array" aca="1" ref="DA1692" ca="1">ROUNDUP(INDIRECT(DA1684)/DA1691,0)</f>
        <v>#N/A</v>
      </c>
      <c r="DB1692" s="76" t="e" cm="1">
        <f t="array" aca="1" ref="DB1692" ca="1">ROUNDUP(INDIRECT(DB1684)/DB1691,0)</f>
        <v>#N/A</v>
      </c>
      <c r="DC1692" s="76" t="e" cm="1">
        <f t="array" aca="1" ref="DC1692" ca="1">ROUNDUP(INDIRECT(DC1684)/DC1691,0)</f>
        <v>#N/A</v>
      </c>
      <c r="DD1692" s="76" t="e" cm="1">
        <f t="array" aca="1" ref="DD1692" ca="1">ROUNDUP(INDIRECT(DD1684)/DD1691,0)</f>
        <v>#N/A</v>
      </c>
      <c r="DE1692" s="76" t="e" cm="1">
        <f t="array" aca="1" ref="DE1692" ca="1">ROUNDUP(INDIRECT(DE1684)/DE1691,0)</f>
        <v>#N/A</v>
      </c>
      <c r="DF1692" s="76" t="e" cm="1">
        <f t="array" aca="1" ref="DF1692" ca="1">ROUNDUP(INDIRECT(DF1684)/DF1691,0)</f>
        <v>#N/A</v>
      </c>
      <c r="DG1692" s="76" t="e" cm="1">
        <f t="array" aca="1" ref="DG1692" ca="1">ROUNDUP(INDIRECT(DG1684)/DG1691,0)</f>
        <v>#N/A</v>
      </c>
      <c r="DH1692" s="76" t="e" cm="1">
        <f t="array" aca="1" ref="DH1692" ca="1">ROUNDUP(INDIRECT(DH1684)/DH1691,0)</f>
        <v>#N/A</v>
      </c>
      <c r="DI1692" s="76" t="e" cm="1">
        <f t="array" aca="1" ref="DI1692" ca="1">ROUNDUP(INDIRECT(DI1684)/DI1691,0)</f>
        <v>#N/A</v>
      </c>
      <c r="DJ1692" s="76" t="e" cm="1">
        <f t="array" aca="1" ref="DJ1692" ca="1">ROUNDUP(INDIRECT(DJ1684)/DJ1691,0)</f>
        <v>#N/A</v>
      </c>
      <c r="DK1692" s="76" t="e" cm="1">
        <f t="array" aca="1" ref="DK1692" ca="1">ROUNDUP(INDIRECT(DK1684)/DK1691,0)</f>
        <v>#N/A</v>
      </c>
      <c r="DL1692" s="76" t="e" cm="1">
        <f t="array" aca="1" ref="DL1692" ca="1">ROUNDUP(INDIRECT(DL1684)/DL1691,0)</f>
        <v>#N/A</v>
      </c>
    </row>
    <row r="1693" spans="1:116" x14ac:dyDescent="0.4">
      <c r="B1693" t="str">
        <f>E1693</f>
        <v>1693 DCHC-S</v>
      </c>
      <c r="D1693" t="s">
        <v>764</v>
      </c>
      <c r="E1693" s="8" t="str">
        <f t="shared" si="2344"/>
        <v>1693 DCHC-S</v>
      </c>
      <c r="G1693" s="145" t="s">
        <v>185</v>
      </c>
      <c r="H1693" s="12"/>
      <c r="I1693" s="60"/>
      <c r="J1693" s="60"/>
      <c r="K1693" s="18">
        <v>50000</v>
      </c>
      <c r="L1693" s="18">
        <v>50000</v>
      </c>
      <c r="M1693" s="18">
        <v>50000</v>
      </c>
      <c r="N1693" s="18">
        <v>50000</v>
      </c>
      <c r="O1693" s="18">
        <v>50000</v>
      </c>
      <c r="P1693" s="18">
        <v>50000</v>
      </c>
      <c r="R1693" s="19"/>
      <c r="S1693" s="147" cm="1">
        <f t="array" ref="S1693">INDEX($K:$P,ROW(),MATCH(S$3,$K$2:$P$2,0))/12</f>
        <v>4166.666666666667</v>
      </c>
      <c r="T1693" s="147" cm="1">
        <f t="array" ref="T1693">INDEX($K:$P,ROW(),MATCH(T$3,$K$2:$P$2,0))/12</f>
        <v>4166.666666666667</v>
      </c>
      <c r="U1693" s="147" cm="1">
        <f t="array" ref="U1693">INDEX($K:$P,ROW(),MATCH(U$3,$K$2:$P$2,0))/12</f>
        <v>4166.666666666667</v>
      </c>
      <c r="V1693" s="147" cm="1">
        <f t="array" ref="V1693">INDEX($K:$P,ROW(),MATCH(V$3,$K$2:$P$2,0))/12</f>
        <v>4166.666666666667</v>
      </c>
      <c r="W1693" s="147" cm="1">
        <f t="array" ref="W1693">INDEX($K:$P,ROW(),MATCH(W$3,$K$2:$P$2,0))/12</f>
        <v>4166.666666666667</v>
      </c>
      <c r="X1693" s="147" cm="1">
        <f t="array" ref="X1693">INDEX($K:$P,ROW(),MATCH(X$3,$K$2:$P$2,0))/12</f>
        <v>4166.666666666667</v>
      </c>
      <c r="Y1693" s="147" cm="1">
        <f t="array" ref="Y1693">INDEX($K:$P,ROW(),MATCH(Y$3,$K$2:$P$2,0))/12</f>
        <v>4166.666666666667</v>
      </c>
      <c r="Z1693" s="147" cm="1">
        <f t="array" ref="Z1693">INDEX($K:$P,ROW(),MATCH(Z$3,$K$2:$P$2,0))/12</f>
        <v>4166.666666666667</v>
      </c>
      <c r="AA1693" s="147" cm="1">
        <f t="array" ref="AA1693">INDEX($K:$P,ROW(),MATCH(AA$3,$K$2:$P$2,0))/12</f>
        <v>4166.666666666667</v>
      </c>
      <c r="AB1693" s="147" cm="1">
        <f t="array" ref="AB1693">INDEX($K:$P,ROW(),MATCH(AB$3,$K$2:$P$2,0))/12</f>
        <v>4166.666666666667</v>
      </c>
      <c r="AC1693" s="147" cm="1">
        <f t="array" ref="AC1693">INDEX($K:$P,ROW(),MATCH(AC$3,$K$2:$P$2,0))/12</f>
        <v>4166.666666666667</v>
      </c>
      <c r="AD1693" s="147" cm="1">
        <f t="array" ref="AD1693">INDEX($K:$P,ROW(),MATCH(AD$3,$K$2:$P$2,0))/12</f>
        <v>4166.666666666667</v>
      </c>
      <c r="AE1693" s="147" cm="1">
        <f t="array" ref="AE1693">INDEX($K:$P,ROW(),MATCH(AE$3,$K$2:$P$2,0))/12</f>
        <v>4166.666666666667</v>
      </c>
      <c r="AF1693" s="147" cm="1">
        <f t="array" ref="AF1693">INDEX($K:$P,ROW(),MATCH(AF$3,$K$2:$P$2,0))/12</f>
        <v>4166.666666666667</v>
      </c>
      <c r="AG1693" s="147" cm="1">
        <f t="array" ref="AG1693">INDEX($K:$P,ROW(),MATCH(AG$3,$K$2:$P$2,0))/12</f>
        <v>4166.666666666667</v>
      </c>
      <c r="AH1693" s="147" cm="1">
        <f t="array" ref="AH1693">INDEX($K:$P,ROW(),MATCH(AH$3,$K$2:$P$2,0))/12</f>
        <v>4166.666666666667</v>
      </c>
      <c r="AI1693" s="147" cm="1">
        <f t="array" ref="AI1693">INDEX($K:$P,ROW(),MATCH(AI$3,$K$2:$P$2,0))/12</f>
        <v>4166.666666666667</v>
      </c>
      <c r="AJ1693" s="147" cm="1">
        <f t="array" ref="AJ1693">INDEX($K:$P,ROW(),MATCH(AJ$3,$K$2:$P$2,0))/12</f>
        <v>4166.666666666667</v>
      </c>
      <c r="AK1693" s="147" cm="1">
        <f t="array" ref="AK1693">INDEX($K:$P,ROW(),MATCH(AK$3,$K$2:$P$2,0))/12</f>
        <v>4166.666666666667</v>
      </c>
      <c r="AL1693" s="147" cm="1">
        <f t="array" ref="AL1693">INDEX($K:$P,ROW(),MATCH(AL$3,$K$2:$P$2,0))/12</f>
        <v>4166.666666666667</v>
      </c>
      <c r="AM1693" s="147" cm="1">
        <f t="array" ref="AM1693">INDEX($K:$P,ROW(),MATCH(AM$3,$K$2:$P$2,0))/12</f>
        <v>4166.666666666667</v>
      </c>
      <c r="AN1693" s="147" cm="1">
        <f t="array" ref="AN1693">INDEX($K:$P,ROW(),MATCH(AN$3,$K$2:$P$2,0))/12</f>
        <v>4166.666666666667</v>
      </c>
      <c r="AO1693" s="147" cm="1">
        <f t="array" ref="AO1693">INDEX($K:$P,ROW(),MATCH(AO$3,$K$2:$P$2,0))/12</f>
        <v>4166.666666666667</v>
      </c>
      <c r="AP1693" s="147" cm="1">
        <f t="array" ref="AP1693">INDEX($K:$P,ROW(),MATCH(AP$3,$K$2:$P$2,0))/12</f>
        <v>4166.666666666667</v>
      </c>
      <c r="AQ1693" s="147" cm="1">
        <f t="array" ref="AQ1693">INDEX($K:$P,ROW(),MATCH(AQ$3,$K$2:$P$2,0))/12</f>
        <v>4166.666666666667</v>
      </c>
      <c r="AR1693" s="147" cm="1">
        <f t="array" ref="AR1693">INDEX($K:$P,ROW(),MATCH(AR$3,$K$2:$P$2,0))/12</f>
        <v>4166.666666666667</v>
      </c>
      <c r="AS1693" s="147" cm="1">
        <f t="array" ref="AS1693">INDEX($K:$P,ROW(),MATCH(AS$3,$K$2:$P$2,0))/12</f>
        <v>4166.666666666667</v>
      </c>
      <c r="AT1693" s="147" cm="1">
        <f t="array" ref="AT1693">INDEX($K:$P,ROW(),MATCH(AT$3,$K$2:$P$2,0))/12</f>
        <v>4166.666666666667</v>
      </c>
      <c r="AU1693" s="147" cm="1">
        <f t="array" ref="AU1693">INDEX($K:$P,ROW(),MATCH(AU$3,$K$2:$P$2,0))/12</f>
        <v>4166.666666666667</v>
      </c>
      <c r="AV1693" s="147" cm="1">
        <f t="array" ref="AV1693">INDEX($K:$P,ROW(),MATCH(AV$3,$K$2:$P$2,0))/12</f>
        <v>4166.666666666667</v>
      </c>
      <c r="AW1693" s="147" cm="1">
        <f t="array" ref="AW1693">INDEX($K:$P,ROW(),MATCH(AW$3,$K$2:$P$2,0))/12</f>
        <v>4166.666666666667</v>
      </c>
      <c r="AX1693" s="147" cm="1">
        <f t="array" ref="AX1693">INDEX($K:$P,ROW(),MATCH(AX$3,$K$2:$P$2,0))/12</f>
        <v>4166.666666666667</v>
      </c>
      <c r="AY1693" s="147" cm="1">
        <f t="array" ref="AY1693">INDEX($K:$P,ROW(),MATCH(AY$3,$K$2:$P$2,0))/12</f>
        <v>4166.666666666667</v>
      </c>
      <c r="AZ1693" s="147" cm="1">
        <f t="array" ref="AZ1693">INDEX($K:$P,ROW(),MATCH(AZ$3,$K$2:$P$2,0))/12</f>
        <v>4166.666666666667</v>
      </c>
      <c r="BA1693" s="147" cm="1">
        <f t="array" ref="BA1693">INDEX($K:$P,ROW(),MATCH(BA$3,$K$2:$P$2,0))/12</f>
        <v>4166.666666666667</v>
      </c>
      <c r="BB1693" s="147" cm="1">
        <f t="array" ref="BB1693">INDEX($K:$P,ROW(),MATCH(BB$3,$K$2:$P$2,0))/12</f>
        <v>4166.666666666667</v>
      </c>
      <c r="BC1693" s="147" cm="1">
        <f t="array" ref="BC1693">INDEX($K:$P,ROW(),MATCH(BC$3,$K$2:$P$2,0))/12</f>
        <v>4166.666666666667</v>
      </c>
      <c r="BD1693" s="147" cm="1">
        <f t="array" ref="BD1693">INDEX($K:$P,ROW(),MATCH(BD$3,$K$2:$P$2,0))/12</f>
        <v>4166.666666666667</v>
      </c>
      <c r="BE1693" s="147" cm="1">
        <f t="array" ref="BE1693">INDEX($K:$P,ROW(),MATCH(BE$3,$K$2:$P$2,0))/12</f>
        <v>4166.666666666667</v>
      </c>
      <c r="BF1693" s="147" cm="1">
        <f t="array" ref="BF1693">INDEX($K:$P,ROW(),MATCH(BF$3,$K$2:$P$2,0))/12</f>
        <v>4166.666666666667</v>
      </c>
      <c r="BG1693" s="147" cm="1">
        <f t="array" ref="BG1693">INDEX($K:$P,ROW(),MATCH(BG$3,$K$2:$P$2,0))/12</f>
        <v>4166.666666666667</v>
      </c>
      <c r="BH1693" s="147" cm="1">
        <f t="array" ref="BH1693">INDEX($K:$P,ROW(),MATCH(BH$3,$K$2:$P$2,0))/12</f>
        <v>4166.666666666667</v>
      </c>
      <c r="BI1693" s="147" cm="1">
        <f t="array" ref="BI1693">INDEX($K:$P,ROW(),MATCH(BI$3,$K$2:$P$2,0))/12</f>
        <v>4166.666666666667</v>
      </c>
      <c r="BJ1693" s="147" cm="1">
        <f t="array" ref="BJ1693">INDEX($K:$P,ROW(),MATCH(BJ$3,$K$2:$P$2,0))/12</f>
        <v>4166.666666666667</v>
      </c>
      <c r="BK1693" s="147" cm="1">
        <f t="array" ref="BK1693">INDEX($K:$P,ROW(),MATCH(BK$3,$K$2:$P$2,0))/12</f>
        <v>4166.666666666667</v>
      </c>
      <c r="BL1693" s="147" cm="1">
        <f t="array" ref="BL1693">INDEX($K:$P,ROW(),MATCH(BL$3,$K$2:$P$2,0))/12</f>
        <v>4166.666666666667</v>
      </c>
      <c r="BM1693" s="147" cm="1">
        <f t="array" ref="BM1693">INDEX($K:$P,ROW(),MATCH(BM$3,$K$2:$P$2,0))/12</f>
        <v>4166.666666666667</v>
      </c>
      <c r="BN1693" s="147" cm="1">
        <f t="array" ref="BN1693">INDEX($K:$P,ROW(),MATCH(BN$3,$K$2:$P$2,0))/12</f>
        <v>4166.666666666667</v>
      </c>
      <c r="BO1693" s="147" cm="1">
        <f t="array" ref="BO1693">INDEX($K:$P,ROW(),MATCH(BO$3,$K$2:$P$2,0))/12</f>
        <v>4166.666666666667</v>
      </c>
      <c r="BP1693" s="147" cm="1">
        <f t="array" ref="BP1693">INDEX($K:$P,ROW(),MATCH(BP$3,$K$2:$P$2,0))/12</f>
        <v>4166.666666666667</v>
      </c>
      <c r="BQ1693" s="147" cm="1">
        <f t="array" ref="BQ1693">INDEX($K:$P,ROW(),MATCH(BQ$3,$K$2:$P$2,0))/12</f>
        <v>4166.666666666667</v>
      </c>
      <c r="BR1693" s="147" cm="1">
        <f t="array" ref="BR1693">INDEX($K:$P,ROW(),MATCH(BR$3,$K$2:$P$2,0))/12</f>
        <v>4166.666666666667</v>
      </c>
      <c r="BS1693" s="147" cm="1">
        <f t="array" ref="BS1693">INDEX($K:$P,ROW(),MATCH(BS$3,$K$2:$P$2,0))/12</f>
        <v>4166.666666666667</v>
      </c>
      <c r="BT1693" s="147" cm="1">
        <f t="array" ref="BT1693">INDEX($K:$P,ROW(),MATCH(BT$3,$K$2:$P$2,0))/12</f>
        <v>4166.666666666667</v>
      </c>
      <c r="BU1693" s="147" cm="1">
        <f t="array" ref="BU1693">INDEX($K:$P,ROW(),MATCH(BU$3,$K$2:$P$2,0))/12</f>
        <v>4166.666666666667</v>
      </c>
      <c r="BV1693" s="147" cm="1">
        <f t="array" ref="BV1693">INDEX($K:$P,ROW(),MATCH(BV$3,$K$2:$P$2,0))/12</f>
        <v>4166.666666666667</v>
      </c>
      <c r="BW1693" s="147" cm="1">
        <f t="array" ref="BW1693">INDEX($K:$P,ROW(),MATCH(BW$3,$K$2:$P$2,0))/12</f>
        <v>4166.666666666667</v>
      </c>
      <c r="BX1693" s="147" cm="1">
        <f t="array" ref="BX1693">INDEX($K:$P,ROW(),MATCH(BX$3,$K$2:$P$2,0))/12</f>
        <v>4166.666666666667</v>
      </c>
      <c r="BY1693" s="147" cm="1">
        <f t="array" ref="BY1693">INDEX($K:$P,ROW(),MATCH(BY$3,$K$2:$P$2,0))/12</f>
        <v>4166.666666666667</v>
      </c>
      <c r="BZ1693" s="147" cm="1">
        <f t="array" ref="BZ1693">INDEX($K:$P,ROW(),MATCH(BZ$3,$K$2:$P$2,0))/12</f>
        <v>4166.666666666667</v>
      </c>
      <c r="CA1693" s="147" cm="1">
        <f t="array" ref="CA1693">INDEX($K:$P,ROW(),MATCH(CA$3,$K$2:$P$2,0))/12</f>
        <v>4166.666666666667</v>
      </c>
      <c r="CB1693" s="147" cm="1">
        <f t="array" ref="CB1693">INDEX($K:$P,ROW(),MATCH(CB$3,$K$2:$P$2,0))/12</f>
        <v>4166.666666666667</v>
      </c>
      <c r="CC1693" s="147" cm="1">
        <f t="array" ref="CC1693">INDEX($K:$P,ROW(),MATCH(CC$3,$K$2:$P$2,0))/12</f>
        <v>4166.666666666667</v>
      </c>
      <c r="CD1693" s="147" cm="1">
        <f t="array" ref="CD1693">INDEX($K:$P,ROW(),MATCH(CD$3,$K$2:$P$2,0))/12</f>
        <v>4166.666666666667</v>
      </c>
      <c r="CE1693" s="147" cm="1">
        <f t="array" ref="CE1693">INDEX($K:$P,ROW(),MATCH(CE$3,$K$2:$P$2,0))/12</f>
        <v>4166.666666666667</v>
      </c>
      <c r="CF1693" s="147" cm="1">
        <f t="array" ref="CF1693">INDEX($K:$P,ROW(),MATCH(CF$3,$K$2:$P$2,0))/12</f>
        <v>4166.666666666667</v>
      </c>
      <c r="CG1693" s="147" cm="1">
        <f t="array" ref="CG1693">INDEX($K:$P,ROW(),MATCH(CG$3,$K$2:$P$2,0))/12</f>
        <v>4166.666666666667</v>
      </c>
      <c r="CH1693" s="147" cm="1">
        <f t="array" ref="CH1693">INDEX($K:$P,ROW(),MATCH(CH$3,$K$2:$P$2,0))/12</f>
        <v>4166.666666666667</v>
      </c>
      <c r="CI1693" s="147" cm="1">
        <f t="array" ref="CI1693">INDEX($K:$P,ROW(),MATCH(CI$3,$K$2:$P$2,0))/12</f>
        <v>4166.666666666667</v>
      </c>
      <c r="CJ1693" s="147" cm="1">
        <f t="array" ref="CJ1693">INDEX($K:$P,ROW(),MATCH(CJ$3,$K$2:$P$2,0))/12</f>
        <v>4166.666666666667</v>
      </c>
      <c r="CK1693" s="147" cm="1">
        <f t="array" ref="CK1693">INDEX($K:$P,ROW(),MATCH(CK$3,$K$2:$P$2,0))/12</f>
        <v>4166.666666666667</v>
      </c>
      <c r="CL1693" s="147" cm="1">
        <f t="array" ref="CL1693">INDEX($K:$P,ROW(),MATCH(CL$3,$K$2:$P$2,0))/12</f>
        <v>4166.666666666667</v>
      </c>
      <c r="CN1693" s="60"/>
      <c r="CO1693" s="147" t="e" cm="1">
        <f t="array" ref="CO1693">INDEX($K:$P,ROW(),MATCH(CO$3,$K$2:$P$2,0))/CO$5</f>
        <v>#N/A</v>
      </c>
      <c r="CP1693" s="147" t="e" cm="1">
        <f t="array" ref="CP1693">INDEX($K:$P,ROW(),MATCH(CP$3,$K$2:$P$2,0))/CP$5</f>
        <v>#N/A</v>
      </c>
      <c r="CQ1693" s="147" t="e" cm="1">
        <f t="array" ref="CQ1693">INDEX($K:$P,ROW(),MATCH(CQ$3,$K$2:$P$2,0))/CQ$5</f>
        <v>#N/A</v>
      </c>
      <c r="CR1693" s="147" t="e" cm="1">
        <f t="array" ref="CR1693">INDEX($K:$P,ROW(),MATCH(CR$3,$K$2:$P$2,0))/CR$5</f>
        <v>#N/A</v>
      </c>
      <c r="CS1693" s="147" t="e" cm="1">
        <f t="array" ref="CS1693">INDEX($K:$P,ROW(),MATCH(CS$3,$K$2:$P$2,0))/CS$5</f>
        <v>#N/A</v>
      </c>
      <c r="CT1693" s="147" t="e" cm="1">
        <f t="array" ref="CT1693">INDEX($K:$P,ROW(),MATCH(CT$3,$K$2:$P$2,0))/CT$5</f>
        <v>#N/A</v>
      </c>
      <c r="CU1693" s="147" t="e" cm="1">
        <f t="array" ref="CU1693">INDEX($K:$P,ROW(),MATCH(CU$3,$K$2:$P$2,0))/CU$5</f>
        <v>#N/A</v>
      </c>
      <c r="CV1693" s="147" t="e" cm="1">
        <f t="array" ref="CV1693">INDEX($K:$P,ROW(),MATCH(CV$3,$K$2:$P$2,0))/CV$5</f>
        <v>#N/A</v>
      </c>
      <c r="CW1693" s="147" t="e" cm="1">
        <f t="array" ref="CW1693">INDEX($K:$P,ROW(),MATCH(CW$3,$K$2:$P$2,0))/CW$5</f>
        <v>#N/A</v>
      </c>
      <c r="CX1693" s="147" t="e" cm="1">
        <f t="array" ref="CX1693">INDEX($K:$P,ROW(),MATCH(CX$3,$K$2:$P$2,0))/CX$5</f>
        <v>#N/A</v>
      </c>
      <c r="CY1693" s="147" t="e" cm="1">
        <f t="array" ref="CY1693">INDEX($K:$P,ROW(),MATCH(CY$3,$K$2:$P$2,0))/CL$5</f>
        <v>#N/A</v>
      </c>
      <c r="CZ1693" s="147" t="e" cm="1">
        <f t="array" ref="CZ1693">INDEX($K:$P,ROW(),MATCH(CZ$3,$K$2:$P$2,0))/CZ$5</f>
        <v>#N/A</v>
      </c>
      <c r="DA1693" s="147" t="e" cm="1">
        <f t="array" ref="DA1693">INDEX($K:$P,ROW(),MATCH(DA$3,$K$2:$P$2,0))/DA$5</f>
        <v>#N/A</v>
      </c>
      <c r="DB1693" s="147" t="e" cm="1">
        <f t="array" ref="DB1693">INDEX($K:$P,ROW(),MATCH(DB$3,$K$2:$P$2,0))/DB$5</f>
        <v>#N/A</v>
      </c>
      <c r="DC1693" s="147" t="e" cm="1">
        <f t="array" ref="DC1693">INDEX($K:$P,ROW(),MATCH(DC$3,$K$2:$P$2,0))/DC$5</f>
        <v>#N/A</v>
      </c>
      <c r="DD1693" s="147" t="e" cm="1">
        <f t="array" ref="DD1693">INDEX($K:$P,ROW(),MATCH(DD$3,$K$2:$P$2,0))/DD$5</f>
        <v>#N/A</v>
      </c>
      <c r="DE1693" s="147" t="e" cm="1">
        <f t="array" ref="DE1693">INDEX($K:$P,ROW(),MATCH(DE$3,$K$2:$P$2,0))/DE$5</f>
        <v>#N/A</v>
      </c>
      <c r="DF1693" s="147" t="e" cm="1">
        <f t="array" ref="DF1693">INDEX($K:$P,ROW(),MATCH(DF$3,$K$2:$P$2,0))/DF$5</f>
        <v>#N/A</v>
      </c>
      <c r="DG1693" s="147" t="e" cm="1">
        <f t="array" ref="DG1693">INDEX($K:$P,ROW(),MATCH(DG$3,$K$2:$P$2,0))/DG$5</f>
        <v>#N/A</v>
      </c>
      <c r="DH1693" s="147" t="e" cm="1">
        <f t="array" ref="DH1693">INDEX($K:$P,ROW(),MATCH(DH$3,$K$2:$P$2,0))/DH$5</f>
        <v>#N/A</v>
      </c>
      <c r="DI1693" s="147" t="e" cm="1">
        <f t="array" ref="DI1693">INDEX($K:$P,ROW(),MATCH(DI$3,$K$2:$P$2,0))/DI$5</f>
        <v>#N/A</v>
      </c>
      <c r="DJ1693" s="147" t="e" cm="1">
        <f t="array" ref="DJ1693">INDEX($K:$P,ROW(),MATCH(DJ$3,$K$2:$P$2,0))/DJ$5</f>
        <v>#N/A</v>
      </c>
      <c r="DK1693" s="147" t="e" cm="1">
        <f t="array" ref="DK1693">INDEX($K:$P,ROW(),MATCH(DK$3,$K$2:$P$2,0))/DK$5</f>
        <v>#N/A</v>
      </c>
      <c r="DL1693" s="147" t="e" cm="1">
        <f t="array" ref="DL1693">INDEX($K:$P,ROW(),MATCH(DL$3,$K$2:$P$2,0))/DL$5</f>
        <v>#N/A</v>
      </c>
    </row>
    <row r="1694" spans="1:116" x14ac:dyDescent="0.4">
      <c r="C1694" t="s">
        <v>203</v>
      </c>
      <c r="D1694" t="s">
        <v>764</v>
      </c>
      <c r="E1694" s="8" t="str">
        <f t="shared" si="2344"/>
        <v>1694 DCHC-S</v>
      </c>
      <c r="G1694" s="126" t="str">
        <f>"Expense - "&amp;SUBSTITUTE(G1689,":","")</f>
        <v>Expense - Headcount - volume driven</v>
      </c>
      <c r="H1694" s="27"/>
      <c r="I1694" s="78"/>
      <c r="J1694" s="78"/>
      <c r="K1694" s="63">
        <f t="shared" ref="K1694:P1694" ca="1" si="2346">SUMIF($3:$3,K$2,1694:1694)</f>
        <v>-3000000.0000000005</v>
      </c>
      <c r="L1694" s="63">
        <f t="shared" ca="1" si="2346"/>
        <v>-3000000.0000000005</v>
      </c>
      <c r="M1694" s="63">
        <f t="shared" ca="1" si="2346"/>
        <v>-3000000.0000000005</v>
      </c>
      <c r="N1694" s="63">
        <f t="shared" ca="1" si="2346"/>
        <v>-3000000.0000000005</v>
      </c>
      <c r="O1694" s="63">
        <f t="shared" ca="1" si="2346"/>
        <v>-3000000.0000000005</v>
      </c>
      <c r="P1694" s="63">
        <f t="shared" ca="1" si="2346"/>
        <v>-3000000.0000000005</v>
      </c>
      <c r="R1694" s="33"/>
      <c r="S1694" s="148">
        <f t="shared" ref="S1694:AX1694" ca="1" si="2347">-S1693*S1692</f>
        <v>-250000.00000000003</v>
      </c>
      <c r="T1694" s="148">
        <f t="shared" ca="1" si="2347"/>
        <v>-250000.00000000003</v>
      </c>
      <c r="U1694" s="148">
        <f t="shared" ca="1" si="2347"/>
        <v>-250000.00000000003</v>
      </c>
      <c r="V1694" s="148">
        <f t="shared" ca="1" si="2347"/>
        <v>-250000.00000000003</v>
      </c>
      <c r="W1694" s="148">
        <f t="shared" ca="1" si="2347"/>
        <v>-250000.00000000003</v>
      </c>
      <c r="X1694" s="148">
        <f t="shared" ca="1" si="2347"/>
        <v>-250000.00000000003</v>
      </c>
      <c r="Y1694" s="148">
        <f t="shared" ca="1" si="2347"/>
        <v>-250000.00000000003</v>
      </c>
      <c r="Z1694" s="148">
        <f t="shared" ca="1" si="2347"/>
        <v>-250000.00000000003</v>
      </c>
      <c r="AA1694" s="148">
        <f t="shared" ca="1" si="2347"/>
        <v>-250000.00000000003</v>
      </c>
      <c r="AB1694" s="148">
        <f t="shared" ca="1" si="2347"/>
        <v>-250000.00000000003</v>
      </c>
      <c r="AC1694" s="148">
        <f t="shared" ca="1" si="2347"/>
        <v>-250000.00000000003</v>
      </c>
      <c r="AD1694" s="148">
        <f t="shared" ca="1" si="2347"/>
        <v>-250000.00000000003</v>
      </c>
      <c r="AE1694" s="148">
        <f t="shared" ca="1" si="2347"/>
        <v>-250000.00000000003</v>
      </c>
      <c r="AF1694" s="148">
        <f t="shared" ca="1" si="2347"/>
        <v>-250000.00000000003</v>
      </c>
      <c r="AG1694" s="148">
        <f t="shared" ca="1" si="2347"/>
        <v>-250000.00000000003</v>
      </c>
      <c r="AH1694" s="148">
        <f t="shared" ca="1" si="2347"/>
        <v>-250000.00000000003</v>
      </c>
      <c r="AI1694" s="148">
        <f t="shared" ca="1" si="2347"/>
        <v>-250000.00000000003</v>
      </c>
      <c r="AJ1694" s="148">
        <f t="shared" ca="1" si="2347"/>
        <v>-250000.00000000003</v>
      </c>
      <c r="AK1694" s="148">
        <f t="shared" ca="1" si="2347"/>
        <v>-250000.00000000003</v>
      </c>
      <c r="AL1694" s="148">
        <f t="shared" ca="1" si="2347"/>
        <v>-250000.00000000003</v>
      </c>
      <c r="AM1694" s="148">
        <f t="shared" ca="1" si="2347"/>
        <v>-250000.00000000003</v>
      </c>
      <c r="AN1694" s="148">
        <f t="shared" ca="1" si="2347"/>
        <v>-250000.00000000003</v>
      </c>
      <c r="AO1694" s="148">
        <f t="shared" ca="1" si="2347"/>
        <v>-250000.00000000003</v>
      </c>
      <c r="AP1694" s="148">
        <f t="shared" ca="1" si="2347"/>
        <v>-250000.00000000003</v>
      </c>
      <c r="AQ1694" s="148">
        <f t="shared" ca="1" si="2347"/>
        <v>-250000.00000000003</v>
      </c>
      <c r="AR1694" s="148">
        <f t="shared" ca="1" si="2347"/>
        <v>-250000.00000000003</v>
      </c>
      <c r="AS1694" s="148">
        <f t="shared" ca="1" si="2347"/>
        <v>-250000.00000000003</v>
      </c>
      <c r="AT1694" s="148">
        <f t="shared" ca="1" si="2347"/>
        <v>-250000.00000000003</v>
      </c>
      <c r="AU1694" s="148">
        <f t="shared" ca="1" si="2347"/>
        <v>-250000.00000000003</v>
      </c>
      <c r="AV1694" s="148">
        <f t="shared" ca="1" si="2347"/>
        <v>-250000.00000000003</v>
      </c>
      <c r="AW1694" s="148">
        <f t="shared" ca="1" si="2347"/>
        <v>-250000.00000000003</v>
      </c>
      <c r="AX1694" s="148">
        <f t="shared" ca="1" si="2347"/>
        <v>-250000.00000000003</v>
      </c>
      <c r="AY1694" s="148">
        <f t="shared" ref="AY1694:CD1694" ca="1" si="2348">-AY1693*AY1692</f>
        <v>-250000.00000000003</v>
      </c>
      <c r="AZ1694" s="148">
        <f t="shared" ca="1" si="2348"/>
        <v>-250000.00000000003</v>
      </c>
      <c r="BA1694" s="148">
        <f t="shared" ca="1" si="2348"/>
        <v>-250000.00000000003</v>
      </c>
      <c r="BB1694" s="148">
        <f t="shared" ca="1" si="2348"/>
        <v>-250000.00000000003</v>
      </c>
      <c r="BC1694" s="148">
        <f t="shared" ca="1" si="2348"/>
        <v>-250000.00000000003</v>
      </c>
      <c r="BD1694" s="148">
        <f t="shared" ca="1" si="2348"/>
        <v>-250000.00000000003</v>
      </c>
      <c r="BE1694" s="148">
        <f t="shared" ca="1" si="2348"/>
        <v>-250000.00000000003</v>
      </c>
      <c r="BF1694" s="148">
        <f t="shared" ca="1" si="2348"/>
        <v>-250000.00000000003</v>
      </c>
      <c r="BG1694" s="148">
        <f t="shared" ca="1" si="2348"/>
        <v>-250000.00000000003</v>
      </c>
      <c r="BH1694" s="148">
        <f t="shared" ca="1" si="2348"/>
        <v>-250000.00000000003</v>
      </c>
      <c r="BI1694" s="148">
        <f t="shared" ca="1" si="2348"/>
        <v>-250000.00000000003</v>
      </c>
      <c r="BJ1694" s="148">
        <f t="shared" ca="1" si="2348"/>
        <v>-250000.00000000003</v>
      </c>
      <c r="BK1694" s="148">
        <f t="shared" ca="1" si="2348"/>
        <v>-250000.00000000003</v>
      </c>
      <c r="BL1694" s="148">
        <f t="shared" ca="1" si="2348"/>
        <v>-250000.00000000003</v>
      </c>
      <c r="BM1694" s="148">
        <f t="shared" ca="1" si="2348"/>
        <v>-250000.00000000003</v>
      </c>
      <c r="BN1694" s="148">
        <f t="shared" ca="1" si="2348"/>
        <v>-250000.00000000003</v>
      </c>
      <c r="BO1694" s="148">
        <f t="shared" ca="1" si="2348"/>
        <v>-250000.00000000003</v>
      </c>
      <c r="BP1694" s="148">
        <f t="shared" ca="1" si="2348"/>
        <v>-250000.00000000003</v>
      </c>
      <c r="BQ1694" s="148">
        <f t="shared" ca="1" si="2348"/>
        <v>-250000.00000000003</v>
      </c>
      <c r="BR1694" s="148">
        <f t="shared" ca="1" si="2348"/>
        <v>-250000.00000000003</v>
      </c>
      <c r="BS1694" s="148">
        <f t="shared" ca="1" si="2348"/>
        <v>-250000.00000000003</v>
      </c>
      <c r="BT1694" s="148">
        <f t="shared" ca="1" si="2348"/>
        <v>-250000.00000000003</v>
      </c>
      <c r="BU1694" s="148">
        <f t="shared" ca="1" si="2348"/>
        <v>-250000.00000000003</v>
      </c>
      <c r="BV1694" s="148">
        <f t="shared" ca="1" si="2348"/>
        <v>-250000.00000000003</v>
      </c>
      <c r="BW1694" s="148">
        <f t="shared" ca="1" si="2348"/>
        <v>-250000.00000000003</v>
      </c>
      <c r="BX1694" s="148">
        <f t="shared" ca="1" si="2348"/>
        <v>-250000.00000000003</v>
      </c>
      <c r="BY1694" s="148">
        <f t="shared" ca="1" si="2348"/>
        <v>-250000.00000000003</v>
      </c>
      <c r="BZ1694" s="148">
        <f t="shared" ca="1" si="2348"/>
        <v>-250000.00000000003</v>
      </c>
      <c r="CA1694" s="148">
        <f t="shared" ca="1" si="2348"/>
        <v>-250000.00000000003</v>
      </c>
      <c r="CB1694" s="148">
        <f t="shared" ca="1" si="2348"/>
        <v>-250000.00000000003</v>
      </c>
      <c r="CC1694" s="148">
        <f t="shared" ca="1" si="2348"/>
        <v>-250000.00000000003</v>
      </c>
      <c r="CD1694" s="148">
        <f t="shared" ca="1" si="2348"/>
        <v>-250000.00000000003</v>
      </c>
      <c r="CE1694" s="148">
        <f t="shared" ref="CE1694:CL1694" ca="1" si="2349">-CE1693*CE1692</f>
        <v>-250000.00000000003</v>
      </c>
      <c r="CF1694" s="148">
        <f t="shared" ca="1" si="2349"/>
        <v>-250000.00000000003</v>
      </c>
      <c r="CG1694" s="148">
        <f t="shared" ca="1" si="2349"/>
        <v>-250000.00000000003</v>
      </c>
      <c r="CH1694" s="148">
        <f t="shared" ca="1" si="2349"/>
        <v>-250000.00000000003</v>
      </c>
      <c r="CI1694" s="148">
        <f t="shared" ca="1" si="2349"/>
        <v>-250000.00000000003</v>
      </c>
      <c r="CJ1694" s="148">
        <f t="shared" ca="1" si="2349"/>
        <v>-250000.00000000003</v>
      </c>
      <c r="CK1694" s="148">
        <f t="shared" ca="1" si="2349"/>
        <v>-250000.00000000003</v>
      </c>
      <c r="CL1694" s="148">
        <f t="shared" ca="1" si="2349"/>
        <v>-250000.00000000003</v>
      </c>
      <c r="CN1694" s="78"/>
      <c r="CO1694" s="148" t="e">
        <f t="shared" ref="CO1694:DK1694" ca="1" si="2350">-CO1693*CO1692</f>
        <v>#N/A</v>
      </c>
      <c r="CP1694" s="148" t="e">
        <f t="shared" ca="1" si="2350"/>
        <v>#N/A</v>
      </c>
      <c r="CQ1694" s="148" t="e">
        <f t="shared" ca="1" si="2350"/>
        <v>#N/A</v>
      </c>
      <c r="CR1694" s="148" t="e">
        <f t="shared" ca="1" si="2350"/>
        <v>#N/A</v>
      </c>
      <c r="CS1694" s="148" t="e">
        <f t="shared" ca="1" si="2350"/>
        <v>#N/A</v>
      </c>
      <c r="CT1694" s="148" t="e">
        <f t="shared" ca="1" si="2350"/>
        <v>#N/A</v>
      </c>
      <c r="CU1694" s="148" t="e">
        <f t="shared" ca="1" si="2350"/>
        <v>#N/A</v>
      </c>
      <c r="CV1694" s="148" t="e">
        <f t="shared" ca="1" si="2350"/>
        <v>#N/A</v>
      </c>
      <c r="CW1694" s="148" t="e">
        <f t="shared" ca="1" si="2350"/>
        <v>#N/A</v>
      </c>
      <c r="CX1694" s="148" t="e">
        <f t="shared" ca="1" si="2350"/>
        <v>#N/A</v>
      </c>
      <c r="CY1694" s="148" t="e">
        <f t="shared" ca="1" si="2350"/>
        <v>#N/A</v>
      </c>
      <c r="CZ1694" s="148" t="e">
        <f t="shared" ca="1" si="2350"/>
        <v>#N/A</v>
      </c>
      <c r="DA1694" s="148" t="e">
        <f t="shared" ca="1" si="2350"/>
        <v>#N/A</v>
      </c>
      <c r="DB1694" s="148" t="e">
        <f t="shared" ca="1" si="2350"/>
        <v>#N/A</v>
      </c>
      <c r="DC1694" s="148" t="e">
        <f t="shared" ca="1" si="2350"/>
        <v>#N/A</v>
      </c>
      <c r="DD1694" s="148" t="e">
        <f t="shared" ca="1" si="2350"/>
        <v>#N/A</v>
      </c>
      <c r="DE1694" s="148" t="e">
        <f t="shared" ca="1" si="2350"/>
        <v>#N/A</v>
      </c>
      <c r="DF1694" s="148" t="e">
        <f t="shared" ca="1" si="2350"/>
        <v>#N/A</v>
      </c>
      <c r="DG1694" s="148" t="e">
        <f t="shared" ca="1" si="2350"/>
        <v>#N/A</v>
      </c>
      <c r="DH1694" s="148" t="e">
        <f t="shared" ca="1" si="2350"/>
        <v>#N/A</v>
      </c>
      <c r="DI1694" s="148" t="e">
        <f t="shared" ca="1" si="2350"/>
        <v>#N/A</v>
      </c>
      <c r="DJ1694" s="148" t="e">
        <f t="shared" ca="1" si="2350"/>
        <v>#N/A</v>
      </c>
      <c r="DK1694" s="148" t="e">
        <f t="shared" ca="1" si="2350"/>
        <v>#N/A</v>
      </c>
      <c r="DL1694" s="148" t="e">
        <f t="shared" ref="DL1694" ca="1" si="2351">-DL1693*DL1692</f>
        <v>#N/A</v>
      </c>
    </row>
    <row r="1695" spans="1:116" x14ac:dyDescent="0.4">
      <c r="B1695" t="s">
        <v>244</v>
      </c>
      <c r="D1695" t="s">
        <v>764</v>
      </c>
      <c r="E1695" s="8" t="str">
        <f t="shared" si="2344"/>
        <v>1695 DCHC-S</v>
      </c>
      <c r="S1695" s="72"/>
      <c r="T1695" s="72"/>
      <c r="U1695" s="72"/>
      <c r="V1695" s="72"/>
      <c r="W1695" s="72"/>
      <c r="X1695" s="72"/>
      <c r="Y1695" s="72"/>
      <c r="Z1695" s="72"/>
      <c r="AA1695" s="72"/>
      <c r="AB1695" s="72"/>
      <c r="AC1695" s="72"/>
      <c r="AD1695" s="72"/>
      <c r="AE1695" s="72"/>
      <c r="AF1695" s="72"/>
      <c r="AG1695" s="72"/>
      <c r="AH1695" s="72"/>
      <c r="AI1695" s="72"/>
      <c r="AJ1695" s="72"/>
      <c r="AK1695" s="72"/>
      <c r="AL1695" s="72"/>
      <c r="AM1695" s="72"/>
      <c r="AN1695" s="72"/>
      <c r="AO1695" s="72"/>
      <c r="AP1695" s="72"/>
      <c r="AQ1695" s="72"/>
      <c r="AR1695" s="72"/>
      <c r="AS1695" s="72"/>
      <c r="AT1695" s="72"/>
      <c r="AU1695" s="72"/>
      <c r="AV1695" s="72"/>
      <c r="AW1695" s="72"/>
      <c r="AX1695" s="72"/>
      <c r="AY1695" s="72"/>
      <c r="AZ1695" s="72"/>
      <c r="BA1695" s="72"/>
      <c r="BB1695" s="72"/>
      <c r="BC1695" s="72"/>
      <c r="BD1695" s="72"/>
      <c r="BE1695" s="72"/>
      <c r="BF1695" s="72"/>
      <c r="BG1695" s="72"/>
      <c r="BH1695" s="72"/>
      <c r="BI1695" s="72"/>
      <c r="BJ1695" s="72"/>
      <c r="BK1695" s="72"/>
      <c r="BL1695" s="72"/>
      <c r="BM1695" s="72"/>
      <c r="BN1695" s="72"/>
      <c r="BO1695" s="72"/>
      <c r="BP1695" s="72"/>
      <c r="BQ1695" s="72"/>
      <c r="BR1695" s="72"/>
      <c r="BS1695" s="72"/>
      <c r="BT1695" s="72"/>
      <c r="BU1695" s="72"/>
      <c r="BV1695" s="72"/>
      <c r="BW1695" s="72"/>
      <c r="BX1695" s="72"/>
      <c r="BY1695" s="72"/>
      <c r="BZ1695" s="72"/>
      <c r="CA1695" s="72"/>
      <c r="CB1695" s="72"/>
      <c r="CC1695" s="72"/>
      <c r="CD1695" s="72"/>
      <c r="CE1695" s="72"/>
      <c r="CF1695" s="72"/>
      <c r="CG1695" s="72"/>
      <c r="CH1695" s="72"/>
      <c r="CI1695" s="72"/>
      <c r="CJ1695" s="72"/>
      <c r="CK1695" s="72"/>
      <c r="CL1695" s="72"/>
      <c r="CO1695" s="72"/>
      <c r="CP1695" s="72"/>
      <c r="CQ1695" s="72"/>
      <c r="CR1695" s="72"/>
      <c r="CS1695" s="72"/>
      <c r="CT1695" s="72"/>
      <c r="CU1695" s="72"/>
      <c r="CV1695" s="72"/>
      <c r="CW1695" s="72"/>
      <c r="CX1695" s="72"/>
      <c r="CY1695" s="72"/>
      <c r="CZ1695" s="72"/>
      <c r="DA1695" s="72"/>
      <c r="DB1695" s="72"/>
      <c r="DC1695" s="72"/>
      <c r="DD1695" s="72"/>
      <c r="DE1695" s="72"/>
      <c r="DF1695" s="72"/>
      <c r="DG1695" s="72"/>
      <c r="DH1695" s="72"/>
      <c r="DI1695" s="72"/>
      <c r="DJ1695" s="72"/>
      <c r="DK1695" s="72"/>
      <c r="DL1695" s="72"/>
    </row>
    <row r="1696" spans="1:116" x14ac:dyDescent="0.4">
      <c r="B1696" t="s">
        <v>332</v>
      </c>
      <c r="D1696" t="s">
        <v>764</v>
      </c>
      <c r="E1696" s="8" t="str">
        <f>ROW()&amp;" "&amp;D1696</f>
        <v>1696 DCHC-S</v>
      </c>
      <c r="G1696" s="136" t="str">
        <f>G1682</f>
        <v>primary unit</v>
      </c>
      <c r="H1696" s="27"/>
      <c r="I1696" s="78"/>
      <c r="J1696" s="78"/>
      <c r="K1696" s="33"/>
      <c r="L1696" s="33"/>
      <c r="M1696" s="33"/>
      <c r="N1696" s="33"/>
      <c r="O1696" s="33"/>
      <c r="P1696" s="33"/>
      <c r="R1696" s="33"/>
      <c r="S1696" s="77"/>
      <c r="T1696" s="77"/>
      <c r="U1696" s="77"/>
      <c r="V1696" s="77"/>
      <c r="W1696" s="77"/>
      <c r="X1696" s="77"/>
      <c r="Y1696" s="77"/>
      <c r="Z1696" s="77"/>
      <c r="AA1696" s="77"/>
      <c r="AB1696" s="77"/>
      <c r="AC1696" s="77"/>
      <c r="AD1696" s="77"/>
      <c r="AE1696" s="77"/>
      <c r="AF1696" s="77"/>
      <c r="AG1696" s="77"/>
      <c r="AH1696" s="77"/>
      <c r="AI1696" s="77"/>
      <c r="AJ1696" s="77"/>
      <c r="AK1696" s="77"/>
      <c r="AL1696" s="77"/>
      <c r="AM1696" s="77"/>
      <c r="AN1696" s="77"/>
      <c r="AO1696" s="77"/>
      <c r="AP1696" s="77"/>
      <c r="AQ1696" s="77"/>
      <c r="AR1696" s="77"/>
      <c r="AS1696" s="77"/>
      <c r="AT1696" s="77"/>
      <c r="AU1696" s="77"/>
      <c r="AV1696" s="77"/>
      <c r="AW1696" s="77"/>
      <c r="AX1696" s="77"/>
      <c r="AY1696" s="77"/>
      <c r="AZ1696" s="77"/>
      <c r="BA1696" s="77"/>
      <c r="BB1696" s="77"/>
      <c r="BC1696" s="77"/>
      <c r="BD1696" s="77"/>
      <c r="BE1696" s="77"/>
      <c r="BF1696" s="77"/>
      <c r="BG1696" s="77"/>
      <c r="BH1696" s="77"/>
      <c r="BI1696" s="77"/>
      <c r="BJ1696" s="77"/>
      <c r="BK1696" s="77"/>
      <c r="BL1696" s="77"/>
      <c r="BM1696" s="77"/>
      <c r="BN1696" s="77"/>
      <c r="BO1696" s="77"/>
      <c r="BP1696" s="77"/>
      <c r="BQ1696" s="77"/>
      <c r="BR1696" s="77"/>
      <c r="BS1696" s="77"/>
      <c r="BT1696" s="77"/>
      <c r="BU1696" s="77"/>
      <c r="BV1696" s="77"/>
      <c r="BW1696" s="77"/>
      <c r="BX1696" s="77"/>
      <c r="BY1696" s="77"/>
      <c r="BZ1696" s="77"/>
      <c r="CA1696" s="77"/>
      <c r="CB1696" s="77"/>
      <c r="CC1696" s="77"/>
      <c r="CD1696" s="77"/>
      <c r="CE1696" s="77"/>
      <c r="CF1696" s="77"/>
      <c r="CG1696" s="77"/>
      <c r="CH1696" s="77"/>
      <c r="CI1696" s="77"/>
      <c r="CJ1696" s="77"/>
      <c r="CK1696" s="77"/>
      <c r="CL1696" s="77"/>
      <c r="CN1696" s="78"/>
      <c r="CO1696" s="77"/>
      <c r="CP1696" s="77"/>
      <c r="CQ1696" s="77"/>
      <c r="CR1696" s="77"/>
      <c r="CS1696" s="77"/>
      <c r="CT1696" s="77"/>
      <c r="CU1696" s="77"/>
      <c r="CV1696" s="77"/>
      <c r="CW1696" s="77"/>
      <c r="CX1696" s="77"/>
      <c r="CY1696" s="77"/>
      <c r="CZ1696" s="77"/>
      <c r="DA1696" s="77"/>
      <c r="DB1696" s="77"/>
      <c r="DC1696" s="77"/>
      <c r="DD1696" s="77"/>
      <c r="DE1696" s="77"/>
      <c r="DF1696" s="77"/>
      <c r="DG1696" s="77"/>
      <c r="DH1696" s="77"/>
      <c r="DI1696" s="77"/>
      <c r="DJ1696" s="77"/>
      <c r="DK1696" s="77"/>
      <c r="DL1696" s="77"/>
    </row>
    <row r="1697" spans="1:116" x14ac:dyDescent="0.4">
      <c r="B1697" t="s">
        <v>332</v>
      </c>
      <c r="D1697" t="s">
        <v>764</v>
      </c>
      <c r="E1697" s="8" t="str">
        <f t="shared" si="2344"/>
        <v>1697 DCHC-S</v>
      </c>
      <c r="G1697" s="136" t="str">
        <f t="shared" ref="G1697:G1703" si="2352">G1683</f>
        <v>Primary revenue driver</v>
      </c>
      <c r="H1697" s="27"/>
      <c r="I1697" s="78"/>
      <c r="J1697" s="78"/>
      <c r="K1697" s="33"/>
      <c r="L1697" s="33"/>
      <c r="M1697" s="33"/>
      <c r="N1697" s="33"/>
      <c r="O1697" s="33"/>
      <c r="P1697" s="33"/>
      <c r="R1697" s="33"/>
      <c r="S1697" s="77"/>
      <c r="T1697" s="77"/>
      <c r="U1697" s="77"/>
      <c r="V1697" s="77"/>
      <c r="W1697" s="77"/>
      <c r="X1697" s="77"/>
      <c r="Y1697" s="77"/>
      <c r="Z1697" s="77"/>
      <c r="AA1697" s="77"/>
      <c r="AB1697" s="77"/>
      <c r="AC1697" s="77"/>
      <c r="AD1697" s="77"/>
      <c r="AE1697" s="77"/>
      <c r="AF1697" s="77"/>
      <c r="AG1697" s="77"/>
      <c r="AH1697" s="77"/>
      <c r="AI1697" s="77"/>
      <c r="AJ1697" s="77"/>
      <c r="AK1697" s="77"/>
      <c r="AL1697" s="77"/>
      <c r="AM1697" s="77"/>
      <c r="AN1697" s="77"/>
      <c r="AO1697" s="77"/>
      <c r="AP1697" s="77"/>
      <c r="AQ1697" s="77"/>
      <c r="AR1697" s="77"/>
      <c r="AS1697" s="77"/>
      <c r="AT1697" s="77"/>
      <c r="AU1697" s="77"/>
      <c r="AV1697" s="77"/>
      <c r="AW1697" s="77"/>
      <c r="AX1697" s="77"/>
      <c r="AY1697" s="77"/>
      <c r="AZ1697" s="77"/>
      <c r="BA1697" s="77"/>
      <c r="BB1697" s="77"/>
      <c r="BC1697" s="77"/>
      <c r="BD1697" s="77"/>
      <c r="BE1697" s="77"/>
      <c r="BF1697" s="77"/>
      <c r="BG1697" s="77"/>
      <c r="BH1697" s="77"/>
      <c r="BI1697" s="77"/>
      <c r="BJ1697" s="77"/>
      <c r="BK1697" s="77"/>
      <c r="BL1697" s="77"/>
      <c r="BM1697" s="77"/>
      <c r="BN1697" s="77"/>
      <c r="BO1697" s="77"/>
      <c r="BP1697" s="77"/>
      <c r="BQ1697" s="77"/>
      <c r="BR1697" s="77"/>
      <c r="BS1697" s="77"/>
      <c r="BT1697" s="77"/>
      <c r="BU1697" s="77"/>
      <c r="BV1697" s="77"/>
      <c r="BW1697" s="77"/>
      <c r="BX1697" s="77"/>
      <c r="BY1697" s="77"/>
      <c r="BZ1697" s="77"/>
      <c r="CA1697" s="77"/>
      <c r="CB1697" s="77"/>
      <c r="CC1697" s="77"/>
      <c r="CD1697" s="77"/>
      <c r="CE1697" s="77"/>
      <c r="CF1697" s="77"/>
      <c r="CG1697" s="77"/>
      <c r="CH1697" s="77"/>
      <c r="CI1697" s="77"/>
      <c r="CJ1697" s="77"/>
      <c r="CK1697" s="77"/>
      <c r="CL1697" s="77"/>
      <c r="CN1697" s="78"/>
      <c r="CO1697" s="77"/>
      <c r="CP1697" s="77"/>
      <c r="CQ1697" s="77"/>
      <c r="CR1697" s="77"/>
      <c r="CS1697" s="77"/>
      <c r="CT1697" s="77"/>
      <c r="CU1697" s="77"/>
      <c r="CV1697" s="77"/>
      <c r="CW1697" s="77"/>
      <c r="CX1697" s="77"/>
      <c r="CY1697" s="77"/>
      <c r="CZ1697" s="77"/>
      <c r="DA1697" s="77"/>
      <c r="DB1697" s="77"/>
      <c r="DC1697" s="77"/>
      <c r="DD1697" s="77"/>
      <c r="DE1697" s="77"/>
      <c r="DF1697" s="77"/>
      <c r="DG1697" s="77"/>
      <c r="DH1697" s="77"/>
      <c r="DI1697" s="77"/>
      <c r="DJ1697" s="77"/>
      <c r="DK1697" s="77"/>
      <c r="DL1697" s="77"/>
    </row>
    <row r="1698" spans="1:116" x14ac:dyDescent="0.4">
      <c r="B1698" t="s">
        <v>332</v>
      </c>
      <c r="D1698" t="s">
        <v>764</v>
      </c>
      <c r="E1698" s="8" t="str">
        <f t="shared" si="2344"/>
        <v>1698 DCHC-S</v>
      </c>
      <c r="G1698" s="136" t="str">
        <f t="shared" si="2352"/>
        <v>Primary volume driver</v>
      </c>
      <c r="K1698" s="53"/>
      <c r="L1698" s="53"/>
      <c r="M1698" s="53"/>
      <c r="N1698" s="53"/>
      <c r="O1698" s="53"/>
      <c r="P1698" s="53"/>
      <c r="R1698" s="24"/>
      <c r="S1698" s="80" t="str">
        <f>S1683</f>
        <v>S$16</v>
      </c>
      <c r="T1698" s="80" t="str">
        <f t="shared" ref="T1698:CE1698" si="2353">T1683</f>
        <v>T$16</v>
      </c>
      <c r="U1698" s="80" t="str">
        <f t="shared" si="2353"/>
        <v>U$16</v>
      </c>
      <c r="V1698" s="80" t="str">
        <f t="shared" si="2353"/>
        <v>V$16</v>
      </c>
      <c r="W1698" s="80" t="str">
        <f t="shared" si="2353"/>
        <v>W$16</v>
      </c>
      <c r="X1698" s="80" t="str">
        <f t="shared" si="2353"/>
        <v>X$16</v>
      </c>
      <c r="Y1698" s="80" t="str">
        <f t="shared" si="2353"/>
        <v>Y$16</v>
      </c>
      <c r="Z1698" s="80" t="str">
        <f t="shared" si="2353"/>
        <v>Z$16</v>
      </c>
      <c r="AA1698" s="80" t="str">
        <f t="shared" si="2353"/>
        <v>AA$16</v>
      </c>
      <c r="AB1698" s="80" t="str">
        <f t="shared" si="2353"/>
        <v>AB$16</v>
      </c>
      <c r="AC1698" s="80" t="str">
        <f t="shared" si="2353"/>
        <v>AC$16</v>
      </c>
      <c r="AD1698" s="80" t="str">
        <f t="shared" si="2353"/>
        <v>AD$16</v>
      </c>
      <c r="AE1698" s="80" t="str">
        <f t="shared" si="2353"/>
        <v>AE$16</v>
      </c>
      <c r="AF1698" s="80" t="str">
        <f t="shared" si="2353"/>
        <v>AF$16</v>
      </c>
      <c r="AG1698" s="80" t="str">
        <f t="shared" si="2353"/>
        <v>AG$16</v>
      </c>
      <c r="AH1698" s="80" t="str">
        <f t="shared" si="2353"/>
        <v>AH$16</v>
      </c>
      <c r="AI1698" s="80" t="str">
        <f t="shared" si="2353"/>
        <v>AI$16</v>
      </c>
      <c r="AJ1698" s="80" t="str">
        <f t="shared" si="2353"/>
        <v>AJ$16</v>
      </c>
      <c r="AK1698" s="80" t="str">
        <f t="shared" si="2353"/>
        <v>AK$16</v>
      </c>
      <c r="AL1698" s="80" t="str">
        <f t="shared" si="2353"/>
        <v>AL$16</v>
      </c>
      <c r="AM1698" s="80" t="str">
        <f t="shared" si="2353"/>
        <v>AM$16</v>
      </c>
      <c r="AN1698" s="80" t="str">
        <f t="shared" si="2353"/>
        <v>AN$16</v>
      </c>
      <c r="AO1698" s="80" t="str">
        <f t="shared" si="2353"/>
        <v>AO$16</v>
      </c>
      <c r="AP1698" s="80" t="str">
        <f t="shared" si="2353"/>
        <v>AP$16</v>
      </c>
      <c r="AQ1698" s="80" t="str">
        <f t="shared" si="2353"/>
        <v>AQ$16</v>
      </c>
      <c r="AR1698" s="80" t="str">
        <f t="shared" si="2353"/>
        <v>AR$16</v>
      </c>
      <c r="AS1698" s="80" t="str">
        <f t="shared" si="2353"/>
        <v>AS$16</v>
      </c>
      <c r="AT1698" s="80" t="str">
        <f t="shared" si="2353"/>
        <v>AT$16</v>
      </c>
      <c r="AU1698" s="80" t="str">
        <f t="shared" si="2353"/>
        <v>AU$16</v>
      </c>
      <c r="AV1698" s="80" t="str">
        <f t="shared" si="2353"/>
        <v>AV$16</v>
      </c>
      <c r="AW1698" s="80" t="str">
        <f t="shared" si="2353"/>
        <v>AW$16</v>
      </c>
      <c r="AX1698" s="80" t="str">
        <f t="shared" si="2353"/>
        <v>AX$16</v>
      </c>
      <c r="AY1698" s="80" t="str">
        <f t="shared" si="2353"/>
        <v>AY$16</v>
      </c>
      <c r="AZ1698" s="80" t="str">
        <f t="shared" si="2353"/>
        <v>AZ$16</v>
      </c>
      <c r="BA1698" s="80" t="str">
        <f t="shared" si="2353"/>
        <v>BA$16</v>
      </c>
      <c r="BB1698" s="80" t="str">
        <f t="shared" si="2353"/>
        <v>BB$16</v>
      </c>
      <c r="BC1698" s="80" t="str">
        <f t="shared" si="2353"/>
        <v>BC$16</v>
      </c>
      <c r="BD1698" s="80" t="str">
        <f t="shared" si="2353"/>
        <v>BD$16</v>
      </c>
      <c r="BE1698" s="80" t="str">
        <f t="shared" si="2353"/>
        <v>BE$16</v>
      </c>
      <c r="BF1698" s="80" t="str">
        <f t="shared" si="2353"/>
        <v>BF$16</v>
      </c>
      <c r="BG1698" s="80" t="str">
        <f t="shared" si="2353"/>
        <v>BG$16</v>
      </c>
      <c r="BH1698" s="80" t="str">
        <f t="shared" si="2353"/>
        <v>BH$16</v>
      </c>
      <c r="BI1698" s="80" t="str">
        <f t="shared" si="2353"/>
        <v>BI$16</v>
      </c>
      <c r="BJ1698" s="80" t="str">
        <f t="shared" si="2353"/>
        <v>BJ$16</v>
      </c>
      <c r="BK1698" s="80" t="str">
        <f t="shared" si="2353"/>
        <v>BK$16</v>
      </c>
      <c r="BL1698" s="80" t="str">
        <f t="shared" si="2353"/>
        <v>BL$16</v>
      </c>
      <c r="BM1698" s="80" t="str">
        <f t="shared" si="2353"/>
        <v>BM$16</v>
      </c>
      <c r="BN1698" s="80" t="str">
        <f t="shared" si="2353"/>
        <v>BN$16</v>
      </c>
      <c r="BO1698" s="80" t="str">
        <f t="shared" si="2353"/>
        <v>BO$16</v>
      </c>
      <c r="BP1698" s="80" t="str">
        <f t="shared" si="2353"/>
        <v>BP$16</v>
      </c>
      <c r="BQ1698" s="80" t="str">
        <f t="shared" si="2353"/>
        <v>BQ$16</v>
      </c>
      <c r="BR1698" s="80" t="str">
        <f t="shared" si="2353"/>
        <v>BR$16</v>
      </c>
      <c r="BS1698" s="80" t="str">
        <f t="shared" si="2353"/>
        <v>BS$16</v>
      </c>
      <c r="BT1698" s="80" t="str">
        <f t="shared" si="2353"/>
        <v>BT$16</v>
      </c>
      <c r="BU1698" s="80" t="str">
        <f t="shared" si="2353"/>
        <v>BU$16</v>
      </c>
      <c r="BV1698" s="80" t="str">
        <f t="shared" si="2353"/>
        <v>BV$16</v>
      </c>
      <c r="BW1698" s="80" t="str">
        <f t="shared" si="2353"/>
        <v>BW$16</v>
      </c>
      <c r="BX1698" s="80" t="str">
        <f t="shared" si="2353"/>
        <v>BX$16</v>
      </c>
      <c r="BY1698" s="80" t="str">
        <f t="shared" si="2353"/>
        <v>BY$16</v>
      </c>
      <c r="BZ1698" s="80" t="str">
        <f t="shared" si="2353"/>
        <v>BZ$16</v>
      </c>
      <c r="CA1698" s="80" t="str">
        <f t="shared" si="2353"/>
        <v>CA$16</v>
      </c>
      <c r="CB1698" s="80" t="str">
        <f t="shared" si="2353"/>
        <v>CB$16</v>
      </c>
      <c r="CC1698" s="80" t="str">
        <f t="shared" si="2353"/>
        <v>CC$16</v>
      </c>
      <c r="CD1698" s="80" t="str">
        <f t="shared" si="2353"/>
        <v>CD$16</v>
      </c>
      <c r="CE1698" s="80" t="str">
        <f t="shared" si="2353"/>
        <v>CE$16</v>
      </c>
      <c r="CF1698" s="80" t="str">
        <f t="shared" ref="CF1698:CL1698" si="2354">CF1683</f>
        <v>CF$16</v>
      </c>
      <c r="CG1698" s="80" t="str">
        <f t="shared" si="2354"/>
        <v>CG$16</v>
      </c>
      <c r="CH1698" s="80" t="str">
        <f t="shared" si="2354"/>
        <v>CH$16</v>
      </c>
      <c r="CI1698" s="80" t="str">
        <f t="shared" si="2354"/>
        <v>CI$16</v>
      </c>
      <c r="CJ1698" s="80" t="str">
        <f t="shared" si="2354"/>
        <v>CJ$16</v>
      </c>
      <c r="CK1698" s="80" t="str">
        <f t="shared" si="2354"/>
        <v>CK$16</v>
      </c>
      <c r="CL1698" s="80" t="str">
        <f t="shared" si="2354"/>
        <v>CL$16</v>
      </c>
      <c r="CO1698" s="80" t="str">
        <f t="shared" ref="CO1698:DK1698" si="2355">CO1683</f>
        <v>CO$16</v>
      </c>
      <c r="CP1698" s="80" t="str">
        <f t="shared" si="2355"/>
        <v>CP$16</v>
      </c>
      <c r="CQ1698" s="80" t="str">
        <f t="shared" si="2355"/>
        <v>CQ$16</v>
      </c>
      <c r="CR1698" s="80" t="str">
        <f t="shared" si="2355"/>
        <v>CR$16</v>
      </c>
      <c r="CS1698" s="80" t="str">
        <f t="shared" si="2355"/>
        <v>CS$16</v>
      </c>
      <c r="CT1698" s="80" t="str">
        <f t="shared" si="2355"/>
        <v>CT$16</v>
      </c>
      <c r="CU1698" s="80" t="str">
        <f t="shared" si="2355"/>
        <v>CU$16</v>
      </c>
      <c r="CV1698" s="80" t="str">
        <f t="shared" si="2355"/>
        <v>CV$16</v>
      </c>
      <c r="CW1698" s="80" t="str">
        <f t="shared" si="2355"/>
        <v>CW$16</v>
      </c>
      <c r="CX1698" s="80" t="str">
        <f t="shared" si="2355"/>
        <v>CX$16</v>
      </c>
      <c r="CY1698" s="80" t="str">
        <f t="shared" si="2355"/>
        <v>CY$16</v>
      </c>
      <c r="CZ1698" s="80" t="str">
        <f t="shared" si="2355"/>
        <v>CZ$16</v>
      </c>
      <c r="DA1698" s="80" t="str">
        <f t="shared" si="2355"/>
        <v>DA$16</v>
      </c>
      <c r="DB1698" s="80" t="str">
        <f t="shared" si="2355"/>
        <v>DB$16</v>
      </c>
      <c r="DC1698" s="80" t="str">
        <f t="shared" si="2355"/>
        <v>DC$16</v>
      </c>
      <c r="DD1698" s="80" t="str">
        <f t="shared" si="2355"/>
        <v>DD$16</v>
      </c>
      <c r="DE1698" s="80" t="str">
        <f t="shared" si="2355"/>
        <v>DE$16</v>
      </c>
      <c r="DF1698" s="80" t="str">
        <f t="shared" si="2355"/>
        <v>DF$16</v>
      </c>
      <c r="DG1698" s="80" t="str">
        <f t="shared" si="2355"/>
        <v>DG$16</v>
      </c>
      <c r="DH1698" s="80" t="str">
        <f t="shared" si="2355"/>
        <v>DH$16</v>
      </c>
      <c r="DI1698" s="80" t="str">
        <f t="shared" si="2355"/>
        <v>DI$16</v>
      </c>
      <c r="DJ1698" s="80" t="str">
        <f t="shared" si="2355"/>
        <v>DJ$16</v>
      </c>
      <c r="DK1698" s="80" t="str">
        <f t="shared" si="2355"/>
        <v>DK$16</v>
      </c>
      <c r="DL1698" s="80" t="str">
        <f t="shared" ref="DL1698" si="2356">DL1683</f>
        <v>DL$16</v>
      </c>
    </row>
    <row r="1699" spans="1:116" x14ac:dyDescent="0.4">
      <c r="B1699" t="s">
        <v>332</v>
      </c>
      <c r="D1699" t="s">
        <v>764</v>
      </c>
      <c r="E1699" s="8" t="str">
        <f t="shared" si="2344"/>
        <v>1699 DCHC-S</v>
      </c>
      <c r="G1699" s="191" t="str">
        <f>G1689</f>
        <v>Headcount - volume driven:</v>
      </c>
      <c r="H1699" s="12"/>
      <c r="I1699" s="60"/>
      <c r="J1699" s="60"/>
      <c r="K1699" s="15"/>
      <c r="L1699" s="15"/>
      <c r="M1699" s="15"/>
      <c r="N1699" s="15"/>
      <c r="O1699" s="15"/>
      <c r="P1699" s="15"/>
      <c r="R1699" s="15"/>
      <c r="S1699" s="80" t="str">
        <f>S1684</f>
        <v>S$17</v>
      </c>
      <c r="T1699" s="80" t="str">
        <f t="shared" ref="T1699:CE1699" si="2357">T1684</f>
        <v>T$17</v>
      </c>
      <c r="U1699" s="80" t="str">
        <f t="shared" si="2357"/>
        <v>U$17</v>
      </c>
      <c r="V1699" s="80" t="str">
        <f t="shared" si="2357"/>
        <v>V$17</v>
      </c>
      <c r="W1699" s="80" t="str">
        <f t="shared" si="2357"/>
        <v>W$17</v>
      </c>
      <c r="X1699" s="80" t="str">
        <f t="shared" si="2357"/>
        <v>X$17</v>
      </c>
      <c r="Y1699" s="80" t="str">
        <f t="shared" si="2357"/>
        <v>Y$17</v>
      </c>
      <c r="Z1699" s="80" t="str">
        <f t="shared" si="2357"/>
        <v>Z$17</v>
      </c>
      <c r="AA1699" s="80" t="str">
        <f t="shared" si="2357"/>
        <v>AA$17</v>
      </c>
      <c r="AB1699" s="80" t="str">
        <f t="shared" si="2357"/>
        <v>AB$17</v>
      </c>
      <c r="AC1699" s="80" t="str">
        <f t="shared" si="2357"/>
        <v>AC$17</v>
      </c>
      <c r="AD1699" s="80" t="str">
        <f t="shared" si="2357"/>
        <v>AD$17</v>
      </c>
      <c r="AE1699" s="80" t="str">
        <f t="shared" si="2357"/>
        <v>AE$17</v>
      </c>
      <c r="AF1699" s="80" t="str">
        <f t="shared" si="2357"/>
        <v>AF$17</v>
      </c>
      <c r="AG1699" s="80" t="str">
        <f t="shared" si="2357"/>
        <v>AG$17</v>
      </c>
      <c r="AH1699" s="80" t="str">
        <f t="shared" si="2357"/>
        <v>AH$17</v>
      </c>
      <c r="AI1699" s="80" t="str">
        <f t="shared" si="2357"/>
        <v>AI$17</v>
      </c>
      <c r="AJ1699" s="80" t="str">
        <f t="shared" si="2357"/>
        <v>AJ$17</v>
      </c>
      <c r="AK1699" s="80" t="str">
        <f t="shared" si="2357"/>
        <v>AK$17</v>
      </c>
      <c r="AL1699" s="80" t="str">
        <f t="shared" si="2357"/>
        <v>AL$17</v>
      </c>
      <c r="AM1699" s="80" t="str">
        <f t="shared" si="2357"/>
        <v>AM$17</v>
      </c>
      <c r="AN1699" s="80" t="str">
        <f t="shared" si="2357"/>
        <v>AN$17</v>
      </c>
      <c r="AO1699" s="80" t="str">
        <f t="shared" si="2357"/>
        <v>AO$17</v>
      </c>
      <c r="AP1699" s="80" t="str">
        <f t="shared" si="2357"/>
        <v>AP$17</v>
      </c>
      <c r="AQ1699" s="80" t="str">
        <f t="shared" si="2357"/>
        <v>AQ$17</v>
      </c>
      <c r="AR1699" s="80" t="str">
        <f t="shared" si="2357"/>
        <v>AR$17</v>
      </c>
      <c r="AS1699" s="80" t="str">
        <f t="shared" si="2357"/>
        <v>AS$17</v>
      </c>
      <c r="AT1699" s="80" t="str">
        <f t="shared" si="2357"/>
        <v>AT$17</v>
      </c>
      <c r="AU1699" s="80" t="str">
        <f t="shared" si="2357"/>
        <v>AU$17</v>
      </c>
      <c r="AV1699" s="80" t="str">
        <f t="shared" si="2357"/>
        <v>AV$17</v>
      </c>
      <c r="AW1699" s="80" t="str">
        <f t="shared" si="2357"/>
        <v>AW$17</v>
      </c>
      <c r="AX1699" s="80" t="str">
        <f t="shared" si="2357"/>
        <v>AX$17</v>
      </c>
      <c r="AY1699" s="80" t="str">
        <f t="shared" si="2357"/>
        <v>AY$17</v>
      </c>
      <c r="AZ1699" s="80" t="str">
        <f t="shared" si="2357"/>
        <v>AZ$17</v>
      </c>
      <c r="BA1699" s="80" t="str">
        <f t="shared" si="2357"/>
        <v>BA$17</v>
      </c>
      <c r="BB1699" s="80" t="str">
        <f t="shared" si="2357"/>
        <v>BB$17</v>
      </c>
      <c r="BC1699" s="80" t="str">
        <f t="shared" si="2357"/>
        <v>BC$17</v>
      </c>
      <c r="BD1699" s="80" t="str">
        <f t="shared" si="2357"/>
        <v>BD$17</v>
      </c>
      <c r="BE1699" s="80" t="str">
        <f t="shared" si="2357"/>
        <v>BE$17</v>
      </c>
      <c r="BF1699" s="80" t="str">
        <f t="shared" si="2357"/>
        <v>BF$17</v>
      </c>
      <c r="BG1699" s="80" t="str">
        <f t="shared" si="2357"/>
        <v>BG$17</v>
      </c>
      <c r="BH1699" s="80" t="str">
        <f t="shared" si="2357"/>
        <v>BH$17</v>
      </c>
      <c r="BI1699" s="80" t="str">
        <f t="shared" si="2357"/>
        <v>BI$17</v>
      </c>
      <c r="BJ1699" s="80" t="str">
        <f t="shared" si="2357"/>
        <v>BJ$17</v>
      </c>
      <c r="BK1699" s="80" t="str">
        <f t="shared" si="2357"/>
        <v>BK$17</v>
      </c>
      <c r="BL1699" s="80" t="str">
        <f t="shared" si="2357"/>
        <v>BL$17</v>
      </c>
      <c r="BM1699" s="80" t="str">
        <f t="shared" si="2357"/>
        <v>BM$17</v>
      </c>
      <c r="BN1699" s="80" t="str">
        <f t="shared" si="2357"/>
        <v>BN$17</v>
      </c>
      <c r="BO1699" s="80" t="str">
        <f t="shared" si="2357"/>
        <v>BO$17</v>
      </c>
      <c r="BP1699" s="80" t="str">
        <f t="shared" si="2357"/>
        <v>BP$17</v>
      </c>
      <c r="BQ1699" s="80" t="str">
        <f t="shared" si="2357"/>
        <v>BQ$17</v>
      </c>
      <c r="BR1699" s="80" t="str">
        <f t="shared" si="2357"/>
        <v>BR$17</v>
      </c>
      <c r="BS1699" s="80" t="str">
        <f t="shared" si="2357"/>
        <v>BS$17</v>
      </c>
      <c r="BT1699" s="80" t="str">
        <f t="shared" si="2357"/>
        <v>BT$17</v>
      </c>
      <c r="BU1699" s="80" t="str">
        <f t="shared" si="2357"/>
        <v>BU$17</v>
      </c>
      <c r="BV1699" s="80" t="str">
        <f t="shared" si="2357"/>
        <v>BV$17</v>
      </c>
      <c r="BW1699" s="80" t="str">
        <f t="shared" si="2357"/>
        <v>BW$17</v>
      </c>
      <c r="BX1699" s="80" t="str">
        <f t="shared" si="2357"/>
        <v>BX$17</v>
      </c>
      <c r="BY1699" s="80" t="str">
        <f t="shared" si="2357"/>
        <v>BY$17</v>
      </c>
      <c r="BZ1699" s="80" t="str">
        <f t="shared" si="2357"/>
        <v>BZ$17</v>
      </c>
      <c r="CA1699" s="80" t="str">
        <f t="shared" si="2357"/>
        <v>CA$17</v>
      </c>
      <c r="CB1699" s="80" t="str">
        <f t="shared" si="2357"/>
        <v>CB$17</v>
      </c>
      <c r="CC1699" s="80" t="str">
        <f t="shared" si="2357"/>
        <v>CC$17</v>
      </c>
      <c r="CD1699" s="80" t="str">
        <f t="shared" si="2357"/>
        <v>CD$17</v>
      </c>
      <c r="CE1699" s="80" t="str">
        <f t="shared" si="2357"/>
        <v>CE$17</v>
      </c>
      <c r="CF1699" s="80" t="str">
        <f t="shared" ref="CF1699:CL1699" si="2358">CF1684</f>
        <v>CF$17</v>
      </c>
      <c r="CG1699" s="80" t="str">
        <f t="shared" si="2358"/>
        <v>CG$17</v>
      </c>
      <c r="CH1699" s="80" t="str">
        <f t="shared" si="2358"/>
        <v>CH$17</v>
      </c>
      <c r="CI1699" s="80" t="str">
        <f t="shared" si="2358"/>
        <v>CI$17</v>
      </c>
      <c r="CJ1699" s="80" t="str">
        <f t="shared" si="2358"/>
        <v>CJ$17</v>
      </c>
      <c r="CK1699" s="80" t="str">
        <f t="shared" si="2358"/>
        <v>CK$17</v>
      </c>
      <c r="CL1699" s="80" t="str">
        <f t="shared" si="2358"/>
        <v>CL$17</v>
      </c>
      <c r="CN1699" s="60"/>
      <c r="CO1699" s="80" t="str">
        <f t="shared" ref="CO1699:DK1699" si="2359">CO1684</f>
        <v>CO$17</v>
      </c>
      <c r="CP1699" s="80" t="str">
        <f t="shared" si="2359"/>
        <v>CP$17</v>
      </c>
      <c r="CQ1699" s="80" t="str">
        <f t="shared" si="2359"/>
        <v>CQ$17</v>
      </c>
      <c r="CR1699" s="80" t="str">
        <f t="shared" si="2359"/>
        <v>CR$17</v>
      </c>
      <c r="CS1699" s="80" t="str">
        <f t="shared" si="2359"/>
        <v>CS$17</v>
      </c>
      <c r="CT1699" s="80" t="str">
        <f t="shared" si="2359"/>
        <v>CT$17</v>
      </c>
      <c r="CU1699" s="80" t="str">
        <f t="shared" si="2359"/>
        <v>CU$17</v>
      </c>
      <c r="CV1699" s="80" t="str">
        <f t="shared" si="2359"/>
        <v>CV$17</v>
      </c>
      <c r="CW1699" s="80" t="str">
        <f t="shared" si="2359"/>
        <v>CW$17</v>
      </c>
      <c r="CX1699" s="80" t="str">
        <f t="shared" si="2359"/>
        <v>CX$17</v>
      </c>
      <c r="CY1699" s="80" t="str">
        <f t="shared" si="2359"/>
        <v>CY$17</v>
      </c>
      <c r="CZ1699" s="80" t="str">
        <f t="shared" si="2359"/>
        <v>CZ$17</v>
      </c>
      <c r="DA1699" s="80" t="str">
        <f t="shared" si="2359"/>
        <v>DA$17</v>
      </c>
      <c r="DB1699" s="80" t="str">
        <f t="shared" si="2359"/>
        <v>DB$17</v>
      </c>
      <c r="DC1699" s="80" t="str">
        <f t="shared" si="2359"/>
        <v>DC$17</v>
      </c>
      <c r="DD1699" s="80" t="str">
        <f t="shared" si="2359"/>
        <v>DD$17</v>
      </c>
      <c r="DE1699" s="80" t="str">
        <f t="shared" si="2359"/>
        <v>DE$17</v>
      </c>
      <c r="DF1699" s="80" t="str">
        <f t="shared" si="2359"/>
        <v>DF$17</v>
      </c>
      <c r="DG1699" s="80" t="str">
        <f t="shared" si="2359"/>
        <v>DG$17</v>
      </c>
      <c r="DH1699" s="80" t="str">
        <f t="shared" si="2359"/>
        <v>DH$17</v>
      </c>
      <c r="DI1699" s="80" t="str">
        <f t="shared" si="2359"/>
        <v>DI$17</v>
      </c>
      <c r="DJ1699" s="80" t="str">
        <f t="shared" si="2359"/>
        <v>DJ$17</v>
      </c>
      <c r="DK1699" s="80" t="str">
        <f t="shared" si="2359"/>
        <v>DK$17</v>
      </c>
      <c r="DL1699" s="80" t="str">
        <f t="shared" ref="DL1699" si="2360">DL1684</f>
        <v>DL$17</v>
      </c>
    </row>
    <row r="1700" spans="1:116" x14ac:dyDescent="0.4">
      <c r="B1700" t="s">
        <v>332</v>
      </c>
      <c r="D1700" t="s">
        <v>764</v>
      </c>
      <c r="E1700" s="8" t="str">
        <f t="shared" si="2344"/>
        <v>1700 DCHC-S</v>
      </c>
      <c r="G1700" s="241" t="str">
        <f>IFERROR(SUBSTITUTE(TRIM(MID(G1689, SEARCH("-", G1689) + 1, LEN(G1689))),":",""),"no unit")</f>
        <v>volume driven</v>
      </c>
      <c r="H1700" s="12"/>
      <c r="I1700" s="60"/>
      <c r="J1700" s="60"/>
      <c r="K1700" s="15"/>
      <c r="L1700" s="15"/>
      <c r="M1700" s="15"/>
      <c r="N1700" s="15"/>
      <c r="O1700" s="15"/>
      <c r="P1700" s="15"/>
      <c r="R1700" s="15"/>
      <c r="S1700" s="76"/>
      <c r="T1700" s="76"/>
      <c r="U1700" s="76"/>
      <c r="V1700" s="76"/>
      <c r="W1700" s="76"/>
      <c r="X1700" s="76"/>
      <c r="Y1700" s="76"/>
      <c r="Z1700" s="76"/>
      <c r="AA1700" s="76"/>
      <c r="AB1700" s="76"/>
      <c r="AC1700" s="76"/>
      <c r="AD1700" s="76"/>
      <c r="AE1700" s="76"/>
      <c r="AF1700" s="76"/>
      <c r="AG1700" s="76"/>
      <c r="AH1700" s="76"/>
      <c r="AI1700" s="76"/>
      <c r="AJ1700" s="76"/>
      <c r="AK1700" s="76"/>
      <c r="AL1700" s="76"/>
      <c r="AM1700" s="76"/>
      <c r="AN1700" s="76"/>
      <c r="AO1700" s="76"/>
      <c r="AP1700" s="76"/>
      <c r="AQ1700" s="76"/>
      <c r="AR1700" s="76"/>
      <c r="AS1700" s="76"/>
      <c r="AT1700" s="76"/>
      <c r="AU1700" s="76"/>
      <c r="AV1700" s="76"/>
      <c r="AW1700" s="76"/>
      <c r="AX1700" s="76"/>
      <c r="AY1700" s="76"/>
      <c r="AZ1700" s="76"/>
      <c r="BA1700" s="76"/>
      <c r="BB1700" s="76"/>
      <c r="BC1700" s="76"/>
      <c r="BD1700" s="76"/>
      <c r="BE1700" s="76"/>
      <c r="BF1700" s="76"/>
      <c r="BG1700" s="76"/>
      <c r="BH1700" s="76"/>
      <c r="BI1700" s="76"/>
      <c r="BJ1700" s="76"/>
      <c r="BK1700" s="76"/>
      <c r="BL1700" s="76"/>
      <c r="BM1700" s="76"/>
      <c r="BN1700" s="76"/>
      <c r="BO1700" s="76"/>
      <c r="BP1700" s="76"/>
      <c r="BQ1700" s="76"/>
      <c r="BR1700" s="76"/>
      <c r="BS1700" s="76"/>
      <c r="BT1700" s="76"/>
      <c r="BU1700" s="76"/>
      <c r="BV1700" s="76"/>
      <c r="BW1700" s="76"/>
      <c r="BX1700" s="76"/>
      <c r="BY1700" s="76"/>
      <c r="BZ1700" s="76"/>
      <c r="CA1700" s="76"/>
      <c r="CB1700" s="76"/>
      <c r="CC1700" s="76"/>
      <c r="CD1700" s="76"/>
      <c r="CE1700" s="76"/>
      <c r="CF1700" s="76"/>
      <c r="CG1700" s="76"/>
      <c r="CH1700" s="76"/>
      <c r="CI1700" s="76"/>
      <c r="CJ1700" s="76"/>
      <c r="CK1700" s="76"/>
      <c r="CL1700" s="76"/>
      <c r="CN1700" s="60"/>
      <c r="CO1700" s="76"/>
      <c r="CP1700" s="76"/>
      <c r="CQ1700" s="76"/>
      <c r="CR1700" s="76"/>
      <c r="CS1700" s="76"/>
      <c r="CT1700" s="76"/>
      <c r="CU1700" s="76"/>
      <c r="CV1700" s="76"/>
      <c r="CW1700" s="76"/>
      <c r="CX1700" s="76"/>
      <c r="CY1700" s="76"/>
      <c r="CZ1700" s="76"/>
      <c r="DA1700" s="76"/>
      <c r="DB1700" s="76"/>
      <c r="DC1700" s="76"/>
      <c r="DD1700" s="76"/>
      <c r="DE1700" s="76"/>
      <c r="DF1700" s="76"/>
      <c r="DG1700" s="76"/>
      <c r="DH1700" s="76"/>
      <c r="DI1700" s="76"/>
      <c r="DJ1700" s="76"/>
      <c r="DK1700" s="76"/>
      <c r="DL1700" s="76"/>
    </row>
    <row r="1701" spans="1:116" x14ac:dyDescent="0.4">
      <c r="B1701" t="s">
        <v>332</v>
      </c>
      <c r="D1701" t="s">
        <v>764</v>
      </c>
      <c r="E1701" s="8" t="str">
        <f t="shared" ref="E1701" si="2361">ROW()&amp;" "&amp;D1701</f>
        <v>1701 DCHC-S</v>
      </c>
      <c r="G1701" s="136" t="str">
        <f t="shared" si="2352"/>
        <v>Secondary revenue driver</v>
      </c>
      <c r="H1701" s="12"/>
      <c r="I1701" s="60"/>
      <c r="J1701" s="60"/>
      <c r="K1701" s="15"/>
      <c r="L1701" s="15"/>
      <c r="M1701" s="15"/>
      <c r="N1701" s="15"/>
      <c r="O1701" s="15"/>
      <c r="P1701" s="15"/>
      <c r="R1701" s="15"/>
      <c r="S1701" s="76"/>
      <c r="T1701" s="76"/>
      <c r="U1701" s="76"/>
      <c r="V1701" s="76"/>
      <c r="W1701" s="76"/>
      <c r="X1701" s="76"/>
      <c r="Y1701" s="76"/>
      <c r="Z1701" s="76"/>
      <c r="AA1701" s="76"/>
      <c r="AB1701" s="76"/>
      <c r="AC1701" s="76"/>
      <c r="AD1701" s="76"/>
      <c r="AE1701" s="76"/>
      <c r="AF1701" s="76"/>
      <c r="AG1701" s="76"/>
      <c r="AH1701" s="76"/>
      <c r="AI1701" s="76"/>
      <c r="AJ1701" s="76"/>
      <c r="AK1701" s="76"/>
      <c r="AL1701" s="76"/>
      <c r="AM1701" s="76"/>
      <c r="AN1701" s="76"/>
      <c r="AO1701" s="76"/>
      <c r="AP1701" s="76"/>
      <c r="AQ1701" s="76"/>
      <c r="AR1701" s="76"/>
      <c r="AS1701" s="76"/>
      <c r="AT1701" s="76"/>
      <c r="AU1701" s="76"/>
      <c r="AV1701" s="76"/>
      <c r="AW1701" s="76"/>
      <c r="AX1701" s="76"/>
      <c r="AY1701" s="76"/>
      <c r="AZ1701" s="76"/>
      <c r="BA1701" s="76"/>
      <c r="BB1701" s="76"/>
      <c r="BC1701" s="76"/>
      <c r="BD1701" s="76"/>
      <c r="BE1701" s="76"/>
      <c r="BF1701" s="76"/>
      <c r="BG1701" s="76"/>
      <c r="BH1701" s="76"/>
      <c r="BI1701" s="76"/>
      <c r="BJ1701" s="76"/>
      <c r="BK1701" s="76"/>
      <c r="BL1701" s="76"/>
      <c r="BM1701" s="76"/>
      <c r="BN1701" s="76"/>
      <c r="BO1701" s="76"/>
      <c r="BP1701" s="76"/>
      <c r="BQ1701" s="76"/>
      <c r="BR1701" s="76"/>
      <c r="BS1701" s="76"/>
      <c r="BT1701" s="76"/>
      <c r="BU1701" s="76"/>
      <c r="BV1701" s="76"/>
      <c r="BW1701" s="76"/>
      <c r="BX1701" s="76"/>
      <c r="BY1701" s="76"/>
      <c r="BZ1701" s="76"/>
      <c r="CA1701" s="76"/>
      <c r="CB1701" s="76"/>
      <c r="CC1701" s="76"/>
      <c r="CD1701" s="76"/>
      <c r="CE1701" s="76"/>
      <c r="CF1701" s="76"/>
      <c r="CG1701" s="76"/>
      <c r="CH1701" s="76"/>
      <c r="CI1701" s="76"/>
      <c r="CJ1701" s="76"/>
      <c r="CK1701" s="76"/>
      <c r="CL1701" s="76"/>
      <c r="CN1701" s="60"/>
      <c r="CO1701" s="76"/>
      <c r="CP1701" s="76"/>
      <c r="CQ1701" s="76"/>
      <c r="CR1701" s="76"/>
      <c r="CS1701" s="76"/>
      <c r="CT1701" s="76"/>
      <c r="CU1701" s="76"/>
      <c r="CV1701" s="76"/>
      <c r="CW1701" s="76"/>
      <c r="CX1701" s="76"/>
      <c r="CY1701" s="76"/>
      <c r="CZ1701" s="76"/>
      <c r="DA1701" s="76"/>
      <c r="DB1701" s="76"/>
      <c r="DC1701" s="76"/>
      <c r="DD1701" s="76"/>
      <c r="DE1701" s="76"/>
      <c r="DF1701" s="76"/>
      <c r="DG1701" s="76"/>
      <c r="DH1701" s="76"/>
      <c r="DI1701" s="76"/>
      <c r="DJ1701" s="76"/>
      <c r="DK1701" s="76"/>
      <c r="DL1701" s="76"/>
    </row>
    <row r="1702" spans="1:116" x14ac:dyDescent="0.4">
      <c r="A1702" s="3"/>
      <c r="B1702" t="s">
        <v>332</v>
      </c>
      <c r="D1702" t="s">
        <v>764</v>
      </c>
      <c r="E1702" s="8" t="str">
        <f t="shared" si="2344"/>
        <v>1702 DCHC-S</v>
      </c>
      <c r="G1702" s="136" t="str">
        <f t="shared" si="2352"/>
        <v>Secondary volume driver</v>
      </c>
      <c r="H1702" s="90"/>
      <c r="I1702" s="213"/>
      <c r="J1702" s="213"/>
      <c r="K1702" s="214"/>
      <c r="L1702" s="214"/>
      <c r="M1702" s="214"/>
      <c r="N1702" s="214"/>
      <c r="O1702" s="214"/>
      <c r="P1702" s="214"/>
      <c r="R1702" s="214"/>
      <c r="S1702" s="212" t="str">
        <f>ADDRESS(ROW(S1694),COLUMN(S1694),2)</f>
        <v>S$1694</v>
      </c>
      <c r="T1702" s="212" t="str">
        <f t="shared" ref="T1702:CE1702" si="2362">ADDRESS(ROW(T1694),COLUMN(T1694),2)</f>
        <v>T$1694</v>
      </c>
      <c r="U1702" s="212" t="str">
        <f t="shared" si="2362"/>
        <v>U$1694</v>
      </c>
      <c r="V1702" s="212" t="str">
        <f t="shared" si="2362"/>
        <v>V$1694</v>
      </c>
      <c r="W1702" s="212" t="str">
        <f t="shared" si="2362"/>
        <v>W$1694</v>
      </c>
      <c r="X1702" s="212" t="str">
        <f t="shared" si="2362"/>
        <v>X$1694</v>
      </c>
      <c r="Y1702" s="212" t="str">
        <f t="shared" si="2362"/>
        <v>Y$1694</v>
      </c>
      <c r="Z1702" s="212" t="str">
        <f t="shared" si="2362"/>
        <v>Z$1694</v>
      </c>
      <c r="AA1702" s="212" t="str">
        <f t="shared" si="2362"/>
        <v>AA$1694</v>
      </c>
      <c r="AB1702" s="212" t="str">
        <f t="shared" si="2362"/>
        <v>AB$1694</v>
      </c>
      <c r="AC1702" s="212" t="str">
        <f t="shared" si="2362"/>
        <v>AC$1694</v>
      </c>
      <c r="AD1702" s="212" t="str">
        <f t="shared" si="2362"/>
        <v>AD$1694</v>
      </c>
      <c r="AE1702" s="212" t="str">
        <f t="shared" si="2362"/>
        <v>AE$1694</v>
      </c>
      <c r="AF1702" s="212" t="str">
        <f t="shared" si="2362"/>
        <v>AF$1694</v>
      </c>
      <c r="AG1702" s="212" t="str">
        <f t="shared" si="2362"/>
        <v>AG$1694</v>
      </c>
      <c r="AH1702" s="212" t="str">
        <f t="shared" si="2362"/>
        <v>AH$1694</v>
      </c>
      <c r="AI1702" s="212" t="str">
        <f t="shared" si="2362"/>
        <v>AI$1694</v>
      </c>
      <c r="AJ1702" s="212" t="str">
        <f t="shared" si="2362"/>
        <v>AJ$1694</v>
      </c>
      <c r="AK1702" s="212" t="str">
        <f t="shared" si="2362"/>
        <v>AK$1694</v>
      </c>
      <c r="AL1702" s="212" t="str">
        <f t="shared" si="2362"/>
        <v>AL$1694</v>
      </c>
      <c r="AM1702" s="212" t="str">
        <f t="shared" si="2362"/>
        <v>AM$1694</v>
      </c>
      <c r="AN1702" s="212" t="str">
        <f t="shared" si="2362"/>
        <v>AN$1694</v>
      </c>
      <c r="AO1702" s="212" t="str">
        <f t="shared" si="2362"/>
        <v>AO$1694</v>
      </c>
      <c r="AP1702" s="212" t="str">
        <f t="shared" si="2362"/>
        <v>AP$1694</v>
      </c>
      <c r="AQ1702" s="212" t="str">
        <f t="shared" si="2362"/>
        <v>AQ$1694</v>
      </c>
      <c r="AR1702" s="212" t="str">
        <f t="shared" si="2362"/>
        <v>AR$1694</v>
      </c>
      <c r="AS1702" s="212" t="str">
        <f t="shared" si="2362"/>
        <v>AS$1694</v>
      </c>
      <c r="AT1702" s="212" t="str">
        <f t="shared" si="2362"/>
        <v>AT$1694</v>
      </c>
      <c r="AU1702" s="212" t="str">
        <f t="shared" si="2362"/>
        <v>AU$1694</v>
      </c>
      <c r="AV1702" s="212" t="str">
        <f t="shared" si="2362"/>
        <v>AV$1694</v>
      </c>
      <c r="AW1702" s="212" t="str">
        <f t="shared" si="2362"/>
        <v>AW$1694</v>
      </c>
      <c r="AX1702" s="212" t="str">
        <f t="shared" si="2362"/>
        <v>AX$1694</v>
      </c>
      <c r="AY1702" s="212" t="str">
        <f t="shared" si="2362"/>
        <v>AY$1694</v>
      </c>
      <c r="AZ1702" s="212" t="str">
        <f t="shared" si="2362"/>
        <v>AZ$1694</v>
      </c>
      <c r="BA1702" s="212" t="str">
        <f t="shared" si="2362"/>
        <v>BA$1694</v>
      </c>
      <c r="BB1702" s="212" t="str">
        <f t="shared" si="2362"/>
        <v>BB$1694</v>
      </c>
      <c r="BC1702" s="212" t="str">
        <f t="shared" si="2362"/>
        <v>BC$1694</v>
      </c>
      <c r="BD1702" s="212" t="str">
        <f t="shared" si="2362"/>
        <v>BD$1694</v>
      </c>
      <c r="BE1702" s="212" t="str">
        <f t="shared" si="2362"/>
        <v>BE$1694</v>
      </c>
      <c r="BF1702" s="212" t="str">
        <f t="shared" si="2362"/>
        <v>BF$1694</v>
      </c>
      <c r="BG1702" s="212" t="str">
        <f t="shared" si="2362"/>
        <v>BG$1694</v>
      </c>
      <c r="BH1702" s="212" t="str">
        <f t="shared" si="2362"/>
        <v>BH$1694</v>
      </c>
      <c r="BI1702" s="212" t="str">
        <f t="shared" si="2362"/>
        <v>BI$1694</v>
      </c>
      <c r="BJ1702" s="212" t="str">
        <f t="shared" si="2362"/>
        <v>BJ$1694</v>
      </c>
      <c r="BK1702" s="212" t="str">
        <f t="shared" si="2362"/>
        <v>BK$1694</v>
      </c>
      <c r="BL1702" s="212" t="str">
        <f t="shared" si="2362"/>
        <v>BL$1694</v>
      </c>
      <c r="BM1702" s="212" t="str">
        <f t="shared" si="2362"/>
        <v>BM$1694</v>
      </c>
      <c r="BN1702" s="212" t="str">
        <f t="shared" si="2362"/>
        <v>BN$1694</v>
      </c>
      <c r="BO1702" s="212" t="str">
        <f t="shared" si="2362"/>
        <v>BO$1694</v>
      </c>
      <c r="BP1702" s="212" t="str">
        <f t="shared" si="2362"/>
        <v>BP$1694</v>
      </c>
      <c r="BQ1702" s="212" t="str">
        <f t="shared" si="2362"/>
        <v>BQ$1694</v>
      </c>
      <c r="BR1702" s="212" t="str">
        <f t="shared" si="2362"/>
        <v>BR$1694</v>
      </c>
      <c r="BS1702" s="212" t="str">
        <f t="shared" si="2362"/>
        <v>BS$1694</v>
      </c>
      <c r="BT1702" s="212" t="str">
        <f t="shared" si="2362"/>
        <v>BT$1694</v>
      </c>
      <c r="BU1702" s="212" t="str">
        <f t="shared" si="2362"/>
        <v>BU$1694</v>
      </c>
      <c r="BV1702" s="212" t="str">
        <f t="shared" si="2362"/>
        <v>BV$1694</v>
      </c>
      <c r="BW1702" s="212" t="str">
        <f t="shared" si="2362"/>
        <v>BW$1694</v>
      </c>
      <c r="BX1702" s="212" t="str">
        <f t="shared" si="2362"/>
        <v>BX$1694</v>
      </c>
      <c r="BY1702" s="212" t="str">
        <f t="shared" si="2362"/>
        <v>BY$1694</v>
      </c>
      <c r="BZ1702" s="212" t="str">
        <f t="shared" si="2362"/>
        <v>BZ$1694</v>
      </c>
      <c r="CA1702" s="212" t="str">
        <f t="shared" si="2362"/>
        <v>CA$1694</v>
      </c>
      <c r="CB1702" s="212" t="str">
        <f t="shared" si="2362"/>
        <v>CB$1694</v>
      </c>
      <c r="CC1702" s="212" t="str">
        <f t="shared" si="2362"/>
        <v>CC$1694</v>
      </c>
      <c r="CD1702" s="212" t="str">
        <f t="shared" si="2362"/>
        <v>CD$1694</v>
      </c>
      <c r="CE1702" s="212" t="str">
        <f t="shared" si="2362"/>
        <v>CE$1694</v>
      </c>
      <c r="CF1702" s="212" t="str">
        <f t="shared" ref="CF1702:CL1702" si="2363">ADDRESS(ROW(CF1694),COLUMN(CF1694),2)</f>
        <v>CF$1694</v>
      </c>
      <c r="CG1702" s="212" t="str">
        <f t="shared" si="2363"/>
        <v>CG$1694</v>
      </c>
      <c r="CH1702" s="212" t="str">
        <f t="shared" si="2363"/>
        <v>CH$1694</v>
      </c>
      <c r="CI1702" s="212" t="str">
        <f t="shared" si="2363"/>
        <v>CI$1694</v>
      </c>
      <c r="CJ1702" s="212" t="str">
        <f t="shared" si="2363"/>
        <v>CJ$1694</v>
      </c>
      <c r="CK1702" s="212" t="str">
        <f t="shared" si="2363"/>
        <v>CK$1694</v>
      </c>
      <c r="CL1702" s="212" t="str">
        <f t="shared" si="2363"/>
        <v>CL$1694</v>
      </c>
      <c r="CN1702" s="213"/>
      <c r="CO1702" s="212" t="str">
        <f t="shared" ref="CO1702:DK1702" si="2364">ADDRESS(ROW(CO1694),COLUMN(CO1694),2)</f>
        <v>CO$1694</v>
      </c>
      <c r="CP1702" s="212" t="str">
        <f t="shared" si="2364"/>
        <v>CP$1694</v>
      </c>
      <c r="CQ1702" s="212" t="str">
        <f t="shared" si="2364"/>
        <v>CQ$1694</v>
      </c>
      <c r="CR1702" s="212" t="str">
        <f t="shared" si="2364"/>
        <v>CR$1694</v>
      </c>
      <c r="CS1702" s="212" t="str">
        <f t="shared" si="2364"/>
        <v>CS$1694</v>
      </c>
      <c r="CT1702" s="212" t="str">
        <f t="shared" si="2364"/>
        <v>CT$1694</v>
      </c>
      <c r="CU1702" s="212" t="str">
        <f t="shared" si="2364"/>
        <v>CU$1694</v>
      </c>
      <c r="CV1702" s="212" t="str">
        <f t="shared" si="2364"/>
        <v>CV$1694</v>
      </c>
      <c r="CW1702" s="212" t="str">
        <f t="shared" si="2364"/>
        <v>CW$1694</v>
      </c>
      <c r="CX1702" s="212" t="str">
        <f t="shared" si="2364"/>
        <v>CX$1694</v>
      </c>
      <c r="CY1702" s="212" t="str">
        <f t="shared" si="2364"/>
        <v>CY$1694</v>
      </c>
      <c r="CZ1702" s="212" t="str">
        <f t="shared" si="2364"/>
        <v>CZ$1694</v>
      </c>
      <c r="DA1702" s="212" t="str">
        <f t="shared" si="2364"/>
        <v>DA$1694</v>
      </c>
      <c r="DB1702" s="212" t="str">
        <f t="shared" si="2364"/>
        <v>DB$1694</v>
      </c>
      <c r="DC1702" s="212" t="str">
        <f t="shared" si="2364"/>
        <v>DC$1694</v>
      </c>
      <c r="DD1702" s="212" t="str">
        <f t="shared" si="2364"/>
        <v>DD$1694</v>
      </c>
      <c r="DE1702" s="212" t="str">
        <f t="shared" si="2364"/>
        <v>DE$1694</v>
      </c>
      <c r="DF1702" s="212" t="str">
        <f t="shared" si="2364"/>
        <v>DF$1694</v>
      </c>
      <c r="DG1702" s="212" t="str">
        <f t="shared" si="2364"/>
        <v>DG$1694</v>
      </c>
      <c r="DH1702" s="212" t="str">
        <f t="shared" si="2364"/>
        <v>DH$1694</v>
      </c>
      <c r="DI1702" s="212" t="str">
        <f t="shared" si="2364"/>
        <v>DI$1694</v>
      </c>
      <c r="DJ1702" s="212" t="str">
        <f t="shared" si="2364"/>
        <v>DJ$1694</v>
      </c>
      <c r="DK1702" s="212" t="str">
        <f t="shared" si="2364"/>
        <v>DK$1694</v>
      </c>
      <c r="DL1702" s="212" t="str">
        <f t="shared" ref="DL1702" si="2365">ADDRESS(ROW(DL1694),COLUMN(DL1694),2)</f>
        <v>DL$1694</v>
      </c>
    </row>
    <row r="1703" spans="1:116" x14ac:dyDescent="0.4">
      <c r="A1703" s="3"/>
      <c r="B1703" t="s">
        <v>332</v>
      </c>
      <c r="D1703" t="s">
        <v>764</v>
      </c>
      <c r="E1703" s="8" t="str">
        <f t="shared" si="2344"/>
        <v>1703 DCHC-S</v>
      </c>
      <c r="G1703" s="136" t="str">
        <f t="shared" si="2352"/>
        <v>Headcount - volume driven:</v>
      </c>
      <c r="H1703" s="90"/>
      <c r="I1703" s="213"/>
      <c r="J1703" s="213"/>
      <c r="K1703" s="214"/>
      <c r="L1703" s="214"/>
      <c r="M1703" s="214"/>
      <c r="N1703" s="214"/>
      <c r="O1703" s="214"/>
      <c r="P1703" s="214"/>
      <c r="R1703" s="214"/>
      <c r="S1703" s="212" t="str">
        <f>ADDRESS(ROW(S1692),COLUMN(S1692),2)</f>
        <v>S$1692</v>
      </c>
      <c r="T1703" s="212" t="str">
        <f t="shared" ref="T1703:CE1703" si="2366">ADDRESS(ROW(T1692),COLUMN(T1692),2)</f>
        <v>T$1692</v>
      </c>
      <c r="U1703" s="212" t="str">
        <f t="shared" si="2366"/>
        <v>U$1692</v>
      </c>
      <c r="V1703" s="212" t="str">
        <f t="shared" si="2366"/>
        <v>V$1692</v>
      </c>
      <c r="W1703" s="212" t="str">
        <f t="shared" si="2366"/>
        <v>W$1692</v>
      </c>
      <c r="X1703" s="212" t="str">
        <f t="shared" si="2366"/>
        <v>X$1692</v>
      </c>
      <c r="Y1703" s="212" t="str">
        <f t="shared" si="2366"/>
        <v>Y$1692</v>
      </c>
      <c r="Z1703" s="212" t="str">
        <f t="shared" si="2366"/>
        <v>Z$1692</v>
      </c>
      <c r="AA1703" s="212" t="str">
        <f t="shared" si="2366"/>
        <v>AA$1692</v>
      </c>
      <c r="AB1703" s="212" t="str">
        <f t="shared" si="2366"/>
        <v>AB$1692</v>
      </c>
      <c r="AC1703" s="212" t="str">
        <f t="shared" si="2366"/>
        <v>AC$1692</v>
      </c>
      <c r="AD1703" s="212" t="str">
        <f t="shared" si="2366"/>
        <v>AD$1692</v>
      </c>
      <c r="AE1703" s="212" t="str">
        <f t="shared" si="2366"/>
        <v>AE$1692</v>
      </c>
      <c r="AF1703" s="212" t="str">
        <f t="shared" si="2366"/>
        <v>AF$1692</v>
      </c>
      <c r="AG1703" s="212" t="str">
        <f t="shared" si="2366"/>
        <v>AG$1692</v>
      </c>
      <c r="AH1703" s="212" t="str">
        <f t="shared" si="2366"/>
        <v>AH$1692</v>
      </c>
      <c r="AI1703" s="212" t="str">
        <f t="shared" si="2366"/>
        <v>AI$1692</v>
      </c>
      <c r="AJ1703" s="212" t="str">
        <f t="shared" si="2366"/>
        <v>AJ$1692</v>
      </c>
      <c r="AK1703" s="212" t="str">
        <f t="shared" si="2366"/>
        <v>AK$1692</v>
      </c>
      <c r="AL1703" s="212" t="str">
        <f t="shared" si="2366"/>
        <v>AL$1692</v>
      </c>
      <c r="AM1703" s="212" t="str">
        <f t="shared" si="2366"/>
        <v>AM$1692</v>
      </c>
      <c r="AN1703" s="212" t="str">
        <f t="shared" si="2366"/>
        <v>AN$1692</v>
      </c>
      <c r="AO1703" s="212" t="str">
        <f t="shared" si="2366"/>
        <v>AO$1692</v>
      </c>
      <c r="AP1703" s="212" t="str">
        <f t="shared" si="2366"/>
        <v>AP$1692</v>
      </c>
      <c r="AQ1703" s="212" t="str">
        <f t="shared" si="2366"/>
        <v>AQ$1692</v>
      </c>
      <c r="AR1703" s="212" t="str">
        <f t="shared" si="2366"/>
        <v>AR$1692</v>
      </c>
      <c r="AS1703" s="212" t="str">
        <f t="shared" si="2366"/>
        <v>AS$1692</v>
      </c>
      <c r="AT1703" s="212" t="str">
        <f t="shared" si="2366"/>
        <v>AT$1692</v>
      </c>
      <c r="AU1703" s="212" t="str">
        <f t="shared" si="2366"/>
        <v>AU$1692</v>
      </c>
      <c r="AV1703" s="212" t="str">
        <f t="shared" si="2366"/>
        <v>AV$1692</v>
      </c>
      <c r="AW1703" s="212" t="str">
        <f t="shared" si="2366"/>
        <v>AW$1692</v>
      </c>
      <c r="AX1703" s="212" t="str">
        <f t="shared" si="2366"/>
        <v>AX$1692</v>
      </c>
      <c r="AY1703" s="212" t="str">
        <f t="shared" si="2366"/>
        <v>AY$1692</v>
      </c>
      <c r="AZ1703" s="212" t="str">
        <f t="shared" si="2366"/>
        <v>AZ$1692</v>
      </c>
      <c r="BA1703" s="212" t="str">
        <f t="shared" si="2366"/>
        <v>BA$1692</v>
      </c>
      <c r="BB1703" s="212" t="str">
        <f t="shared" si="2366"/>
        <v>BB$1692</v>
      </c>
      <c r="BC1703" s="212" t="str">
        <f t="shared" si="2366"/>
        <v>BC$1692</v>
      </c>
      <c r="BD1703" s="212" t="str">
        <f t="shared" si="2366"/>
        <v>BD$1692</v>
      </c>
      <c r="BE1703" s="212" t="str">
        <f t="shared" si="2366"/>
        <v>BE$1692</v>
      </c>
      <c r="BF1703" s="212" t="str">
        <f t="shared" si="2366"/>
        <v>BF$1692</v>
      </c>
      <c r="BG1703" s="212" t="str">
        <f t="shared" si="2366"/>
        <v>BG$1692</v>
      </c>
      <c r="BH1703" s="212" t="str">
        <f t="shared" si="2366"/>
        <v>BH$1692</v>
      </c>
      <c r="BI1703" s="212" t="str">
        <f t="shared" si="2366"/>
        <v>BI$1692</v>
      </c>
      <c r="BJ1703" s="212" t="str">
        <f t="shared" si="2366"/>
        <v>BJ$1692</v>
      </c>
      <c r="BK1703" s="212" t="str">
        <f t="shared" si="2366"/>
        <v>BK$1692</v>
      </c>
      <c r="BL1703" s="212" t="str">
        <f t="shared" si="2366"/>
        <v>BL$1692</v>
      </c>
      <c r="BM1703" s="212" t="str">
        <f t="shared" si="2366"/>
        <v>BM$1692</v>
      </c>
      <c r="BN1703" s="212" t="str">
        <f t="shared" si="2366"/>
        <v>BN$1692</v>
      </c>
      <c r="BO1703" s="212" t="str">
        <f t="shared" si="2366"/>
        <v>BO$1692</v>
      </c>
      <c r="BP1703" s="212" t="str">
        <f t="shared" si="2366"/>
        <v>BP$1692</v>
      </c>
      <c r="BQ1703" s="212" t="str">
        <f t="shared" si="2366"/>
        <v>BQ$1692</v>
      </c>
      <c r="BR1703" s="212" t="str">
        <f t="shared" si="2366"/>
        <v>BR$1692</v>
      </c>
      <c r="BS1703" s="212" t="str">
        <f t="shared" si="2366"/>
        <v>BS$1692</v>
      </c>
      <c r="BT1703" s="212" t="str">
        <f t="shared" si="2366"/>
        <v>BT$1692</v>
      </c>
      <c r="BU1703" s="212" t="str">
        <f t="shared" si="2366"/>
        <v>BU$1692</v>
      </c>
      <c r="BV1703" s="212" t="str">
        <f t="shared" si="2366"/>
        <v>BV$1692</v>
      </c>
      <c r="BW1703" s="212" t="str">
        <f t="shared" si="2366"/>
        <v>BW$1692</v>
      </c>
      <c r="BX1703" s="212" t="str">
        <f t="shared" si="2366"/>
        <v>BX$1692</v>
      </c>
      <c r="BY1703" s="212" t="str">
        <f t="shared" si="2366"/>
        <v>BY$1692</v>
      </c>
      <c r="BZ1703" s="212" t="str">
        <f t="shared" si="2366"/>
        <v>BZ$1692</v>
      </c>
      <c r="CA1703" s="212" t="str">
        <f t="shared" si="2366"/>
        <v>CA$1692</v>
      </c>
      <c r="CB1703" s="212" t="str">
        <f t="shared" si="2366"/>
        <v>CB$1692</v>
      </c>
      <c r="CC1703" s="212" t="str">
        <f t="shared" si="2366"/>
        <v>CC$1692</v>
      </c>
      <c r="CD1703" s="212" t="str">
        <f t="shared" si="2366"/>
        <v>CD$1692</v>
      </c>
      <c r="CE1703" s="212" t="str">
        <f t="shared" si="2366"/>
        <v>CE$1692</v>
      </c>
      <c r="CF1703" s="212" t="str">
        <f t="shared" ref="CF1703:CL1703" si="2367">ADDRESS(ROW(CF1692),COLUMN(CF1692),2)</f>
        <v>CF$1692</v>
      </c>
      <c r="CG1703" s="212" t="str">
        <f t="shared" si="2367"/>
        <v>CG$1692</v>
      </c>
      <c r="CH1703" s="212" t="str">
        <f t="shared" si="2367"/>
        <v>CH$1692</v>
      </c>
      <c r="CI1703" s="212" t="str">
        <f t="shared" si="2367"/>
        <v>CI$1692</v>
      </c>
      <c r="CJ1703" s="212" t="str">
        <f t="shared" si="2367"/>
        <v>CJ$1692</v>
      </c>
      <c r="CK1703" s="212" t="str">
        <f t="shared" si="2367"/>
        <v>CK$1692</v>
      </c>
      <c r="CL1703" s="212" t="str">
        <f t="shared" si="2367"/>
        <v>CL$1692</v>
      </c>
      <c r="CN1703" s="213"/>
      <c r="CO1703" s="212" t="str">
        <f t="shared" ref="CO1703:DK1703" si="2368">ADDRESS(ROW(CO1692),COLUMN(CO1692),2)</f>
        <v>CO$1692</v>
      </c>
      <c r="CP1703" s="212" t="str">
        <f t="shared" si="2368"/>
        <v>CP$1692</v>
      </c>
      <c r="CQ1703" s="212" t="str">
        <f t="shared" si="2368"/>
        <v>CQ$1692</v>
      </c>
      <c r="CR1703" s="212" t="str">
        <f t="shared" si="2368"/>
        <v>CR$1692</v>
      </c>
      <c r="CS1703" s="212" t="str">
        <f t="shared" si="2368"/>
        <v>CS$1692</v>
      </c>
      <c r="CT1703" s="212" t="str">
        <f t="shared" si="2368"/>
        <v>CT$1692</v>
      </c>
      <c r="CU1703" s="212" t="str">
        <f t="shared" si="2368"/>
        <v>CU$1692</v>
      </c>
      <c r="CV1703" s="212" t="str">
        <f t="shared" si="2368"/>
        <v>CV$1692</v>
      </c>
      <c r="CW1703" s="212" t="str">
        <f t="shared" si="2368"/>
        <v>CW$1692</v>
      </c>
      <c r="CX1703" s="212" t="str">
        <f t="shared" si="2368"/>
        <v>CX$1692</v>
      </c>
      <c r="CY1703" s="212" t="str">
        <f t="shared" si="2368"/>
        <v>CY$1692</v>
      </c>
      <c r="CZ1703" s="212" t="str">
        <f t="shared" si="2368"/>
        <v>CZ$1692</v>
      </c>
      <c r="DA1703" s="212" t="str">
        <f t="shared" si="2368"/>
        <v>DA$1692</v>
      </c>
      <c r="DB1703" s="212" t="str">
        <f t="shared" si="2368"/>
        <v>DB$1692</v>
      </c>
      <c r="DC1703" s="212" t="str">
        <f t="shared" si="2368"/>
        <v>DC$1692</v>
      </c>
      <c r="DD1703" s="212" t="str">
        <f t="shared" si="2368"/>
        <v>DD$1692</v>
      </c>
      <c r="DE1703" s="212" t="str">
        <f t="shared" si="2368"/>
        <v>DE$1692</v>
      </c>
      <c r="DF1703" s="212" t="str">
        <f t="shared" si="2368"/>
        <v>DF$1692</v>
      </c>
      <c r="DG1703" s="212" t="str">
        <f t="shared" si="2368"/>
        <v>DG$1692</v>
      </c>
      <c r="DH1703" s="212" t="str">
        <f t="shared" si="2368"/>
        <v>DH$1692</v>
      </c>
      <c r="DI1703" s="212" t="str">
        <f t="shared" si="2368"/>
        <v>DI$1692</v>
      </c>
      <c r="DJ1703" s="212" t="str">
        <f t="shared" si="2368"/>
        <v>DJ$1692</v>
      </c>
      <c r="DK1703" s="212" t="str">
        <f t="shared" si="2368"/>
        <v>DK$1692</v>
      </c>
      <c r="DL1703" s="212" t="str">
        <f t="shared" ref="DL1703" si="2369">ADDRESS(ROW(DL1692),COLUMN(DL1692),2)</f>
        <v>DL$1692</v>
      </c>
    </row>
    <row r="1704" spans="1:116" x14ac:dyDescent="0.4">
      <c r="E1704" s="8"/>
      <c r="G1704" s="136"/>
      <c r="H1704" s="12"/>
      <c r="I1704" s="60"/>
      <c r="J1704" s="60"/>
      <c r="K1704" s="15"/>
      <c r="L1704" s="15"/>
      <c r="M1704" s="15"/>
      <c r="N1704" s="15"/>
      <c r="O1704" s="15"/>
      <c r="P1704" s="15"/>
      <c r="R1704" s="15"/>
      <c r="S1704" s="179"/>
      <c r="T1704" s="179"/>
      <c r="U1704" s="179"/>
      <c r="V1704" s="179"/>
      <c r="W1704" s="179"/>
      <c r="X1704" s="179"/>
      <c r="Y1704" s="179"/>
      <c r="Z1704" s="179"/>
      <c r="AA1704" s="179"/>
      <c r="AB1704" s="179"/>
      <c r="AC1704" s="179"/>
      <c r="AD1704" s="179"/>
      <c r="AE1704" s="179"/>
      <c r="AF1704" s="179"/>
      <c r="AG1704" s="179"/>
      <c r="AH1704" s="179"/>
      <c r="AI1704" s="179"/>
      <c r="AJ1704" s="179"/>
      <c r="AK1704" s="179"/>
      <c r="AL1704" s="179"/>
      <c r="AM1704" s="179"/>
      <c r="AN1704" s="179"/>
      <c r="AO1704" s="179"/>
      <c r="AP1704" s="179"/>
      <c r="AQ1704" s="179"/>
      <c r="AR1704" s="179"/>
      <c r="AS1704" s="179"/>
      <c r="AT1704" s="179"/>
      <c r="AU1704" s="179"/>
      <c r="AV1704" s="179"/>
      <c r="AW1704" s="179"/>
      <c r="AX1704" s="179"/>
      <c r="AY1704" s="179"/>
      <c r="AZ1704" s="179"/>
      <c r="BA1704" s="179"/>
      <c r="BB1704" s="179"/>
      <c r="BC1704" s="179"/>
      <c r="BD1704" s="179"/>
      <c r="BE1704" s="179"/>
      <c r="BF1704" s="179"/>
      <c r="BG1704" s="179"/>
      <c r="BH1704" s="179"/>
      <c r="BI1704" s="179"/>
      <c r="BJ1704" s="179"/>
      <c r="BK1704" s="179"/>
      <c r="BL1704" s="179"/>
      <c r="BM1704" s="179"/>
      <c r="BN1704" s="179"/>
      <c r="BO1704" s="179"/>
      <c r="BP1704" s="179"/>
      <c r="BQ1704" s="179"/>
      <c r="BR1704" s="179"/>
      <c r="BS1704" s="179"/>
      <c r="BT1704" s="179"/>
      <c r="BU1704" s="179"/>
      <c r="BV1704" s="179"/>
      <c r="BW1704" s="179"/>
      <c r="BX1704" s="179"/>
      <c r="BY1704" s="179"/>
      <c r="BZ1704" s="179"/>
      <c r="CA1704" s="179"/>
      <c r="CB1704" s="179"/>
      <c r="CC1704" s="179"/>
      <c r="CD1704" s="179"/>
      <c r="CE1704" s="179"/>
      <c r="CF1704" s="179"/>
      <c r="CG1704" s="179"/>
      <c r="CH1704" s="179"/>
      <c r="CI1704" s="179"/>
      <c r="CJ1704" s="179"/>
      <c r="CK1704" s="179"/>
      <c r="CL1704" s="179"/>
      <c r="CN1704" s="60"/>
      <c r="CO1704" s="179"/>
      <c r="CP1704" s="179"/>
      <c r="CQ1704" s="179"/>
      <c r="CR1704" s="179"/>
      <c r="CS1704" s="179"/>
      <c r="CT1704" s="179"/>
      <c r="CU1704" s="179"/>
      <c r="CV1704" s="179"/>
      <c r="CW1704" s="179"/>
      <c r="CX1704" s="179"/>
      <c r="CY1704" s="179"/>
      <c r="CZ1704" s="179"/>
      <c r="DA1704" s="179"/>
      <c r="DB1704" s="179"/>
      <c r="DC1704" s="179"/>
      <c r="DD1704" s="179"/>
      <c r="DE1704" s="179"/>
      <c r="DF1704" s="179"/>
      <c r="DG1704" s="179"/>
      <c r="DH1704" s="179"/>
      <c r="DI1704" s="179"/>
      <c r="DJ1704" s="179"/>
      <c r="DK1704" s="179"/>
      <c r="DL1704" s="179"/>
    </row>
    <row r="1705" spans="1:116" x14ac:dyDescent="0.4">
      <c r="A1705" s="174"/>
      <c r="E1705" s="8"/>
      <c r="G1705" s="175" t="s">
        <v>503</v>
      </c>
      <c r="H1705" s="174"/>
      <c r="I1705" s="176"/>
      <c r="J1705" s="176"/>
      <c r="K1705" s="197"/>
      <c r="L1705" s="197"/>
      <c r="M1705" s="197"/>
      <c r="N1705" s="197"/>
      <c r="O1705" s="197"/>
      <c r="P1705" s="197"/>
      <c r="R1705" s="198"/>
      <c r="S1705" s="174"/>
      <c r="T1705" s="174"/>
      <c r="U1705" s="174"/>
      <c r="V1705" s="174"/>
      <c r="W1705" s="174"/>
      <c r="X1705" s="174"/>
      <c r="Y1705" s="174"/>
      <c r="Z1705" s="174"/>
      <c r="AA1705" s="174"/>
      <c r="AB1705" s="174"/>
      <c r="AC1705" s="174"/>
      <c r="AD1705" s="174"/>
      <c r="AE1705" s="174"/>
      <c r="AF1705" s="174"/>
      <c r="AG1705" s="174"/>
      <c r="AH1705" s="174"/>
      <c r="AI1705" s="174"/>
      <c r="AJ1705" s="174"/>
      <c r="AK1705" s="174"/>
      <c r="AL1705" s="174"/>
      <c r="AM1705" s="174"/>
      <c r="AN1705" s="174"/>
      <c r="AO1705" s="174"/>
      <c r="AP1705" s="174"/>
      <c r="AQ1705" s="174"/>
      <c r="AR1705" s="174"/>
      <c r="AS1705" s="174"/>
      <c r="AT1705" s="174"/>
      <c r="AU1705" s="174"/>
      <c r="AV1705" s="174"/>
      <c r="AW1705" s="174"/>
      <c r="AX1705" s="174"/>
      <c r="AY1705" s="174"/>
      <c r="AZ1705" s="174"/>
      <c r="BA1705" s="174"/>
      <c r="BB1705" s="174"/>
      <c r="BC1705" s="174"/>
      <c r="BD1705" s="174"/>
      <c r="BE1705" s="174"/>
      <c r="BF1705" s="174"/>
      <c r="BG1705" s="174"/>
      <c r="BH1705" s="174"/>
      <c r="BI1705" s="174"/>
      <c r="BJ1705" s="174"/>
      <c r="BK1705" s="174"/>
      <c r="BL1705" s="174"/>
      <c r="BM1705" s="174"/>
      <c r="BN1705" s="174"/>
      <c r="BO1705" s="174"/>
      <c r="BP1705" s="174"/>
      <c r="BQ1705" s="174"/>
      <c r="BR1705" s="174"/>
      <c r="BS1705" s="174"/>
      <c r="BT1705" s="174"/>
      <c r="BU1705" s="174"/>
      <c r="BV1705" s="174"/>
      <c r="BW1705" s="174"/>
      <c r="BX1705" s="174"/>
      <c r="BY1705" s="174"/>
      <c r="BZ1705" s="174"/>
      <c r="CA1705" s="174"/>
      <c r="CB1705" s="174"/>
      <c r="CC1705" s="174"/>
      <c r="CD1705" s="174"/>
      <c r="CE1705" s="174"/>
      <c r="CF1705" s="174"/>
      <c r="CG1705" s="174"/>
      <c r="CH1705" s="174"/>
      <c r="CI1705" s="174"/>
      <c r="CJ1705" s="174"/>
      <c r="CK1705" s="174"/>
      <c r="CL1705" s="174"/>
      <c r="CN1705" s="176"/>
      <c r="CO1705" s="174"/>
      <c r="CP1705" s="174"/>
      <c r="CQ1705" s="174"/>
      <c r="CR1705" s="174"/>
      <c r="CS1705" s="174"/>
      <c r="CT1705" s="174"/>
      <c r="CU1705" s="174"/>
      <c r="CV1705" s="174"/>
      <c r="CW1705" s="174"/>
      <c r="CX1705" s="174"/>
      <c r="CY1705" s="174"/>
      <c r="CZ1705" s="174"/>
      <c r="DA1705" s="174"/>
      <c r="DB1705" s="174"/>
      <c r="DC1705" s="174"/>
      <c r="DD1705" s="174"/>
      <c r="DE1705" s="174"/>
      <c r="DF1705" s="174"/>
      <c r="DG1705" s="174"/>
      <c r="DH1705" s="174"/>
      <c r="DI1705" s="174"/>
      <c r="DJ1705" s="174"/>
      <c r="DK1705" s="174"/>
      <c r="DL1705" s="174"/>
    </row>
    <row r="1706" spans="1:116" x14ac:dyDescent="0.4">
      <c r="A1706" s="174"/>
      <c r="E1706" s="8"/>
      <c r="G1706" s="175" t="s">
        <v>504</v>
      </c>
      <c r="H1706" s="174"/>
      <c r="I1706" s="176"/>
      <c r="J1706" s="176"/>
      <c r="K1706" s="197"/>
      <c r="L1706" s="197"/>
      <c r="M1706" s="197"/>
      <c r="N1706" s="197"/>
      <c r="O1706" s="197"/>
      <c r="P1706" s="197"/>
      <c r="R1706" s="198"/>
      <c r="S1706" s="174"/>
      <c r="T1706" s="174"/>
      <c r="U1706" s="174"/>
      <c r="V1706" s="174"/>
      <c r="W1706" s="174"/>
      <c r="X1706" s="174"/>
      <c r="Y1706" s="174"/>
      <c r="Z1706" s="174"/>
      <c r="AA1706" s="174"/>
      <c r="AB1706" s="174"/>
      <c r="AC1706" s="174"/>
      <c r="AD1706" s="174"/>
      <c r="AE1706" s="174"/>
      <c r="AF1706" s="174"/>
      <c r="AG1706" s="174"/>
      <c r="AH1706" s="174"/>
      <c r="AI1706" s="174"/>
      <c r="AJ1706" s="174"/>
      <c r="AK1706" s="174"/>
      <c r="AL1706" s="174"/>
      <c r="AM1706" s="174"/>
      <c r="AN1706" s="174"/>
      <c r="AO1706" s="174"/>
      <c r="AP1706" s="174"/>
      <c r="AQ1706" s="174"/>
      <c r="AR1706" s="174"/>
      <c r="AS1706" s="174"/>
      <c r="AT1706" s="174"/>
      <c r="AU1706" s="174"/>
      <c r="AV1706" s="174"/>
      <c r="AW1706" s="174"/>
      <c r="AX1706" s="174"/>
      <c r="AY1706" s="174"/>
      <c r="AZ1706" s="174"/>
      <c r="BA1706" s="174"/>
      <c r="BB1706" s="174"/>
      <c r="BC1706" s="174"/>
      <c r="BD1706" s="174"/>
      <c r="BE1706" s="174"/>
      <c r="BF1706" s="174"/>
      <c r="BG1706" s="174"/>
      <c r="BH1706" s="174"/>
      <c r="BI1706" s="174"/>
      <c r="BJ1706" s="174"/>
      <c r="BK1706" s="174"/>
      <c r="BL1706" s="174"/>
      <c r="BM1706" s="174"/>
      <c r="BN1706" s="174"/>
      <c r="BO1706" s="174"/>
      <c r="BP1706" s="174"/>
      <c r="BQ1706" s="174"/>
      <c r="BR1706" s="174"/>
      <c r="BS1706" s="174"/>
      <c r="BT1706" s="174"/>
      <c r="BU1706" s="174"/>
      <c r="BV1706" s="174"/>
      <c r="BW1706" s="174"/>
      <c r="BX1706" s="174"/>
      <c r="BY1706" s="174"/>
      <c r="BZ1706" s="174"/>
      <c r="CA1706" s="174"/>
      <c r="CB1706" s="174"/>
      <c r="CC1706" s="174"/>
      <c r="CD1706" s="174"/>
      <c r="CE1706" s="174"/>
      <c r="CF1706" s="174"/>
      <c r="CG1706" s="174"/>
      <c r="CH1706" s="174"/>
      <c r="CI1706" s="174"/>
      <c r="CJ1706" s="174"/>
      <c r="CK1706" s="174"/>
      <c r="CL1706" s="174"/>
      <c r="CN1706" s="176"/>
      <c r="CO1706" s="174"/>
      <c r="CP1706" s="174"/>
      <c r="CQ1706" s="174"/>
      <c r="CR1706" s="174"/>
      <c r="CS1706" s="174"/>
      <c r="CT1706" s="174"/>
      <c r="CU1706" s="174"/>
      <c r="CV1706" s="174"/>
      <c r="CW1706" s="174"/>
      <c r="CX1706" s="174"/>
      <c r="CY1706" s="174"/>
      <c r="CZ1706" s="174"/>
      <c r="DA1706" s="174"/>
      <c r="DB1706" s="174"/>
      <c r="DC1706" s="174"/>
      <c r="DD1706" s="174"/>
      <c r="DE1706" s="174"/>
      <c r="DF1706" s="174"/>
      <c r="DG1706" s="174"/>
      <c r="DH1706" s="174"/>
      <c r="DI1706" s="174"/>
      <c r="DJ1706" s="174"/>
      <c r="DK1706" s="174"/>
      <c r="DL1706" s="174"/>
    </row>
    <row r="1707" spans="1:116" x14ac:dyDescent="0.4">
      <c r="A1707" s="174"/>
      <c r="E1707" s="8"/>
      <c r="G1707" s="175" t="s">
        <v>461</v>
      </c>
      <c r="H1707" s="174"/>
      <c r="I1707" s="176"/>
      <c r="J1707" s="176"/>
      <c r="K1707" s="197"/>
      <c r="L1707" s="197"/>
      <c r="M1707" s="197"/>
      <c r="N1707" s="197"/>
      <c r="O1707" s="197"/>
      <c r="P1707" s="197"/>
      <c r="R1707" s="198"/>
      <c r="S1707" s="199" t="str">
        <f t="shared" ref="S1707:CD1707" si="2370">S$20</f>
        <v>S$16</v>
      </c>
      <c r="T1707" s="199" t="str">
        <f t="shared" si="2370"/>
        <v>T$16</v>
      </c>
      <c r="U1707" s="199" t="str">
        <f t="shared" si="2370"/>
        <v>U$16</v>
      </c>
      <c r="V1707" s="199" t="str">
        <f t="shared" si="2370"/>
        <v>V$16</v>
      </c>
      <c r="W1707" s="199" t="str">
        <f t="shared" si="2370"/>
        <v>W$16</v>
      </c>
      <c r="X1707" s="199" t="str">
        <f t="shared" si="2370"/>
        <v>X$16</v>
      </c>
      <c r="Y1707" s="199" t="str">
        <f t="shared" si="2370"/>
        <v>Y$16</v>
      </c>
      <c r="Z1707" s="199" t="str">
        <f t="shared" si="2370"/>
        <v>Z$16</v>
      </c>
      <c r="AA1707" s="199" t="str">
        <f t="shared" si="2370"/>
        <v>AA$16</v>
      </c>
      <c r="AB1707" s="199" t="str">
        <f t="shared" si="2370"/>
        <v>AB$16</v>
      </c>
      <c r="AC1707" s="199" t="str">
        <f t="shared" si="2370"/>
        <v>AC$16</v>
      </c>
      <c r="AD1707" s="199" t="str">
        <f t="shared" si="2370"/>
        <v>AD$16</v>
      </c>
      <c r="AE1707" s="199" t="str">
        <f t="shared" si="2370"/>
        <v>AE$16</v>
      </c>
      <c r="AF1707" s="199" t="str">
        <f t="shared" si="2370"/>
        <v>AF$16</v>
      </c>
      <c r="AG1707" s="199" t="str">
        <f t="shared" si="2370"/>
        <v>AG$16</v>
      </c>
      <c r="AH1707" s="199" t="str">
        <f t="shared" si="2370"/>
        <v>AH$16</v>
      </c>
      <c r="AI1707" s="199" t="str">
        <f t="shared" si="2370"/>
        <v>AI$16</v>
      </c>
      <c r="AJ1707" s="199" t="str">
        <f t="shared" si="2370"/>
        <v>AJ$16</v>
      </c>
      <c r="AK1707" s="199" t="str">
        <f t="shared" si="2370"/>
        <v>AK$16</v>
      </c>
      <c r="AL1707" s="199" t="str">
        <f t="shared" si="2370"/>
        <v>AL$16</v>
      </c>
      <c r="AM1707" s="199" t="str">
        <f t="shared" si="2370"/>
        <v>AM$16</v>
      </c>
      <c r="AN1707" s="199" t="str">
        <f t="shared" si="2370"/>
        <v>AN$16</v>
      </c>
      <c r="AO1707" s="199" t="str">
        <f t="shared" si="2370"/>
        <v>AO$16</v>
      </c>
      <c r="AP1707" s="199" t="str">
        <f t="shared" si="2370"/>
        <v>AP$16</v>
      </c>
      <c r="AQ1707" s="199" t="str">
        <f t="shared" si="2370"/>
        <v>AQ$16</v>
      </c>
      <c r="AR1707" s="199" t="str">
        <f t="shared" si="2370"/>
        <v>AR$16</v>
      </c>
      <c r="AS1707" s="199" t="str">
        <f t="shared" si="2370"/>
        <v>AS$16</v>
      </c>
      <c r="AT1707" s="199" t="str">
        <f t="shared" si="2370"/>
        <v>AT$16</v>
      </c>
      <c r="AU1707" s="199" t="str">
        <f t="shared" si="2370"/>
        <v>AU$16</v>
      </c>
      <c r="AV1707" s="199" t="str">
        <f t="shared" si="2370"/>
        <v>AV$16</v>
      </c>
      <c r="AW1707" s="199" t="str">
        <f t="shared" si="2370"/>
        <v>AW$16</v>
      </c>
      <c r="AX1707" s="199" t="str">
        <f t="shared" si="2370"/>
        <v>AX$16</v>
      </c>
      <c r="AY1707" s="199" t="str">
        <f t="shared" si="2370"/>
        <v>AY$16</v>
      </c>
      <c r="AZ1707" s="199" t="str">
        <f t="shared" si="2370"/>
        <v>AZ$16</v>
      </c>
      <c r="BA1707" s="199" t="str">
        <f t="shared" si="2370"/>
        <v>BA$16</v>
      </c>
      <c r="BB1707" s="199" t="str">
        <f t="shared" si="2370"/>
        <v>BB$16</v>
      </c>
      <c r="BC1707" s="199" t="str">
        <f t="shared" si="2370"/>
        <v>BC$16</v>
      </c>
      <c r="BD1707" s="199" t="str">
        <f t="shared" si="2370"/>
        <v>BD$16</v>
      </c>
      <c r="BE1707" s="199" t="str">
        <f t="shared" si="2370"/>
        <v>BE$16</v>
      </c>
      <c r="BF1707" s="199" t="str">
        <f t="shared" si="2370"/>
        <v>BF$16</v>
      </c>
      <c r="BG1707" s="199" t="str">
        <f t="shared" si="2370"/>
        <v>BG$16</v>
      </c>
      <c r="BH1707" s="199" t="str">
        <f t="shared" si="2370"/>
        <v>BH$16</v>
      </c>
      <c r="BI1707" s="199" t="str">
        <f t="shared" si="2370"/>
        <v>BI$16</v>
      </c>
      <c r="BJ1707" s="199" t="str">
        <f t="shared" si="2370"/>
        <v>BJ$16</v>
      </c>
      <c r="BK1707" s="199" t="str">
        <f t="shared" si="2370"/>
        <v>BK$16</v>
      </c>
      <c r="BL1707" s="199" t="str">
        <f t="shared" si="2370"/>
        <v>BL$16</v>
      </c>
      <c r="BM1707" s="199" t="str">
        <f t="shared" si="2370"/>
        <v>BM$16</v>
      </c>
      <c r="BN1707" s="199" t="str">
        <f t="shared" si="2370"/>
        <v>BN$16</v>
      </c>
      <c r="BO1707" s="199" t="str">
        <f t="shared" si="2370"/>
        <v>BO$16</v>
      </c>
      <c r="BP1707" s="199" t="str">
        <f t="shared" si="2370"/>
        <v>BP$16</v>
      </c>
      <c r="BQ1707" s="199" t="str">
        <f t="shared" si="2370"/>
        <v>BQ$16</v>
      </c>
      <c r="BR1707" s="199" t="str">
        <f t="shared" si="2370"/>
        <v>BR$16</v>
      </c>
      <c r="BS1707" s="199" t="str">
        <f t="shared" si="2370"/>
        <v>BS$16</v>
      </c>
      <c r="BT1707" s="199" t="str">
        <f t="shared" si="2370"/>
        <v>BT$16</v>
      </c>
      <c r="BU1707" s="199" t="str">
        <f t="shared" si="2370"/>
        <v>BU$16</v>
      </c>
      <c r="BV1707" s="199" t="str">
        <f t="shared" si="2370"/>
        <v>BV$16</v>
      </c>
      <c r="BW1707" s="199" t="str">
        <f t="shared" si="2370"/>
        <v>BW$16</v>
      </c>
      <c r="BX1707" s="199" t="str">
        <f t="shared" si="2370"/>
        <v>BX$16</v>
      </c>
      <c r="BY1707" s="199" t="str">
        <f t="shared" si="2370"/>
        <v>BY$16</v>
      </c>
      <c r="BZ1707" s="199" t="str">
        <f t="shared" si="2370"/>
        <v>BZ$16</v>
      </c>
      <c r="CA1707" s="199" t="str">
        <f t="shared" si="2370"/>
        <v>CA$16</v>
      </c>
      <c r="CB1707" s="199" t="str">
        <f t="shared" si="2370"/>
        <v>CB$16</v>
      </c>
      <c r="CC1707" s="199" t="str">
        <f t="shared" si="2370"/>
        <v>CC$16</v>
      </c>
      <c r="CD1707" s="199" t="str">
        <f t="shared" si="2370"/>
        <v>CD$16</v>
      </c>
      <c r="CE1707" s="199" t="str">
        <f t="shared" ref="CE1707:CL1707" si="2371">CE$20</f>
        <v>CE$16</v>
      </c>
      <c r="CF1707" s="199" t="str">
        <f t="shared" si="2371"/>
        <v>CF$16</v>
      </c>
      <c r="CG1707" s="199" t="str">
        <f t="shared" si="2371"/>
        <v>CG$16</v>
      </c>
      <c r="CH1707" s="199" t="str">
        <f t="shared" si="2371"/>
        <v>CH$16</v>
      </c>
      <c r="CI1707" s="199" t="str">
        <f t="shared" si="2371"/>
        <v>CI$16</v>
      </c>
      <c r="CJ1707" s="199" t="str">
        <f t="shared" si="2371"/>
        <v>CJ$16</v>
      </c>
      <c r="CK1707" s="199" t="str">
        <f t="shared" si="2371"/>
        <v>CK$16</v>
      </c>
      <c r="CL1707" s="199" t="str">
        <f t="shared" si="2371"/>
        <v>CL$16</v>
      </c>
      <c r="CN1707" s="176"/>
      <c r="CO1707" s="199" t="str">
        <f t="shared" ref="CO1707:DL1707" si="2372">CO$20</f>
        <v>CO$16</v>
      </c>
      <c r="CP1707" s="199" t="str">
        <f t="shared" si="2372"/>
        <v>CP$16</v>
      </c>
      <c r="CQ1707" s="199" t="str">
        <f t="shared" si="2372"/>
        <v>CQ$16</v>
      </c>
      <c r="CR1707" s="199" t="str">
        <f t="shared" si="2372"/>
        <v>CR$16</v>
      </c>
      <c r="CS1707" s="199" t="str">
        <f t="shared" si="2372"/>
        <v>CS$16</v>
      </c>
      <c r="CT1707" s="199" t="str">
        <f t="shared" si="2372"/>
        <v>CT$16</v>
      </c>
      <c r="CU1707" s="199" t="str">
        <f t="shared" si="2372"/>
        <v>CU$16</v>
      </c>
      <c r="CV1707" s="199" t="str">
        <f t="shared" si="2372"/>
        <v>CV$16</v>
      </c>
      <c r="CW1707" s="199" t="str">
        <f t="shared" si="2372"/>
        <v>CW$16</v>
      </c>
      <c r="CX1707" s="199" t="str">
        <f t="shared" si="2372"/>
        <v>CX$16</v>
      </c>
      <c r="CY1707" s="199" t="str">
        <f t="shared" si="2372"/>
        <v>CY$16</v>
      </c>
      <c r="CZ1707" s="199" t="str">
        <f t="shared" si="2372"/>
        <v>CZ$16</v>
      </c>
      <c r="DA1707" s="199" t="str">
        <f t="shared" si="2372"/>
        <v>DA$16</v>
      </c>
      <c r="DB1707" s="199" t="str">
        <f t="shared" si="2372"/>
        <v>DB$16</v>
      </c>
      <c r="DC1707" s="199" t="str">
        <f t="shared" si="2372"/>
        <v>DC$16</v>
      </c>
      <c r="DD1707" s="199" t="str">
        <f t="shared" si="2372"/>
        <v>DD$16</v>
      </c>
      <c r="DE1707" s="199" t="str">
        <f t="shared" si="2372"/>
        <v>DE$16</v>
      </c>
      <c r="DF1707" s="199" t="str">
        <f t="shared" si="2372"/>
        <v>DF$16</v>
      </c>
      <c r="DG1707" s="199" t="str">
        <f t="shared" si="2372"/>
        <v>DG$16</v>
      </c>
      <c r="DH1707" s="199" t="str">
        <f t="shared" si="2372"/>
        <v>DH$16</v>
      </c>
      <c r="DI1707" s="199" t="str">
        <f t="shared" si="2372"/>
        <v>DI$16</v>
      </c>
      <c r="DJ1707" s="199" t="str">
        <f t="shared" si="2372"/>
        <v>DJ$16</v>
      </c>
      <c r="DK1707" s="199" t="str">
        <f t="shared" si="2372"/>
        <v>DK$16</v>
      </c>
      <c r="DL1707" s="199" t="str">
        <f t="shared" si="2372"/>
        <v>DL$16</v>
      </c>
    </row>
    <row r="1708" spans="1:116" x14ac:dyDescent="0.4">
      <c r="A1708" s="174"/>
      <c r="E1708" s="8"/>
      <c r="G1708" s="175" t="s">
        <v>462</v>
      </c>
      <c r="H1708" s="200"/>
      <c r="I1708" s="201"/>
      <c r="J1708" s="201"/>
      <c r="K1708" s="202"/>
      <c r="L1708" s="202"/>
      <c r="M1708" s="202"/>
      <c r="N1708" s="202"/>
      <c r="O1708" s="202"/>
      <c r="P1708" s="202"/>
      <c r="R1708" s="202"/>
      <c r="S1708" s="199" t="str">
        <f t="shared" ref="S1708:CD1708" si="2373">S$21</f>
        <v>S$17</v>
      </c>
      <c r="T1708" s="199" t="str">
        <f t="shared" si="2373"/>
        <v>T$17</v>
      </c>
      <c r="U1708" s="199" t="str">
        <f t="shared" si="2373"/>
        <v>U$17</v>
      </c>
      <c r="V1708" s="199" t="str">
        <f t="shared" si="2373"/>
        <v>V$17</v>
      </c>
      <c r="W1708" s="199" t="str">
        <f t="shared" si="2373"/>
        <v>W$17</v>
      </c>
      <c r="X1708" s="199" t="str">
        <f t="shared" si="2373"/>
        <v>X$17</v>
      </c>
      <c r="Y1708" s="199" t="str">
        <f t="shared" si="2373"/>
        <v>Y$17</v>
      </c>
      <c r="Z1708" s="199" t="str">
        <f t="shared" si="2373"/>
        <v>Z$17</v>
      </c>
      <c r="AA1708" s="199" t="str">
        <f t="shared" si="2373"/>
        <v>AA$17</v>
      </c>
      <c r="AB1708" s="199" t="str">
        <f t="shared" si="2373"/>
        <v>AB$17</v>
      </c>
      <c r="AC1708" s="199" t="str">
        <f t="shared" si="2373"/>
        <v>AC$17</v>
      </c>
      <c r="AD1708" s="199" t="str">
        <f t="shared" si="2373"/>
        <v>AD$17</v>
      </c>
      <c r="AE1708" s="199" t="str">
        <f t="shared" si="2373"/>
        <v>AE$17</v>
      </c>
      <c r="AF1708" s="199" t="str">
        <f t="shared" si="2373"/>
        <v>AF$17</v>
      </c>
      <c r="AG1708" s="199" t="str">
        <f t="shared" si="2373"/>
        <v>AG$17</v>
      </c>
      <c r="AH1708" s="199" t="str">
        <f t="shared" si="2373"/>
        <v>AH$17</v>
      </c>
      <c r="AI1708" s="199" t="str">
        <f t="shared" si="2373"/>
        <v>AI$17</v>
      </c>
      <c r="AJ1708" s="199" t="str">
        <f t="shared" si="2373"/>
        <v>AJ$17</v>
      </c>
      <c r="AK1708" s="199" t="str">
        <f t="shared" si="2373"/>
        <v>AK$17</v>
      </c>
      <c r="AL1708" s="199" t="str">
        <f t="shared" si="2373"/>
        <v>AL$17</v>
      </c>
      <c r="AM1708" s="199" t="str">
        <f t="shared" si="2373"/>
        <v>AM$17</v>
      </c>
      <c r="AN1708" s="199" t="str">
        <f t="shared" si="2373"/>
        <v>AN$17</v>
      </c>
      <c r="AO1708" s="199" t="str">
        <f t="shared" si="2373"/>
        <v>AO$17</v>
      </c>
      <c r="AP1708" s="199" t="str">
        <f t="shared" si="2373"/>
        <v>AP$17</v>
      </c>
      <c r="AQ1708" s="199" t="str">
        <f t="shared" si="2373"/>
        <v>AQ$17</v>
      </c>
      <c r="AR1708" s="199" t="str">
        <f t="shared" si="2373"/>
        <v>AR$17</v>
      </c>
      <c r="AS1708" s="199" t="str">
        <f t="shared" si="2373"/>
        <v>AS$17</v>
      </c>
      <c r="AT1708" s="199" t="str">
        <f t="shared" si="2373"/>
        <v>AT$17</v>
      </c>
      <c r="AU1708" s="199" t="str">
        <f t="shared" si="2373"/>
        <v>AU$17</v>
      </c>
      <c r="AV1708" s="199" t="str">
        <f t="shared" si="2373"/>
        <v>AV$17</v>
      </c>
      <c r="AW1708" s="199" t="str">
        <f t="shared" si="2373"/>
        <v>AW$17</v>
      </c>
      <c r="AX1708" s="199" t="str">
        <f t="shared" si="2373"/>
        <v>AX$17</v>
      </c>
      <c r="AY1708" s="199" t="str">
        <f t="shared" si="2373"/>
        <v>AY$17</v>
      </c>
      <c r="AZ1708" s="199" t="str">
        <f t="shared" si="2373"/>
        <v>AZ$17</v>
      </c>
      <c r="BA1708" s="199" t="str">
        <f t="shared" si="2373"/>
        <v>BA$17</v>
      </c>
      <c r="BB1708" s="199" t="str">
        <f t="shared" si="2373"/>
        <v>BB$17</v>
      </c>
      <c r="BC1708" s="199" t="str">
        <f t="shared" si="2373"/>
        <v>BC$17</v>
      </c>
      <c r="BD1708" s="199" t="str">
        <f t="shared" si="2373"/>
        <v>BD$17</v>
      </c>
      <c r="BE1708" s="199" t="str">
        <f t="shared" si="2373"/>
        <v>BE$17</v>
      </c>
      <c r="BF1708" s="199" t="str">
        <f t="shared" si="2373"/>
        <v>BF$17</v>
      </c>
      <c r="BG1708" s="199" t="str">
        <f t="shared" si="2373"/>
        <v>BG$17</v>
      </c>
      <c r="BH1708" s="199" t="str">
        <f t="shared" si="2373"/>
        <v>BH$17</v>
      </c>
      <c r="BI1708" s="199" t="str">
        <f t="shared" si="2373"/>
        <v>BI$17</v>
      </c>
      <c r="BJ1708" s="199" t="str">
        <f t="shared" si="2373"/>
        <v>BJ$17</v>
      </c>
      <c r="BK1708" s="199" t="str">
        <f t="shared" si="2373"/>
        <v>BK$17</v>
      </c>
      <c r="BL1708" s="199" t="str">
        <f t="shared" si="2373"/>
        <v>BL$17</v>
      </c>
      <c r="BM1708" s="199" t="str">
        <f t="shared" si="2373"/>
        <v>BM$17</v>
      </c>
      <c r="BN1708" s="199" t="str">
        <f t="shared" si="2373"/>
        <v>BN$17</v>
      </c>
      <c r="BO1708" s="199" t="str">
        <f t="shared" si="2373"/>
        <v>BO$17</v>
      </c>
      <c r="BP1708" s="199" t="str">
        <f t="shared" si="2373"/>
        <v>BP$17</v>
      </c>
      <c r="BQ1708" s="199" t="str">
        <f t="shared" si="2373"/>
        <v>BQ$17</v>
      </c>
      <c r="BR1708" s="199" t="str">
        <f t="shared" si="2373"/>
        <v>BR$17</v>
      </c>
      <c r="BS1708" s="199" t="str">
        <f t="shared" si="2373"/>
        <v>BS$17</v>
      </c>
      <c r="BT1708" s="199" t="str">
        <f t="shared" si="2373"/>
        <v>BT$17</v>
      </c>
      <c r="BU1708" s="199" t="str">
        <f t="shared" si="2373"/>
        <v>BU$17</v>
      </c>
      <c r="BV1708" s="199" t="str">
        <f t="shared" si="2373"/>
        <v>BV$17</v>
      </c>
      <c r="BW1708" s="199" t="str">
        <f t="shared" si="2373"/>
        <v>BW$17</v>
      </c>
      <c r="BX1708" s="199" t="str">
        <f t="shared" si="2373"/>
        <v>BX$17</v>
      </c>
      <c r="BY1708" s="199" t="str">
        <f t="shared" si="2373"/>
        <v>BY$17</v>
      </c>
      <c r="BZ1708" s="199" t="str">
        <f t="shared" si="2373"/>
        <v>BZ$17</v>
      </c>
      <c r="CA1708" s="199" t="str">
        <f t="shared" si="2373"/>
        <v>CA$17</v>
      </c>
      <c r="CB1708" s="199" t="str">
        <f t="shared" si="2373"/>
        <v>CB$17</v>
      </c>
      <c r="CC1708" s="199" t="str">
        <f t="shared" si="2373"/>
        <v>CC$17</v>
      </c>
      <c r="CD1708" s="199" t="str">
        <f t="shared" si="2373"/>
        <v>CD$17</v>
      </c>
      <c r="CE1708" s="199" t="str">
        <f t="shared" ref="CE1708:CL1708" si="2374">CE$21</f>
        <v>CE$17</v>
      </c>
      <c r="CF1708" s="199" t="str">
        <f t="shared" si="2374"/>
        <v>CF$17</v>
      </c>
      <c r="CG1708" s="199" t="str">
        <f t="shared" si="2374"/>
        <v>CG$17</v>
      </c>
      <c r="CH1708" s="199" t="str">
        <f t="shared" si="2374"/>
        <v>CH$17</v>
      </c>
      <c r="CI1708" s="199" t="str">
        <f t="shared" si="2374"/>
        <v>CI$17</v>
      </c>
      <c r="CJ1708" s="199" t="str">
        <f t="shared" si="2374"/>
        <v>CJ$17</v>
      </c>
      <c r="CK1708" s="199" t="str">
        <f t="shared" si="2374"/>
        <v>CK$17</v>
      </c>
      <c r="CL1708" s="199" t="str">
        <f t="shared" si="2374"/>
        <v>CL$17</v>
      </c>
      <c r="CN1708" s="201"/>
      <c r="CO1708" s="199" t="str">
        <f t="shared" ref="CO1708:DL1708" si="2375">CO$21</f>
        <v>CO$17</v>
      </c>
      <c r="CP1708" s="199" t="str">
        <f t="shared" si="2375"/>
        <v>CP$17</v>
      </c>
      <c r="CQ1708" s="199" t="str">
        <f t="shared" si="2375"/>
        <v>CQ$17</v>
      </c>
      <c r="CR1708" s="199" t="str">
        <f t="shared" si="2375"/>
        <v>CR$17</v>
      </c>
      <c r="CS1708" s="199" t="str">
        <f t="shared" si="2375"/>
        <v>CS$17</v>
      </c>
      <c r="CT1708" s="199" t="str">
        <f t="shared" si="2375"/>
        <v>CT$17</v>
      </c>
      <c r="CU1708" s="199" t="str">
        <f t="shared" si="2375"/>
        <v>CU$17</v>
      </c>
      <c r="CV1708" s="199" t="str">
        <f t="shared" si="2375"/>
        <v>CV$17</v>
      </c>
      <c r="CW1708" s="199" t="str">
        <f t="shared" si="2375"/>
        <v>CW$17</v>
      </c>
      <c r="CX1708" s="199" t="str">
        <f t="shared" si="2375"/>
        <v>CX$17</v>
      </c>
      <c r="CY1708" s="199" t="str">
        <f t="shared" si="2375"/>
        <v>CY$17</v>
      </c>
      <c r="CZ1708" s="199" t="str">
        <f t="shared" si="2375"/>
        <v>CZ$17</v>
      </c>
      <c r="DA1708" s="199" t="str">
        <f t="shared" si="2375"/>
        <v>DA$17</v>
      </c>
      <c r="DB1708" s="199" t="str">
        <f t="shared" si="2375"/>
        <v>DB$17</v>
      </c>
      <c r="DC1708" s="199" t="str">
        <f t="shared" si="2375"/>
        <v>DC$17</v>
      </c>
      <c r="DD1708" s="199" t="str">
        <f t="shared" si="2375"/>
        <v>DD$17</v>
      </c>
      <c r="DE1708" s="199" t="str">
        <f t="shared" si="2375"/>
        <v>DE$17</v>
      </c>
      <c r="DF1708" s="199" t="str">
        <f t="shared" si="2375"/>
        <v>DF$17</v>
      </c>
      <c r="DG1708" s="199" t="str">
        <f t="shared" si="2375"/>
        <v>DG$17</v>
      </c>
      <c r="DH1708" s="199" t="str">
        <f t="shared" si="2375"/>
        <v>DH$17</v>
      </c>
      <c r="DI1708" s="199" t="str">
        <f t="shared" si="2375"/>
        <v>DI$17</v>
      </c>
      <c r="DJ1708" s="199" t="str">
        <f t="shared" si="2375"/>
        <v>DJ$17</v>
      </c>
      <c r="DK1708" s="199" t="str">
        <f t="shared" si="2375"/>
        <v>DK$17</v>
      </c>
      <c r="DL1708" s="199" t="str">
        <f t="shared" si="2375"/>
        <v>DL$17</v>
      </c>
    </row>
    <row r="1709" spans="1:116" x14ac:dyDescent="0.4">
      <c r="A1709" s="174"/>
      <c r="E1709" s="8"/>
      <c r="G1709" s="175" t="s">
        <v>491</v>
      </c>
      <c r="H1709" s="200"/>
      <c r="I1709" s="201"/>
      <c r="J1709" s="201"/>
      <c r="K1709" s="202"/>
      <c r="L1709" s="202"/>
      <c r="M1709" s="202"/>
      <c r="N1709" s="202"/>
      <c r="O1709" s="202"/>
      <c r="P1709" s="202"/>
      <c r="R1709" s="202"/>
      <c r="S1709" s="190"/>
      <c r="T1709" s="190"/>
      <c r="U1709" s="190"/>
      <c r="V1709" s="190"/>
      <c r="W1709" s="190"/>
      <c r="X1709" s="190"/>
      <c r="Y1709" s="190"/>
      <c r="Z1709" s="190"/>
      <c r="AA1709" s="190"/>
      <c r="AB1709" s="190"/>
      <c r="AC1709" s="190"/>
      <c r="AD1709" s="190"/>
      <c r="AE1709" s="190"/>
      <c r="AF1709" s="190"/>
      <c r="AG1709" s="190"/>
      <c r="AH1709" s="190"/>
      <c r="AI1709" s="190"/>
      <c r="AJ1709" s="190"/>
      <c r="AK1709" s="190"/>
      <c r="AL1709" s="190"/>
      <c r="AM1709" s="190"/>
      <c r="AN1709" s="190"/>
      <c r="AO1709" s="190"/>
      <c r="AP1709" s="190"/>
      <c r="AQ1709" s="190"/>
      <c r="AR1709" s="190"/>
      <c r="AS1709" s="190"/>
      <c r="AT1709" s="190"/>
      <c r="AU1709" s="190"/>
      <c r="AV1709" s="190"/>
      <c r="AW1709" s="190"/>
      <c r="AX1709" s="190"/>
      <c r="AY1709" s="190"/>
      <c r="AZ1709" s="190"/>
      <c r="BA1709" s="190"/>
      <c r="BB1709" s="190"/>
      <c r="BC1709" s="190"/>
      <c r="BD1709" s="190"/>
      <c r="BE1709" s="190"/>
      <c r="BF1709" s="190"/>
      <c r="BG1709" s="190"/>
      <c r="BH1709" s="190"/>
      <c r="BI1709" s="190"/>
      <c r="BJ1709" s="190"/>
      <c r="BK1709" s="190"/>
      <c r="BL1709" s="190"/>
      <c r="BM1709" s="190"/>
      <c r="BN1709" s="190"/>
      <c r="BO1709" s="190"/>
      <c r="BP1709" s="190"/>
      <c r="BQ1709" s="190"/>
      <c r="BR1709" s="190"/>
      <c r="BS1709" s="190"/>
      <c r="BT1709" s="190"/>
      <c r="BU1709" s="190"/>
      <c r="BV1709" s="190"/>
      <c r="BW1709" s="190"/>
      <c r="BX1709" s="190"/>
      <c r="BY1709" s="190"/>
      <c r="BZ1709" s="190"/>
      <c r="CA1709" s="190"/>
      <c r="CB1709" s="190"/>
      <c r="CC1709" s="190"/>
      <c r="CD1709" s="190"/>
      <c r="CE1709" s="190"/>
      <c r="CF1709" s="190"/>
      <c r="CG1709" s="190"/>
      <c r="CH1709" s="190"/>
      <c r="CI1709" s="190"/>
      <c r="CJ1709" s="190"/>
      <c r="CK1709" s="190"/>
      <c r="CL1709" s="190"/>
      <c r="CN1709" s="201"/>
      <c r="CO1709" s="190"/>
      <c r="CP1709" s="190"/>
      <c r="CQ1709" s="190"/>
      <c r="CR1709" s="190"/>
      <c r="CS1709" s="190"/>
      <c r="CT1709" s="190"/>
      <c r="CU1709" s="190"/>
      <c r="CV1709" s="190"/>
      <c r="CW1709" s="190"/>
      <c r="CX1709" s="190"/>
      <c r="CY1709" s="190"/>
      <c r="CZ1709" s="190"/>
      <c r="DA1709" s="190"/>
      <c r="DB1709" s="190"/>
      <c r="DC1709" s="190"/>
      <c r="DD1709" s="190"/>
      <c r="DE1709" s="190"/>
      <c r="DF1709" s="190"/>
      <c r="DG1709" s="190"/>
      <c r="DH1709" s="190"/>
      <c r="DI1709" s="190"/>
      <c r="DJ1709" s="190"/>
      <c r="DK1709" s="190"/>
      <c r="DL1709" s="190"/>
    </row>
    <row r="1710" spans="1:116" x14ac:dyDescent="0.4">
      <c r="A1710" s="174"/>
      <c r="E1710" s="8"/>
      <c r="G1710" s="175" t="s">
        <v>505</v>
      </c>
      <c r="H1710" s="200"/>
      <c r="I1710" s="201"/>
      <c r="J1710" s="201"/>
      <c r="K1710" s="202"/>
      <c r="L1710" s="202"/>
      <c r="M1710" s="202"/>
      <c r="N1710" s="202"/>
      <c r="O1710" s="202"/>
      <c r="P1710" s="202"/>
      <c r="R1710" s="202"/>
      <c r="S1710" s="190"/>
      <c r="T1710" s="190"/>
      <c r="U1710" s="190"/>
      <c r="V1710" s="190"/>
      <c r="W1710" s="190"/>
      <c r="X1710" s="190"/>
      <c r="Y1710" s="190"/>
      <c r="Z1710" s="190"/>
      <c r="AA1710" s="190"/>
      <c r="AB1710" s="190"/>
      <c r="AC1710" s="190"/>
      <c r="AD1710" s="190"/>
      <c r="AE1710" s="190"/>
      <c r="AF1710" s="190"/>
      <c r="AG1710" s="190"/>
      <c r="AH1710" s="190"/>
      <c r="AI1710" s="190"/>
      <c r="AJ1710" s="190"/>
      <c r="AK1710" s="190"/>
      <c r="AL1710" s="190"/>
      <c r="AM1710" s="190"/>
      <c r="AN1710" s="190"/>
      <c r="AO1710" s="190"/>
      <c r="AP1710" s="190"/>
      <c r="AQ1710" s="190"/>
      <c r="AR1710" s="190"/>
      <c r="AS1710" s="190"/>
      <c r="AT1710" s="190"/>
      <c r="AU1710" s="190"/>
      <c r="AV1710" s="190"/>
      <c r="AW1710" s="190"/>
      <c r="AX1710" s="190"/>
      <c r="AY1710" s="190"/>
      <c r="AZ1710" s="190"/>
      <c r="BA1710" s="190"/>
      <c r="BB1710" s="190"/>
      <c r="BC1710" s="190"/>
      <c r="BD1710" s="190"/>
      <c r="BE1710" s="190"/>
      <c r="BF1710" s="190"/>
      <c r="BG1710" s="190"/>
      <c r="BH1710" s="190"/>
      <c r="BI1710" s="190"/>
      <c r="BJ1710" s="190"/>
      <c r="BK1710" s="190"/>
      <c r="BL1710" s="190"/>
      <c r="BM1710" s="190"/>
      <c r="BN1710" s="190"/>
      <c r="BO1710" s="190"/>
      <c r="BP1710" s="190"/>
      <c r="BQ1710" s="190"/>
      <c r="BR1710" s="190"/>
      <c r="BS1710" s="190"/>
      <c r="BT1710" s="190"/>
      <c r="BU1710" s="190"/>
      <c r="BV1710" s="190"/>
      <c r="BW1710" s="190"/>
      <c r="BX1710" s="190"/>
      <c r="BY1710" s="190"/>
      <c r="BZ1710" s="190"/>
      <c r="CA1710" s="190"/>
      <c r="CB1710" s="190"/>
      <c r="CC1710" s="190"/>
      <c r="CD1710" s="190"/>
      <c r="CE1710" s="190"/>
      <c r="CF1710" s="190"/>
      <c r="CG1710" s="190"/>
      <c r="CH1710" s="190"/>
      <c r="CI1710" s="190"/>
      <c r="CJ1710" s="190"/>
      <c r="CK1710" s="190"/>
      <c r="CL1710" s="190"/>
      <c r="CN1710" s="201"/>
      <c r="CO1710" s="190"/>
      <c r="CP1710" s="190"/>
      <c r="CQ1710" s="190"/>
      <c r="CR1710" s="190"/>
      <c r="CS1710" s="190"/>
      <c r="CT1710" s="190"/>
      <c r="CU1710" s="190"/>
      <c r="CV1710" s="190"/>
      <c r="CW1710" s="190"/>
      <c r="CX1710" s="190"/>
      <c r="CY1710" s="190"/>
      <c r="CZ1710" s="190"/>
      <c r="DA1710" s="190"/>
      <c r="DB1710" s="190"/>
      <c r="DC1710" s="190"/>
      <c r="DD1710" s="190"/>
      <c r="DE1710" s="190"/>
      <c r="DF1710" s="190"/>
      <c r="DG1710" s="190"/>
      <c r="DH1710" s="190"/>
      <c r="DI1710" s="190"/>
      <c r="DJ1710" s="190"/>
      <c r="DK1710" s="190"/>
      <c r="DL1710" s="190"/>
    </row>
    <row r="1711" spans="1:116" x14ac:dyDescent="0.4">
      <c r="A1711" s="174"/>
      <c r="E1711" s="8"/>
      <c r="G1711" s="175" t="s">
        <v>463</v>
      </c>
      <c r="H1711" s="200"/>
      <c r="I1711" s="201"/>
      <c r="J1711" s="201"/>
      <c r="K1711" s="202"/>
      <c r="L1711" s="202"/>
      <c r="M1711" s="202"/>
      <c r="N1711" s="202"/>
      <c r="O1711" s="202"/>
      <c r="P1711" s="202"/>
      <c r="R1711" s="202"/>
      <c r="S1711" s="190" t="str">
        <f t="shared" ref="S1711:CD1711" si="2376">S$22</f>
        <v>S$18</v>
      </c>
      <c r="T1711" s="190" t="str">
        <f t="shared" si="2376"/>
        <v>T$18</v>
      </c>
      <c r="U1711" s="190" t="str">
        <f t="shared" si="2376"/>
        <v>U$18</v>
      </c>
      <c r="V1711" s="190" t="str">
        <f t="shared" si="2376"/>
        <v>V$18</v>
      </c>
      <c r="W1711" s="190" t="str">
        <f t="shared" si="2376"/>
        <v>W$18</v>
      </c>
      <c r="X1711" s="190" t="str">
        <f t="shared" si="2376"/>
        <v>X$18</v>
      </c>
      <c r="Y1711" s="190" t="str">
        <f t="shared" si="2376"/>
        <v>Y$18</v>
      </c>
      <c r="Z1711" s="190" t="str">
        <f t="shared" si="2376"/>
        <v>Z$18</v>
      </c>
      <c r="AA1711" s="190" t="str">
        <f t="shared" si="2376"/>
        <v>AA$18</v>
      </c>
      <c r="AB1711" s="190" t="str">
        <f t="shared" si="2376"/>
        <v>AB$18</v>
      </c>
      <c r="AC1711" s="190" t="str">
        <f t="shared" si="2376"/>
        <v>AC$18</v>
      </c>
      <c r="AD1711" s="190" t="str">
        <f t="shared" si="2376"/>
        <v>AD$18</v>
      </c>
      <c r="AE1711" s="190" t="str">
        <f t="shared" si="2376"/>
        <v>AE$18</v>
      </c>
      <c r="AF1711" s="190" t="str">
        <f t="shared" si="2376"/>
        <v>AF$18</v>
      </c>
      <c r="AG1711" s="190" t="str">
        <f t="shared" si="2376"/>
        <v>AG$18</v>
      </c>
      <c r="AH1711" s="190" t="str">
        <f t="shared" si="2376"/>
        <v>AH$18</v>
      </c>
      <c r="AI1711" s="190" t="str">
        <f t="shared" si="2376"/>
        <v>AI$18</v>
      </c>
      <c r="AJ1711" s="190" t="str">
        <f t="shared" si="2376"/>
        <v>AJ$18</v>
      </c>
      <c r="AK1711" s="190" t="str">
        <f t="shared" si="2376"/>
        <v>AK$18</v>
      </c>
      <c r="AL1711" s="190" t="str">
        <f t="shared" si="2376"/>
        <v>AL$18</v>
      </c>
      <c r="AM1711" s="190" t="str">
        <f t="shared" si="2376"/>
        <v>AM$18</v>
      </c>
      <c r="AN1711" s="190" t="str">
        <f t="shared" si="2376"/>
        <v>AN$18</v>
      </c>
      <c r="AO1711" s="190" t="str">
        <f t="shared" si="2376"/>
        <v>AO$18</v>
      </c>
      <c r="AP1711" s="190" t="str">
        <f t="shared" si="2376"/>
        <v>AP$18</v>
      </c>
      <c r="AQ1711" s="190" t="str">
        <f t="shared" si="2376"/>
        <v>AQ$18</v>
      </c>
      <c r="AR1711" s="190" t="str">
        <f t="shared" si="2376"/>
        <v>AR$18</v>
      </c>
      <c r="AS1711" s="190" t="str">
        <f t="shared" si="2376"/>
        <v>AS$18</v>
      </c>
      <c r="AT1711" s="190" t="str">
        <f t="shared" si="2376"/>
        <v>AT$18</v>
      </c>
      <c r="AU1711" s="190" t="str">
        <f t="shared" si="2376"/>
        <v>AU$18</v>
      </c>
      <c r="AV1711" s="190" t="str">
        <f t="shared" si="2376"/>
        <v>AV$18</v>
      </c>
      <c r="AW1711" s="190" t="str">
        <f t="shared" si="2376"/>
        <v>AW$18</v>
      </c>
      <c r="AX1711" s="190" t="str">
        <f t="shared" si="2376"/>
        <v>AX$18</v>
      </c>
      <c r="AY1711" s="190" t="str">
        <f t="shared" si="2376"/>
        <v>AY$18</v>
      </c>
      <c r="AZ1711" s="190" t="str">
        <f t="shared" si="2376"/>
        <v>AZ$18</v>
      </c>
      <c r="BA1711" s="190" t="str">
        <f t="shared" si="2376"/>
        <v>BA$18</v>
      </c>
      <c r="BB1711" s="190" t="str">
        <f t="shared" si="2376"/>
        <v>BB$18</v>
      </c>
      <c r="BC1711" s="190" t="str">
        <f t="shared" si="2376"/>
        <v>BC$18</v>
      </c>
      <c r="BD1711" s="190" t="str">
        <f t="shared" si="2376"/>
        <v>BD$18</v>
      </c>
      <c r="BE1711" s="190" t="str">
        <f t="shared" si="2376"/>
        <v>BE$18</v>
      </c>
      <c r="BF1711" s="190" t="str">
        <f t="shared" si="2376"/>
        <v>BF$18</v>
      </c>
      <c r="BG1711" s="190" t="str">
        <f t="shared" si="2376"/>
        <v>BG$18</v>
      </c>
      <c r="BH1711" s="190" t="str">
        <f t="shared" si="2376"/>
        <v>BH$18</v>
      </c>
      <c r="BI1711" s="190" t="str">
        <f t="shared" si="2376"/>
        <v>BI$18</v>
      </c>
      <c r="BJ1711" s="190" t="str">
        <f t="shared" si="2376"/>
        <v>BJ$18</v>
      </c>
      <c r="BK1711" s="190" t="str">
        <f t="shared" si="2376"/>
        <v>BK$18</v>
      </c>
      <c r="BL1711" s="190" t="str">
        <f t="shared" si="2376"/>
        <v>BL$18</v>
      </c>
      <c r="BM1711" s="190" t="str">
        <f t="shared" si="2376"/>
        <v>BM$18</v>
      </c>
      <c r="BN1711" s="190" t="str">
        <f t="shared" si="2376"/>
        <v>BN$18</v>
      </c>
      <c r="BO1711" s="190" t="str">
        <f t="shared" si="2376"/>
        <v>BO$18</v>
      </c>
      <c r="BP1711" s="190" t="str">
        <f t="shared" si="2376"/>
        <v>BP$18</v>
      </c>
      <c r="BQ1711" s="190" t="str">
        <f t="shared" si="2376"/>
        <v>BQ$18</v>
      </c>
      <c r="BR1711" s="190" t="str">
        <f t="shared" si="2376"/>
        <v>BR$18</v>
      </c>
      <c r="BS1711" s="190" t="str">
        <f t="shared" si="2376"/>
        <v>BS$18</v>
      </c>
      <c r="BT1711" s="190" t="str">
        <f t="shared" si="2376"/>
        <v>BT$18</v>
      </c>
      <c r="BU1711" s="190" t="str">
        <f t="shared" si="2376"/>
        <v>BU$18</v>
      </c>
      <c r="BV1711" s="190" t="str">
        <f t="shared" si="2376"/>
        <v>BV$18</v>
      </c>
      <c r="BW1711" s="190" t="str">
        <f t="shared" si="2376"/>
        <v>BW$18</v>
      </c>
      <c r="BX1711" s="190" t="str">
        <f t="shared" si="2376"/>
        <v>BX$18</v>
      </c>
      <c r="BY1711" s="190" t="str">
        <f t="shared" si="2376"/>
        <v>BY$18</v>
      </c>
      <c r="BZ1711" s="190" t="str">
        <f t="shared" si="2376"/>
        <v>BZ$18</v>
      </c>
      <c r="CA1711" s="190" t="str">
        <f t="shared" si="2376"/>
        <v>CA$18</v>
      </c>
      <c r="CB1711" s="190" t="str">
        <f t="shared" si="2376"/>
        <v>CB$18</v>
      </c>
      <c r="CC1711" s="190" t="str">
        <f t="shared" si="2376"/>
        <v>CC$18</v>
      </c>
      <c r="CD1711" s="190" t="str">
        <f t="shared" si="2376"/>
        <v>CD$18</v>
      </c>
      <c r="CE1711" s="190" t="str">
        <f t="shared" ref="CE1711:CL1711" si="2377">CE$22</f>
        <v>CE$18</v>
      </c>
      <c r="CF1711" s="190" t="str">
        <f t="shared" si="2377"/>
        <v>CF$18</v>
      </c>
      <c r="CG1711" s="190" t="str">
        <f t="shared" si="2377"/>
        <v>CG$18</v>
      </c>
      <c r="CH1711" s="190" t="str">
        <f t="shared" si="2377"/>
        <v>CH$18</v>
      </c>
      <c r="CI1711" s="190" t="str">
        <f t="shared" si="2377"/>
        <v>CI$18</v>
      </c>
      <c r="CJ1711" s="190" t="str">
        <f t="shared" si="2377"/>
        <v>CJ$18</v>
      </c>
      <c r="CK1711" s="190" t="str">
        <f t="shared" si="2377"/>
        <v>CK$18</v>
      </c>
      <c r="CL1711" s="190" t="str">
        <f t="shared" si="2377"/>
        <v>CL$18</v>
      </c>
      <c r="CN1711" s="201"/>
      <c r="CO1711" s="190" t="str">
        <f t="shared" ref="CO1711:DL1711" si="2378">CO$22</f>
        <v>CO$18</v>
      </c>
      <c r="CP1711" s="190" t="str">
        <f t="shared" si="2378"/>
        <v>CP$18</v>
      </c>
      <c r="CQ1711" s="190" t="str">
        <f t="shared" si="2378"/>
        <v>CQ$18</v>
      </c>
      <c r="CR1711" s="190" t="str">
        <f t="shared" si="2378"/>
        <v>CR$18</v>
      </c>
      <c r="CS1711" s="190" t="str">
        <f t="shared" si="2378"/>
        <v>CS$18</v>
      </c>
      <c r="CT1711" s="190" t="str">
        <f t="shared" si="2378"/>
        <v>CT$18</v>
      </c>
      <c r="CU1711" s="190" t="str">
        <f t="shared" si="2378"/>
        <v>CU$18</v>
      </c>
      <c r="CV1711" s="190" t="str">
        <f t="shared" si="2378"/>
        <v>CV$18</v>
      </c>
      <c r="CW1711" s="190" t="str">
        <f t="shared" si="2378"/>
        <v>CW$18</v>
      </c>
      <c r="CX1711" s="190" t="str">
        <f t="shared" si="2378"/>
        <v>CX$18</v>
      </c>
      <c r="CY1711" s="190" t="str">
        <f t="shared" si="2378"/>
        <v>CY$18</v>
      </c>
      <c r="CZ1711" s="190" t="str">
        <f t="shared" si="2378"/>
        <v>CZ$18</v>
      </c>
      <c r="DA1711" s="190" t="str">
        <f t="shared" si="2378"/>
        <v>DA$18</v>
      </c>
      <c r="DB1711" s="190" t="str">
        <f t="shared" si="2378"/>
        <v>DB$18</v>
      </c>
      <c r="DC1711" s="190" t="str">
        <f t="shared" si="2378"/>
        <v>DC$18</v>
      </c>
      <c r="DD1711" s="190" t="str">
        <f t="shared" si="2378"/>
        <v>DD$18</v>
      </c>
      <c r="DE1711" s="190" t="str">
        <f t="shared" si="2378"/>
        <v>DE$18</v>
      </c>
      <c r="DF1711" s="190" t="str">
        <f t="shared" si="2378"/>
        <v>DF$18</v>
      </c>
      <c r="DG1711" s="190" t="str">
        <f t="shared" si="2378"/>
        <v>DG$18</v>
      </c>
      <c r="DH1711" s="190" t="str">
        <f t="shared" si="2378"/>
        <v>DH$18</v>
      </c>
      <c r="DI1711" s="190" t="str">
        <f t="shared" si="2378"/>
        <v>DI$18</v>
      </c>
      <c r="DJ1711" s="190" t="str">
        <f t="shared" si="2378"/>
        <v>DJ$18</v>
      </c>
      <c r="DK1711" s="190" t="str">
        <f t="shared" si="2378"/>
        <v>DK$18</v>
      </c>
      <c r="DL1711" s="190" t="str">
        <f t="shared" si="2378"/>
        <v>DL$18</v>
      </c>
    </row>
    <row r="1712" spans="1:116" x14ac:dyDescent="0.4">
      <c r="A1712" s="174"/>
      <c r="E1712" s="8"/>
      <c r="G1712" s="175" t="s">
        <v>464</v>
      </c>
      <c r="H1712" s="200"/>
      <c r="I1712" s="201"/>
      <c r="J1712" s="201"/>
      <c r="K1712" s="202"/>
      <c r="L1712" s="202"/>
      <c r="M1712" s="202"/>
      <c r="N1712" s="202"/>
      <c r="O1712" s="202"/>
      <c r="P1712" s="202"/>
      <c r="R1712" s="202"/>
      <c r="S1712" s="190" t="str">
        <f t="shared" ref="S1712:CD1712" si="2379">S$23</f>
        <v>S$19</v>
      </c>
      <c r="T1712" s="190" t="str">
        <f t="shared" si="2379"/>
        <v>T$19</v>
      </c>
      <c r="U1712" s="190" t="str">
        <f t="shared" si="2379"/>
        <v>U$19</v>
      </c>
      <c r="V1712" s="190" t="str">
        <f t="shared" si="2379"/>
        <v>V$19</v>
      </c>
      <c r="W1712" s="190" t="str">
        <f t="shared" si="2379"/>
        <v>W$19</v>
      </c>
      <c r="X1712" s="190" t="str">
        <f t="shared" si="2379"/>
        <v>X$19</v>
      </c>
      <c r="Y1712" s="190" t="str">
        <f t="shared" si="2379"/>
        <v>Y$19</v>
      </c>
      <c r="Z1712" s="190" t="str">
        <f t="shared" si="2379"/>
        <v>Z$19</v>
      </c>
      <c r="AA1712" s="190" t="str">
        <f t="shared" si="2379"/>
        <v>AA$19</v>
      </c>
      <c r="AB1712" s="190" t="str">
        <f t="shared" si="2379"/>
        <v>AB$19</v>
      </c>
      <c r="AC1712" s="190" t="str">
        <f t="shared" si="2379"/>
        <v>AC$19</v>
      </c>
      <c r="AD1712" s="190" t="str">
        <f t="shared" si="2379"/>
        <v>AD$19</v>
      </c>
      <c r="AE1712" s="190" t="str">
        <f t="shared" si="2379"/>
        <v>AE$19</v>
      </c>
      <c r="AF1712" s="190" t="str">
        <f t="shared" si="2379"/>
        <v>AF$19</v>
      </c>
      <c r="AG1712" s="190" t="str">
        <f t="shared" si="2379"/>
        <v>AG$19</v>
      </c>
      <c r="AH1712" s="190" t="str">
        <f t="shared" si="2379"/>
        <v>AH$19</v>
      </c>
      <c r="AI1712" s="190" t="str">
        <f t="shared" si="2379"/>
        <v>AI$19</v>
      </c>
      <c r="AJ1712" s="190" t="str">
        <f t="shared" si="2379"/>
        <v>AJ$19</v>
      </c>
      <c r="AK1712" s="190" t="str">
        <f t="shared" si="2379"/>
        <v>AK$19</v>
      </c>
      <c r="AL1712" s="190" t="str">
        <f t="shared" si="2379"/>
        <v>AL$19</v>
      </c>
      <c r="AM1712" s="190" t="str">
        <f t="shared" si="2379"/>
        <v>AM$19</v>
      </c>
      <c r="AN1712" s="190" t="str">
        <f t="shared" si="2379"/>
        <v>AN$19</v>
      </c>
      <c r="AO1712" s="190" t="str">
        <f t="shared" si="2379"/>
        <v>AO$19</v>
      </c>
      <c r="AP1712" s="190" t="str">
        <f t="shared" si="2379"/>
        <v>AP$19</v>
      </c>
      <c r="AQ1712" s="190" t="str">
        <f t="shared" si="2379"/>
        <v>AQ$19</v>
      </c>
      <c r="AR1712" s="190" t="str">
        <f t="shared" si="2379"/>
        <v>AR$19</v>
      </c>
      <c r="AS1712" s="190" t="str">
        <f t="shared" si="2379"/>
        <v>AS$19</v>
      </c>
      <c r="AT1712" s="190" t="str">
        <f t="shared" si="2379"/>
        <v>AT$19</v>
      </c>
      <c r="AU1712" s="190" t="str">
        <f t="shared" si="2379"/>
        <v>AU$19</v>
      </c>
      <c r="AV1712" s="190" t="str">
        <f t="shared" si="2379"/>
        <v>AV$19</v>
      </c>
      <c r="AW1712" s="190" t="str">
        <f t="shared" si="2379"/>
        <v>AW$19</v>
      </c>
      <c r="AX1712" s="190" t="str">
        <f t="shared" si="2379"/>
        <v>AX$19</v>
      </c>
      <c r="AY1712" s="190" t="str">
        <f t="shared" si="2379"/>
        <v>AY$19</v>
      </c>
      <c r="AZ1712" s="190" t="str">
        <f t="shared" si="2379"/>
        <v>AZ$19</v>
      </c>
      <c r="BA1712" s="190" t="str">
        <f t="shared" si="2379"/>
        <v>BA$19</v>
      </c>
      <c r="BB1712" s="190" t="str">
        <f t="shared" si="2379"/>
        <v>BB$19</v>
      </c>
      <c r="BC1712" s="190" t="str">
        <f t="shared" si="2379"/>
        <v>BC$19</v>
      </c>
      <c r="BD1712" s="190" t="str">
        <f t="shared" si="2379"/>
        <v>BD$19</v>
      </c>
      <c r="BE1712" s="190" t="str">
        <f t="shared" si="2379"/>
        <v>BE$19</v>
      </c>
      <c r="BF1712" s="190" t="str">
        <f t="shared" si="2379"/>
        <v>BF$19</v>
      </c>
      <c r="BG1712" s="190" t="str">
        <f t="shared" si="2379"/>
        <v>BG$19</v>
      </c>
      <c r="BH1712" s="190" t="str">
        <f t="shared" si="2379"/>
        <v>BH$19</v>
      </c>
      <c r="BI1712" s="190" t="str">
        <f t="shared" si="2379"/>
        <v>BI$19</v>
      </c>
      <c r="BJ1712" s="190" t="str">
        <f t="shared" si="2379"/>
        <v>BJ$19</v>
      </c>
      <c r="BK1712" s="190" t="str">
        <f t="shared" si="2379"/>
        <v>BK$19</v>
      </c>
      <c r="BL1712" s="190" t="str">
        <f t="shared" si="2379"/>
        <v>BL$19</v>
      </c>
      <c r="BM1712" s="190" t="str">
        <f t="shared" si="2379"/>
        <v>BM$19</v>
      </c>
      <c r="BN1712" s="190" t="str">
        <f t="shared" si="2379"/>
        <v>BN$19</v>
      </c>
      <c r="BO1712" s="190" t="str">
        <f t="shared" si="2379"/>
        <v>BO$19</v>
      </c>
      <c r="BP1712" s="190" t="str">
        <f t="shared" si="2379"/>
        <v>BP$19</v>
      </c>
      <c r="BQ1712" s="190" t="str">
        <f t="shared" si="2379"/>
        <v>BQ$19</v>
      </c>
      <c r="BR1712" s="190" t="str">
        <f t="shared" si="2379"/>
        <v>BR$19</v>
      </c>
      <c r="BS1712" s="190" t="str">
        <f t="shared" si="2379"/>
        <v>BS$19</v>
      </c>
      <c r="BT1712" s="190" t="str">
        <f t="shared" si="2379"/>
        <v>BT$19</v>
      </c>
      <c r="BU1712" s="190" t="str">
        <f t="shared" si="2379"/>
        <v>BU$19</v>
      </c>
      <c r="BV1712" s="190" t="str">
        <f t="shared" si="2379"/>
        <v>BV$19</v>
      </c>
      <c r="BW1712" s="190" t="str">
        <f t="shared" si="2379"/>
        <v>BW$19</v>
      </c>
      <c r="BX1712" s="190" t="str">
        <f t="shared" si="2379"/>
        <v>BX$19</v>
      </c>
      <c r="BY1712" s="190" t="str">
        <f t="shared" si="2379"/>
        <v>BY$19</v>
      </c>
      <c r="BZ1712" s="190" t="str">
        <f t="shared" si="2379"/>
        <v>BZ$19</v>
      </c>
      <c r="CA1712" s="190" t="str">
        <f t="shared" si="2379"/>
        <v>CA$19</v>
      </c>
      <c r="CB1712" s="190" t="str">
        <f t="shared" si="2379"/>
        <v>CB$19</v>
      </c>
      <c r="CC1712" s="190" t="str">
        <f t="shared" si="2379"/>
        <v>CC$19</v>
      </c>
      <c r="CD1712" s="190" t="str">
        <f t="shared" si="2379"/>
        <v>CD$19</v>
      </c>
      <c r="CE1712" s="190" t="str">
        <f t="shared" ref="CE1712:CL1712" si="2380">CE$23</f>
        <v>CE$19</v>
      </c>
      <c r="CF1712" s="190" t="str">
        <f t="shared" si="2380"/>
        <v>CF$19</v>
      </c>
      <c r="CG1712" s="190" t="str">
        <f t="shared" si="2380"/>
        <v>CG$19</v>
      </c>
      <c r="CH1712" s="190" t="str">
        <f t="shared" si="2380"/>
        <v>CH$19</v>
      </c>
      <c r="CI1712" s="190" t="str">
        <f t="shared" si="2380"/>
        <v>CI$19</v>
      </c>
      <c r="CJ1712" s="190" t="str">
        <f t="shared" si="2380"/>
        <v>CJ$19</v>
      </c>
      <c r="CK1712" s="190" t="str">
        <f t="shared" si="2380"/>
        <v>CK$19</v>
      </c>
      <c r="CL1712" s="190" t="str">
        <f t="shared" si="2380"/>
        <v>CL$19</v>
      </c>
      <c r="CN1712" s="201"/>
      <c r="CO1712" s="190" t="str">
        <f t="shared" ref="CO1712:DL1712" si="2381">CO$23</f>
        <v>CO$19</v>
      </c>
      <c r="CP1712" s="190" t="str">
        <f t="shared" si="2381"/>
        <v>CP$19</v>
      </c>
      <c r="CQ1712" s="190" t="str">
        <f t="shared" si="2381"/>
        <v>CQ$19</v>
      </c>
      <c r="CR1712" s="190" t="str">
        <f t="shared" si="2381"/>
        <v>CR$19</v>
      </c>
      <c r="CS1712" s="190" t="str">
        <f t="shared" si="2381"/>
        <v>CS$19</v>
      </c>
      <c r="CT1712" s="190" t="str">
        <f t="shared" si="2381"/>
        <v>CT$19</v>
      </c>
      <c r="CU1712" s="190" t="str">
        <f t="shared" si="2381"/>
        <v>CU$19</v>
      </c>
      <c r="CV1712" s="190" t="str">
        <f t="shared" si="2381"/>
        <v>CV$19</v>
      </c>
      <c r="CW1712" s="190" t="str">
        <f t="shared" si="2381"/>
        <v>CW$19</v>
      </c>
      <c r="CX1712" s="190" t="str">
        <f t="shared" si="2381"/>
        <v>CX$19</v>
      </c>
      <c r="CY1712" s="190" t="str">
        <f t="shared" si="2381"/>
        <v>CY$19</v>
      </c>
      <c r="CZ1712" s="190" t="str">
        <f t="shared" si="2381"/>
        <v>CZ$19</v>
      </c>
      <c r="DA1712" s="190" t="str">
        <f t="shared" si="2381"/>
        <v>DA$19</v>
      </c>
      <c r="DB1712" s="190" t="str">
        <f t="shared" si="2381"/>
        <v>DB$19</v>
      </c>
      <c r="DC1712" s="190" t="str">
        <f t="shared" si="2381"/>
        <v>DC$19</v>
      </c>
      <c r="DD1712" s="190" t="str">
        <f t="shared" si="2381"/>
        <v>DD$19</v>
      </c>
      <c r="DE1712" s="190" t="str">
        <f t="shared" si="2381"/>
        <v>DE$19</v>
      </c>
      <c r="DF1712" s="190" t="str">
        <f t="shared" si="2381"/>
        <v>DF$19</v>
      </c>
      <c r="DG1712" s="190" t="str">
        <f t="shared" si="2381"/>
        <v>DG$19</v>
      </c>
      <c r="DH1712" s="190" t="str">
        <f t="shared" si="2381"/>
        <v>DH$19</v>
      </c>
      <c r="DI1712" s="190" t="str">
        <f t="shared" si="2381"/>
        <v>DI$19</v>
      </c>
      <c r="DJ1712" s="190" t="str">
        <f t="shared" si="2381"/>
        <v>DJ$19</v>
      </c>
      <c r="DK1712" s="190" t="str">
        <f t="shared" si="2381"/>
        <v>DK$19</v>
      </c>
      <c r="DL1712" s="190" t="str">
        <f t="shared" si="2381"/>
        <v>DL$19</v>
      </c>
    </row>
    <row r="1713" spans="1:116" x14ac:dyDescent="0.4">
      <c r="A1713" s="142" t="s">
        <v>218</v>
      </c>
      <c r="B1713" s="318" t="s">
        <v>81</v>
      </c>
      <c r="C1713" s="318"/>
      <c r="D1713" s="317" t="s">
        <v>518</v>
      </c>
      <c r="E1713" s="317" t="str">
        <f t="shared" ref="E1713:E1745" si="2382">ROW()&amp;" "&amp;D1713</f>
        <v>1713 SPLIT-SV-VR</v>
      </c>
      <c r="F1713" t="s">
        <v>513</v>
      </c>
      <c r="G1713" s="143" t="s">
        <v>521</v>
      </c>
      <c r="H1713" s="142"/>
      <c r="I1713" s="144"/>
      <c r="J1713" s="144"/>
      <c r="K1713" s="142"/>
      <c r="L1713" s="142"/>
      <c r="M1713" s="142"/>
      <c r="N1713" s="142"/>
      <c r="O1713" s="142"/>
      <c r="P1713" s="142"/>
      <c r="R1713" s="143"/>
      <c r="S1713" s="168"/>
      <c r="T1713" s="168"/>
      <c r="U1713" s="168"/>
      <c r="V1713" s="168"/>
      <c r="W1713" s="168"/>
      <c r="X1713" s="168"/>
      <c r="Y1713" s="168"/>
      <c r="Z1713" s="168"/>
      <c r="AA1713" s="168"/>
      <c r="AB1713" s="168"/>
      <c r="AC1713" s="168"/>
      <c r="AD1713" s="168"/>
      <c r="AE1713" s="168"/>
      <c r="AF1713" s="168"/>
      <c r="AG1713" s="168"/>
      <c r="AH1713" s="168"/>
      <c r="AI1713" s="168"/>
      <c r="AJ1713" s="168"/>
      <c r="AK1713" s="168"/>
      <c r="AL1713" s="168"/>
      <c r="AM1713" s="168"/>
      <c r="AN1713" s="168"/>
      <c r="AO1713" s="168"/>
      <c r="AP1713" s="168"/>
      <c r="AQ1713" s="168"/>
      <c r="AR1713" s="168"/>
      <c r="AS1713" s="168"/>
      <c r="AT1713" s="168"/>
      <c r="AU1713" s="168"/>
      <c r="AV1713" s="168"/>
      <c r="AW1713" s="168"/>
      <c r="AX1713" s="168"/>
      <c r="AY1713" s="168"/>
      <c r="AZ1713" s="168"/>
      <c r="BA1713" s="168"/>
      <c r="BB1713" s="168"/>
      <c r="BC1713" s="168"/>
      <c r="BD1713" s="168"/>
      <c r="BE1713" s="168"/>
      <c r="BF1713" s="168"/>
      <c r="BG1713" s="168"/>
      <c r="BH1713" s="168"/>
      <c r="BI1713" s="168"/>
      <c r="BJ1713" s="168"/>
      <c r="BK1713" s="168"/>
      <c r="BL1713" s="168"/>
      <c r="BM1713" s="168"/>
      <c r="BN1713" s="168"/>
      <c r="BO1713" s="168"/>
      <c r="BP1713" s="168"/>
      <c r="BQ1713" s="168"/>
      <c r="BR1713" s="168"/>
      <c r="BS1713" s="168"/>
      <c r="BT1713" s="168"/>
      <c r="BU1713" s="168"/>
      <c r="BV1713" s="168"/>
      <c r="BW1713" s="168"/>
      <c r="BX1713" s="168"/>
      <c r="BY1713" s="168"/>
      <c r="BZ1713" s="168"/>
      <c r="CA1713" s="168"/>
      <c r="CB1713" s="168"/>
      <c r="CC1713" s="168"/>
      <c r="CD1713" s="168"/>
      <c r="CE1713" s="168"/>
      <c r="CF1713" s="168"/>
      <c r="CG1713" s="168"/>
      <c r="CH1713" s="168"/>
      <c r="CI1713" s="168"/>
      <c r="CJ1713" s="168"/>
      <c r="CK1713" s="168"/>
      <c r="CL1713" s="168"/>
      <c r="CN1713" s="144"/>
      <c r="CO1713" s="168"/>
      <c r="CP1713" s="168"/>
      <c r="CQ1713" s="168"/>
      <c r="CR1713" s="168"/>
      <c r="CS1713" s="168"/>
      <c r="CT1713" s="168"/>
      <c r="CU1713" s="168"/>
      <c r="CV1713" s="168"/>
      <c r="CW1713" s="168"/>
      <c r="CX1713" s="168"/>
      <c r="CY1713" s="168"/>
      <c r="CZ1713" s="168"/>
      <c r="DA1713" s="168"/>
      <c r="DB1713" s="168"/>
      <c r="DC1713" s="168"/>
      <c r="DD1713" s="168"/>
      <c r="DE1713" s="168"/>
      <c r="DF1713" s="168"/>
      <c r="DG1713" s="168"/>
      <c r="DH1713" s="168"/>
      <c r="DI1713" s="168"/>
      <c r="DJ1713" s="168"/>
      <c r="DK1713" s="168"/>
      <c r="DL1713" s="168"/>
    </row>
    <row r="1714" spans="1:116" x14ac:dyDescent="0.4">
      <c r="A1714" s="12"/>
      <c r="B1714" s="319" t="s">
        <v>332</v>
      </c>
      <c r="C1714" s="319"/>
      <c r="D1714" s="317" t="s">
        <v>518</v>
      </c>
      <c r="E1714" s="317" t="str">
        <f t="shared" si="2382"/>
        <v>1714 SPLIT-SV-VR</v>
      </c>
      <c r="G1714" s="95" t="str">
        <f>G1708</f>
        <v>Primary volume driver</v>
      </c>
      <c r="H1714" s="318" t="s">
        <v>695</v>
      </c>
      <c r="I1714" s="60"/>
      <c r="J1714" s="60"/>
      <c r="K1714" s="12"/>
      <c r="L1714" s="12"/>
      <c r="M1714" s="12"/>
      <c r="N1714" s="12"/>
      <c r="O1714" s="12"/>
      <c r="P1714" s="12"/>
      <c r="R1714" s="13"/>
      <c r="S1714" s="76"/>
      <c r="T1714" s="76"/>
      <c r="U1714" s="76"/>
      <c r="V1714" s="76"/>
      <c r="W1714" s="76"/>
      <c r="X1714" s="76"/>
      <c r="Y1714" s="76"/>
      <c r="Z1714" s="76"/>
      <c r="AA1714" s="76"/>
      <c r="AB1714" s="76"/>
      <c r="AC1714" s="76"/>
      <c r="AD1714" s="76"/>
      <c r="AE1714" s="76"/>
      <c r="AF1714" s="76"/>
      <c r="AG1714" s="76"/>
      <c r="AH1714" s="76"/>
      <c r="AI1714" s="76"/>
      <c r="AJ1714" s="76"/>
      <c r="AK1714" s="76"/>
      <c r="AL1714" s="76"/>
      <c r="AM1714" s="76"/>
      <c r="AN1714" s="76"/>
      <c r="AO1714" s="76"/>
      <c r="AP1714" s="76"/>
      <c r="AQ1714" s="76"/>
      <c r="AR1714" s="76"/>
      <c r="AS1714" s="76"/>
      <c r="AT1714" s="76"/>
      <c r="AU1714" s="76"/>
      <c r="AV1714" s="76"/>
      <c r="AW1714" s="76"/>
      <c r="AX1714" s="76"/>
      <c r="AY1714" s="76"/>
      <c r="AZ1714" s="76"/>
      <c r="BA1714" s="76"/>
      <c r="BB1714" s="76"/>
      <c r="BC1714" s="76"/>
      <c r="BD1714" s="76"/>
      <c r="BE1714" s="76"/>
      <c r="BF1714" s="76"/>
      <c r="BG1714" s="76"/>
      <c r="BH1714" s="76"/>
      <c r="BI1714" s="76"/>
      <c r="BJ1714" s="76"/>
      <c r="BK1714" s="76"/>
      <c r="BL1714" s="76"/>
      <c r="BM1714" s="76"/>
      <c r="BN1714" s="76"/>
      <c r="BO1714" s="76"/>
      <c r="BP1714" s="76"/>
      <c r="BQ1714" s="76"/>
      <c r="BR1714" s="76"/>
      <c r="BS1714" s="76"/>
      <c r="BT1714" s="76"/>
      <c r="BU1714" s="76"/>
      <c r="BV1714" s="76"/>
      <c r="BW1714" s="76"/>
      <c r="BX1714" s="76"/>
      <c r="BY1714" s="76"/>
      <c r="BZ1714" s="76"/>
      <c r="CA1714" s="76"/>
      <c r="CB1714" s="76"/>
      <c r="CC1714" s="76"/>
      <c r="CD1714" s="76"/>
      <c r="CE1714" s="76"/>
      <c r="CF1714" s="76"/>
      <c r="CG1714" s="76"/>
      <c r="CH1714" s="76"/>
      <c r="CI1714" s="76"/>
      <c r="CJ1714" s="76"/>
      <c r="CK1714" s="76"/>
      <c r="CL1714" s="76"/>
      <c r="CN1714" s="60"/>
      <c r="CO1714" s="239"/>
      <c r="CP1714" s="239"/>
      <c r="CQ1714" s="239"/>
      <c r="CR1714" s="239"/>
      <c r="CS1714" s="239"/>
      <c r="CT1714" s="239"/>
      <c r="CU1714" s="239"/>
      <c r="CV1714" s="239"/>
      <c r="CW1714" s="239"/>
      <c r="CX1714" s="239"/>
      <c r="CY1714" s="239"/>
      <c r="CZ1714" s="239"/>
      <c r="DA1714" s="239"/>
      <c r="DB1714" s="239"/>
      <c r="DC1714" s="239"/>
      <c r="DD1714" s="239"/>
      <c r="DE1714" s="239"/>
      <c r="DF1714" s="239"/>
      <c r="DG1714" s="239"/>
      <c r="DH1714" s="239"/>
      <c r="DI1714" s="239"/>
      <c r="DJ1714" s="239"/>
      <c r="DK1714" s="239"/>
      <c r="DL1714" s="239"/>
    </row>
    <row r="1715" spans="1:116" x14ac:dyDescent="0.4">
      <c r="A1715" s="12"/>
      <c r="B1715" s="319"/>
      <c r="C1715" s="319"/>
      <c r="D1715" s="317" t="s">
        <v>518</v>
      </c>
      <c r="E1715" s="317" t="str">
        <f t="shared" ref="E1715:E1731" si="2383">ROW()&amp;" "&amp;D1715</f>
        <v>1715 SPLIT-SV-VR</v>
      </c>
      <c r="G1715" s="95"/>
      <c r="H1715" s="12"/>
      <c r="I1715" s="60"/>
      <c r="J1715" s="60"/>
      <c r="K1715" s="12"/>
      <c r="L1715" s="12"/>
      <c r="M1715" s="12"/>
      <c r="N1715" s="12"/>
      <c r="O1715" s="12"/>
      <c r="P1715" s="12"/>
      <c r="R1715" s="13"/>
      <c r="S1715" s="76"/>
      <c r="T1715" s="76"/>
      <c r="U1715" s="76"/>
      <c r="V1715" s="76"/>
      <c r="W1715" s="76"/>
      <c r="X1715" s="76"/>
      <c r="Y1715" s="76"/>
      <c r="Z1715" s="76"/>
      <c r="AA1715" s="76"/>
      <c r="AB1715" s="76"/>
      <c r="AC1715" s="76"/>
      <c r="AD1715" s="76"/>
      <c r="AE1715" s="76"/>
      <c r="AF1715" s="76"/>
      <c r="AG1715" s="76"/>
      <c r="AH1715" s="76"/>
      <c r="AI1715" s="76"/>
      <c r="AJ1715" s="76"/>
      <c r="AK1715" s="76"/>
      <c r="AL1715" s="76"/>
      <c r="AM1715" s="76"/>
      <c r="AN1715" s="76"/>
      <c r="AO1715" s="76"/>
      <c r="AP1715" s="76"/>
      <c r="AQ1715" s="76"/>
      <c r="AR1715" s="76"/>
      <c r="AS1715" s="76"/>
      <c r="AT1715" s="76"/>
      <c r="AU1715" s="76"/>
      <c r="AV1715" s="76"/>
      <c r="AW1715" s="76"/>
      <c r="AX1715" s="76"/>
      <c r="AY1715" s="76"/>
      <c r="AZ1715" s="76"/>
      <c r="BA1715" s="76"/>
      <c r="BB1715" s="76"/>
      <c r="BC1715" s="76"/>
      <c r="BD1715" s="76"/>
      <c r="BE1715" s="76"/>
      <c r="BF1715" s="76"/>
      <c r="BG1715" s="76"/>
      <c r="BH1715" s="76"/>
      <c r="BI1715" s="76"/>
      <c r="BJ1715" s="76"/>
      <c r="BK1715" s="76"/>
      <c r="BL1715" s="76"/>
      <c r="BM1715" s="76"/>
      <c r="BN1715" s="76"/>
      <c r="BO1715" s="76"/>
      <c r="BP1715" s="76"/>
      <c r="BQ1715" s="76"/>
      <c r="BR1715" s="76"/>
      <c r="BS1715" s="76"/>
      <c r="BT1715" s="76"/>
      <c r="BU1715" s="76"/>
      <c r="BV1715" s="76"/>
      <c r="BW1715" s="76"/>
      <c r="BX1715" s="76"/>
      <c r="BY1715" s="76"/>
      <c r="BZ1715" s="76"/>
      <c r="CA1715" s="76"/>
      <c r="CB1715" s="76"/>
      <c r="CC1715" s="76"/>
      <c r="CD1715" s="76"/>
      <c r="CE1715" s="76"/>
      <c r="CF1715" s="76"/>
      <c r="CG1715" s="76"/>
      <c r="CH1715" s="76"/>
      <c r="CI1715" s="76"/>
      <c r="CJ1715" s="76"/>
      <c r="CK1715" s="76"/>
      <c r="CL1715" s="76"/>
      <c r="CN1715" s="60"/>
      <c r="CO1715" s="239"/>
      <c r="CP1715" s="239"/>
      <c r="CQ1715" s="239"/>
      <c r="CR1715" s="239"/>
      <c r="CS1715" s="239"/>
      <c r="CT1715" s="239"/>
      <c r="CU1715" s="239"/>
      <c r="CV1715" s="239"/>
      <c r="CW1715" s="239"/>
      <c r="CX1715" s="239"/>
      <c r="CY1715" s="239"/>
      <c r="CZ1715" s="239"/>
      <c r="DA1715" s="239"/>
      <c r="DB1715" s="239"/>
      <c r="DC1715" s="239"/>
      <c r="DD1715" s="239"/>
      <c r="DE1715" s="239"/>
      <c r="DF1715" s="239"/>
      <c r="DG1715" s="239"/>
      <c r="DH1715" s="239"/>
      <c r="DI1715" s="239"/>
      <c r="DJ1715" s="239"/>
      <c r="DK1715" s="239"/>
      <c r="DL1715" s="239"/>
    </row>
    <row r="1716" spans="1:116" x14ac:dyDescent="0.4">
      <c r="A1716" s="12"/>
      <c r="B1716" s="319"/>
      <c r="C1716" s="319"/>
      <c r="D1716" s="317" t="s">
        <v>518</v>
      </c>
      <c r="E1716" s="317" t="str">
        <f t="shared" si="2383"/>
        <v>1716 SPLIT-SV-VR</v>
      </c>
      <c r="G1716" s="95" t="str">
        <f>"% of "&amp;G1714&amp;" by product:"</f>
        <v>% of Primary volume driver by product:</v>
      </c>
      <c r="H1716" s="12"/>
      <c r="I1716" s="60"/>
      <c r="J1716" s="60"/>
      <c r="K1716" s="12"/>
      <c r="L1716" s="12"/>
      <c r="M1716" s="12"/>
      <c r="N1716" s="12"/>
      <c r="O1716" s="12"/>
      <c r="P1716" s="12"/>
      <c r="R1716" s="13"/>
      <c r="S1716" s="76"/>
      <c r="T1716" s="76"/>
      <c r="U1716" s="76"/>
      <c r="V1716" s="76"/>
      <c r="W1716" s="76"/>
      <c r="X1716" s="76"/>
      <c r="Y1716" s="76"/>
      <c r="Z1716" s="76"/>
      <c r="AA1716" s="76"/>
      <c r="AB1716" s="76"/>
      <c r="AC1716" s="76"/>
      <c r="AD1716" s="76"/>
      <c r="AE1716" s="76"/>
      <c r="AF1716" s="76"/>
      <c r="AG1716" s="76"/>
      <c r="AH1716" s="76"/>
      <c r="AI1716" s="76"/>
      <c r="AJ1716" s="76"/>
      <c r="AK1716" s="76"/>
      <c r="AL1716" s="76"/>
      <c r="AM1716" s="76"/>
      <c r="AN1716" s="76"/>
      <c r="AO1716" s="76"/>
      <c r="AP1716" s="76"/>
      <c r="AQ1716" s="76"/>
      <c r="AR1716" s="76"/>
      <c r="AS1716" s="76"/>
      <c r="AT1716" s="76"/>
      <c r="AU1716" s="76"/>
      <c r="AV1716" s="76"/>
      <c r="AW1716" s="76"/>
      <c r="AX1716" s="76"/>
      <c r="AY1716" s="76"/>
      <c r="AZ1716" s="76"/>
      <c r="BA1716" s="76"/>
      <c r="BB1716" s="76"/>
      <c r="BC1716" s="76"/>
      <c r="BD1716" s="76"/>
      <c r="BE1716" s="76"/>
      <c r="BF1716" s="76"/>
      <c r="BG1716" s="76"/>
      <c r="BH1716" s="76"/>
      <c r="BI1716" s="76"/>
      <c r="BJ1716" s="76"/>
      <c r="BK1716" s="76"/>
      <c r="BL1716" s="76"/>
      <c r="BM1716" s="76"/>
      <c r="BN1716" s="76"/>
      <c r="BO1716" s="76"/>
      <c r="BP1716" s="76"/>
      <c r="BQ1716" s="76"/>
      <c r="BR1716" s="76"/>
      <c r="BS1716" s="76"/>
      <c r="BT1716" s="76"/>
      <c r="BU1716" s="76"/>
      <c r="BV1716" s="76"/>
      <c r="BW1716" s="76"/>
      <c r="BX1716" s="76"/>
      <c r="BY1716" s="76"/>
      <c r="BZ1716" s="76"/>
      <c r="CA1716" s="76"/>
      <c r="CB1716" s="76"/>
      <c r="CC1716" s="76"/>
      <c r="CD1716" s="76"/>
      <c r="CE1716" s="76"/>
      <c r="CF1716" s="76"/>
      <c r="CG1716" s="76"/>
      <c r="CH1716" s="76"/>
      <c r="CI1716" s="76"/>
      <c r="CJ1716" s="76"/>
      <c r="CK1716" s="76"/>
      <c r="CL1716" s="76"/>
      <c r="CN1716" s="60"/>
      <c r="CO1716" s="239"/>
      <c r="CP1716" s="239"/>
      <c r="CQ1716" s="239"/>
      <c r="CR1716" s="239"/>
      <c r="CS1716" s="239"/>
      <c r="CT1716" s="239"/>
      <c r="CU1716" s="239"/>
      <c r="CV1716" s="239"/>
      <c r="CW1716" s="239"/>
      <c r="CX1716" s="239"/>
      <c r="CY1716" s="239"/>
      <c r="CZ1716" s="239"/>
      <c r="DA1716" s="239"/>
      <c r="DB1716" s="239"/>
      <c r="DC1716" s="239"/>
      <c r="DD1716" s="239"/>
      <c r="DE1716" s="239"/>
      <c r="DF1716" s="239"/>
      <c r="DG1716" s="239"/>
      <c r="DH1716" s="239"/>
      <c r="DI1716" s="239"/>
      <c r="DJ1716" s="239"/>
      <c r="DK1716" s="239"/>
      <c r="DL1716" s="239"/>
    </row>
    <row r="1717" spans="1:116" x14ac:dyDescent="0.4">
      <c r="A1717" s="12"/>
      <c r="B1717" s="319"/>
      <c r="C1717" s="319"/>
      <c r="D1717" s="317" t="s">
        <v>518</v>
      </c>
      <c r="E1717" s="317" t="str">
        <f t="shared" si="2383"/>
        <v>1717 SPLIT-SV-VR</v>
      </c>
      <c r="G1717" s="242" t="s">
        <v>519</v>
      </c>
      <c r="H1717" s="12"/>
      <c r="I1717" s="60"/>
      <c r="J1717" s="60"/>
      <c r="K1717" s="21">
        <v>0.5</v>
      </c>
      <c r="L1717" s="21">
        <v>0.5</v>
      </c>
      <c r="M1717" s="21">
        <v>0.5</v>
      </c>
      <c r="N1717" s="21">
        <v>0.5</v>
      </c>
      <c r="O1717" s="21">
        <v>0.5</v>
      </c>
      <c r="P1717" s="21">
        <v>0.5</v>
      </c>
      <c r="R1717" s="67"/>
      <c r="S1717" s="150" cm="1">
        <f t="array" ref="S1717">INDEX($K:$P,ROW(),MATCH(S$3,$K$2:$P$2,0))</f>
        <v>0.5</v>
      </c>
      <c r="T1717" s="150" cm="1">
        <f t="array" ref="T1717">INDEX($K:$P,ROW(),MATCH(T$3,$K$2:$P$2,0))</f>
        <v>0.5</v>
      </c>
      <c r="U1717" s="150" cm="1">
        <f t="array" ref="U1717">INDEX($K:$P,ROW(),MATCH(U$3,$K$2:$P$2,0))</f>
        <v>0.5</v>
      </c>
      <c r="V1717" s="150" cm="1">
        <f t="array" ref="V1717">INDEX($K:$P,ROW(),MATCH(V$3,$K$2:$P$2,0))</f>
        <v>0.5</v>
      </c>
      <c r="W1717" s="150" cm="1">
        <f t="array" ref="W1717">INDEX($K:$P,ROW(),MATCH(W$3,$K$2:$P$2,0))</f>
        <v>0.5</v>
      </c>
      <c r="X1717" s="150" cm="1">
        <f t="array" ref="X1717">INDEX($K:$P,ROW(),MATCH(X$3,$K$2:$P$2,0))</f>
        <v>0.5</v>
      </c>
      <c r="Y1717" s="150" cm="1">
        <f t="array" ref="Y1717">INDEX($K:$P,ROW(),MATCH(Y$3,$K$2:$P$2,0))</f>
        <v>0.5</v>
      </c>
      <c r="Z1717" s="150" cm="1">
        <f t="array" ref="Z1717">INDEX($K:$P,ROW(),MATCH(Z$3,$K$2:$P$2,0))</f>
        <v>0.5</v>
      </c>
      <c r="AA1717" s="150" cm="1">
        <f t="array" ref="AA1717">INDEX($K:$P,ROW(),MATCH(AA$3,$K$2:$P$2,0))</f>
        <v>0.5</v>
      </c>
      <c r="AB1717" s="150" cm="1">
        <f t="array" ref="AB1717">INDEX($K:$P,ROW(),MATCH(AB$3,$K$2:$P$2,0))</f>
        <v>0.5</v>
      </c>
      <c r="AC1717" s="150" cm="1">
        <f t="array" ref="AC1717">INDEX($K:$P,ROW(),MATCH(AC$3,$K$2:$P$2,0))</f>
        <v>0.5</v>
      </c>
      <c r="AD1717" s="150" cm="1">
        <f t="array" ref="AD1717">INDEX($K:$P,ROW(),MATCH(AD$3,$K$2:$P$2,0))</f>
        <v>0.5</v>
      </c>
      <c r="AE1717" s="150" cm="1">
        <f t="array" ref="AE1717">INDEX($K:$P,ROW(),MATCH(AE$3,$K$2:$P$2,0))</f>
        <v>0.5</v>
      </c>
      <c r="AF1717" s="150" cm="1">
        <f t="array" ref="AF1717">INDEX($K:$P,ROW(),MATCH(AF$3,$K$2:$P$2,0))</f>
        <v>0.5</v>
      </c>
      <c r="AG1717" s="150" cm="1">
        <f t="array" ref="AG1717">INDEX($K:$P,ROW(),MATCH(AG$3,$K$2:$P$2,0))</f>
        <v>0.5</v>
      </c>
      <c r="AH1717" s="150" cm="1">
        <f t="array" ref="AH1717">INDEX($K:$P,ROW(),MATCH(AH$3,$K$2:$P$2,0))</f>
        <v>0.5</v>
      </c>
      <c r="AI1717" s="150" cm="1">
        <f t="array" ref="AI1717">INDEX($K:$P,ROW(),MATCH(AI$3,$K$2:$P$2,0))</f>
        <v>0.5</v>
      </c>
      <c r="AJ1717" s="150" cm="1">
        <f t="array" ref="AJ1717">INDEX($K:$P,ROW(),MATCH(AJ$3,$K$2:$P$2,0))</f>
        <v>0.5</v>
      </c>
      <c r="AK1717" s="150" cm="1">
        <f t="array" ref="AK1717">INDEX($K:$P,ROW(),MATCH(AK$3,$K$2:$P$2,0))</f>
        <v>0.5</v>
      </c>
      <c r="AL1717" s="150" cm="1">
        <f t="array" ref="AL1717">INDEX($K:$P,ROW(),MATCH(AL$3,$K$2:$P$2,0))</f>
        <v>0.5</v>
      </c>
      <c r="AM1717" s="150" cm="1">
        <f t="array" ref="AM1717">INDEX($K:$P,ROW(),MATCH(AM$3,$K$2:$P$2,0))</f>
        <v>0.5</v>
      </c>
      <c r="AN1717" s="150" cm="1">
        <f t="array" ref="AN1717">INDEX($K:$P,ROW(),MATCH(AN$3,$K$2:$P$2,0))</f>
        <v>0.5</v>
      </c>
      <c r="AO1717" s="150" cm="1">
        <f t="array" ref="AO1717">INDEX($K:$P,ROW(),MATCH(AO$3,$K$2:$P$2,0))</f>
        <v>0.5</v>
      </c>
      <c r="AP1717" s="150" cm="1">
        <f t="array" ref="AP1717">INDEX($K:$P,ROW(),MATCH(AP$3,$K$2:$P$2,0))</f>
        <v>0.5</v>
      </c>
      <c r="AQ1717" s="150" cm="1">
        <f t="array" ref="AQ1717">INDEX($K:$P,ROW(),MATCH(AQ$3,$K$2:$P$2,0))</f>
        <v>0.5</v>
      </c>
      <c r="AR1717" s="150" cm="1">
        <f t="array" ref="AR1717">INDEX($K:$P,ROW(),MATCH(AR$3,$K$2:$P$2,0))</f>
        <v>0.5</v>
      </c>
      <c r="AS1717" s="150" cm="1">
        <f t="array" ref="AS1717">INDEX($K:$P,ROW(),MATCH(AS$3,$K$2:$P$2,0))</f>
        <v>0.5</v>
      </c>
      <c r="AT1717" s="150" cm="1">
        <f t="array" ref="AT1717">INDEX($K:$P,ROW(),MATCH(AT$3,$K$2:$P$2,0))</f>
        <v>0.5</v>
      </c>
      <c r="AU1717" s="150" cm="1">
        <f t="array" ref="AU1717">INDEX($K:$P,ROW(),MATCH(AU$3,$K$2:$P$2,0))</f>
        <v>0.5</v>
      </c>
      <c r="AV1717" s="150" cm="1">
        <f t="array" ref="AV1717">INDEX($K:$P,ROW(),MATCH(AV$3,$K$2:$P$2,0))</f>
        <v>0.5</v>
      </c>
      <c r="AW1717" s="150" cm="1">
        <f t="array" ref="AW1717">INDEX($K:$P,ROW(),MATCH(AW$3,$K$2:$P$2,0))</f>
        <v>0.5</v>
      </c>
      <c r="AX1717" s="150" cm="1">
        <f t="array" ref="AX1717">INDEX($K:$P,ROW(),MATCH(AX$3,$K$2:$P$2,0))</f>
        <v>0.5</v>
      </c>
      <c r="AY1717" s="150" cm="1">
        <f t="array" ref="AY1717">INDEX($K:$P,ROW(),MATCH(AY$3,$K$2:$P$2,0))</f>
        <v>0.5</v>
      </c>
      <c r="AZ1717" s="150" cm="1">
        <f t="array" ref="AZ1717">INDEX($K:$P,ROW(),MATCH(AZ$3,$K$2:$P$2,0))</f>
        <v>0.5</v>
      </c>
      <c r="BA1717" s="150" cm="1">
        <f t="array" ref="BA1717">INDEX($K:$P,ROW(),MATCH(BA$3,$K$2:$P$2,0))</f>
        <v>0.5</v>
      </c>
      <c r="BB1717" s="150" cm="1">
        <f t="array" ref="BB1717">INDEX($K:$P,ROW(),MATCH(BB$3,$K$2:$P$2,0))</f>
        <v>0.5</v>
      </c>
      <c r="BC1717" s="150" cm="1">
        <f t="array" ref="BC1717">INDEX($K:$P,ROW(),MATCH(BC$3,$K$2:$P$2,0))</f>
        <v>0.5</v>
      </c>
      <c r="BD1717" s="150" cm="1">
        <f t="array" ref="BD1717">INDEX($K:$P,ROW(),MATCH(BD$3,$K$2:$P$2,0))</f>
        <v>0.5</v>
      </c>
      <c r="BE1717" s="150" cm="1">
        <f t="array" ref="BE1717">INDEX($K:$P,ROW(),MATCH(BE$3,$K$2:$P$2,0))</f>
        <v>0.5</v>
      </c>
      <c r="BF1717" s="150" cm="1">
        <f t="array" ref="BF1717">INDEX($K:$P,ROW(),MATCH(BF$3,$K$2:$P$2,0))</f>
        <v>0.5</v>
      </c>
      <c r="BG1717" s="150" cm="1">
        <f t="array" ref="BG1717">INDEX($K:$P,ROW(),MATCH(BG$3,$K$2:$P$2,0))</f>
        <v>0.5</v>
      </c>
      <c r="BH1717" s="150" cm="1">
        <f t="array" ref="BH1717">INDEX($K:$P,ROW(),MATCH(BH$3,$K$2:$P$2,0))</f>
        <v>0.5</v>
      </c>
      <c r="BI1717" s="150" cm="1">
        <f t="array" ref="BI1717">INDEX($K:$P,ROW(),MATCH(BI$3,$K$2:$P$2,0))</f>
        <v>0.5</v>
      </c>
      <c r="BJ1717" s="150" cm="1">
        <f t="array" ref="BJ1717">INDEX($K:$P,ROW(),MATCH(BJ$3,$K$2:$P$2,0))</f>
        <v>0.5</v>
      </c>
      <c r="BK1717" s="150" cm="1">
        <f t="array" ref="BK1717">INDEX($K:$P,ROW(),MATCH(BK$3,$K$2:$P$2,0))</f>
        <v>0.5</v>
      </c>
      <c r="BL1717" s="150" cm="1">
        <f t="array" ref="BL1717">INDEX($K:$P,ROW(),MATCH(BL$3,$K$2:$P$2,0))</f>
        <v>0.5</v>
      </c>
      <c r="BM1717" s="150" cm="1">
        <f t="array" ref="BM1717">INDEX($K:$P,ROW(),MATCH(BM$3,$K$2:$P$2,0))</f>
        <v>0.5</v>
      </c>
      <c r="BN1717" s="150" cm="1">
        <f t="array" ref="BN1717">INDEX($K:$P,ROW(),MATCH(BN$3,$K$2:$P$2,0))</f>
        <v>0.5</v>
      </c>
      <c r="BO1717" s="150" cm="1">
        <f t="array" ref="BO1717">INDEX($K:$P,ROW(),MATCH(BO$3,$K$2:$P$2,0))</f>
        <v>0.5</v>
      </c>
      <c r="BP1717" s="150" cm="1">
        <f t="array" ref="BP1717">INDEX($K:$P,ROW(),MATCH(BP$3,$K$2:$P$2,0))</f>
        <v>0.5</v>
      </c>
      <c r="BQ1717" s="150" cm="1">
        <f t="array" ref="BQ1717">INDEX($K:$P,ROW(),MATCH(BQ$3,$K$2:$P$2,0))</f>
        <v>0.5</v>
      </c>
      <c r="BR1717" s="150" cm="1">
        <f t="array" ref="BR1717">INDEX($K:$P,ROW(),MATCH(BR$3,$K$2:$P$2,0))</f>
        <v>0.5</v>
      </c>
      <c r="BS1717" s="150" cm="1">
        <f t="array" ref="BS1717">INDEX($K:$P,ROW(),MATCH(BS$3,$K$2:$P$2,0))</f>
        <v>0.5</v>
      </c>
      <c r="BT1717" s="150" cm="1">
        <f t="array" ref="BT1717">INDEX($K:$P,ROW(),MATCH(BT$3,$K$2:$P$2,0))</f>
        <v>0.5</v>
      </c>
      <c r="BU1717" s="150" cm="1">
        <f t="array" ref="BU1717">INDEX($K:$P,ROW(),MATCH(BU$3,$K$2:$P$2,0))</f>
        <v>0.5</v>
      </c>
      <c r="BV1717" s="150" cm="1">
        <f t="array" ref="BV1717">INDEX($K:$P,ROW(),MATCH(BV$3,$K$2:$P$2,0))</f>
        <v>0.5</v>
      </c>
      <c r="BW1717" s="150" cm="1">
        <f t="array" ref="BW1717">INDEX($K:$P,ROW(),MATCH(BW$3,$K$2:$P$2,0))</f>
        <v>0.5</v>
      </c>
      <c r="BX1717" s="150" cm="1">
        <f t="array" ref="BX1717">INDEX($K:$P,ROW(),MATCH(BX$3,$K$2:$P$2,0))</f>
        <v>0.5</v>
      </c>
      <c r="BY1717" s="150" cm="1">
        <f t="array" ref="BY1717">INDEX($K:$P,ROW(),MATCH(BY$3,$K$2:$P$2,0))</f>
        <v>0.5</v>
      </c>
      <c r="BZ1717" s="150" cm="1">
        <f t="array" ref="BZ1717">INDEX($K:$P,ROW(),MATCH(BZ$3,$K$2:$P$2,0))</f>
        <v>0.5</v>
      </c>
      <c r="CA1717" s="150" cm="1">
        <f t="array" ref="CA1717">INDEX($K:$P,ROW(),MATCH(CA$3,$K$2:$P$2,0))</f>
        <v>0.5</v>
      </c>
      <c r="CB1717" s="150" cm="1">
        <f t="array" ref="CB1717">INDEX($K:$P,ROW(),MATCH(CB$3,$K$2:$P$2,0))</f>
        <v>0.5</v>
      </c>
      <c r="CC1717" s="150" cm="1">
        <f t="array" ref="CC1717">INDEX($K:$P,ROW(),MATCH(CC$3,$K$2:$P$2,0))</f>
        <v>0.5</v>
      </c>
      <c r="CD1717" s="150" cm="1">
        <f t="array" ref="CD1717">INDEX($K:$P,ROW(),MATCH(CD$3,$K$2:$P$2,0))</f>
        <v>0.5</v>
      </c>
      <c r="CE1717" s="150" cm="1">
        <f t="array" ref="CE1717">INDEX($K:$P,ROW(),MATCH(CE$3,$K$2:$P$2,0))</f>
        <v>0.5</v>
      </c>
      <c r="CF1717" s="150" cm="1">
        <f t="array" ref="CF1717">INDEX($K:$P,ROW(),MATCH(CF$3,$K$2:$P$2,0))</f>
        <v>0.5</v>
      </c>
      <c r="CG1717" s="150" cm="1">
        <f t="array" ref="CG1717">INDEX($K:$P,ROW(),MATCH(CG$3,$K$2:$P$2,0))</f>
        <v>0.5</v>
      </c>
      <c r="CH1717" s="150" cm="1">
        <f t="array" ref="CH1717">INDEX($K:$P,ROW(),MATCH(CH$3,$K$2:$P$2,0))</f>
        <v>0.5</v>
      </c>
      <c r="CI1717" s="150" cm="1">
        <f t="array" ref="CI1717">INDEX($K:$P,ROW(),MATCH(CI$3,$K$2:$P$2,0))</f>
        <v>0.5</v>
      </c>
      <c r="CJ1717" s="150" cm="1">
        <f t="array" ref="CJ1717">INDEX($K:$P,ROW(),MATCH(CJ$3,$K$2:$P$2,0))</f>
        <v>0.5</v>
      </c>
      <c r="CK1717" s="150" cm="1">
        <f t="array" ref="CK1717">INDEX($K:$P,ROW(),MATCH(CK$3,$K$2:$P$2,0))</f>
        <v>0.5</v>
      </c>
      <c r="CL1717" s="150" cm="1">
        <f t="array" ref="CL1717">INDEX($K:$P,ROW(),MATCH(CL$3,$K$2:$P$2,0))</f>
        <v>0.5</v>
      </c>
      <c r="CN1717" s="150"/>
      <c r="CO1717" s="150" t="e" cm="1">
        <f t="array" ref="CO1717">INDEX($K:$P,ROW(),MATCH(CO$3,$K$2:$P$2,0))</f>
        <v>#N/A</v>
      </c>
      <c r="CP1717" s="150" t="e" cm="1">
        <f t="array" ref="CP1717">INDEX($K:$P,ROW(),MATCH(CP$3,$K$2:$P$2,0))</f>
        <v>#N/A</v>
      </c>
      <c r="CQ1717" s="150" t="e" cm="1">
        <f t="array" ref="CQ1717">INDEX($K:$P,ROW(),MATCH(CQ$3,$K$2:$P$2,0))</f>
        <v>#N/A</v>
      </c>
      <c r="CR1717" s="150" t="e" cm="1">
        <f t="array" ref="CR1717">INDEX($K:$P,ROW(),MATCH(CR$3,$K$2:$P$2,0))</f>
        <v>#N/A</v>
      </c>
      <c r="CS1717" s="150" t="e" cm="1">
        <f t="array" ref="CS1717">INDEX($K:$P,ROW(),MATCH(CS$3,$K$2:$P$2,0))</f>
        <v>#N/A</v>
      </c>
      <c r="CT1717" s="150" t="e" cm="1">
        <f t="array" ref="CT1717">INDEX($K:$P,ROW(),MATCH(CT$3,$K$2:$P$2,0))</f>
        <v>#N/A</v>
      </c>
      <c r="CU1717" s="150" t="e" cm="1">
        <f t="array" ref="CU1717">INDEX($K:$P,ROW(),MATCH(CU$3,$K$2:$P$2,0))</f>
        <v>#N/A</v>
      </c>
      <c r="CV1717" s="150" t="e" cm="1">
        <f t="array" ref="CV1717">INDEX($K:$P,ROW(),MATCH(CV$3,$K$2:$P$2,0))</f>
        <v>#N/A</v>
      </c>
      <c r="CW1717" s="150" t="e" cm="1">
        <f t="array" ref="CW1717">INDEX($K:$P,ROW(),MATCH(CW$3,$K$2:$P$2,0))</f>
        <v>#N/A</v>
      </c>
      <c r="CX1717" s="150" t="e" cm="1">
        <f t="array" ref="CX1717">INDEX($K:$P,ROW(),MATCH(CX$3,$K$2:$P$2,0))</f>
        <v>#N/A</v>
      </c>
      <c r="CY1717" s="150" t="e" cm="1">
        <f t="array" ref="CY1717">INDEX($K:$P,ROW(),MATCH(CY$3,$K$2:$P$2,0))</f>
        <v>#N/A</v>
      </c>
      <c r="CZ1717" s="150" t="e" cm="1">
        <f t="array" ref="CZ1717">INDEX($K:$P,ROW(),MATCH(CZ$3,$K$2:$P$2,0))</f>
        <v>#N/A</v>
      </c>
      <c r="DA1717" s="150" t="e" cm="1">
        <f t="array" ref="DA1717">INDEX($K:$P,ROW(),MATCH(DA$3,$K$2:$P$2,0))</f>
        <v>#N/A</v>
      </c>
      <c r="DB1717" s="150" t="e" cm="1">
        <f t="array" ref="DB1717">INDEX($K:$P,ROW(),MATCH(DB$3,$K$2:$P$2,0))</f>
        <v>#N/A</v>
      </c>
      <c r="DC1717" s="150" t="e" cm="1">
        <f t="array" ref="DC1717">INDEX($K:$P,ROW(),MATCH(DC$3,$K$2:$P$2,0))</f>
        <v>#N/A</v>
      </c>
      <c r="DD1717" s="150" t="e" cm="1">
        <f t="array" ref="DD1717">INDEX($K:$P,ROW(),MATCH(DD$3,$K$2:$P$2,0))</f>
        <v>#N/A</v>
      </c>
      <c r="DE1717" s="150" t="e" cm="1">
        <f t="array" ref="DE1717">INDEX($K:$P,ROW(),MATCH(DE$3,$K$2:$P$2,0))</f>
        <v>#N/A</v>
      </c>
      <c r="DF1717" s="150" t="e" cm="1">
        <f t="array" ref="DF1717">INDEX($K:$P,ROW(),MATCH(DF$3,$K$2:$P$2,0))</f>
        <v>#N/A</v>
      </c>
      <c r="DG1717" s="150" t="e" cm="1">
        <f t="array" ref="DG1717">INDEX($K:$P,ROW(),MATCH(DG$3,$K$2:$P$2,0))</f>
        <v>#N/A</v>
      </c>
      <c r="DH1717" s="150" t="e" cm="1">
        <f t="array" ref="DH1717">INDEX($K:$P,ROW(),MATCH(DH$3,$K$2:$P$2,0))</f>
        <v>#N/A</v>
      </c>
      <c r="DI1717" s="150" t="e" cm="1">
        <f t="array" ref="DI1717">INDEX($K:$P,ROW(),MATCH(DI$3,$K$2:$P$2,0))</f>
        <v>#N/A</v>
      </c>
      <c r="DJ1717" s="150" t="e" cm="1">
        <f t="array" ref="DJ1717">INDEX($K:$P,ROW(),MATCH(DJ$3,$K$2:$P$2,0))</f>
        <v>#N/A</v>
      </c>
      <c r="DK1717" s="150" t="e" cm="1">
        <f t="array" ref="DK1717">INDEX($K:$P,ROW(),MATCH(DK$3,$K$2:$P$2,0))</f>
        <v>#N/A</v>
      </c>
      <c r="DL1717" s="150" t="e" cm="1">
        <f t="array" ref="DL1717">INDEX($K:$P,ROW(),MATCH(DL$3,$K$2:$P$2,0))</f>
        <v>#N/A</v>
      </c>
    </row>
    <row r="1718" spans="1:116" x14ac:dyDescent="0.4">
      <c r="A1718" s="12"/>
      <c r="B1718" s="319"/>
      <c r="C1718" s="319"/>
      <c r="D1718" s="317" t="s">
        <v>518</v>
      </c>
      <c r="E1718" s="317" t="str">
        <f t="shared" si="2383"/>
        <v>1718 SPLIT-SV-VR</v>
      </c>
      <c r="G1718" s="242" t="s">
        <v>520</v>
      </c>
      <c r="H1718" s="12"/>
      <c r="I1718" s="60"/>
      <c r="J1718" s="60"/>
      <c r="K1718" s="21">
        <f>1-K1717</f>
        <v>0.5</v>
      </c>
      <c r="L1718" s="21">
        <f t="shared" ref="L1718:P1718" si="2384">1-L1717</f>
        <v>0.5</v>
      </c>
      <c r="M1718" s="21">
        <f t="shared" si="2384"/>
        <v>0.5</v>
      </c>
      <c r="N1718" s="21">
        <f t="shared" si="2384"/>
        <v>0.5</v>
      </c>
      <c r="O1718" s="21">
        <f t="shared" si="2384"/>
        <v>0.5</v>
      </c>
      <c r="P1718" s="21">
        <f t="shared" si="2384"/>
        <v>0.5</v>
      </c>
      <c r="R1718" s="67"/>
      <c r="S1718" s="150" cm="1">
        <f t="array" ref="S1718">INDEX($K:$P,ROW(),MATCH(S$3,$K$2:$P$2,0))</f>
        <v>0.5</v>
      </c>
      <c r="T1718" s="150" cm="1">
        <f t="array" ref="T1718">INDEX($K:$P,ROW(),MATCH(T$3,$K$2:$P$2,0))</f>
        <v>0.5</v>
      </c>
      <c r="U1718" s="150" cm="1">
        <f t="array" ref="U1718">INDEX($K:$P,ROW(),MATCH(U$3,$K$2:$P$2,0))</f>
        <v>0.5</v>
      </c>
      <c r="V1718" s="150" cm="1">
        <f t="array" ref="V1718">INDEX($K:$P,ROW(),MATCH(V$3,$K$2:$P$2,0))</f>
        <v>0.5</v>
      </c>
      <c r="W1718" s="150" cm="1">
        <f t="array" ref="W1718">INDEX($K:$P,ROW(),MATCH(W$3,$K$2:$P$2,0))</f>
        <v>0.5</v>
      </c>
      <c r="X1718" s="150" cm="1">
        <f t="array" ref="X1718">INDEX($K:$P,ROW(),MATCH(X$3,$K$2:$P$2,0))</f>
        <v>0.5</v>
      </c>
      <c r="Y1718" s="150" cm="1">
        <f t="array" ref="Y1718">INDEX($K:$P,ROW(),MATCH(Y$3,$K$2:$P$2,0))</f>
        <v>0.5</v>
      </c>
      <c r="Z1718" s="150" cm="1">
        <f t="array" ref="Z1718">INDEX($K:$P,ROW(),MATCH(Z$3,$K$2:$P$2,0))</f>
        <v>0.5</v>
      </c>
      <c r="AA1718" s="150" cm="1">
        <f t="array" ref="AA1718">INDEX($K:$P,ROW(),MATCH(AA$3,$K$2:$P$2,0))</f>
        <v>0.5</v>
      </c>
      <c r="AB1718" s="150" cm="1">
        <f t="array" ref="AB1718">INDEX($K:$P,ROW(),MATCH(AB$3,$K$2:$P$2,0))</f>
        <v>0.5</v>
      </c>
      <c r="AC1718" s="150" cm="1">
        <f t="array" ref="AC1718">INDEX($K:$P,ROW(),MATCH(AC$3,$K$2:$P$2,0))</f>
        <v>0.5</v>
      </c>
      <c r="AD1718" s="150" cm="1">
        <f t="array" ref="AD1718">INDEX($K:$P,ROW(),MATCH(AD$3,$K$2:$P$2,0))</f>
        <v>0.5</v>
      </c>
      <c r="AE1718" s="150" cm="1">
        <f t="array" ref="AE1718">INDEX($K:$P,ROW(),MATCH(AE$3,$K$2:$P$2,0))</f>
        <v>0.5</v>
      </c>
      <c r="AF1718" s="150" cm="1">
        <f t="array" ref="AF1718">INDEX($K:$P,ROW(),MATCH(AF$3,$K$2:$P$2,0))</f>
        <v>0.5</v>
      </c>
      <c r="AG1718" s="150" cm="1">
        <f t="array" ref="AG1718">INDEX($K:$P,ROW(),MATCH(AG$3,$K$2:$P$2,0))</f>
        <v>0.5</v>
      </c>
      <c r="AH1718" s="150" cm="1">
        <f t="array" ref="AH1718">INDEX($K:$P,ROW(),MATCH(AH$3,$K$2:$P$2,0))</f>
        <v>0.5</v>
      </c>
      <c r="AI1718" s="150" cm="1">
        <f t="array" ref="AI1718">INDEX($K:$P,ROW(),MATCH(AI$3,$K$2:$P$2,0))</f>
        <v>0.5</v>
      </c>
      <c r="AJ1718" s="150" cm="1">
        <f t="array" ref="AJ1718">INDEX($K:$P,ROW(),MATCH(AJ$3,$K$2:$P$2,0))</f>
        <v>0.5</v>
      </c>
      <c r="AK1718" s="150" cm="1">
        <f t="array" ref="AK1718">INDEX($K:$P,ROW(),MATCH(AK$3,$K$2:$P$2,0))</f>
        <v>0.5</v>
      </c>
      <c r="AL1718" s="150" cm="1">
        <f t="array" ref="AL1718">INDEX($K:$P,ROW(),MATCH(AL$3,$K$2:$P$2,0))</f>
        <v>0.5</v>
      </c>
      <c r="AM1718" s="150" cm="1">
        <f t="array" ref="AM1718">INDEX($K:$P,ROW(),MATCH(AM$3,$K$2:$P$2,0))</f>
        <v>0.5</v>
      </c>
      <c r="AN1718" s="150" cm="1">
        <f t="array" ref="AN1718">INDEX($K:$P,ROW(),MATCH(AN$3,$K$2:$P$2,0))</f>
        <v>0.5</v>
      </c>
      <c r="AO1718" s="150" cm="1">
        <f t="array" ref="AO1718">INDEX($K:$P,ROW(),MATCH(AO$3,$K$2:$P$2,0))</f>
        <v>0.5</v>
      </c>
      <c r="AP1718" s="150" cm="1">
        <f t="array" ref="AP1718">INDEX($K:$P,ROW(),MATCH(AP$3,$K$2:$P$2,0))</f>
        <v>0.5</v>
      </c>
      <c r="AQ1718" s="150" cm="1">
        <f t="array" ref="AQ1718">INDEX($K:$P,ROW(),MATCH(AQ$3,$K$2:$P$2,0))</f>
        <v>0.5</v>
      </c>
      <c r="AR1718" s="150" cm="1">
        <f t="array" ref="AR1718">INDEX($K:$P,ROW(),MATCH(AR$3,$K$2:$P$2,0))</f>
        <v>0.5</v>
      </c>
      <c r="AS1718" s="150" cm="1">
        <f t="array" ref="AS1718">INDEX($K:$P,ROW(),MATCH(AS$3,$K$2:$P$2,0))</f>
        <v>0.5</v>
      </c>
      <c r="AT1718" s="150" cm="1">
        <f t="array" ref="AT1718">INDEX($K:$P,ROW(),MATCH(AT$3,$K$2:$P$2,0))</f>
        <v>0.5</v>
      </c>
      <c r="AU1718" s="150" cm="1">
        <f t="array" ref="AU1718">INDEX($K:$P,ROW(),MATCH(AU$3,$K$2:$P$2,0))</f>
        <v>0.5</v>
      </c>
      <c r="AV1718" s="150" cm="1">
        <f t="array" ref="AV1718">INDEX($K:$P,ROW(),MATCH(AV$3,$K$2:$P$2,0))</f>
        <v>0.5</v>
      </c>
      <c r="AW1718" s="150" cm="1">
        <f t="array" ref="AW1718">INDEX($K:$P,ROW(),MATCH(AW$3,$K$2:$P$2,0))</f>
        <v>0.5</v>
      </c>
      <c r="AX1718" s="150" cm="1">
        <f t="array" ref="AX1718">INDEX($K:$P,ROW(),MATCH(AX$3,$K$2:$P$2,0))</f>
        <v>0.5</v>
      </c>
      <c r="AY1718" s="150" cm="1">
        <f t="array" ref="AY1718">INDEX($K:$P,ROW(),MATCH(AY$3,$K$2:$P$2,0))</f>
        <v>0.5</v>
      </c>
      <c r="AZ1718" s="150" cm="1">
        <f t="array" ref="AZ1718">INDEX($K:$P,ROW(),MATCH(AZ$3,$K$2:$P$2,0))</f>
        <v>0.5</v>
      </c>
      <c r="BA1718" s="150" cm="1">
        <f t="array" ref="BA1718">INDEX($K:$P,ROW(),MATCH(BA$3,$K$2:$P$2,0))</f>
        <v>0.5</v>
      </c>
      <c r="BB1718" s="150" cm="1">
        <f t="array" ref="BB1718">INDEX($K:$P,ROW(),MATCH(BB$3,$K$2:$P$2,0))</f>
        <v>0.5</v>
      </c>
      <c r="BC1718" s="150" cm="1">
        <f t="array" ref="BC1718">INDEX($K:$P,ROW(),MATCH(BC$3,$K$2:$P$2,0))</f>
        <v>0.5</v>
      </c>
      <c r="BD1718" s="150" cm="1">
        <f t="array" ref="BD1718">INDEX($K:$P,ROW(),MATCH(BD$3,$K$2:$P$2,0))</f>
        <v>0.5</v>
      </c>
      <c r="BE1718" s="150" cm="1">
        <f t="array" ref="BE1718">INDEX($K:$P,ROW(),MATCH(BE$3,$K$2:$P$2,0))</f>
        <v>0.5</v>
      </c>
      <c r="BF1718" s="150" cm="1">
        <f t="array" ref="BF1718">INDEX($K:$P,ROW(),MATCH(BF$3,$K$2:$P$2,0))</f>
        <v>0.5</v>
      </c>
      <c r="BG1718" s="150" cm="1">
        <f t="array" ref="BG1718">INDEX($K:$P,ROW(),MATCH(BG$3,$K$2:$P$2,0))</f>
        <v>0.5</v>
      </c>
      <c r="BH1718" s="150" cm="1">
        <f t="array" ref="BH1718">INDEX($K:$P,ROW(),MATCH(BH$3,$K$2:$P$2,0))</f>
        <v>0.5</v>
      </c>
      <c r="BI1718" s="150" cm="1">
        <f t="array" ref="BI1718">INDEX($K:$P,ROW(),MATCH(BI$3,$K$2:$P$2,0))</f>
        <v>0.5</v>
      </c>
      <c r="BJ1718" s="150" cm="1">
        <f t="array" ref="BJ1718">INDEX($K:$P,ROW(),MATCH(BJ$3,$K$2:$P$2,0))</f>
        <v>0.5</v>
      </c>
      <c r="BK1718" s="150" cm="1">
        <f t="array" ref="BK1718">INDEX($K:$P,ROW(),MATCH(BK$3,$K$2:$P$2,0))</f>
        <v>0.5</v>
      </c>
      <c r="BL1718" s="150" cm="1">
        <f t="array" ref="BL1718">INDEX($K:$P,ROW(),MATCH(BL$3,$K$2:$P$2,0))</f>
        <v>0.5</v>
      </c>
      <c r="BM1718" s="150" cm="1">
        <f t="array" ref="BM1718">INDEX($K:$P,ROW(),MATCH(BM$3,$K$2:$P$2,0))</f>
        <v>0.5</v>
      </c>
      <c r="BN1718" s="150" cm="1">
        <f t="array" ref="BN1718">INDEX($K:$P,ROW(),MATCH(BN$3,$K$2:$P$2,0))</f>
        <v>0.5</v>
      </c>
      <c r="BO1718" s="150" cm="1">
        <f t="array" ref="BO1718">INDEX($K:$P,ROW(),MATCH(BO$3,$K$2:$P$2,0))</f>
        <v>0.5</v>
      </c>
      <c r="BP1718" s="150" cm="1">
        <f t="array" ref="BP1718">INDEX($K:$P,ROW(),MATCH(BP$3,$K$2:$P$2,0))</f>
        <v>0.5</v>
      </c>
      <c r="BQ1718" s="150" cm="1">
        <f t="array" ref="BQ1718">INDEX($K:$P,ROW(),MATCH(BQ$3,$K$2:$P$2,0))</f>
        <v>0.5</v>
      </c>
      <c r="BR1718" s="150" cm="1">
        <f t="array" ref="BR1718">INDEX($K:$P,ROW(),MATCH(BR$3,$K$2:$P$2,0))</f>
        <v>0.5</v>
      </c>
      <c r="BS1718" s="150" cm="1">
        <f t="array" ref="BS1718">INDEX($K:$P,ROW(),MATCH(BS$3,$K$2:$P$2,0))</f>
        <v>0.5</v>
      </c>
      <c r="BT1718" s="150" cm="1">
        <f t="array" ref="BT1718">INDEX($K:$P,ROW(),MATCH(BT$3,$K$2:$P$2,0))</f>
        <v>0.5</v>
      </c>
      <c r="BU1718" s="150" cm="1">
        <f t="array" ref="BU1718">INDEX($K:$P,ROW(),MATCH(BU$3,$K$2:$P$2,0))</f>
        <v>0.5</v>
      </c>
      <c r="BV1718" s="150" cm="1">
        <f t="array" ref="BV1718">INDEX($K:$P,ROW(),MATCH(BV$3,$K$2:$P$2,0))</f>
        <v>0.5</v>
      </c>
      <c r="BW1718" s="150" cm="1">
        <f t="array" ref="BW1718">INDEX($K:$P,ROW(),MATCH(BW$3,$K$2:$P$2,0))</f>
        <v>0.5</v>
      </c>
      <c r="BX1718" s="150" cm="1">
        <f t="array" ref="BX1718">INDEX($K:$P,ROW(),MATCH(BX$3,$K$2:$P$2,0))</f>
        <v>0.5</v>
      </c>
      <c r="BY1718" s="150" cm="1">
        <f t="array" ref="BY1718">INDEX($K:$P,ROW(),MATCH(BY$3,$K$2:$P$2,0))</f>
        <v>0.5</v>
      </c>
      <c r="BZ1718" s="150" cm="1">
        <f t="array" ref="BZ1718">INDEX($K:$P,ROW(),MATCH(BZ$3,$K$2:$P$2,0))</f>
        <v>0.5</v>
      </c>
      <c r="CA1718" s="150" cm="1">
        <f t="array" ref="CA1718">INDEX($K:$P,ROW(),MATCH(CA$3,$K$2:$P$2,0))</f>
        <v>0.5</v>
      </c>
      <c r="CB1718" s="150" cm="1">
        <f t="array" ref="CB1718">INDEX($K:$P,ROW(),MATCH(CB$3,$K$2:$P$2,0))</f>
        <v>0.5</v>
      </c>
      <c r="CC1718" s="150" cm="1">
        <f t="array" ref="CC1718">INDEX($K:$P,ROW(),MATCH(CC$3,$K$2:$P$2,0))</f>
        <v>0.5</v>
      </c>
      <c r="CD1718" s="150" cm="1">
        <f t="array" ref="CD1718">INDEX($K:$P,ROW(),MATCH(CD$3,$K$2:$P$2,0))</f>
        <v>0.5</v>
      </c>
      <c r="CE1718" s="150" cm="1">
        <f t="array" ref="CE1718">INDEX($K:$P,ROW(),MATCH(CE$3,$K$2:$P$2,0))</f>
        <v>0.5</v>
      </c>
      <c r="CF1718" s="150" cm="1">
        <f t="array" ref="CF1718">INDEX($K:$P,ROW(),MATCH(CF$3,$K$2:$P$2,0))</f>
        <v>0.5</v>
      </c>
      <c r="CG1718" s="150" cm="1">
        <f t="array" ref="CG1718">INDEX($K:$P,ROW(),MATCH(CG$3,$K$2:$P$2,0))</f>
        <v>0.5</v>
      </c>
      <c r="CH1718" s="150" cm="1">
        <f t="array" ref="CH1718">INDEX($K:$P,ROW(),MATCH(CH$3,$K$2:$P$2,0))</f>
        <v>0.5</v>
      </c>
      <c r="CI1718" s="150" cm="1">
        <f t="array" ref="CI1718">INDEX($K:$P,ROW(),MATCH(CI$3,$K$2:$P$2,0))</f>
        <v>0.5</v>
      </c>
      <c r="CJ1718" s="150" cm="1">
        <f t="array" ref="CJ1718">INDEX($K:$P,ROW(),MATCH(CJ$3,$K$2:$P$2,0))</f>
        <v>0.5</v>
      </c>
      <c r="CK1718" s="150" cm="1">
        <f t="array" ref="CK1718">INDEX($K:$P,ROW(),MATCH(CK$3,$K$2:$P$2,0))</f>
        <v>0.5</v>
      </c>
      <c r="CL1718" s="150" cm="1">
        <f t="array" ref="CL1718">INDEX($K:$P,ROW(),MATCH(CL$3,$K$2:$P$2,0))</f>
        <v>0.5</v>
      </c>
      <c r="CN1718" s="150"/>
      <c r="CO1718" s="150" t="e" cm="1">
        <f t="array" ref="CO1718">INDEX($K:$P,ROW(),MATCH(CO$3,$K$2:$P$2,0))</f>
        <v>#N/A</v>
      </c>
      <c r="CP1718" s="150" t="e" cm="1">
        <f t="array" ref="CP1718">INDEX($K:$P,ROW(),MATCH(CP$3,$K$2:$P$2,0))</f>
        <v>#N/A</v>
      </c>
      <c r="CQ1718" s="150" t="e" cm="1">
        <f t="array" ref="CQ1718">INDEX($K:$P,ROW(),MATCH(CQ$3,$K$2:$P$2,0))</f>
        <v>#N/A</v>
      </c>
      <c r="CR1718" s="150" t="e" cm="1">
        <f t="array" ref="CR1718">INDEX($K:$P,ROW(),MATCH(CR$3,$K$2:$P$2,0))</f>
        <v>#N/A</v>
      </c>
      <c r="CS1718" s="150" t="e" cm="1">
        <f t="array" ref="CS1718">INDEX($K:$P,ROW(),MATCH(CS$3,$K$2:$P$2,0))</f>
        <v>#N/A</v>
      </c>
      <c r="CT1718" s="150" t="e" cm="1">
        <f t="array" ref="CT1718">INDEX($K:$P,ROW(),MATCH(CT$3,$K$2:$P$2,0))</f>
        <v>#N/A</v>
      </c>
      <c r="CU1718" s="150" t="e" cm="1">
        <f t="array" ref="CU1718">INDEX($K:$P,ROW(),MATCH(CU$3,$K$2:$P$2,0))</f>
        <v>#N/A</v>
      </c>
      <c r="CV1718" s="150" t="e" cm="1">
        <f t="array" ref="CV1718">INDEX($K:$P,ROW(),MATCH(CV$3,$K$2:$P$2,0))</f>
        <v>#N/A</v>
      </c>
      <c r="CW1718" s="150" t="e" cm="1">
        <f t="array" ref="CW1718">INDEX($K:$P,ROW(),MATCH(CW$3,$K$2:$P$2,0))</f>
        <v>#N/A</v>
      </c>
      <c r="CX1718" s="150" t="e" cm="1">
        <f t="array" ref="CX1718">INDEX($K:$P,ROW(),MATCH(CX$3,$K$2:$P$2,0))</f>
        <v>#N/A</v>
      </c>
      <c r="CY1718" s="150" t="e" cm="1">
        <f t="array" ref="CY1718">INDEX($K:$P,ROW(),MATCH(CY$3,$K$2:$P$2,0))</f>
        <v>#N/A</v>
      </c>
      <c r="CZ1718" s="150" t="e" cm="1">
        <f t="array" ref="CZ1718">INDEX($K:$P,ROW(),MATCH(CZ$3,$K$2:$P$2,0))</f>
        <v>#N/A</v>
      </c>
      <c r="DA1718" s="150" t="e" cm="1">
        <f t="array" ref="DA1718">INDEX($K:$P,ROW(),MATCH(DA$3,$K$2:$P$2,0))</f>
        <v>#N/A</v>
      </c>
      <c r="DB1718" s="150" t="e" cm="1">
        <f t="array" ref="DB1718">INDEX($K:$P,ROW(),MATCH(DB$3,$K$2:$P$2,0))</f>
        <v>#N/A</v>
      </c>
      <c r="DC1718" s="150" t="e" cm="1">
        <f t="array" ref="DC1718">INDEX($K:$P,ROW(),MATCH(DC$3,$K$2:$P$2,0))</f>
        <v>#N/A</v>
      </c>
      <c r="DD1718" s="150" t="e" cm="1">
        <f t="array" ref="DD1718">INDEX($K:$P,ROW(),MATCH(DD$3,$K$2:$P$2,0))</f>
        <v>#N/A</v>
      </c>
      <c r="DE1718" s="150" t="e" cm="1">
        <f t="array" ref="DE1718">INDEX($K:$P,ROW(),MATCH(DE$3,$K$2:$P$2,0))</f>
        <v>#N/A</v>
      </c>
      <c r="DF1718" s="150" t="e" cm="1">
        <f t="array" ref="DF1718">INDEX($K:$P,ROW(),MATCH(DF$3,$K$2:$P$2,0))</f>
        <v>#N/A</v>
      </c>
      <c r="DG1718" s="150" t="e" cm="1">
        <f t="array" ref="DG1718">INDEX($K:$P,ROW(),MATCH(DG$3,$K$2:$P$2,0))</f>
        <v>#N/A</v>
      </c>
      <c r="DH1718" s="150" t="e" cm="1">
        <f t="array" ref="DH1718">INDEX($K:$P,ROW(),MATCH(DH$3,$K$2:$P$2,0))</f>
        <v>#N/A</v>
      </c>
      <c r="DI1718" s="150" t="e" cm="1">
        <f t="array" ref="DI1718">INDEX($K:$P,ROW(),MATCH(DI$3,$K$2:$P$2,0))</f>
        <v>#N/A</v>
      </c>
      <c r="DJ1718" s="150" t="e" cm="1">
        <f t="array" ref="DJ1718">INDEX($K:$P,ROW(),MATCH(DJ$3,$K$2:$P$2,0))</f>
        <v>#N/A</v>
      </c>
      <c r="DK1718" s="150" t="e" cm="1">
        <f t="array" ref="DK1718">INDEX($K:$P,ROW(),MATCH(DK$3,$K$2:$P$2,0))</f>
        <v>#N/A</v>
      </c>
      <c r="DL1718" s="150" t="e" cm="1">
        <f t="array" ref="DL1718">INDEX($K:$P,ROW(),MATCH(DL$3,$K$2:$P$2,0))</f>
        <v>#N/A</v>
      </c>
    </row>
    <row r="1719" spans="1:116" x14ac:dyDescent="0.4">
      <c r="A1719" s="12"/>
      <c r="B1719" s="319"/>
      <c r="C1719" s="319"/>
      <c r="D1719" s="317" t="s">
        <v>518</v>
      </c>
      <c r="E1719" s="317" t="str">
        <f t="shared" si="2383"/>
        <v>1719 SPLIT-SV-VR</v>
      </c>
      <c r="G1719" s="145" t="s">
        <v>62</v>
      </c>
      <c r="H1719" s="12"/>
      <c r="I1719" s="60"/>
      <c r="J1719" s="60"/>
      <c r="K1719" s="34">
        <f>1-SUM(K1717:K1718)</f>
        <v>0</v>
      </c>
      <c r="L1719" s="34">
        <f t="shared" ref="L1719:P1719" si="2385">1-SUM(L1717:L1718)</f>
        <v>0</v>
      </c>
      <c r="M1719" s="34">
        <f t="shared" si="2385"/>
        <v>0</v>
      </c>
      <c r="N1719" s="34">
        <f t="shared" si="2385"/>
        <v>0</v>
      </c>
      <c r="O1719" s="34">
        <f t="shared" si="2385"/>
        <v>0</v>
      </c>
      <c r="P1719" s="34">
        <f t="shared" si="2385"/>
        <v>0</v>
      </c>
      <c r="R1719" s="13"/>
      <c r="S1719" s="76"/>
      <c r="T1719" s="76"/>
      <c r="U1719" s="76"/>
      <c r="V1719" s="76"/>
      <c r="W1719" s="76"/>
      <c r="X1719" s="76"/>
      <c r="Y1719" s="76"/>
      <c r="Z1719" s="76"/>
      <c r="AA1719" s="76"/>
      <c r="AB1719" s="76"/>
      <c r="AC1719" s="76"/>
      <c r="AD1719" s="76"/>
      <c r="AE1719" s="76"/>
      <c r="AF1719" s="76"/>
      <c r="AG1719" s="76"/>
      <c r="AH1719" s="76"/>
      <c r="AI1719" s="76"/>
      <c r="AJ1719" s="76"/>
      <c r="AK1719" s="76"/>
      <c r="AL1719" s="76"/>
      <c r="AM1719" s="76"/>
      <c r="AN1719" s="76"/>
      <c r="AO1719" s="76"/>
      <c r="AP1719" s="76"/>
      <c r="AQ1719" s="76"/>
      <c r="AR1719" s="76"/>
      <c r="AS1719" s="76"/>
      <c r="AT1719" s="76"/>
      <c r="AU1719" s="76"/>
      <c r="AV1719" s="76"/>
      <c r="AW1719" s="76"/>
      <c r="AX1719" s="76"/>
      <c r="AY1719" s="76"/>
      <c r="AZ1719" s="76"/>
      <c r="BA1719" s="76"/>
      <c r="BB1719" s="76"/>
      <c r="BC1719" s="76"/>
      <c r="BD1719" s="76"/>
      <c r="BE1719" s="76"/>
      <c r="BF1719" s="76"/>
      <c r="BG1719" s="76"/>
      <c r="BH1719" s="76"/>
      <c r="BI1719" s="76"/>
      <c r="BJ1719" s="76"/>
      <c r="BK1719" s="76"/>
      <c r="BL1719" s="76"/>
      <c r="BM1719" s="76"/>
      <c r="BN1719" s="76"/>
      <c r="BO1719" s="76"/>
      <c r="BP1719" s="76"/>
      <c r="BQ1719" s="76"/>
      <c r="BR1719" s="76"/>
      <c r="BS1719" s="76"/>
      <c r="BT1719" s="76"/>
      <c r="BU1719" s="76"/>
      <c r="BV1719" s="76"/>
      <c r="BW1719" s="76"/>
      <c r="BX1719" s="76"/>
      <c r="BY1719" s="76"/>
      <c r="BZ1719" s="76"/>
      <c r="CA1719" s="76"/>
      <c r="CB1719" s="76"/>
      <c r="CC1719" s="76"/>
      <c r="CD1719" s="76"/>
      <c r="CE1719" s="76"/>
      <c r="CF1719" s="76"/>
      <c r="CG1719" s="76"/>
      <c r="CH1719" s="76"/>
      <c r="CI1719" s="76"/>
      <c r="CJ1719" s="76"/>
      <c r="CK1719" s="76"/>
      <c r="CL1719" s="76"/>
      <c r="CN1719" s="76"/>
      <c r="CO1719" s="76"/>
      <c r="CP1719" s="76"/>
      <c r="CQ1719" s="76"/>
      <c r="CR1719" s="76"/>
      <c r="CS1719" s="76"/>
      <c r="CT1719" s="76"/>
      <c r="CU1719" s="76"/>
      <c r="CV1719" s="76"/>
      <c r="CW1719" s="76"/>
      <c r="CX1719" s="76"/>
      <c r="CY1719" s="76"/>
      <c r="CZ1719" s="76"/>
      <c r="DA1719" s="76"/>
      <c r="DB1719" s="76"/>
      <c r="DC1719" s="76"/>
      <c r="DD1719" s="76"/>
      <c r="DE1719" s="76"/>
      <c r="DF1719" s="76"/>
      <c r="DG1719" s="76"/>
      <c r="DH1719" s="76"/>
      <c r="DI1719" s="76"/>
      <c r="DJ1719" s="76"/>
      <c r="DK1719" s="76"/>
      <c r="DL1719" s="76"/>
    </row>
    <row r="1720" spans="1:116" x14ac:dyDescent="0.4">
      <c r="A1720" s="12"/>
      <c r="B1720" s="319"/>
      <c r="C1720" s="319"/>
      <c r="D1720" s="317" t="s">
        <v>518</v>
      </c>
      <c r="E1720" s="317" t="str">
        <f t="shared" si="2383"/>
        <v>1720 SPLIT-SV-VR</v>
      </c>
      <c r="G1720" s="95"/>
      <c r="H1720" s="12"/>
      <c r="I1720" s="60"/>
      <c r="J1720" s="60"/>
      <c r="K1720" s="12"/>
      <c r="L1720" s="12"/>
      <c r="M1720" s="12"/>
      <c r="N1720" s="12"/>
      <c r="O1720" s="12"/>
      <c r="P1720" s="12"/>
      <c r="R1720" s="13"/>
      <c r="S1720" s="76"/>
      <c r="T1720" s="76"/>
      <c r="U1720" s="76"/>
      <c r="V1720" s="76"/>
      <c r="W1720" s="76"/>
      <c r="X1720" s="76"/>
      <c r="Y1720" s="76"/>
      <c r="Z1720" s="76"/>
      <c r="AA1720" s="76"/>
      <c r="AB1720" s="76"/>
      <c r="AC1720" s="76"/>
      <c r="AD1720" s="76"/>
      <c r="AE1720" s="76"/>
      <c r="AF1720" s="76"/>
      <c r="AG1720" s="76"/>
      <c r="AH1720" s="76"/>
      <c r="AI1720" s="76"/>
      <c r="AJ1720" s="76"/>
      <c r="AK1720" s="76"/>
      <c r="AL1720" s="76"/>
      <c r="AM1720" s="76"/>
      <c r="AN1720" s="76"/>
      <c r="AO1720" s="76"/>
      <c r="AP1720" s="76"/>
      <c r="AQ1720" s="76"/>
      <c r="AR1720" s="76"/>
      <c r="AS1720" s="76"/>
      <c r="AT1720" s="76"/>
      <c r="AU1720" s="76"/>
      <c r="AV1720" s="76"/>
      <c r="AW1720" s="76"/>
      <c r="AX1720" s="76"/>
      <c r="AY1720" s="76"/>
      <c r="AZ1720" s="76"/>
      <c r="BA1720" s="76"/>
      <c r="BB1720" s="76"/>
      <c r="BC1720" s="76"/>
      <c r="BD1720" s="76"/>
      <c r="BE1720" s="76"/>
      <c r="BF1720" s="76"/>
      <c r="BG1720" s="76"/>
      <c r="BH1720" s="76"/>
      <c r="BI1720" s="76"/>
      <c r="BJ1720" s="76"/>
      <c r="BK1720" s="76"/>
      <c r="BL1720" s="76"/>
      <c r="BM1720" s="76"/>
      <c r="BN1720" s="76"/>
      <c r="BO1720" s="76"/>
      <c r="BP1720" s="76"/>
      <c r="BQ1720" s="76"/>
      <c r="BR1720" s="76"/>
      <c r="BS1720" s="76"/>
      <c r="BT1720" s="76"/>
      <c r="BU1720" s="76"/>
      <c r="BV1720" s="76"/>
      <c r="BW1720" s="76"/>
      <c r="BX1720" s="76"/>
      <c r="BY1720" s="76"/>
      <c r="BZ1720" s="76"/>
      <c r="CA1720" s="76"/>
      <c r="CB1720" s="76"/>
      <c r="CC1720" s="76"/>
      <c r="CD1720" s="76"/>
      <c r="CE1720" s="76"/>
      <c r="CF1720" s="76"/>
      <c r="CG1720" s="76"/>
      <c r="CH1720" s="76"/>
      <c r="CI1720" s="76"/>
      <c r="CJ1720" s="76"/>
      <c r="CK1720" s="76"/>
      <c r="CL1720" s="76"/>
      <c r="CN1720" s="76"/>
      <c r="CO1720" s="76"/>
      <c r="CP1720" s="76"/>
      <c r="CQ1720" s="76"/>
      <c r="CR1720" s="76"/>
      <c r="CS1720" s="76"/>
      <c r="CT1720" s="76"/>
      <c r="CU1720" s="76"/>
      <c r="CV1720" s="76"/>
      <c r="CW1720" s="76"/>
      <c r="CX1720" s="76"/>
      <c r="CY1720" s="76"/>
      <c r="CZ1720" s="76"/>
      <c r="DA1720" s="76"/>
      <c r="DB1720" s="76"/>
      <c r="DC1720" s="76"/>
      <c r="DD1720" s="76"/>
      <c r="DE1720" s="76"/>
      <c r="DF1720" s="76"/>
      <c r="DG1720" s="76"/>
      <c r="DH1720" s="76"/>
      <c r="DI1720" s="76"/>
      <c r="DJ1720" s="76"/>
      <c r="DK1720" s="76"/>
      <c r="DL1720" s="76"/>
    </row>
    <row r="1721" spans="1:116" x14ac:dyDescent="0.4">
      <c r="A1721" s="12"/>
      <c r="B1721" s="319"/>
      <c r="C1721" s="319"/>
      <c r="D1721" s="317" t="s">
        <v>518</v>
      </c>
      <c r="E1721" s="317" t="str">
        <f t="shared" si="2383"/>
        <v>1721 SPLIT-SV-VR</v>
      </c>
      <c r="G1721" s="95" t="str">
        <f>"# of "&amp;G1746&amp;"s:"</f>
        <v># of procedures:</v>
      </c>
      <c r="H1721" s="12"/>
      <c r="I1721" s="60"/>
      <c r="J1721" s="60"/>
      <c r="K1721" s="12"/>
      <c r="L1721" s="12"/>
      <c r="M1721" s="12"/>
      <c r="N1721" s="12"/>
      <c r="O1721" s="12"/>
      <c r="P1721" s="12"/>
      <c r="R1721" s="13"/>
      <c r="S1721" s="76"/>
      <c r="T1721" s="76"/>
      <c r="U1721" s="76"/>
      <c r="V1721" s="76"/>
      <c r="W1721" s="76"/>
      <c r="X1721" s="76"/>
      <c r="Y1721" s="76"/>
      <c r="Z1721" s="76"/>
      <c r="AA1721" s="76"/>
      <c r="AB1721" s="76"/>
      <c r="AC1721" s="76"/>
      <c r="AD1721" s="76"/>
      <c r="AE1721" s="76"/>
      <c r="AF1721" s="76"/>
      <c r="AG1721" s="76"/>
      <c r="AH1721" s="76"/>
      <c r="AI1721" s="76"/>
      <c r="AJ1721" s="76"/>
      <c r="AK1721" s="76"/>
      <c r="AL1721" s="76"/>
      <c r="AM1721" s="76"/>
      <c r="AN1721" s="76"/>
      <c r="AO1721" s="76"/>
      <c r="AP1721" s="76"/>
      <c r="AQ1721" s="76"/>
      <c r="AR1721" s="76"/>
      <c r="AS1721" s="76"/>
      <c r="AT1721" s="76"/>
      <c r="AU1721" s="76"/>
      <c r="AV1721" s="76"/>
      <c r="AW1721" s="76"/>
      <c r="AX1721" s="76"/>
      <c r="AY1721" s="76"/>
      <c r="AZ1721" s="76"/>
      <c r="BA1721" s="76"/>
      <c r="BB1721" s="76"/>
      <c r="BC1721" s="76"/>
      <c r="BD1721" s="76"/>
      <c r="BE1721" s="76"/>
      <c r="BF1721" s="76"/>
      <c r="BG1721" s="76"/>
      <c r="BH1721" s="76"/>
      <c r="BI1721" s="76"/>
      <c r="BJ1721" s="76"/>
      <c r="BK1721" s="76"/>
      <c r="BL1721" s="76"/>
      <c r="BM1721" s="76"/>
      <c r="BN1721" s="76"/>
      <c r="BO1721" s="76"/>
      <c r="BP1721" s="76"/>
      <c r="BQ1721" s="76"/>
      <c r="BR1721" s="76"/>
      <c r="BS1721" s="76"/>
      <c r="BT1721" s="76"/>
      <c r="BU1721" s="76"/>
      <c r="BV1721" s="76"/>
      <c r="BW1721" s="76"/>
      <c r="BX1721" s="76"/>
      <c r="BY1721" s="76"/>
      <c r="BZ1721" s="76"/>
      <c r="CA1721" s="76"/>
      <c r="CB1721" s="76"/>
      <c r="CC1721" s="76"/>
      <c r="CD1721" s="76"/>
      <c r="CE1721" s="76"/>
      <c r="CF1721" s="76"/>
      <c r="CG1721" s="76"/>
      <c r="CH1721" s="76"/>
      <c r="CI1721" s="76"/>
      <c r="CJ1721" s="76"/>
      <c r="CK1721" s="76"/>
      <c r="CL1721" s="76"/>
      <c r="CN1721" s="76"/>
      <c r="CO1721" s="76"/>
      <c r="CP1721" s="76"/>
      <c r="CQ1721" s="76"/>
      <c r="CR1721" s="76"/>
      <c r="CS1721" s="76"/>
      <c r="CT1721" s="76"/>
      <c r="CU1721" s="76"/>
      <c r="CV1721" s="76"/>
      <c r="CW1721" s="76"/>
      <c r="CX1721" s="76"/>
      <c r="CY1721" s="76"/>
      <c r="CZ1721" s="76"/>
      <c r="DA1721" s="76"/>
      <c r="DB1721" s="76"/>
      <c r="DC1721" s="76"/>
      <c r="DD1721" s="76"/>
      <c r="DE1721" s="76"/>
      <c r="DF1721" s="76"/>
      <c r="DG1721" s="76"/>
      <c r="DH1721" s="76"/>
      <c r="DI1721" s="76"/>
      <c r="DJ1721" s="76"/>
      <c r="DK1721" s="76"/>
      <c r="DL1721" s="76"/>
    </row>
    <row r="1722" spans="1:116" x14ac:dyDescent="0.4">
      <c r="A1722" s="12"/>
      <c r="B1722" s="319"/>
      <c r="C1722" s="319"/>
      <c r="D1722" s="317" t="s">
        <v>518</v>
      </c>
      <c r="E1722" s="317" t="str">
        <f t="shared" si="2383"/>
        <v>1722 SPLIT-SV-VR</v>
      </c>
      <c r="G1722" s="145" t="str">
        <f>G1717</f>
        <v>Product A</v>
      </c>
      <c r="H1722" s="12"/>
      <c r="I1722" s="60"/>
      <c r="J1722" s="60"/>
      <c r="K1722" s="34">
        <f t="shared" ref="K1722:P1723" ca="1" si="2386">SUMIF($3:$3,K$2,1722:1722)</f>
        <v>30000</v>
      </c>
      <c r="L1722" s="34">
        <f t="shared" ca="1" si="2386"/>
        <v>30000</v>
      </c>
      <c r="M1722" s="34">
        <f t="shared" ca="1" si="2386"/>
        <v>30000</v>
      </c>
      <c r="N1722" s="34">
        <f t="shared" ca="1" si="2386"/>
        <v>30000</v>
      </c>
      <c r="O1722" s="34">
        <f t="shared" ca="1" si="2386"/>
        <v>30000</v>
      </c>
      <c r="P1722" s="34">
        <f t="shared" ca="1" si="2386"/>
        <v>30000</v>
      </c>
      <c r="R1722" s="13"/>
      <c r="S1722" s="76" cm="1">
        <f t="array" aca="1" ref="S1722" ca="1">S1717*INDIRECT(S1708)</f>
        <v>2500</v>
      </c>
      <c r="T1722" s="76" cm="1">
        <f t="array" aca="1" ref="T1722" ca="1">T1717*INDIRECT(T1708)</f>
        <v>2500</v>
      </c>
      <c r="U1722" s="76" cm="1">
        <f t="array" aca="1" ref="U1722" ca="1">U1717*INDIRECT(U1708)</f>
        <v>2500</v>
      </c>
      <c r="V1722" s="76" cm="1">
        <f t="array" aca="1" ref="V1722" ca="1">V1717*INDIRECT(V1708)</f>
        <v>2500</v>
      </c>
      <c r="W1722" s="76" cm="1">
        <f t="array" aca="1" ref="W1722" ca="1">W1717*INDIRECT(W1708)</f>
        <v>2500</v>
      </c>
      <c r="X1722" s="76" cm="1">
        <f t="array" aca="1" ref="X1722" ca="1">X1717*INDIRECT(X1708)</f>
        <v>2500</v>
      </c>
      <c r="Y1722" s="76" cm="1">
        <f t="array" aca="1" ref="Y1722" ca="1">Y1717*INDIRECT(Y1708)</f>
        <v>2500</v>
      </c>
      <c r="Z1722" s="76" cm="1">
        <f t="array" aca="1" ref="Z1722" ca="1">Z1717*INDIRECT(Z1708)</f>
        <v>2500</v>
      </c>
      <c r="AA1722" s="76" cm="1">
        <f t="array" aca="1" ref="AA1722" ca="1">AA1717*INDIRECT(AA1708)</f>
        <v>2500</v>
      </c>
      <c r="AB1722" s="76" cm="1">
        <f t="array" aca="1" ref="AB1722" ca="1">AB1717*INDIRECT(AB1708)</f>
        <v>2500</v>
      </c>
      <c r="AC1722" s="76" cm="1">
        <f t="array" aca="1" ref="AC1722" ca="1">AC1717*INDIRECT(AC1708)</f>
        <v>2500</v>
      </c>
      <c r="AD1722" s="76" cm="1">
        <f t="array" aca="1" ref="AD1722" ca="1">AD1717*INDIRECT(AD1708)</f>
        <v>2500</v>
      </c>
      <c r="AE1722" s="76" cm="1">
        <f t="array" aca="1" ref="AE1722" ca="1">AE1717*INDIRECT(AE1708)</f>
        <v>2500</v>
      </c>
      <c r="AF1722" s="76" cm="1">
        <f t="array" aca="1" ref="AF1722" ca="1">AF1717*INDIRECT(AF1708)</f>
        <v>2500</v>
      </c>
      <c r="AG1722" s="76" cm="1">
        <f t="array" aca="1" ref="AG1722" ca="1">AG1717*INDIRECT(AG1708)</f>
        <v>2500</v>
      </c>
      <c r="AH1722" s="76" cm="1">
        <f t="array" aca="1" ref="AH1722" ca="1">AH1717*INDIRECT(AH1708)</f>
        <v>2500</v>
      </c>
      <c r="AI1722" s="76" cm="1">
        <f t="array" aca="1" ref="AI1722" ca="1">AI1717*INDIRECT(AI1708)</f>
        <v>2500</v>
      </c>
      <c r="AJ1722" s="76" cm="1">
        <f t="array" aca="1" ref="AJ1722" ca="1">AJ1717*INDIRECT(AJ1708)</f>
        <v>2500</v>
      </c>
      <c r="AK1722" s="76" cm="1">
        <f t="array" aca="1" ref="AK1722" ca="1">AK1717*INDIRECT(AK1708)</f>
        <v>2500</v>
      </c>
      <c r="AL1722" s="76" cm="1">
        <f t="array" aca="1" ref="AL1722" ca="1">AL1717*INDIRECT(AL1708)</f>
        <v>2500</v>
      </c>
      <c r="AM1722" s="76" cm="1">
        <f t="array" aca="1" ref="AM1722" ca="1">AM1717*INDIRECT(AM1708)</f>
        <v>2500</v>
      </c>
      <c r="AN1722" s="76" cm="1">
        <f t="array" aca="1" ref="AN1722" ca="1">AN1717*INDIRECT(AN1708)</f>
        <v>2500</v>
      </c>
      <c r="AO1722" s="76" cm="1">
        <f t="array" aca="1" ref="AO1722" ca="1">AO1717*INDIRECT(AO1708)</f>
        <v>2500</v>
      </c>
      <c r="AP1722" s="76" cm="1">
        <f t="array" aca="1" ref="AP1722" ca="1">AP1717*INDIRECT(AP1708)</f>
        <v>2500</v>
      </c>
      <c r="AQ1722" s="76" cm="1">
        <f t="array" aca="1" ref="AQ1722" ca="1">AQ1717*INDIRECT(AQ1708)</f>
        <v>2500</v>
      </c>
      <c r="AR1722" s="76" cm="1">
        <f t="array" aca="1" ref="AR1722" ca="1">AR1717*INDIRECT(AR1708)</f>
        <v>2500</v>
      </c>
      <c r="AS1722" s="76" cm="1">
        <f t="array" aca="1" ref="AS1722" ca="1">AS1717*INDIRECT(AS1708)</f>
        <v>2500</v>
      </c>
      <c r="AT1722" s="76" cm="1">
        <f t="array" aca="1" ref="AT1722" ca="1">AT1717*INDIRECT(AT1708)</f>
        <v>2500</v>
      </c>
      <c r="AU1722" s="76" cm="1">
        <f t="array" aca="1" ref="AU1722" ca="1">AU1717*INDIRECT(AU1708)</f>
        <v>2500</v>
      </c>
      <c r="AV1722" s="76" cm="1">
        <f t="array" aca="1" ref="AV1722" ca="1">AV1717*INDIRECT(AV1708)</f>
        <v>2500</v>
      </c>
      <c r="AW1722" s="76" cm="1">
        <f t="array" aca="1" ref="AW1722" ca="1">AW1717*INDIRECT(AW1708)</f>
        <v>2500</v>
      </c>
      <c r="AX1722" s="76" cm="1">
        <f t="array" aca="1" ref="AX1722" ca="1">AX1717*INDIRECT(AX1708)</f>
        <v>2500</v>
      </c>
      <c r="AY1722" s="76" cm="1">
        <f t="array" aca="1" ref="AY1722" ca="1">AY1717*INDIRECT(AY1708)</f>
        <v>2500</v>
      </c>
      <c r="AZ1722" s="76" cm="1">
        <f t="array" aca="1" ref="AZ1722" ca="1">AZ1717*INDIRECT(AZ1708)</f>
        <v>2500</v>
      </c>
      <c r="BA1722" s="76" cm="1">
        <f t="array" aca="1" ref="BA1722" ca="1">BA1717*INDIRECT(BA1708)</f>
        <v>2500</v>
      </c>
      <c r="BB1722" s="76" cm="1">
        <f t="array" aca="1" ref="BB1722" ca="1">BB1717*INDIRECT(BB1708)</f>
        <v>2500</v>
      </c>
      <c r="BC1722" s="76" cm="1">
        <f t="array" aca="1" ref="BC1722" ca="1">BC1717*INDIRECT(BC1708)</f>
        <v>2500</v>
      </c>
      <c r="BD1722" s="76" cm="1">
        <f t="array" aca="1" ref="BD1722" ca="1">BD1717*INDIRECT(BD1708)</f>
        <v>2500</v>
      </c>
      <c r="BE1722" s="76" cm="1">
        <f t="array" aca="1" ref="BE1722" ca="1">BE1717*INDIRECT(BE1708)</f>
        <v>2500</v>
      </c>
      <c r="BF1722" s="76" cm="1">
        <f t="array" aca="1" ref="BF1722" ca="1">BF1717*INDIRECT(BF1708)</f>
        <v>2500</v>
      </c>
      <c r="BG1722" s="76" cm="1">
        <f t="array" aca="1" ref="BG1722" ca="1">BG1717*INDIRECT(BG1708)</f>
        <v>2500</v>
      </c>
      <c r="BH1722" s="76" cm="1">
        <f t="array" aca="1" ref="BH1722" ca="1">BH1717*INDIRECT(BH1708)</f>
        <v>2500</v>
      </c>
      <c r="BI1722" s="76" cm="1">
        <f t="array" aca="1" ref="BI1722" ca="1">BI1717*INDIRECT(BI1708)</f>
        <v>2500</v>
      </c>
      <c r="BJ1722" s="76" cm="1">
        <f t="array" aca="1" ref="BJ1722" ca="1">BJ1717*INDIRECT(BJ1708)</f>
        <v>2500</v>
      </c>
      <c r="BK1722" s="76" cm="1">
        <f t="array" aca="1" ref="BK1722" ca="1">BK1717*INDIRECT(BK1708)</f>
        <v>2500</v>
      </c>
      <c r="BL1722" s="76" cm="1">
        <f t="array" aca="1" ref="BL1722" ca="1">BL1717*INDIRECT(BL1708)</f>
        <v>2500</v>
      </c>
      <c r="BM1722" s="76" cm="1">
        <f t="array" aca="1" ref="BM1722" ca="1">BM1717*INDIRECT(BM1708)</f>
        <v>2500</v>
      </c>
      <c r="BN1722" s="76" cm="1">
        <f t="array" aca="1" ref="BN1722" ca="1">BN1717*INDIRECT(BN1708)</f>
        <v>2500</v>
      </c>
      <c r="BO1722" s="76" cm="1">
        <f t="array" aca="1" ref="BO1722" ca="1">BO1717*INDIRECT(BO1708)</f>
        <v>2500</v>
      </c>
      <c r="BP1722" s="76" cm="1">
        <f t="array" aca="1" ref="BP1722" ca="1">BP1717*INDIRECT(BP1708)</f>
        <v>2500</v>
      </c>
      <c r="BQ1722" s="76" cm="1">
        <f t="array" aca="1" ref="BQ1722" ca="1">BQ1717*INDIRECT(BQ1708)</f>
        <v>2500</v>
      </c>
      <c r="BR1722" s="76" cm="1">
        <f t="array" aca="1" ref="BR1722" ca="1">BR1717*INDIRECT(BR1708)</f>
        <v>2500</v>
      </c>
      <c r="BS1722" s="76" cm="1">
        <f t="array" aca="1" ref="BS1722" ca="1">BS1717*INDIRECT(BS1708)</f>
        <v>2500</v>
      </c>
      <c r="BT1722" s="76" cm="1">
        <f t="array" aca="1" ref="BT1722" ca="1">BT1717*INDIRECT(BT1708)</f>
        <v>2500</v>
      </c>
      <c r="BU1722" s="76" cm="1">
        <f t="array" aca="1" ref="BU1722" ca="1">BU1717*INDIRECT(BU1708)</f>
        <v>2500</v>
      </c>
      <c r="BV1722" s="76" cm="1">
        <f t="array" aca="1" ref="BV1722" ca="1">BV1717*INDIRECT(BV1708)</f>
        <v>2500</v>
      </c>
      <c r="BW1722" s="76" cm="1">
        <f t="array" aca="1" ref="BW1722" ca="1">BW1717*INDIRECT(BW1708)</f>
        <v>2500</v>
      </c>
      <c r="BX1722" s="76" cm="1">
        <f t="array" aca="1" ref="BX1722" ca="1">BX1717*INDIRECT(BX1708)</f>
        <v>2500</v>
      </c>
      <c r="BY1722" s="76" cm="1">
        <f t="array" aca="1" ref="BY1722" ca="1">BY1717*INDIRECT(BY1708)</f>
        <v>2500</v>
      </c>
      <c r="BZ1722" s="76" cm="1">
        <f t="array" aca="1" ref="BZ1722" ca="1">BZ1717*INDIRECT(BZ1708)</f>
        <v>2500</v>
      </c>
      <c r="CA1722" s="76" cm="1">
        <f t="array" aca="1" ref="CA1722" ca="1">CA1717*INDIRECT(CA1708)</f>
        <v>2500</v>
      </c>
      <c r="CB1722" s="76" cm="1">
        <f t="array" aca="1" ref="CB1722" ca="1">CB1717*INDIRECT(CB1708)</f>
        <v>2500</v>
      </c>
      <c r="CC1722" s="76" cm="1">
        <f t="array" aca="1" ref="CC1722" ca="1">CC1717*INDIRECT(CC1708)</f>
        <v>2500</v>
      </c>
      <c r="CD1722" s="76" cm="1">
        <f t="array" aca="1" ref="CD1722" ca="1">CD1717*INDIRECT(CD1708)</f>
        <v>2500</v>
      </c>
      <c r="CE1722" s="76" cm="1">
        <f t="array" aca="1" ref="CE1722" ca="1">CE1717*INDIRECT(CE1708)</f>
        <v>2500</v>
      </c>
      <c r="CF1722" s="76" cm="1">
        <f t="array" aca="1" ref="CF1722" ca="1">CF1717*INDIRECT(CF1708)</f>
        <v>2500</v>
      </c>
      <c r="CG1722" s="76" cm="1">
        <f t="array" aca="1" ref="CG1722" ca="1">CG1717*INDIRECT(CG1708)</f>
        <v>2500</v>
      </c>
      <c r="CH1722" s="76" cm="1">
        <f t="array" aca="1" ref="CH1722" ca="1">CH1717*INDIRECT(CH1708)</f>
        <v>2500</v>
      </c>
      <c r="CI1722" s="76" cm="1">
        <f t="array" aca="1" ref="CI1722" ca="1">CI1717*INDIRECT(CI1708)</f>
        <v>2500</v>
      </c>
      <c r="CJ1722" s="76" cm="1">
        <f t="array" aca="1" ref="CJ1722" ca="1">CJ1717*INDIRECT(CJ1708)</f>
        <v>2500</v>
      </c>
      <c r="CK1722" s="76" cm="1">
        <f t="array" aca="1" ref="CK1722" ca="1">CK1717*INDIRECT(CK1708)</f>
        <v>2500</v>
      </c>
      <c r="CL1722" s="76" cm="1">
        <f t="array" aca="1" ref="CL1722" ca="1">CL1717*INDIRECT(CL1708)</f>
        <v>2500</v>
      </c>
      <c r="CN1722" s="76"/>
      <c r="CO1722" s="76" t="e" cm="1">
        <f t="array" aca="1" ref="CO1722" ca="1">CO1717*INDIRECT(CO1708)</f>
        <v>#N/A</v>
      </c>
      <c r="CP1722" s="76" t="e" cm="1">
        <f t="array" aca="1" ref="CP1722" ca="1">CP1717*INDIRECT(CP1708)</f>
        <v>#N/A</v>
      </c>
      <c r="CQ1722" s="76" t="e" cm="1">
        <f t="array" aca="1" ref="CQ1722" ca="1">CQ1717*INDIRECT(CQ1708)</f>
        <v>#N/A</v>
      </c>
      <c r="CR1722" s="76" t="e" cm="1">
        <f t="array" aca="1" ref="CR1722" ca="1">CR1717*INDIRECT(CR1708)</f>
        <v>#N/A</v>
      </c>
      <c r="CS1722" s="76" t="e" cm="1">
        <f t="array" aca="1" ref="CS1722" ca="1">CS1717*INDIRECT(CS1708)</f>
        <v>#N/A</v>
      </c>
      <c r="CT1722" s="76" t="e" cm="1">
        <f t="array" aca="1" ref="CT1722" ca="1">CT1717*INDIRECT(CT1708)</f>
        <v>#N/A</v>
      </c>
      <c r="CU1722" s="76" t="e" cm="1">
        <f t="array" aca="1" ref="CU1722" ca="1">CU1717*INDIRECT(CU1708)</f>
        <v>#N/A</v>
      </c>
      <c r="CV1722" s="76" t="e" cm="1">
        <f t="array" aca="1" ref="CV1722" ca="1">CV1717*INDIRECT(CV1708)</f>
        <v>#N/A</v>
      </c>
      <c r="CW1722" s="76" t="e" cm="1">
        <f t="array" aca="1" ref="CW1722" ca="1">CW1717*INDIRECT(CW1708)</f>
        <v>#N/A</v>
      </c>
      <c r="CX1722" s="76" t="e" cm="1">
        <f t="array" aca="1" ref="CX1722" ca="1">CX1717*INDIRECT(CX1708)</f>
        <v>#N/A</v>
      </c>
      <c r="CY1722" s="76" t="e" cm="1">
        <f t="array" aca="1" ref="CY1722" ca="1">CY1717*INDIRECT(CY1708)</f>
        <v>#N/A</v>
      </c>
      <c r="CZ1722" s="76" t="e" cm="1">
        <f t="array" aca="1" ref="CZ1722" ca="1">CZ1717*INDIRECT(CZ1708)</f>
        <v>#N/A</v>
      </c>
      <c r="DA1722" s="76" t="e" cm="1">
        <f t="array" aca="1" ref="DA1722" ca="1">DA1717*INDIRECT(DA1708)</f>
        <v>#N/A</v>
      </c>
      <c r="DB1722" s="76" t="e" cm="1">
        <f t="array" aca="1" ref="DB1722" ca="1">DB1717*INDIRECT(DB1708)</f>
        <v>#N/A</v>
      </c>
      <c r="DC1722" s="76" t="e" cm="1">
        <f t="array" aca="1" ref="DC1722" ca="1">DC1717*INDIRECT(DC1708)</f>
        <v>#N/A</v>
      </c>
      <c r="DD1722" s="76" t="e" cm="1">
        <f t="array" aca="1" ref="DD1722" ca="1">DD1717*INDIRECT(DD1708)</f>
        <v>#N/A</v>
      </c>
      <c r="DE1722" s="76" t="e" cm="1">
        <f t="array" aca="1" ref="DE1722" ca="1">DE1717*INDIRECT(DE1708)</f>
        <v>#N/A</v>
      </c>
      <c r="DF1722" s="76" t="e" cm="1">
        <f t="array" aca="1" ref="DF1722" ca="1">DF1717*INDIRECT(DF1708)</f>
        <v>#N/A</v>
      </c>
      <c r="DG1722" s="76" t="e" cm="1">
        <f t="array" aca="1" ref="DG1722" ca="1">DG1717*INDIRECT(DG1708)</f>
        <v>#N/A</v>
      </c>
      <c r="DH1722" s="76" t="e" cm="1">
        <f t="array" aca="1" ref="DH1722" ca="1">DH1717*INDIRECT(DH1708)</f>
        <v>#N/A</v>
      </c>
      <c r="DI1722" s="76" t="e" cm="1">
        <f t="array" aca="1" ref="DI1722" ca="1">DI1717*INDIRECT(DI1708)</f>
        <v>#N/A</v>
      </c>
      <c r="DJ1722" s="76" t="e" cm="1">
        <f t="array" aca="1" ref="DJ1722" ca="1">DJ1717*INDIRECT(DJ1708)</f>
        <v>#N/A</v>
      </c>
      <c r="DK1722" s="76" t="e" cm="1">
        <f t="array" aca="1" ref="DK1722" ca="1">DK1717*INDIRECT(DK1708)</f>
        <v>#N/A</v>
      </c>
      <c r="DL1722" s="76" t="e" cm="1">
        <f t="array" aca="1" ref="DL1722" ca="1">DL1717*INDIRECT(DL1708)</f>
        <v>#N/A</v>
      </c>
    </row>
    <row r="1723" spans="1:116" x14ac:dyDescent="0.4">
      <c r="A1723" s="12"/>
      <c r="B1723" s="319"/>
      <c r="C1723" s="319"/>
      <c r="D1723" s="317" t="s">
        <v>518</v>
      </c>
      <c r="E1723" s="317" t="str">
        <f t="shared" si="2383"/>
        <v>1723 SPLIT-SV-VR</v>
      </c>
      <c r="G1723" s="145" t="str">
        <f>G1718</f>
        <v>Product B</v>
      </c>
      <c r="H1723" s="12"/>
      <c r="I1723" s="60"/>
      <c r="J1723" s="60"/>
      <c r="K1723" s="34">
        <f t="shared" ca="1" si="2386"/>
        <v>30000</v>
      </c>
      <c r="L1723" s="34">
        <f t="shared" ca="1" si="2386"/>
        <v>30000</v>
      </c>
      <c r="M1723" s="34">
        <f t="shared" ca="1" si="2386"/>
        <v>30000</v>
      </c>
      <c r="N1723" s="34">
        <f t="shared" ca="1" si="2386"/>
        <v>30000</v>
      </c>
      <c r="O1723" s="34">
        <f t="shared" ca="1" si="2386"/>
        <v>30000</v>
      </c>
      <c r="P1723" s="34">
        <f t="shared" ca="1" si="2386"/>
        <v>30000</v>
      </c>
      <c r="R1723" s="13"/>
      <c r="S1723" s="76" cm="1">
        <f t="array" aca="1" ref="S1723" ca="1">S1718*INDIRECT(S1708)</f>
        <v>2500</v>
      </c>
      <c r="T1723" s="76" cm="1">
        <f t="array" aca="1" ref="T1723" ca="1">T1718*INDIRECT(T1708)</f>
        <v>2500</v>
      </c>
      <c r="U1723" s="76" cm="1">
        <f t="array" aca="1" ref="U1723" ca="1">U1718*INDIRECT(U1708)</f>
        <v>2500</v>
      </c>
      <c r="V1723" s="76" cm="1">
        <f t="array" aca="1" ref="V1723" ca="1">V1718*INDIRECT(V1708)</f>
        <v>2500</v>
      </c>
      <c r="W1723" s="76" cm="1">
        <f t="array" aca="1" ref="W1723" ca="1">W1718*INDIRECT(W1708)</f>
        <v>2500</v>
      </c>
      <c r="X1723" s="76" cm="1">
        <f t="array" aca="1" ref="X1723" ca="1">X1718*INDIRECT(X1708)</f>
        <v>2500</v>
      </c>
      <c r="Y1723" s="76" cm="1">
        <f t="array" aca="1" ref="Y1723" ca="1">Y1718*INDIRECT(Y1708)</f>
        <v>2500</v>
      </c>
      <c r="Z1723" s="76" cm="1">
        <f t="array" aca="1" ref="Z1723" ca="1">Z1718*INDIRECT(Z1708)</f>
        <v>2500</v>
      </c>
      <c r="AA1723" s="76" cm="1">
        <f t="array" aca="1" ref="AA1723" ca="1">AA1718*INDIRECT(AA1708)</f>
        <v>2500</v>
      </c>
      <c r="AB1723" s="76" cm="1">
        <f t="array" aca="1" ref="AB1723" ca="1">AB1718*INDIRECT(AB1708)</f>
        <v>2500</v>
      </c>
      <c r="AC1723" s="76" cm="1">
        <f t="array" aca="1" ref="AC1723" ca="1">AC1718*INDIRECT(AC1708)</f>
        <v>2500</v>
      </c>
      <c r="AD1723" s="76" cm="1">
        <f t="array" aca="1" ref="AD1723" ca="1">AD1718*INDIRECT(AD1708)</f>
        <v>2500</v>
      </c>
      <c r="AE1723" s="76" cm="1">
        <f t="array" aca="1" ref="AE1723" ca="1">AE1718*INDIRECT(AE1708)</f>
        <v>2500</v>
      </c>
      <c r="AF1723" s="76" cm="1">
        <f t="array" aca="1" ref="AF1723" ca="1">AF1718*INDIRECT(AF1708)</f>
        <v>2500</v>
      </c>
      <c r="AG1723" s="76" cm="1">
        <f t="array" aca="1" ref="AG1723" ca="1">AG1718*INDIRECT(AG1708)</f>
        <v>2500</v>
      </c>
      <c r="AH1723" s="76" cm="1">
        <f t="array" aca="1" ref="AH1723" ca="1">AH1718*INDIRECT(AH1708)</f>
        <v>2500</v>
      </c>
      <c r="AI1723" s="76" cm="1">
        <f t="array" aca="1" ref="AI1723" ca="1">AI1718*INDIRECT(AI1708)</f>
        <v>2500</v>
      </c>
      <c r="AJ1723" s="76" cm="1">
        <f t="array" aca="1" ref="AJ1723" ca="1">AJ1718*INDIRECT(AJ1708)</f>
        <v>2500</v>
      </c>
      <c r="AK1723" s="76" cm="1">
        <f t="array" aca="1" ref="AK1723" ca="1">AK1718*INDIRECT(AK1708)</f>
        <v>2500</v>
      </c>
      <c r="AL1723" s="76" cm="1">
        <f t="array" aca="1" ref="AL1723" ca="1">AL1718*INDIRECT(AL1708)</f>
        <v>2500</v>
      </c>
      <c r="AM1723" s="76" cm="1">
        <f t="array" aca="1" ref="AM1723" ca="1">AM1718*INDIRECT(AM1708)</f>
        <v>2500</v>
      </c>
      <c r="AN1723" s="76" cm="1">
        <f t="array" aca="1" ref="AN1723" ca="1">AN1718*INDIRECT(AN1708)</f>
        <v>2500</v>
      </c>
      <c r="AO1723" s="76" cm="1">
        <f t="array" aca="1" ref="AO1723" ca="1">AO1718*INDIRECT(AO1708)</f>
        <v>2500</v>
      </c>
      <c r="AP1723" s="76" cm="1">
        <f t="array" aca="1" ref="AP1723" ca="1">AP1718*INDIRECT(AP1708)</f>
        <v>2500</v>
      </c>
      <c r="AQ1723" s="76" cm="1">
        <f t="array" aca="1" ref="AQ1723" ca="1">AQ1718*INDIRECT(AQ1708)</f>
        <v>2500</v>
      </c>
      <c r="AR1723" s="76" cm="1">
        <f t="array" aca="1" ref="AR1723" ca="1">AR1718*INDIRECT(AR1708)</f>
        <v>2500</v>
      </c>
      <c r="AS1723" s="76" cm="1">
        <f t="array" aca="1" ref="AS1723" ca="1">AS1718*INDIRECT(AS1708)</f>
        <v>2500</v>
      </c>
      <c r="AT1723" s="76" cm="1">
        <f t="array" aca="1" ref="AT1723" ca="1">AT1718*INDIRECT(AT1708)</f>
        <v>2500</v>
      </c>
      <c r="AU1723" s="76" cm="1">
        <f t="array" aca="1" ref="AU1723" ca="1">AU1718*INDIRECT(AU1708)</f>
        <v>2500</v>
      </c>
      <c r="AV1723" s="76" cm="1">
        <f t="array" aca="1" ref="AV1723" ca="1">AV1718*INDIRECT(AV1708)</f>
        <v>2500</v>
      </c>
      <c r="AW1723" s="76" cm="1">
        <f t="array" aca="1" ref="AW1723" ca="1">AW1718*INDIRECT(AW1708)</f>
        <v>2500</v>
      </c>
      <c r="AX1723" s="76" cm="1">
        <f t="array" aca="1" ref="AX1723" ca="1">AX1718*INDIRECT(AX1708)</f>
        <v>2500</v>
      </c>
      <c r="AY1723" s="76" cm="1">
        <f t="array" aca="1" ref="AY1723" ca="1">AY1718*INDIRECT(AY1708)</f>
        <v>2500</v>
      </c>
      <c r="AZ1723" s="76" cm="1">
        <f t="array" aca="1" ref="AZ1723" ca="1">AZ1718*INDIRECT(AZ1708)</f>
        <v>2500</v>
      </c>
      <c r="BA1723" s="76" cm="1">
        <f t="array" aca="1" ref="BA1723" ca="1">BA1718*INDIRECT(BA1708)</f>
        <v>2500</v>
      </c>
      <c r="BB1723" s="76" cm="1">
        <f t="array" aca="1" ref="BB1723" ca="1">BB1718*INDIRECT(BB1708)</f>
        <v>2500</v>
      </c>
      <c r="BC1723" s="76" cm="1">
        <f t="array" aca="1" ref="BC1723" ca="1">BC1718*INDIRECT(BC1708)</f>
        <v>2500</v>
      </c>
      <c r="BD1723" s="76" cm="1">
        <f t="array" aca="1" ref="BD1723" ca="1">BD1718*INDIRECT(BD1708)</f>
        <v>2500</v>
      </c>
      <c r="BE1723" s="76" cm="1">
        <f t="array" aca="1" ref="BE1723" ca="1">BE1718*INDIRECT(BE1708)</f>
        <v>2500</v>
      </c>
      <c r="BF1723" s="76" cm="1">
        <f t="array" aca="1" ref="BF1723" ca="1">BF1718*INDIRECT(BF1708)</f>
        <v>2500</v>
      </c>
      <c r="BG1723" s="76" cm="1">
        <f t="array" aca="1" ref="BG1723" ca="1">BG1718*INDIRECT(BG1708)</f>
        <v>2500</v>
      </c>
      <c r="BH1723" s="76" cm="1">
        <f t="array" aca="1" ref="BH1723" ca="1">BH1718*INDIRECT(BH1708)</f>
        <v>2500</v>
      </c>
      <c r="BI1723" s="76" cm="1">
        <f t="array" aca="1" ref="BI1723" ca="1">BI1718*INDIRECT(BI1708)</f>
        <v>2500</v>
      </c>
      <c r="BJ1723" s="76" cm="1">
        <f t="array" aca="1" ref="BJ1723" ca="1">BJ1718*INDIRECT(BJ1708)</f>
        <v>2500</v>
      </c>
      <c r="BK1723" s="76" cm="1">
        <f t="array" aca="1" ref="BK1723" ca="1">BK1718*INDIRECT(BK1708)</f>
        <v>2500</v>
      </c>
      <c r="BL1723" s="76" cm="1">
        <f t="array" aca="1" ref="BL1723" ca="1">BL1718*INDIRECT(BL1708)</f>
        <v>2500</v>
      </c>
      <c r="BM1723" s="76" cm="1">
        <f t="array" aca="1" ref="BM1723" ca="1">BM1718*INDIRECT(BM1708)</f>
        <v>2500</v>
      </c>
      <c r="BN1723" s="76" cm="1">
        <f t="array" aca="1" ref="BN1723" ca="1">BN1718*INDIRECT(BN1708)</f>
        <v>2500</v>
      </c>
      <c r="BO1723" s="76" cm="1">
        <f t="array" aca="1" ref="BO1723" ca="1">BO1718*INDIRECT(BO1708)</f>
        <v>2500</v>
      </c>
      <c r="BP1723" s="76" cm="1">
        <f t="array" aca="1" ref="BP1723" ca="1">BP1718*INDIRECT(BP1708)</f>
        <v>2500</v>
      </c>
      <c r="BQ1723" s="76" cm="1">
        <f t="array" aca="1" ref="BQ1723" ca="1">BQ1718*INDIRECT(BQ1708)</f>
        <v>2500</v>
      </c>
      <c r="BR1723" s="76" cm="1">
        <f t="array" aca="1" ref="BR1723" ca="1">BR1718*INDIRECT(BR1708)</f>
        <v>2500</v>
      </c>
      <c r="BS1723" s="76" cm="1">
        <f t="array" aca="1" ref="BS1723" ca="1">BS1718*INDIRECT(BS1708)</f>
        <v>2500</v>
      </c>
      <c r="BT1723" s="76" cm="1">
        <f t="array" aca="1" ref="BT1723" ca="1">BT1718*INDIRECT(BT1708)</f>
        <v>2500</v>
      </c>
      <c r="BU1723" s="76" cm="1">
        <f t="array" aca="1" ref="BU1723" ca="1">BU1718*INDIRECT(BU1708)</f>
        <v>2500</v>
      </c>
      <c r="BV1723" s="76" cm="1">
        <f t="array" aca="1" ref="BV1723" ca="1">BV1718*INDIRECT(BV1708)</f>
        <v>2500</v>
      </c>
      <c r="BW1723" s="76" cm="1">
        <f t="array" aca="1" ref="BW1723" ca="1">BW1718*INDIRECT(BW1708)</f>
        <v>2500</v>
      </c>
      <c r="BX1723" s="76" cm="1">
        <f t="array" aca="1" ref="BX1723" ca="1">BX1718*INDIRECT(BX1708)</f>
        <v>2500</v>
      </c>
      <c r="BY1723" s="76" cm="1">
        <f t="array" aca="1" ref="BY1723" ca="1">BY1718*INDIRECT(BY1708)</f>
        <v>2500</v>
      </c>
      <c r="BZ1723" s="76" cm="1">
        <f t="array" aca="1" ref="BZ1723" ca="1">BZ1718*INDIRECT(BZ1708)</f>
        <v>2500</v>
      </c>
      <c r="CA1723" s="76" cm="1">
        <f t="array" aca="1" ref="CA1723" ca="1">CA1718*INDIRECT(CA1708)</f>
        <v>2500</v>
      </c>
      <c r="CB1723" s="76" cm="1">
        <f t="array" aca="1" ref="CB1723" ca="1">CB1718*INDIRECT(CB1708)</f>
        <v>2500</v>
      </c>
      <c r="CC1723" s="76" cm="1">
        <f t="array" aca="1" ref="CC1723" ca="1">CC1718*INDIRECT(CC1708)</f>
        <v>2500</v>
      </c>
      <c r="CD1723" s="76" cm="1">
        <f t="array" aca="1" ref="CD1723" ca="1">CD1718*INDIRECT(CD1708)</f>
        <v>2500</v>
      </c>
      <c r="CE1723" s="76" cm="1">
        <f t="array" aca="1" ref="CE1723" ca="1">CE1718*INDIRECT(CE1708)</f>
        <v>2500</v>
      </c>
      <c r="CF1723" s="76" cm="1">
        <f t="array" aca="1" ref="CF1723" ca="1">CF1718*INDIRECT(CF1708)</f>
        <v>2500</v>
      </c>
      <c r="CG1723" s="76" cm="1">
        <f t="array" aca="1" ref="CG1723" ca="1">CG1718*INDIRECT(CG1708)</f>
        <v>2500</v>
      </c>
      <c r="CH1723" s="76" cm="1">
        <f t="array" aca="1" ref="CH1723" ca="1">CH1718*INDIRECT(CH1708)</f>
        <v>2500</v>
      </c>
      <c r="CI1723" s="76" cm="1">
        <f t="array" aca="1" ref="CI1723" ca="1">CI1718*INDIRECT(CI1708)</f>
        <v>2500</v>
      </c>
      <c r="CJ1723" s="76" cm="1">
        <f t="array" aca="1" ref="CJ1723" ca="1">CJ1718*INDIRECT(CJ1708)</f>
        <v>2500</v>
      </c>
      <c r="CK1723" s="76" cm="1">
        <f t="array" aca="1" ref="CK1723" ca="1">CK1718*INDIRECT(CK1708)</f>
        <v>2500</v>
      </c>
      <c r="CL1723" s="76" cm="1">
        <f t="array" aca="1" ref="CL1723" ca="1">CL1718*INDIRECT(CL1708)</f>
        <v>2500</v>
      </c>
      <c r="CN1723" s="76"/>
      <c r="CO1723" s="76" t="e" cm="1">
        <f t="array" aca="1" ref="CO1723" ca="1">CO1718*INDIRECT(CO1708)</f>
        <v>#N/A</v>
      </c>
      <c r="CP1723" s="76" t="e" cm="1">
        <f t="array" aca="1" ref="CP1723" ca="1">CP1718*INDIRECT(CP1708)</f>
        <v>#N/A</v>
      </c>
      <c r="CQ1723" s="76" t="e" cm="1">
        <f t="array" aca="1" ref="CQ1723" ca="1">CQ1718*INDIRECT(CQ1708)</f>
        <v>#N/A</v>
      </c>
      <c r="CR1723" s="76" t="e" cm="1">
        <f t="array" aca="1" ref="CR1723" ca="1">CR1718*INDIRECT(CR1708)</f>
        <v>#N/A</v>
      </c>
      <c r="CS1723" s="76" t="e" cm="1">
        <f t="array" aca="1" ref="CS1723" ca="1">CS1718*INDIRECT(CS1708)</f>
        <v>#N/A</v>
      </c>
      <c r="CT1723" s="76" t="e" cm="1">
        <f t="array" aca="1" ref="CT1723" ca="1">CT1718*INDIRECT(CT1708)</f>
        <v>#N/A</v>
      </c>
      <c r="CU1723" s="76" t="e" cm="1">
        <f t="array" aca="1" ref="CU1723" ca="1">CU1718*INDIRECT(CU1708)</f>
        <v>#N/A</v>
      </c>
      <c r="CV1723" s="76" t="e" cm="1">
        <f t="array" aca="1" ref="CV1723" ca="1">CV1718*INDIRECT(CV1708)</f>
        <v>#N/A</v>
      </c>
      <c r="CW1723" s="76" t="e" cm="1">
        <f t="array" aca="1" ref="CW1723" ca="1">CW1718*INDIRECT(CW1708)</f>
        <v>#N/A</v>
      </c>
      <c r="CX1723" s="76" t="e" cm="1">
        <f t="array" aca="1" ref="CX1723" ca="1">CX1718*INDIRECT(CX1708)</f>
        <v>#N/A</v>
      </c>
      <c r="CY1723" s="76" t="e" cm="1">
        <f t="array" aca="1" ref="CY1723" ca="1">CY1718*INDIRECT(CY1708)</f>
        <v>#N/A</v>
      </c>
      <c r="CZ1723" s="76" t="e" cm="1">
        <f t="array" aca="1" ref="CZ1723" ca="1">CZ1718*INDIRECT(CZ1708)</f>
        <v>#N/A</v>
      </c>
      <c r="DA1723" s="76" t="e" cm="1">
        <f t="array" aca="1" ref="DA1723" ca="1">DA1718*INDIRECT(DA1708)</f>
        <v>#N/A</v>
      </c>
      <c r="DB1723" s="76" t="e" cm="1">
        <f t="array" aca="1" ref="DB1723" ca="1">DB1718*INDIRECT(DB1708)</f>
        <v>#N/A</v>
      </c>
      <c r="DC1723" s="76" t="e" cm="1">
        <f t="array" aca="1" ref="DC1723" ca="1">DC1718*INDIRECT(DC1708)</f>
        <v>#N/A</v>
      </c>
      <c r="DD1723" s="76" t="e" cm="1">
        <f t="array" aca="1" ref="DD1723" ca="1">DD1718*INDIRECT(DD1708)</f>
        <v>#N/A</v>
      </c>
      <c r="DE1723" s="76" t="e" cm="1">
        <f t="array" aca="1" ref="DE1723" ca="1">DE1718*INDIRECT(DE1708)</f>
        <v>#N/A</v>
      </c>
      <c r="DF1723" s="76" t="e" cm="1">
        <f t="array" aca="1" ref="DF1723" ca="1">DF1718*INDIRECT(DF1708)</f>
        <v>#N/A</v>
      </c>
      <c r="DG1723" s="76" t="e" cm="1">
        <f t="array" aca="1" ref="DG1723" ca="1">DG1718*INDIRECT(DG1708)</f>
        <v>#N/A</v>
      </c>
      <c r="DH1723" s="76" t="e" cm="1">
        <f t="array" aca="1" ref="DH1723" ca="1">DH1718*INDIRECT(DH1708)</f>
        <v>#N/A</v>
      </c>
      <c r="DI1723" s="76" t="e" cm="1">
        <f t="array" aca="1" ref="DI1723" ca="1">DI1718*INDIRECT(DI1708)</f>
        <v>#N/A</v>
      </c>
      <c r="DJ1723" s="76" t="e" cm="1">
        <f t="array" aca="1" ref="DJ1723" ca="1">DJ1718*INDIRECT(DJ1708)</f>
        <v>#N/A</v>
      </c>
      <c r="DK1723" s="76" t="e" cm="1">
        <f t="array" aca="1" ref="DK1723" ca="1">DK1718*INDIRECT(DK1708)</f>
        <v>#N/A</v>
      </c>
      <c r="DL1723" s="76" t="e" cm="1">
        <f t="array" aca="1" ref="DL1723" ca="1">DL1718*INDIRECT(DL1708)</f>
        <v>#N/A</v>
      </c>
    </row>
    <row r="1724" spans="1:116" x14ac:dyDescent="0.4">
      <c r="A1724" s="12"/>
      <c r="B1724" s="319"/>
      <c r="C1724" s="319"/>
      <c r="D1724" s="317" t="s">
        <v>518</v>
      </c>
      <c r="E1724" s="317" t="str">
        <f t="shared" si="2383"/>
        <v>1724 SPLIT-SV-VR</v>
      </c>
      <c r="G1724" s="127"/>
      <c r="H1724" s="12"/>
      <c r="I1724" s="60"/>
      <c r="J1724" s="60"/>
      <c r="K1724" s="12"/>
      <c r="L1724" s="12"/>
      <c r="M1724" s="12"/>
      <c r="N1724" s="12"/>
      <c r="O1724" s="12"/>
      <c r="P1724" s="12"/>
      <c r="R1724" s="13"/>
      <c r="S1724" s="76"/>
      <c r="T1724" s="76"/>
      <c r="U1724" s="76"/>
      <c r="V1724" s="76"/>
      <c r="W1724" s="76"/>
      <c r="X1724" s="76"/>
      <c r="Y1724" s="76"/>
      <c r="Z1724" s="76"/>
      <c r="AA1724" s="76"/>
      <c r="AB1724" s="76"/>
      <c r="AC1724" s="76"/>
      <c r="AD1724" s="76"/>
      <c r="AE1724" s="76"/>
      <c r="AF1724" s="76"/>
      <c r="AG1724" s="76"/>
      <c r="AH1724" s="76"/>
      <c r="AI1724" s="76"/>
      <c r="AJ1724" s="76"/>
      <c r="AK1724" s="76"/>
      <c r="AL1724" s="76"/>
      <c r="AM1724" s="76"/>
      <c r="AN1724" s="76"/>
      <c r="AO1724" s="76"/>
      <c r="AP1724" s="76"/>
      <c r="AQ1724" s="76"/>
      <c r="AR1724" s="76"/>
      <c r="AS1724" s="76"/>
      <c r="AT1724" s="76"/>
      <c r="AU1724" s="76"/>
      <c r="AV1724" s="76"/>
      <c r="AW1724" s="76"/>
      <c r="AX1724" s="76"/>
      <c r="AY1724" s="76"/>
      <c r="AZ1724" s="76"/>
      <c r="BA1724" s="76"/>
      <c r="BB1724" s="76"/>
      <c r="BC1724" s="76"/>
      <c r="BD1724" s="76"/>
      <c r="BE1724" s="76"/>
      <c r="BF1724" s="76"/>
      <c r="BG1724" s="76"/>
      <c r="BH1724" s="76"/>
      <c r="BI1724" s="76"/>
      <c r="BJ1724" s="76"/>
      <c r="BK1724" s="76"/>
      <c r="BL1724" s="76"/>
      <c r="BM1724" s="76"/>
      <c r="BN1724" s="76"/>
      <c r="BO1724" s="76"/>
      <c r="BP1724" s="76"/>
      <c r="BQ1724" s="76"/>
      <c r="BR1724" s="76"/>
      <c r="BS1724" s="76"/>
      <c r="BT1724" s="76"/>
      <c r="BU1724" s="76"/>
      <c r="BV1724" s="76"/>
      <c r="BW1724" s="76"/>
      <c r="BX1724" s="76"/>
      <c r="BY1724" s="76"/>
      <c r="BZ1724" s="76"/>
      <c r="CA1724" s="76"/>
      <c r="CB1724" s="76"/>
      <c r="CC1724" s="76"/>
      <c r="CD1724" s="76"/>
      <c r="CE1724" s="76"/>
      <c r="CF1724" s="76"/>
      <c r="CG1724" s="76"/>
      <c r="CH1724" s="76"/>
      <c r="CI1724" s="76"/>
      <c r="CJ1724" s="76"/>
      <c r="CK1724" s="76"/>
      <c r="CL1724" s="76"/>
      <c r="CN1724" s="76"/>
      <c r="CO1724" s="76"/>
      <c r="CP1724" s="76"/>
      <c r="CQ1724" s="76"/>
      <c r="CR1724" s="76"/>
      <c r="CS1724" s="76"/>
      <c r="CT1724" s="76"/>
      <c r="CU1724" s="76"/>
      <c r="CV1724" s="76"/>
      <c r="CW1724" s="76"/>
      <c r="CX1724" s="76"/>
      <c r="CY1724" s="76"/>
      <c r="CZ1724" s="76"/>
      <c r="DA1724" s="76"/>
      <c r="DB1724" s="76"/>
      <c r="DC1724" s="76"/>
      <c r="DD1724" s="76"/>
      <c r="DE1724" s="76"/>
      <c r="DF1724" s="76"/>
      <c r="DG1724" s="76"/>
      <c r="DH1724" s="76"/>
      <c r="DI1724" s="76"/>
      <c r="DJ1724" s="76"/>
      <c r="DK1724" s="76"/>
      <c r="DL1724" s="76"/>
    </row>
    <row r="1725" spans="1:116" x14ac:dyDescent="0.4">
      <c r="A1725" s="12"/>
      <c r="B1725" s="319"/>
      <c r="C1725" s="319"/>
      <c r="D1725" s="317" t="s">
        <v>518</v>
      </c>
      <c r="E1725" s="317" t="str">
        <f t="shared" si="2383"/>
        <v>1725 SPLIT-SV-VR</v>
      </c>
      <c r="G1725" s="95" t="str">
        <f>"Price/"&amp;G1746&amp;":"</f>
        <v>Price/procedure:</v>
      </c>
      <c r="H1725" s="12"/>
      <c r="I1725" s="60"/>
      <c r="J1725" s="60"/>
      <c r="K1725" s="12"/>
      <c r="L1725" s="12"/>
      <c r="M1725" s="12"/>
      <c r="N1725" s="12"/>
      <c r="O1725" s="12"/>
      <c r="P1725" s="12"/>
      <c r="R1725" s="13"/>
      <c r="S1725" s="76"/>
      <c r="T1725" s="76"/>
      <c r="U1725" s="76"/>
      <c r="V1725" s="76"/>
      <c r="W1725" s="76"/>
      <c r="X1725" s="76"/>
      <c r="Y1725" s="76"/>
      <c r="Z1725" s="76"/>
      <c r="AA1725" s="76"/>
      <c r="AB1725" s="76"/>
      <c r="AC1725" s="76"/>
      <c r="AD1725" s="76"/>
      <c r="AE1725" s="76"/>
      <c r="AF1725" s="76"/>
      <c r="AG1725" s="76"/>
      <c r="AH1725" s="76"/>
      <c r="AI1725" s="76"/>
      <c r="AJ1725" s="76"/>
      <c r="AK1725" s="76"/>
      <c r="AL1725" s="76"/>
      <c r="AM1725" s="76"/>
      <c r="AN1725" s="76"/>
      <c r="AO1725" s="76"/>
      <c r="AP1725" s="76"/>
      <c r="AQ1725" s="76"/>
      <c r="AR1725" s="76"/>
      <c r="AS1725" s="76"/>
      <c r="AT1725" s="76"/>
      <c r="AU1725" s="76"/>
      <c r="AV1725" s="76"/>
      <c r="AW1725" s="76"/>
      <c r="AX1725" s="76"/>
      <c r="AY1725" s="76"/>
      <c r="AZ1725" s="76"/>
      <c r="BA1725" s="76"/>
      <c r="BB1725" s="76"/>
      <c r="BC1725" s="76"/>
      <c r="BD1725" s="76"/>
      <c r="BE1725" s="76"/>
      <c r="BF1725" s="76"/>
      <c r="BG1725" s="76"/>
      <c r="BH1725" s="76"/>
      <c r="BI1725" s="76"/>
      <c r="BJ1725" s="76"/>
      <c r="BK1725" s="76"/>
      <c r="BL1725" s="76"/>
      <c r="BM1725" s="76"/>
      <c r="BN1725" s="76"/>
      <c r="BO1725" s="76"/>
      <c r="BP1725" s="76"/>
      <c r="BQ1725" s="76"/>
      <c r="BR1725" s="76"/>
      <c r="BS1725" s="76"/>
      <c r="BT1725" s="76"/>
      <c r="BU1725" s="76"/>
      <c r="BV1725" s="76"/>
      <c r="BW1725" s="76"/>
      <c r="BX1725" s="76"/>
      <c r="BY1725" s="76"/>
      <c r="BZ1725" s="76"/>
      <c r="CA1725" s="76"/>
      <c r="CB1725" s="76"/>
      <c r="CC1725" s="76"/>
      <c r="CD1725" s="76"/>
      <c r="CE1725" s="76"/>
      <c r="CF1725" s="76"/>
      <c r="CG1725" s="76"/>
      <c r="CH1725" s="76"/>
      <c r="CI1725" s="76"/>
      <c r="CJ1725" s="76"/>
      <c r="CK1725" s="76"/>
      <c r="CL1725" s="76"/>
      <c r="CN1725" s="76"/>
      <c r="CO1725" s="76"/>
      <c r="CP1725" s="76"/>
      <c r="CQ1725" s="76"/>
      <c r="CR1725" s="76"/>
      <c r="CS1725" s="76"/>
      <c r="CT1725" s="76"/>
      <c r="CU1725" s="76"/>
      <c r="CV1725" s="76"/>
      <c r="CW1725" s="76"/>
      <c r="CX1725" s="76"/>
      <c r="CY1725" s="76"/>
      <c r="CZ1725" s="76"/>
      <c r="DA1725" s="76"/>
      <c r="DB1725" s="76"/>
      <c r="DC1725" s="76"/>
      <c r="DD1725" s="76"/>
      <c r="DE1725" s="76"/>
      <c r="DF1725" s="76"/>
      <c r="DG1725" s="76"/>
      <c r="DH1725" s="76"/>
      <c r="DI1725" s="76"/>
      <c r="DJ1725" s="76"/>
      <c r="DK1725" s="76"/>
      <c r="DL1725" s="76"/>
    </row>
    <row r="1726" spans="1:116" x14ac:dyDescent="0.4">
      <c r="A1726" s="12"/>
      <c r="B1726" s="319"/>
      <c r="C1726" s="319"/>
      <c r="D1726" s="317" t="s">
        <v>518</v>
      </c>
      <c r="E1726" s="317" t="str">
        <f t="shared" si="2383"/>
        <v>1726 SPLIT-SV-VR</v>
      </c>
      <c r="G1726" s="145" t="str">
        <f>G1717</f>
        <v>Product A</v>
      </c>
      <c r="H1726" s="12"/>
      <c r="I1726" s="60"/>
      <c r="J1726" s="60"/>
      <c r="K1726" s="61">
        <v>100</v>
      </c>
      <c r="L1726" s="61">
        <v>100</v>
      </c>
      <c r="M1726" s="61">
        <v>100</v>
      </c>
      <c r="N1726" s="61">
        <v>100</v>
      </c>
      <c r="O1726" s="61">
        <v>100</v>
      </c>
      <c r="P1726" s="61">
        <v>100</v>
      </c>
      <c r="R1726" s="67"/>
      <c r="S1726" s="147" cm="1">
        <f t="array" ref="S1726">INDEX($K:$P,ROW(),MATCH(S$3,$K$2:$P$2,0))</f>
        <v>100</v>
      </c>
      <c r="T1726" s="147" cm="1">
        <f t="array" ref="T1726">INDEX($K:$P,ROW(),MATCH(T$3,$K$2:$P$2,0))</f>
        <v>100</v>
      </c>
      <c r="U1726" s="147" cm="1">
        <f t="array" ref="U1726">INDEX($K:$P,ROW(),MATCH(U$3,$K$2:$P$2,0))</f>
        <v>100</v>
      </c>
      <c r="V1726" s="147" cm="1">
        <f t="array" ref="V1726">INDEX($K:$P,ROW(),MATCH(V$3,$K$2:$P$2,0))</f>
        <v>100</v>
      </c>
      <c r="W1726" s="147" cm="1">
        <f t="array" ref="W1726">INDEX($K:$P,ROW(),MATCH(W$3,$K$2:$P$2,0))</f>
        <v>100</v>
      </c>
      <c r="X1726" s="147" cm="1">
        <f t="array" ref="X1726">INDEX($K:$P,ROW(),MATCH(X$3,$K$2:$P$2,0))</f>
        <v>100</v>
      </c>
      <c r="Y1726" s="147" cm="1">
        <f t="array" ref="Y1726">INDEX($K:$P,ROW(),MATCH(Y$3,$K$2:$P$2,0))</f>
        <v>100</v>
      </c>
      <c r="Z1726" s="147" cm="1">
        <f t="array" ref="Z1726">INDEX($K:$P,ROW(),MATCH(Z$3,$K$2:$P$2,0))</f>
        <v>100</v>
      </c>
      <c r="AA1726" s="147" cm="1">
        <f t="array" ref="AA1726">INDEX($K:$P,ROW(),MATCH(AA$3,$K$2:$P$2,0))</f>
        <v>100</v>
      </c>
      <c r="AB1726" s="147" cm="1">
        <f t="array" ref="AB1726">INDEX($K:$P,ROW(),MATCH(AB$3,$K$2:$P$2,0))</f>
        <v>100</v>
      </c>
      <c r="AC1726" s="147" cm="1">
        <f t="array" ref="AC1726">INDEX($K:$P,ROW(),MATCH(AC$3,$K$2:$P$2,0))</f>
        <v>100</v>
      </c>
      <c r="AD1726" s="147" cm="1">
        <f t="array" ref="AD1726">INDEX($K:$P,ROW(),MATCH(AD$3,$K$2:$P$2,0))</f>
        <v>100</v>
      </c>
      <c r="AE1726" s="147" cm="1">
        <f t="array" ref="AE1726">INDEX($K:$P,ROW(),MATCH(AE$3,$K$2:$P$2,0))</f>
        <v>100</v>
      </c>
      <c r="AF1726" s="147" cm="1">
        <f t="array" ref="AF1726">INDEX($K:$P,ROW(),MATCH(AF$3,$K$2:$P$2,0))</f>
        <v>100</v>
      </c>
      <c r="AG1726" s="147" cm="1">
        <f t="array" ref="AG1726">INDEX($K:$P,ROW(),MATCH(AG$3,$K$2:$P$2,0))</f>
        <v>100</v>
      </c>
      <c r="AH1726" s="147" cm="1">
        <f t="array" ref="AH1726">INDEX($K:$P,ROW(),MATCH(AH$3,$K$2:$P$2,0))</f>
        <v>100</v>
      </c>
      <c r="AI1726" s="147" cm="1">
        <f t="array" ref="AI1726">INDEX($K:$P,ROW(),MATCH(AI$3,$K$2:$P$2,0))</f>
        <v>100</v>
      </c>
      <c r="AJ1726" s="147" cm="1">
        <f t="array" ref="AJ1726">INDEX($K:$P,ROW(),MATCH(AJ$3,$K$2:$P$2,0))</f>
        <v>100</v>
      </c>
      <c r="AK1726" s="147" cm="1">
        <f t="array" ref="AK1726">INDEX($K:$P,ROW(),MATCH(AK$3,$K$2:$P$2,0))</f>
        <v>100</v>
      </c>
      <c r="AL1726" s="147" cm="1">
        <f t="array" ref="AL1726">INDEX($K:$P,ROW(),MATCH(AL$3,$K$2:$P$2,0))</f>
        <v>100</v>
      </c>
      <c r="AM1726" s="147" cm="1">
        <f t="array" ref="AM1726">INDEX($K:$P,ROW(),MATCH(AM$3,$K$2:$P$2,0))</f>
        <v>100</v>
      </c>
      <c r="AN1726" s="147" cm="1">
        <f t="array" ref="AN1726">INDEX($K:$P,ROW(),MATCH(AN$3,$K$2:$P$2,0))</f>
        <v>100</v>
      </c>
      <c r="AO1726" s="147" cm="1">
        <f t="array" ref="AO1726">INDEX($K:$P,ROW(),MATCH(AO$3,$K$2:$P$2,0))</f>
        <v>100</v>
      </c>
      <c r="AP1726" s="147" cm="1">
        <f t="array" ref="AP1726">INDEX($K:$P,ROW(),MATCH(AP$3,$K$2:$P$2,0))</f>
        <v>100</v>
      </c>
      <c r="AQ1726" s="147" cm="1">
        <f t="array" ref="AQ1726">INDEX($K:$P,ROW(),MATCH(AQ$3,$K$2:$P$2,0))</f>
        <v>100</v>
      </c>
      <c r="AR1726" s="147" cm="1">
        <f t="array" ref="AR1726">INDEX($K:$P,ROW(),MATCH(AR$3,$K$2:$P$2,0))</f>
        <v>100</v>
      </c>
      <c r="AS1726" s="147" cm="1">
        <f t="array" ref="AS1726">INDEX($K:$P,ROW(),MATCH(AS$3,$K$2:$P$2,0))</f>
        <v>100</v>
      </c>
      <c r="AT1726" s="147" cm="1">
        <f t="array" ref="AT1726">INDEX($K:$P,ROW(),MATCH(AT$3,$K$2:$P$2,0))</f>
        <v>100</v>
      </c>
      <c r="AU1726" s="147" cm="1">
        <f t="array" ref="AU1726">INDEX($K:$P,ROW(),MATCH(AU$3,$K$2:$P$2,0))</f>
        <v>100</v>
      </c>
      <c r="AV1726" s="147" cm="1">
        <f t="array" ref="AV1726">INDEX($K:$P,ROW(),MATCH(AV$3,$K$2:$P$2,0))</f>
        <v>100</v>
      </c>
      <c r="AW1726" s="147" cm="1">
        <f t="array" ref="AW1726">INDEX($K:$P,ROW(),MATCH(AW$3,$K$2:$P$2,0))</f>
        <v>100</v>
      </c>
      <c r="AX1726" s="147" cm="1">
        <f t="array" ref="AX1726">INDEX($K:$P,ROW(),MATCH(AX$3,$K$2:$P$2,0))</f>
        <v>100</v>
      </c>
      <c r="AY1726" s="147" cm="1">
        <f t="array" ref="AY1726">INDEX($K:$P,ROW(),MATCH(AY$3,$K$2:$P$2,0))</f>
        <v>100</v>
      </c>
      <c r="AZ1726" s="147" cm="1">
        <f t="array" ref="AZ1726">INDEX($K:$P,ROW(),MATCH(AZ$3,$K$2:$P$2,0))</f>
        <v>100</v>
      </c>
      <c r="BA1726" s="147" cm="1">
        <f t="array" ref="BA1726">INDEX($K:$P,ROW(),MATCH(BA$3,$K$2:$P$2,0))</f>
        <v>100</v>
      </c>
      <c r="BB1726" s="147" cm="1">
        <f t="array" ref="BB1726">INDEX($K:$P,ROW(),MATCH(BB$3,$K$2:$P$2,0))</f>
        <v>100</v>
      </c>
      <c r="BC1726" s="147" cm="1">
        <f t="array" ref="BC1726">INDEX($K:$P,ROW(),MATCH(BC$3,$K$2:$P$2,0))</f>
        <v>100</v>
      </c>
      <c r="BD1726" s="147" cm="1">
        <f t="array" ref="BD1726">INDEX($K:$P,ROW(),MATCH(BD$3,$K$2:$P$2,0))</f>
        <v>100</v>
      </c>
      <c r="BE1726" s="147" cm="1">
        <f t="array" ref="BE1726">INDEX($K:$P,ROW(),MATCH(BE$3,$K$2:$P$2,0))</f>
        <v>100</v>
      </c>
      <c r="BF1726" s="147" cm="1">
        <f t="array" ref="BF1726">INDEX($K:$P,ROW(),MATCH(BF$3,$K$2:$P$2,0))</f>
        <v>100</v>
      </c>
      <c r="BG1726" s="147" cm="1">
        <f t="array" ref="BG1726">INDEX($K:$P,ROW(),MATCH(BG$3,$K$2:$P$2,0))</f>
        <v>100</v>
      </c>
      <c r="BH1726" s="147" cm="1">
        <f t="array" ref="BH1726">INDEX($K:$P,ROW(),MATCH(BH$3,$K$2:$P$2,0))</f>
        <v>100</v>
      </c>
      <c r="BI1726" s="147" cm="1">
        <f t="array" ref="BI1726">INDEX($K:$P,ROW(),MATCH(BI$3,$K$2:$P$2,0))</f>
        <v>100</v>
      </c>
      <c r="BJ1726" s="147" cm="1">
        <f t="array" ref="BJ1726">INDEX($K:$P,ROW(),MATCH(BJ$3,$K$2:$P$2,0))</f>
        <v>100</v>
      </c>
      <c r="BK1726" s="147" cm="1">
        <f t="array" ref="BK1726">INDEX($K:$P,ROW(),MATCH(BK$3,$K$2:$P$2,0))</f>
        <v>100</v>
      </c>
      <c r="BL1726" s="147" cm="1">
        <f t="array" ref="BL1726">INDEX($K:$P,ROW(),MATCH(BL$3,$K$2:$P$2,0))</f>
        <v>100</v>
      </c>
      <c r="BM1726" s="147" cm="1">
        <f t="array" ref="BM1726">INDEX($K:$P,ROW(),MATCH(BM$3,$K$2:$P$2,0))</f>
        <v>100</v>
      </c>
      <c r="BN1726" s="147" cm="1">
        <f t="array" ref="BN1726">INDEX($K:$P,ROW(),MATCH(BN$3,$K$2:$P$2,0))</f>
        <v>100</v>
      </c>
      <c r="BO1726" s="147" cm="1">
        <f t="array" ref="BO1726">INDEX($K:$P,ROW(),MATCH(BO$3,$K$2:$P$2,0))</f>
        <v>100</v>
      </c>
      <c r="BP1726" s="147" cm="1">
        <f t="array" ref="BP1726">INDEX($K:$P,ROW(),MATCH(BP$3,$K$2:$P$2,0))</f>
        <v>100</v>
      </c>
      <c r="BQ1726" s="147" cm="1">
        <f t="array" ref="BQ1726">INDEX($K:$P,ROW(),MATCH(BQ$3,$K$2:$P$2,0))</f>
        <v>100</v>
      </c>
      <c r="BR1726" s="147" cm="1">
        <f t="array" ref="BR1726">INDEX($K:$P,ROW(),MATCH(BR$3,$K$2:$P$2,0))</f>
        <v>100</v>
      </c>
      <c r="BS1726" s="147" cm="1">
        <f t="array" ref="BS1726">INDEX($K:$P,ROW(),MATCH(BS$3,$K$2:$P$2,0))</f>
        <v>100</v>
      </c>
      <c r="BT1726" s="147" cm="1">
        <f t="array" ref="BT1726">INDEX($K:$P,ROW(),MATCH(BT$3,$K$2:$P$2,0))</f>
        <v>100</v>
      </c>
      <c r="BU1726" s="147" cm="1">
        <f t="array" ref="BU1726">INDEX($K:$P,ROW(),MATCH(BU$3,$K$2:$P$2,0))</f>
        <v>100</v>
      </c>
      <c r="BV1726" s="147" cm="1">
        <f t="array" ref="BV1726">INDEX($K:$P,ROW(),MATCH(BV$3,$K$2:$P$2,0))</f>
        <v>100</v>
      </c>
      <c r="BW1726" s="147" cm="1">
        <f t="array" ref="BW1726">INDEX($K:$P,ROW(),MATCH(BW$3,$K$2:$P$2,0))</f>
        <v>100</v>
      </c>
      <c r="BX1726" s="147" cm="1">
        <f t="array" ref="BX1726">INDEX($K:$P,ROW(),MATCH(BX$3,$K$2:$P$2,0))</f>
        <v>100</v>
      </c>
      <c r="BY1726" s="147" cm="1">
        <f t="array" ref="BY1726">INDEX($K:$P,ROW(),MATCH(BY$3,$K$2:$P$2,0))</f>
        <v>100</v>
      </c>
      <c r="BZ1726" s="147" cm="1">
        <f t="array" ref="BZ1726">INDEX($K:$P,ROW(),MATCH(BZ$3,$K$2:$P$2,0))</f>
        <v>100</v>
      </c>
      <c r="CA1726" s="147" cm="1">
        <f t="array" ref="CA1726">INDEX($K:$P,ROW(),MATCH(CA$3,$K$2:$P$2,0))</f>
        <v>100</v>
      </c>
      <c r="CB1726" s="147" cm="1">
        <f t="array" ref="CB1726">INDEX($K:$P,ROW(),MATCH(CB$3,$K$2:$P$2,0))</f>
        <v>100</v>
      </c>
      <c r="CC1726" s="147" cm="1">
        <f t="array" ref="CC1726">INDEX($K:$P,ROW(),MATCH(CC$3,$K$2:$P$2,0))</f>
        <v>100</v>
      </c>
      <c r="CD1726" s="147" cm="1">
        <f t="array" ref="CD1726">INDEX($K:$P,ROW(),MATCH(CD$3,$K$2:$P$2,0))</f>
        <v>100</v>
      </c>
      <c r="CE1726" s="147" cm="1">
        <f t="array" ref="CE1726">INDEX($K:$P,ROW(),MATCH(CE$3,$K$2:$P$2,0))</f>
        <v>100</v>
      </c>
      <c r="CF1726" s="147" cm="1">
        <f t="array" ref="CF1726">INDEX($K:$P,ROW(),MATCH(CF$3,$K$2:$P$2,0))</f>
        <v>100</v>
      </c>
      <c r="CG1726" s="147" cm="1">
        <f t="array" ref="CG1726">INDEX($K:$P,ROW(),MATCH(CG$3,$K$2:$P$2,0))</f>
        <v>100</v>
      </c>
      <c r="CH1726" s="147" cm="1">
        <f t="array" ref="CH1726">INDEX($K:$P,ROW(),MATCH(CH$3,$K$2:$P$2,0))</f>
        <v>100</v>
      </c>
      <c r="CI1726" s="147" cm="1">
        <f t="array" ref="CI1726">INDEX($K:$P,ROW(),MATCH(CI$3,$K$2:$P$2,0))</f>
        <v>100</v>
      </c>
      <c r="CJ1726" s="147" cm="1">
        <f t="array" ref="CJ1726">INDEX($K:$P,ROW(),MATCH(CJ$3,$K$2:$P$2,0))</f>
        <v>100</v>
      </c>
      <c r="CK1726" s="147" cm="1">
        <f t="array" ref="CK1726">INDEX($K:$P,ROW(),MATCH(CK$3,$K$2:$P$2,0))</f>
        <v>100</v>
      </c>
      <c r="CL1726" s="147" cm="1">
        <f t="array" ref="CL1726">INDEX($K:$P,ROW(),MATCH(CL$3,$K$2:$P$2,0))</f>
        <v>100</v>
      </c>
      <c r="CN1726" s="147"/>
      <c r="CO1726" s="147" t="e" cm="1">
        <f t="array" ref="CO1726">INDEX($K:$P,ROW(),MATCH(CO$3,$K$2:$P$2,0))</f>
        <v>#N/A</v>
      </c>
      <c r="CP1726" s="147" t="e" cm="1">
        <f t="array" ref="CP1726">INDEX($K:$P,ROW(),MATCH(CP$3,$K$2:$P$2,0))</f>
        <v>#N/A</v>
      </c>
      <c r="CQ1726" s="147" t="e" cm="1">
        <f t="array" ref="CQ1726">INDEX($K:$P,ROW(),MATCH(CQ$3,$K$2:$P$2,0))</f>
        <v>#N/A</v>
      </c>
      <c r="CR1726" s="147" t="e" cm="1">
        <f t="array" ref="CR1726">INDEX($K:$P,ROW(),MATCH(CR$3,$K$2:$P$2,0))</f>
        <v>#N/A</v>
      </c>
      <c r="CS1726" s="147" t="e" cm="1">
        <f t="array" ref="CS1726">INDEX($K:$P,ROW(),MATCH(CS$3,$K$2:$P$2,0))</f>
        <v>#N/A</v>
      </c>
      <c r="CT1726" s="147" t="e" cm="1">
        <f t="array" ref="CT1726">INDEX($K:$P,ROW(),MATCH(CT$3,$K$2:$P$2,0))</f>
        <v>#N/A</v>
      </c>
      <c r="CU1726" s="147" t="e" cm="1">
        <f t="array" ref="CU1726">INDEX($K:$P,ROW(),MATCH(CU$3,$K$2:$P$2,0))</f>
        <v>#N/A</v>
      </c>
      <c r="CV1726" s="147" t="e" cm="1">
        <f t="array" ref="CV1726">INDEX($K:$P,ROW(),MATCH(CV$3,$K$2:$P$2,0))</f>
        <v>#N/A</v>
      </c>
      <c r="CW1726" s="147" t="e" cm="1">
        <f t="array" ref="CW1726">INDEX($K:$P,ROW(),MATCH(CW$3,$K$2:$P$2,0))</f>
        <v>#N/A</v>
      </c>
      <c r="CX1726" s="147" t="e" cm="1">
        <f t="array" ref="CX1726">INDEX($K:$P,ROW(),MATCH(CX$3,$K$2:$P$2,0))</f>
        <v>#N/A</v>
      </c>
      <c r="CY1726" s="147" t="e" cm="1">
        <f t="array" ref="CY1726">INDEX($K:$P,ROW(),MATCH(CY$3,$K$2:$P$2,0))</f>
        <v>#N/A</v>
      </c>
      <c r="CZ1726" s="147" t="e" cm="1">
        <f t="array" ref="CZ1726">INDEX($K:$P,ROW(),MATCH(CZ$3,$K$2:$P$2,0))</f>
        <v>#N/A</v>
      </c>
      <c r="DA1726" s="147" t="e" cm="1">
        <f t="array" ref="DA1726">INDEX($K:$P,ROW(),MATCH(DA$3,$K$2:$P$2,0))</f>
        <v>#N/A</v>
      </c>
      <c r="DB1726" s="147" t="e" cm="1">
        <f t="array" ref="DB1726">INDEX($K:$P,ROW(),MATCH(DB$3,$K$2:$P$2,0))</f>
        <v>#N/A</v>
      </c>
      <c r="DC1726" s="147" t="e" cm="1">
        <f t="array" ref="DC1726">INDEX($K:$P,ROW(),MATCH(DC$3,$K$2:$P$2,0))</f>
        <v>#N/A</v>
      </c>
      <c r="DD1726" s="147" t="e" cm="1">
        <f t="array" ref="DD1726">INDEX($K:$P,ROW(),MATCH(DD$3,$K$2:$P$2,0))</f>
        <v>#N/A</v>
      </c>
      <c r="DE1726" s="147" t="e" cm="1">
        <f t="array" ref="DE1726">INDEX($K:$P,ROW(),MATCH(DE$3,$K$2:$P$2,0))</f>
        <v>#N/A</v>
      </c>
      <c r="DF1726" s="147" t="e" cm="1">
        <f t="array" ref="DF1726">INDEX($K:$P,ROW(),MATCH(DF$3,$K$2:$P$2,0))</f>
        <v>#N/A</v>
      </c>
      <c r="DG1726" s="147" t="e" cm="1">
        <f t="array" ref="DG1726">INDEX($K:$P,ROW(),MATCH(DG$3,$K$2:$P$2,0))</f>
        <v>#N/A</v>
      </c>
      <c r="DH1726" s="147" t="e" cm="1">
        <f t="array" ref="DH1726">INDEX($K:$P,ROW(),MATCH(DH$3,$K$2:$P$2,0))</f>
        <v>#N/A</v>
      </c>
      <c r="DI1726" s="147" t="e" cm="1">
        <f t="array" ref="DI1726">INDEX($K:$P,ROW(),MATCH(DI$3,$K$2:$P$2,0))</f>
        <v>#N/A</v>
      </c>
      <c r="DJ1726" s="147" t="e" cm="1">
        <f t="array" ref="DJ1726">INDEX($K:$P,ROW(),MATCH(DJ$3,$K$2:$P$2,0))</f>
        <v>#N/A</v>
      </c>
      <c r="DK1726" s="147" t="e" cm="1">
        <f t="array" ref="DK1726">INDEX($K:$P,ROW(),MATCH(DK$3,$K$2:$P$2,0))</f>
        <v>#N/A</v>
      </c>
      <c r="DL1726" s="147" t="e" cm="1">
        <f t="array" ref="DL1726">INDEX($K:$P,ROW(),MATCH(DL$3,$K$2:$P$2,0))</f>
        <v>#N/A</v>
      </c>
    </row>
    <row r="1727" spans="1:116" x14ac:dyDescent="0.4">
      <c r="A1727" s="12"/>
      <c r="B1727" s="319"/>
      <c r="C1727" s="319"/>
      <c r="D1727" s="317" t="s">
        <v>518</v>
      </c>
      <c r="E1727" s="317" t="str">
        <f t="shared" si="2383"/>
        <v>1727 SPLIT-SV-VR</v>
      </c>
      <c r="G1727" s="145" t="str">
        <f>G1718</f>
        <v>Product B</v>
      </c>
      <c r="H1727" s="12"/>
      <c r="I1727" s="60"/>
      <c r="J1727" s="60"/>
      <c r="K1727" s="61">
        <v>200</v>
      </c>
      <c r="L1727" s="61">
        <v>200</v>
      </c>
      <c r="M1727" s="61">
        <v>200</v>
      </c>
      <c r="N1727" s="61">
        <v>200</v>
      </c>
      <c r="O1727" s="61">
        <v>200</v>
      </c>
      <c r="P1727" s="61">
        <v>200</v>
      </c>
      <c r="R1727" s="13"/>
      <c r="S1727" s="147" cm="1">
        <f t="array" ref="S1727">INDEX($K:$P,ROW(),MATCH(S$3,$K$2:$P$2,0))</f>
        <v>200</v>
      </c>
      <c r="T1727" s="147" cm="1">
        <f t="array" ref="T1727">INDEX($K:$P,ROW(),MATCH(T$3,$K$2:$P$2,0))</f>
        <v>200</v>
      </c>
      <c r="U1727" s="147" cm="1">
        <f t="array" ref="U1727">INDEX($K:$P,ROW(),MATCH(U$3,$K$2:$P$2,0))</f>
        <v>200</v>
      </c>
      <c r="V1727" s="147" cm="1">
        <f t="array" ref="V1727">INDEX($K:$P,ROW(),MATCH(V$3,$K$2:$P$2,0))</f>
        <v>200</v>
      </c>
      <c r="W1727" s="147" cm="1">
        <f t="array" ref="W1727">INDEX($K:$P,ROW(),MATCH(W$3,$K$2:$P$2,0))</f>
        <v>200</v>
      </c>
      <c r="X1727" s="147" cm="1">
        <f t="array" ref="X1727">INDEX($K:$P,ROW(),MATCH(X$3,$K$2:$P$2,0))</f>
        <v>200</v>
      </c>
      <c r="Y1727" s="147" cm="1">
        <f t="array" ref="Y1727">INDEX($K:$P,ROW(),MATCH(Y$3,$K$2:$P$2,0))</f>
        <v>200</v>
      </c>
      <c r="Z1727" s="147" cm="1">
        <f t="array" ref="Z1727">INDEX($K:$P,ROW(),MATCH(Z$3,$K$2:$P$2,0))</f>
        <v>200</v>
      </c>
      <c r="AA1727" s="147" cm="1">
        <f t="array" ref="AA1727">INDEX($K:$P,ROW(),MATCH(AA$3,$K$2:$P$2,0))</f>
        <v>200</v>
      </c>
      <c r="AB1727" s="147" cm="1">
        <f t="array" ref="AB1727">INDEX($K:$P,ROW(),MATCH(AB$3,$K$2:$P$2,0))</f>
        <v>200</v>
      </c>
      <c r="AC1727" s="147" cm="1">
        <f t="array" ref="AC1727">INDEX($K:$P,ROW(),MATCH(AC$3,$K$2:$P$2,0))</f>
        <v>200</v>
      </c>
      <c r="AD1727" s="147" cm="1">
        <f t="array" ref="AD1727">INDEX($K:$P,ROW(),MATCH(AD$3,$K$2:$P$2,0))</f>
        <v>200</v>
      </c>
      <c r="AE1727" s="147" cm="1">
        <f t="array" ref="AE1727">INDEX($K:$P,ROW(),MATCH(AE$3,$K$2:$P$2,0))</f>
        <v>200</v>
      </c>
      <c r="AF1727" s="147" cm="1">
        <f t="array" ref="AF1727">INDEX($K:$P,ROW(),MATCH(AF$3,$K$2:$P$2,0))</f>
        <v>200</v>
      </c>
      <c r="AG1727" s="147" cm="1">
        <f t="array" ref="AG1727">INDEX($K:$P,ROW(),MATCH(AG$3,$K$2:$P$2,0))</f>
        <v>200</v>
      </c>
      <c r="AH1727" s="147" cm="1">
        <f t="array" ref="AH1727">INDEX($K:$P,ROW(),MATCH(AH$3,$K$2:$P$2,0))</f>
        <v>200</v>
      </c>
      <c r="AI1727" s="147" cm="1">
        <f t="array" ref="AI1727">INDEX($K:$P,ROW(),MATCH(AI$3,$K$2:$P$2,0))</f>
        <v>200</v>
      </c>
      <c r="AJ1727" s="147" cm="1">
        <f t="array" ref="AJ1727">INDEX($K:$P,ROW(),MATCH(AJ$3,$K$2:$P$2,0))</f>
        <v>200</v>
      </c>
      <c r="AK1727" s="147" cm="1">
        <f t="array" ref="AK1727">INDEX($K:$P,ROW(),MATCH(AK$3,$K$2:$P$2,0))</f>
        <v>200</v>
      </c>
      <c r="AL1727" s="147" cm="1">
        <f t="array" ref="AL1727">INDEX($K:$P,ROW(),MATCH(AL$3,$K$2:$P$2,0))</f>
        <v>200</v>
      </c>
      <c r="AM1727" s="147" cm="1">
        <f t="array" ref="AM1727">INDEX($K:$P,ROW(),MATCH(AM$3,$K$2:$P$2,0))</f>
        <v>200</v>
      </c>
      <c r="AN1727" s="147" cm="1">
        <f t="array" ref="AN1727">INDEX($K:$P,ROW(),MATCH(AN$3,$K$2:$P$2,0))</f>
        <v>200</v>
      </c>
      <c r="AO1727" s="147" cm="1">
        <f t="array" ref="AO1727">INDEX($K:$P,ROW(),MATCH(AO$3,$K$2:$P$2,0))</f>
        <v>200</v>
      </c>
      <c r="AP1727" s="147" cm="1">
        <f t="array" ref="AP1727">INDEX($K:$P,ROW(),MATCH(AP$3,$K$2:$P$2,0))</f>
        <v>200</v>
      </c>
      <c r="AQ1727" s="147" cm="1">
        <f t="array" ref="AQ1727">INDEX($K:$P,ROW(),MATCH(AQ$3,$K$2:$P$2,0))</f>
        <v>200</v>
      </c>
      <c r="AR1727" s="147" cm="1">
        <f t="array" ref="AR1727">INDEX($K:$P,ROW(),MATCH(AR$3,$K$2:$P$2,0))</f>
        <v>200</v>
      </c>
      <c r="AS1727" s="147" cm="1">
        <f t="array" ref="AS1727">INDEX($K:$P,ROW(),MATCH(AS$3,$K$2:$P$2,0))</f>
        <v>200</v>
      </c>
      <c r="AT1727" s="147" cm="1">
        <f t="array" ref="AT1727">INDEX($K:$P,ROW(),MATCH(AT$3,$K$2:$P$2,0))</f>
        <v>200</v>
      </c>
      <c r="AU1727" s="147" cm="1">
        <f t="array" ref="AU1727">INDEX($K:$P,ROW(),MATCH(AU$3,$K$2:$P$2,0))</f>
        <v>200</v>
      </c>
      <c r="AV1727" s="147" cm="1">
        <f t="array" ref="AV1727">INDEX($K:$P,ROW(),MATCH(AV$3,$K$2:$P$2,0))</f>
        <v>200</v>
      </c>
      <c r="AW1727" s="147" cm="1">
        <f t="array" ref="AW1727">INDEX($K:$P,ROW(),MATCH(AW$3,$K$2:$P$2,0))</f>
        <v>200</v>
      </c>
      <c r="AX1727" s="147" cm="1">
        <f t="array" ref="AX1727">INDEX($K:$P,ROW(),MATCH(AX$3,$K$2:$P$2,0))</f>
        <v>200</v>
      </c>
      <c r="AY1727" s="147" cm="1">
        <f t="array" ref="AY1727">INDEX($K:$P,ROW(),MATCH(AY$3,$K$2:$P$2,0))</f>
        <v>200</v>
      </c>
      <c r="AZ1727" s="147" cm="1">
        <f t="array" ref="AZ1727">INDEX($K:$P,ROW(),MATCH(AZ$3,$K$2:$P$2,0))</f>
        <v>200</v>
      </c>
      <c r="BA1727" s="147" cm="1">
        <f t="array" ref="BA1727">INDEX($K:$P,ROW(),MATCH(BA$3,$K$2:$P$2,0))</f>
        <v>200</v>
      </c>
      <c r="BB1727" s="147" cm="1">
        <f t="array" ref="BB1727">INDEX($K:$P,ROW(),MATCH(BB$3,$K$2:$P$2,0))</f>
        <v>200</v>
      </c>
      <c r="BC1727" s="147" cm="1">
        <f t="array" ref="BC1727">INDEX($K:$P,ROW(),MATCH(BC$3,$K$2:$P$2,0))</f>
        <v>200</v>
      </c>
      <c r="BD1727" s="147" cm="1">
        <f t="array" ref="BD1727">INDEX($K:$P,ROW(),MATCH(BD$3,$K$2:$P$2,0))</f>
        <v>200</v>
      </c>
      <c r="BE1727" s="147" cm="1">
        <f t="array" ref="BE1727">INDEX($K:$P,ROW(),MATCH(BE$3,$K$2:$P$2,0))</f>
        <v>200</v>
      </c>
      <c r="BF1727" s="147" cm="1">
        <f t="array" ref="BF1727">INDEX($K:$P,ROW(),MATCH(BF$3,$K$2:$P$2,0))</f>
        <v>200</v>
      </c>
      <c r="BG1727" s="147" cm="1">
        <f t="array" ref="BG1727">INDEX($K:$P,ROW(),MATCH(BG$3,$K$2:$P$2,0))</f>
        <v>200</v>
      </c>
      <c r="BH1727" s="147" cm="1">
        <f t="array" ref="BH1727">INDEX($K:$P,ROW(),MATCH(BH$3,$K$2:$P$2,0))</f>
        <v>200</v>
      </c>
      <c r="BI1727" s="147" cm="1">
        <f t="array" ref="BI1727">INDEX($K:$P,ROW(),MATCH(BI$3,$K$2:$P$2,0))</f>
        <v>200</v>
      </c>
      <c r="BJ1727" s="147" cm="1">
        <f t="array" ref="BJ1727">INDEX($K:$P,ROW(),MATCH(BJ$3,$K$2:$P$2,0))</f>
        <v>200</v>
      </c>
      <c r="BK1727" s="147" cm="1">
        <f t="array" ref="BK1727">INDEX($K:$P,ROW(),MATCH(BK$3,$K$2:$P$2,0))</f>
        <v>200</v>
      </c>
      <c r="BL1727" s="147" cm="1">
        <f t="array" ref="BL1727">INDEX($K:$P,ROW(),MATCH(BL$3,$K$2:$P$2,0))</f>
        <v>200</v>
      </c>
      <c r="BM1727" s="147" cm="1">
        <f t="array" ref="BM1727">INDEX($K:$P,ROW(),MATCH(BM$3,$K$2:$P$2,0))</f>
        <v>200</v>
      </c>
      <c r="BN1727" s="147" cm="1">
        <f t="array" ref="BN1727">INDEX($K:$P,ROW(),MATCH(BN$3,$K$2:$P$2,0))</f>
        <v>200</v>
      </c>
      <c r="BO1727" s="147" cm="1">
        <f t="array" ref="BO1727">INDEX($K:$P,ROW(),MATCH(BO$3,$K$2:$P$2,0))</f>
        <v>200</v>
      </c>
      <c r="BP1727" s="147" cm="1">
        <f t="array" ref="BP1727">INDEX($K:$P,ROW(),MATCH(BP$3,$K$2:$P$2,0))</f>
        <v>200</v>
      </c>
      <c r="BQ1727" s="147" cm="1">
        <f t="array" ref="BQ1727">INDEX($K:$P,ROW(),MATCH(BQ$3,$K$2:$P$2,0))</f>
        <v>200</v>
      </c>
      <c r="BR1727" s="147" cm="1">
        <f t="array" ref="BR1727">INDEX($K:$P,ROW(),MATCH(BR$3,$K$2:$P$2,0))</f>
        <v>200</v>
      </c>
      <c r="BS1727" s="147" cm="1">
        <f t="array" ref="BS1727">INDEX($K:$P,ROW(),MATCH(BS$3,$K$2:$P$2,0))</f>
        <v>200</v>
      </c>
      <c r="BT1727" s="147" cm="1">
        <f t="array" ref="BT1727">INDEX($K:$P,ROW(),MATCH(BT$3,$K$2:$P$2,0))</f>
        <v>200</v>
      </c>
      <c r="BU1727" s="147" cm="1">
        <f t="array" ref="BU1727">INDEX($K:$P,ROW(),MATCH(BU$3,$K$2:$P$2,0))</f>
        <v>200</v>
      </c>
      <c r="BV1727" s="147" cm="1">
        <f t="array" ref="BV1727">INDEX($K:$P,ROW(),MATCH(BV$3,$K$2:$P$2,0))</f>
        <v>200</v>
      </c>
      <c r="BW1727" s="147" cm="1">
        <f t="array" ref="BW1727">INDEX($K:$P,ROW(),MATCH(BW$3,$K$2:$P$2,0))</f>
        <v>200</v>
      </c>
      <c r="BX1727" s="147" cm="1">
        <f t="array" ref="BX1727">INDEX($K:$P,ROW(),MATCH(BX$3,$K$2:$P$2,0))</f>
        <v>200</v>
      </c>
      <c r="BY1727" s="147" cm="1">
        <f t="array" ref="BY1727">INDEX($K:$P,ROW(),MATCH(BY$3,$K$2:$P$2,0))</f>
        <v>200</v>
      </c>
      <c r="BZ1727" s="147" cm="1">
        <f t="array" ref="BZ1727">INDEX($K:$P,ROW(),MATCH(BZ$3,$K$2:$P$2,0))</f>
        <v>200</v>
      </c>
      <c r="CA1727" s="147" cm="1">
        <f t="array" ref="CA1727">INDEX($K:$P,ROW(),MATCH(CA$3,$K$2:$P$2,0))</f>
        <v>200</v>
      </c>
      <c r="CB1727" s="147" cm="1">
        <f t="array" ref="CB1727">INDEX($K:$P,ROW(),MATCH(CB$3,$K$2:$P$2,0))</f>
        <v>200</v>
      </c>
      <c r="CC1727" s="147" cm="1">
        <f t="array" ref="CC1727">INDEX($K:$P,ROW(),MATCH(CC$3,$K$2:$P$2,0))</f>
        <v>200</v>
      </c>
      <c r="CD1727" s="147" cm="1">
        <f t="array" ref="CD1727">INDEX($K:$P,ROW(),MATCH(CD$3,$K$2:$P$2,0))</f>
        <v>200</v>
      </c>
      <c r="CE1727" s="147" cm="1">
        <f t="array" ref="CE1727">INDEX($K:$P,ROW(),MATCH(CE$3,$K$2:$P$2,0))</f>
        <v>200</v>
      </c>
      <c r="CF1727" s="147" cm="1">
        <f t="array" ref="CF1727">INDEX($K:$P,ROW(),MATCH(CF$3,$K$2:$P$2,0))</f>
        <v>200</v>
      </c>
      <c r="CG1727" s="147" cm="1">
        <f t="array" ref="CG1727">INDEX($K:$P,ROW(),MATCH(CG$3,$K$2:$P$2,0))</f>
        <v>200</v>
      </c>
      <c r="CH1727" s="147" cm="1">
        <f t="array" ref="CH1727">INDEX($K:$P,ROW(),MATCH(CH$3,$K$2:$P$2,0))</f>
        <v>200</v>
      </c>
      <c r="CI1727" s="147" cm="1">
        <f t="array" ref="CI1727">INDEX($K:$P,ROW(),MATCH(CI$3,$K$2:$P$2,0))</f>
        <v>200</v>
      </c>
      <c r="CJ1727" s="147" cm="1">
        <f t="array" ref="CJ1727">INDEX($K:$P,ROW(),MATCH(CJ$3,$K$2:$P$2,0))</f>
        <v>200</v>
      </c>
      <c r="CK1727" s="147" cm="1">
        <f t="array" ref="CK1727">INDEX($K:$P,ROW(),MATCH(CK$3,$K$2:$P$2,0))</f>
        <v>200</v>
      </c>
      <c r="CL1727" s="147" cm="1">
        <f t="array" ref="CL1727">INDEX($K:$P,ROW(),MATCH(CL$3,$K$2:$P$2,0))</f>
        <v>200</v>
      </c>
      <c r="CN1727" s="147"/>
      <c r="CO1727" s="147" t="e" cm="1">
        <f t="array" ref="CO1727">INDEX($K:$P,ROW(),MATCH(CO$3,$K$2:$P$2,0))</f>
        <v>#N/A</v>
      </c>
      <c r="CP1727" s="147" t="e" cm="1">
        <f t="array" ref="CP1727">INDEX($K:$P,ROW(),MATCH(CP$3,$K$2:$P$2,0))</f>
        <v>#N/A</v>
      </c>
      <c r="CQ1727" s="147" t="e" cm="1">
        <f t="array" ref="CQ1727">INDEX($K:$P,ROW(),MATCH(CQ$3,$K$2:$P$2,0))</f>
        <v>#N/A</v>
      </c>
      <c r="CR1727" s="147" t="e" cm="1">
        <f t="array" ref="CR1727">INDEX($K:$P,ROW(),MATCH(CR$3,$K$2:$P$2,0))</f>
        <v>#N/A</v>
      </c>
      <c r="CS1727" s="147" t="e" cm="1">
        <f t="array" ref="CS1727">INDEX($K:$P,ROW(),MATCH(CS$3,$K$2:$P$2,0))</f>
        <v>#N/A</v>
      </c>
      <c r="CT1727" s="147" t="e" cm="1">
        <f t="array" ref="CT1727">INDEX($K:$P,ROW(),MATCH(CT$3,$K$2:$P$2,0))</f>
        <v>#N/A</v>
      </c>
      <c r="CU1727" s="147" t="e" cm="1">
        <f t="array" ref="CU1727">INDEX($K:$P,ROW(),MATCH(CU$3,$K$2:$P$2,0))</f>
        <v>#N/A</v>
      </c>
      <c r="CV1727" s="147" t="e" cm="1">
        <f t="array" ref="CV1727">INDEX($K:$P,ROW(),MATCH(CV$3,$K$2:$P$2,0))</f>
        <v>#N/A</v>
      </c>
      <c r="CW1727" s="147" t="e" cm="1">
        <f t="array" ref="CW1727">INDEX($K:$P,ROW(),MATCH(CW$3,$K$2:$P$2,0))</f>
        <v>#N/A</v>
      </c>
      <c r="CX1727" s="147" t="e" cm="1">
        <f t="array" ref="CX1727">INDEX($K:$P,ROW(),MATCH(CX$3,$K$2:$P$2,0))</f>
        <v>#N/A</v>
      </c>
      <c r="CY1727" s="147" t="e" cm="1">
        <f t="array" ref="CY1727">INDEX($K:$P,ROW(),MATCH(CY$3,$K$2:$P$2,0))</f>
        <v>#N/A</v>
      </c>
      <c r="CZ1727" s="147" t="e" cm="1">
        <f t="array" ref="CZ1727">INDEX($K:$P,ROW(),MATCH(CZ$3,$K$2:$P$2,0))</f>
        <v>#N/A</v>
      </c>
      <c r="DA1727" s="147" t="e" cm="1">
        <f t="array" ref="DA1727">INDEX($K:$P,ROW(),MATCH(DA$3,$K$2:$P$2,0))</f>
        <v>#N/A</v>
      </c>
      <c r="DB1727" s="147" t="e" cm="1">
        <f t="array" ref="DB1727">INDEX($K:$P,ROW(),MATCH(DB$3,$K$2:$P$2,0))</f>
        <v>#N/A</v>
      </c>
      <c r="DC1727" s="147" t="e" cm="1">
        <f t="array" ref="DC1727">INDEX($K:$P,ROW(),MATCH(DC$3,$K$2:$P$2,0))</f>
        <v>#N/A</v>
      </c>
      <c r="DD1727" s="147" t="e" cm="1">
        <f t="array" ref="DD1727">INDEX($K:$P,ROW(),MATCH(DD$3,$K$2:$P$2,0))</f>
        <v>#N/A</v>
      </c>
      <c r="DE1727" s="147" t="e" cm="1">
        <f t="array" ref="DE1727">INDEX($K:$P,ROW(),MATCH(DE$3,$K$2:$P$2,0))</f>
        <v>#N/A</v>
      </c>
      <c r="DF1727" s="147" t="e" cm="1">
        <f t="array" ref="DF1727">INDEX($K:$P,ROW(),MATCH(DF$3,$K$2:$P$2,0))</f>
        <v>#N/A</v>
      </c>
      <c r="DG1727" s="147" t="e" cm="1">
        <f t="array" ref="DG1727">INDEX($K:$P,ROW(),MATCH(DG$3,$K$2:$P$2,0))</f>
        <v>#N/A</v>
      </c>
      <c r="DH1727" s="147" t="e" cm="1">
        <f t="array" ref="DH1727">INDEX($K:$P,ROW(),MATCH(DH$3,$K$2:$P$2,0))</f>
        <v>#N/A</v>
      </c>
      <c r="DI1727" s="147" t="e" cm="1">
        <f t="array" ref="DI1727">INDEX($K:$P,ROW(),MATCH(DI$3,$K$2:$P$2,0))</f>
        <v>#N/A</v>
      </c>
      <c r="DJ1727" s="147" t="e" cm="1">
        <f t="array" ref="DJ1727">INDEX($K:$P,ROW(),MATCH(DJ$3,$K$2:$P$2,0))</f>
        <v>#N/A</v>
      </c>
      <c r="DK1727" s="147" t="e" cm="1">
        <f t="array" ref="DK1727">INDEX($K:$P,ROW(),MATCH(DK$3,$K$2:$P$2,0))</f>
        <v>#N/A</v>
      </c>
      <c r="DL1727" s="147" t="e" cm="1">
        <f t="array" ref="DL1727">INDEX($K:$P,ROW(),MATCH(DL$3,$K$2:$P$2,0))</f>
        <v>#N/A</v>
      </c>
    </row>
    <row r="1728" spans="1:116" x14ac:dyDescent="0.4">
      <c r="A1728" s="12"/>
      <c r="B1728" s="319"/>
      <c r="C1728" s="319"/>
      <c r="D1728" s="317" t="s">
        <v>518</v>
      </c>
      <c r="E1728" s="317" t="str">
        <f t="shared" si="2383"/>
        <v>1728 SPLIT-SV-VR</v>
      </c>
      <c r="G1728" s="95"/>
      <c r="H1728" s="12"/>
      <c r="I1728" s="60"/>
      <c r="J1728" s="60"/>
      <c r="K1728" s="12"/>
      <c r="L1728" s="12"/>
      <c r="M1728" s="12"/>
      <c r="N1728" s="12"/>
      <c r="O1728" s="12"/>
      <c r="P1728" s="12"/>
      <c r="R1728" s="13"/>
      <c r="S1728" s="76"/>
      <c r="T1728" s="76"/>
      <c r="U1728" s="76"/>
      <c r="V1728" s="76"/>
      <c r="W1728" s="76"/>
      <c r="X1728" s="76"/>
      <c r="Y1728" s="76"/>
      <c r="Z1728" s="76"/>
      <c r="AA1728" s="76"/>
      <c r="AB1728" s="76"/>
      <c r="AC1728" s="76"/>
      <c r="AD1728" s="76"/>
      <c r="AE1728" s="76"/>
      <c r="AF1728" s="76"/>
      <c r="AG1728" s="76"/>
      <c r="AH1728" s="76"/>
      <c r="AI1728" s="76"/>
      <c r="AJ1728" s="76"/>
      <c r="AK1728" s="76"/>
      <c r="AL1728" s="76"/>
      <c r="AM1728" s="76"/>
      <c r="AN1728" s="76"/>
      <c r="AO1728" s="76"/>
      <c r="AP1728" s="76"/>
      <c r="AQ1728" s="76"/>
      <c r="AR1728" s="76"/>
      <c r="AS1728" s="76"/>
      <c r="AT1728" s="76"/>
      <c r="AU1728" s="76"/>
      <c r="AV1728" s="76"/>
      <c r="AW1728" s="76"/>
      <c r="AX1728" s="76"/>
      <c r="AY1728" s="76"/>
      <c r="AZ1728" s="76"/>
      <c r="BA1728" s="76"/>
      <c r="BB1728" s="76"/>
      <c r="BC1728" s="76"/>
      <c r="BD1728" s="76"/>
      <c r="BE1728" s="76"/>
      <c r="BF1728" s="76"/>
      <c r="BG1728" s="76"/>
      <c r="BH1728" s="76"/>
      <c r="BI1728" s="76"/>
      <c r="BJ1728" s="76"/>
      <c r="BK1728" s="76"/>
      <c r="BL1728" s="76"/>
      <c r="BM1728" s="76"/>
      <c r="BN1728" s="76"/>
      <c r="BO1728" s="76"/>
      <c r="BP1728" s="76"/>
      <c r="BQ1728" s="76"/>
      <c r="BR1728" s="76"/>
      <c r="BS1728" s="76"/>
      <c r="BT1728" s="76"/>
      <c r="BU1728" s="76"/>
      <c r="BV1728" s="76"/>
      <c r="BW1728" s="76"/>
      <c r="BX1728" s="76"/>
      <c r="BY1728" s="76"/>
      <c r="BZ1728" s="76"/>
      <c r="CA1728" s="76"/>
      <c r="CB1728" s="76"/>
      <c r="CC1728" s="76"/>
      <c r="CD1728" s="76"/>
      <c r="CE1728" s="76"/>
      <c r="CF1728" s="76"/>
      <c r="CG1728" s="76"/>
      <c r="CH1728" s="76"/>
      <c r="CI1728" s="76"/>
      <c r="CJ1728" s="76"/>
      <c r="CK1728" s="76"/>
      <c r="CL1728" s="76"/>
      <c r="CN1728" s="76"/>
      <c r="CO1728" s="76"/>
      <c r="CP1728" s="76"/>
      <c r="CQ1728" s="76"/>
      <c r="CR1728" s="76"/>
      <c r="CS1728" s="76"/>
      <c r="CT1728" s="76"/>
      <c r="CU1728" s="76"/>
      <c r="CV1728" s="76"/>
      <c r="CW1728" s="76"/>
      <c r="CX1728" s="76"/>
      <c r="CY1728" s="76"/>
      <c r="CZ1728" s="76"/>
      <c r="DA1728" s="76"/>
      <c r="DB1728" s="76"/>
      <c r="DC1728" s="76"/>
      <c r="DD1728" s="76"/>
      <c r="DE1728" s="76"/>
      <c r="DF1728" s="76"/>
      <c r="DG1728" s="76"/>
      <c r="DH1728" s="76"/>
      <c r="DI1728" s="76"/>
      <c r="DJ1728" s="76"/>
      <c r="DK1728" s="76"/>
      <c r="DL1728" s="76"/>
    </row>
    <row r="1729" spans="1:116" x14ac:dyDescent="0.4">
      <c r="A1729" s="12"/>
      <c r="B1729" s="319"/>
      <c r="C1729" s="319"/>
      <c r="D1729" s="317" t="s">
        <v>518</v>
      </c>
      <c r="E1729" s="317" t="str">
        <f t="shared" si="2383"/>
        <v>1729 SPLIT-SV-VR</v>
      </c>
      <c r="G1729" s="95" t="s">
        <v>241</v>
      </c>
      <c r="H1729" s="12"/>
      <c r="I1729" s="60"/>
      <c r="J1729" s="60"/>
      <c r="K1729" s="12"/>
      <c r="L1729" s="12"/>
      <c r="M1729" s="12"/>
      <c r="N1729" s="12"/>
      <c r="O1729" s="12"/>
      <c r="P1729" s="12"/>
      <c r="R1729" s="13"/>
      <c r="S1729" s="76"/>
      <c r="T1729" s="76"/>
      <c r="U1729" s="76"/>
      <c r="V1729" s="76"/>
      <c r="W1729" s="76"/>
      <c r="X1729" s="76"/>
      <c r="Y1729" s="76"/>
      <c r="Z1729" s="76"/>
      <c r="AA1729" s="76"/>
      <c r="AB1729" s="76"/>
      <c r="AC1729" s="76"/>
      <c r="AD1729" s="76"/>
      <c r="AE1729" s="76"/>
      <c r="AF1729" s="76"/>
      <c r="AG1729" s="76"/>
      <c r="AH1729" s="76"/>
      <c r="AI1729" s="76"/>
      <c r="AJ1729" s="76"/>
      <c r="AK1729" s="76"/>
      <c r="AL1729" s="76"/>
      <c r="AM1729" s="76"/>
      <c r="AN1729" s="76"/>
      <c r="AO1729" s="76"/>
      <c r="AP1729" s="76"/>
      <c r="AQ1729" s="76"/>
      <c r="AR1729" s="76"/>
      <c r="AS1729" s="76"/>
      <c r="AT1729" s="76"/>
      <c r="AU1729" s="76"/>
      <c r="AV1729" s="76"/>
      <c r="AW1729" s="76"/>
      <c r="AX1729" s="76"/>
      <c r="AY1729" s="76"/>
      <c r="AZ1729" s="76"/>
      <c r="BA1729" s="76"/>
      <c r="BB1729" s="76"/>
      <c r="BC1729" s="76"/>
      <c r="BD1729" s="76"/>
      <c r="BE1729" s="76"/>
      <c r="BF1729" s="76"/>
      <c r="BG1729" s="76"/>
      <c r="BH1729" s="76"/>
      <c r="BI1729" s="76"/>
      <c r="BJ1729" s="76"/>
      <c r="BK1729" s="76"/>
      <c r="BL1729" s="76"/>
      <c r="BM1729" s="76"/>
      <c r="BN1729" s="76"/>
      <c r="BO1729" s="76"/>
      <c r="BP1729" s="76"/>
      <c r="BQ1729" s="76"/>
      <c r="BR1729" s="76"/>
      <c r="BS1729" s="76"/>
      <c r="BT1729" s="76"/>
      <c r="BU1729" s="76"/>
      <c r="BV1729" s="76"/>
      <c r="BW1729" s="76"/>
      <c r="BX1729" s="76"/>
      <c r="BY1729" s="76"/>
      <c r="BZ1729" s="76"/>
      <c r="CA1729" s="76"/>
      <c r="CB1729" s="76"/>
      <c r="CC1729" s="76"/>
      <c r="CD1729" s="76"/>
      <c r="CE1729" s="76"/>
      <c r="CF1729" s="76"/>
      <c r="CG1729" s="76"/>
      <c r="CH1729" s="76"/>
      <c r="CI1729" s="76"/>
      <c r="CJ1729" s="76"/>
      <c r="CK1729" s="76"/>
      <c r="CL1729" s="76"/>
      <c r="CN1729" s="76"/>
      <c r="CO1729" s="76"/>
      <c r="CP1729" s="76"/>
      <c r="CQ1729" s="76"/>
      <c r="CR1729" s="76"/>
      <c r="CS1729" s="76"/>
      <c r="CT1729" s="76"/>
      <c r="CU1729" s="76"/>
      <c r="CV1729" s="76"/>
      <c r="CW1729" s="76"/>
      <c r="CX1729" s="76"/>
      <c r="CY1729" s="76"/>
      <c r="CZ1729" s="76"/>
      <c r="DA1729" s="76"/>
      <c r="DB1729" s="76"/>
      <c r="DC1729" s="76"/>
      <c r="DD1729" s="76"/>
      <c r="DE1729" s="76"/>
      <c r="DF1729" s="76"/>
      <c r="DG1729" s="76"/>
      <c r="DH1729" s="76"/>
      <c r="DI1729" s="76"/>
      <c r="DJ1729" s="76"/>
      <c r="DK1729" s="76"/>
      <c r="DL1729" s="76"/>
    </row>
    <row r="1730" spans="1:116" x14ac:dyDescent="0.4">
      <c r="A1730" s="12"/>
      <c r="B1730" s="319"/>
      <c r="C1730" s="319"/>
      <c r="D1730" s="317" t="s">
        <v>518</v>
      </c>
      <c r="E1730" s="317" t="str">
        <f t="shared" si="2383"/>
        <v>1730 SPLIT-SV-VR</v>
      </c>
      <c r="G1730" s="158" t="str">
        <f>G1726</f>
        <v>Product A</v>
      </c>
      <c r="H1730" s="12"/>
      <c r="I1730" s="60"/>
      <c r="J1730" s="60"/>
      <c r="K1730" s="53">
        <f t="shared" ref="K1730:P1732" ca="1" si="2387">SUMIF($3:$3,K$2,1730:1730)</f>
        <v>3000000</v>
      </c>
      <c r="L1730" s="53">
        <f t="shared" ca="1" si="2387"/>
        <v>3000000</v>
      </c>
      <c r="M1730" s="53">
        <f t="shared" ca="1" si="2387"/>
        <v>3000000</v>
      </c>
      <c r="N1730" s="53">
        <f t="shared" ca="1" si="2387"/>
        <v>3000000</v>
      </c>
      <c r="O1730" s="53">
        <f t="shared" ca="1" si="2387"/>
        <v>3000000</v>
      </c>
      <c r="P1730" s="53">
        <f t="shared" ca="1" si="2387"/>
        <v>3000000</v>
      </c>
      <c r="R1730" s="13"/>
      <c r="S1730" s="80">
        <f ca="1">S1722*S1726</f>
        <v>250000</v>
      </c>
      <c r="T1730" s="80">
        <f t="shared" ref="T1730:CE1730" ca="1" si="2388">T1722*T1726</f>
        <v>250000</v>
      </c>
      <c r="U1730" s="80">
        <f t="shared" ca="1" si="2388"/>
        <v>250000</v>
      </c>
      <c r="V1730" s="80">
        <f t="shared" ca="1" si="2388"/>
        <v>250000</v>
      </c>
      <c r="W1730" s="80">
        <f t="shared" ca="1" si="2388"/>
        <v>250000</v>
      </c>
      <c r="X1730" s="80">
        <f t="shared" ca="1" si="2388"/>
        <v>250000</v>
      </c>
      <c r="Y1730" s="80">
        <f t="shared" ca="1" si="2388"/>
        <v>250000</v>
      </c>
      <c r="Z1730" s="80">
        <f t="shared" ca="1" si="2388"/>
        <v>250000</v>
      </c>
      <c r="AA1730" s="80">
        <f t="shared" ca="1" si="2388"/>
        <v>250000</v>
      </c>
      <c r="AB1730" s="80">
        <f t="shared" ca="1" si="2388"/>
        <v>250000</v>
      </c>
      <c r="AC1730" s="80">
        <f t="shared" ca="1" si="2388"/>
        <v>250000</v>
      </c>
      <c r="AD1730" s="80">
        <f t="shared" ca="1" si="2388"/>
        <v>250000</v>
      </c>
      <c r="AE1730" s="80">
        <f t="shared" ca="1" si="2388"/>
        <v>250000</v>
      </c>
      <c r="AF1730" s="80">
        <f t="shared" ca="1" si="2388"/>
        <v>250000</v>
      </c>
      <c r="AG1730" s="80">
        <f t="shared" ca="1" si="2388"/>
        <v>250000</v>
      </c>
      <c r="AH1730" s="80">
        <f t="shared" ca="1" si="2388"/>
        <v>250000</v>
      </c>
      <c r="AI1730" s="80">
        <f t="shared" ca="1" si="2388"/>
        <v>250000</v>
      </c>
      <c r="AJ1730" s="80">
        <f t="shared" ca="1" si="2388"/>
        <v>250000</v>
      </c>
      <c r="AK1730" s="80">
        <f t="shared" ca="1" si="2388"/>
        <v>250000</v>
      </c>
      <c r="AL1730" s="80">
        <f t="shared" ca="1" si="2388"/>
        <v>250000</v>
      </c>
      <c r="AM1730" s="80">
        <f t="shared" ca="1" si="2388"/>
        <v>250000</v>
      </c>
      <c r="AN1730" s="80">
        <f t="shared" ca="1" si="2388"/>
        <v>250000</v>
      </c>
      <c r="AO1730" s="80">
        <f t="shared" ca="1" si="2388"/>
        <v>250000</v>
      </c>
      <c r="AP1730" s="80">
        <f t="shared" ca="1" si="2388"/>
        <v>250000</v>
      </c>
      <c r="AQ1730" s="80">
        <f t="shared" ca="1" si="2388"/>
        <v>250000</v>
      </c>
      <c r="AR1730" s="80">
        <f t="shared" ca="1" si="2388"/>
        <v>250000</v>
      </c>
      <c r="AS1730" s="80">
        <f t="shared" ca="1" si="2388"/>
        <v>250000</v>
      </c>
      <c r="AT1730" s="80">
        <f t="shared" ca="1" si="2388"/>
        <v>250000</v>
      </c>
      <c r="AU1730" s="80">
        <f t="shared" ca="1" si="2388"/>
        <v>250000</v>
      </c>
      <c r="AV1730" s="80">
        <f t="shared" ca="1" si="2388"/>
        <v>250000</v>
      </c>
      <c r="AW1730" s="80">
        <f t="shared" ca="1" si="2388"/>
        <v>250000</v>
      </c>
      <c r="AX1730" s="80">
        <f t="shared" ca="1" si="2388"/>
        <v>250000</v>
      </c>
      <c r="AY1730" s="80">
        <f t="shared" ca="1" si="2388"/>
        <v>250000</v>
      </c>
      <c r="AZ1730" s="80">
        <f t="shared" ca="1" si="2388"/>
        <v>250000</v>
      </c>
      <c r="BA1730" s="80">
        <f t="shared" ca="1" si="2388"/>
        <v>250000</v>
      </c>
      <c r="BB1730" s="80">
        <f t="shared" ca="1" si="2388"/>
        <v>250000</v>
      </c>
      <c r="BC1730" s="80">
        <f t="shared" ca="1" si="2388"/>
        <v>250000</v>
      </c>
      <c r="BD1730" s="80">
        <f t="shared" ca="1" si="2388"/>
        <v>250000</v>
      </c>
      <c r="BE1730" s="80">
        <f t="shared" ca="1" si="2388"/>
        <v>250000</v>
      </c>
      <c r="BF1730" s="80">
        <f t="shared" ca="1" si="2388"/>
        <v>250000</v>
      </c>
      <c r="BG1730" s="80">
        <f t="shared" ca="1" si="2388"/>
        <v>250000</v>
      </c>
      <c r="BH1730" s="80">
        <f t="shared" ca="1" si="2388"/>
        <v>250000</v>
      </c>
      <c r="BI1730" s="80">
        <f t="shared" ca="1" si="2388"/>
        <v>250000</v>
      </c>
      <c r="BJ1730" s="80">
        <f t="shared" ca="1" si="2388"/>
        <v>250000</v>
      </c>
      <c r="BK1730" s="80">
        <f t="shared" ca="1" si="2388"/>
        <v>250000</v>
      </c>
      <c r="BL1730" s="80">
        <f t="shared" ca="1" si="2388"/>
        <v>250000</v>
      </c>
      <c r="BM1730" s="80">
        <f t="shared" ca="1" si="2388"/>
        <v>250000</v>
      </c>
      <c r="BN1730" s="80">
        <f t="shared" ca="1" si="2388"/>
        <v>250000</v>
      </c>
      <c r="BO1730" s="80">
        <f t="shared" ca="1" si="2388"/>
        <v>250000</v>
      </c>
      <c r="BP1730" s="80">
        <f t="shared" ca="1" si="2388"/>
        <v>250000</v>
      </c>
      <c r="BQ1730" s="80">
        <f t="shared" ca="1" si="2388"/>
        <v>250000</v>
      </c>
      <c r="BR1730" s="80">
        <f t="shared" ca="1" si="2388"/>
        <v>250000</v>
      </c>
      <c r="BS1730" s="80">
        <f t="shared" ca="1" si="2388"/>
        <v>250000</v>
      </c>
      <c r="BT1730" s="80">
        <f t="shared" ca="1" si="2388"/>
        <v>250000</v>
      </c>
      <c r="BU1730" s="80">
        <f t="shared" ca="1" si="2388"/>
        <v>250000</v>
      </c>
      <c r="BV1730" s="80">
        <f t="shared" ca="1" si="2388"/>
        <v>250000</v>
      </c>
      <c r="BW1730" s="80">
        <f t="shared" ca="1" si="2388"/>
        <v>250000</v>
      </c>
      <c r="BX1730" s="80">
        <f t="shared" ca="1" si="2388"/>
        <v>250000</v>
      </c>
      <c r="BY1730" s="80">
        <f t="shared" ca="1" si="2388"/>
        <v>250000</v>
      </c>
      <c r="BZ1730" s="80">
        <f t="shared" ca="1" si="2388"/>
        <v>250000</v>
      </c>
      <c r="CA1730" s="80">
        <f t="shared" ca="1" si="2388"/>
        <v>250000</v>
      </c>
      <c r="CB1730" s="80">
        <f t="shared" ca="1" si="2388"/>
        <v>250000</v>
      </c>
      <c r="CC1730" s="80">
        <f t="shared" ca="1" si="2388"/>
        <v>250000</v>
      </c>
      <c r="CD1730" s="80">
        <f t="shared" ca="1" si="2388"/>
        <v>250000</v>
      </c>
      <c r="CE1730" s="80">
        <f t="shared" ca="1" si="2388"/>
        <v>250000</v>
      </c>
      <c r="CF1730" s="80">
        <f t="shared" ref="CF1730:CL1730" ca="1" si="2389">CF1722*CF1726</f>
        <v>250000</v>
      </c>
      <c r="CG1730" s="80">
        <f t="shared" ca="1" si="2389"/>
        <v>250000</v>
      </c>
      <c r="CH1730" s="80">
        <f t="shared" ca="1" si="2389"/>
        <v>250000</v>
      </c>
      <c r="CI1730" s="80">
        <f t="shared" ca="1" si="2389"/>
        <v>250000</v>
      </c>
      <c r="CJ1730" s="80">
        <f t="shared" ca="1" si="2389"/>
        <v>250000</v>
      </c>
      <c r="CK1730" s="80">
        <f t="shared" ca="1" si="2389"/>
        <v>250000</v>
      </c>
      <c r="CL1730" s="80">
        <f t="shared" ca="1" si="2389"/>
        <v>250000</v>
      </c>
      <c r="CN1730" s="80"/>
      <c r="CO1730" s="80" t="e">
        <f t="shared" ref="CO1730:DL1730" ca="1" si="2390">CO1722*CO1726</f>
        <v>#N/A</v>
      </c>
      <c r="CP1730" s="80" t="e">
        <f t="shared" ca="1" si="2390"/>
        <v>#N/A</v>
      </c>
      <c r="CQ1730" s="80" t="e">
        <f t="shared" ca="1" si="2390"/>
        <v>#N/A</v>
      </c>
      <c r="CR1730" s="80" t="e">
        <f t="shared" ca="1" si="2390"/>
        <v>#N/A</v>
      </c>
      <c r="CS1730" s="80" t="e">
        <f t="shared" ca="1" si="2390"/>
        <v>#N/A</v>
      </c>
      <c r="CT1730" s="80" t="e">
        <f t="shared" ca="1" si="2390"/>
        <v>#N/A</v>
      </c>
      <c r="CU1730" s="80" t="e">
        <f t="shared" ca="1" si="2390"/>
        <v>#N/A</v>
      </c>
      <c r="CV1730" s="80" t="e">
        <f t="shared" ca="1" si="2390"/>
        <v>#N/A</v>
      </c>
      <c r="CW1730" s="80" t="e">
        <f t="shared" ca="1" si="2390"/>
        <v>#N/A</v>
      </c>
      <c r="CX1730" s="80" t="e">
        <f t="shared" ca="1" si="2390"/>
        <v>#N/A</v>
      </c>
      <c r="CY1730" s="80" t="e">
        <f t="shared" ca="1" si="2390"/>
        <v>#N/A</v>
      </c>
      <c r="CZ1730" s="80" t="e">
        <f t="shared" ca="1" si="2390"/>
        <v>#N/A</v>
      </c>
      <c r="DA1730" s="80" t="e">
        <f t="shared" ca="1" si="2390"/>
        <v>#N/A</v>
      </c>
      <c r="DB1730" s="80" t="e">
        <f t="shared" ca="1" si="2390"/>
        <v>#N/A</v>
      </c>
      <c r="DC1730" s="80" t="e">
        <f t="shared" ca="1" si="2390"/>
        <v>#N/A</v>
      </c>
      <c r="DD1730" s="80" t="e">
        <f t="shared" ca="1" si="2390"/>
        <v>#N/A</v>
      </c>
      <c r="DE1730" s="80" t="e">
        <f t="shared" ca="1" si="2390"/>
        <v>#N/A</v>
      </c>
      <c r="DF1730" s="80" t="e">
        <f t="shared" ca="1" si="2390"/>
        <v>#N/A</v>
      </c>
      <c r="DG1730" s="80" t="e">
        <f t="shared" ca="1" si="2390"/>
        <v>#N/A</v>
      </c>
      <c r="DH1730" s="80" t="e">
        <f t="shared" ca="1" si="2390"/>
        <v>#N/A</v>
      </c>
      <c r="DI1730" s="80" t="e">
        <f t="shared" ca="1" si="2390"/>
        <v>#N/A</v>
      </c>
      <c r="DJ1730" s="80" t="e">
        <f t="shared" ca="1" si="2390"/>
        <v>#N/A</v>
      </c>
      <c r="DK1730" s="80" t="e">
        <f t="shared" ca="1" si="2390"/>
        <v>#N/A</v>
      </c>
      <c r="DL1730" s="80" t="e">
        <f t="shared" ca="1" si="2390"/>
        <v>#N/A</v>
      </c>
    </row>
    <row r="1731" spans="1:116" x14ac:dyDescent="0.4">
      <c r="A1731" s="12"/>
      <c r="B1731" s="319"/>
      <c r="C1731" s="319"/>
      <c r="D1731" s="317" t="s">
        <v>518</v>
      </c>
      <c r="E1731" s="317" t="str">
        <f t="shared" si="2383"/>
        <v>1731 SPLIT-SV-VR</v>
      </c>
      <c r="G1731" s="158" t="str">
        <f>G1727</f>
        <v>Product B</v>
      </c>
      <c r="H1731" s="12"/>
      <c r="I1731" s="60"/>
      <c r="J1731" s="60"/>
      <c r="K1731" s="238">
        <f t="shared" ca="1" si="2387"/>
        <v>6000000</v>
      </c>
      <c r="L1731" s="238">
        <f t="shared" ca="1" si="2387"/>
        <v>6000000</v>
      </c>
      <c r="M1731" s="238">
        <f t="shared" ca="1" si="2387"/>
        <v>6000000</v>
      </c>
      <c r="N1731" s="238">
        <f t="shared" ca="1" si="2387"/>
        <v>6000000</v>
      </c>
      <c r="O1731" s="238">
        <f t="shared" ca="1" si="2387"/>
        <v>6000000</v>
      </c>
      <c r="P1731" s="238">
        <f t="shared" ca="1" si="2387"/>
        <v>6000000</v>
      </c>
      <c r="R1731" s="13"/>
      <c r="S1731" s="80">
        <f ca="1">S1723*S1727</f>
        <v>500000</v>
      </c>
      <c r="T1731" s="80">
        <f t="shared" ref="T1731:CE1731" ca="1" si="2391">T1723*T1727</f>
        <v>500000</v>
      </c>
      <c r="U1731" s="80">
        <f t="shared" ca="1" si="2391"/>
        <v>500000</v>
      </c>
      <c r="V1731" s="80">
        <f t="shared" ca="1" si="2391"/>
        <v>500000</v>
      </c>
      <c r="W1731" s="80">
        <f t="shared" ca="1" si="2391"/>
        <v>500000</v>
      </c>
      <c r="X1731" s="80">
        <f t="shared" ca="1" si="2391"/>
        <v>500000</v>
      </c>
      <c r="Y1731" s="80">
        <f t="shared" ca="1" si="2391"/>
        <v>500000</v>
      </c>
      <c r="Z1731" s="80">
        <f t="shared" ca="1" si="2391"/>
        <v>500000</v>
      </c>
      <c r="AA1731" s="80">
        <f t="shared" ca="1" si="2391"/>
        <v>500000</v>
      </c>
      <c r="AB1731" s="80">
        <f t="shared" ca="1" si="2391"/>
        <v>500000</v>
      </c>
      <c r="AC1731" s="80">
        <f t="shared" ca="1" si="2391"/>
        <v>500000</v>
      </c>
      <c r="AD1731" s="80">
        <f t="shared" ca="1" si="2391"/>
        <v>500000</v>
      </c>
      <c r="AE1731" s="80">
        <f t="shared" ca="1" si="2391"/>
        <v>500000</v>
      </c>
      <c r="AF1731" s="80">
        <f t="shared" ca="1" si="2391"/>
        <v>500000</v>
      </c>
      <c r="AG1731" s="80">
        <f t="shared" ca="1" si="2391"/>
        <v>500000</v>
      </c>
      <c r="AH1731" s="80">
        <f t="shared" ca="1" si="2391"/>
        <v>500000</v>
      </c>
      <c r="AI1731" s="80">
        <f t="shared" ca="1" si="2391"/>
        <v>500000</v>
      </c>
      <c r="AJ1731" s="80">
        <f t="shared" ca="1" si="2391"/>
        <v>500000</v>
      </c>
      <c r="AK1731" s="80">
        <f t="shared" ca="1" si="2391"/>
        <v>500000</v>
      </c>
      <c r="AL1731" s="80">
        <f t="shared" ca="1" si="2391"/>
        <v>500000</v>
      </c>
      <c r="AM1731" s="80">
        <f t="shared" ca="1" si="2391"/>
        <v>500000</v>
      </c>
      <c r="AN1731" s="80">
        <f t="shared" ca="1" si="2391"/>
        <v>500000</v>
      </c>
      <c r="AO1731" s="80">
        <f t="shared" ca="1" si="2391"/>
        <v>500000</v>
      </c>
      <c r="AP1731" s="80">
        <f t="shared" ca="1" si="2391"/>
        <v>500000</v>
      </c>
      <c r="AQ1731" s="80">
        <f t="shared" ca="1" si="2391"/>
        <v>500000</v>
      </c>
      <c r="AR1731" s="80">
        <f t="shared" ca="1" si="2391"/>
        <v>500000</v>
      </c>
      <c r="AS1731" s="80">
        <f t="shared" ca="1" si="2391"/>
        <v>500000</v>
      </c>
      <c r="AT1731" s="80">
        <f t="shared" ca="1" si="2391"/>
        <v>500000</v>
      </c>
      <c r="AU1731" s="80">
        <f t="shared" ca="1" si="2391"/>
        <v>500000</v>
      </c>
      <c r="AV1731" s="80">
        <f t="shared" ca="1" si="2391"/>
        <v>500000</v>
      </c>
      <c r="AW1731" s="80">
        <f t="shared" ca="1" si="2391"/>
        <v>500000</v>
      </c>
      <c r="AX1731" s="80">
        <f t="shared" ca="1" si="2391"/>
        <v>500000</v>
      </c>
      <c r="AY1731" s="80">
        <f t="shared" ca="1" si="2391"/>
        <v>500000</v>
      </c>
      <c r="AZ1731" s="80">
        <f t="shared" ca="1" si="2391"/>
        <v>500000</v>
      </c>
      <c r="BA1731" s="80">
        <f t="shared" ca="1" si="2391"/>
        <v>500000</v>
      </c>
      <c r="BB1731" s="80">
        <f t="shared" ca="1" si="2391"/>
        <v>500000</v>
      </c>
      <c r="BC1731" s="80">
        <f t="shared" ca="1" si="2391"/>
        <v>500000</v>
      </c>
      <c r="BD1731" s="80">
        <f t="shared" ca="1" si="2391"/>
        <v>500000</v>
      </c>
      <c r="BE1731" s="80">
        <f t="shared" ca="1" si="2391"/>
        <v>500000</v>
      </c>
      <c r="BF1731" s="80">
        <f t="shared" ca="1" si="2391"/>
        <v>500000</v>
      </c>
      <c r="BG1731" s="80">
        <f t="shared" ca="1" si="2391"/>
        <v>500000</v>
      </c>
      <c r="BH1731" s="80">
        <f t="shared" ca="1" si="2391"/>
        <v>500000</v>
      </c>
      <c r="BI1731" s="80">
        <f t="shared" ca="1" si="2391"/>
        <v>500000</v>
      </c>
      <c r="BJ1731" s="80">
        <f t="shared" ca="1" si="2391"/>
        <v>500000</v>
      </c>
      <c r="BK1731" s="80">
        <f t="shared" ca="1" si="2391"/>
        <v>500000</v>
      </c>
      <c r="BL1731" s="80">
        <f t="shared" ca="1" si="2391"/>
        <v>500000</v>
      </c>
      <c r="BM1731" s="80">
        <f t="shared" ca="1" si="2391"/>
        <v>500000</v>
      </c>
      <c r="BN1731" s="80">
        <f t="shared" ca="1" si="2391"/>
        <v>500000</v>
      </c>
      <c r="BO1731" s="80">
        <f t="shared" ca="1" si="2391"/>
        <v>500000</v>
      </c>
      <c r="BP1731" s="80">
        <f t="shared" ca="1" si="2391"/>
        <v>500000</v>
      </c>
      <c r="BQ1731" s="80">
        <f t="shared" ca="1" si="2391"/>
        <v>500000</v>
      </c>
      <c r="BR1731" s="80">
        <f t="shared" ca="1" si="2391"/>
        <v>500000</v>
      </c>
      <c r="BS1731" s="80">
        <f t="shared" ca="1" si="2391"/>
        <v>500000</v>
      </c>
      <c r="BT1731" s="80">
        <f t="shared" ca="1" si="2391"/>
        <v>500000</v>
      </c>
      <c r="BU1731" s="80">
        <f t="shared" ca="1" si="2391"/>
        <v>500000</v>
      </c>
      <c r="BV1731" s="80">
        <f t="shared" ca="1" si="2391"/>
        <v>500000</v>
      </c>
      <c r="BW1731" s="80">
        <f t="shared" ca="1" si="2391"/>
        <v>500000</v>
      </c>
      <c r="BX1731" s="80">
        <f t="shared" ca="1" si="2391"/>
        <v>500000</v>
      </c>
      <c r="BY1731" s="80">
        <f t="shared" ca="1" si="2391"/>
        <v>500000</v>
      </c>
      <c r="BZ1731" s="80">
        <f t="shared" ca="1" si="2391"/>
        <v>500000</v>
      </c>
      <c r="CA1731" s="80">
        <f t="shared" ca="1" si="2391"/>
        <v>500000</v>
      </c>
      <c r="CB1731" s="80">
        <f t="shared" ca="1" si="2391"/>
        <v>500000</v>
      </c>
      <c r="CC1731" s="80">
        <f t="shared" ca="1" si="2391"/>
        <v>500000</v>
      </c>
      <c r="CD1731" s="80">
        <f t="shared" ca="1" si="2391"/>
        <v>500000</v>
      </c>
      <c r="CE1731" s="80">
        <f t="shared" ca="1" si="2391"/>
        <v>500000</v>
      </c>
      <c r="CF1731" s="80">
        <f t="shared" ref="CF1731:CL1731" ca="1" si="2392">CF1723*CF1727</f>
        <v>500000</v>
      </c>
      <c r="CG1731" s="80">
        <f t="shared" ca="1" si="2392"/>
        <v>500000</v>
      </c>
      <c r="CH1731" s="80">
        <f t="shared" ca="1" si="2392"/>
        <v>500000</v>
      </c>
      <c r="CI1731" s="80">
        <f t="shared" ca="1" si="2392"/>
        <v>500000</v>
      </c>
      <c r="CJ1731" s="80">
        <f t="shared" ca="1" si="2392"/>
        <v>500000</v>
      </c>
      <c r="CK1731" s="80">
        <f t="shared" ca="1" si="2392"/>
        <v>500000</v>
      </c>
      <c r="CL1731" s="80">
        <f t="shared" ca="1" si="2392"/>
        <v>500000</v>
      </c>
      <c r="CN1731" s="80"/>
      <c r="CO1731" s="80" t="e">
        <f t="shared" ref="CO1731:DL1731" ca="1" si="2393">CO1723*CO1727</f>
        <v>#N/A</v>
      </c>
      <c r="CP1731" s="80" t="e">
        <f t="shared" ca="1" si="2393"/>
        <v>#N/A</v>
      </c>
      <c r="CQ1731" s="80" t="e">
        <f t="shared" ca="1" si="2393"/>
        <v>#N/A</v>
      </c>
      <c r="CR1731" s="80" t="e">
        <f t="shared" ca="1" si="2393"/>
        <v>#N/A</v>
      </c>
      <c r="CS1731" s="80" t="e">
        <f t="shared" ca="1" si="2393"/>
        <v>#N/A</v>
      </c>
      <c r="CT1731" s="80" t="e">
        <f t="shared" ca="1" si="2393"/>
        <v>#N/A</v>
      </c>
      <c r="CU1731" s="80" t="e">
        <f t="shared" ca="1" si="2393"/>
        <v>#N/A</v>
      </c>
      <c r="CV1731" s="80" t="e">
        <f t="shared" ca="1" si="2393"/>
        <v>#N/A</v>
      </c>
      <c r="CW1731" s="80" t="e">
        <f t="shared" ca="1" si="2393"/>
        <v>#N/A</v>
      </c>
      <c r="CX1731" s="80" t="e">
        <f t="shared" ca="1" si="2393"/>
        <v>#N/A</v>
      </c>
      <c r="CY1731" s="80" t="e">
        <f t="shared" ca="1" si="2393"/>
        <v>#N/A</v>
      </c>
      <c r="CZ1731" s="80" t="e">
        <f t="shared" ca="1" si="2393"/>
        <v>#N/A</v>
      </c>
      <c r="DA1731" s="80" t="e">
        <f t="shared" ca="1" si="2393"/>
        <v>#N/A</v>
      </c>
      <c r="DB1731" s="80" t="e">
        <f t="shared" ca="1" si="2393"/>
        <v>#N/A</v>
      </c>
      <c r="DC1731" s="80" t="e">
        <f t="shared" ca="1" si="2393"/>
        <v>#N/A</v>
      </c>
      <c r="DD1731" s="80" t="e">
        <f t="shared" ca="1" si="2393"/>
        <v>#N/A</v>
      </c>
      <c r="DE1731" s="80" t="e">
        <f t="shared" ca="1" si="2393"/>
        <v>#N/A</v>
      </c>
      <c r="DF1731" s="80" t="e">
        <f t="shared" ca="1" si="2393"/>
        <v>#N/A</v>
      </c>
      <c r="DG1731" s="80" t="e">
        <f t="shared" ca="1" si="2393"/>
        <v>#N/A</v>
      </c>
      <c r="DH1731" s="80" t="e">
        <f t="shared" ca="1" si="2393"/>
        <v>#N/A</v>
      </c>
      <c r="DI1731" s="80" t="e">
        <f t="shared" ca="1" si="2393"/>
        <v>#N/A</v>
      </c>
      <c r="DJ1731" s="80" t="e">
        <f t="shared" ca="1" si="2393"/>
        <v>#N/A</v>
      </c>
      <c r="DK1731" s="80" t="e">
        <f t="shared" ca="1" si="2393"/>
        <v>#N/A</v>
      </c>
      <c r="DL1731" s="80" t="e">
        <f t="shared" ca="1" si="2393"/>
        <v>#N/A</v>
      </c>
    </row>
    <row r="1732" spans="1:116" x14ac:dyDescent="0.4">
      <c r="B1732" s="317"/>
      <c r="C1732" s="317" t="s">
        <v>198</v>
      </c>
      <c r="D1732" s="317" t="s">
        <v>518</v>
      </c>
      <c r="E1732" s="317" t="str">
        <f t="shared" si="2382"/>
        <v>1732 SPLIT-SV-VR</v>
      </c>
      <c r="G1732" s="126" t="str">
        <f>"Total revenue - "&amp;G1705</f>
        <v>Total revenue - Surgical procedures</v>
      </c>
      <c r="H1732" s="12"/>
      <c r="I1732" s="60"/>
      <c r="J1732" s="60"/>
      <c r="K1732" s="33">
        <f t="shared" ca="1" si="2387"/>
        <v>9000000</v>
      </c>
      <c r="L1732" s="33">
        <f t="shared" ca="1" si="2387"/>
        <v>9000000</v>
      </c>
      <c r="M1732" s="33">
        <f t="shared" ca="1" si="2387"/>
        <v>9000000</v>
      </c>
      <c r="N1732" s="33">
        <f t="shared" ca="1" si="2387"/>
        <v>9000000</v>
      </c>
      <c r="O1732" s="33">
        <f t="shared" ca="1" si="2387"/>
        <v>9000000</v>
      </c>
      <c r="P1732" s="33">
        <f t="shared" ca="1" si="2387"/>
        <v>9000000</v>
      </c>
      <c r="R1732" s="15"/>
      <c r="S1732" s="148">
        <f ca="1">SUM(S1730:S1731)</f>
        <v>750000</v>
      </c>
      <c r="T1732" s="148">
        <f t="shared" ref="T1732:CE1732" ca="1" si="2394">SUM(T1730:T1731)</f>
        <v>750000</v>
      </c>
      <c r="U1732" s="148">
        <f t="shared" ca="1" si="2394"/>
        <v>750000</v>
      </c>
      <c r="V1732" s="148">
        <f t="shared" ca="1" si="2394"/>
        <v>750000</v>
      </c>
      <c r="W1732" s="148">
        <f t="shared" ca="1" si="2394"/>
        <v>750000</v>
      </c>
      <c r="X1732" s="148">
        <f t="shared" ca="1" si="2394"/>
        <v>750000</v>
      </c>
      <c r="Y1732" s="148">
        <f t="shared" ca="1" si="2394"/>
        <v>750000</v>
      </c>
      <c r="Z1732" s="148">
        <f t="shared" ca="1" si="2394"/>
        <v>750000</v>
      </c>
      <c r="AA1732" s="148">
        <f t="shared" ca="1" si="2394"/>
        <v>750000</v>
      </c>
      <c r="AB1732" s="148">
        <f t="shared" ca="1" si="2394"/>
        <v>750000</v>
      </c>
      <c r="AC1732" s="148">
        <f t="shared" ca="1" si="2394"/>
        <v>750000</v>
      </c>
      <c r="AD1732" s="148">
        <f t="shared" ca="1" si="2394"/>
        <v>750000</v>
      </c>
      <c r="AE1732" s="148">
        <f t="shared" ca="1" si="2394"/>
        <v>750000</v>
      </c>
      <c r="AF1732" s="148">
        <f t="shared" ca="1" si="2394"/>
        <v>750000</v>
      </c>
      <c r="AG1732" s="148">
        <f t="shared" ca="1" si="2394"/>
        <v>750000</v>
      </c>
      <c r="AH1732" s="148">
        <f t="shared" ca="1" si="2394"/>
        <v>750000</v>
      </c>
      <c r="AI1732" s="148">
        <f t="shared" ca="1" si="2394"/>
        <v>750000</v>
      </c>
      <c r="AJ1732" s="148">
        <f t="shared" ca="1" si="2394"/>
        <v>750000</v>
      </c>
      <c r="AK1732" s="148">
        <f t="shared" ca="1" si="2394"/>
        <v>750000</v>
      </c>
      <c r="AL1732" s="148">
        <f t="shared" ca="1" si="2394"/>
        <v>750000</v>
      </c>
      <c r="AM1732" s="148">
        <f t="shared" ca="1" si="2394"/>
        <v>750000</v>
      </c>
      <c r="AN1732" s="148">
        <f t="shared" ca="1" si="2394"/>
        <v>750000</v>
      </c>
      <c r="AO1732" s="148">
        <f t="shared" ca="1" si="2394"/>
        <v>750000</v>
      </c>
      <c r="AP1732" s="148">
        <f t="shared" ca="1" si="2394"/>
        <v>750000</v>
      </c>
      <c r="AQ1732" s="148">
        <f t="shared" ca="1" si="2394"/>
        <v>750000</v>
      </c>
      <c r="AR1732" s="148">
        <f t="shared" ca="1" si="2394"/>
        <v>750000</v>
      </c>
      <c r="AS1732" s="148">
        <f t="shared" ca="1" si="2394"/>
        <v>750000</v>
      </c>
      <c r="AT1732" s="148">
        <f t="shared" ca="1" si="2394"/>
        <v>750000</v>
      </c>
      <c r="AU1732" s="148">
        <f t="shared" ca="1" si="2394"/>
        <v>750000</v>
      </c>
      <c r="AV1732" s="148">
        <f t="shared" ca="1" si="2394"/>
        <v>750000</v>
      </c>
      <c r="AW1732" s="148">
        <f t="shared" ca="1" si="2394"/>
        <v>750000</v>
      </c>
      <c r="AX1732" s="148">
        <f t="shared" ca="1" si="2394"/>
        <v>750000</v>
      </c>
      <c r="AY1732" s="148">
        <f t="shared" ca="1" si="2394"/>
        <v>750000</v>
      </c>
      <c r="AZ1732" s="148">
        <f t="shared" ca="1" si="2394"/>
        <v>750000</v>
      </c>
      <c r="BA1732" s="148">
        <f t="shared" ca="1" si="2394"/>
        <v>750000</v>
      </c>
      <c r="BB1732" s="148">
        <f t="shared" ca="1" si="2394"/>
        <v>750000</v>
      </c>
      <c r="BC1732" s="148">
        <f t="shared" ca="1" si="2394"/>
        <v>750000</v>
      </c>
      <c r="BD1732" s="148">
        <f t="shared" ca="1" si="2394"/>
        <v>750000</v>
      </c>
      <c r="BE1732" s="148">
        <f t="shared" ca="1" si="2394"/>
        <v>750000</v>
      </c>
      <c r="BF1732" s="148">
        <f t="shared" ca="1" si="2394"/>
        <v>750000</v>
      </c>
      <c r="BG1732" s="148">
        <f t="shared" ca="1" si="2394"/>
        <v>750000</v>
      </c>
      <c r="BH1732" s="148">
        <f t="shared" ca="1" si="2394"/>
        <v>750000</v>
      </c>
      <c r="BI1732" s="148">
        <f t="shared" ca="1" si="2394"/>
        <v>750000</v>
      </c>
      <c r="BJ1732" s="148">
        <f t="shared" ca="1" si="2394"/>
        <v>750000</v>
      </c>
      <c r="BK1732" s="148">
        <f t="shared" ca="1" si="2394"/>
        <v>750000</v>
      </c>
      <c r="BL1732" s="148">
        <f t="shared" ca="1" si="2394"/>
        <v>750000</v>
      </c>
      <c r="BM1732" s="148">
        <f t="shared" ca="1" si="2394"/>
        <v>750000</v>
      </c>
      <c r="BN1732" s="148">
        <f t="shared" ca="1" si="2394"/>
        <v>750000</v>
      </c>
      <c r="BO1732" s="148">
        <f t="shared" ca="1" si="2394"/>
        <v>750000</v>
      </c>
      <c r="BP1732" s="148">
        <f t="shared" ca="1" si="2394"/>
        <v>750000</v>
      </c>
      <c r="BQ1732" s="148">
        <f t="shared" ca="1" si="2394"/>
        <v>750000</v>
      </c>
      <c r="BR1732" s="148">
        <f t="shared" ca="1" si="2394"/>
        <v>750000</v>
      </c>
      <c r="BS1732" s="148">
        <f t="shared" ca="1" si="2394"/>
        <v>750000</v>
      </c>
      <c r="BT1732" s="148">
        <f t="shared" ca="1" si="2394"/>
        <v>750000</v>
      </c>
      <c r="BU1732" s="148">
        <f t="shared" ca="1" si="2394"/>
        <v>750000</v>
      </c>
      <c r="BV1732" s="148">
        <f t="shared" ca="1" si="2394"/>
        <v>750000</v>
      </c>
      <c r="BW1732" s="148">
        <f t="shared" ca="1" si="2394"/>
        <v>750000</v>
      </c>
      <c r="BX1732" s="148">
        <f t="shared" ca="1" si="2394"/>
        <v>750000</v>
      </c>
      <c r="BY1732" s="148">
        <f t="shared" ca="1" si="2394"/>
        <v>750000</v>
      </c>
      <c r="BZ1732" s="148">
        <f t="shared" ca="1" si="2394"/>
        <v>750000</v>
      </c>
      <c r="CA1732" s="148">
        <f t="shared" ca="1" si="2394"/>
        <v>750000</v>
      </c>
      <c r="CB1732" s="148">
        <f t="shared" ca="1" si="2394"/>
        <v>750000</v>
      </c>
      <c r="CC1732" s="148">
        <f t="shared" ca="1" si="2394"/>
        <v>750000</v>
      </c>
      <c r="CD1732" s="148">
        <f t="shared" ca="1" si="2394"/>
        <v>750000</v>
      </c>
      <c r="CE1732" s="148">
        <f t="shared" ca="1" si="2394"/>
        <v>750000</v>
      </c>
      <c r="CF1732" s="148">
        <f t="shared" ref="CF1732:CL1732" ca="1" si="2395">SUM(CF1730:CF1731)</f>
        <v>750000</v>
      </c>
      <c r="CG1732" s="148">
        <f t="shared" ca="1" si="2395"/>
        <v>750000</v>
      </c>
      <c r="CH1732" s="148">
        <f t="shared" ca="1" si="2395"/>
        <v>750000</v>
      </c>
      <c r="CI1732" s="148">
        <f t="shared" ca="1" si="2395"/>
        <v>750000</v>
      </c>
      <c r="CJ1732" s="148">
        <f t="shared" ca="1" si="2395"/>
        <v>750000</v>
      </c>
      <c r="CK1732" s="148">
        <f t="shared" ca="1" si="2395"/>
        <v>750000</v>
      </c>
      <c r="CL1732" s="148">
        <f t="shared" ca="1" si="2395"/>
        <v>750000</v>
      </c>
      <c r="CN1732" s="77"/>
      <c r="CO1732" s="148" t="e">
        <f t="shared" ref="CO1732:DL1732" ca="1" si="2396">SUM(CO1730:CO1731)</f>
        <v>#N/A</v>
      </c>
      <c r="CP1732" s="148" t="e">
        <f t="shared" ca="1" si="2396"/>
        <v>#N/A</v>
      </c>
      <c r="CQ1732" s="148" t="e">
        <f t="shared" ca="1" si="2396"/>
        <v>#N/A</v>
      </c>
      <c r="CR1732" s="148" t="e">
        <f t="shared" ca="1" si="2396"/>
        <v>#N/A</v>
      </c>
      <c r="CS1732" s="148" t="e">
        <f t="shared" ca="1" si="2396"/>
        <v>#N/A</v>
      </c>
      <c r="CT1732" s="148" t="e">
        <f t="shared" ca="1" si="2396"/>
        <v>#N/A</v>
      </c>
      <c r="CU1732" s="148" t="e">
        <f t="shared" ca="1" si="2396"/>
        <v>#N/A</v>
      </c>
      <c r="CV1732" s="148" t="e">
        <f t="shared" ca="1" si="2396"/>
        <v>#N/A</v>
      </c>
      <c r="CW1732" s="148" t="e">
        <f t="shared" ca="1" si="2396"/>
        <v>#N/A</v>
      </c>
      <c r="CX1732" s="148" t="e">
        <f t="shared" ca="1" si="2396"/>
        <v>#N/A</v>
      </c>
      <c r="CY1732" s="148" t="e">
        <f t="shared" ca="1" si="2396"/>
        <v>#N/A</v>
      </c>
      <c r="CZ1732" s="148" t="e">
        <f t="shared" ca="1" si="2396"/>
        <v>#N/A</v>
      </c>
      <c r="DA1732" s="148" t="e">
        <f t="shared" ca="1" si="2396"/>
        <v>#N/A</v>
      </c>
      <c r="DB1732" s="148" t="e">
        <f t="shared" ca="1" si="2396"/>
        <v>#N/A</v>
      </c>
      <c r="DC1732" s="148" t="e">
        <f t="shared" ca="1" si="2396"/>
        <v>#N/A</v>
      </c>
      <c r="DD1732" s="148" t="e">
        <f t="shared" ca="1" si="2396"/>
        <v>#N/A</v>
      </c>
      <c r="DE1732" s="148" t="e">
        <f t="shared" ca="1" si="2396"/>
        <v>#N/A</v>
      </c>
      <c r="DF1732" s="148" t="e">
        <f t="shared" ca="1" si="2396"/>
        <v>#N/A</v>
      </c>
      <c r="DG1732" s="148" t="e">
        <f t="shared" ca="1" si="2396"/>
        <v>#N/A</v>
      </c>
      <c r="DH1732" s="148" t="e">
        <f t="shared" ca="1" si="2396"/>
        <v>#N/A</v>
      </c>
      <c r="DI1732" s="148" t="e">
        <f t="shared" ca="1" si="2396"/>
        <v>#N/A</v>
      </c>
      <c r="DJ1732" s="148" t="e">
        <f t="shared" ca="1" si="2396"/>
        <v>#N/A</v>
      </c>
      <c r="DK1732" s="148" t="e">
        <f t="shared" ca="1" si="2396"/>
        <v>#N/A</v>
      </c>
      <c r="DL1732" s="148" t="e">
        <f t="shared" ca="1" si="2396"/>
        <v>#N/A</v>
      </c>
    </row>
    <row r="1733" spans="1:116" x14ac:dyDescent="0.4">
      <c r="B1733" s="317"/>
      <c r="C1733" s="317"/>
      <c r="D1733" s="317" t="s">
        <v>518</v>
      </c>
      <c r="E1733" s="317" t="str">
        <f t="shared" ref="E1733" si="2397">ROW()&amp;" "&amp;D1733</f>
        <v>1733 SPLIT-SV-VR</v>
      </c>
      <c r="G1733" s="126"/>
      <c r="H1733" s="12"/>
      <c r="I1733" s="60"/>
      <c r="J1733" s="60"/>
      <c r="K1733" s="33"/>
      <c r="L1733" s="33"/>
      <c r="M1733" s="33"/>
      <c r="N1733" s="33"/>
      <c r="O1733" s="33"/>
      <c r="P1733" s="33"/>
      <c r="R1733" s="15"/>
      <c r="S1733" s="77"/>
      <c r="T1733" s="77"/>
      <c r="U1733" s="77"/>
      <c r="V1733" s="77"/>
      <c r="W1733" s="77"/>
      <c r="X1733" s="77"/>
      <c r="Y1733" s="77"/>
      <c r="Z1733" s="77"/>
      <c r="AA1733" s="77"/>
      <c r="AB1733" s="77"/>
      <c r="AC1733" s="77"/>
      <c r="AD1733" s="77"/>
      <c r="AE1733" s="77"/>
      <c r="AF1733" s="77"/>
      <c r="AG1733" s="77"/>
      <c r="AH1733" s="77"/>
      <c r="AI1733" s="77"/>
      <c r="AJ1733" s="77"/>
      <c r="AK1733" s="77"/>
      <c r="AL1733" s="77"/>
      <c r="AM1733" s="77"/>
      <c r="AN1733" s="77"/>
      <c r="AO1733" s="77"/>
      <c r="AP1733" s="77"/>
      <c r="AQ1733" s="77"/>
      <c r="AR1733" s="77"/>
      <c r="AS1733" s="77"/>
      <c r="AT1733" s="77"/>
      <c r="AU1733" s="77"/>
      <c r="AV1733" s="77"/>
      <c r="AW1733" s="77"/>
      <c r="AX1733" s="77"/>
      <c r="AY1733" s="77"/>
      <c r="AZ1733" s="77"/>
      <c r="BA1733" s="77"/>
      <c r="BB1733" s="77"/>
      <c r="BC1733" s="77"/>
      <c r="BD1733" s="77"/>
      <c r="BE1733" s="77"/>
      <c r="BF1733" s="77"/>
      <c r="BG1733" s="77"/>
      <c r="BH1733" s="77"/>
      <c r="BI1733" s="77"/>
      <c r="BJ1733" s="77"/>
      <c r="BK1733" s="77"/>
      <c r="BL1733" s="77"/>
      <c r="BM1733" s="77"/>
      <c r="BN1733" s="77"/>
      <c r="BO1733" s="77"/>
      <c r="BP1733" s="77"/>
      <c r="BQ1733" s="77"/>
      <c r="BR1733" s="77"/>
      <c r="BS1733" s="77"/>
      <c r="BT1733" s="77"/>
      <c r="BU1733" s="77"/>
      <c r="BV1733" s="77"/>
      <c r="BW1733" s="77"/>
      <c r="BX1733" s="77"/>
      <c r="BY1733" s="77"/>
      <c r="BZ1733" s="77"/>
      <c r="CA1733" s="77"/>
      <c r="CB1733" s="77"/>
      <c r="CC1733" s="77"/>
      <c r="CD1733" s="77"/>
      <c r="CE1733" s="77"/>
      <c r="CF1733" s="77"/>
      <c r="CG1733" s="77"/>
      <c r="CH1733" s="77"/>
      <c r="CI1733" s="77"/>
      <c r="CJ1733" s="77"/>
      <c r="CK1733" s="77"/>
      <c r="CL1733" s="77"/>
      <c r="CN1733" s="77"/>
      <c r="CO1733" s="77"/>
      <c r="CP1733" s="77"/>
      <c r="CQ1733" s="77"/>
      <c r="CR1733" s="77"/>
      <c r="CS1733" s="77"/>
      <c r="CT1733" s="77"/>
      <c r="CU1733" s="77"/>
      <c r="CV1733" s="77"/>
      <c r="CW1733" s="77"/>
      <c r="CX1733" s="77"/>
      <c r="CY1733" s="77"/>
      <c r="CZ1733" s="77"/>
      <c r="DA1733" s="77"/>
      <c r="DB1733" s="77"/>
      <c r="DC1733" s="77"/>
      <c r="DD1733" s="77"/>
      <c r="DE1733" s="77"/>
      <c r="DF1733" s="77"/>
      <c r="DG1733" s="77"/>
      <c r="DH1733" s="77"/>
      <c r="DI1733" s="77"/>
      <c r="DJ1733" s="77"/>
      <c r="DK1733" s="77"/>
      <c r="DL1733" s="77"/>
    </row>
    <row r="1734" spans="1:116" x14ac:dyDescent="0.4">
      <c r="A1734" s="12"/>
      <c r="B1734" s="319"/>
      <c r="C1734" s="319"/>
      <c r="D1734" s="317" t="s">
        <v>518</v>
      </c>
      <c r="E1734" s="317" t="str">
        <f t="shared" ref="E1734:E1741" si="2398">ROW()&amp;" "&amp;D1734</f>
        <v>1734 SPLIT-SV-VR</v>
      </c>
      <c r="G1734" s="95" t="str">
        <f>"COGS/"&amp;G1746&amp;":"</f>
        <v>COGS/procedure:</v>
      </c>
      <c r="H1734" s="12"/>
      <c r="I1734" s="60"/>
      <c r="J1734" s="60"/>
      <c r="K1734" s="12"/>
      <c r="L1734" s="12"/>
      <c r="M1734" s="12"/>
      <c r="N1734" s="12"/>
      <c r="O1734" s="12"/>
      <c r="P1734" s="12"/>
      <c r="R1734" s="13"/>
      <c r="S1734" s="76"/>
      <c r="T1734" s="76"/>
      <c r="U1734" s="76"/>
      <c r="V1734" s="76"/>
      <c r="W1734" s="76"/>
      <c r="X1734" s="76"/>
      <c r="Y1734" s="76"/>
      <c r="Z1734" s="76"/>
      <c r="AA1734" s="76"/>
      <c r="AB1734" s="76"/>
      <c r="AC1734" s="76"/>
      <c r="AD1734" s="76"/>
      <c r="AE1734" s="76"/>
      <c r="AF1734" s="76"/>
      <c r="AG1734" s="76"/>
      <c r="AH1734" s="76"/>
      <c r="AI1734" s="76"/>
      <c r="AJ1734" s="76"/>
      <c r="AK1734" s="76"/>
      <c r="AL1734" s="76"/>
      <c r="AM1734" s="76"/>
      <c r="AN1734" s="76"/>
      <c r="AO1734" s="76"/>
      <c r="AP1734" s="76"/>
      <c r="AQ1734" s="76"/>
      <c r="AR1734" s="76"/>
      <c r="AS1734" s="76"/>
      <c r="AT1734" s="76"/>
      <c r="AU1734" s="76"/>
      <c r="AV1734" s="76"/>
      <c r="AW1734" s="76"/>
      <c r="AX1734" s="76"/>
      <c r="AY1734" s="76"/>
      <c r="AZ1734" s="76"/>
      <c r="BA1734" s="76"/>
      <c r="BB1734" s="76"/>
      <c r="BC1734" s="76"/>
      <c r="BD1734" s="76"/>
      <c r="BE1734" s="76"/>
      <c r="BF1734" s="76"/>
      <c r="BG1734" s="76"/>
      <c r="BH1734" s="76"/>
      <c r="BI1734" s="76"/>
      <c r="BJ1734" s="76"/>
      <c r="BK1734" s="76"/>
      <c r="BL1734" s="76"/>
      <c r="BM1734" s="76"/>
      <c r="BN1734" s="76"/>
      <c r="BO1734" s="76"/>
      <c r="BP1734" s="76"/>
      <c r="BQ1734" s="76"/>
      <c r="BR1734" s="76"/>
      <c r="BS1734" s="76"/>
      <c r="BT1734" s="76"/>
      <c r="BU1734" s="76"/>
      <c r="BV1734" s="76"/>
      <c r="BW1734" s="76"/>
      <c r="BX1734" s="76"/>
      <c r="BY1734" s="76"/>
      <c r="BZ1734" s="76"/>
      <c r="CA1734" s="76"/>
      <c r="CB1734" s="76"/>
      <c r="CC1734" s="76"/>
      <c r="CD1734" s="76"/>
      <c r="CE1734" s="76"/>
      <c r="CF1734" s="76"/>
      <c r="CG1734" s="76"/>
      <c r="CH1734" s="76"/>
      <c r="CI1734" s="76"/>
      <c r="CJ1734" s="76"/>
      <c r="CK1734" s="76"/>
      <c r="CL1734" s="76"/>
      <c r="CN1734" s="76"/>
      <c r="CO1734" s="76"/>
      <c r="CP1734" s="76"/>
      <c r="CQ1734" s="76"/>
      <c r="CR1734" s="76"/>
      <c r="CS1734" s="76"/>
      <c r="CT1734" s="76"/>
      <c r="CU1734" s="76"/>
      <c r="CV1734" s="76"/>
      <c r="CW1734" s="76"/>
      <c r="CX1734" s="76"/>
      <c r="CY1734" s="76"/>
      <c r="CZ1734" s="76"/>
      <c r="DA1734" s="76"/>
      <c r="DB1734" s="76"/>
      <c r="DC1734" s="76"/>
      <c r="DD1734" s="76"/>
      <c r="DE1734" s="76"/>
      <c r="DF1734" s="76"/>
      <c r="DG1734" s="76"/>
      <c r="DH1734" s="76"/>
      <c r="DI1734" s="76"/>
      <c r="DJ1734" s="76"/>
      <c r="DK1734" s="76"/>
      <c r="DL1734" s="76"/>
    </row>
    <row r="1735" spans="1:116" x14ac:dyDescent="0.4">
      <c r="A1735" s="12"/>
      <c r="B1735" s="319"/>
      <c r="C1735" s="319"/>
      <c r="D1735" s="317" t="s">
        <v>518</v>
      </c>
      <c r="E1735" s="317" t="str">
        <f t="shared" si="2398"/>
        <v>1735 SPLIT-SV-VR</v>
      </c>
      <c r="G1735" s="145" t="str">
        <f>G1726</f>
        <v>Product A</v>
      </c>
      <c r="H1735" s="12"/>
      <c r="I1735" s="60"/>
      <c r="J1735" s="60"/>
      <c r="K1735" s="61">
        <v>50</v>
      </c>
      <c r="L1735" s="61">
        <v>50</v>
      </c>
      <c r="M1735" s="61">
        <v>50</v>
      </c>
      <c r="N1735" s="61">
        <v>50</v>
      </c>
      <c r="O1735" s="61">
        <v>50</v>
      </c>
      <c r="P1735" s="61">
        <v>50</v>
      </c>
      <c r="R1735" s="67"/>
      <c r="S1735" s="147" cm="1">
        <f t="array" ref="S1735">INDEX($K:$P,ROW(),MATCH(S$3,$K$2:$P$2,0))</f>
        <v>50</v>
      </c>
      <c r="T1735" s="147" cm="1">
        <f t="array" ref="T1735">INDEX($K:$P,ROW(),MATCH(T$3,$K$2:$P$2,0))</f>
        <v>50</v>
      </c>
      <c r="U1735" s="147" cm="1">
        <f t="array" ref="U1735">INDEX($K:$P,ROW(),MATCH(U$3,$K$2:$P$2,0))</f>
        <v>50</v>
      </c>
      <c r="V1735" s="147" cm="1">
        <f t="array" ref="V1735">INDEX($K:$P,ROW(),MATCH(V$3,$K$2:$P$2,0))</f>
        <v>50</v>
      </c>
      <c r="W1735" s="147" cm="1">
        <f t="array" ref="W1735">INDEX($K:$P,ROW(),MATCH(W$3,$K$2:$P$2,0))</f>
        <v>50</v>
      </c>
      <c r="X1735" s="147" cm="1">
        <f t="array" ref="X1735">INDEX($K:$P,ROW(),MATCH(X$3,$K$2:$P$2,0))</f>
        <v>50</v>
      </c>
      <c r="Y1735" s="147" cm="1">
        <f t="array" ref="Y1735">INDEX($K:$P,ROW(),MATCH(Y$3,$K$2:$P$2,0))</f>
        <v>50</v>
      </c>
      <c r="Z1735" s="147" cm="1">
        <f t="array" ref="Z1735">INDEX($K:$P,ROW(),MATCH(Z$3,$K$2:$P$2,0))</f>
        <v>50</v>
      </c>
      <c r="AA1735" s="147" cm="1">
        <f t="array" ref="AA1735">INDEX($K:$P,ROW(),MATCH(AA$3,$K$2:$P$2,0))</f>
        <v>50</v>
      </c>
      <c r="AB1735" s="147" cm="1">
        <f t="array" ref="AB1735">INDEX($K:$P,ROW(),MATCH(AB$3,$K$2:$P$2,0))</f>
        <v>50</v>
      </c>
      <c r="AC1735" s="147" cm="1">
        <f t="array" ref="AC1735">INDEX($K:$P,ROW(),MATCH(AC$3,$K$2:$P$2,0))</f>
        <v>50</v>
      </c>
      <c r="AD1735" s="147" cm="1">
        <f t="array" ref="AD1735">INDEX($K:$P,ROW(),MATCH(AD$3,$K$2:$P$2,0))</f>
        <v>50</v>
      </c>
      <c r="AE1735" s="147" cm="1">
        <f t="array" ref="AE1735">INDEX($K:$P,ROW(),MATCH(AE$3,$K$2:$P$2,0))</f>
        <v>50</v>
      </c>
      <c r="AF1735" s="147" cm="1">
        <f t="array" ref="AF1735">INDEX($K:$P,ROW(),MATCH(AF$3,$K$2:$P$2,0))</f>
        <v>50</v>
      </c>
      <c r="AG1735" s="147" cm="1">
        <f t="array" ref="AG1735">INDEX($K:$P,ROW(),MATCH(AG$3,$K$2:$P$2,0))</f>
        <v>50</v>
      </c>
      <c r="AH1735" s="147" cm="1">
        <f t="array" ref="AH1735">INDEX($K:$P,ROW(),MATCH(AH$3,$K$2:$P$2,0))</f>
        <v>50</v>
      </c>
      <c r="AI1735" s="147" cm="1">
        <f t="array" ref="AI1735">INDEX($K:$P,ROW(),MATCH(AI$3,$K$2:$P$2,0))</f>
        <v>50</v>
      </c>
      <c r="AJ1735" s="147" cm="1">
        <f t="array" ref="AJ1735">INDEX($K:$P,ROW(),MATCH(AJ$3,$K$2:$P$2,0))</f>
        <v>50</v>
      </c>
      <c r="AK1735" s="147" cm="1">
        <f t="array" ref="AK1735">INDEX($K:$P,ROW(),MATCH(AK$3,$K$2:$P$2,0))</f>
        <v>50</v>
      </c>
      <c r="AL1735" s="147" cm="1">
        <f t="array" ref="AL1735">INDEX($K:$P,ROW(),MATCH(AL$3,$K$2:$P$2,0))</f>
        <v>50</v>
      </c>
      <c r="AM1735" s="147" cm="1">
        <f t="array" ref="AM1735">INDEX($K:$P,ROW(),MATCH(AM$3,$K$2:$P$2,0))</f>
        <v>50</v>
      </c>
      <c r="AN1735" s="147" cm="1">
        <f t="array" ref="AN1735">INDEX($K:$P,ROW(),MATCH(AN$3,$K$2:$P$2,0))</f>
        <v>50</v>
      </c>
      <c r="AO1735" s="147" cm="1">
        <f t="array" ref="AO1735">INDEX($K:$P,ROW(),MATCH(AO$3,$K$2:$P$2,0))</f>
        <v>50</v>
      </c>
      <c r="AP1735" s="147" cm="1">
        <f t="array" ref="AP1735">INDEX($K:$P,ROW(),MATCH(AP$3,$K$2:$P$2,0))</f>
        <v>50</v>
      </c>
      <c r="AQ1735" s="147" cm="1">
        <f t="array" ref="AQ1735">INDEX($K:$P,ROW(),MATCH(AQ$3,$K$2:$P$2,0))</f>
        <v>50</v>
      </c>
      <c r="AR1735" s="147" cm="1">
        <f t="array" ref="AR1735">INDEX($K:$P,ROW(),MATCH(AR$3,$K$2:$P$2,0))</f>
        <v>50</v>
      </c>
      <c r="AS1735" s="147" cm="1">
        <f t="array" ref="AS1735">INDEX($K:$P,ROW(),MATCH(AS$3,$K$2:$P$2,0))</f>
        <v>50</v>
      </c>
      <c r="AT1735" s="147" cm="1">
        <f t="array" ref="AT1735">INDEX($K:$P,ROW(),MATCH(AT$3,$K$2:$P$2,0))</f>
        <v>50</v>
      </c>
      <c r="AU1735" s="147" cm="1">
        <f t="array" ref="AU1735">INDEX($K:$P,ROW(),MATCH(AU$3,$K$2:$P$2,0))</f>
        <v>50</v>
      </c>
      <c r="AV1735" s="147" cm="1">
        <f t="array" ref="AV1735">INDEX($K:$P,ROW(),MATCH(AV$3,$K$2:$P$2,0))</f>
        <v>50</v>
      </c>
      <c r="AW1735" s="147" cm="1">
        <f t="array" ref="AW1735">INDEX($K:$P,ROW(),MATCH(AW$3,$K$2:$P$2,0))</f>
        <v>50</v>
      </c>
      <c r="AX1735" s="147" cm="1">
        <f t="array" ref="AX1735">INDEX($K:$P,ROW(),MATCH(AX$3,$K$2:$P$2,0))</f>
        <v>50</v>
      </c>
      <c r="AY1735" s="147" cm="1">
        <f t="array" ref="AY1735">INDEX($K:$P,ROW(),MATCH(AY$3,$K$2:$P$2,0))</f>
        <v>50</v>
      </c>
      <c r="AZ1735" s="147" cm="1">
        <f t="array" ref="AZ1735">INDEX($K:$P,ROW(),MATCH(AZ$3,$K$2:$P$2,0))</f>
        <v>50</v>
      </c>
      <c r="BA1735" s="147" cm="1">
        <f t="array" ref="BA1735">INDEX($K:$P,ROW(),MATCH(BA$3,$K$2:$P$2,0))</f>
        <v>50</v>
      </c>
      <c r="BB1735" s="147" cm="1">
        <f t="array" ref="BB1735">INDEX($K:$P,ROW(),MATCH(BB$3,$K$2:$P$2,0))</f>
        <v>50</v>
      </c>
      <c r="BC1735" s="147" cm="1">
        <f t="array" ref="BC1735">INDEX($K:$P,ROW(),MATCH(BC$3,$K$2:$P$2,0))</f>
        <v>50</v>
      </c>
      <c r="BD1735" s="147" cm="1">
        <f t="array" ref="BD1735">INDEX($K:$P,ROW(),MATCH(BD$3,$K$2:$P$2,0))</f>
        <v>50</v>
      </c>
      <c r="BE1735" s="147" cm="1">
        <f t="array" ref="BE1735">INDEX($K:$P,ROW(),MATCH(BE$3,$K$2:$P$2,0))</f>
        <v>50</v>
      </c>
      <c r="BF1735" s="147" cm="1">
        <f t="array" ref="BF1735">INDEX($K:$P,ROW(),MATCH(BF$3,$K$2:$P$2,0))</f>
        <v>50</v>
      </c>
      <c r="BG1735" s="147" cm="1">
        <f t="array" ref="BG1735">INDEX($K:$P,ROW(),MATCH(BG$3,$K$2:$P$2,0))</f>
        <v>50</v>
      </c>
      <c r="BH1735" s="147" cm="1">
        <f t="array" ref="BH1735">INDEX($K:$P,ROW(),MATCH(BH$3,$K$2:$P$2,0))</f>
        <v>50</v>
      </c>
      <c r="BI1735" s="147" cm="1">
        <f t="array" ref="BI1735">INDEX($K:$P,ROW(),MATCH(BI$3,$K$2:$P$2,0))</f>
        <v>50</v>
      </c>
      <c r="BJ1735" s="147" cm="1">
        <f t="array" ref="BJ1735">INDEX($K:$P,ROW(),MATCH(BJ$3,$K$2:$P$2,0))</f>
        <v>50</v>
      </c>
      <c r="BK1735" s="147" cm="1">
        <f t="array" ref="BK1735">INDEX($K:$P,ROW(),MATCH(BK$3,$K$2:$P$2,0))</f>
        <v>50</v>
      </c>
      <c r="BL1735" s="147" cm="1">
        <f t="array" ref="BL1735">INDEX($K:$P,ROW(),MATCH(BL$3,$K$2:$P$2,0))</f>
        <v>50</v>
      </c>
      <c r="BM1735" s="147" cm="1">
        <f t="array" ref="BM1735">INDEX($K:$P,ROW(),MATCH(BM$3,$K$2:$P$2,0))</f>
        <v>50</v>
      </c>
      <c r="BN1735" s="147" cm="1">
        <f t="array" ref="BN1735">INDEX($K:$P,ROW(),MATCH(BN$3,$K$2:$P$2,0))</f>
        <v>50</v>
      </c>
      <c r="BO1735" s="147" cm="1">
        <f t="array" ref="BO1735">INDEX($K:$P,ROW(),MATCH(BO$3,$K$2:$P$2,0))</f>
        <v>50</v>
      </c>
      <c r="BP1735" s="147" cm="1">
        <f t="array" ref="BP1735">INDEX($K:$P,ROW(),MATCH(BP$3,$K$2:$P$2,0))</f>
        <v>50</v>
      </c>
      <c r="BQ1735" s="147" cm="1">
        <f t="array" ref="BQ1735">INDEX($K:$P,ROW(),MATCH(BQ$3,$K$2:$P$2,0))</f>
        <v>50</v>
      </c>
      <c r="BR1735" s="147" cm="1">
        <f t="array" ref="BR1735">INDEX($K:$P,ROW(),MATCH(BR$3,$K$2:$P$2,0))</f>
        <v>50</v>
      </c>
      <c r="BS1735" s="147" cm="1">
        <f t="array" ref="BS1735">INDEX($K:$P,ROW(),MATCH(BS$3,$K$2:$P$2,0))</f>
        <v>50</v>
      </c>
      <c r="BT1735" s="147" cm="1">
        <f t="array" ref="BT1735">INDEX($K:$P,ROW(),MATCH(BT$3,$K$2:$P$2,0))</f>
        <v>50</v>
      </c>
      <c r="BU1735" s="147" cm="1">
        <f t="array" ref="BU1735">INDEX($K:$P,ROW(),MATCH(BU$3,$K$2:$P$2,0))</f>
        <v>50</v>
      </c>
      <c r="BV1735" s="147" cm="1">
        <f t="array" ref="BV1735">INDEX($K:$P,ROW(),MATCH(BV$3,$K$2:$P$2,0))</f>
        <v>50</v>
      </c>
      <c r="BW1735" s="147" cm="1">
        <f t="array" ref="BW1735">INDEX($K:$P,ROW(),MATCH(BW$3,$K$2:$P$2,0))</f>
        <v>50</v>
      </c>
      <c r="BX1735" s="147" cm="1">
        <f t="array" ref="BX1735">INDEX($K:$P,ROW(),MATCH(BX$3,$K$2:$P$2,0))</f>
        <v>50</v>
      </c>
      <c r="BY1735" s="147" cm="1">
        <f t="array" ref="BY1735">INDEX($K:$P,ROW(),MATCH(BY$3,$K$2:$P$2,0))</f>
        <v>50</v>
      </c>
      <c r="BZ1735" s="147" cm="1">
        <f t="array" ref="BZ1735">INDEX($K:$P,ROW(),MATCH(BZ$3,$K$2:$P$2,0))</f>
        <v>50</v>
      </c>
      <c r="CA1735" s="147" cm="1">
        <f t="array" ref="CA1735">INDEX($K:$P,ROW(),MATCH(CA$3,$K$2:$P$2,0))</f>
        <v>50</v>
      </c>
      <c r="CB1735" s="147" cm="1">
        <f t="array" ref="CB1735">INDEX($K:$P,ROW(),MATCH(CB$3,$K$2:$P$2,0))</f>
        <v>50</v>
      </c>
      <c r="CC1735" s="147" cm="1">
        <f t="array" ref="CC1735">INDEX($K:$P,ROW(),MATCH(CC$3,$K$2:$P$2,0))</f>
        <v>50</v>
      </c>
      <c r="CD1735" s="147" cm="1">
        <f t="array" ref="CD1735">INDEX($K:$P,ROW(),MATCH(CD$3,$K$2:$P$2,0))</f>
        <v>50</v>
      </c>
      <c r="CE1735" s="147" cm="1">
        <f t="array" ref="CE1735">INDEX($K:$P,ROW(),MATCH(CE$3,$K$2:$P$2,0))</f>
        <v>50</v>
      </c>
      <c r="CF1735" s="147" cm="1">
        <f t="array" ref="CF1735">INDEX($K:$P,ROW(),MATCH(CF$3,$K$2:$P$2,0))</f>
        <v>50</v>
      </c>
      <c r="CG1735" s="147" cm="1">
        <f t="array" ref="CG1735">INDEX($K:$P,ROW(),MATCH(CG$3,$K$2:$P$2,0))</f>
        <v>50</v>
      </c>
      <c r="CH1735" s="147" cm="1">
        <f t="array" ref="CH1735">INDEX($K:$P,ROW(),MATCH(CH$3,$K$2:$P$2,0))</f>
        <v>50</v>
      </c>
      <c r="CI1735" s="147" cm="1">
        <f t="array" ref="CI1735">INDEX($K:$P,ROW(),MATCH(CI$3,$K$2:$P$2,0))</f>
        <v>50</v>
      </c>
      <c r="CJ1735" s="147" cm="1">
        <f t="array" ref="CJ1735">INDEX($K:$P,ROW(),MATCH(CJ$3,$K$2:$P$2,0))</f>
        <v>50</v>
      </c>
      <c r="CK1735" s="147" cm="1">
        <f t="array" ref="CK1735">INDEX($K:$P,ROW(),MATCH(CK$3,$K$2:$P$2,0))</f>
        <v>50</v>
      </c>
      <c r="CL1735" s="147" cm="1">
        <f t="array" ref="CL1735">INDEX($K:$P,ROW(),MATCH(CL$3,$K$2:$P$2,0))</f>
        <v>50</v>
      </c>
      <c r="CN1735" s="147"/>
      <c r="CO1735" s="147" t="e" cm="1">
        <f t="array" ref="CO1735">INDEX($K:$P,ROW(),MATCH(CO$3,$K$2:$P$2,0))</f>
        <v>#N/A</v>
      </c>
      <c r="CP1735" s="147" t="e" cm="1">
        <f t="array" ref="CP1735">INDEX($K:$P,ROW(),MATCH(CP$3,$K$2:$P$2,0))</f>
        <v>#N/A</v>
      </c>
      <c r="CQ1735" s="147" t="e" cm="1">
        <f t="array" ref="CQ1735">INDEX($K:$P,ROW(),MATCH(CQ$3,$K$2:$P$2,0))</f>
        <v>#N/A</v>
      </c>
      <c r="CR1735" s="147" t="e" cm="1">
        <f t="array" ref="CR1735">INDEX($K:$P,ROW(),MATCH(CR$3,$K$2:$P$2,0))</f>
        <v>#N/A</v>
      </c>
      <c r="CS1735" s="147" t="e" cm="1">
        <f t="array" ref="CS1735">INDEX($K:$P,ROW(),MATCH(CS$3,$K$2:$P$2,0))</f>
        <v>#N/A</v>
      </c>
      <c r="CT1735" s="147" t="e" cm="1">
        <f t="array" ref="CT1735">INDEX($K:$P,ROW(),MATCH(CT$3,$K$2:$P$2,0))</f>
        <v>#N/A</v>
      </c>
      <c r="CU1735" s="147" t="e" cm="1">
        <f t="array" ref="CU1735">INDEX($K:$P,ROW(),MATCH(CU$3,$K$2:$P$2,0))</f>
        <v>#N/A</v>
      </c>
      <c r="CV1735" s="147" t="e" cm="1">
        <f t="array" ref="CV1735">INDEX($K:$P,ROW(),MATCH(CV$3,$K$2:$P$2,0))</f>
        <v>#N/A</v>
      </c>
      <c r="CW1735" s="147" t="e" cm="1">
        <f t="array" ref="CW1735">INDEX($K:$P,ROW(),MATCH(CW$3,$K$2:$P$2,0))</f>
        <v>#N/A</v>
      </c>
      <c r="CX1735" s="147" t="e" cm="1">
        <f t="array" ref="CX1735">INDEX($K:$P,ROW(),MATCH(CX$3,$K$2:$P$2,0))</f>
        <v>#N/A</v>
      </c>
      <c r="CY1735" s="147" t="e" cm="1">
        <f t="array" ref="CY1735">INDEX($K:$P,ROW(),MATCH(CY$3,$K$2:$P$2,0))</f>
        <v>#N/A</v>
      </c>
      <c r="CZ1735" s="147" t="e" cm="1">
        <f t="array" ref="CZ1735">INDEX($K:$P,ROW(),MATCH(CZ$3,$K$2:$P$2,0))</f>
        <v>#N/A</v>
      </c>
      <c r="DA1735" s="147" t="e" cm="1">
        <f t="array" ref="DA1735">INDEX($K:$P,ROW(),MATCH(DA$3,$K$2:$P$2,0))</f>
        <v>#N/A</v>
      </c>
      <c r="DB1735" s="147" t="e" cm="1">
        <f t="array" ref="DB1735">INDEX($K:$P,ROW(),MATCH(DB$3,$K$2:$P$2,0))</f>
        <v>#N/A</v>
      </c>
      <c r="DC1735" s="147" t="e" cm="1">
        <f t="array" ref="DC1735">INDEX($K:$P,ROW(),MATCH(DC$3,$K$2:$P$2,0))</f>
        <v>#N/A</v>
      </c>
      <c r="DD1735" s="147" t="e" cm="1">
        <f t="array" ref="DD1735">INDEX($K:$P,ROW(),MATCH(DD$3,$K$2:$P$2,0))</f>
        <v>#N/A</v>
      </c>
      <c r="DE1735" s="147" t="e" cm="1">
        <f t="array" ref="DE1735">INDEX($K:$P,ROW(),MATCH(DE$3,$K$2:$P$2,0))</f>
        <v>#N/A</v>
      </c>
      <c r="DF1735" s="147" t="e" cm="1">
        <f t="array" ref="DF1735">INDEX($K:$P,ROW(),MATCH(DF$3,$K$2:$P$2,0))</f>
        <v>#N/A</v>
      </c>
      <c r="DG1735" s="147" t="e" cm="1">
        <f t="array" ref="DG1735">INDEX($K:$P,ROW(),MATCH(DG$3,$K$2:$P$2,0))</f>
        <v>#N/A</v>
      </c>
      <c r="DH1735" s="147" t="e" cm="1">
        <f t="array" ref="DH1735">INDEX($K:$P,ROW(),MATCH(DH$3,$K$2:$P$2,0))</f>
        <v>#N/A</v>
      </c>
      <c r="DI1735" s="147" t="e" cm="1">
        <f t="array" ref="DI1735">INDEX($K:$P,ROW(),MATCH(DI$3,$K$2:$P$2,0))</f>
        <v>#N/A</v>
      </c>
      <c r="DJ1735" s="147" t="e" cm="1">
        <f t="array" ref="DJ1735">INDEX($K:$P,ROW(),MATCH(DJ$3,$K$2:$P$2,0))</f>
        <v>#N/A</v>
      </c>
      <c r="DK1735" s="147" t="e" cm="1">
        <f t="array" ref="DK1735">INDEX($K:$P,ROW(),MATCH(DK$3,$K$2:$P$2,0))</f>
        <v>#N/A</v>
      </c>
      <c r="DL1735" s="147" t="e" cm="1">
        <f t="array" ref="DL1735">INDEX($K:$P,ROW(),MATCH(DL$3,$K$2:$P$2,0))</f>
        <v>#N/A</v>
      </c>
    </row>
    <row r="1736" spans="1:116" x14ac:dyDescent="0.4">
      <c r="A1736" s="12"/>
      <c r="B1736" s="319"/>
      <c r="C1736" s="319"/>
      <c r="D1736" s="317" t="s">
        <v>518</v>
      </c>
      <c r="E1736" s="317" t="str">
        <f t="shared" si="2398"/>
        <v>1736 SPLIT-SV-VR</v>
      </c>
      <c r="G1736" s="145" t="str">
        <f>G1727</f>
        <v>Product B</v>
      </c>
      <c r="H1736" s="12"/>
      <c r="I1736" s="60"/>
      <c r="J1736" s="60"/>
      <c r="K1736" s="61">
        <v>100</v>
      </c>
      <c r="L1736" s="61">
        <v>100</v>
      </c>
      <c r="M1736" s="61">
        <v>100</v>
      </c>
      <c r="N1736" s="61">
        <v>100</v>
      </c>
      <c r="O1736" s="61">
        <v>100</v>
      </c>
      <c r="P1736" s="61">
        <v>100</v>
      </c>
      <c r="R1736" s="13"/>
      <c r="S1736" s="147" cm="1">
        <f t="array" ref="S1736">INDEX($K:$P,ROW(),MATCH(S$3,$K$2:$P$2,0))</f>
        <v>100</v>
      </c>
      <c r="T1736" s="147" cm="1">
        <f t="array" ref="T1736">INDEX($K:$P,ROW(),MATCH(T$3,$K$2:$P$2,0))</f>
        <v>100</v>
      </c>
      <c r="U1736" s="147" cm="1">
        <f t="array" ref="U1736">INDEX($K:$P,ROW(),MATCH(U$3,$K$2:$P$2,0))</f>
        <v>100</v>
      </c>
      <c r="V1736" s="147" cm="1">
        <f t="array" ref="V1736">INDEX($K:$P,ROW(),MATCH(V$3,$K$2:$P$2,0))</f>
        <v>100</v>
      </c>
      <c r="W1736" s="147" cm="1">
        <f t="array" ref="W1736">INDEX($K:$P,ROW(),MATCH(W$3,$K$2:$P$2,0))</f>
        <v>100</v>
      </c>
      <c r="X1736" s="147" cm="1">
        <f t="array" ref="X1736">INDEX($K:$P,ROW(),MATCH(X$3,$K$2:$P$2,0))</f>
        <v>100</v>
      </c>
      <c r="Y1736" s="147" cm="1">
        <f t="array" ref="Y1736">INDEX($K:$P,ROW(),MATCH(Y$3,$K$2:$P$2,0))</f>
        <v>100</v>
      </c>
      <c r="Z1736" s="147" cm="1">
        <f t="array" ref="Z1736">INDEX($K:$P,ROW(),MATCH(Z$3,$K$2:$P$2,0))</f>
        <v>100</v>
      </c>
      <c r="AA1736" s="147" cm="1">
        <f t="array" ref="AA1736">INDEX($K:$P,ROW(),MATCH(AA$3,$K$2:$P$2,0))</f>
        <v>100</v>
      </c>
      <c r="AB1736" s="147" cm="1">
        <f t="array" ref="AB1736">INDEX($K:$P,ROW(),MATCH(AB$3,$K$2:$P$2,0))</f>
        <v>100</v>
      </c>
      <c r="AC1736" s="147" cm="1">
        <f t="array" ref="AC1736">INDEX($K:$P,ROW(),MATCH(AC$3,$K$2:$P$2,0))</f>
        <v>100</v>
      </c>
      <c r="AD1736" s="147" cm="1">
        <f t="array" ref="AD1736">INDEX($K:$P,ROW(),MATCH(AD$3,$K$2:$P$2,0))</f>
        <v>100</v>
      </c>
      <c r="AE1736" s="147" cm="1">
        <f t="array" ref="AE1736">INDEX($K:$P,ROW(),MATCH(AE$3,$K$2:$P$2,0))</f>
        <v>100</v>
      </c>
      <c r="AF1736" s="147" cm="1">
        <f t="array" ref="AF1736">INDEX($K:$P,ROW(),MATCH(AF$3,$K$2:$P$2,0))</f>
        <v>100</v>
      </c>
      <c r="AG1736" s="147" cm="1">
        <f t="array" ref="AG1736">INDEX($K:$P,ROW(),MATCH(AG$3,$K$2:$P$2,0))</f>
        <v>100</v>
      </c>
      <c r="AH1736" s="147" cm="1">
        <f t="array" ref="AH1736">INDEX($K:$P,ROW(),MATCH(AH$3,$K$2:$P$2,0))</f>
        <v>100</v>
      </c>
      <c r="AI1736" s="147" cm="1">
        <f t="array" ref="AI1736">INDEX($K:$P,ROW(),MATCH(AI$3,$K$2:$P$2,0))</f>
        <v>100</v>
      </c>
      <c r="AJ1736" s="147" cm="1">
        <f t="array" ref="AJ1736">INDEX($K:$P,ROW(),MATCH(AJ$3,$K$2:$P$2,0))</f>
        <v>100</v>
      </c>
      <c r="AK1736" s="147" cm="1">
        <f t="array" ref="AK1736">INDEX($K:$P,ROW(),MATCH(AK$3,$K$2:$P$2,0))</f>
        <v>100</v>
      </c>
      <c r="AL1736" s="147" cm="1">
        <f t="array" ref="AL1736">INDEX($K:$P,ROW(),MATCH(AL$3,$K$2:$P$2,0))</f>
        <v>100</v>
      </c>
      <c r="AM1736" s="147" cm="1">
        <f t="array" ref="AM1736">INDEX($K:$P,ROW(),MATCH(AM$3,$K$2:$P$2,0))</f>
        <v>100</v>
      </c>
      <c r="AN1736" s="147" cm="1">
        <f t="array" ref="AN1736">INDEX($K:$P,ROW(),MATCH(AN$3,$K$2:$P$2,0))</f>
        <v>100</v>
      </c>
      <c r="AO1736" s="147" cm="1">
        <f t="array" ref="AO1736">INDEX($K:$P,ROW(),MATCH(AO$3,$K$2:$P$2,0))</f>
        <v>100</v>
      </c>
      <c r="AP1736" s="147" cm="1">
        <f t="array" ref="AP1736">INDEX($K:$P,ROW(),MATCH(AP$3,$K$2:$P$2,0))</f>
        <v>100</v>
      </c>
      <c r="AQ1736" s="147" cm="1">
        <f t="array" ref="AQ1736">INDEX($K:$P,ROW(),MATCH(AQ$3,$K$2:$P$2,0))</f>
        <v>100</v>
      </c>
      <c r="AR1736" s="147" cm="1">
        <f t="array" ref="AR1736">INDEX($K:$P,ROW(),MATCH(AR$3,$K$2:$P$2,0))</f>
        <v>100</v>
      </c>
      <c r="AS1736" s="147" cm="1">
        <f t="array" ref="AS1736">INDEX($K:$P,ROW(),MATCH(AS$3,$K$2:$P$2,0))</f>
        <v>100</v>
      </c>
      <c r="AT1736" s="147" cm="1">
        <f t="array" ref="AT1736">INDEX($K:$P,ROW(),MATCH(AT$3,$K$2:$P$2,0))</f>
        <v>100</v>
      </c>
      <c r="AU1736" s="147" cm="1">
        <f t="array" ref="AU1736">INDEX($K:$P,ROW(),MATCH(AU$3,$K$2:$P$2,0))</f>
        <v>100</v>
      </c>
      <c r="AV1736" s="147" cm="1">
        <f t="array" ref="AV1736">INDEX($K:$P,ROW(),MATCH(AV$3,$K$2:$P$2,0))</f>
        <v>100</v>
      </c>
      <c r="AW1736" s="147" cm="1">
        <f t="array" ref="AW1736">INDEX($K:$P,ROW(),MATCH(AW$3,$K$2:$P$2,0))</f>
        <v>100</v>
      </c>
      <c r="AX1736" s="147" cm="1">
        <f t="array" ref="AX1736">INDEX($K:$P,ROW(),MATCH(AX$3,$K$2:$P$2,0))</f>
        <v>100</v>
      </c>
      <c r="AY1736" s="147" cm="1">
        <f t="array" ref="AY1736">INDEX($K:$P,ROW(),MATCH(AY$3,$K$2:$P$2,0))</f>
        <v>100</v>
      </c>
      <c r="AZ1736" s="147" cm="1">
        <f t="array" ref="AZ1736">INDEX($K:$P,ROW(),MATCH(AZ$3,$K$2:$P$2,0))</f>
        <v>100</v>
      </c>
      <c r="BA1736" s="147" cm="1">
        <f t="array" ref="BA1736">INDEX($K:$P,ROW(),MATCH(BA$3,$K$2:$P$2,0))</f>
        <v>100</v>
      </c>
      <c r="BB1736" s="147" cm="1">
        <f t="array" ref="BB1736">INDEX($K:$P,ROW(),MATCH(BB$3,$K$2:$P$2,0))</f>
        <v>100</v>
      </c>
      <c r="BC1736" s="147" cm="1">
        <f t="array" ref="BC1736">INDEX($K:$P,ROW(),MATCH(BC$3,$K$2:$P$2,0))</f>
        <v>100</v>
      </c>
      <c r="BD1736" s="147" cm="1">
        <f t="array" ref="BD1736">INDEX($K:$P,ROW(),MATCH(BD$3,$K$2:$P$2,0))</f>
        <v>100</v>
      </c>
      <c r="BE1736" s="147" cm="1">
        <f t="array" ref="BE1736">INDEX($K:$P,ROW(),MATCH(BE$3,$K$2:$P$2,0))</f>
        <v>100</v>
      </c>
      <c r="BF1736" s="147" cm="1">
        <f t="array" ref="BF1736">INDEX($K:$P,ROW(),MATCH(BF$3,$K$2:$P$2,0))</f>
        <v>100</v>
      </c>
      <c r="BG1736" s="147" cm="1">
        <f t="array" ref="BG1736">INDEX($K:$P,ROW(),MATCH(BG$3,$K$2:$P$2,0))</f>
        <v>100</v>
      </c>
      <c r="BH1736" s="147" cm="1">
        <f t="array" ref="BH1736">INDEX($K:$P,ROW(),MATCH(BH$3,$K$2:$P$2,0))</f>
        <v>100</v>
      </c>
      <c r="BI1736" s="147" cm="1">
        <f t="array" ref="BI1736">INDEX($K:$P,ROW(),MATCH(BI$3,$K$2:$P$2,0))</f>
        <v>100</v>
      </c>
      <c r="BJ1736" s="147" cm="1">
        <f t="array" ref="BJ1736">INDEX($K:$P,ROW(),MATCH(BJ$3,$K$2:$P$2,0))</f>
        <v>100</v>
      </c>
      <c r="BK1736" s="147" cm="1">
        <f t="array" ref="BK1736">INDEX($K:$P,ROW(),MATCH(BK$3,$K$2:$P$2,0))</f>
        <v>100</v>
      </c>
      <c r="BL1736" s="147" cm="1">
        <f t="array" ref="BL1736">INDEX($K:$P,ROW(),MATCH(BL$3,$K$2:$P$2,0))</f>
        <v>100</v>
      </c>
      <c r="BM1736" s="147" cm="1">
        <f t="array" ref="BM1736">INDEX($K:$P,ROW(),MATCH(BM$3,$K$2:$P$2,0))</f>
        <v>100</v>
      </c>
      <c r="BN1736" s="147" cm="1">
        <f t="array" ref="BN1736">INDEX($K:$P,ROW(),MATCH(BN$3,$K$2:$P$2,0))</f>
        <v>100</v>
      </c>
      <c r="BO1736" s="147" cm="1">
        <f t="array" ref="BO1736">INDEX($K:$P,ROW(),MATCH(BO$3,$K$2:$P$2,0))</f>
        <v>100</v>
      </c>
      <c r="BP1736" s="147" cm="1">
        <f t="array" ref="BP1736">INDEX($K:$P,ROW(),MATCH(BP$3,$K$2:$P$2,0))</f>
        <v>100</v>
      </c>
      <c r="BQ1736" s="147" cm="1">
        <f t="array" ref="BQ1736">INDEX($K:$P,ROW(),MATCH(BQ$3,$K$2:$P$2,0))</f>
        <v>100</v>
      </c>
      <c r="BR1736" s="147" cm="1">
        <f t="array" ref="BR1736">INDEX($K:$P,ROW(),MATCH(BR$3,$K$2:$P$2,0))</f>
        <v>100</v>
      </c>
      <c r="BS1736" s="147" cm="1">
        <f t="array" ref="BS1736">INDEX($K:$P,ROW(),MATCH(BS$3,$K$2:$P$2,0))</f>
        <v>100</v>
      </c>
      <c r="BT1736" s="147" cm="1">
        <f t="array" ref="BT1736">INDEX($K:$P,ROW(),MATCH(BT$3,$K$2:$P$2,0))</f>
        <v>100</v>
      </c>
      <c r="BU1736" s="147" cm="1">
        <f t="array" ref="BU1736">INDEX($K:$P,ROW(),MATCH(BU$3,$K$2:$P$2,0))</f>
        <v>100</v>
      </c>
      <c r="BV1736" s="147" cm="1">
        <f t="array" ref="BV1736">INDEX($K:$P,ROW(),MATCH(BV$3,$K$2:$P$2,0))</f>
        <v>100</v>
      </c>
      <c r="BW1736" s="147" cm="1">
        <f t="array" ref="BW1736">INDEX($K:$P,ROW(),MATCH(BW$3,$K$2:$P$2,0))</f>
        <v>100</v>
      </c>
      <c r="BX1736" s="147" cm="1">
        <f t="array" ref="BX1736">INDEX($K:$P,ROW(),MATCH(BX$3,$K$2:$P$2,0))</f>
        <v>100</v>
      </c>
      <c r="BY1736" s="147" cm="1">
        <f t="array" ref="BY1736">INDEX($K:$P,ROW(),MATCH(BY$3,$K$2:$P$2,0))</f>
        <v>100</v>
      </c>
      <c r="BZ1736" s="147" cm="1">
        <f t="array" ref="BZ1736">INDEX($K:$P,ROW(),MATCH(BZ$3,$K$2:$P$2,0))</f>
        <v>100</v>
      </c>
      <c r="CA1736" s="147" cm="1">
        <f t="array" ref="CA1736">INDEX($K:$P,ROW(),MATCH(CA$3,$K$2:$P$2,0))</f>
        <v>100</v>
      </c>
      <c r="CB1736" s="147" cm="1">
        <f t="array" ref="CB1736">INDEX($K:$P,ROW(),MATCH(CB$3,$K$2:$P$2,0))</f>
        <v>100</v>
      </c>
      <c r="CC1736" s="147" cm="1">
        <f t="array" ref="CC1736">INDEX($K:$P,ROW(),MATCH(CC$3,$K$2:$P$2,0))</f>
        <v>100</v>
      </c>
      <c r="CD1736" s="147" cm="1">
        <f t="array" ref="CD1736">INDEX($K:$P,ROW(),MATCH(CD$3,$K$2:$P$2,0))</f>
        <v>100</v>
      </c>
      <c r="CE1736" s="147" cm="1">
        <f t="array" ref="CE1736">INDEX($K:$P,ROW(),MATCH(CE$3,$K$2:$P$2,0))</f>
        <v>100</v>
      </c>
      <c r="CF1736" s="147" cm="1">
        <f t="array" ref="CF1736">INDEX($K:$P,ROW(),MATCH(CF$3,$K$2:$P$2,0))</f>
        <v>100</v>
      </c>
      <c r="CG1736" s="147" cm="1">
        <f t="array" ref="CG1736">INDEX($K:$P,ROW(),MATCH(CG$3,$K$2:$P$2,0))</f>
        <v>100</v>
      </c>
      <c r="CH1736" s="147" cm="1">
        <f t="array" ref="CH1736">INDEX($K:$P,ROW(),MATCH(CH$3,$K$2:$P$2,0))</f>
        <v>100</v>
      </c>
      <c r="CI1736" s="147" cm="1">
        <f t="array" ref="CI1736">INDEX($K:$P,ROW(),MATCH(CI$3,$K$2:$P$2,0))</f>
        <v>100</v>
      </c>
      <c r="CJ1736" s="147" cm="1">
        <f t="array" ref="CJ1736">INDEX($K:$P,ROW(),MATCH(CJ$3,$K$2:$P$2,0))</f>
        <v>100</v>
      </c>
      <c r="CK1736" s="147" cm="1">
        <f t="array" ref="CK1736">INDEX($K:$P,ROW(),MATCH(CK$3,$K$2:$P$2,0))</f>
        <v>100</v>
      </c>
      <c r="CL1736" s="147" cm="1">
        <f t="array" ref="CL1736">INDEX($K:$P,ROW(),MATCH(CL$3,$K$2:$P$2,0))</f>
        <v>100</v>
      </c>
      <c r="CN1736" s="147"/>
      <c r="CO1736" s="147" t="e" cm="1">
        <f t="array" ref="CO1736">INDEX($K:$P,ROW(),MATCH(CO$3,$K$2:$P$2,0))</f>
        <v>#N/A</v>
      </c>
      <c r="CP1736" s="147" t="e" cm="1">
        <f t="array" ref="CP1736">INDEX($K:$P,ROW(),MATCH(CP$3,$K$2:$P$2,0))</f>
        <v>#N/A</v>
      </c>
      <c r="CQ1736" s="147" t="e" cm="1">
        <f t="array" ref="CQ1736">INDEX($K:$P,ROW(),MATCH(CQ$3,$K$2:$P$2,0))</f>
        <v>#N/A</v>
      </c>
      <c r="CR1736" s="147" t="e" cm="1">
        <f t="array" ref="CR1736">INDEX($K:$P,ROW(),MATCH(CR$3,$K$2:$P$2,0))</f>
        <v>#N/A</v>
      </c>
      <c r="CS1736" s="147" t="e" cm="1">
        <f t="array" ref="CS1736">INDEX($K:$P,ROW(),MATCH(CS$3,$K$2:$P$2,0))</f>
        <v>#N/A</v>
      </c>
      <c r="CT1736" s="147" t="e" cm="1">
        <f t="array" ref="CT1736">INDEX($K:$P,ROW(),MATCH(CT$3,$K$2:$P$2,0))</f>
        <v>#N/A</v>
      </c>
      <c r="CU1736" s="147" t="e" cm="1">
        <f t="array" ref="CU1736">INDEX($K:$P,ROW(),MATCH(CU$3,$K$2:$P$2,0))</f>
        <v>#N/A</v>
      </c>
      <c r="CV1736" s="147" t="e" cm="1">
        <f t="array" ref="CV1736">INDEX($K:$P,ROW(),MATCH(CV$3,$K$2:$P$2,0))</f>
        <v>#N/A</v>
      </c>
      <c r="CW1736" s="147" t="e" cm="1">
        <f t="array" ref="CW1736">INDEX($K:$P,ROW(),MATCH(CW$3,$K$2:$P$2,0))</f>
        <v>#N/A</v>
      </c>
      <c r="CX1736" s="147" t="e" cm="1">
        <f t="array" ref="CX1736">INDEX($K:$P,ROW(),MATCH(CX$3,$K$2:$P$2,0))</f>
        <v>#N/A</v>
      </c>
      <c r="CY1736" s="147" t="e" cm="1">
        <f t="array" ref="CY1736">INDEX($K:$P,ROW(),MATCH(CY$3,$K$2:$P$2,0))</f>
        <v>#N/A</v>
      </c>
      <c r="CZ1736" s="147" t="e" cm="1">
        <f t="array" ref="CZ1736">INDEX($K:$P,ROW(),MATCH(CZ$3,$K$2:$P$2,0))</f>
        <v>#N/A</v>
      </c>
      <c r="DA1736" s="147" t="e" cm="1">
        <f t="array" ref="DA1736">INDEX($K:$P,ROW(),MATCH(DA$3,$K$2:$P$2,0))</f>
        <v>#N/A</v>
      </c>
      <c r="DB1736" s="147" t="e" cm="1">
        <f t="array" ref="DB1736">INDEX($K:$P,ROW(),MATCH(DB$3,$K$2:$P$2,0))</f>
        <v>#N/A</v>
      </c>
      <c r="DC1736" s="147" t="e" cm="1">
        <f t="array" ref="DC1736">INDEX($K:$P,ROW(),MATCH(DC$3,$K$2:$P$2,0))</f>
        <v>#N/A</v>
      </c>
      <c r="DD1736" s="147" t="e" cm="1">
        <f t="array" ref="DD1736">INDEX($K:$P,ROW(),MATCH(DD$3,$K$2:$P$2,0))</f>
        <v>#N/A</v>
      </c>
      <c r="DE1736" s="147" t="e" cm="1">
        <f t="array" ref="DE1736">INDEX($K:$P,ROW(),MATCH(DE$3,$K$2:$P$2,0))</f>
        <v>#N/A</v>
      </c>
      <c r="DF1736" s="147" t="e" cm="1">
        <f t="array" ref="DF1736">INDEX($K:$P,ROW(),MATCH(DF$3,$K$2:$P$2,0))</f>
        <v>#N/A</v>
      </c>
      <c r="DG1736" s="147" t="e" cm="1">
        <f t="array" ref="DG1736">INDEX($K:$P,ROW(),MATCH(DG$3,$K$2:$P$2,0))</f>
        <v>#N/A</v>
      </c>
      <c r="DH1736" s="147" t="e" cm="1">
        <f t="array" ref="DH1736">INDEX($K:$P,ROW(),MATCH(DH$3,$K$2:$P$2,0))</f>
        <v>#N/A</v>
      </c>
      <c r="DI1736" s="147" t="e" cm="1">
        <f t="array" ref="DI1736">INDEX($K:$P,ROW(),MATCH(DI$3,$K$2:$P$2,0))</f>
        <v>#N/A</v>
      </c>
      <c r="DJ1736" s="147" t="e" cm="1">
        <f t="array" ref="DJ1736">INDEX($K:$P,ROW(),MATCH(DJ$3,$K$2:$P$2,0))</f>
        <v>#N/A</v>
      </c>
      <c r="DK1736" s="147" t="e" cm="1">
        <f t="array" ref="DK1736">INDEX($K:$P,ROW(),MATCH(DK$3,$K$2:$P$2,0))</f>
        <v>#N/A</v>
      </c>
      <c r="DL1736" s="147" t="e" cm="1">
        <f t="array" ref="DL1736">INDEX($K:$P,ROW(),MATCH(DL$3,$K$2:$P$2,0))</f>
        <v>#N/A</v>
      </c>
    </row>
    <row r="1737" spans="1:116" x14ac:dyDescent="0.4">
      <c r="A1737" s="12"/>
      <c r="B1737" s="319"/>
      <c r="C1737" s="319"/>
      <c r="D1737" s="317" t="s">
        <v>518</v>
      </c>
      <c r="E1737" s="317" t="str">
        <f t="shared" si="2398"/>
        <v>1737 SPLIT-SV-VR</v>
      </c>
      <c r="G1737" s="95"/>
      <c r="H1737" s="12"/>
      <c r="I1737" s="60"/>
      <c r="J1737" s="60"/>
      <c r="K1737" s="12"/>
      <c r="L1737" s="12"/>
      <c r="M1737" s="12"/>
      <c r="N1737" s="12"/>
      <c r="O1737" s="12"/>
      <c r="P1737" s="12"/>
      <c r="R1737" s="13"/>
      <c r="S1737" s="76"/>
      <c r="T1737" s="76"/>
      <c r="U1737" s="76"/>
      <c r="V1737" s="76"/>
      <c r="W1737" s="76"/>
      <c r="X1737" s="76"/>
      <c r="Y1737" s="76"/>
      <c r="Z1737" s="76"/>
      <c r="AA1737" s="76"/>
      <c r="AB1737" s="76"/>
      <c r="AC1737" s="76"/>
      <c r="AD1737" s="76"/>
      <c r="AE1737" s="76"/>
      <c r="AF1737" s="76"/>
      <c r="AG1737" s="76"/>
      <c r="AH1737" s="76"/>
      <c r="AI1737" s="76"/>
      <c r="AJ1737" s="76"/>
      <c r="AK1737" s="76"/>
      <c r="AL1737" s="76"/>
      <c r="AM1737" s="76"/>
      <c r="AN1737" s="76"/>
      <c r="AO1737" s="76"/>
      <c r="AP1737" s="76"/>
      <c r="AQ1737" s="76"/>
      <c r="AR1737" s="76"/>
      <c r="AS1737" s="76"/>
      <c r="AT1737" s="76"/>
      <c r="AU1737" s="76"/>
      <c r="AV1737" s="76"/>
      <c r="AW1737" s="76"/>
      <c r="AX1737" s="76"/>
      <c r="AY1737" s="76"/>
      <c r="AZ1737" s="76"/>
      <c r="BA1737" s="76"/>
      <c r="BB1737" s="76"/>
      <c r="BC1737" s="76"/>
      <c r="BD1737" s="76"/>
      <c r="BE1737" s="76"/>
      <c r="BF1737" s="76"/>
      <c r="BG1737" s="76"/>
      <c r="BH1737" s="76"/>
      <c r="BI1737" s="76"/>
      <c r="BJ1737" s="76"/>
      <c r="BK1737" s="76"/>
      <c r="BL1737" s="76"/>
      <c r="BM1737" s="76"/>
      <c r="BN1737" s="76"/>
      <c r="BO1737" s="76"/>
      <c r="BP1737" s="76"/>
      <c r="BQ1737" s="76"/>
      <c r="BR1737" s="76"/>
      <c r="BS1737" s="76"/>
      <c r="BT1737" s="76"/>
      <c r="BU1737" s="76"/>
      <c r="BV1737" s="76"/>
      <c r="BW1737" s="76"/>
      <c r="BX1737" s="76"/>
      <c r="BY1737" s="76"/>
      <c r="BZ1737" s="76"/>
      <c r="CA1737" s="76"/>
      <c r="CB1737" s="76"/>
      <c r="CC1737" s="76"/>
      <c r="CD1737" s="76"/>
      <c r="CE1737" s="76"/>
      <c r="CF1737" s="76"/>
      <c r="CG1737" s="76"/>
      <c r="CH1737" s="76"/>
      <c r="CI1737" s="76"/>
      <c r="CJ1737" s="76"/>
      <c r="CK1737" s="76"/>
      <c r="CL1737" s="76"/>
      <c r="CN1737" s="76"/>
      <c r="CO1737" s="76"/>
      <c r="CP1737" s="76"/>
      <c r="CQ1737" s="76"/>
      <c r="CR1737" s="76"/>
      <c r="CS1737" s="76"/>
      <c r="CT1737" s="76"/>
      <c r="CU1737" s="76"/>
      <c r="CV1737" s="76"/>
      <c r="CW1737" s="76"/>
      <c r="CX1737" s="76"/>
      <c r="CY1737" s="76"/>
      <c r="CZ1737" s="76"/>
      <c r="DA1737" s="76"/>
      <c r="DB1737" s="76"/>
      <c r="DC1737" s="76"/>
      <c r="DD1737" s="76"/>
      <c r="DE1737" s="76"/>
      <c r="DF1737" s="76"/>
      <c r="DG1737" s="76"/>
      <c r="DH1737" s="76"/>
      <c r="DI1737" s="76"/>
      <c r="DJ1737" s="76"/>
      <c r="DK1737" s="76"/>
      <c r="DL1737" s="76"/>
    </row>
    <row r="1738" spans="1:116" x14ac:dyDescent="0.4">
      <c r="A1738" s="12"/>
      <c r="B1738" s="319"/>
      <c r="C1738" s="319"/>
      <c r="D1738" s="317" t="s">
        <v>518</v>
      </c>
      <c r="E1738" s="317" t="str">
        <f t="shared" si="2398"/>
        <v>1738 SPLIT-SV-VR</v>
      </c>
      <c r="G1738" s="95" t="s">
        <v>522</v>
      </c>
      <c r="H1738" s="12"/>
      <c r="I1738" s="60"/>
      <c r="J1738" s="60"/>
      <c r="K1738" s="12"/>
      <c r="L1738" s="12"/>
      <c r="M1738" s="12"/>
      <c r="N1738" s="12"/>
      <c r="O1738" s="12"/>
      <c r="P1738" s="12"/>
      <c r="R1738" s="13"/>
      <c r="S1738" s="76"/>
      <c r="T1738" s="76"/>
      <c r="U1738" s="76"/>
      <c r="V1738" s="76"/>
      <c r="W1738" s="76"/>
      <c r="X1738" s="76"/>
      <c r="Y1738" s="76"/>
      <c r="Z1738" s="76"/>
      <c r="AA1738" s="76"/>
      <c r="AB1738" s="76"/>
      <c r="AC1738" s="76"/>
      <c r="AD1738" s="76"/>
      <c r="AE1738" s="76"/>
      <c r="AF1738" s="76"/>
      <c r="AG1738" s="76"/>
      <c r="AH1738" s="76"/>
      <c r="AI1738" s="76"/>
      <c r="AJ1738" s="76"/>
      <c r="AK1738" s="76"/>
      <c r="AL1738" s="76"/>
      <c r="AM1738" s="76"/>
      <c r="AN1738" s="76"/>
      <c r="AO1738" s="76"/>
      <c r="AP1738" s="76"/>
      <c r="AQ1738" s="76"/>
      <c r="AR1738" s="76"/>
      <c r="AS1738" s="76"/>
      <c r="AT1738" s="76"/>
      <c r="AU1738" s="76"/>
      <c r="AV1738" s="76"/>
      <c r="AW1738" s="76"/>
      <c r="AX1738" s="76"/>
      <c r="AY1738" s="76"/>
      <c r="AZ1738" s="76"/>
      <c r="BA1738" s="76"/>
      <c r="BB1738" s="76"/>
      <c r="BC1738" s="76"/>
      <c r="BD1738" s="76"/>
      <c r="BE1738" s="76"/>
      <c r="BF1738" s="76"/>
      <c r="BG1738" s="76"/>
      <c r="BH1738" s="76"/>
      <c r="BI1738" s="76"/>
      <c r="BJ1738" s="76"/>
      <c r="BK1738" s="76"/>
      <c r="BL1738" s="76"/>
      <c r="BM1738" s="76"/>
      <c r="BN1738" s="76"/>
      <c r="BO1738" s="76"/>
      <c r="BP1738" s="76"/>
      <c r="BQ1738" s="76"/>
      <c r="BR1738" s="76"/>
      <c r="BS1738" s="76"/>
      <c r="BT1738" s="76"/>
      <c r="BU1738" s="76"/>
      <c r="BV1738" s="76"/>
      <c r="BW1738" s="76"/>
      <c r="BX1738" s="76"/>
      <c r="BY1738" s="76"/>
      <c r="BZ1738" s="76"/>
      <c r="CA1738" s="76"/>
      <c r="CB1738" s="76"/>
      <c r="CC1738" s="76"/>
      <c r="CD1738" s="76"/>
      <c r="CE1738" s="76"/>
      <c r="CF1738" s="76"/>
      <c r="CG1738" s="76"/>
      <c r="CH1738" s="76"/>
      <c r="CI1738" s="76"/>
      <c r="CJ1738" s="76"/>
      <c r="CK1738" s="76"/>
      <c r="CL1738" s="76"/>
      <c r="CN1738" s="76"/>
      <c r="CO1738" s="76"/>
      <c r="CP1738" s="76"/>
      <c r="CQ1738" s="76"/>
      <c r="CR1738" s="76"/>
      <c r="CS1738" s="76"/>
      <c r="CT1738" s="76"/>
      <c r="CU1738" s="76"/>
      <c r="CV1738" s="76"/>
      <c r="CW1738" s="76"/>
      <c r="CX1738" s="76"/>
      <c r="CY1738" s="76"/>
      <c r="CZ1738" s="76"/>
      <c r="DA1738" s="76"/>
      <c r="DB1738" s="76"/>
      <c r="DC1738" s="76"/>
      <c r="DD1738" s="76"/>
      <c r="DE1738" s="76"/>
      <c r="DF1738" s="76"/>
      <c r="DG1738" s="76"/>
      <c r="DH1738" s="76"/>
      <c r="DI1738" s="76"/>
      <c r="DJ1738" s="76"/>
      <c r="DK1738" s="76"/>
      <c r="DL1738" s="76"/>
    </row>
    <row r="1739" spans="1:116" x14ac:dyDescent="0.4">
      <c r="A1739" s="12"/>
      <c r="B1739" s="319"/>
      <c r="C1739" s="319"/>
      <c r="D1739" s="317" t="s">
        <v>518</v>
      </c>
      <c r="E1739" s="317" t="str">
        <f t="shared" si="2398"/>
        <v>1739 SPLIT-SV-VR</v>
      </c>
      <c r="G1739" s="158" t="str">
        <f>G1735</f>
        <v>Product A</v>
      </c>
      <c r="H1739" s="12"/>
      <c r="I1739" s="60"/>
      <c r="J1739" s="60"/>
      <c r="K1739" s="53">
        <f t="shared" ref="K1739:P1741" ca="1" si="2399">SUMIF($3:$3,K$2,1739:1739)</f>
        <v>-1500000</v>
      </c>
      <c r="L1739" s="53">
        <f t="shared" ca="1" si="2399"/>
        <v>-1500000</v>
      </c>
      <c r="M1739" s="53">
        <f t="shared" ca="1" si="2399"/>
        <v>-1500000</v>
      </c>
      <c r="N1739" s="53">
        <f t="shared" ca="1" si="2399"/>
        <v>-1500000</v>
      </c>
      <c r="O1739" s="53">
        <f t="shared" ca="1" si="2399"/>
        <v>-1500000</v>
      </c>
      <c r="P1739" s="53">
        <f t="shared" ca="1" si="2399"/>
        <v>-1500000</v>
      </c>
      <c r="R1739" s="13"/>
      <c r="S1739" s="80">
        <f ca="1">-S1722*S1735</f>
        <v>-125000</v>
      </c>
      <c r="T1739" s="80">
        <f t="shared" ref="T1739:CE1739" ca="1" si="2400">-T1722*T1735</f>
        <v>-125000</v>
      </c>
      <c r="U1739" s="80">
        <f t="shared" ca="1" si="2400"/>
        <v>-125000</v>
      </c>
      <c r="V1739" s="80">
        <f t="shared" ca="1" si="2400"/>
        <v>-125000</v>
      </c>
      <c r="W1739" s="80">
        <f t="shared" ca="1" si="2400"/>
        <v>-125000</v>
      </c>
      <c r="X1739" s="80">
        <f t="shared" ca="1" si="2400"/>
        <v>-125000</v>
      </c>
      <c r="Y1739" s="80">
        <f t="shared" ca="1" si="2400"/>
        <v>-125000</v>
      </c>
      <c r="Z1739" s="80">
        <f t="shared" ca="1" si="2400"/>
        <v>-125000</v>
      </c>
      <c r="AA1739" s="80">
        <f t="shared" ca="1" si="2400"/>
        <v>-125000</v>
      </c>
      <c r="AB1739" s="80">
        <f t="shared" ca="1" si="2400"/>
        <v>-125000</v>
      </c>
      <c r="AC1739" s="80">
        <f t="shared" ca="1" si="2400"/>
        <v>-125000</v>
      </c>
      <c r="AD1739" s="80">
        <f t="shared" ca="1" si="2400"/>
        <v>-125000</v>
      </c>
      <c r="AE1739" s="80">
        <f t="shared" ca="1" si="2400"/>
        <v>-125000</v>
      </c>
      <c r="AF1739" s="80">
        <f t="shared" ca="1" si="2400"/>
        <v>-125000</v>
      </c>
      <c r="AG1739" s="80">
        <f t="shared" ca="1" si="2400"/>
        <v>-125000</v>
      </c>
      <c r="AH1739" s="80">
        <f t="shared" ca="1" si="2400"/>
        <v>-125000</v>
      </c>
      <c r="AI1739" s="80">
        <f t="shared" ca="1" si="2400"/>
        <v>-125000</v>
      </c>
      <c r="AJ1739" s="80">
        <f t="shared" ca="1" si="2400"/>
        <v>-125000</v>
      </c>
      <c r="AK1739" s="80">
        <f t="shared" ca="1" si="2400"/>
        <v>-125000</v>
      </c>
      <c r="AL1739" s="80">
        <f t="shared" ca="1" si="2400"/>
        <v>-125000</v>
      </c>
      <c r="AM1739" s="80">
        <f t="shared" ca="1" si="2400"/>
        <v>-125000</v>
      </c>
      <c r="AN1739" s="80">
        <f t="shared" ca="1" si="2400"/>
        <v>-125000</v>
      </c>
      <c r="AO1739" s="80">
        <f t="shared" ca="1" si="2400"/>
        <v>-125000</v>
      </c>
      <c r="AP1739" s="80">
        <f t="shared" ca="1" si="2400"/>
        <v>-125000</v>
      </c>
      <c r="AQ1739" s="80">
        <f t="shared" ca="1" si="2400"/>
        <v>-125000</v>
      </c>
      <c r="AR1739" s="80">
        <f t="shared" ca="1" si="2400"/>
        <v>-125000</v>
      </c>
      <c r="AS1739" s="80">
        <f t="shared" ca="1" si="2400"/>
        <v>-125000</v>
      </c>
      <c r="AT1739" s="80">
        <f t="shared" ca="1" si="2400"/>
        <v>-125000</v>
      </c>
      <c r="AU1739" s="80">
        <f t="shared" ca="1" si="2400"/>
        <v>-125000</v>
      </c>
      <c r="AV1739" s="80">
        <f t="shared" ca="1" si="2400"/>
        <v>-125000</v>
      </c>
      <c r="AW1739" s="80">
        <f t="shared" ca="1" si="2400"/>
        <v>-125000</v>
      </c>
      <c r="AX1739" s="80">
        <f t="shared" ca="1" si="2400"/>
        <v>-125000</v>
      </c>
      <c r="AY1739" s="80">
        <f t="shared" ca="1" si="2400"/>
        <v>-125000</v>
      </c>
      <c r="AZ1739" s="80">
        <f t="shared" ca="1" si="2400"/>
        <v>-125000</v>
      </c>
      <c r="BA1739" s="80">
        <f t="shared" ca="1" si="2400"/>
        <v>-125000</v>
      </c>
      <c r="BB1739" s="80">
        <f t="shared" ca="1" si="2400"/>
        <v>-125000</v>
      </c>
      <c r="BC1739" s="80">
        <f t="shared" ca="1" si="2400"/>
        <v>-125000</v>
      </c>
      <c r="BD1739" s="80">
        <f t="shared" ca="1" si="2400"/>
        <v>-125000</v>
      </c>
      <c r="BE1739" s="80">
        <f t="shared" ca="1" si="2400"/>
        <v>-125000</v>
      </c>
      <c r="BF1739" s="80">
        <f t="shared" ca="1" si="2400"/>
        <v>-125000</v>
      </c>
      <c r="BG1739" s="80">
        <f t="shared" ca="1" si="2400"/>
        <v>-125000</v>
      </c>
      <c r="BH1739" s="80">
        <f t="shared" ca="1" si="2400"/>
        <v>-125000</v>
      </c>
      <c r="BI1739" s="80">
        <f t="shared" ca="1" si="2400"/>
        <v>-125000</v>
      </c>
      <c r="BJ1739" s="80">
        <f t="shared" ca="1" si="2400"/>
        <v>-125000</v>
      </c>
      <c r="BK1739" s="80">
        <f t="shared" ca="1" si="2400"/>
        <v>-125000</v>
      </c>
      <c r="BL1739" s="80">
        <f t="shared" ca="1" si="2400"/>
        <v>-125000</v>
      </c>
      <c r="BM1739" s="80">
        <f t="shared" ca="1" si="2400"/>
        <v>-125000</v>
      </c>
      <c r="BN1739" s="80">
        <f t="shared" ca="1" si="2400"/>
        <v>-125000</v>
      </c>
      <c r="BO1739" s="80">
        <f t="shared" ca="1" si="2400"/>
        <v>-125000</v>
      </c>
      <c r="BP1739" s="80">
        <f t="shared" ca="1" si="2400"/>
        <v>-125000</v>
      </c>
      <c r="BQ1739" s="80">
        <f t="shared" ca="1" si="2400"/>
        <v>-125000</v>
      </c>
      <c r="BR1739" s="80">
        <f t="shared" ca="1" si="2400"/>
        <v>-125000</v>
      </c>
      <c r="BS1739" s="80">
        <f t="shared" ca="1" si="2400"/>
        <v>-125000</v>
      </c>
      <c r="BT1739" s="80">
        <f t="shared" ca="1" si="2400"/>
        <v>-125000</v>
      </c>
      <c r="BU1739" s="80">
        <f t="shared" ca="1" si="2400"/>
        <v>-125000</v>
      </c>
      <c r="BV1739" s="80">
        <f t="shared" ca="1" si="2400"/>
        <v>-125000</v>
      </c>
      <c r="BW1739" s="80">
        <f t="shared" ca="1" si="2400"/>
        <v>-125000</v>
      </c>
      <c r="BX1739" s="80">
        <f t="shared" ca="1" si="2400"/>
        <v>-125000</v>
      </c>
      <c r="BY1739" s="80">
        <f t="shared" ca="1" si="2400"/>
        <v>-125000</v>
      </c>
      <c r="BZ1739" s="80">
        <f t="shared" ca="1" si="2400"/>
        <v>-125000</v>
      </c>
      <c r="CA1739" s="80">
        <f t="shared" ca="1" si="2400"/>
        <v>-125000</v>
      </c>
      <c r="CB1739" s="80">
        <f t="shared" ca="1" si="2400"/>
        <v>-125000</v>
      </c>
      <c r="CC1739" s="80">
        <f t="shared" ca="1" si="2400"/>
        <v>-125000</v>
      </c>
      <c r="CD1739" s="80">
        <f t="shared" ca="1" si="2400"/>
        <v>-125000</v>
      </c>
      <c r="CE1739" s="80">
        <f t="shared" ca="1" si="2400"/>
        <v>-125000</v>
      </c>
      <c r="CF1739" s="80">
        <f t="shared" ref="CF1739:CL1739" ca="1" si="2401">-CF1722*CF1735</f>
        <v>-125000</v>
      </c>
      <c r="CG1739" s="80">
        <f t="shared" ca="1" si="2401"/>
        <v>-125000</v>
      </c>
      <c r="CH1739" s="80">
        <f t="shared" ca="1" si="2401"/>
        <v>-125000</v>
      </c>
      <c r="CI1739" s="80">
        <f t="shared" ca="1" si="2401"/>
        <v>-125000</v>
      </c>
      <c r="CJ1739" s="80">
        <f t="shared" ca="1" si="2401"/>
        <v>-125000</v>
      </c>
      <c r="CK1739" s="80">
        <f t="shared" ca="1" si="2401"/>
        <v>-125000</v>
      </c>
      <c r="CL1739" s="80">
        <f t="shared" ca="1" si="2401"/>
        <v>-125000</v>
      </c>
      <c r="CN1739" s="80"/>
      <c r="CO1739" s="80" t="e">
        <f t="shared" ref="CO1739:DL1739" ca="1" si="2402">-CO1722*CO1735</f>
        <v>#N/A</v>
      </c>
      <c r="CP1739" s="80" t="e">
        <f t="shared" ca="1" si="2402"/>
        <v>#N/A</v>
      </c>
      <c r="CQ1739" s="80" t="e">
        <f t="shared" ca="1" si="2402"/>
        <v>#N/A</v>
      </c>
      <c r="CR1739" s="80" t="e">
        <f t="shared" ca="1" si="2402"/>
        <v>#N/A</v>
      </c>
      <c r="CS1739" s="80" t="e">
        <f t="shared" ca="1" si="2402"/>
        <v>#N/A</v>
      </c>
      <c r="CT1739" s="80" t="e">
        <f t="shared" ca="1" si="2402"/>
        <v>#N/A</v>
      </c>
      <c r="CU1739" s="80" t="e">
        <f t="shared" ca="1" si="2402"/>
        <v>#N/A</v>
      </c>
      <c r="CV1739" s="80" t="e">
        <f t="shared" ca="1" si="2402"/>
        <v>#N/A</v>
      </c>
      <c r="CW1739" s="80" t="e">
        <f t="shared" ca="1" si="2402"/>
        <v>#N/A</v>
      </c>
      <c r="CX1739" s="80" t="e">
        <f t="shared" ca="1" si="2402"/>
        <v>#N/A</v>
      </c>
      <c r="CY1739" s="80" t="e">
        <f t="shared" ca="1" si="2402"/>
        <v>#N/A</v>
      </c>
      <c r="CZ1739" s="80" t="e">
        <f t="shared" ca="1" si="2402"/>
        <v>#N/A</v>
      </c>
      <c r="DA1739" s="80" t="e">
        <f t="shared" ca="1" si="2402"/>
        <v>#N/A</v>
      </c>
      <c r="DB1739" s="80" t="e">
        <f t="shared" ca="1" si="2402"/>
        <v>#N/A</v>
      </c>
      <c r="DC1739" s="80" t="e">
        <f t="shared" ca="1" si="2402"/>
        <v>#N/A</v>
      </c>
      <c r="DD1739" s="80" t="e">
        <f t="shared" ca="1" si="2402"/>
        <v>#N/A</v>
      </c>
      <c r="DE1739" s="80" t="e">
        <f t="shared" ca="1" si="2402"/>
        <v>#N/A</v>
      </c>
      <c r="DF1739" s="80" t="e">
        <f t="shared" ca="1" si="2402"/>
        <v>#N/A</v>
      </c>
      <c r="DG1739" s="80" t="e">
        <f t="shared" ca="1" si="2402"/>
        <v>#N/A</v>
      </c>
      <c r="DH1739" s="80" t="e">
        <f t="shared" ca="1" si="2402"/>
        <v>#N/A</v>
      </c>
      <c r="DI1739" s="80" t="e">
        <f t="shared" ca="1" si="2402"/>
        <v>#N/A</v>
      </c>
      <c r="DJ1739" s="80" t="e">
        <f t="shared" ca="1" si="2402"/>
        <v>#N/A</v>
      </c>
      <c r="DK1739" s="80" t="e">
        <f t="shared" ca="1" si="2402"/>
        <v>#N/A</v>
      </c>
      <c r="DL1739" s="80" t="e">
        <f t="shared" ca="1" si="2402"/>
        <v>#N/A</v>
      </c>
    </row>
    <row r="1740" spans="1:116" x14ac:dyDescent="0.4">
      <c r="A1740" s="12"/>
      <c r="B1740" s="319"/>
      <c r="C1740" s="319"/>
      <c r="D1740" s="317" t="s">
        <v>518</v>
      </c>
      <c r="E1740" s="317" t="str">
        <f t="shared" si="2398"/>
        <v>1740 SPLIT-SV-VR</v>
      </c>
      <c r="G1740" s="158" t="str">
        <f>G1736</f>
        <v>Product B</v>
      </c>
      <c r="H1740" s="12"/>
      <c r="I1740" s="60"/>
      <c r="J1740" s="60"/>
      <c r="K1740" s="238">
        <f t="shared" ca="1" si="2399"/>
        <v>-3000000</v>
      </c>
      <c r="L1740" s="238">
        <f t="shared" ca="1" si="2399"/>
        <v>-3000000</v>
      </c>
      <c r="M1740" s="238">
        <f t="shared" ca="1" si="2399"/>
        <v>-3000000</v>
      </c>
      <c r="N1740" s="238">
        <f t="shared" ca="1" si="2399"/>
        <v>-3000000</v>
      </c>
      <c r="O1740" s="238">
        <f t="shared" ca="1" si="2399"/>
        <v>-3000000</v>
      </c>
      <c r="P1740" s="238">
        <f t="shared" ca="1" si="2399"/>
        <v>-3000000</v>
      </c>
      <c r="R1740" s="13"/>
      <c r="S1740" s="243">
        <f ca="1">-S1723*S1736</f>
        <v>-250000</v>
      </c>
      <c r="T1740" s="243">
        <f t="shared" ref="T1740:CE1740" ca="1" si="2403">-T1723*T1736</f>
        <v>-250000</v>
      </c>
      <c r="U1740" s="243">
        <f t="shared" ca="1" si="2403"/>
        <v>-250000</v>
      </c>
      <c r="V1740" s="243">
        <f t="shared" ca="1" si="2403"/>
        <v>-250000</v>
      </c>
      <c r="W1740" s="243">
        <f t="shared" ca="1" si="2403"/>
        <v>-250000</v>
      </c>
      <c r="X1740" s="243">
        <f t="shared" ca="1" si="2403"/>
        <v>-250000</v>
      </c>
      <c r="Y1740" s="243">
        <f t="shared" ca="1" si="2403"/>
        <v>-250000</v>
      </c>
      <c r="Z1740" s="243">
        <f t="shared" ca="1" si="2403"/>
        <v>-250000</v>
      </c>
      <c r="AA1740" s="243">
        <f t="shared" ca="1" si="2403"/>
        <v>-250000</v>
      </c>
      <c r="AB1740" s="243">
        <f t="shared" ca="1" si="2403"/>
        <v>-250000</v>
      </c>
      <c r="AC1740" s="243">
        <f t="shared" ca="1" si="2403"/>
        <v>-250000</v>
      </c>
      <c r="AD1740" s="243">
        <f t="shared" ca="1" si="2403"/>
        <v>-250000</v>
      </c>
      <c r="AE1740" s="243">
        <f t="shared" ca="1" si="2403"/>
        <v>-250000</v>
      </c>
      <c r="AF1740" s="243">
        <f t="shared" ca="1" si="2403"/>
        <v>-250000</v>
      </c>
      <c r="AG1740" s="243">
        <f t="shared" ca="1" si="2403"/>
        <v>-250000</v>
      </c>
      <c r="AH1740" s="243">
        <f t="shared" ca="1" si="2403"/>
        <v>-250000</v>
      </c>
      <c r="AI1740" s="243">
        <f t="shared" ca="1" si="2403"/>
        <v>-250000</v>
      </c>
      <c r="AJ1740" s="243">
        <f t="shared" ca="1" si="2403"/>
        <v>-250000</v>
      </c>
      <c r="AK1740" s="243">
        <f t="shared" ca="1" si="2403"/>
        <v>-250000</v>
      </c>
      <c r="AL1740" s="243">
        <f t="shared" ca="1" si="2403"/>
        <v>-250000</v>
      </c>
      <c r="AM1740" s="243">
        <f t="shared" ca="1" si="2403"/>
        <v>-250000</v>
      </c>
      <c r="AN1740" s="243">
        <f t="shared" ca="1" si="2403"/>
        <v>-250000</v>
      </c>
      <c r="AO1740" s="243">
        <f t="shared" ca="1" si="2403"/>
        <v>-250000</v>
      </c>
      <c r="AP1740" s="243">
        <f t="shared" ca="1" si="2403"/>
        <v>-250000</v>
      </c>
      <c r="AQ1740" s="243">
        <f t="shared" ca="1" si="2403"/>
        <v>-250000</v>
      </c>
      <c r="AR1740" s="243">
        <f t="shared" ca="1" si="2403"/>
        <v>-250000</v>
      </c>
      <c r="AS1740" s="243">
        <f t="shared" ca="1" si="2403"/>
        <v>-250000</v>
      </c>
      <c r="AT1740" s="243">
        <f t="shared" ca="1" si="2403"/>
        <v>-250000</v>
      </c>
      <c r="AU1740" s="243">
        <f t="shared" ca="1" si="2403"/>
        <v>-250000</v>
      </c>
      <c r="AV1740" s="243">
        <f t="shared" ca="1" si="2403"/>
        <v>-250000</v>
      </c>
      <c r="AW1740" s="243">
        <f t="shared" ca="1" si="2403"/>
        <v>-250000</v>
      </c>
      <c r="AX1740" s="243">
        <f t="shared" ca="1" si="2403"/>
        <v>-250000</v>
      </c>
      <c r="AY1740" s="243">
        <f t="shared" ca="1" si="2403"/>
        <v>-250000</v>
      </c>
      <c r="AZ1740" s="243">
        <f t="shared" ca="1" si="2403"/>
        <v>-250000</v>
      </c>
      <c r="BA1740" s="243">
        <f t="shared" ca="1" si="2403"/>
        <v>-250000</v>
      </c>
      <c r="BB1740" s="243">
        <f t="shared" ca="1" si="2403"/>
        <v>-250000</v>
      </c>
      <c r="BC1740" s="243">
        <f t="shared" ca="1" si="2403"/>
        <v>-250000</v>
      </c>
      <c r="BD1740" s="243">
        <f t="shared" ca="1" si="2403"/>
        <v>-250000</v>
      </c>
      <c r="BE1740" s="243">
        <f t="shared" ca="1" si="2403"/>
        <v>-250000</v>
      </c>
      <c r="BF1740" s="243">
        <f t="shared" ca="1" si="2403"/>
        <v>-250000</v>
      </c>
      <c r="BG1740" s="243">
        <f t="shared" ca="1" si="2403"/>
        <v>-250000</v>
      </c>
      <c r="BH1740" s="243">
        <f t="shared" ca="1" si="2403"/>
        <v>-250000</v>
      </c>
      <c r="BI1740" s="243">
        <f t="shared" ca="1" si="2403"/>
        <v>-250000</v>
      </c>
      <c r="BJ1740" s="243">
        <f t="shared" ca="1" si="2403"/>
        <v>-250000</v>
      </c>
      <c r="BK1740" s="243">
        <f t="shared" ca="1" si="2403"/>
        <v>-250000</v>
      </c>
      <c r="BL1740" s="243">
        <f t="shared" ca="1" si="2403"/>
        <v>-250000</v>
      </c>
      <c r="BM1740" s="243">
        <f t="shared" ca="1" si="2403"/>
        <v>-250000</v>
      </c>
      <c r="BN1740" s="243">
        <f t="shared" ca="1" si="2403"/>
        <v>-250000</v>
      </c>
      <c r="BO1740" s="243">
        <f t="shared" ca="1" si="2403"/>
        <v>-250000</v>
      </c>
      <c r="BP1740" s="243">
        <f t="shared" ca="1" si="2403"/>
        <v>-250000</v>
      </c>
      <c r="BQ1740" s="243">
        <f t="shared" ca="1" si="2403"/>
        <v>-250000</v>
      </c>
      <c r="BR1740" s="243">
        <f t="shared" ca="1" si="2403"/>
        <v>-250000</v>
      </c>
      <c r="BS1740" s="243">
        <f t="shared" ca="1" si="2403"/>
        <v>-250000</v>
      </c>
      <c r="BT1740" s="243">
        <f t="shared" ca="1" si="2403"/>
        <v>-250000</v>
      </c>
      <c r="BU1740" s="243">
        <f t="shared" ca="1" si="2403"/>
        <v>-250000</v>
      </c>
      <c r="BV1740" s="243">
        <f t="shared" ca="1" si="2403"/>
        <v>-250000</v>
      </c>
      <c r="BW1740" s="243">
        <f t="shared" ca="1" si="2403"/>
        <v>-250000</v>
      </c>
      <c r="BX1740" s="243">
        <f t="shared" ca="1" si="2403"/>
        <v>-250000</v>
      </c>
      <c r="BY1740" s="243">
        <f t="shared" ca="1" si="2403"/>
        <v>-250000</v>
      </c>
      <c r="BZ1740" s="243">
        <f t="shared" ca="1" si="2403"/>
        <v>-250000</v>
      </c>
      <c r="CA1740" s="243">
        <f t="shared" ca="1" si="2403"/>
        <v>-250000</v>
      </c>
      <c r="CB1740" s="243">
        <f t="shared" ca="1" si="2403"/>
        <v>-250000</v>
      </c>
      <c r="CC1740" s="243">
        <f t="shared" ca="1" si="2403"/>
        <v>-250000</v>
      </c>
      <c r="CD1740" s="243">
        <f t="shared" ca="1" si="2403"/>
        <v>-250000</v>
      </c>
      <c r="CE1740" s="243">
        <f t="shared" ca="1" si="2403"/>
        <v>-250000</v>
      </c>
      <c r="CF1740" s="243">
        <f t="shared" ref="CF1740:CL1740" ca="1" si="2404">-CF1723*CF1736</f>
        <v>-250000</v>
      </c>
      <c r="CG1740" s="243">
        <f t="shared" ca="1" si="2404"/>
        <v>-250000</v>
      </c>
      <c r="CH1740" s="243">
        <f t="shared" ca="1" si="2404"/>
        <v>-250000</v>
      </c>
      <c r="CI1740" s="243">
        <f t="shared" ca="1" si="2404"/>
        <v>-250000</v>
      </c>
      <c r="CJ1740" s="243">
        <f t="shared" ca="1" si="2404"/>
        <v>-250000</v>
      </c>
      <c r="CK1740" s="243">
        <f t="shared" ca="1" si="2404"/>
        <v>-250000</v>
      </c>
      <c r="CL1740" s="243">
        <f t="shared" ca="1" si="2404"/>
        <v>-250000</v>
      </c>
      <c r="CN1740" s="80"/>
      <c r="CO1740" s="243" t="e">
        <f t="shared" ref="CO1740:DL1740" ca="1" si="2405">-CO1723*CO1736</f>
        <v>#N/A</v>
      </c>
      <c r="CP1740" s="243" t="e">
        <f t="shared" ca="1" si="2405"/>
        <v>#N/A</v>
      </c>
      <c r="CQ1740" s="243" t="e">
        <f t="shared" ca="1" si="2405"/>
        <v>#N/A</v>
      </c>
      <c r="CR1740" s="243" t="e">
        <f t="shared" ca="1" si="2405"/>
        <v>#N/A</v>
      </c>
      <c r="CS1740" s="243" t="e">
        <f t="shared" ca="1" si="2405"/>
        <v>#N/A</v>
      </c>
      <c r="CT1740" s="243" t="e">
        <f t="shared" ca="1" si="2405"/>
        <v>#N/A</v>
      </c>
      <c r="CU1740" s="243" t="e">
        <f t="shared" ca="1" si="2405"/>
        <v>#N/A</v>
      </c>
      <c r="CV1740" s="243" t="e">
        <f t="shared" ca="1" si="2405"/>
        <v>#N/A</v>
      </c>
      <c r="CW1740" s="243" t="e">
        <f t="shared" ca="1" si="2405"/>
        <v>#N/A</v>
      </c>
      <c r="CX1740" s="243" t="e">
        <f t="shared" ca="1" si="2405"/>
        <v>#N/A</v>
      </c>
      <c r="CY1740" s="243" t="e">
        <f t="shared" ca="1" si="2405"/>
        <v>#N/A</v>
      </c>
      <c r="CZ1740" s="243" t="e">
        <f t="shared" ca="1" si="2405"/>
        <v>#N/A</v>
      </c>
      <c r="DA1740" s="243" t="e">
        <f t="shared" ca="1" si="2405"/>
        <v>#N/A</v>
      </c>
      <c r="DB1740" s="243" t="e">
        <f t="shared" ca="1" si="2405"/>
        <v>#N/A</v>
      </c>
      <c r="DC1740" s="243" t="e">
        <f t="shared" ca="1" si="2405"/>
        <v>#N/A</v>
      </c>
      <c r="DD1740" s="243" t="e">
        <f t="shared" ca="1" si="2405"/>
        <v>#N/A</v>
      </c>
      <c r="DE1740" s="243" t="e">
        <f t="shared" ca="1" si="2405"/>
        <v>#N/A</v>
      </c>
      <c r="DF1740" s="243" t="e">
        <f t="shared" ca="1" si="2405"/>
        <v>#N/A</v>
      </c>
      <c r="DG1740" s="243" t="e">
        <f t="shared" ca="1" si="2405"/>
        <v>#N/A</v>
      </c>
      <c r="DH1740" s="243" t="e">
        <f t="shared" ca="1" si="2405"/>
        <v>#N/A</v>
      </c>
      <c r="DI1740" s="243" t="e">
        <f t="shared" ca="1" si="2405"/>
        <v>#N/A</v>
      </c>
      <c r="DJ1740" s="243" t="e">
        <f t="shared" ca="1" si="2405"/>
        <v>#N/A</v>
      </c>
      <c r="DK1740" s="243" t="e">
        <f t="shared" ca="1" si="2405"/>
        <v>#N/A</v>
      </c>
      <c r="DL1740" s="243" t="e">
        <f t="shared" ca="1" si="2405"/>
        <v>#N/A</v>
      </c>
    </row>
    <row r="1741" spans="1:116" x14ac:dyDescent="0.4">
      <c r="B1741" s="317"/>
      <c r="C1741" s="317" t="s">
        <v>203</v>
      </c>
      <c r="D1741" s="317" t="s">
        <v>518</v>
      </c>
      <c r="E1741" s="317" t="str">
        <f t="shared" si="2398"/>
        <v>1741 SPLIT-SV-VR</v>
      </c>
      <c r="G1741" s="126" t="str">
        <f>"Total COGS - "&amp;G1705</f>
        <v>Total COGS - Surgical procedures</v>
      </c>
      <c r="H1741" s="12"/>
      <c r="I1741" s="60"/>
      <c r="J1741" s="60"/>
      <c r="K1741" s="33">
        <f t="shared" ca="1" si="2399"/>
        <v>-4500000</v>
      </c>
      <c r="L1741" s="33">
        <f t="shared" ca="1" si="2399"/>
        <v>-4500000</v>
      </c>
      <c r="M1741" s="33">
        <f t="shared" ca="1" si="2399"/>
        <v>-4500000</v>
      </c>
      <c r="N1741" s="33">
        <f t="shared" ca="1" si="2399"/>
        <v>-4500000</v>
      </c>
      <c r="O1741" s="33">
        <f t="shared" ca="1" si="2399"/>
        <v>-4500000</v>
      </c>
      <c r="P1741" s="33">
        <f t="shared" ca="1" si="2399"/>
        <v>-4500000</v>
      </c>
      <c r="R1741" s="15"/>
      <c r="S1741" s="77">
        <f ca="1">SUM(S1739:S1740)</f>
        <v>-375000</v>
      </c>
      <c r="T1741" s="148">
        <f t="shared" ref="T1741" ca="1" si="2406">SUM(T1739:T1740)</f>
        <v>-375000</v>
      </c>
      <c r="U1741" s="148">
        <f t="shared" ref="U1741" ca="1" si="2407">SUM(U1739:U1740)</f>
        <v>-375000</v>
      </c>
      <c r="V1741" s="148">
        <f t="shared" ref="V1741" ca="1" si="2408">SUM(V1739:V1740)</f>
        <v>-375000</v>
      </c>
      <c r="W1741" s="148">
        <f t="shared" ref="W1741" ca="1" si="2409">SUM(W1739:W1740)</f>
        <v>-375000</v>
      </c>
      <c r="X1741" s="148">
        <f t="shared" ref="X1741" ca="1" si="2410">SUM(X1739:X1740)</f>
        <v>-375000</v>
      </c>
      <c r="Y1741" s="148">
        <f t="shared" ref="Y1741" ca="1" si="2411">SUM(Y1739:Y1740)</f>
        <v>-375000</v>
      </c>
      <c r="Z1741" s="148">
        <f t="shared" ref="Z1741" ca="1" si="2412">SUM(Z1739:Z1740)</f>
        <v>-375000</v>
      </c>
      <c r="AA1741" s="148">
        <f t="shared" ref="AA1741" ca="1" si="2413">SUM(AA1739:AA1740)</f>
        <v>-375000</v>
      </c>
      <c r="AB1741" s="148">
        <f t="shared" ref="AB1741" ca="1" si="2414">SUM(AB1739:AB1740)</f>
        <v>-375000</v>
      </c>
      <c r="AC1741" s="148">
        <f t="shared" ref="AC1741" ca="1" si="2415">SUM(AC1739:AC1740)</f>
        <v>-375000</v>
      </c>
      <c r="AD1741" s="148">
        <f t="shared" ref="AD1741" ca="1" si="2416">SUM(AD1739:AD1740)</f>
        <v>-375000</v>
      </c>
      <c r="AE1741" s="148">
        <f t="shared" ref="AE1741" ca="1" si="2417">SUM(AE1739:AE1740)</f>
        <v>-375000</v>
      </c>
      <c r="AF1741" s="148">
        <f t="shared" ref="AF1741" ca="1" si="2418">SUM(AF1739:AF1740)</f>
        <v>-375000</v>
      </c>
      <c r="AG1741" s="148">
        <f t="shared" ref="AG1741" ca="1" si="2419">SUM(AG1739:AG1740)</f>
        <v>-375000</v>
      </c>
      <c r="AH1741" s="148">
        <f t="shared" ref="AH1741" ca="1" si="2420">SUM(AH1739:AH1740)</f>
        <v>-375000</v>
      </c>
      <c r="AI1741" s="148">
        <f t="shared" ref="AI1741" ca="1" si="2421">SUM(AI1739:AI1740)</f>
        <v>-375000</v>
      </c>
      <c r="AJ1741" s="148">
        <f t="shared" ref="AJ1741" ca="1" si="2422">SUM(AJ1739:AJ1740)</f>
        <v>-375000</v>
      </c>
      <c r="AK1741" s="148">
        <f t="shared" ref="AK1741" ca="1" si="2423">SUM(AK1739:AK1740)</f>
        <v>-375000</v>
      </c>
      <c r="AL1741" s="148">
        <f t="shared" ref="AL1741" ca="1" si="2424">SUM(AL1739:AL1740)</f>
        <v>-375000</v>
      </c>
      <c r="AM1741" s="148">
        <f t="shared" ref="AM1741" ca="1" si="2425">SUM(AM1739:AM1740)</f>
        <v>-375000</v>
      </c>
      <c r="AN1741" s="148">
        <f t="shared" ref="AN1741" ca="1" si="2426">SUM(AN1739:AN1740)</f>
        <v>-375000</v>
      </c>
      <c r="AO1741" s="148">
        <f t="shared" ref="AO1741" ca="1" si="2427">SUM(AO1739:AO1740)</f>
        <v>-375000</v>
      </c>
      <c r="AP1741" s="148">
        <f t="shared" ref="AP1741" ca="1" si="2428">SUM(AP1739:AP1740)</f>
        <v>-375000</v>
      </c>
      <c r="AQ1741" s="148">
        <f t="shared" ref="AQ1741" ca="1" si="2429">SUM(AQ1739:AQ1740)</f>
        <v>-375000</v>
      </c>
      <c r="AR1741" s="148">
        <f t="shared" ref="AR1741" ca="1" si="2430">SUM(AR1739:AR1740)</f>
        <v>-375000</v>
      </c>
      <c r="AS1741" s="148">
        <f t="shared" ref="AS1741" ca="1" si="2431">SUM(AS1739:AS1740)</f>
        <v>-375000</v>
      </c>
      <c r="AT1741" s="148">
        <f t="shared" ref="AT1741" ca="1" si="2432">SUM(AT1739:AT1740)</f>
        <v>-375000</v>
      </c>
      <c r="AU1741" s="148">
        <f t="shared" ref="AU1741" ca="1" si="2433">SUM(AU1739:AU1740)</f>
        <v>-375000</v>
      </c>
      <c r="AV1741" s="148">
        <f t="shared" ref="AV1741" ca="1" si="2434">SUM(AV1739:AV1740)</f>
        <v>-375000</v>
      </c>
      <c r="AW1741" s="148">
        <f t="shared" ref="AW1741" ca="1" si="2435">SUM(AW1739:AW1740)</f>
        <v>-375000</v>
      </c>
      <c r="AX1741" s="148">
        <f t="shared" ref="AX1741" ca="1" si="2436">SUM(AX1739:AX1740)</f>
        <v>-375000</v>
      </c>
      <c r="AY1741" s="148">
        <f t="shared" ref="AY1741" ca="1" si="2437">SUM(AY1739:AY1740)</f>
        <v>-375000</v>
      </c>
      <c r="AZ1741" s="148">
        <f t="shared" ref="AZ1741" ca="1" si="2438">SUM(AZ1739:AZ1740)</f>
        <v>-375000</v>
      </c>
      <c r="BA1741" s="148">
        <f t="shared" ref="BA1741" ca="1" si="2439">SUM(BA1739:BA1740)</f>
        <v>-375000</v>
      </c>
      <c r="BB1741" s="148">
        <f t="shared" ref="BB1741" ca="1" si="2440">SUM(BB1739:BB1740)</f>
        <v>-375000</v>
      </c>
      <c r="BC1741" s="148">
        <f t="shared" ref="BC1741" ca="1" si="2441">SUM(BC1739:BC1740)</f>
        <v>-375000</v>
      </c>
      <c r="BD1741" s="148">
        <f t="shared" ref="BD1741" ca="1" si="2442">SUM(BD1739:BD1740)</f>
        <v>-375000</v>
      </c>
      <c r="BE1741" s="148">
        <f t="shared" ref="BE1741" ca="1" si="2443">SUM(BE1739:BE1740)</f>
        <v>-375000</v>
      </c>
      <c r="BF1741" s="148">
        <f t="shared" ref="BF1741" ca="1" si="2444">SUM(BF1739:BF1740)</f>
        <v>-375000</v>
      </c>
      <c r="BG1741" s="148">
        <f t="shared" ref="BG1741" ca="1" si="2445">SUM(BG1739:BG1740)</f>
        <v>-375000</v>
      </c>
      <c r="BH1741" s="148">
        <f t="shared" ref="BH1741" ca="1" si="2446">SUM(BH1739:BH1740)</f>
        <v>-375000</v>
      </c>
      <c r="BI1741" s="148">
        <f t="shared" ref="BI1741" ca="1" si="2447">SUM(BI1739:BI1740)</f>
        <v>-375000</v>
      </c>
      <c r="BJ1741" s="148">
        <f t="shared" ref="BJ1741" ca="1" si="2448">SUM(BJ1739:BJ1740)</f>
        <v>-375000</v>
      </c>
      <c r="BK1741" s="148">
        <f t="shared" ref="BK1741" ca="1" si="2449">SUM(BK1739:BK1740)</f>
        <v>-375000</v>
      </c>
      <c r="BL1741" s="148">
        <f t="shared" ref="BL1741" ca="1" si="2450">SUM(BL1739:BL1740)</f>
        <v>-375000</v>
      </c>
      <c r="BM1741" s="148">
        <f t="shared" ref="BM1741" ca="1" si="2451">SUM(BM1739:BM1740)</f>
        <v>-375000</v>
      </c>
      <c r="BN1741" s="148">
        <f t="shared" ref="BN1741" ca="1" si="2452">SUM(BN1739:BN1740)</f>
        <v>-375000</v>
      </c>
      <c r="BO1741" s="148">
        <f t="shared" ref="BO1741" ca="1" si="2453">SUM(BO1739:BO1740)</f>
        <v>-375000</v>
      </c>
      <c r="BP1741" s="148">
        <f t="shared" ref="BP1741" ca="1" si="2454">SUM(BP1739:BP1740)</f>
        <v>-375000</v>
      </c>
      <c r="BQ1741" s="148">
        <f t="shared" ref="BQ1741" ca="1" si="2455">SUM(BQ1739:BQ1740)</f>
        <v>-375000</v>
      </c>
      <c r="BR1741" s="148">
        <f t="shared" ref="BR1741" ca="1" si="2456">SUM(BR1739:BR1740)</f>
        <v>-375000</v>
      </c>
      <c r="BS1741" s="148">
        <f t="shared" ref="BS1741" ca="1" si="2457">SUM(BS1739:BS1740)</f>
        <v>-375000</v>
      </c>
      <c r="BT1741" s="148">
        <f t="shared" ref="BT1741" ca="1" si="2458">SUM(BT1739:BT1740)</f>
        <v>-375000</v>
      </c>
      <c r="BU1741" s="148">
        <f t="shared" ref="BU1741" ca="1" si="2459">SUM(BU1739:BU1740)</f>
        <v>-375000</v>
      </c>
      <c r="BV1741" s="148">
        <f t="shared" ref="BV1741" ca="1" si="2460">SUM(BV1739:BV1740)</f>
        <v>-375000</v>
      </c>
      <c r="BW1741" s="148">
        <f t="shared" ref="BW1741" ca="1" si="2461">SUM(BW1739:BW1740)</f>
        <v>-375000</v>
      </c>
      <c r="BX1741" s="148">
        <f t="shared" ref="BX1741" ca="1" si="2462">SUM(BX1739:BX1740)</f>
        <v>-375000</v>
      </c>
      <c r="BY1741" s="148">
        <f t="shared" ref="BY1741" ca="1" si="2463">SUM(BY1739:BY1740)</f>
        <v>-375000</v>
      </c>
      <c r="BZ1741" s="148">
        <f t="shared" ref="BZ1741" ca="1" si="2464">SUM(BZ1739:BZ1740)</f>
        <v>-375000</v>
      </c>
      <c r="CA1741" s="148">
        <f t="shared" ref="CA1741" ca="1" si="2465">SUM(CA1739:CA1740)</f>
        <v>-375000</v>
      </c>
      <c r="CB1741" s="148">
        <f t="shared" ref="CB1741" ca="1" si="2466">SUM(CB1739:CB1740)</f>
        <v>-375000</v>
      </c>
      <c r="CC1741" s="148">
        <f t="shared" ref="CC1741" ca="1" si="2467">SUM(CC1739:CC1740)</f>
        <v>-375000</v>
      </c>
      <c r="CD1741" s="148">
        <f t="shared" ref="CD1741" ca="1" si="2468">SUM(CD1739:CD1740)</f>
        <v>-375000</v>
      </c>
      <c r="CE1741" s="148">
        <f t="shared" ref="CE1741" ca="1" si="2469">SUM(CE1739:CE1740)</f>
        <v>-375000</v>
      </c>
      <c r="CF1741" s="148">
        <f t="shared" ref="CF1741" ca="1" si="2470">SUM(CF1739:CF1740)</f>
        <v>-375000</v>
      </c>
      <c r="CG1741" s="148">
        <f t="shared" ref="CG1741" ca="1" si="2471">SUM(CG1739:CG1740)</f>
        <v>-375000</v>
      </c>
      <c r="CH1741" s="148">
        <f t="shared" ref="CH1741" ca="1" si="2472">SUM(CH1739:CH1740)</f>
        <v>-375000</v>
      </c>
      <c r="CI1741" s="148">
        <f t="shared" ref="CI1741" ca="1" si="2473">SUM(CI1739:CI1740)</f>
        <v>-375000</v>
      </c>
      <c r="CJ1741" s="148">
        <f t="shared" ref="CJ1741" ca="1" si="2474">SUM(CJ1739:CJ1740)</f>
        <v>-375000</v>
      </c>
      <c r="CK1741" s="148">
        <f t="shared" ref="CK1741" ca="1" si="2475">SUM(CK1739:CK1740)</f>
        <v>-375000</v>
      </c>
      <c r="CL1741" s="148">
        <f t="shared" ref="CL1741:DL1741" ca="1" si="2476">SUM(CL1739:CL1740)</f>
        <v>-375000</v>
      </c>
      <c r="CN1741" s="77"/>
      <c r="CO1741" s="148" t="e">
        <f t="shared" ca="1" si="2476"/>
        <v>#N/A</v>
      </c>
      <c r="CP1741" s="148" t="e">
        <f t="shared" ca="1" si="2476"/>
        <v>#N/A</v>
      </c>
      <c r="CQ1741" s="148" t="e">
        <f t="shared" ca="1" si="2476"/>
        <v>#N/A</v>
      </c>
      <c r="CR1741" s="148" t="e">
        <f t="shared" ca="1" si="2476"/>
        <v>#N/A</v>
      </c>
      <c r="CS1741" s="148" t="e">
        <f t="shared" ca="1" si="2476"/>
        <v>#N/A</v>
      </c>
      <c r="CT1741" s="148" t="e">
        <f t="shared" ca="1" si="2476"/>
        <v>#N/A</v>
      </c>
      <c r="CU1741" s="148" t="e">
        <f t="shared" ca="1" si="2476"/>
        <v>#N/A</v>
      </c>
      <c r="CV1741" s="148" t="e">
        <f t="shared" ca="1" si="2476"/>
        <v>#N/A</v>
      </c>
      <c r="CW1741" s="148" t="e">
        <f t="shared" ca="1" si="2476"/>
        <v>#N/A</v>
      </c>
      <c r="CX1741" s="148" t="e">
        <f t="shared" ca="1" si="2476"/>
        <v>#N/A</v>
      </c>
      <c r="CY1741" s="148" t="e">
        <f t="shared" ca="1" si="2476"/>
        <v>#N/A</v>
      </c>
      <c r="CZ1741" s="148" t="e">
        <f t="shared" ca="1" si="2476"/>
        <v>#N/A</v>
      </c>
      <c r="DA1741" s="148" t="e">
        <f t="shared" ca="1" si="2476"/>
        <v>#N/A</v>
      </c>
      <c r="DB1741" s="148" t="e">
        <f t="shared" ca="1" si="2476"/>
        <v>#N/A</v>
      </c>
      <c r="DC1741" s="148" t="e">
        <f t="shared" ca="1" si="2476"/>
        <v>#N/A</v>
      </c>
      <c r="DD1741" s="148" t="e">
        <f t="shared" ca="1" si="2476"/>
        <v>#N/A</v>
      </c>
      <c r="DE1741" s="148" t="e">
        <f t="shared" ca="1" si="2476"/>
        <v>#N/A</v>
      </c>
      <c r="DF1741" s="148" t="e">
        <f t="shared" ca="1" si="2476"/>
        <v>#N/A</v>
      </c>
      <c r="DG1741" s="148" t="e">
        <f t="shared" ca="1" si="2476"/>
        <v>#N/A</v>
      </c>
      <c r="DH1741" s="148" t="e">
        <f t="shared" ca="1" si="2476"/>
        <v>#N/A</v>
      </c>
      <c r="DI1741" s="148" t="e">
        <f t="shared" ca="1" si="2476"/>
        <v>#N/A</v>
      </c>
      <c r="DJ1741" s="148" t="e">
        <f t="shared" ca="1" si="2476"/>
        <v>#N/A</v>
      </c>
      <c r="DK1741" s="148" t="e">
        <f t="shared" ca="1" si="2476"/>
        <v>#N/A</v>
      </c>
      <c r="DL1741" s="148" t="e">
        <f t="shared" ca="1" si="2476"/>
        <v>#N/A</v>
      </c>
    </row>
    <row r="1742" spans="1:116" x14ac:dyDescent="0.4">
      <c r="B1742" s="317"/>
      <c r="C1742" s="317"/>
      <c r="D1742" s="317" t="s">
        <v>518</v>
      </c>
      <c r="E1742" s="317" t="str">
        <f t="shared" ref="E1742:E1744" si="2477">ROW()&amp;" "&amp;D1742</f>
        <v>1742 SPLIT-SV-VR</v>
      </c>
      <c r="G1742" s="126"/>
      <c r="H1742" s="12"/>
      <c r="I1742" s="60"/>
      <c r="J1742" s="60"/>
      <c r="K1742" s="33"/>
      <c r="L1742" s="33"/>
      <c r="M1742" s="33"/>
      <c r="N1742" s="33"/>
      <c r="O1742" s="33"/>
      <c r="P1742" s="33"/>
      <c r="R1742" s="15"/>
      <c r="S1742" s="77"/>
      <c r="T1742" s="77"/>
      <c r="U1742" s="77"/>
      <c r="V1742" s="77"/>
      <c r="W1742" s="77"/>
      <c r="X1742" s="77"/>
      <c r="Y1742" s="77"/>
      <c r="Z1742" s="77"/>
      <c r="AA1742" s="77"/>
      <c r="AB1742" s="77"/>
      <c r="AC1742" s="77"/>
      <c r="AD1742" s="77"/>
      <c r="AE1742" s="77"/>
      <c r="AF1742" s="77"/>
      <c r="AG1742" s="77"/>
      <c r="AH1742" s="77"/>
      <c r="AI1742" s="77"/>
      <c r="AJ1742" s="77"/>
      <c r="AK1742" s="77"/>
      <c r="AL1742" s="77"/>
      <c r="AM1742" s="77"/>
      <c r="AN1742" s="77"/>
      <c r="AO1742" s="77"/>
      <c r="AP1742" s="77"/>
      <c r="AQ1742" s="77"/>
      <c r="AR1742" s="77"/>
      <c r="AS1742" s="77"/>
      <c r="AT1742" s="77"/>
      <c r="AU1742" s="77"/>
      <c r="AV1742" s="77"/>
      <c r="AW1742" s="77"/>
      <c r="AX1742" s="77"/>
      <c r="AY1742" s="77"/>
      <c r="AZ1742" s="77"/>
      <c r="BA1742" s="77"/>
      <c r="BB1742" s="77"/>
      <c r="BC1742" s="77"/>
      <c r="BD1742" s="77"/>
      <c r="BE1742" s="77"/>
      <c r="BF1742" s="77"/>
      <c r="BG1742" s="77"/>
      <c r="BH1742" s="77"/>
      <c r="BI1742" s="77"/>
      <c r="BJ1742" s="77"/>
      <c r="BK1742" s="77"/>
      <c r="BL1742" s="77"/>
      <c r="BM1742" s="77"/>
      <c r="BN1742" s="77"/>
      <c r="BO1742" s="77"/>
      <c r="BP1742" s="77"/>
      <c r="BQ1742" s="77"/>
      <c r="BR1742" s="77"/>
      <c r="BS1742" s="77"/>
      <c r="BT1742" s="77"/>
      <c r="BU1742" s="77"/>
      <c r="BV1742" s="77"/>
      <c r="BW1742" s="77"/>
      <c r="BX1742" s="77"/>
      <c r="BY1742" s="77"/>
      <c r="BZ1742" s="77"/>
      <c r="CA1742" s="77"/>
      <c r="CB1742" s="77"/>
      <c r="CC1742" s="77"/>
      <c r="CD1742" s="77"/>
      <c r="CE1742" s="77"/>
      <c r="CF1742" s="77"/>
      <c r="CG1742" s="77"/>
      <c r="CH1742" s="77"/>
      <c r="CI1742" s="77"/>
      <c r="CJ1742" s="77"/>
      <c r="CK1742" s="77"/>
      <c r="CL1742" s="77"/>
      <c r="CN1742" s="77"/>
      <c r="CO1742" s="77"/>
      <c r="CP1742" s="77"/>
      <c r="CQ1742" s="77"/>
      <c r="CR1742" s="77"/>
      <c r="CS1742" s="77"/>
      <c r="CT1742" s="77"/>
      <c r="CU1742" s="77"/>
      <c r="CV1742" s="77"/>
      <c r="CW1742" s="77"/>
      <c r="CX1742" s="77"/>
      <c r="CY1742" s="77"/>
      <c r="CZ1742" s="77"/>
      <c r="DA1742" s="77"/>
      <c r="DB1742" s="77"/>
      <c r="DC1742" s="77"/>
      <c r="DD1742" s="77"/>
      <c r="DE1742" s="77"/>
      <c r="DF1742" s="77"/>
      <c r="DG1742" s="77"/>
      <c r="DH1742" s="77"/>
      <c r="DI1742" s="77"/>
      <c r="DJ1742" s="77"/>
      <c r="DK1742" s="77"/>
      <c r="DL1742" s="77"/>
    </row>
    <row r="1743" spans="1:116" x14ac:dyDescent="0.4">
      <c r="B1743" s="317"/>
      <c r="C1743" s="317"/>
      <c r="D1743" s="317" t="s">
        <v>518</v>
      </c>
      <c r="E1743" s="317" t="str">
        <f t="shared" si="2477"/>
        <v>1743 SPLIT-SV-VR</v>
      </c>
      <c r="G1743" s="126" t="s">
        <v>68</v>
      </c>
      <c r="H1743" s="12"/>
      <c r="I1743" s="60"/>
      <c r="J1743" s="60"/>
      <c r="K1743" s="33">
        <f t="shared" ref="K1743:P1743" ca="1" si="2478">SUMIF($3:$3,K$2,1743:1743)</f>
        <v>4500000</v>
      </c>
      <c r="L1743" s="33">
        <f t="shared" ca="1" si="2478"/>
        <v>4500000</v>
      </c>
      <c r="M1743" s="33">
        <f t="shared" ca="1" si="2478"/>
        <v>4500000</v>
      </c>
      <c r="N1743" s="33">
        <f t="shared" ca="1" si="2478"/>
        <v>4500000</v>
      </c>
      <c r="O1743" s="33">
        <f t="shared" ca="1" si="2478"/>
        <v>4500000</v>
      </c>
      <c r="P1743" s="33">
        <f t="shared" ca="1" si="2478"/>
        <v>4500000</v>
      </c>
      <c r="R1743" s="15"/>
      <c r="S1743" s="77">
        <f ca="1">S1732+S1741</f>
        <v>375000</v>
      </c>
      <c r="T1743" s="77">
        <f t="shared" ref="T1743:CE1743" ca="1" si="2479">T1732+T1741</f>
        <v>375000</v>
      </c>
      <c r="U1743" s="77">
        <f t="shared" ca="1" si="2479"/>
        <v>375000</v>
      </c>
      <c r="V1743" s="77">
        <f t="shared" ca="1" si="2479"/>
        <v>375000</v>
      </c>
      <c r="W1743" s="77">
        <f t="shared" ca="1" si="2479"/>
        <v>375000</v>
      </c>
      <c r="X1743" s="77">
        <f t="shared" ca="1" si="2479"/>
        <v>375000</v>
      </c>
      <c r="Y1743" s="77">
        <f t="shared" ca="1" si="2479"/>
        <v>375000</v>
      </c>
      <c r="Z1743" s="77">
        <f t="shared" ca="1" si="2479"/>
        <v>375000</v>
      </c>
      <c r="AA1743" s="77">
        <f t="shared" ca="1" si="2479"/>
        <v>375000</v>
      </c>
      <c r="AB1743" s="77">
        <f t="shared" ca="1" si="2479"/>
        <v>375000</v>
      </c>
      <c r="AC1743" s="77">
        <f t="shared" ca="1" si="2479"/>
        <v>375000</v>
      </c>
      <c r="AD1743" s="77">
        <f t="shared" ca="1" si="2479"/>
        <v>375000</v>
      </c>
      <c r="AE1743" s="77">
        <f t="shared" ca="1" si="2479"/>
        <v>375000</v>
      </c>
      <c r="AF1743" s="77">
        <f t="shared" ca="1" si="2479"/>
        <v>375000</v>
      </c>
      <c r="AG1743" s="77">
        <f t="shared" ca="1" si="2479"/>
        <v>375000</v>
      </c>
      <c r="AH1743" s="77">
        <f t="shared" ca="1" si="2479"/>
        <v>375000</v>
      </c>
      <c r="AI1743" s="77">
        <f t="shared" ca="1" si="2479"/>
        <v>375000</v>
      </c>
      <c r="AJ1743" s="77">
        <f t="shared" ca="1" si="2479"/>
        <v>375000</v>
      </c>
      <c r="AK1743" s="77">
        <f t="shared" ca="1" si="2479"/>
        <v>375000</v>
      </c>
      <c r="AL1743" s="77">
        <f t="shared" ca="1" si="2479"/>
        <v>375000</v>
      </c>
      <c r="AM1743" s="77">
        <f t="shared" ca="1" si="2479"/>
        <v>375000</v>
      </c>
      <c r="AN1743" s="77">
        <f t="shared" ca="1" si="2479"/>
        <v>375000</v>
      </c>
      <c r="AO1743" s="77">
        <f t="shared" ca="1" si="2479"/>
        <v>375000</v>
      </c>
      <c r="AP1743" s="77">
        <f t="shared" ca="1" si="2479"/>
        <v>375000</v>
      </c>
      <c r="AQ1743" s="77">
        <f t="shared" ca="1" si="2479"/>
        <v>375000</v>
      </c>
      <c r="AR1743" s="77">
        <f t="shared" ca="1" si="2479"/>
        <v>375000</v>
      </c>
      <c r="AS1743" s="77">
        <f t="shared" ca="1" si="2479"/>
        <v>375000</v>
      </c>
      <c r="AT1743" s="77">
        <f t="shared" ca="1" si="2479"/>
        <v>375000</v>
      </c>
      <c r="AU1743" s="77">
        <f t="shared" ca="1" si="2479"/>
        <v>375000</v>
      </c>
      <c r="AV1743" s="77">
        <f t="shared" ca="1" si="2479"/>
        <v>375000</v>
      </c>
      <c r="AW1743" s="77">
        <f t="shared" ca="1" si="2479"/>
        <v>375000</v>
      </c>
      <c r="AX1743" s="77">
        <f t="shared" ca="1" si="2479"/>
        <v>375000</v>
      </c>
      <c r="AY1743" s="77">
        <f t="shared" ca="1" si="2479"/>
        <v>375000</v>
      </c>
      <c r="AZ1743" s="77">
        <f t="shared" ca="1" si="2479"/>
        <v>375000</v>
      </c>
      <c r="BA1743" s="77">
        <f t="shared" ca="1" si="2479"/>
        <v>375000</v>
      </c>
      <c r="BB1743" s="77">
        <f t="shared" ca="1" si="2479"/>
        <v>375000</v>
      </c>
      <c r="BC1743" s="77">
        <f t="shared" ca="1" si="2479"/>
        <v>375000</v>
      </c>
      <c r="BD1743" s="77">
        <f t="shared" ca="1" si="2479"/>
        <v>375000</v>
      </c>
      <c r="BE1743" s="77">
        <f t="shared" ca="1" si="2479"/>
        <v>375000</v>
      </c>
      <c r="BF1743" s="77">
        <f t="shared" ca="1" si="2479"/>
        <v>375000</v>
      </c>
      <c r="BG1743" s="77">
        <f t="shared" ca="1" si="2479"/>
        <v>375000</v>
      </c>
      <c r="BH1743" s="77">
        <f t="shared" ca="1" si="2479"/>
        <v>375000</v>
      </c>
      <c r="BI1743" s="77">
        <f t="shared" ca="1" si="2479"/>
        <v>375000</v>
      </c>
      <c r="BJ1743" s="77">
        <f t="shared" ca="1" si="2479"/>
        <v>375000</v>
      </c>
      <c r="BK1743" s="77">
        <f t="shared" ca="1" si="2479"/>
        <v>375000</v>
      </c>
      <c r="BL1743" s="77">
        <f t="shared" ca="1" si="2479"/>
        <v>375000</v>
      </c>
      <c r="BM1743" s="77">
        <f t="shared" ca="1" si="2479"/>
        <v>375000</v>
      </c>
      <c r="BN1743" s="77">
        <f t="shared" ca="1" si="2479"/>
        <v>375000</v>
      </c>
      <c r="BO1743" s="77">
        <f t="shared" ca="1" si="2479"/>
        <v>375000</v>
      </c>
      <c r="BP1743" s="77">
        <f t="shared" ca="1" si="2479"/>
        <v>375000</v>
      </c>
      <c r="BQ1743" s="77">
        <f t="shared" ca="1" si="2479"/>
        <v>375000</v>
      </c>
      <c r="BR1743" s="77">
        <f t="shared" ca="1" si="2479"/>
        <v>375000</v>
      </c>
      <c r="BS1743" s="77">
        <f t="shared" ca="1" si="2479"/>
        <v>375000</v>
      </c>
      <c r="BT1743" s="77">
        <f t="shared" ca="1" si="2479"/>
        <v>375000</v>
      </c>
      <c r="BU1743" s="77">
        <f t="shared" ca="1" si="2479"/>
        <v>375000</v>
      </c>
      <c r="BV1743" s="77">
        <f t="shared" ca="1" si="2479"/>
        <v>375000</v>
      </c>
      <c r="BW1743" s="77">
        <f t="shared" ca="1" si="2479"/>
        <v>375000</v>
      </c>
      <c r="BX1743" s="77">
        <f t="shared" ca="1" si="2479"/>
        <v>375000</v>
      </c>
      <c r="BY1743" s="77">
        <f t="shared" ca="1" si="2479"/>
        <v>375000</v>
      </c>
      <c r="BZ1743" s="77">
        <f t="shared" ca="1" si="2479"/>
        <v>375000</v>
      </c>
      <c r="CA1743" s="77">
        <f t="shared" ca="1" si="2479"/>
        <v>375000</v>
      </c>
      <c r="CB1743" s="77">
        <f t="shared" ca="1" si="2479"/>
        <v>375000</v>
      </c>
      <c r="CC1743" s="77">
        <f t="shared" ca="1" si="2479"/>
        <v>375000</v>
      </c>
      <c r="CD1743" s="77">
        <f t="shared" ca="1" si="2479"/>
        <v>375000</v>
      </c>
      <c r="CE1743" s="77">
        <f t="shared" ca="1" si="2479"/>
        <v>375000</v>
      </c>
      <c r="CF1743" s="77">
        <f t="shared" ref="CF1743:CL1743" ca="1" si="2480">CF1732+CF1741</f>
        <v>375000</v>
      </c>
      <c r="CG1743" s="77">
        <f t="shared" ca="1" si="2480"/>
        <v>375000</v>
      </c>
      <c r="CH1743" s="77">
        <f t="shared" ca="1" si="2480"/>
        <v>375000</v>
      </c>
      <c r="CI1743" s="77">
        <f t="shared" ca="1" si="2480"/>
        <v>375000</v>
      </c>
      <c r="CJ1743" s="77">
        <f t="shared" ca="1" si="2480"/>
        <v>375000</v>
      </c>
      <c r="CK1743" s="77">
        <f t="shared" ca="1" si="2480"/>
        <v>375000</v>
      </c>
      <c r="CL1743" s="77">
        <f t="shared" ca="1" si="2480"/>
        <v>375000</v>
      </c>
      <c r="CN1743" s="77"/>
      <c r="CO1743" s="77" t="e">
        <f t="shared" ref="CO1743:DL1743" ca="1" si="2481">CO1732+CO1741</f>
        <v>#N/A</v>
      </c>
      <c r="CP1743" s="77" t="e">
        <f t="shared" ca="1" si="2481"/>
        <v>#N/A</v>
      </c>
      <c r="CQ1743" s="77" t="e">
        <f t="shared" ca="1" si="2481"/>
        <v>#N/A</v>
      </c>
      <c r="CR1743" s="77" t="e">
        <f t="shared" ca="1" si="2481"/>
        <v>#N/A</v>
      </c>
      <c r="CS1743" s="77" t="e">
        <f t="shared" ca="1" si="2481"/>
        <v>#N/A</v>
      </c>
      <c r="CT1743" s="77" t="e">
        <f t="shared" ca="1" si="2481"/>
        <v>#N/A</v>
      </c>
      <c r="CU1743" s="77" t="e">
        <f t="shared" ca="1" si="2481"/>
        <v>#N/A</v>
      </c>
      <c r="CV1743" s="77" t="e">
        <f t="shared" ca="1" si="2481"/>
        <v>#N/A</v>
      </c>
      <c r="CW1743" s="77" t="e">
        <f t="shared" ca="1" si="2481"/>
        <v>#N/A</v>
      </c>
      <c r="CX1743" s="77" t="e">
        <f t="shared" ca="1" si="2481"/>
        <v>#N/A</v>
      </c>
      <c r="CY1743" s="77" t="e">
        <f t="shared" ca="1" si="2481"/>
        <v>#N/A</v>
      </c>
      <c r="CZ1743" s="77" t="e">
        <f t="shared" ca="1" si="2481"/>
        <v>#N/A</v>
      </c>
      <c r="DA1743" s="77" t="e">
        <f t="shared" ca="1" si="2481"/>
        <v>#N/A</v>
      </c>
      <c r="DB1743" s="77" t="e">
        <f t="shared" ca="1" si="2481"/>
        <v>#N/A</v>
      </c>
      <c r="DC1743" s="77" t="e">
        <f t="shared" ca="1" si="2481"/>
        <v>#N/A</v>
      </c>
      <c r="DD1743" s="77" t="e">
        <f t="shared" ca="1" si="2481"/>
        <v>#N/A</v>
      </c>
      <c r="DE1743" s="77" t="e">
        <f t="shared" ca="1" si="2481"/>
        <v>#N/A</v>
      </c>
      <c r="DF1743" s="77" t="e">
        <f t="shared" ca="1" si="2481"/>
        <v>#N/A</v>
      </c>
      <c r="DG1743" s="77" t="e">
        <f t="shared" ca="1" si="2481"/>
        <v>#N/A</v>
      </c>
      <c r="DH1743" s="77" t="e">
        <f t="shared" ca="1" si="2481"/>
        <v>#N/A</v>
      </c>
      <c r="DI1743" s="77" t="e">
        <f t="shared" ca="1" si="2481"/>
        <v>#N/A</v>
      </c>
      <c r="DJ1743" s="77" t="e">
        <f t="shared" ca="1" si="2481"/>
        <v>#N/A</v>
      </c>
      <c r="DK1743" s="77" t="e">
        <f t="shared" ca="1" si="2481"/>
        <v>#N/A</v>
      </c>
      <c r="DL1743" s="77" t="e">
        <f t="shared" ca="1" si="2481"/>
        <v>#N/A</v>
      </c>
    </row>
    <row r="1744" spans="1:116" x14ac:dyDescent="0.4">
      <c r="B1744" s="317"/>
      <c r="C1744" s="317"/>
      <c r="D1744" s="317" t="s">
        <v>518</v>
      </c>
      <c r="E1744" s="317" t="str">
        <f t="shared" si="2477"/>
        <v>1744 SPLIT-SV-VR</v>
      </c>
      <c r="G1744" s="145" t="s">
        <v>225</v>
      </c>
      <c r="H1744" s="12"/>
      <c r="I1744" s="60"/>
      <c r="J1744" s="60"/>
      <c r="K1744" s="20">
        <f ca="1">K1743/K1732</f>
        <v>0.5</v>
      </c>
      <c r="L1744" s="20">
        <f t="shared" ref="L1744:P1744" ca="1" si="2482">L1743/L1732</f>
        <v>0.5</v>
      </c>
      <c r="M1744" s="20">
        <f t="shared" ca="1" si="2482"/>
        <v>0.5</v>
      </c>
      <c r="N1744" s="20">
        <f t="shared" ca="1" si="2482"/>
        <v>0.5</v>
      </c>
      <c r="O1744" s="20">
        <f t="shared" ca="1" si="2482"/>
        <v>0.5</v>
      </c>
      <c r="P1744" s="20">
        <f t="shared" ca="1" si="2482"/>
        <v>0.5</v>
      </c>
      <c r="R1744" s="15"/>
      <c r="S1744" s="150">
        <f ca="1">S1743/S1732</f>
        <v>0.5</v>
      </c>
      <c r="T1744" s="150">
        <f t="shared" ref="T1744:CE1744" ca="1" si="2483">T1743/T1732</f>
        <v>0.5</v>
      </c>
      <c r="U1744" s="150">
        <f t="shared" ca="1" si="2483"/>
        <v>0.5</v>
      </c>
      <c r="V1744" s="150">
        <f t="shared" ca="1" si="2483"/>
        <v>0.5</v>
      </c>
      <c r="W1744" s="150">
        <f t="shared" ca="1" si="2483"/>
        <v>0.5</v>
      </c>
      <c r="X1744" s="150">
        <f t="shared" ca="1" si="2483"/>
        <v>0.5</v>
      </c>
      <c r="Y1744" s="150">
        <f t="shared" ca="1" si="2483"/>
        <v>0.5</v>
      </c>
      <c r="Z1744" s="150">
        <f t="shared" ca="1" si="2483"/>
        <v>0.5</v>
      </c>
      <c r="AA1744" s="150">
        <f t="shared" ca="1" si="2483"/>
        <v>0.5</v>
      </c>
      <c r="AB1744" s="150">
        <f t="shared" ca="1" si="2483"/>
        <v>0.5</v>
      </c>
      <c r="AC1744" s="150">
        <f t="shared" ca="1" si="2483"/>
        <v>0.5</v>
      </c>
      <c r="AD1744" s="150">
        <f t="shared" ca="1" si="2483"/>
        <v>0.5</v>
      </c>
      <c r="AE1744" s="150">
        <f t="shared" ca="1" si="2483"/>
        <v>0.5</v>
      </c>
      <c r="AF1744" s="150">
        <f t="shared" ca="1" si="2483"/>
        <v>0.5</v>
      </c>
      <c r="AG1744" s="150">
        <f t="shared" ca="1" si="2483"/>
        <v>0.5</v>
      </c>
      <c r="AH1744" s="150">
        <f t="shared" ca="1" si="2483"/>
        <v>0.5</v>
      </c>
      <c r="AI1744" s="150">
        <f t="shared" ca="1" si="2483"/>
        <v>0.5</v>
      </c>
      <c r="AJ1744" s="150">
        <f t="shared" ca="1" si="2483"/>
        <v>0.5</v>
      </c>
      <c r="AK1744" s="150">
        <f t="shared" ca="1" si="2483"/>
        <v>0.5</v>
      </c>
      <c r="AL1744" s="150">
        <f t="shared" ca="1" si="2483"/>
        <v>0.5</v>
      </c>
      <c r="AM1744" s="150">
        <f t="shared" ca="1" si="2483"/>
        <v>0.5</v>
      </c>
      <c r="AN1744" s="150">
        <f t="shared" ca="1" si="2483"/>
        <v>0.5</v>
      </c>
      <c r="AO1744" s="150">
        <f t="shared" ca="1" si="2483"/>
        <v>0.5</v>
      </c>
      <c r="AP1744" s="150">
        <f t="shared" ca="1" si="2483"/>
        <v>0.5</v>
      </c>
      <c r="AQ1744" s="150">
        <f t="shared" ca="1" si="2483"/>
        <v>0.5</v>
      </c>
      <c r="AR1744" s="150">
        <f t="shared" ca="1" si="2483"/>
        <v>0.5</v>
      </c>
      <c r="AS1744" s="150">
        <f t="shared" ca="1" si="2483"/>
        <v>0.5</v>
      </c>
      <c r="AT1744" s="150">
        <f t="shared" ca="1" si="2483"/>
        <v>0.5</v>
      </c>
      <c r="AU1744" s="150">
        <f t="shared" ca="1" si="2483"/>
        <v>0.5</v>
      </c>
      <c r="AV1744" s="150">
        <f t="shared" ca="1" si="2483"/>
        <v>0.5</v>
      </c>
      <c r="AW1744" s="150">
        <f t="shared" ca="1" si="2483"/>
        <v>0.5</v>
      </c>
      <c r="AX1744" s="150">
        <f t="shared" ca="1" si="2483"/>
        <v>0.5</v>
      </c>
      <c r="AY1744" s="150">
        <f t="shared" ca="1" si="2483"/>
        <v>0.5</v>
      </c>
      <c r="AZ1744" s="150">
        <f t="shared" ca="1" si="2483"/>
        <v>0.5</v>
      </c>
      <c r="BA1744" s="150">
        <f t="shared" ca="1" si="2483"/>
        <v>0.5</v>
      </c>
      <c r="BB1744" s="150">
        <f t="shared" ca="1" si="2483"/>
        <v>0.5</v>
      </c>
      <c r="BC1744" s="150">
        <f t="shared" ca="1" si="2483"/>
        <v>0.5</v>
      </c>
      <c r="BD1744" s="150">
        <f t="shared" ca="1" si="2483"/>
        <v>0.5</v>
      </c>
      <c r="BE1744" s="150">
        <f t="shared" ca="1" si="2483"/>
        <v>0.5</v>
      </c>
      <c r="BF1744" s="150">
        <f t="shared" ca="1" si="2483"/>
        <v>0.5</v>
      </c>
      <c r="BG1744" s="150">
        <f t="shared" ca="1" si="2483"/>
        <v>0.5</v>
      </c>
      <c r="BH1744" s="150">
        <f t="shared" ca="1" si="2483"/>
        <v>0.5</v>
      </c>
      <c r="BI1744" s="150">
        <f t="shared" ca="1" si="2483"/>
        <v>0.5</v>
      </c>
      <c r="BJ1744" s="150">
        <f t="shared" ca="1" si="2483"/>
        <v>0.5</v>
      </c>
      <c r="BK1744" s="150">
        <f t="shared" ca="1" si="2483"/>
        <v>0.5</v>
      </c>
      <c r="BL1744" s="150">
        <f t="shared" ca="1" si="2483"/>
        <v>0.5</v>
      </c>
      <c r="BM1744" s="150">
        <f t="shared" ca="1" si="2483"/>
        <v>0.5</v>
      </c>
      <c r="BN1744" s="150">
        <f t="shared" ca="1" si="2483"/>
        <v>0.5</v>
      </c>
      <c r="BO1744" s="150">
        <f t="shared" ca="1" si="2483"/>
        <v>0.5</v>
      </c>
      <c r="BP1744" s="150">
        <f t="shared" ca="1" si="2483"/>
        <v>0.5</v>
      </c>
      <c r="BQ1744" s="150">
        <f t="shared" ca="1" si="2483"/>
        <v>0.5</v>
      </c>
      <c r="BR1744" s="150">
        <f t="shared" ca="1" si="2483"/>
        <v>0.5</v>
      </c>
      <c r="BS1744" s="150">
        <f t="shared" ca="1" si="2483"/>
        <v>0.5</v>
      </c>
      <c r="BT1744" s="150">
        <f t="shared" ca="1" si="2483"/>
        <v>0.5</v>
      </c>
      <c r="BU1744" s="150">
        <f t="shared" ca="1" si="2483"/>
        <v>0.5</v>
      </c>
      <c r="BV1744" s="150">
        <f t="shared" ca="1" si="2483"/>
        <v>0.5</v>
      </c>
      <c r="BW1744" s="150">
        <f t="shared" ca="1" si="2483"/>
        <v>0.5</v>
      </c>
      <c r="BX1744" s="150">
        <f t="shared" ca="1" si="2483"/>
        <v>0.5</v>
      </c>
      <c r="BY1744" s="150">
        <f t="shared" ca="1" si="2483"/>
        <v>0.5</v>
      </c>
      <c r="BZ1744" s="150">
        <f t="shared" ca="1" si="2483"/>
        <v>0.5</v>
      </c>
      <c r="CA1744" s="150">
        <f t="shared" ca="1" si="2483"/>
        <v>0.5</v>
      </c>
      <c r="CB1744" s="150">
        <f t="shared" ca="1" si="2483"/>
        <v>0.5</v>
      </c>
      <c r="CC1744" s="150">
        <f t="shared" ca="1" si="2483"/>
        <v>0.5</v>
      </c>
      <c r="CD1744" s="150">
        <f t="shared" ca="1" si="2483"/>
        <v>0.5</v>
      </c>
      <c r="CE1744" s="150">
        <f t="shared" ca="1" si="2483"/>
        <v>0.5</v>
      </c>
      <c r="CF1744" s="150">
        <f t="shared" ref="CF1744:CL1744" ca="1" si="2484">CF1743/CF1732</f>
        <v>0.5</v>
      </c>
      <c r="CG1744" s="150">
        <f t="shared" ca="1" si="2484"/>
        <v>0.5</v>
      </c>
      <c r="CH1744" s="150">
        <f t="shared" ca="1" si="2484"/>
        <v>0.5</v>
      </c>
      <c r="CI1744" s="150">
        <f t="shared" ca="1" si="2484"/>
        <v>0.5</v>
      </c>
      <c r="CJ1744" s="150">
        <f t="shared" ca="1" si="2484"/>
        <v>0.5</v>
      </c>
      <c r="CK1744" s="150">
        <f t="shared" ca="1" si="2484"/>
        <v>0.5</v>
      </c>
      <c r="CL1744" s="150">
        <f t="shared" ca="1" si="2484"/>
        <v>0.5</v>
      </c>
      <c r="CN1744" s="150"/>
      <c r="CO1744" s="150" t="e">
        <f t="shared" ref="CO1744:DL1744" ca="1" si="2485">CO1743/CO1732</f>
        <v>#N/A</v>
      </c>
      <c r="CP1744" s="150" t="e">
        <f t="shared" ca="1" si="2485"/>
        <v>#N/A</v>
      </c>
      <c r="CQ1744" s="150" t="e">
        <f t="shared" ca="1" si="2485"/>
        <v>#N/A</v>
      </c>
      <c r="CR1744" s="150" t="e">
        <f t="shared" ca="1" si="2485"/>
        <v>#N/A</v>
      </c>
      <c r="CS1744" s="150" t="e">
        <f t="shared" ca="1" si="2485"/>
        <v>#N/A</v>
      </c>
      <c r="CT1744" s="150" t="e">
        <f t="shared" ca="1" si="2485"/>
        <v>#N/A</v>
      </c>
      <c r="CU1744" s="150" t="e">
        <f t="shared" ca="1" si="2485"/>
        <v>#N/A</v>
      </c>
      <c r="CV1744" s="150" t="e">
        <f t="shared" ca="1" si="2485"/>
        <v>#N/A</v>
      </c>
      <c r="CW1744" s="150" t="e">
        <f t="shared" ca="1" si="2485"/>
        <v>#N/A</v>
      </c>
      <c r="CX1744" s="150" t="e">
        <f t="shared" ca="1" si="2485"/>
        <v>#N/A</v>
      </c>
      <c r="CY1744" s="150" t="e">
        <f t="shared" ca="1" si="2485"/>
        <v>#N/A</v>
      </c>
      <c r="CZ1744" s="150" t="e">
        <f t="shared" ca="1" si="2485"/>
        <v>#N/A</v>
      </c>
      <c r="DA1744" s="150" t="e">
        <f t="shared" ca="1" si="2485"/>
        <v>#N/A</v>
      </c>
      <c r="DB1744" s="150" t="e">
        <f t="shared" ca="1" si="2485"/>
        <v>#N/A</v>
      </c>
      <c r="DC1744" s="150" t="e">
        <f t="shared" ca="1" si="2485"/>
        <v>#N/A</v>
      </c>
      <c r="DD1744" s="150" t="e">
        <f t="shared" ca="1" si="2485"/>
        <v>#N/A</v>
      </c>
      <c r="DE1744" s="150" t="e">
        <f t="shared" ca="1" si="2485"/>
        <v>#N/A</v>
      </c>
      <c r="DF1744" s="150" t="e">
        <f t="shared" ca="1" si="2485"/>
        <v>#N/A</v>
      </c>
      <c r="DG1744" s="150" t="e">
        <f t="shared" ca="1" si="2485"/>
        <v>#N/A</v>
      </c>
      <c r="DH1744" s="150" t="e">
        <f t="shared" ca="1" si="2485"/>
        <v>#N/A</v>
      </c>
      <c r="DI1744" s="150" t="e">
        <f t="shared" ca="1" si="2485"/>
        <v>#N/A</v>
      </c>
      <c r="DJ1744" s="150" t="e">
        <f t="shared" ca="1" si="2485"/>
        <v>#N/A</v>
      </c>
      <c r="DK1744" s="150" t="e">
        <f t="shared" ca="1" si="2485"/>
        <v>#N/A</v>
      </c>
      <c r="DL1744" s="150" t="e">
        <f t="shared" ca="1" si="2485"/>
        <v>#N/A</v>
      </c>
    </row>
    <row r="1745" spans="1:116" x14ac:dyDescent="0.4">
      <c r="B1745" s="317" t="s">
        <v>332</v>
      </c>
      <c r="C1745" s="317"/>
      <c r="D1745" s="317" t="s">
        <v>518</v>
      </c>
      <c r="E1745" s="317" t="str">
        <f t="shared" si="2382"/>
        <v>1745 SPLIT-SV-VR</v>
      </c>
      <c r="G1745" s="136" t="str">
        <f>G1705</f>
        <v>Surgical procedures</v>
      </c>
      <c r="H1745" s="12"/>
      <c r="I1745" s="60"/>
      <c r="J1745" s="60"/>
      <c r="K1745" s="38"/>
      <c r="L1745" s="38"/>
      <c r="M1745" s="38"/>
      <c r="N1745" s="38"/>
      <c r="O1745" s="38"/>
      <c r="P1745" s="38"/>
      <c r="R1745" s="15"/>
      <c r="S1745" s="240"/>
      <c r="T1745" s="240"/>
      <c r="U1745" s="240"/>
      <c r="V1745" s="240"/>
      <c r="W1745" s="240"/>
      <c r="X1745" s="240"/>
      <c r="Y1745" s="240"/>
      <c r="Z1745" s="240"/>
      <c r="AA1745" s="240"/>
      <c r="AB1745" s="240"/>
      <c r="AC1745" s="240"/>
      <c r="AD1745" s="240"/>
      <c r="AE1745" s="240"/>
      <c r="AF1745" s="240"/>
      <c r="AG1745" s="240"/>
      <c r="AH1745" s="240"/>
      <c r="AI1745" s="240"/>
      <c r="AJ1745" s="240"/>
      <c r="AK1745" s="240"/>
      <c r="AL1745" s="240"/>
      <c r="AM1745" s="240"/>
      <c r="AN1745" s="240"/>
      <c r="AO1745" s="240"/>
      <c r="AP1745" s="240"/>
      <c r="AQ1745" s="240"/>
      <c r="AR1745" s="240"/>
      <c r="AS1745" s="240"/>
      <c r="AT1745" s="240"/>
      <c r="AU1745" s="240"/>
      <c r="AV1745" s="240"/>
      <c r="AW1745" s="240"/>
      <c r="AX1745" s="240"/>
      <c r="AY1745" s="240"/>
      <c r="AZ1745" s="240"/>
      <c r="BA1745" s="240"/>
      <c r="BB1745" s="240"/>
      <c r="BC1745" s="240"/>
      <c r="BD1745" s="240"/>
      <c r="BE1745" s="240"/>
      <c r="BF1745" s="240"/>
      <c r="BG1745" s="240"/>
      <c r="BH1745" s="240"/>
      <c r="BI1745" s="240"/>
      <c r="BJ1745" s="240"/>
      <c r="BK1745" s="240"/>
      <c r="BL1745" s="240"/>
      <c r="BM1745" s="240"/>
      <c r="BN1745" s="240"/>
      <c r="BO1745" s="240"/>
      <c r="BP1745" s="240"/>
      <c r="BQ1745" s="240"/>
      <c r="BR1745" s="240"/>
      <c r="BS1745" s="240"/>
      <c r="BT1745" s="240"/>
      <c r="BU1745" s="240"/>
      <c r="BV1745" s="240"/>
      <c r="BW1745" s="240"/>
      <c r="BX1745" s="240"/>
      <c r="BY1745" s="240"/>
      <c r="BZ1745" s="240"/>
      <c r="CA1745" s="240"/>
      <c r="CB1745" s="240"/>
      <c r="CC1745" s="240"/>
      <c r="CD1745" s="240"/>
      <c r="CE1745" s="240"/>
      <c r="CF1745" s="240"/>
      <c r="CG1745" s="240"/>
      <c r="CH1745" s="240"/>
      <c r="CI1745" s="240"/>
      <c r="CJ1745" s="240"/>
      <c r="CK1745" s="240"/>
      <c r="CL1745" s="240"/>
      <c r="CN1745" s="60"/>
      <c r="CO1745" s="76"/>
      <c r="CP1745" s="76"/>
      <c r="CQ1745" s="76"/>
      <c r="CR1745" s="76"/>
      <c r="CS1745" s="76"/>
      <c r="CT1745" s="76"/>
      <c r="CU1745" s="76"/>
      <c r="CV1745" s="76"/>
      <c r="CW1745" s="76"/>
      <c r="CX1745" s="76"/>
      <c r="CY1745" s="76"/>
      <c r="CZ1745" s="76"/>
      <c r="DA1745" s="76"/>
      <c r="DB1745" s="76"/>
      <c r="DC1745" s="76"/>
      <c r="DD1745" s="76"/>
      <c r="DE1745" s="76"/>
      <c r="DF1745" s="76"/>
      <c r="DG1745" s="76"/>
      <c r="DH1745" s="76"/>
      <c r="DI1745" s="76"/>
      <c r="DJ1745" s="76"/>
      <c r="DK1745" s="76"/>
      <c r="DL1745" s="76"/>
    </row>
    <row r="1746" spans="1:116" x14ac:dyDescent="0.4">
      <c r="B1746" s="317" t="s">
        <v>332</v>
      </c>
      <c r="C1746" s="317"/>
      <c r="D1746" s="317" t="s">
        <v>518</v>
      </c>
      <c r="E1746" s="317" t="str">
        <f>ROW()&amp;" "&amp;D1746</f>
        <v>1746 SPLIT-SV-VR</v>
      </c>
      <c r="G1746" s="185" t="str">
        <f>G1706</f>
        <v>procedure</v>
      </c>
      <c r="H1746" s="27"/>
      <c r="I1746" s="78"/>
      <c r="J1746" s="78"/>
      <c r="K1746" s="33"/>
      <c r="L1746" s="33"/>
      <c r="M1746" s="33"/>
      <c r="N1746" s="33"/>
      <c r="O1746" s="33"/>
      <c r="P1746" s="33"/>
      <c r="R1746" s="33"/>
      <c r="S1746" s="80"/>
      <c r="T1746" s="80"/>
      <c r="U1746" s="80"/>
      <c r="V1746" s="80"/>
      <c r="W1746" s="80"/>
      <c r="X1746" s="80"/>
      <c r="Y1746" s="80"/>
      <c r="Z1746" s="80"/>
      <c r="AA1746" s="80"/>
      <c r="AB1746" s="80"/>
      <c r="AC1746" s="80"/>
      <c r="AD1746" s="80"/>
      <c r="AE1746" s="80"/>
      <c r="AF1746" s="80"/>
      <c r="AG1746" s="80"/>
      <c r="AH1746" s="80"/>
      <c r="AI1746" s="80"/>
      <c r="AJ1746" s="80"/>
      <c r="AK1746" s="80"/>
      <c r="AL1746" s="80"/>
      <c r="AM1746" s="80"/>
      <c r="AN1746" s="80"/>
      <c r="AO1746" s="80"/>
      <c r="AP1746" s="80"/>
      <c r="AQ1746" s="80"/>
      <c r="AR1746" s="80"/>
      <c r="AS1746" s="80"/>
      <c r="AT1746" s="80"/>
      <c r="AU1746" s="80"/>
      <c r="AV1746" s="80"/>
      <c r="AW1746" s="80"/>
      <c r="AX1746" s="80"/>
      <c r="AY1746" s="80"/>
      <c r="AZ1746" s="80"/>
      <c r="BA1746" s="80"/>
      <c r="BB1746" s="80"/>
      <c r="BC1746" s="80"/>
      <c r="BD1746" s="80"/>
      <c r="BE1746" s="80"/>
      <c r="BF1746" s="80"/>
      <c r="BG1746" s="80"/>
      <c r="BH1746" s="80"/>
      <c r="BI1746" s="80"/>
      <c r="BJ1746" s="80"/>
      <c r="BK1746" s="80"/>
      <c r="BL1746" s="80"/>
      <c r="BM1746" s="80"/>
      <c r="BN1746" s="80"/>
      <c r="BO1746" s="80"/>
      <c r="BP1746" s="80"/>
      <c r="BQ1746" s="80"/>
      <c r="BR1746" s="80"/>
      <c r="BS1746" s="80"/>
      <c r="BT1746" s="80"/>
      <c r="BU1746" s="80"/>
      <c r="BV1746" s="80"/>
      <c r="BW1746" s="80"/>
      <c r="BX1746" s="80"/>
      <c r="BY1746" s="80"/>
      <c r="BZ1746" s="80"/>
      <c r="CA1746" s="80"/>
      <c r="CB1746" s="80"/>
      <c r="CC1746" s="80"/>
      <c r="CD1746" s="80"/>
      <c r="CE1746" s="80"/>
      <c r="CF1746" s="80"/>
      <c r="CG1746" s="80"/>
      <c r="CH1746" s="80"/>
      <c r="CI1746" s="80"/>
      <c r="CJ1746" s="80"/>
      <c r="CK1746" s="80"/>
      <c r="CL1746" s="80"/>
      <c r="CN1746" s="78"/>
      <c r="CO1746" s="77"/>
      <c r="CP1746" s="77"/>
      <c r="CQ1746" s="77"/>
      <c r="CR1746" s="77"/>
      <c r="CS1746" s="77"/>
      <c r="CT1746" s="77"/>
      <c r="CU1746" s="77"/>
      <c r="CV1746" s="77"/>
      <c r="CW1746" s="77"/>
      <c r="CX1746" s="77"/>
      <c r="CY1746" s="77"/>
      <c r="CZ1746" s="77"/>
      <c r="DA1746" s="77"/>
      <c r="DB1746" s="77"/>
      <c r="DC1746" s="77"/>
      <c r="DD1746" s="77"/>
      <c r="DE1746" s="77"/>
      <c r="DF1746" s="77"/>
      <c r="DG1746" s="77"/>
      <c r="DH1746" s="77"/>
      <c r="DI1746" s="77"/>
      <c r="DJ1746" s="77"/>
      <c r="DK1746" s="77"/>
      <c r="DL1746" s="77"/>
    </row>
    <row r="1747" spans="1:116" x14ac:dyDescent="0.4">
      <c r="B1747" s="317" t="s">
        <v>332</v>
      </c>
      <c r="C1747" s="317"/>
      <c r="D1747" s="317" t="s">
        <v>518</v>
      </c>
      <c r="E1747" s="317" t="str">
        <f t="shared" ref="E1747:E1752" si="2486">ROW()&amp;" "&amp;D1747</f>
        <v>1747 SPLIT-SV-VR</v>
      </c>
      <c r="G1747" s="191" t="s">
        <v>461</v>
      </c>
      <c r="H1747" s="27"/>
      <c r="I1747" s="78"/>
      <c r="J1747" s="78"/>
      <c r="K1747" s="33"/>
      <c r="L1747" s="33"/>
      <c r="M1747" s="33"/>
      <c r="N1747" s="33"/>
      <c r="O1747" s="33"/>
      <c r="P1747" s="33"/>
      <c r="R1747" s="33"/>
      <c r="S1747" s="212" t="str">
        <f>ADDRESS(ROW(S1732),COLUMN(S1732),2)</f>
        <v>S$1732</v>
      </c>
      <c r="T1747" s="212" t="str">
        <f t="shared" ref="T1747:CE1747" si="2487">ADDRESS(ROW(T1732),COLUMN(T1732),2)</f>
        <v>T$1732</v>
      </c>
      <c r="U1747" s="212" t="str">
        <f t="shared" si="2487"/>
        <v>U$1732</v>
      </c>
      <c r="V1747" s="212" t="str">
        <f t="shared" si="2487"/>
        <v>V$1732</v>
      </c>
      <c r="W1747" s="212" t="str">
        <f t="shared" si="2487"/>
        <v>W$1732</v>
      </c>
      <c r="X1747" s="212" t="str">
        <f t="shared" si="2487"/>
        <v>X$1732</v>
      </c>
      <c r="Y1747" s="212" t="str">
        <f t="shared" si="2487"/>
        <v>Y$1732</v>
      </c>
      <c r="Z1747" s="212" t="str">
        <f t="shared" si="2487"/>
        <v>Z$1732</v>
      </c>
      <c r="AA1747" s="212" t="str">
        <f t="shared" si="2487"/>
        <v>AA$1732</v>
      </c>
      <c r="AB1747" s="212" t="str">
        <f t="shared" si="2487"/>
        <v>AB$1732</v>
      </c>
      <c r="AC1747" s="212" t="str">
        <f t="shared" si="2487"/>
        <v>AC$1732</v>
      </c>
      <c r="AD1747" s="212" t="str">
        <f t="shared" si="2487"/>
        <v>AD$1732</v>
      </c>
      <c r="AE1747" s="212" t="str">
        <f t="shared" si="2487"/>
        <v>AE$1732</v>
      </c>
      <c r="AF1747" s="212" t="str">
        <f t="shared" si="2487"/>
        <v>AF$1732</v>
      </c>
      <c r="AG1747" s="212" t="str">
        <f t="shared" si="2487"/>
        <v>AG$1732</v>
      </c>
      <c r="AH1747" s="212" t="str">
        <f t="shared" si="2487"/>
        <v>AH$1732</v>
      </c>
      <c r="AI1747" s="212" t="str">
        <f t="shared" si="2487"/>
        <v>AI$1732</v>
      </c>
      <c r="AJ1747" s="212" t="str">
        <f t="shared" si="2487"/>
        <v>AJ$1732</v>
      </c>
      <c r="AK1747" s="212" t="str">
        <f t="shared" si="2487"/>
        <v>AK$1732</v>
      </c>
      <c r="AL1747" s="212" t="str">
        <f t="shared" si="2487"/>
        <v>AL$1732</v>
      </c>
      <c r="AM1747" s="212" t="str">
        <f t="shared" si="2487"/>
        <v>AM$1732</v>
      </c>
      <c r="AN1747" s="212" t="str">
        <f t="shared" si="2487"/>
        <v>AN$1732</v>
      </c>
      <c r="AO1747" s="212" t="str">
        <f t="shared" si="2487"/>
        <v>AO$1732</v>
      </c>
      <c r="AP1747" s="212" t="str">
        <f t="shared" si="2487"/>
        <v>AP$1732</v>
      </c>
      <c r="AQ1747" s="212" t="str">
        <f t="shared" si="2487"/>
        <v>AQ$1732</v>
      </c>
      <c r="AR1747" s="212" t="str">
        <f t="shared" si="2487"/>
        <v>AR$1732</v>
      </c>
      <c r="AS1747" s="212" t="str">
        <f t="shared" si="2487"/>
        <v>AS$1732</v>
      </c>
      <c r="AT1747" s="212" t="str">
        <f t="shared" si="2487"/>
        <v>AT$1732</v>
      </c>
      <c r="AU1747" s="212" t="str">
        <f t="shared" si="2487"/>
        <v>AU$1732</v>
      </c>
      <c r="AV1747" s="212" t="str">
        <f t="shared" si="2487"/>
        <v>AV$1732</v>
      </c>
      <c r="AW1747" s="212" t="str">
        <f t="shared" si="2487"/>
        <v>AW$1732</v>
      </c>
      <c r="AX1747" s="212" t="str">
        <f t="shared" si="2487"/>
        <v>AX$1732</v>
      </c>
      <c r="AY1747" s="212" t="str">
        <f t="shared" si="2487"/>
        <v>AY$1732</v>
      </c>
      <c r="AZ1747" s="212" t="str">
        <f t="shared" si="2487"/>
        <v>AZ$1732</v>
      </c>
      <c r="BA1747" s="212" t="str">
        <f t="shared" si="2487"/>
        <v>BA$1732</v>
      </c>
      <c r="BB1747" s="212" t="str">
        <f t="shared" si="2487"/>
        <v>BB$1732</v>
      </c>
      <c r="BC1747" s="212" t="str">
        <f t="shared" si="2487"/>
        <v>BC$1732</v>
      </c>
      <c r="BD1747" s="212" t="str">
        <f t="shared" si="2487"/>
        <v>BD$1732</v>
      </c>
      <c r="BE1747" s="212" t="str">
        <f t="shared" si="2487"/>
        <v>BE$1732</v>
      </c>
      <c r="BF1747" s="212" t="str">
        <f t="shared" si="2487"/>
        <v>BF$1732</v>
      </c>
      <c r="BG1747" s="212" t="str">
        <f t="shared" si="2487"/>
        <v>BG$1732</v>
      </c>
      <c r="BH1747" s="212" t="str">
        <f t="shared" si="2487"/>
        <v>BH$1732</v>
      </c>
      <c r="BI1747" s="212" t="str">
        <f t="shared" si="2487"/>
        <v>BI$1732</v>
      </c>
      <c r="BJ1747" s="212" t="str">
        <f t="shared" si="2487"/>
        <v>BJ$1732</v>
      </c>
      <c r="BK1747" s="212" t="str">
        <f t="shared" si="2487"/>
        <v>BK$1732</v>
      </c>
      <c r="BL1747" s="212" t="str">
        <f t="shared" si="2487"/>
        <v>BL$1732</v>
      </c>
      <c r="BM1747" s="212" t="str">
        <f t="shared" si="2487"/>
        <v>BM$1732</v>
      </c>
      <c r="BN1747" s="212" t="str">
        <f t="shared" si="2487"/>
        <v>BN$1732</v>
      </c>
      <c r="BO1747" s="212" t="str">
        <f t="shared" si="2487"/>
        <v>BO$1732</v>
      </c>
      <c r="BP1747" s="212" t="str">
        <f t="shared" si="2487"/>
        <v>BP$1732</v>
      </c>
      <c r="BQ1747" s="212" t="str">
        <f t="shared" si="2487"/>
        <v>BQ$1732</v>
      </c>
      <c r="BR1747" s="212" t="str">
        <f t="shared" si="2487"/>
        <v>BR$1732</v>
      </c>
      <c r="BS1747" s="212" t="str">
        <f t="shared" si="2487"/>
        <v>BS$1732</v>
      </c>
      <c r="BT1747" s="212" t="str">
        <f t="shared" si="2487"/>
        <v>BT$1732</v>
      </c>
      <c r="BU1747" s="212" t="str">
        <f t="shared" si="2487"/>
        <v>BU$1732</v>
      </c>
      <c r="BV1747" s="212" t="str">
        <f t="shared" si="2487"/>
        <v>BV$1732</v>
      </c>
      <c r="BW1747" s="212" t="str">
        <f t="shared" si="2487"/>
        <v>BW$1732</v>
      </c>
      <c r="BX1747" s="212" t="str">
        <f t="shared" si="2487"/>
        <v>BX$1732</v>
      </c>
      <c r="BY1747" s="212" t="str">
        <f t="shared" si="2487"/>
        <v>BY$1732</v>
      </c>
      <c r="BZ1747" s="212" t="str">
        <f t="shared" si="2487"/>
        <v>BZ$1732</v>
      </c>
      <c r="CA1747" s="212" t="str">
        <f t="shared" si="2487"/>
        <v>CA$1732</v>
      </c>
      <c r="CB1747" s="212" t="str">
        <f t="shared" si="2487"/>
        <v>CB$1732</v>
      </c>
      <c r="CC1747" s="212" t="str">
        <f t="shared" si="2487"/>
        <v>CC$1732</v>
      </c>
      <c r="CD1747" s="212" t="str">
        <f t="shared" si="2487"/>
        <v>CD$1732</v>
      </c>
      <c r="CE1747" s="212" t="str">
        <f t="shared" si="2487"/>
        <v>CE$1732</v>
      </c>
      <c r="CF1747" s="212" t="str">
        <f t="shared" ref="CF1747:CL1747" si="2488">ADDRESS(ROW(CF1732),COLUMN(CF1732),2)</f>
        <v>CF$1732</v>
      </c>
      <c r="CG1747" s="212" t="str">
        <f t="shared" si="2488"/>
        <v>CG$1732</v>
      </c>
      <c r="CH1747" s="212" t="str">
        <f t="shared" si="2488"/>
        <v>CH$1732</v>
      </c>
      <c r="CI1747" s="212" t="str">
        <f t="shared" si="2488"/>
        <v>CI$1732</v>
      </c>
      <c r="CJ1747" s="212" t="str">
        <f t="shared" si="2488"/>
        <v>CJ$1732</v>
      </c>
      <c r="CK1747" s="212" t="str">
        <f t="shared" si="2488"/>
        <v>CK$1732</v>
      </c>
      <c r="CL1747" s="212" t="str">
        <f t="shared" si="2488"/>
        <v>CL$1732</v>
      </c>
      <c r="CN1747" s="78"/>
      <c r="CO1747" s="212" t="str">
        <f t="shared" ref="CO1747:DL1747" si="2489">ADDRESS(ROW(CO1732),COLUMN(CO1732),2)</f>
        <v>CO$1732</v>
      </c>
      <c r="CP1747" s="212" t="str">
        <f t="shared" si="2489"/>
        <v>CP$1732</v>
      </c>
      <c r="CQ1747" s="212" t="str">
        <f t="shared" si="2489"/>
        <v>CQ$1732</v>
      </c>
      <c r="CR1747" s="212" t="str">
        <f t="shared" si="2489"/>
        <v>CR$1732</v>
      </c>
      <c r="CS1747" s="212" t="str">
        <f t="shared" si="2489"/>
        <v>CS$1732</v>
      </c>
      <c r="CT1747" s="212" t="str">
        <f t="shared" si="2489"/>
        <v>CT$1732</v>
      </c>
      <c r="CU1747" s="212" t="str">
        <f t="shared" si="2489"/>
        <v>CU$1732</v>
      </c>
      <c r="CV1747" s="212" t="str">
        <f t="shared" si="2489"/>
        <v>CV$1732</v>
      </c>
      <c r="CW1747" s="212" t="str">
        <f t="shared" si="2489"/>
        <v>CW$1732</v>
      </c>
      <c r="CX1747" s="212" t="str">
        <f t="shared" si="2489"/>
        <v>CX$1732</v>
      </c>
      <c r="CY1747" s="212" t="str">
        <f t="shared" si="2489"/>
        <v>CY$1732</v>
      </c>
      <c r="CZ1747" s="212" t="str">
        <f t="shared" si="2489"/>
        <v>CZ$1732</v>
      </c>
      <c r="DA1747" s="212" t="str">
        <f t="shared" si="2489"/>
        <v>DA$1732</v>
      </c>
      <c r="DB1747" s="212" t="str">
        <f t="shared" si="2489"/>
        <v>DB$1732</v>
      </c>
      <c r="DC1747" s="212" t="str">
        <f t="shared" si="2489"/>
        <v>DC$1732</v>
      </c>
      <c r="DD1747" s="212" t="str">
        <f t="shared" si="2489"/>
        <v>DD$1732</v>
      </c>
      <c r="DE1747" s="212" t="str">
        <f t="shared" si="2489"/>
        <v>DE$1732</v>
      </c>
      <c r="DF1747" s="212" t="str">
        <f t="shared" si="2489"/>
        <v>DF$1732</v>
      </c>
      <c r="DG1747" s="212" t="str">
        <f t="shared" si="2489"/>
        <v>DG$1732</v>
      </c>
      <c r="DH1747" s="212" t="str">
        <f t="shared" si="2489"/>
        <v>DH$1732</v>
      </c>
      <c r="DI1747" s="212" t="str">
        <f t="shared" si="2489"/>
        <v>DI$1732</v>
      </c>
      <c r="DJ1747" s="212" t="str">
        <f t="shared" si="2489"/>
        <v>DJ$1732</v>
      </c>
      <c r="DK1747" s="212" t="str">
        <f t="shared" si="2489"/>
        <v>DK$1732</v>
      </c>
      <c r="DL1747" s="212" t="str">
        <f t="shared" si="2489"/>
        <v>DL$1732</v>
      </c>
    </row>
    <row r="1748" spans="1:116" x14ac:dyDescent="0.4">
      <c r="B1748" s="317" t="s">
        <v>332</v>
      </c>
      <c r="C1748" s="317"/>
      <c r="D1748" s="317" t="s">
        <v>518</v>
      </c>
      <c r="E1748" s="317" t="str">
        <f t="shared" si="2486"/>
        <v>1748 SPLIT-SV-VR</v>
      </c>
      <c r="G1748" s="136" t="s">
        <v>462</v>
      </c>
      <c r="K1748" s="53"/>
      <c r="L1748" s="53"/>
      <c r="M1748" s="53"/>
      <c r="N1748" s="53"/>
      <c r="O1748" s="53"/>
      <c r="P1748" s="53"/>
      <c r="R1748" s="24"/>
      <c r="S1748" s="179" t="str">
        <f>S1708</f>
        <v>S$17</v>
      </c>
      <c r="T1748" s="179" t="str">
        <f t="shared" ref="T1748:CE1748" si="2490">T1708</f>
        <v>T$17</v>
      </c>
      <c r="U1748" s="179" t="str">
        <f t="shared" si="2490"/>
        <v>U$17</v>
      </c>
      <c r="V1748" s="179" t="str">
        <f t="shared" si="2490"/>
        <v>V$17</v>
      </c>
      <c r="W1748" s="179" t="str">
        <f t="shared" si="2490"/>
        <v>W$17</v>
      </c>
      <c r="X1748" s="179" t="str">
        <f t="shared" si="2490"/>
        <v>X$17</v>
      </c>
      <c r="Y1748" s="179" t="str">
        <f t="shared" si="2490"/>
        <v>Y$17</v>
      </c>
      <c r="Z1748" s="179" t="str">
        <f t="shared" si="2490"/>
        <v>Z$17</v>
      </c>
      <c r="AA1748" s="179" t="str">
        <f t="shared" si="2490"/>
        <v>AA$17</v>
      </c>
      <c r="AB1748" s="179" t="str">
        <f t="shared" si="2490"/>
        <v>AB$17</v>
      </c>
      <c r="AC1748" s="179" t="str">
        <f t="shared" si="2490"/>
        <v>AC$17</v>
      </c>
      <c r="AD1748" s="179" t="str">
        <f t="shared" si="2490"/>
        <v>AD$17</v>
      </c>
      <c r="AE1748" s="179" t="str">
        <f t="shared" si="2490"/>
        <v>AE$17</v>
      </c>
      <c r="AF1748" s="179" t="str">
        <f t="shared" si="2490"/>
        <v>AF$17</v>
      </c>
      <c r="AG1748" s="179" t="str">
        <f t="shared" si="2490"/>
        <v>AG$17</v>
      </c>
      <c r="AH1748" s="179" t="str">
        <f t="shared" si="2490"/>
        <v>AH$17</v>
      </c>
      <c r="AI1748" s="179" t="str">
        <f t="shared" si="2490"/>
        <v>AI$17</v>
      </c>
      <c r="AJ1748" s="179" t="str">
        <f t="shared" si="2490"/>
        <v>AJ$17</v>
      </c>
      <c r="AK1748" s="179" t="str">
        <f t="shared" si="2490"/>
        <v>AK$17</v>
      </c>
      <c r="AL1748" s="179" t="str">
        <f t="shared" si="2490"/>
        <v>AL$17</v>
      </c>
      <c r="AM1748" s="179" t="str">
        <f t="shared" si="2490"/>
        <v>AM$17</v>
      </c>
      <c r="AN1748" s="179" t="str">
        <f t="shared" si="2490"/>
        <v>AN$17</v>
      </c>
      <c r="AO1748" s="179" t="str">
        <f t="shared" si="2490"/>
        <v>AO$17</v>
      </c>
      <c r="AP1748" s="179" t="str">
        <f t="shared" si="2490"/>
        <v>AP$17</v>
      </c>
      <c r="AQ1748" s="179" t="str">
        <f t="shared" si="2490"/>
        <v>AQ$17</v>
      </c>
      <c r="AR1748" s="179" t="str">
        <f t="shared" si="2490"/>
        <v>AR$17</v>
      </c>
      <c r="AS1748" s="179" t="str">
        <f t="shared" si="2490"/>
        <v>AS$17</v>
      </c>
      <c r="AT1748" s="179" t="str">
        <f t="shared" si="2490"/>
        <v>AT$17</v>
      </c>
      <c r="AU1748" s="179" t="str">
        <f t="shared" si="2490"/>
        <v>AU$17</v>
      </c>
      <c r="AV1748" s="179" t="str">
        <f t="shared" si="2490"/>
        <v>AV$17</v>
      </c>
      <c r="AW1748" s="179" t="str">
        <f t="shared" si="2490"/>
        <v>AW$17</v>
      </c>
      <c r="AX1748" s="179" t="str">
        <f t="shared" si="2490"/>
        <v>AX$17</v>
      </c>
      <c r="AY1748" s="179" t="str">
        <f t="shared" si="2490"/>
        <v>AY$17</v>
      </c>
      <c r="AZ1748" s="179" t="str">
        <f t="shared" si="2490"/>
        <v>AZ$17</v>
      </c>
      <c r="BA1748" s="179" t="str">
        <f t="shared" si="2490"/>
        <v>BA$17</v>
      </c>
      <c r="BB1748" s="179" t="str">
        <f t="shared" si="2490"/>
        <v>BB$17</v>
      </c>
      <c r="BC1748" s="179" t="str">
        <f t="shared" si="2490"/>
        <v>BC$17</v>
      </c>
      <c r="BD1748" s="179" t="str">
        <f t="shared" si="2490"/>
        <v>BD$17</v>
      </c>
      <c r="BE1748" s="179" t="str">
        <f t="shared" si="2490"/>
        <v>BE$17</v>
      </c>
      <c r="BF1748" s="179" t="str">
        <f t="shared" si="2490"/>
        <v>BF$17</v>
      </c>
      <c r="BG1748" s="179" t="str">
        <f t="shared" si="2490"/>
        <v>BG$17</v>
      </c>
      <c r="BH1748" s="179" t="str">
        <f t="shared" si="2490"/>
        <v>BH$17</v>
      </c>
      <c r="BI1748" s="179" t="str">
        <f t="shared" si="2490"/>
        <v>BI$17</v>
      </c>
      <c r="BJ1748" s="179" t="str">
        <f t="shared" si="2490"/>
        <v>BJ$17</v>
      </c>
      <c r="BK1748" s="179" t="str">
        <f t="shared" si="2490"/>
        <v>BK$17</v>
      </c>
      <c r="BL1748" s="179" t="str">
        <f t="shared" si="2490"/>
        <v>BL$17</v>
      </c>
      <c r="BM1748" s="179" t="str">
        <f t="shared" si="2490"/>
        <v>BM$17</v>
      </c>
      <c r="BN1748" s="179" t="str">
        <f t="shared" si="2490"/>
        <v>BN$17</v>
      </c>
      <c r="BO1748" s="179" t="str">
        <f t="shared" si="2490"/>
        <v>BO$17</v>
      </c>
      <c r="BP1748" s="179" t="str">
        <f t="shared" si="2490"/>
        <v>BP$17</v>
      </c>
      <c r="BQ1748" s="179" t="str">
        <f t="shared" si="2490"/>
        <v>BQ$17</v>
      </c>
      <c r="BR1748" s="179" t="str">
        <f t="shared" si="2490"/>
        <v>BR$17</v>
      </c>
      <c r="BS1748" s="179" t="str">
        <f t="shared" si="2490"/>
        <v>BS$17</v>
      </c>
      <c r="BT1748" s="179" t="str">
        <f t="shared" si="2490"/>
        <v>BT$17</v>
      </c>
      <c r="BU1748" s="179" t="str">
        <f t="shared" si="2490"/>
        <v>BU$17</v>
      </c>
      <c r="BV1748" s="179" t="str">
        <f t="shared" si="2490"/>
        <v>BV$17</v>
      </c>
      <c r="BW1748" s="179" t="str">
        <f t="shared" si="2490"/>
        <v>BW$17</v>
      </c>
      <c r="BX1748" s="179" t="str">
        <f t="shared" si="2490"/>
        <v>BX$17</v>
      </c>
      <c r="BY1748" s="179" t="str">
        <f t="shared" si="2490"/>
        <v>BY$17</v>
      </c>
      <c r="BZ1748" s="179" t="str">
        <f t="shared" si="2490"/>
        <v>BZ$17</v>
      </c>
      <c r="CA1748" s="179" t="str">
        <f t="shared" si="2490"/>
        <v>CA$17</v>
      </c>
      <c r="CB1748" s="179" t="str">
        <f t="shared" si="2490"/>
        <v>CB$17</v>
      </c>
      <c r="CC1748" s="179" t="str">
        <f t="shared" si="2490"/>
        <v>CC$17</v>
      </c>
      <c r="CD1748" s="179" t="str">
        <f t="shared" si="2490"/>
        <v>CD$17</v>
      </c>
      <c r="CE1748" s="179" t="str">
        <f t="shared" si="2490"/>
        <v>CE$17</v>
      </c>
      <c r="CF1748" s="179" t="str">
        <f t="shared" ref="CF1748:CL1748" si="2491">CF1708</f>
        <v>CF$17</v>
      </c>
      <c r="CG1748" s="179" t="str">
        <f t="shared" si="2491"/>
        <v>CG$17</v>
      </c>
      <c r="CH1748" s="179" t="str">
        <f t="shared" si="2491"/>
        <v>CH$17</v>
      </c>
      <c r="CI1748" s="179" t="str">
        <f t="shared" si="2491"/>
        <v>CI$17</v>
      </c>
      <c r="CJ1748" s="179" t="str">
        <f t="shared" si="2491"/>
        <v>CJ$17</v>
      </c>
      <c r="CK1748" s="179" t="str">
        <f t="shared" si="2491"/>
        <v>CK$17</v>
      </c>
      <c r="CL1748" s="179" t="str">
        <f t="shared" si="2491"/>
        <v>CL$17</v>
      </c>
      <c r="CO1748" s="179" t="str">
        <f t="shared" ref="CO1748:DL1748" si="2492">CO1708</f>
        <v>CO$17</v>
      </c>
      <c r="CP1748" s="179" t="str">
        <f t="shared" si="2492"/>
        <v>CP$17</v>
      </c>
      <c r="CQ1748" s="179" t="str">
        <f t="shared" si="2492"/>
        <v>CQ$17</v>
      </c>
      <c r="CR1748" s="179" t="str">
        <f t="shared" si="2492"/>
        <v>CR$17</v>
      </c>
      <c r="CS1748" s="179" t="str">
        <f t="shared" si="2492"/>
        <v>CS$17</v>
      </c>
      <c r="CT1748" s="179" t="str">
        <f t="shared" si="2492"/>
        <v>CT$17</v>
      </c>
      <c r="CU1748" s="179" t="str">
        <f t="shared" si="2492"/>
        <v>CU$17</v>
      </c>
      <c r="CV1748" s="179" t="str">
        <f t="shared" si="2492"/>
        <v>CV$17</v>
      </c>
      <c r="CW1748" s="179" t="str">
        <f t="shared" si="2492"/>
        <v>CW$17</v>
      </c>
      <c r="CX1748" s="179" t="str">
        <f t="shared" si="2492"/>
        <v>CX$17</v>
      </c>
      <c r="CY1748" s="179" t="str">
        <f t="shared" si="2492"/>
        <v>CY$17</v>
      </c>
      <c r="CZ1748" s="179" t="str">
        <f t="shared" si="2492"/>
        <v>CZ$17</v>
      </c>
      <c r="DA1748" s="179" t="str">
        <f t="shared" si="2492"/>
        <v>DA$17</v>
      </c>
      <c r="DB1748" s="179" t="str">
        <f t="shared" si="2492"/>
        <v>DB$17</v>
      </c>
      <c r="DC1748" s="179" t="str">
        <f t="shared" si="2492"/>
        <v>DC$17</v>
      </c>
      <c r="DD1748" s="179" t="str">
        <f t="shared" si="2492"/>
        <v>DD$17</v>
      </c>
      <c r="DE1748" s="179" t="str">
        <f t="shared" si="2492"/>
        <v>DE$17</v>
      </c>
      <c r="DF1748" s="179" t="str">
        <f t="shared" si="2492"/>
        <v>DF$17</v>
      </c>
      <c r="DG1748" s="179" t="str">
        <f t="shared" si="2492"/>
        <v>DG$17</v>
      </c>
      <c r="DH1748" s="179" t="str">
        <f t="shared" si="2492"/>
        <v>DH$17</v>
      </c>
      <c r="DI1748" s="179" t="str">
        <f t="shared" si="2492"/>
        <v>DI$17</v>
      </c>
      <c r="DJ1748" s="179" t="str">
        <f t="shared" si="2492"/>
        <v>DJ$17</v>
      </c>
      <c r="DK1748" s="179" t="str">
        <f t="shared" si="2492"/>
        <v>DK$17</v>
      </c>
      <c r="DL1748" s="179" t="str">
        <f t="shared" si="2492"/>
        <v>DL$17</v>
      </c>
    </row>
    <row r="1749" spans="1:116" x14ac:dyDescent="0.4">
      <c r="B1749" s="317" t="s">
        <v>332</v>
      </c>
      <c r="C1749" s="317"/>
      <c r="D1749" s="317" t="s">
        <v>518</v>
      </c>
      <c r="E1749" s="317" t="str">
        <f t="shared" si="2486"/>
        <v>1749 SPLIT-SV-VR</v>
      </c>
      <c r="G1749" s="191" t="str">
        <f>G1741</f>
        <v>Total COGS - Surgical procedures</v>
      </c>
      <c r="H1749" s="12"/>
      <c r="I1749" s="60"/>
      <c r="J1749" s="60"/>
      <c r="K1749" s="15"/>
      <c r="L1749" s="15"/>
      <c r="M1749" s="15"/>
      <c r="N1749" s="15"/>
      <c r="O1749" s="15"/>
      <c r="P1749" s="15"/>
      <c r="R1749" s="15"/>
      <c r="S1749" s="80"/>
      <c r="T1749" s="80"/>
      <c r="U1749" s="80"/>
      <c r="V1749" s="80"/>
      <c r="W1749" s="80"/>
      <c r="X1749" s="80"/>
      <c r="Y1749" s="80"/>
      <c r="Z1749" s="80"/>
      <c r="AA1749" s="80"/>
      <c r="AB1749" s="80"/>
      <c r="AC1749" s="80"/>
      <c r="AD1749" s="80"/>
      <c r="AE1749" s="80"/>
      <c r="AF1749" s="80"/>
      <c r="AG1749" s="80"/>
      <c r="AH1749" s="80"/>
      <c r="AI1749" s="80"/>
      <c r="AJ1749" s="80"/>
      <c r="AK1749" s="80"/>
      <c r="AL1749" s="80"/>
      <c r="AM1749" s="80"/>
      <c r="AN1749" s="80"/>
      <c r="AO1749" s="80"/>
      <c r="AP1749" s="80"/>
      <c r="AQ1749" s="80"/>
      <c r="AR1749" s="80"/>
      <c r="AS1749" s="80"/>
      <c r="AT1749" s="80"/>
      <c r="AU1749" s="80"/>
      <c r="AV1749" s="80"/>
      <c r="AW1749" s="80"/>
      <c r="AX1749" s="80"/>
      <c r="AY1749" s="80"/>
      <c r="AZ1749" s="80"/>
      <c r="BA1749" s="80"/>
      <c r="BB1749" s="80"/>
      <c r="BC1749" s="80"/>
      <c r="BD1749" s="80"/>
      <c r="BE1749" s="80"/>
      <c r="BF1749" s="80"/>
      <c r="BG1749" s="80"/>
      <c r="BH1749" s="80"/>
      <c r="BI1749" s="80"/>
      <c r="BJ1749" s="80"/>
      <c r="BK1749" s="80"/>
      <c r="BL1749" s="80"/>
      <c r="BM1749" s="80"/>
      <c r="BN1749" s="80"/>
      <c r="BO1749" s="80"/>
      <c r="BP1749" s="80"/>
      <c r="BQ1749" s="80"/>
      <c r="BR1749" s="80"/>
      <c r="BS1749" s="80"/>
      <c r="BT1749" s="80"/>
      <c r="BU1749" s="80"/>
      <c r="BV1749" s="80"/>
      <c r="BW1749" s="80"/>
      <c r="BX1749" s="80"/>
      <c r="BY1749" s="80"/>
      <c r="BZ1749" s="80"/>
      <c r="CA1749" s="80"/>
      <c r="CB1749" s="80"/>
      <c r="CC1749" s="80"/>
      <c r="CD1749" s="80"/>
      <c r="CE1749" s="80"/>
      <c r="CF1749" s="80"/>
      <c r="CG1749" s="80"/>
      <c r="CH1749" s="80"/>
      <c r="CI1749" s="80"/>
      <c r="CJ1749" s="80"/>
      <c r="CK1749" s="80"/>
      <c r="CL1749" s="80"/>
      <c r="CN1749" s="60"/>
      <c r="CO1749" s="80"/>
      <c r="CP1749" s="80"/>
      <c r="CQ1749" s="80"/>
      <c r="CR1749" s="80"/>
      <c r="CS1749" s="80"/>
      <c r="CT1749" s="80"/>
      <c r="CU1749" s="80"/>
      <c r="CV1749" s="80"/>
      <c r="CW1749" s="80"/>
      <c r="CX1749" s="80"/>
      <c r="CY1749" s="80"/>
      <c r="CZ1749" s="80"/>
      <c r="DA1749" s="80"/>
      <c r="DB1749" s="80"/>
      <c r="DC1749" s="80"/>
      <c r="DD1749" s="80"/>
      <c r="DE1749" s="80"/>
      <c r="DF1749" s="80"/>
      <c r="DG1749" s="80"/>
      <c r="DH1749" s="80"/>
      <c r="DI1749" s="80"/>
      <c r="DJ1749" s="80"/>
      <c r="DK1749" s="80"/>
      <c r="DL1749" s="80"/>
    </row>
    <row r="1750" spans="1:116" x14ac:dyDescent="0.4">
      <c r="B1750" s="317" t="s">
        <v>332</v>
      </c>
      <c r="C1750" s="317"/>
      <c r="D1750" s="317" t="s">
        <v>518</v>
      </c>
      <c r="E1750" s="317" t="str">
        <f t="shared" si="2486"/>
        <v>1750 SPLIT-SV-VR</v>
      </c>
      <c r="G1750" s="136" t="str">
        <f>G1710</f>
        <v xml:space="preserve">secondary unit </v>
      </c>
      <c r="H1750" s="12"/>
      <c r="I1750" s="60"/>
      <c r="J1750" s="60"/>
      <c r="K1750" s="15"/>
      <c r="L1750" s="15"/>
      <c r="M1750" s="15"/>
      <c r="N1750" s="15"/>
      <c r="O1750" s="15"/>
      <c r="P1750" s="15"/>
      <c r="R1750" s="15"/>
      <c r="S1750" s="179"/>
      <c r="T1750" s="179"/>
      <c r="U1750" s="179"/>
      <c r="V1750" s="179"/>
      <c r="W1750" s="179"/>
      <c r="X1750" s="179"/>
      <c r="Y1750" s="179"/>
      <c r="Z1750" s="179"/>
      <c r="AA1750" s="179"/>
      <c r="AB1750" s="179"/>
      <c r="AC1750" s="179"/>
      <c r="AD1750" s="179"/>
      <c r="AE1750" s="179"/>
      <c r="AF1750" s="179"/>
      <c r="AG1750" s="179"/>
      <c r="AH1750" s="179"/>
      <c r="AI1750" s="179"/>
      <c r="AJ1750" s="179"/>
      <c r="AK1750" s="179"/>
      <c r="AL1750" s="179"/>
      <c r="AM1750" s="179"/>
      <c r="AN1750" s="179"/>
      <c r="AO1750" s="179"/>
      <c r="AP1750" s="179"/>
      <c r="AQ1750" s="179"/>
      <c r="AR1750" s="179"/>
      <c r="AS1750" s="179"/>
      <c r="AT1750" s="179"/>
      <c r="AU1750" s="179"/>
      <c r="AV1750" s="179"/>
      <c r="AW1750" s="179"/>
      <c r="AX1750" s="179"/>
      <c r="AY1750" s="179"/>
      <c r="AZ1750" s="179"/>
      <c r="BA1750" s="179"/>
      <c r="BB1750" s="179"/>
      <c r="BC1750" s="179"/>
      <c r="BD1750" s="179"/>
      <c r="BE1750" s="179"/>
      <c r="BF1750" s="179"/>
      <c r="BG1750" s="179"/>
      <c r="BH1750" s="179"/>
      <c r="BI1750" s="179"/>
      <c r="BJ1750" s="179"/>
      <c r="BK1750" s="179"/>
      <c r="BL1750" s="179"/>
      <c r="BM1750" s="179"/>
      <c r="BN1750" s="179"/>
      <c r="BO1750" s="179"/>
      <c r="BP1750" s="179"/>
      <c r="BQ1750" s="179"/>
      <c r="BR1750" s="179"/>
      <c r="BS1750" s="179"/>
      <c r="BT1750" s="179"/>
      <c r="BU1750" s="179"/>
      <c r="BV1750" s="179"/>
      <c r="BW1750" s="179"/>
      <c r="BX1750" s="179"/>
      <c r="BY1750" s="179"/>
      <c r="BZ1750" s="179"/>
      <c r="CA1750" s="179"/>
      <c r="CB1750" s="179"/>
      <c r="CC1750" s="179"/>
      <c r="CD1750" s="179"/>
      <c r="CE1750" s="179"/>
      <c r="CF1750" s="179"/>
      <c r="CG1750" s="179"/>
      <c r="CH1750" s="179"/>
      <c r="CI1750" s="179"/>
      <c r="CJ1750" s="179"/>
      <c r="CK1750" s="179"/>
      <c r="CL1750" s="179"/>
      <c r="CN1750" s="60"/>
      <c r="CO1750" s="179"/>
      <c r="CP1750" s="179"/>
      <c r="CQ1750" s="179"/>
      <c r="CR1750" s="179"/>
      <c r="CS1750" s="179"/>
      <c r="CT1750" s="179"/>
      <c r="CU1750" s="179"/>
      <c r="CV1750" s="179"/>
      <c r="CW1750" s="179"/>
      <c r="CX1750" s="179"/>
      <c r="CY1750" s="179"/>
      <c r="CZ1750" s="179"/>
      <c r="DA1750" s="179"/>
      <c r="DB1750" s="179"/>
      <c r="DC1750" s="179"/>
      <c r="DD1750" s="179"/>
      <c r="DE1750" s="179"/>
      <c r="DF1750" s="179"/>
      <c r="DG1750" s="179"/>
      <c r="DH1750" s="179"/>
      <c r="DI1750" s="179"/>
      <c r="DJ1750" s="179"/>
      <c r="DK1750" s="179"/>
      <c r="DL1750" s="179"/>
    </row>
    <row r="1751" spans="1:116" x14ac:dyDescent="0.4">
      <c r="B1751" s="317" t="s">
        <v>332</v>
      </c>
      <c r="C1751" s="317"/>
      <c r="D1751" s="317" t="s">
        <v>518</v>
      </c>
      <c r="E1751" s="317" t="str">
        <f t="shared" si="2486"/>
        <v>1751 SPLIT-SV-VR</v>
      </c>
      <c r="G1751" s="136" t="str">
        <f>G1711</f>
        <v>Secondary revenue driver</v>
      </c>
      <c r="H1751" s="12"/>
      <c r="I1751" s="60"/>
      <c r="J1751" s="60"/>
      <c r="K1751" s="15"/>
      <c r="L1751" s="15"/>
      <c r="M1751" s="15"/>
      <c r="N1751" s="15"/>
      <c r="O1751" s="15"/>
      <c r="P1751" s="15"/>
      <c r="R1751" s="15"/>
      <c r="S1751" s="212" t="str">
        <f>ADDRESS(ROW(S1741),COLUMN(S1741),2)</f>
        <v>S$1741</v>
      </c>
      <c r="T1751" s="212" t="str">
        <f t="shared" ref="T1751:CE1751" si="2493">ADDRESS(ROW(T1741),COLUMN(T1741),2)</f>
        <v>T$1741</v>
      </c>
      <c r="U1751" s="212" t="str">
        <f t="shared" si="2493"/>
        <v>U$1741</v>
      </c>
      <c r="V1751" s="212" t="str">
        <f t="shared" si="2493"/>
        <v>V$1741</v>
      </c>
      <c r="W1751" s="212" t="str">
        <f t="shared" si="2493"/>
        <v>W$1741</v>
      </c>
      <c r="X1751" s="212" t="str">
        <f t="shared" si="2493"/>
        <v>X$1741</v>
      </c>
      <c r="Y1751" s="212" t="str">
        <f t="shared" si="2493"/>
        <v>Y$1741</v>
      </c>
      <c r="Z1751" s="212" t="str">
        <f t="shared" si="2493"/>
        <v>Z$1741</v>
      </c>
      <c r="AA1751" s="212" t="str">
        <f t="shared" si="2493"/>
        <v>AA$1741</v>
      </c>
      <c r="AB1751" s="212" t="str">
        <f t="shared" si="2493"/>
        <v>AB$1741</v>
      </c>
      <c r="AC1751" s="212" t="str">
        <f t="shared" si="2493"/>
        <v>AC$1741</v>
      </c>
      <c r="AD1751" s="212" t="str">
        <f t="shared" si="2493"/>
        <v>AD$1741</v>
      </c>
      <c r="AE1751" s="212" t="str">
        <f t="shared" si="2493"/>
        <v>AE$1741</v>
      </c>
      <c r="AF1751" s="212" t="str">
        <f t="shared" si="2493"/>
        <v>AF$1741</v>
      </c>
      <c r="AG1751" s="212" t="str">
        <f t="shared" si="2493"/>
        <v>AG$1741</v>
      </c>
      <c r="AH1751" s="212" t="str">
        <f t="shared" si="2493"/>
        <v>AH$1741</v>
      </c>
      <c r="AI1751" s="212" t="str">
        <f t="shared" si="2493"/>
        <v>AI$1741</v>
      </c>
      <c r="AJ1751" s="212" t="str">
        <f t="shared" si="2493"/>
        <v>AJ$1741</v>
      </c>
      <c r="AK1751" s="212" t="str">
        <f t="shared" si="2493"/>
        <v>AK$1741</v>
      </c>
      <c r="AL1751" s="212" t="str">
        <f t="shared" si="2493"/>
        <v>AL$1741</v>
      </c>
      <c r="AM1751" s="212" t="str">
        <f t="shared" si="2493"/>
        <v>AM$1741</v>
      </c>
      <c r="AN1751" s="212" t="str">
        <f t="shared" si="2493"/>
        <v>AN$1741</v>
      </c>
      <c r="AO1751" s="212" t="str">
        <f t="shared" si="2493"/>
        <v>AO$1741</v>
      </c>
      <c r="AP1751" s="212" t="str">
        <f t="shared" si="2493"/>
        <v>AP$1741</v>
      </c>
      <c r="AQ1751" s="212" t="str">
        <f t="shared" si="2493"/>
        <v>AQ$1741</v>
      </c>
      <c r="AR1751" s="212" t="str">
        <f t="shared" si="2493"/>
        <v>AR$1741</v>
      </c>
      <c r="AS1751" s="212" t="str">
        <f t="shared" si="2493"/>
        <v>AS$1741</v>
      </c>
      <c r="AT1751" s="212" t="str">
        <f t="shared" si="2493"/>
        <v>AT$1741</v>
      </c>
      <c r="AU1751" s="212" t="str">
        <f t="shared" si="2493"/>
        <v>AU$1741</v>
      </c>
      <c r="AV1751" s="212" t="str">
        <f t="shared" si="2493"/>
        <v>AV$1741</v>
      </c>
      <c r="AW1751" s="212" t="str">
        <f t="shared" si="2493"/>
        <v>AW$1741</v>
      </c>
      <c r="AX1751" s="212" t="str">
        <f t="shared" si="2493"/>
        <v>AX$1741</v>
      </c>
      <c r="AY1751" s="212" t="str">
        <f t="shared" si="2493"/>
        <v>AY$1741</v>
      </c>
      <c r="AZ1751" s="212" t="str">
        <f t="shared" si="2493"/>
        <v>AZ$1741</v>
      </c>
      <c r="BA1751" s="212" t="str">
        <f t="shared" si="2493"/>
        <v>BA$1741</v>
      </c>
      <c r="BB1751" s="212" t="str">
        <f t="shared" si="2493"/>
        <v>BB$1741</v>
      </c>
      <c r="BC1751" s="212" t="str">
        <f t="shared" si="2493"/>
        <v>BC$1741</v>
      </c>
      <c r="BD1751" s="212" t="str">
        <f t="shared" si="2493"/>
        <v>BD$1741</v>
      </c>
      <c r="BE1751" s="212" t="str">
        <f t="shared" si="2493"/>
        <v>BE$1741</v>
      </c>
      <c r="BF1751" s="212" t="str">
        <f t="shared" si="2493"/>
        <v>BF$1741</v>
      </c>
      <c r="BG1751" s="212" t="str">
        <f t="shared" si="2493"/>
        <v>BG$1741</v>
      </c>
      <c r="BH1751" s="212" t="str">
        <f t="shared" si="2493"/>
        <v>BH$1741</v>
      </c>
      <c r="BI1751" s="212" t="str">
        <f t="shared" si="2493"/>
        <v>BI$1741</v>
      </c>
      <c r="BJ1751" s="212" t="str">
        <f t="shared" si="2493"/>
        <v>BJ$1741</v>
      </c>
      <c r="BK1751" s="212" t="str">
        <f t="shared" si="2493"/>
        <v>BK$1741</v>
      </c>
      <c r="BL1751" s="212" t="str">
        <f t="shared" si="2493"/>
        <v>BL$1741</v>
      </c>
      <c r="BM1751" s="212" t="str">
        <f t="shared" si="2493"/>
        <v>BM$1741</v>
      </c>
      <c r="BN1751" s="212" t="str">
        <f t="shared" si="2493"/>
        <v>BN$1741</v>
      </c>
      <c r="BO1751" s="212" t="str">
        <f t="shared" si="2493"/>
        <v>BO$1741</v>
      </c>
      <c r="BP1751" s="212" t="str">
        <f t="shared" si="2493"/>
        <v>BP$1741</v>
      </c>
      <c r="BQ1751" s="212" t="str">
        <f t="shared" si="2493"/>
        <v>BQ$1741</v>
      </c>
      <c r="BR1751" s="212" t="str">
        <f t="shared" si="2493"/>
        <v>BR$1741</v>
      </c>
      <c r="BS1751" s="212" t="str">
        <f t="shared" si="2493"/>
        <v>BS$1741</v>
      </c>
      <c r="BT1751" s="212" t="str">
        <f t="shared" si="2493"/>
        <v>BT$1741</v>
      </c>
      <c r="BU1751" s="212" t="str">
        <f t="shared" si="2493"/>
        <v>BU$1741</v>
      </c>
      <c r="BV1751" s="212" t="str">
        <f t="shared" si="2493"/>
        <v>BV$1741</v>
      </c>
      <c r="BW1751" s="212" t="str">
        <f t="shared" si="2493"/>
        <v>BW$1741</v>
      </c>
      <c r="BX1751" s="212" t="str">
        <f t="shared" si="2493"/>
        <v>BX$1741</v>
      </c>
      <c r="BY1751" s="212" t="str">
        <f t="shared" si="2493"/>
        <v>BY$1741</v>
      </c>
      <c r="BZ1751" s="212" t="str">
        <f t="shared" si="2493"/>
        <v>BZ$1741</v>
      </c>
      <c r="CA1751" s="212" t="str">
        <f t="shared" si="2493"/>
        <v>CA$1741</v>
      </c>
      <c r="CB1751" s="212" t="str">
        <f t="shared" si="2493"/>
        <v>CB$1741</v>
      </c>
      <c r="CC1751" s="212" t="str">
        <f t="shared" si="2493"/>
        <v>CC$1741</v>
      </c>
      <c r="CD1751" s="212" t="str">
        <f t="shared" si="2493"/>
        <v>CD$1741</v>
      </c>
      <c r="CE1751" s="212" t="str">
        <f t="shared" si="2493"/>
        <v>CE$1741</v>
      </c>
      <c r="CF1751" s="212" t="str">
        <f t="shared" ref="CF1751:CL1751" si="2494">ADDRESS(ROW(CF1741),COLUMN(CF1741),2)</f>
        <v>CF$1741</v>
      </c>
      <c r="CG1751" s="212" t="str">
        <f t="shared" si="2494"/>
        <v>CG$1741</v>
      </c>
      <c r="CH1751" s="212" t="str">
        <f t="shared" si="2494"/>
        <v>CH$1741</v>
      </c>
      <c r="CI1751" s="212" t="str">
        <f t="shared" si="2494"/>
        <v>CI$1741</v>
      </c>
      <c r="CJ1751" s="212" t="str">
        <f t="shared" si="2494"/>
        <v>CJ$1741</v>
      </c>
      <c r="CK1751" s="212" t="str">
        <f t="shared" si="2494"/>
        <v>CK$1741</v>
      </c>
      <c r="CL1751" s="212" t="str">
        <f t="shared" si="2494"/>
        <v>CL$1741</v>
      </c>
      <c r="CN1751" s="60"/>
      <c r="CO1751" s="212" t="str">
        <f t="shared" ref="CO1751:DL1751" si="2495">ADDRESS(ROW(CO1741),COLUMN(CO1741),2)</f>
        <v>CO$1741</v>
      </c>
      <c r="CP1751" s="212" t="str">
        <f t="shared" si="2495"/>
        <v>CP$1741</v>
      </c>
      <c r="CQ1751" s="212" t="str">
        <f t="shared" si="2495"/>
        <v>CQ$1741</v>
      </c>
      <c r="CR1751" s="212" t="str">
        <f t="shared" si="2495"/>
        <v>CR$1741</v>
      </c>
      <c r="CS1751" s="212" t="str">
        <f t="shared" si="2495"/>
        <v>CS$1741</v>
      </c>
      <c r="CT1751" s="212" t="str">
        <f t="shared" si="2495"/>
        <v>CT$1741</v>
      </c>
      <c r="CU1751" s="212" t="str">
        <f t="shared" si="2495"/>
        <v>CU$1741</v>
      </c>
      <c r="CV1751" s="212" t="str">
        <f t="shared" si="2495"/>
        <v>CV$1741</v>
      </c>
      <c r="CW1751" s="212" t="str">
        <f t="shared" si="2495"/>
        <v>CW$1741</v>
      </c>
      <c r="CX1751" s="212" t="str">
        <f t="shared" si="2495"/>
        <v>CX$1741</v>
      </c>
      <c r="CY1751" s="212" t="str">
        <f t="shared" si="2495"/>
        <v>CY$1741</v>
      </c>
      <c r="CZ1751" s="212" t="str">
        <f t="shared" si="2495"/>
        <v>CZ$1741</v>
      </c>
      <c r="DA1751" s="212" t="str">
        <f t="shared" si="2495"/>
        <v>DA$1741</v>
      </c>
      <c r="DB1751" s="212" t="str">
        <f t="shared" si="2495"/>
        <v>DB$1741</v>
      </c>
      <c r="DC1751" s="212" t="str">
        <f t="shared" si="2495"/>
        <v>DC$1741</v>
      </c>
      <c r="DD1751" s="212" t="str">
        <f t="shared" si="2495"/>
        <v>DD$1741</v>
      </c>
      <c r="DE1751" s="212" t="str">
        <f t="shared" si="2495"/>
        <v>DE$1741</v>
      </c>
      <c r="DF1751" s="212" t="str">
        <f t="shared" si="2495"/>
        <v>DF$1741</v>
      </c>
      <c r="DG1751" s="212" t="str">
        <f t="shared" si="2495"/>
        <v>DG$1741</v>
      </c>
      <c r="DH1751" s="212" t="str">
        <f t="shared" si="2495"/>
        <v>DH$1741</v>
      </c>
      <c r="DI1751" s="212" t="str">
        <f t="shared" si="2495"/>
        <v>DI$1741</v>
      </c>
      <c r="DJ1751" s="212" t="str">
        <f t="shared" si="2495"/>
        <v>DJ$1741</v>
      </c>
      <c r="DK1751" s="212" t="str">
        <f t="shared" si="2495"/>
        <v>DK$1741</v>
      </c>
      <c r="DL1751" s="212" t="str">
        <f t="shared" si="2495"/>
        <v>DL$1741</v>
      </c>
    </row>
    <row r="1752" spans="1:116" x14ac:dyDescent="0.4">
      <c r="B1752" s="317" t="s">
        <v>332</v>
      </c>
      <c r="C1752" s="317"/>
      <c r="D1752" s="317" t="s">
        <v>518</v>
      </c>
      <c r="E1752" s="317" t="str">
        <f t="shared" si="2486"/>
        <v>1752 SPLIT-SV-VR</v>
      </c>
      <c r="G1752" s="136" t="str">
        <f>G1712</f>
        <v>Secondary volume driver</v>
      </c>
      <c r="H1752" s="12"/>
      <c r="I1752" s="60"/>
      <c r="J1752" s="60"/>
      <c r="K1752" s="15"/>
      <c r="L1752" s="15"/>
      <c r="M1752" s="15"/>
      <c r="N1752" s="15"/>
      <c r="O1752" s="15"/>
      <c r="P1752" s="15"/>
      <c r="R1752" s="15"/>
      <c r="S1752" s="179"/>
      <c r="T1752" s="179"/>
      <c r="U1752" s="179"/>
      <c r="V1752" s="179"/>
      <c r="W1752" s="179"/>
      <c r="X1752" s="179"/>
      <c r="Y1752" s="179"/>
      <c r="Z1752" s="179"/>
      <c r="AA1752" s="179"/>
      <c r="AB1752" s="179"/>
      <c r="AC1752" s="179"/>
      <c r="AD1752" s="179"/>
      <c r="AE1752" s="179"/>
      <c r="AF1752" s="179"/>
      <c r="AG1752" s="179"/>
      <c r="AH1752" s="179"/>
      <c r="AI1752" s="179"/>
      <c r="AJ1752" s="179"/>
      <c r="AK1752" s="179"/>
      <c r="AL1752" s="179"/>
      <c r="AM1752" s="179"/>
      <c r="AN1752" s="179"/>
      <c r="AO1752" s="179"/>
      <c r="AP1752" s="179"/>
      <c r="AQ1752" s="179"/>
      <c r="AR1752" s="179"/>
      <c r="AS1752" s="179"/>
      <c r="AT1752" s="179"/>
      <c r="AU1752" s="179"/>
      <c r="AV1752" s="179"/>
      <c r="AW1752" s="179"/>
      <c r="AX1752" s="179"/>
      <c r="AY1752" s="179"/>
      <c r="AZ1752" s="179"/>
      <c r="BA1752" s="179"/>
      <c r="BB1752" s="179"/>
      <c r="BC1752" s="179"/>
      <c r="BD1752" s="179"/>
      <c r="BE1752" s="179"/>
      <c r="BF1752" s="179"/>
      <c r="BG1752" s="179"/>
      <c r="BH1752" s="179"/>
      <c r="BI1752" s="179"/>
      <c r="BJ1752" s="179"/>
      <c r="BK1752" s="179"/>
      <c r="BL1752" s="179"/>
      <c r="BM1752" s="179"/>
      <c r="BN1752" s="179"/>
      <c r="BO1752" s="179"/>
      <c r="BP1752" s="179"/>
      <c r="BQ1752" s="179"/>
      <c r="BR1752" s="179"/>
      <c r="BS1752" s="179"/>
      <c r="BT1752" s="179"/>
      <c r="BU1752" s="179"/>
      <c r="BV1752" s="179"/>
      <c r="BW1752" s="179"/>
      <c r="BX1752" s="179"/>
      <c r="BY1752" s="179"/>
      <c r="BZ1752" s="179"/>
      <c r="CA1752" s="179"/>
      <c r="CB1752" s="179"/>
      <c r="CC1752" s="179"/>
      <c r="CD1752" s="179"/>
      <c r="CE1752" s="179"/>
      <c r="CF1752" s="179"/>
      <c r="CG1752" s="179"/>
      <c r="CH1752" s="179"/>
      <c r="CI1752" s="179"/>
      <c r="CJ1752" s="179"/>
      <c r="CK1752" s="179"/>
      <c r="CL1752" s="179"/>
      <c r="CN1752" s="60"/>
      <c r="CO1752" s="179"/>
      <c r="CP1752" s="179"/>
      <c r="CQ1752" s="179"/>
      <c r="CR1752" s="179"/>
      <c r="CS1752" s="179"/>
      <c r="CT1752" s="179"/>
      <c r="CU1752" s="179"/>
      <c r="CV1752" s="179"/>
      <c r="CW1752" s="179"/>
      <c r="CX1752" s="179"/>
      <c r="CY1752" s="179"/>
      <c r="CZ1752" s="179"/>
      <c r="DA1752" s="179"/>
      <c r="DB1752" s="179"/>
      <c r="DC1752" s="179"/>
      <c r="DD1752" s="179"/>
      <c r="DE1752" s="179"/>
      <c r="DF1752" s="179"/>
      <c r="DG1752" s="179"/>
      <c r="DH1752" s="179"/>
      <c r="DI1752" s="179"/>
      <c r="DJ1752" s="179"/>
      <c r="DK1752" s="179"/>
      <c r="DL1752" s="179"/>
    </row>
    <row r="1754" spans="1:116" s="164" customFormat="1" x14ac:dyDescent="0.4">
      <c r="A1754" s="206" t="s">
        <v>537</v>
      </c>
      <c r="B1754" s="27" t="s">
        <v>537</v>
      </c>
      <c r="C1754" s="27" t="s">
        <v>537</v>
      </c>
      <c r="D1754" s="27" t="s">
        <v>537</v>
      </c>
      <c r="E1754" s="27" t="s">
        <v>537</v>
      </c>
      <c r="F1754" s="27" t="s">
        <v>537</v>
      </c>
      <c r="G1754" s="206" t="s">
        <v>537</v>
      </c>
      <c r="H1754" s="206" t="s">
        <v>537</v>
      </c>
      <c r="I1754" s="206" t="s">
        <v>537</v>
      </c>
      <c r="J1754" s="206"/>
      <c r="K1754" s="206" t="s">
        <v>537</v>
      </c>
      <c r="L1754" s="206" t="s">
        <v>537</v>
      </c>
      <c r="M1754" s="206" t="s">
        <v>537</v>
      </c>
      <c r="N1754" s="206" t="s">
        <v>537</v>
      </c>
      <c r="O1754" s="206" t="s">
        <v>537</v>
      </c>
      <c r="P1754" s="206" t="s">
        <v>537</v>
      </c>
      <c r="Q1754"/>
      <c r="R1754" s="204"/>
      <c r="S1754" s="204"/>
      <c r="T1754" s="204"/>
      <c r="U1754" s="204"/>
      <c r="V1754" s="204"/>
      <c r="W1754" s="204"/>
      <c r="X1754" s="204"/>
      <c r="Y1754" s="204"/>
      <c r="Z1754" s="204"/>
      <c r="AA1754" s="204"/>
      <c r="AB1754" s="204"/>
      <c r="AC1754" s="204"/>
      <c r="AD1754" s="204"/>
      <c r="AE1754" s="204"/>
      <c r="AF1754" s="204"/>
      <c r="AG1754" s="204"/>
      <c r="AH1754" s="204"/>
      <c r="AI1754" s="204"/>
      <c r="AJ1754" s="204"/>
      <c r="AK1754" s="204"/>
      <c r="AL1754" s="204"/>
      <c r="AM1754" s="204"/>
      <c r="AN1754" s="204"/>
      <c r="AO1754" s="204"/>
      <c r="AP1754" s="204"/>
      <c r="AQ1754" s="204"/>
      <c r="AR1754" s="204"/>
      <c r="AS1754" s="204"/>
      <c r="AT1754" s="204"/>
      <c r="AU1754" s="204"/>
      <c r="AV1754" s="204"/>
      <c r="AW1754" s="204"/>
      <c r="AX1754" s="204"/>
      <c r="AY1754" s="204"/>
      <c r="AZ1754" s="204"/>
      <c r="BA1754" s="204"/>
      <c r="BB1754" s="204"/>
      <c r="BC1754" s="204"/>
      <c r="BD1754" s="204"/>
      <c r="BE1754" s="204"/>
      <c r="BF1754" s="204"/>
      <c r="BG1754" s="204"/>
      <c r="BH1754" s="204"/>
      <c r="BI1754" s="204"/>
      <c r="BJ1754" s="204"/>
      <c r="BK1754" s="204"/>
      <c r="BL1754" s="204"/>
      <c r="BM1754" s="204"/>
      <c r="BN1754" s="204"/>
      <c r="BO1754" s="204"/>
      <c r="BP1754" s="204"/>
      <c r="BQ1754" s="204"/>
      <c r="BR1754" s="204"/>
      <c r="BS1754" s="204"/>
      <c r="BT1754" s="204"/>
      <c r="BU1754" s="204"/>
      <c r="BV1754" s="204"/>
      <c r="BW1754" s="204"/>
      <c r="BX1754" s="204"/>
      <c r="BY1754" s="204"/>
      <c r="BZ1754" s="204"/>
      <c r="CA1754" s="204"/>
      <c r="CB1754" s="204"/>
      <c r="CC1754" s="204"/>
      <c r="CD1754" s="204"/>
      <c r="CE1754" s="204"/>
      <c r="CF1754" s="204"/>
      <c r="CG1754" s="204"/>
      <c r="CH1754" s="204"/>
      <c r="CI1754" s="204"/>
      <c r="CJ1754" s="204"/>
      <c r="CK1754" s="204"/>
      <c r="CL1754" s="204"/>
      <c r="CM1754"/>
      <c r="CN1754" s="206" t="s">
        <v>537</v>
      </c>
    </row>
    <row r="1755" spans="1:116" x14ac:dyDescent="0.4">
      <c r="A1755" s="174"/>
      <c r="E1755" s="8"/>
      <c r="G1755" s="175" t="s">
        <v>490</v>
      </c>
      <c r="H1755" s="174"/>
      <c r="I1755" s="176"/>
      <c r="J1755" s="176"/>
      <c r="K1755" s="197"/>
      <c r="L1755" s="197"/>
      <c r="M1755" s="197"/>
      <c r="N1755" s="197"/>
      <c r="O1755" s="197"/>
      <c r="P1755" s="197"/>
      <c r="R1755" s="198"/>
      <c r="S1755" s="174"/>
      <c r="T1755" s="174"/>
      <c r="U1755" s="174"/>
      <c r="V1755" s="174"/>
      <c r="W1755" s="174"/>
      <c r="X1755" s="174"/>
      <c r="Y1755" s="174"/>
      <c r="Z1755" s="174"/>
      <c r="AA1755" s="174"/>
      <c r="AB1755" s="174"/>
      <c r="AC1755" s="174"/>
      <c r="AD1755" s="174"/>
      <c r="AE1755" s="174"/>
      <c r="AF1755" s="174"/>
      <c r="AG1755" s="174"/>
      <c r="AH1755" s="174"/>
      <c r="AI1755" s="174"/>
      <c r="AJ1755" s="174"/>
      <c r="AK1755" s="174"/>
      <c r="AL1755" s="174"/>
      <c r="AM1755" s="174"/>
      <c r="AN1755" s="174"/>
      <c r="AO1755" s="174"/>
      <c r="AP1755" s="174"/>
      <c r="AQ1755" s="174"/>
      <c r="AR1755" s="174"/>
      <c r="AS1755" s="174"/>
      <c r="AT1755" s="174"/>
      <c r="AU1755" s="174"/>
      <c r="AV1755" s="174"/>
      <c r="AW1755" s="174"/>
      <c r="AX1755" s="174"/>
      <c r="AY1755" s="174"/>
      <c r="AZ1755" s="174"/>
      <c r="BA1755" s="174"/>
      <c r="BB1755" s="174"/>
      <c r="BC1755" s="174"/>
      <c r="BD1755" s="174"/>
      <c r="BE1755" s="174"/>
      <c r="BF1755" s="174"/>
      <c r="BG1755" s="174"/>
      <c r="BH1755" s="174"/>
      <c r="BI1755" s="174"/>
      <c r="BJ1755" s="174"/>
      <c r="BK1755" s="174"/>
      <c r="BL1755" s="174"/>
      <c r="BM1755" s="174"/>
      <c r="BN1755" s="174"/>
      <c r="BO1755" s="174"/>
      <c r="BP1755" s="174"/>
      <c r="BQ1755" s="174"/>
      <c r="BR1755" s="174"/>
      <c r="BS1755" s="174"/>
      <c r="BT1755" s="174"/>
      <c r="BU1755" s="174"/>
      <c r="BV1755" s="174"/>
      <c r="BW1755" s="174"/>
      <c r="BX1755" s="174"/>
      <c r="BY1755" s="174"/>
      <c r="BZ1755" s="174"/>
      <c r="CA1755" s="174"/>
      <c r="CB1755" s="174"/>
      <c r="CC1755" s="174"/>
      <c r="CD1755" s="174"/>
      <c r="CE1755" s="174"/>
      <c r="CF1755" s="174"/>
      <c r="CG1755" s="174"/>
      <c r="CH1755" s="174"/>
      <c r="CI1755" s="174"/>
      <c r="CJ1755" s="174"/>
      <c r="CK1755" s="174"/>
      <c r="CL1755" s="174"/>
      <c r="CN1755" s="176"/>
      <c r="CO1755" s="174"/>
      <c r="CP1755" s="174"/>
      <c r="CQ1755" s="174"/>
      <c r="CR1755" s="174"/>
      <c r="CS1755" s="174"/>
      <c r="CT1755" s="174"/>
      <c r="CU1755" s="174"/>
      <c r="CV1755" s="174"/>
      <c r="CW1755" s="174"/>
      <c r="CX1755" s="174"/>
      <c r="CY1755" s="174"/>
      <c r="CZ1755" s="174"/>
      <c r="DA1755" s="174"/>
      <c r="DB1755" s="174"/>
      <c r="DC1755" s="174"/>
      <c r="DD1755" s="174"/>
      <c r="DE1755" s="174"/>
      <c r="DF1755" s="174"/>
      <c r="DG1755" s="174"/>
      <c r="DH1755" s="174"/>
      <c r="DI1755" s="174"/>
      <c r="DJ1755" s="174"/>
      <c r="DK1755" s="174"/>
      <c r="DL1755" s="174"/>
    </row>
    <row r="1756" spans="1:116" x14ac:dyDescent="0.4">
      <c r="A1756" s="174"/>
      <c r="E1756" s="8"/>
      <c r="G1756" s="175" t="s">
        <v>492</v>
      </c>
      <c r="H1756" s="174"/>
      <c r="I1756" s="176"/>
      <c r="J1756" s="176"/>
      <c r="K1756" s="197"/>
      <c r="L1756" s="197"/>
      <c r="M1756" s="197"/>
      <c r="N1756" s="197"/>
      <c r="O1756" s="197"/>
      <c r="P1756" s="197"/>
      <c r="R1756" s="198"/>
      <c r="S1756" s="174"/>
      <c r="T1756" s="174"/>
      <c r="U1756" s="174"/>
      <c r="V1756" s="174"/>
      <c r="W1756" s="174"/>
      <c r="X1756" s="174"/>
      <c r="Y1756" s="174"/>
      <c r="Z1756" s="174"/>
      <c r="AA1756" s="174"/>
      <c r="AB1756" s="174"/>
      <c r="AC1756" s="174"/>
      <c r="AD1756" s="174"/>
      <c r="AE1756" s="174"/>
      <c r="AF1756" s="174"/>
      <c r="AG1756" s="174"/>
      <c r="AH1756" s="174"/>
      <c r="AI1756" s="174"/>
      <c r="AJ1756" s="174"/>
      <c r="AK1756" s="174"/>
      <c r="AL1756" s="174"/>
      <c r="AM1756" s="174"/>
      <c r="AN1756" s="174"/>
      <c r="AO1756" s="174"/>
      <c r="AP1756" s="174"/>
      <c r="AQ1756" s="174"/>
      <c r="AR1756" s="174"/>
      <c r="AS1756" s="174"/>
      <c r="AT1756" s="174"/>
      <c r="AU1756" s="174"/>
      <c r="AV1756" s="174"/>
      <c r="AW1756" s="174"/>
      <c r="AX1756" s="174"/>
      <c r="AY1756" s="174"/>
      <c r="AZ1756" s="174"/>
      <c r="BA1756" s="174"/>
      <c r="BB1756" s="174"/>
      <c r="BC1756" s="174"/>
      <c r="BD1756" s="174"/>
      <c r="BE1756" s="174"/>
      <c r="BF1756" s="174"/>
      <c r="BG1756" s="174"/>
      <c r="BH1756" s="174"/>
      <c r="BI1756" s="174"/>
      <c r="BJ1756" s="174"/>
      <c r="BK1756" s="174"/>
      <c r="BL1756" s="174"/>
      <c r="BM1756" s="174"/>
      <c r="BN1756" s="174"/>
      <c r="BO1756" s="174"/>
      <c r="BP1756" s="174"/>
      <c r="BQ1756" s="174"/>
      <c r="BR1756" s="174"/>
      <c r="BS1756" s="174"/>
      <c r="BT1756" s="174"/>
      <c r="BU1756" s="174"/>
      <c r="BV1756" s="174"/>
      <c r="BW1756" s="174"/>
      <c r="BX1756" s="174"/>
      <c r="BY1756" s="174"/>
      <c r="BZ1756" s="174"/>
      <c r="CA1756" s="174"/>
      <c r="CB1756" s="174"/>
      <c r="CC1756" s="174"/>
      <c r="CD1756" s="174"/>
      <c r="CE1756" s="174"/>
      <c r="CF1756" s="174"/>
      <c r="CG1756" s="174"/>
      <c r="CH1756" s="174"/>
      <c r="CI1756" s="174"/>
      <c r="CJ1756" s="174"/>
      <c r="CK1756" s="174"/>
      <c r="CL1756" s="174"/>
      <c r="CN1756" s="176"/>
      <c r="CO1756" s="174"/>
      <c r="CP1756" s="174"/>
      <c r="CQ1756" s="174"/>
      <c r="CR1756" s="174"/>
      <c r="CS1756" s="174"/>
      <c r="CT1756" s="174"/>
      <c r="CU1756" s="174"/>
      <c r="CV1756" s="174"/>
      <c r="CW1756" s="174"/>
      <c r="CX1756" s="174"/>
      <c r="CY1756" s="174"/>
      <c r="CZ1756" s="174"/>
      <c r="DA1756" s="174"/>
      <c r="DB1756" s="174"/>
      <c r="DC1756" s="174"/>
      <c r="DD1756" s="174"/>
      <c r="DE1756" s="174"/>
      <c r="DF1756" s="174"/>
      <c r="DG1756" s="174"/>
      <c r="DH1756" s="174"/>
      <c r="DI1756" s="174"/>
      <c r="DJ1756" s="174"/>
      <c r="DK1756" s="174"/>
      <c r="DL1756" s="174"/>
    </row>
    <row r="1757" spans="1:116" x14ac:dyDescent="0.4">
      <c r="A1757" s="174"/>
      <c r="E1757" s="8"/>
      <c r="G1757" s="175" t="s">
        <v>461</v>
      </c>
      <c r="H1757" s="174"/>
      <c r="I1757" s="176"/>
      <c r="J1757" s="176"/>
      <c r="K1757" s="197"/>
      <c r="L1757" s="197"/>
      <c r="M1757" s="197"/>
      <c r="N1757" s="197"/>
      <c r="O1757" s="197"/>
      <c r="P1757" s="197"/>
      <c r="R1757" s="198"/>
      <c r="S1757" s="199" t="str">
        <f t="shared" ref="S1757:AX1757" si="2496">S$20</f>
        <v>S$16</v>
      </c>
      <c r="T1757" s="199" t="str">
        <f t="shared" si="2496"/>
        <v>T$16</v>
      </c>
      <c r="U1757" s="199" t="str">
        <f t="shared" si="2496"/>
        <v>U$16</v>
      </c>
      <c r="V1757" s="199" t="str">
        <f t="shared" si="2496"/>
        <v>V$16</v>
      </c>
      <c r="W1757" s="199" t="str">
        <f t="shared" si="2496"/>
        <v>W$16</v>
      </c>
      <c r="X1757" s="199" t="str">
        <f t="shared" si="2496"/>
        <v>X$16</v>
      </c>
      <c r="Y1757" s="199" t="str">
        <f t="shared" si="2496"/>
        <v>Y$16</v>
      </c>
      <c r="Z1757" s="199" t="str">
        <f t="shared" si="2496"/>
        <v>Z$16</v>
      </c>
      <c r="AA1757" s="199" t="str">
        <f t="shared" si="2496"/>
        <v>AA$16</v>
      </c>
      <c r="AB1757" s="199" t="str">
        <f t="shared" si="2496"/>
        <v>AB$16</v>
      </c>
      <c r="AC1757" s="199" t="str">
        <f t="shared" si="2496"/>
        <v>AC$16</v>
      </c>
      <c r="AD1757" s="199" t="str">
        <f t="shared" si="2496"/>
        <v>AD$16</v>
      </c>
      <c r="AE1757" s="199" t="str">
        <f t="shared" si="2496"/>
        <v>AE$16</v>
      </c>
      <c r="AF1757" s="199" t="str">
        <f t="shared" si="2496"/>
        <v>AF$16</v>
      </c>
      <c r="AG1757" s="199" t="str">
        <f t="shared" si="2496"/>
        <v>AG$16</v>
      </c>
      <c r="AH1757" s="199" t="str">
        <f t="shared" si="2496"/>
        <v>AH$16</v>
      </c>
      <c r="AI1757" s="199" t="str">
        <f t="shared" si="2496"/>
        <v>AI$16</v>
      </c>
      <c r="AJ1757" s="199" t="str">
        <f t="shared" si="2496"/>
        <v>AJ$16</v>
      </c>
      <c r="AK1757" s="199" t="str">
        <f t="shared" si="2496"/>
        <v>AK$16</v>
      </c>
      <c r="AL1757" s="199" t="str">
        <f t="shared" si="2496"/>
        <v>AL$16</v>
      </c>
      <c r="AM1757" s="199" t="str">
        <f t="shared" si="2496"/>
        <v>AM$16</v>
      </c>
      <c r="AN1757" s="199" t="str">
        <f t="shared" si="2496"/>
        <v>AN$16</v>
      </c>
      <c r="AO1757" s="199" t="str">
        <f t="shared" si="2496"/>
        <v>AO$16</v>
      </c>
      <c r="AP1757" s="199" t="str">
        <f t="shared" si="2496"/>
        <v>AP$16</v>
      </c>
      <c r="AQ1757" s="199" t="str">
        <f t="shared" si="2496"/>
        <v>AQ$16</v>
      </c>
      <c r="AR1757" s="199" t="str">
        <f t="shared" si="2496"/>
        <v>AR$16</v>
      </c>
      <c r="AS1757" s="199" t="str">
        <f t="shared" si="2496"/>
        <v>AS$16</v>
      </c>
      <c r="AT1757" s="199" t="str">
        <f t="shared" si="2496"/>
        <v>AT$16</v>
      </c>
      <c r="AU1757" s="199" t="str">
        <f t="shared" si="2496"/>
        <v>AU$16</v>
      </c>
      <c r="AV1757" s="199" t="str">
        <f t="shared" si="2496"/>
        <v>AV$16</v>
      </c>
      <c r="AW1757" s="199" t="str">
        <f t="shared" si="2496"/>
        <v>AW$16</v>
      </c>
      <c r="AX1757" s="199" t="str">
        <f t="shared" si="2496"/>
        <v>AX$16</v>
      </c>
      <c r="AY1757" s="199" t="str">
        <f t="shared" ref="AY1757:CD1757" si="2497">AY$20</f>
        <v>AY$16</v>
      </c>
      <c r="AZ1757" s="199" t="str">
        <f t="shared" si="2497"/>
        <v>AZ$16</v>
      </c>
      <c r="BA1757" s="199" t="str">
        <f t="shared" si="2497"/>
        <v>BA$16</v>
      </c>
      <c r="BB1757" s="199" t="str">
        <f t="shared" si="2497"/>
        <v>BB$16</v>
      </c>
      <c r="BC1757" s="199" t="str">
        <f t="shared" si="2497"/>
        <v>BC$16</v>
      </c>
      <c r="BD1757" s="199" t="str">
        <f t="shared" si="2497"/>
        <v>BD$16</v>
      </c>
      <c r="BE1757" s="199" t="str">
        <f t="shared" si="2497"/>
        <v>BE$16</v>
      </c>
      <c r="BF1757" s="199" t="str">
        <f t="shared" si="2497"/>
        <v>BF$16</v>
      </c>
      <c r="BG1757" s="199" t="str">
        <f t="shared" si="2497"/>
        <v>BG$16</v>
      </c>
      <c r="BH1757" s="199" t="str">
        <f t="shared" si="2497"/>
        <v>BH$16</v>
      </c>
      <c r="BI1757" s="199" t="str">
        <f t="shared" si="2497"/>
        <v>BI$16</v>
      </c>
      <c r="BJ1757" s="199" t="str">
        <f t="shared" si="2497"/>
        <v>BJ$16</v>
      </c>
      <c r="BK1757" s="199" t="str">
        <f t="shared" si="2497"/>
        <v>BK$16</v>
      </c>
      <c r="BL1757" s="199" t="str">
        <f t="shared" si="2497"/>
        <v>BL$16</v>
      </c>
      <c r="BM1757" s="199" t="str">
        <f t="shared" si="2497"/>
        <v>BM$16</v>
      </c>
      <c r="BN1757" s="199" t="str">
        <f t="shared" si="2497"/>
        <v>BN$16</v>
      </c>
      <c r="BO1757" s="199" t="str">
        <f t="shared" si="2497"/>
        <v>BO$16</v>
      </c>
      <c r="BP1757" s="199" t="str">
        <f t="shared" si="2497"/>
        <v>BP$16</v>
      </c>
      <c r="BQ1757" s="199" t="str">
        <f t="shared" si="2497"/>
        <v>BQ$16</v>
      </c>
      <c r="BR1757" s="199" t="str">
        <f t="shared" si="2497"/>
        <v>BR$16</v>
      </c>
      <c r="BS1757" s="199" t="str">
        <f t="shared" si="2497"/>
        <v>BS$16</v>
      </c>
      <c r="BT1757" s="199" t="str">
        <f t="shared" si="2497"/>
        <v>BT$16</v>
      </c>
      <c r="BU1757" s="199" t="str">
        <f t="shared" si="2497"/>
        <v>BU$16</v>
      </c>
      <c r="BV1757" s="199" t="str">
        <f t="shared" si="2497"/>
        <v>BV$16</v>
      </c>
      <c r="BW1757" s="199" t="str">
        <f t="shared" si="2497"/>
        <v>BW$16</v>
      </c>
      <c r="BX1757" s="199" t="str">
        <f t="shared" si="2497"/>
        <v>BX$16</v>
      </c>
      <c r="BY1757" s="199" t="str">
        <f t="shared" si="2497"/>
        <v>BY$16</v>
      </c>
      <c r="BZ1757" s="199" t="str">
        <f t="shared" si="2497"/>
        <v>BZ$16</v>
      </c>
      <c r="CA1757" s="199" t="str">
        <f t="shared" si="2497"/>
        <v>CA$16</v>
      </c>
      <c r="CB1757" s="199" t="str">
        <f t="shared" si="2497"/>
        <v>CB$16</v>
      </c>
      <c r="CC1757" s="199" t="str">
        <f t="shared" si="2497"/>
        <v>CC$16</v>
      </c>
      <c r="CD1757" s="199" t="str">
        <f t="shared" si="2497"/>
        <v>CD$16</v>
      </c>
      <c r="CE1757" s="199" t="str">
        <f t="shared" ref="CE1757:CL1757" si="2498">CE$20</f>
        <v>CE$16</v>
      </c>
      <c r="CF1757" s="199" t="str">
        <f t="shared" si="2498"/>
        <v>CF$16</v>
      </c>
      <c r="CG1757" s="199" t="str">
        <f t="shared" si="2498"/>
        <v>CG$16</v>
      </c>
      <c r="CH1757" s="199" t="str">
        <f t="shared" si="2498"/>
        <v>CH$16</v>
      </c>
      <c r="CI1757" s="199" t="str">
        <f t="shared" si="2498"/>
        <v>CI$16</v>
      </c>
      <c r="CJ1757" s="199" t="str">
        <f t="shared" si="2498"/>
        <v>CJ$16</v>
      </c>
      <c r="CK1757" s="199" t="str">
        <f t="shared" si="2498"/>
        <v>CK$16</v>
      </c>
      <c r="CL1757" s="199" t="str">
        <f t="shared" si="2498"/>
        <v>CL$16</v>
      </c>
      <c r="CN1757" s="176"/>
      <c r="CO1757" s="199" t="str">
        <f t="shared" ref="CO1757:DL1757" si="2499">CO$20</f>
        <v>CO$16</v>
      </c>
      <c r="CP1757" s="199" t="str">
        <f t="shared" si="2499"/>
        <v>CP$16</v>
      </c>
      <c r="CQ1757" s="199" t="str">
        <f t="shared" si="2499"/>
        <v>CQ$16</v>
      </c>
      <c r="CR1757" s="199" t="str">
        <f t="shared" si="2499"/>
        <v>CR$16</v>
      </c>
      <c r="CS1757" s="199" t="str">
        <f t="shared" si="2499"/>
        <v>CS$16</v>
      </c>
      <c r="CT1757" s="199" t="str">
        <f t="shared" si="2499"/>
        <v>CT$16</v>
      </c>
      <c r="CU1757" s="199" t="str">
        <f t="shared" si="2499"/>
        <v>CU$16</v>
      </c>
      <c r="CV1757" s="199" t="str">
        <f t="shared" si="2499"/>
        <v>CV$16</v>
      </c>
      <c r="CW1757" s="199" t="str">
        <f t="shared" si="2499"/>
        <v>CW$16</v>
      </c>
      <c r="CX1757" s="199" t="str">
        <f t="shared" si="2499"/>
        <v>CX$16</v>
      </c>
      <c r="CY1757" s="199" t="str">
        <f t="shared" si="2499"/>
        <v>CY$16</v>
      </c>
      <c r="CZ1757" s="199" t="str">
        <f t="shared" si="2499"/>
        <v>CZ$16</v>
      </c>
      <c r="DA1757" s="199" t="str">
        <f t="shared" si="2499"/>
        <v>DA$16</v>
      </c>
      <c r="DB1757" s="199" t="str">
        <f t="shared" si="2499"/>
        <v>DB$16</v>
      </c>
      <c r="DC1757" s="199" t="str">
        <f t="shared" si="2499"/>
        <v>DC$16</v>
      </c>
      <c r="DD1757" s="199" t="str">
        <f t="shared" si="2499"/>
        <v>DD$16</v>
      </c>
      <c r="DE1757" s="199" t="str">
        <f t="shared" si="2499"/>
        <v>DE$16</v>
      </c>
      <c r="DF1757" s="199" t="str">
        <f t="shared" si="2499"/>
        <v>DF$16</v>
      </c>
      <c r="DG1757" s="199" t="str">
        <f t="shared" si="2499"/>
        <v>DG$16</v>
      </c>
      <c r="DH1757" s="199" t="str">
        <f t="shared" si="2499"/>
        <v>DH$16</v>
      </c>
      <c r="DI1757" s="199" t="str">
        <f t="shared" si="2499"/>
        <v>DI$16</v>
      </c>
      <c r="DJ1757" s="199" t="str">
        <f t="shared" si="2499"/>
        <v>DJ$16</v>
      </c>
      <c r="DK1757" s="199" t="str">
        <f t="shared" si="2499"/>
        <v>DK$16</v>
      </c>
      <c r="DL1757" s="199" t="str">
        <f t="shared" si="2499"/>
        <v>DL$16</v>
      </c>
    </row>
    <row r="1758" spans="1:116" x14ac:dyDescent="0.4">
      <c r="A1758" s="174"/>
      <c r="E1758" s="8"/>
      <c r="G1758" s="175" t="s">
        <v>462</v>
      </c>
      <c r="H1758" s="200"/>
      <c r="I1758" s="201"/>
      <c r="J1758" s="201"/>
      <c r="K1758" s="202"/>
      <c r="L1758" s="202"/>
      <c r="M1758" s="202"/>
      <c r="N1758" s="202"/>
      <c r="O1758" s="202"/>
      <c r="P1758" s="202"/>
      <c r="R1758" s="202"/>
      <c r="S1758" s="199" t="str">
        <f t="shared" ref="S1758:AX1758" si="2500">S$21</f>
        <v>S$17</v>
      </c>
      <c r="T1758" s="199" t="str">
        <f t="shared" si="2500"/>
        <v>T$17</v>
      </c>
      <c r="U1758" s="199" t="str">
        <f t="shared" si="2500"/>
        <v>U$17</v>
      </c>
      <c r="V1758" s="199" t="str">
        <f t="shared" si="2500"/>
        <v>V$17</v>
      </c>
      <c r="W1758" s="199" t="str">
        <f t="shared" si="2500"/>
        <v>W$17</v>
      </c>
      <c r="X1758" s="199" t="str">
        <f t="shared" si="2500"/>
        <v>X$17</v>
      </c>
      <c r="Y1758" s="199" t="str">
        <f t="shared" si="2500"/>
        <v>Y$17</v>
      </c>
      <c r="Z1758" s="199" t="str">
        <f t="shared" si="2500"/>
        <v>Z$17</v>
      </c>
      <c r="AA1758" s="199" t="str">
        <f t="shared" si="2500"/>
        <v>AA$17</v>
      </c>
      <c r="AB1758" s="199" t="str">
        <f t="shared" si="2500"/>
        <v>AB$17</v>
      </c>
      <c r="AC1758" s="199" t="str">
        <f t="shared" si="2500"/>
        <v>AC$17</v>
      </c>
      <c r="AD1758" s="199" t="str">
        <f t="shared" si="2500"/>
        <v>AD$17</v>
      </c>
      <c r="AE1758" s="199" t="str">
        <f t="shared" si="2500"/>
        <v>AE$17</v>
      </c>
      <c r="AF1758" s="199" t="str">
        <f t="shared" si="2500"/>
        <v>AF$17</v>
      </c>
      <c r="AG1758" s="199" t="str">
        <f t="shared" si="2500"/>
        <v>AG$17</v>
      </c>
      <c r="AH1758" s="199" t="str">
        <f t="shared" si="2500"/>
        <v>AH$17</v>
      </c>
      <c r="AI1758" s="199" t="str">
        <f t="shared" si="2500"/>
        <v>AI$17</v>
      </c>
      <c r="AJ1758" s="199" t="str">
        <f t="shared" si="2500"/>
        <v>AJ$17</v>
      </c>
      <c r="AK1758" s="199" t="str">
        <f t="shared" si="2500"/>
        <v>AK$17</v>
      </c>
      <c r="AL1758" s="199" t="str">
        <f t="shared" si="2500"/>
        <v>AL$17</v>
      </c>
      <c r="AM1758" s="199" t="str">
        <f t="shared" si="2500"/>
        <v>AM$17</v>
      </c>
      <c r="AN1758" s="199" t="str">
        <f t="shared" si="2500"/>
        <v>AN$17</v>
      </c>
      <c r="AO1758" s="199" t="str">
        <f t="shared" si="2500"/>
        <v>AO$17</v>
      </c>
      <c r="AP1758" s="199" t="str">
        <f t="shared" si="2500"/>
        <v>AP$17</v>
      </c>
      <c r="AQ1758" s="199" t="str">
        <f t="shared" si="2500"/>
        <v>AQ$17</v>
      </c>
      <c r="AR1758" s="199" t="str">
        <f t="shared" si="2500"/>
        <v>AR$17</v>
      </c>
      <c r="AS1758" s="199" t="str">
        <f t="shared" si="2500"/>
        <v>AS$17</v>
      </c>
      <c r="AT1758" s="199" t="str">
        <f t="shared" si="2500"/>
        <v>AT$17</v>
      </c>
      <c r="AU1758" s="199" t="str">
        <f t="shared" si="2500"/>
        <v>AU$17</v>
      </c>
      <c r="AV1758" s="199" t="str">
        <f t="shared" si="2500"/>
        <v>AV$17</v>
      </c>
      <c r="AW1758" s="199" t="str">
        <f t="shared" si="2500"/>
        <v>AW$17</v>
      </c>
      <c r="AX1758" s="199" t="str">
        <f t="shared" si="2500"/>
        <v>AX$17</v>
      </c>
      <c r="AY1758" s="199" t="str">
        <f t="shared" ref="AY1758:CD1758" si="2501">AY$21</f>
        <v>AY$17</v>
      </c>
      <c r="AZ1758" s="199" t="str">
        <f t="shared" si="2501"/>
        <v>AZ$17</v>
      </c>
      <c r="BA1758" s="199" t="str">
        <f t="shared" si="2501"/>
        <v>BA$17</v>
      </c>
      <c r="BB1758" s="199" t="str">
        <f t="shared" si="2501"/>
        <v>BB$17</v>
      </c>
      <c r="BC1758" s="199" t="str">
        <f t="shared" si="2501"/>
        <v>BC$17</v>
      </c>
      <c r="BD1758" s="199" t="str">
        <f t="shared" si="2501"/>
        <v>BD$17</v>
      </c>
      <c r="BE1758" s="199" t="str">
        <f t="shared" si="2501"/>
        <v>BE$17</v>
      </c>
      <c r="BF1758" s="199" t="str">
        <f t="shared" si="2501"/>
        <v>BF$17</v>
      </c>
      <c r="BG1758" s="199" t="str">
        <f t="shared" si="2501"/>
        <v>BG$17</v>
      </c>
      <c r="BH1758" s="199" t="str">
        <f t="shared" si="2501"/>
        <v>BH$17</v>
      </c>
      <c r="BI1758" s="199" t="str">
        <f t="shared" si="2501"/>
        <v>BI$17</v>
      </c>
      <c r="BJ1758" s="199" t="str">
        <f t="shared" si="2501"/>
        <v>BJ$17</v>
      </c>
      <c r="BK1758" s="199" t="str">
        <f t="shared" si="2501"/>
        <v>BK$17</v>
      </c>
      <c r="BL1758" s="199" t="str">
        <f t="shared" si="2501"/>
        <v>BL$17</v>
      </c>
      <c r="BM1758" s="199" t="str">
        <f t="shared" si="2501"/>
        <v>BM$17</v>
      </c>
      <c r="BN1758" s="199" t="str">
        <f t="shared" si="2501"/>
        <v>BN$17</v>
      </c>
      <c r="BO1758" s="199" t="str">
        <f t="shared" si="2501"/>
        <v>BO$17</v>
      </c>
      <c r="BP1758" s="199" t="str">
        <f t="shared" si="2501"/>
        <v>BP$17</v>
      </c>
      <c r="BQ1758" s="199" t="str">
        <f t="shared" si="2501"/>
        <v>BQ$17</v>
      </c>
      <c r="BR1758" s="199" t="str">
        <f t="shared" si="2501"/>
        <v>BR$17</v>
      </c>
      <c r="BS1758" s="199" t="str">
        <f t="shared" si="2501"/>
        <v>BS$17</v>
      </c>
      <c r="BT1758" s="199" t="str">
        <f t="shared" si="2501"/>
        <v>BT$17</v>
      </c>
      <c r="BU1758" s="199" t="str">
        <f t="shared" si="2501"/>
        <v>BU$17</v>
      </c>
      <c r="BV1758" s="199" t="str">
        <f t="shared" si="2501"/>
        <v>BV$17</v>
      </c>
      <c r="BW1758" s="199" t="str">
        <f t="shared" si="2501"/>
        <v>BW$17</v>
      </c>
      <c r="BX1758" s="199" t="str">
        <f t="shared" si="2501"/>
        <v>BX$17</v>
      </c>
      <c r="BY1758" s="199" t="str">
        <f t="shared" si="2501"/>
        <v>BY$17</v>
      </c>
      <c r="BZ1758" s="199" t="str">
        <f t="shared" si="2501"/>
        <v>BZ$17</v>
      </c>
      <c r="CA1758" s="199" t="str">
        <f t="shared" si="2501"/>
        <v>CA$17</v>
      </c>
      <c r="CB1758" s="199" t="str">
        <f t="shared" si="2501"/>
        <v>CB$17</v>
      </c>
      <c r="CC1758" s="199" t="str">
        <f t="shared" si="2501"/>
        <v>CC$17</v>
      </c>
      <c r="CD1758" s="199" t="str">
        <f t="shared" si="2501"/>
        <v>CD$17</v>
      </c>
      <c r="CE1758" s="199" t="str">
        <f t="shared" ref="CE1758:CL1758" si="2502">CE$21</f>
        <v>CE$17</v>
      </c>
      <c r="CF1758" s="199" t="str">
        <f t="shared" si="2502"/>
        <v>CF$17</v>
      </c>
      <c r="CG1758" s="199" t="str">
        <f t="shared" si="2502"/>
        <v>CG$17</v>
      </c>
      <c r="CH1758" s="199" t="str">
        <f t="shared" si="2502"/>
        <v>CH$17</v>
      </c>
      <c r="CI1758" s="199" t="str">
        <f t="shared" si="2502"/>
        <v>CI$17</v>
      </c>
      <c r="CJ1758" s="199" t="str">
        <f t="shared" si="2502"/>
        <v>CJ$17</v>
      </c>
      <c r="CK1758" s="199" t="str">
        <f t="shared" si="2502"/>
        <v>CK$17</v>
      </c>
      <c r="CL1758" s="199" t="str">
        <f t="shared" si="2502"/>
        <v>CL$17</v>
      </c>
      <c r="CN1758" s="201"/>
      <c r="CO1758" s="199" t="str">
        <f t="shared" ref="CO1758:DL1758" si="2503">CO$21</f>
        <v>CO$17</v>
      </c>
      <c r="CP1758" s="199" t="str">
        <f t="shared" si="2503"/>
        <v>CP$17</v>
      </c>
      <c r="CQ1758" s="199" t="str">
        <f t="shared" si="2503"/>
        <v>CQ$17</v>
      </c>
      <c r="CR1758" s="199" t="str">
        <f t="shared" si="2503"/>
        <v>CR$17</v>
      </c>
      <c r="CS1758" s="199" t="str">
        <f t="shared" si="2503"/>
        <v>CS$17</v>
      </c>
      <c r="CT1758" s="199" t="str">
        <f t="shared" si="2503"/>
        <v>CT$17</v>
      </c>
      <c r="CU1758" s="199" t="str">
        <f t="shared" si="2503"/>
        <v>CU$17</v>
      </c>
      <c r="CV1758" s="199" t="str">
        <f t="shared" si="2503"/>
        <v>CV$17</v>
      </c>
      <c r="CW1758" s="199" t="str">
        <f t="shared" si="2503"/>
        <v>CW$17</v>
      </c>
      <c r="CX1758" s="199" t="str">
        <f t="shared" si="2503"/>
        <v>CX$17</v>
      </c>
      <c r="CY1758" s="199" t="str">
        <f t="shared" si="2503"/>
        <v>CY$17</v>
      </c>
      <c r="CZ1758" s="199" t="str">
        <f t="shared" si="2503"/>
        <v>CZ$17</v>
      </c>
      <c r="DA1758" s="199" t="str">
        <f t="shared" si="2503"/>
        <v>DA$17</v>
      </c>
      <c r="DB1758" s="199" t="str">
        <f t="shared" si="2503"/>
        <v>DB$17</v>
      </c>
      <c r="DC1758" s="199" t="str">
        <f t="shared" si="2503"/>
        <v>DC$17</v>
      </c>
      <c r="DD1758" s="199" t="str">
        <f t="shared" si="2503"/>
        <v>DD$17</v>
      </c>
      <c r="DE1758" s="199" t="str">
        <f t="shared" si="2503"/>
        <v>DE$17</v>
      </c>
      <c r="DF1758" s="199" t="str">
        <f t="shared" si="2503"/>
        <v>DF$17</v>
      </c>
      <c r="DG1758" s="199" t="str">
        <f t="shared" si="2503"/>
        <v>DG$17</v>
      </c>
      <c r="DH1758" s="199" t="str">
        <f t="shared" si="2503"/>
        <v>DH$17</v>
      </c>
      <c r="DI1758" s="199" t="str">
        <f t="shared" si="2503"/>
        <v>DI$17</v>
      </c>
      <c r="DJ1758" s="199" t="str">
        <f t="shared" si="2503"/>
        <v>DJ$17</v>
      </c>
      <c r="DK1758" s="199" t="str">
        <f t="shared" si="2503"/>
        <v>DK$17</v>
      </c>
      <c r="DL1758" s="199" t="str">
        <f t="shared" si="2503"/>
        <v>DL$17</v>
      </c>
    </row>
    <row r="1759" spans="1:116" x14ac:dyDescent="0.4">
      <c r="A1759" s="174"/>
      <c r="E1759" s="8"/>
      <c r="G1759" s="175" t="s">
        <v>491</v>
      </c>
      <c r="H1759" s="200"/>
      <c r="I1759" s="201"/>
      <c r="J1759" s="201"/>
      <c r="K1759" s="202"/>
      <c r="L1759" s="202"/>
      <c r="M1759" s="202"/>
      <c r="N1759" s="202"/>
      <c r="O1759" s="202"/>
      <c r="P1759" s="202"/>
      <c r="R1759" s="202"/>
      <c r="S1759" s="190"/>
      <c r="T1759" s="190"/>
      <c r="U1759" s="190"/>
      <c r="V1759" s="190"/>
      <c r="W1759" s="190"/>
      <c r="X1759" s="190"/>
      <c r="Y1759" s="190"/>
      <c r="Z1759" s="190"/>
      <c r="AA1759" s="190"/>
      <c r="AB1759" s="190"/>
      <c r="AC1759" s="190"/>
      <c r="AD1759" s="190"/>
      <c r="AE1759" s="190"/>
      <c r="AF1759" s="190"/>
      <c r="AG1759" s="190"/>
      <c r="AH1759" s="190"/>
      <c r="AI1759" s="190"/>
      <c r="AJ1759" s="190"/>
      <c r="AK1759" s="190"/>
      <c r="AL1759" s="190"/>
      <c r="AM1759" s="190"/>
      <c r="AN1759" s="190"/>
      <c r="AO1759" s="190"/>
      <c r="AP1759" s="190"/>
      <c r="AQ1759" s="190"/>
      <c r="AR1759" s="190"/>
      <c r="AS1759" s="190"/>
      <c r="AT1759" s="190"/>
      <c r="AU1759" s="190"/>
      <c r="AV1759" s="190"/>
      <c r="AW1759" s="190"/>
      <c r="AX1759" s="190"/>
      <c r="AY1759" s="190"/>
      <c r="AZ1759" s="190"/>
      <c r="BA1759" s="190"/>
      <c r="BB1759" s="190"/>
      <c r="BC1759" s="190"/>
      <c r="BD1759" s="190"/>
      <c r="BE1759" s="190"/>
      <c r="BF1759" s="190"/>
      <c r="BG1759" s="190"/>
      <c r="BH1759" s="190"/>
      <c r="BI1759" s="190"/>
      <c r="BJ1759" s="190"/>
      <c r="BK1759" s="190"/>
      <c r="BL1759" s="190"/>
      <c r="BM1759" s="190"/>
      <c r="BN1759" s="190"/>
      <c r="BO1759" s="190"/>
      <c r="BP1759" s="190"/>
      <c r="BQ1759" s="190"/>
      <c r="BR1759" s="190"/>
      <c r="BS1759" s="190"/>
      <c r="BT1759" s="190"/>
      <c r="BU1759" s="190"/>
      <c r="BV1759" s="190"/>
      <c r="BW1759" s="190"/>
      <c r="BX1759" s="190"/>
      <c r="BY1759" s="190"/>
      <c r="BZ1759" s="190"/>
      <c r="CA1759" s="190"/>
      <c r="CB1759" s="190"/>
      <c r="CC1759" s="190"/>
      <c r="CD1759" s="190"/>
      <c r="CE1759" s="190"/>
      <c r="CF1759" s="190"/>
      <c r="CG1759" s="190"/>
      <c r="CH1759" s="190"/>
      <c r="CI1759" s="190"/>
      <c r="CJ1759" s="190"/>
      <c r="CK1759" s="190"/>
      <c r="CL1759" s="190"/>
      <c r="CN1759" s="201"/>
      <c r="CO1759" s="190"/>
      <c r="CP1759" s="190"/>
      <c r="CQ1759" s="190"/>
      <c r="CR1759" s="190"/>
      <c r="CS1759" s="190"/>
      <c r="CT1759" s="190"/>
      <c r="CU1759" s="190"/>
      <c r="CV1759" s="190"/>
      <c r="CW1759" s="190"/>
      <c r="CX1759" s="190"/>
      <c r="CY1759" s="190"/>
      <c r="CZ1759" s="190"/>
      <c r="DA1759" s="190"/>
      <c r="DB1759" s="190"/>
      <c r="DC1759" s="190"/>
      <c r="DD1759" s="190"/>
      <c r="DE1759" s="190"/>
      <c r="DF1759" s="190"/>
      <c r="DG1759" s="190"/>
      <c r="DH1759" s="190"/>
      <c r="DI1759" s="190"/>
      <c r="DJ1759" s="190"/>
      <c r="DK1759" s="190"/>
      <c r="DL1759" s="190"/>
    </row>
    <row r="1760" spans="1:116" x14ac:dyDescent="0.4">
      <c r="A1760" s="174"/>
      <c r="E1760" s="8"/>
      <c r="G1760" s="175" t="s">
        <v>505</v>
      </c>
      <c r="H1760" s="200"/>
      <c r="I1760" s="201"/>
      <c r="J1760" s="201"/>
      <c r="K1760" s="202"/>
      <c r="L1760" s="202"/>
      <c r="M1760" s="202"/>
      <c r="N1760" s="202"/>
      <c r="O1760" s="202"/>
      <c r="P1760" s="202"/>
      <c r="R1760" s="202"/>
      <c r="S1760" s="190"/>
      <c r="T1760" s="190"/>
      <c r="U1760" s="190"/>
      <c r="V1760" s="190"/>
      <c r="W1760" s="190"/>
      <c r="X1760" s="190"/>
      <c r="Y1760" s="190"/>
      <c r="Z1760" s="190"/>
      <c r="AA1760" s="190"/>
      <c r="AB1760" s="190"/>
      <c r="AC1760" s="190"/>
      <c r="AD1760" s="190"/>
      <c r="AE1760" s="190"/>
      <c r="AF1760" s="190"/>
      <c r="AG1760" s="190"/>
      <c r="AH1760" s="190"/>
      <c r="AI1760" s="190"/>
      <c r="AJ1760" s="190"/>
      <c r="AK1760" s="190"/>
      <c r="AL1760" s="190"/>
      <c r="AM1760" s="190"/>
      <c r="AN1760" s="190"/>
      <c r="AO1760" s="190"/>
      <c r="AP1760" s="190"/>
      <c r="AQ1760" s="190"/>
      <c r="AR1760" s="190"/>
      <c r="AS1760" s="190"/>
      <c r="AT1760" s="190"/>
      <c r="AU1760" s="190"/>
      <c r="AV1760" s="190"/>
      <c r="AW1760" s="190"/>
      <c r="AX1760" s="190"/>
      <c r="AY1760" s="190"/>
      <c r="AZ1760" s="190"/>
      <c r="BA1760" s="190"/>
      <c r="BB1760" s="190"/>
      <c r="BC1760" s="190"/>
      <c r="BD1760" s="190"/>
      <c r="BE1760" s="190"/>
      <c r="BF1760" s="190"/>
      <c r="BG1760" s="190"/>
      <c r="BH1760" s="190"/>
      <c r="BI1760" s="190"/>
      <c r="BJ1760" s="190"/>
      <c r="BK1760" s="190"/>
      <c r="BL1760" s="190"/>
      <c r="BM1760" s="190"/>
      <c r="BN1760" s="190"/>
      <c r="BO1760" s="190"/>
      <c r="BP1760" s="190"/>
      <c r="BQ1760" s="190"/>
      <c r="BR1760" s="190"/>
      <c r="BS1760" s="190"/>
      <c r="BT1760" s="190"/>
      <c r="BU1760" s="190"/>
      <c r="BV1760" s="190"/>
      <c r="BW1760" s="190"/>
      <c r="BX1760" s="190"/>
      <c r="BY1760" s="190"/>
      <c r="BZ1760" s="190"/>
      <c r="CA1760" s="190"/>
      <c r="CB1760" s="190"/>
      <c r="CC1760" s="190"/>
      <c r="CD1760" s="190"/>
      <c r="CE1760" s="190"/>
      <c r="CF1760" s="190"/>
      <c r="CG1760" s="190"/>
      <c r="CH1760" s="190"/>
      <c r="CI1760" s="190"/>
      <c r="CJ1760" s="190"/>
      <c r="CK1760" s="190"/>
      <c r="CL1760" s="190"/>
      <c r="CN1760" s="201"/>
      <c r="CO1760" s="190"/>
      <c r="CP1760" s="190"/>
      <c r="CQ1760" s="190"/>
      <c r="CR1760" s="190"/>
      <c r="CS1760" s="190"/>
      <c r="CT1760" s="190"/>
      <c r="CU1760" s="190"/>
      <c r="CV1760" s="190"/>
      <c r="CW1760" s="190"/>
      <c r="CX1760" s="190"/>
      <c r="CY1760" s="190"/>
      <c r="CZ1760" s="190"/>
      <c r="DA1760" s="190"/>
      <c r="DB1760" s="190"/>
      <c r="DC1760" s="190"/>
      <c r="DD1760" s="190"/>
      <c r="DE1760" s="190"/>
      <c r="DF1760" s="190"/>
      <c r="DG1760" s="190"/>
      <c r="DH1760" s="190"/>
      <c r="DI1760" s="190"/>
      <c r="DJ1760" s="190"/>
      <c r="DK1760" s="190"/>
      <c r="DL1760" s="190"/>
    </row>
    <row r="1761" spans="1:116" x14ac:dyDescent="0.4">
      <c r="A1761" s="174"/>
      <c r="E1761" s="8"/>
      <c r="G1761" s="175" t="s">
        <v>463</v>
      </c>
      <c r="H1761" s="200"/>
      <c r="I1761" s="201"/>
      <c r="J1761" s="201"/>
      <c r="K1761" s="202"/>
      <c r="L1761" s="202"/>
      <c r="M1761" s="202"/>
      <c r="N1761" s="202"/>
      <c r="O1761" s="202"/>
      <c r="P1761" s="202"/>
      <c r="R1761" s="202"/>
      <c r="S1761" s="190" t="str">
        <f t="shared" ref="S1761:AX1761" si="2504">S$22</f>
        <v>S$18</v>
      </c>
      <c r="T1761" s="190" t="str">
        <f t="shared" si="2504"/>
        <v>T$18</v>
      </c>
      <c r="U1761" s="190" t="str">
        <f t="shared" si="2504"/>
        <v>U$18</v>
      </c>
      <c r="V1761" s="190" t="str">
        <f t="shared" si="2504"/>
        <v>V$18</v>
      </c>
      <c r="W1761" s="190" t="str">
        <f t="shared" si="2504"/>
        <v>W$18</v>
      </c>
      <c r="X1761" s="190" t="str">
        <f t="shared" si="2504"/>
        <v>X$18</v>
      </c>
      <c r="Y1761" s="190" t="str">
        <f t="shared" si="2504"/>
        <v>Y$18</v>
      </c>
      <c r="Z1761" s="190" t="str">
        <f t="shared" si="2504"/>
        <v>Z$18</v>
      </c>
      <c r="AA1761" s="190" t="str">
        <f t="shared" si="2504"/>
        <v>AA$18</v>
      </c>
      <c r="AB1761" s="190" t="str">
        <f t="shared" si="2504"/>
        <v>AB$18</v>
      </c>
      <c r="AC1761" s="190" t="str">
        <f t="shared" si="2504"/>
        <v>AC$18</v>
      </c>
      <c r="AD1761" s="190" t="str">
        <f t="shared" si="2504"/>
        <v>AD$18</v>
      </c>
      <c r="AE1761" s="190" t="str">
        <f t="shared" si="2504"/>
        <v>AE$18</v>
      </c>
      <c r="AF1761" s="190" t="str">
        <f t="shared" si="2504"/>
        <v>AF$18</v>
      </c>
      <c r="AG1761" s="190" t="str">
        <f t="shared" si="2504"/>
        <v>AG$18</v>
      </c>
      <c r="AH1761" s="190" t="str">
        <f t="shared" si="2504"/>
        <v>AH$18</v>
      </c>
      <c r="AI1761" s="190" t="str">
        <f t="shared" si="2504"/>
        <v>AI$18</v>
      </c>
      <c r="AJ1761" s="190" t="str">
        <f t="shared" si="2504"/>
        <v>AJ$18</v>
      </c>
      <c r="AK1761" s="190" t="str">
        <f t="shared" si="2504"/>
        <v>AK$18</v>
      </c>
      <c r="AL1761" s="190" t="str">
        <f t="shared" si="2504"/>
        <v>AL$18</v>
      </c>
      <c r="AM1761" s="190" t="str">
        <f t="shared" si="2504"/>
        <v>AM$18</v>
      </c>
      <c r="AN1761" s="190" t="str">
        <f t="shared" si="2504"/>
        <v>AN$18</v>
      </c>
      <c r="AO1761" s="190" t="str">
        <f t="shared" si="2504"/>
        <v>AO$18</v>
      </c>
      <c r="AP1761" s="190" t="str">
        <f t="shared" si="2504"/>
        <v>AP$18</v>
      </c>
      <c r="AQ1761" s="190" t="str">
        <f t="shared" si="2504"/>
        <v>AQ$18</v>
      </c>
      <c r="AR1761" s="190" t="str">
        <f t="shared" si="2504"/>
        <v>AR$18</v>
      </c>
      <c r="AS1761" s="190" t="str">
        <f t="shared" si="2504"/>
        <v>AS$18</v>
      </c>
      <c r="AT1761" s="190" t="str">
        <f t="shared" si="2504"/>
        <v>AT$18</v>
      </c>
      <c r="AU1761" s="190" t="str">
        <f t="shared" si="2504"/>
        <v>AU$18</v>
      </c>
      <c r="AV1761" s="190" t="str">
        <f t="shared" si="2504"/>
        <v>AV$18</v>
      </c>
      <c r="AW1761" s="190" t="str">
        <f t="shared" si="2504"/>
        <v>AW$18</v>
      </c>
      <c r="AX1761" s="190" t="str">
        <f t="shared" si="2504"/>
        <v>AX$18</v>
      </c>
      <c r="AY1761" s="190" t="str">
        <f t="shared" ref="AY1761:CD1761" si="2505">AY$22</f>
        <v>AY$18</v>
      </c>
      <c r="AZ1761" s="190" t="str">
        <f t="shared" si="2505"/>
        <v>AZ$18</v>
      </c>
      <c r="BA1761" s="190" t="str">
        <f t="shared" si="2505"/>
        <v>BA$18</v>
      </c>
      <c r="BB1761" s="190" t="str">
        <f t="shared" si="2505"/>
        <v>BB$18</v>
      </c>
      <c r="BC1761" s="190" t="str">
        <f t="shared" si="2505"/>
        <v>BC$18</v>
      </c>
      <c r="BD1761" s="190" t="str">
        <f t="shared" si="2505"/>
        <v>BD$18</v>
      </c>
      <c r="BE1761" s="190" t="str">
        <f t="shared" si="2505"/>
        <v>BE$18</v>
      </c>
      <c r="BF1761" s="190" t="str">
        <f t="shared" si="2505"/>
        <v>BF$18</v>
      </c>
      <c r="BG1761" s="190" t="str">
        <f t="shared" si="2505"/>
        <v>BG$18</v>
      </c>
      <c r="BH1761" s="190" t="str">
        <f t="shared" si="2505"/>
        <v>BH$18</v>
      </c>
      <c r="BI1761" s="190" t="str">
        <f t="shared" si="2505"/>
        <v>BI$18</v>
      </c>
      <c r="BJ1761" s="190" t="str">
        <f t="shared" si="2505"/>
        <v>BJ$18</v>
      </c>
      <c r="BK1761" s="190" t="str">
        <f t="shared" si="2505"/>
        <v>BK$18</v>
      </c>
      <c r="BL1761" s="190" t="str">
        <f t="shared" si="2505"/>
        <v>BL$18</v>
      </c>
      <c r="BM1761" s="190" t="str">
        <f t="shared" si="2505"/>
        <v>BM$18</v>
      </c>
      <c r="BN1761" s="190" t="str">
        <f t="shared" si="2505"/>
        <v>BN$18</v>
      </c>
      <c r="BO1761" s="190" t="str">
        <f t="shared" si="2505"/>
        <v>BO$18</v>
      </c>
      <c r="BP1761" s="190" t="str">
        <f t="shared" si="2505"/>
        <v>BP$18</v>
      </c>
      <c r="BQ1761" s="190" t="str">
        <f t="shared" si="2505"/>
        <v>BQ$18</v>
      </c>
      <c r="BR1761" s="190" t="str">
        <f t="shared" si="2505"/>
        <v>BR$18</v>
      </c>
      <c r="BS1761" s="190" t="str">
        <f t="shared" si="2505"/>
        <v>BS$18</v>
      </c>
      <c r="BT1761" s="190" t="str">
        <f t="shared" si="2505"/>
        <v>BT$18</v>
      </c>
      <c r="BU1761" s="190" t="str">
        <f t="shared" si="2505"/>
        <v>BU$18</v>
      </c>
      <c r="BV1761" s="190" t="str">
        <f t="shared" si="2505"/>
        <v>BV$18</v>
      </c>
      <c r="BW1761" s="190" t="str">
        <f t="shared" si="2505"/>
        <v>BW$18</v>
      </c>
      <c r="BX1761" s="190" t="str">
        <f t="shared" si="2505"/>
        <v>BX$18</v>
      </c>
      <c r="BY1761" s="190" t="str">
        <f t="shared" si="2505"/>
        <v>BY$18</v>
      </c>
      <c r="BZ1761" s="190" t="str">
        <f t="shared" si="2505"/>
        <v>BZ$18</v>
      </c>
      <c r="CA1761" s="190" t="str">
        <f t="shared" si="2505"/>
        <v>CA$18</v>
      </c>
      <c r="CB1761" s="190" t="str">
        <f t="shared" si="2505"/>
        <v>CB$18</v>
      </c>
      <c r="CC1761" s="190" t="str">
        <f t="shared" si="2505"/>
        <v>CC$18</v>
      </c>
      <c r="CD1761" s="190" t="str">
        <f t="shared" si="2505"/>
        <v>CD$18</v>
      </c>
      <c r="CE1761" s="190" t="str">
        <f t="shared" ref="CE1761:CL1761" si="2506">CE$22</f>
        <v>CE$18</v>
      </c>
      <c r="CF1761" s="190" t="str">
        <f t="shared" si="2506"/>
        <v>CF$18</v>
      </c>
      <c r="CG1761" s="190" t="str">
        <f t="shared" si="2506"/>
        <v>CG$18</v>
      </c>
      <c r="CH1761" s="190" t="str">
        <f t="shared" si="2506"/>
        <v>CH$18</v>
      </c>
      <c r="CI1761" s="190" t="str">
        <f t="shared" si="2506"/>
        <v>CI$18</v>
      </c>
      <c r="CJ1761" s="190" t="str">
        <f t="shared" si="2506"/>
        <v>CJ$18</v>
      </c>
      <c r="CK1761" s="190" t="str">
        <f t="shared" si="2506"/>
        <v>CK$18</v>
      </c>
      <c r="CL1761" s="190" t="str">
        <f t="shared" si="2506"/>
        <v>CL$18</v>
      </c>
      <c r="CN1761" s="201"/>
      <c r="CO1761" s="190" t="str">
        <f t="shared" ref="CO1761:DL1761" si="2507">CO$22</f>
        <v>CO$18</v>
      </c>
      <c r="CP1761" s="190" t="str">
        <f t="shared" si="2507"/>
        <v>CP$18</v>
      </c>
      <c r="CQ1761" s="190" t="str">
        <f t="shared" si="2507"/>
        <v>CQ$18</v>
      </c>
      <c r="CR1761" s="190" t="str">
        <f t="shared" si="2507"/>
        <v>CR$18</v>
      </c>
      <c r="CS1761" s="190" t="str">
        <f t="shared" si="2507"/>
        <v>CS$18</v>
      </c>
      <c r="CT1761" s="190" t="str">
        <f t="shared" si="2507"/>
        <v>CT$18</v>
      </c>
      <c r="CU1761" s="190" t="str">
        <f t="shared" si="2507"/>
        <v>CU$18</v>
      </c>
      <c r="CV1761" s="190" t="str">
        <f t="shared" si="2507"/>
        <v>CV$18</v>
      </c>
      <c r="CW1761" s="190" t="str">
        <f t="shared" si="2507"/>
        <v>CW$18</v>
      </c>
      <c r="CX1761" s="190" t="str">
        <f t="shared" si="2507"/>
        <v>CX$18</v>
      </c>
      <c r="CY1761" s="190" t="str">
        <f t="shared" si="2507"/>
        <v>CY$18</v>
      </c>
      <c r="CZ1761" s="190" t="str">
        <f t="shared" si="2507"/>
        <v>CZ$18</v>
      </c>
      <c r="DA1761" s="190" t="str">
        <f t="shared" si="2507"/>
        <v>DA$18</v>
      </c>
      <c r="DB1761" s="190" t="str">
        <f t="shared" si="2507"/>
        <v>DB$18</v>
      </c>
      <c r="DC1761" s="190" t="str">
        <f t="shared" si="2507"/>
        <v>DC$18</v>
      </c>
      <c r="DD1761" s="190" t="str">
        <f t="shared" si="2507"/>
        <v>DD$18</v>
      </c>
      <c r="DE1761" s="190" t="str">
        <f t="shared" si="2507"/>
        <v>DE$18</v>
      </c>
      <c r="DF1761" s="190" t="str">
        <f t="shared" si="2507"/>
        <v>DF$18</v>
      </c>
      <c r="DG1761" s="190" t="str">
        <f t="shared" si="2507"/>
        <v>DG$18</v>
      </c>
      <c r="DH1761" s="190" t="str">
        <f t="shared" si="2507"/>
        <v>DH$18</v>
      </c>
      <c r="DI1761" s="190" t="str">
        <f t="shared" si="2507"/>
        <v>DI$18</v>
      </c>
      <c r="DJ1761" s="190" t="str">
        <f t="shared" si="2507"/>
        <v>DJ$18</v>
      </c>
      <c r="DK1761" s="190" t="str">
        <f t="shared" si="2507"/>
        <v>DK$18</v>
      </c>
      <c r="DL1761" s="190" t="str">
        <f t="shared" si="2507"/>
        <v>DL$18</v>
      </c>
    </row>
    <row r="1762" spans="1:116" x14ac:dyDescent="0.4">
      <c r="A1762" s="174"/>
      <c r="E1762" s="8"/>
      <c r="G1762" s="175" t="s">
        <v>464</v>
      </c>
      <c r="H1762" s="200"/>
      <c r="I1762" s="201"/>
      <c r="J1762" s="201"/>
      <c r="K1762" s="202"/>
      <c r="L1762" s="202"/>
      <c r="M1762" s="202"/>
      <c r="N1762" s="202"/>
      <c r="O1762" s="202"/>
      <c r="P1762" s="202"/>
      <c r="R1762" s="202"/>
      <c r="S1762" s="190" t="str">
        <f t="shared" ref="S1762:AX1762" si="2508">S$23</f>
        <v>S$19</v>
      </c>
      <c r="T1762" s="190" t="str">
        <f t="shared" si="2508"/>
        <v>T$19</v>
      </c>
      <c r="U1762" s="190" t="str">
        <f t="shared" si="2508"/>
        <v>U$19</v>
      </c>
      <c r="V1762" s="190" t="str">
        <f t="shared" si="2508"/>
        <v>V$19</v>
      </c>
      <c r="W1762" s="190" t="str">
        <f t="shared" si="2508"/>
        <v>W$19</v>
      </c>
      <c r="X1762" s="190" t="str">
        <f t="shared" si="2508"/>
        <v>X$19</v>
      </c>
      <c r="Y1762" s="190" t="str">
        <f t="shared" si="2508"/>
        <v>Y$19</v>
      </c>
      <c r="Z1762" s="190" t="str">
        <f t="shared" si="2508"/>
        <v>Z$19</v>
      </c>
      <c r="AA1762" s="190" t="str">
        <f t="shared" si="2508"/>
        <v>AA$19</v>
      </c>
      <c r="AB1762" s="190" t="str">
        <f t="shared" si="2508"/>
        <v>AB$19</v>
      </c>
      <c r="AC1762" s="190" t="str">
        <f t="shared" si="2508"/>
        <v>AC$19</v>
      </c>
      <c r="AD1762" s="190" t="str">
        <f t="shared" si="2508"/>
        <v>AD$19</v>
      </c>
      <c r="AE1762" s="190" t="str">
        <f t="shared" si="2508"/>
        <v>AE$19</v>
      </c>
      <c r="AF1762" s="190" t="str">
        <f t="shared" si="2508"/>
        <v>AF$19</v>
      </c>
      <c r="AG1762" s="190" t="str">
        <f t="shared" si="2508"/>
        <v>AG$19</v>
      </c>
      <c r="AH1762" s="190" t="str">
        <f t="shared" si="2508"/>
        <v>AH$19</v>
      </c>
      <c r="AI1762" s="190" t="str">
        <f t="shared" si="2508"/>
        <v>AI$19</v>
      </c>
      <c r="AJ1762" s="190" t="str">
        <f t="shared" si="2508"/>
        <v>AJ$19</v>
      </c>
      <c r="AK1762" s="190" t="str">
        <f t="shared" si="2508"/>
        <v>AK$19</v>
      </c>
      <c r="AL1762" s="190" t="str">
        <f t="shared" si="2508"/>
        <v>AL$19</v>
      </c>
      <c r="AM1762" s="190" t="str">
        <f t="shared" si="2508"/>
        <v>AM$19</v>
      </c>
      <c r="AN1762" s="190" t="str">
        <f t="shared" si="2508"/>
        <v>AN$19</v>
      </c>
      <c r="AO1762" s="190" t="str">
        <f t="shared" si="2508"/>
        <v>AO$19</v>
      </c>
      <c r="AP1762" s="190" t="str">
        <f t="shared" si="2508"/>
        <v>AP$19</v>
      </c>
      <c r="AQ1762" s="190" t="str">
        <f t="shared" si="2508"/>
        <v>AQ$19</v>
      </c>
      <c r="AR1762" s="190" t="str">
        <f t="shared" si="2508"/>
        <v>AR$19</v>
      </c>
      <c r="AS1762" s="190" t="str">
        <f t="shared" si="2508"/>
        <v>AS$19</v>
      </c>
      <c r="AT1762" s="190" t="str">
        <f t="shared" si="2508"/>
        <v>AT$19</v>
      </c>
      <c r="AU1762" s="190" t="str">
        <f t="shared" si="2508"/>
        <v>AU$19</v>
      </c>
      <c r="AV1762" s="190" t="str">
        <f t="shared" si="2508"/>
        <v>AV$19</v>
      </c>
      <c r="AW1762" s="190" t="str">
        <f t="shared" si="2508"/>
        <v>AW$19</v>
      </c>
      <c r="AX1762" s="190" t="str">
        <f t="shared" si="2508"/>
        <v>AX$19</v>
      </c>
      <c r="AY1762" s="190" t="str">
        <f t="shared" ref="AY1762:CD1762" si="2509">AY$23</f>
        <v>AY$19</v>
      </c>
      <c r="AZ1762" s="190" t="str">
        <f t="shared" si="2509"/>
        <v>AZ$19</v>
      </c>
      <c r="BA1762" s="190" t="str">
        <f t="shared" si="2509"/>
        <v>BA$19</v>
      </c>
      <c r="BB1762" s="190" t="str">
        <f t="shared" si="2509"/>
        <v>BB$19</v>
      </c>
      <c r="BC1762" s="190" t="str">
        <f t="shared" si="2509"/>
        <v>BC$19</v>
      </c>
      <c r="BD1762" s="190" t="str">
        <f t="shared" si="2509"/>
        <v>BD$19</v>
      </c>
      <c r="BE1762" s="190" t="str">
        <f t="shared" si="2509"/>
        <v>BE$19</v>
      </c>
      <c r="BF1762" s="190" t="str">
        <f t="shared" si="2509"/>
        <v>BF$19</v>
      </c>
      <c r="BG1762" s="190" t="str">
        <f t="shared" si="2509"/>
        <v>BG$19</v>
      </c>
      <c r="BH1762" s="190" t="str">
        <f t="shared" si="2509"/>
        <v>BH$19</v>
      </c>
      <c r="BI1762" s="190" t="str">
        <f t="shared" si="2509"/>
        <v>BI$19</v>
      </c>
      <c r="BJ1762" s="190" t="str">
        <f t="shared" si="2509"/>
        <v>BJ$19</v>
      </c>
      <c r="BK1762" s="190" t="str">
        <f t="shared" si="2509"/>
        <v>BK$19</v>
      </c>
      <c r="BL1762" s="190" t="str">
        <f t="shared" si="2509"/>
        <v>BL$19</v>
      </c>
      <c r="BM1762" s="190" t="str">
        <f t="shared" si="2509"/>
        <v>BM$19</v>
      </c>
      <c r="BN1762" s="190" t="str">
        <f t="shared" si="2509"/>
        <v>BN$19</v>
      </c>
      <c r="BO1762" s="190" t="str">
        <f t="shared" si="2509"/>
        <v>BO$19</v>
      </c>
      <c r="BP1762" s="190" t="str">
        <f t="shared" si="2509"/>
        <v>BP$19</v>
      </c>
      <c r="BQ1762" s="190" t="str">
        <f t="shared" si="2509"/>
        <v>BQ$19</v>
      </c>
      <c r="BR1762" s="190" t="str">
        <f t="shared" si="2509"/>
        <v>BR$19</v>
      </c>
      <c r="BS1762" s="190" t="str">
        <f t="shared" si="2509"/>
        <v>BS$19</v>
      </c>
      <c r="BT1762" s="190" t="str">
        <f t="shared" si="2509"/>
        <v>BT$19</v>
      </c>
      <c r="BU1762" s="190" t="str">
        <f t="shared" si="2509"/>
        <v>BU$19</v>
      </c>
      <c r="BV1762" s="190" t="str">
        <f t="shared" si="2509"/>
        <v>BV$19</v>
      </c>
      <c r="BW1762" s="190" t="str">
        <f t="shared" si="2509"/>
        <v>BW$19</v>
      </c>
      <c r="BX1762" s="190" t="str">
        <f t="shared" si="2509"/>
        <v>BX$19</v>
      </c>
      <c r="BY1762" s="190" t="str">
        <f t="shared" si="2509"/>
        <v>BY$19</v>
      </c>
      <c r="BZ1762" s="190" t="str">
        <f t="shared" si="2509"/>
        <v>BZ$19</v>
      </c>
      <c r="CA1762" s="190" t="str">
        <f t="shared" si="2509"/>
        <v>CA$19</v>
      </c>
      <c r="CB1762" s="190" t="str">
        <f t="shared" si="2509"/>
        <v>CB$19</v>
      </c>
      <c r="CC1762" s="190" t="str">
        <f t="shared" si="2509"/>
        <v>CC$19</v>
      </c>
      <c r="CD1762" s="190" t="str">
        <f t="shared" si="2509"/>
        <v>CD$19</v>
      </c>
      <c r="CE1762" s="190" t="str">
        <f t="shared" ref="CE1762:CL1762" si="2510">CE$23</f>
        <v>CE$19</v>
      </c>
      <c r="CF1762" s="190" t="str">
        <f t="shared" si="2510"/>
        <v>CF$19</v>
      </c>
      <c r="CG1762" s="190" t="str">
        <f t="shared" si="2510"/>
        <v>CG$19</v>
      </c>
      <c r="CH1762" s="190" t="str">
        <f t="shared" si="2510"/>
        <v>CH$19</v>
      </c>
      <c r="CI1762" s="190" t="str">
        <f t="shared" si="2510"/>
        <v>CI$19</v>
      </c>
      <c r="CJ1762" s="190" t="str">
        <f t="shared" si="2510"/>
        <v>CJ$19</v>
      </c>
      <c r="CK1762" s="190" t="str">
        <f t="shared" si="2510"/>
        <v>CK$19</v>
      </c>
      <c r="CL1762" s="190" t="str">
        <f t="shared" si="2510"/>
        <v>CL$19</v>
      </c>
      <c r="CN1762" s="201"/>
      <c r="CO1762" s="190" t="str">
        <f t="shared" ref="CO1762:DL1762" si="2511">CO$23</f>
        <v>CO$19</v>
      </c>
      <c r="CP1762" s="190" t="str">
        <f t="shared" si="2511"/>
        <v>CP$19</v>
      </c>
      <c r="CQ1762" s="190" t="str">
        <f t="shared" si="2511"/>
        <v>CQ$19</v>
      </c>
      <c r="CR1762" s="190" t="str">
        <f t="shared" si="2511"/>
        <v>CR$19</v>
      </c>
      <c r="CS1762" s="190" t="str">
        <f t="shared" si="2511"/>
        <v>CS$19</v>
      </c>
      <c r="CT1762" s="190" t="str">
        <f t="shared" si="2511"/>
        <v>CT$19</v>
      </c>
      <c r="CU1762" s="190" t="str">
        <f t="shared" si="2511"/>
        <v>CU$19</v>
      </c>
      <c r="CV1762" s="190" t="str">
        <f t="shared" si="2511"/>
        <v>CV$19</v>
      </c>
      <c r="CW1762" s="190" t="str">
        <f t="shared" si="2511"/>
        <v>CW$19</v>
      </c>
      <c r="CX1762" s="190" t="str">
        <f t="shared" si="2511"/>
        <v>CX$19</v>
      </c>
      <c r="CY1762" s="190" t="str">
        <f t="shared" si="2511"/>
        <v>CY$19</v>
      </c>
      <c r="CZ1762" s="190" t="str">
        <f t="shared" si="2511"/>
        <v>CZ$19</v>
      </c>
      <c r="DA1762" s="190" t="str">
        <f t="shared" si="2511"/>
        <v>DA$19</v>
      </c>
      <c r="DB1762" s="190" t="str">
        <f t="shared" si="2511"/>
        <v>DB$19</v>
      </c>
      <c r="DC1762" s="190" t="str">
        <f t="shared" si="2511"/>
        <v>DC$19</v>
      </c>
      <c r="DD1762" s="190" t="str">
        <f t="shared" si="2511"/>
        <v>DD$19</v>
      </c>
      <c r="DE1762" s="190" t="str">
        <f t="shared" si="2511"/>
        <v>DE$19</v>
      </c>
      <c r="DF1762" s="190" t="str">
        <f t="shared" si="2511"/>
        <v>DF$19</v>
      </c>
      <c r="DG1762" s="190" t="str">
        <f t="shared" si="2511"/>
        <v>DG$19</v>
      </c>
      <c r="DH1762" s="190" t="str">
        <f t="shared" si="2511"/>
        <v>DH$19</v>
      </c>
      <c r="DI1762" s="190" t="str">
        <f t="shared" si="2511"/>
        <v>DI$19</v>
      </c>
      <c r="DJ1762" s="190" t="str">
        <f t="shared" si="2511"/>
        <v>DJ$19</v>
      </c>
      <c r="DK1762" s="190" t="str">
        <f t="shared" si="2511"/>
        <v>DK$19</v>
      </c>
      <c r="DL1762" s="190" t="str">
        <f t="shared" si="2511"/>
        <v>DL$19</v>
      </c>
    </row>
    <row r="1763" spans="1:116" x14ac:dyDescent="0.4">
      <c r="A1763" s="31" t="s">
        <v>218</v>
      </c>
      <c r="B1763" s="31" t="s">
        <v>243</v>
      </c>
      <c r="C1763" s="31"/>
      <c r="D1763" t="s">
        <v>529</v>
      </c>
      <c r="E1763" s="8" t="str">
        <f t="shared" ref="E1763:E1772" si="2512">ROW()&amp;" "&amp;D1763</f>
        <v>1763 FCCA-F</v>
      </c>
      <c r="F1763" t="s">
        <v>530</v>
      </c>
      <c r="G1763" s="70" t="s">
        <v>531</v>
      </c>
      <c r="H1763" s="48"/>
      <c r="I1763" s="297"/>
      <c r="J1763" s="297"/>
      <c r="K1763" s="48"/>
      <c r="L1763" s="48"/>
      <c r="M1763" s="48"/>
      <c r="N1763" s="48"/>
      <c r="O1763" s="48"/>
      <c r="P1763" s="48"/>
      <c r="R1763" s="70"/>
      <c r="S1763" s="298"/>
      <c r="T1763" s="298"/>
      <c r="U1763" s="298"/>
      <c r="V1763" s="298"/>
      <c r="W1763" s="298"/>
      <c r="X1763" s="298"/>
      <c r="Y1763" s="298"/>
      <c r="Z1763" s="298"/>
      <c r="AA1763" s="298"/>
      <c r="AB1763" s="298"/>
      <c r="AC1763" s="298"/>
      <c r="AD1763" s="298"/>
      <c r="AE1763" s="298"/>
      <c r="AF1763" s="298"/>
      <c r="AG1763" s="298"/>
      <c r="AH1763" s="298"/>
      <c r="AI1763" s="298"/>
      <c r="AJ1763" s="298"/>
      <c r="AK1763" s="298"/>
      <c r="AL1763" s="298"/>
      <c r="AM1763" s="298"/>
      <c r="AN1763" s="298"/>
      <c r="AO1763" s="298"/>
      <c r="AP1763" s="298"/>
      <c r="AQ1763" s="298"/>
      <c r="AR1763" s="298"/>
      <c r="AS1763" s="298"/>
      <c r="AT1763" s="298"/>
      <c r="AU1763" s="298"/>
      <c r="AV1763" s="298"/>
      <c r="AW1763" s="298"/>
      <c r="AX1763" s="298"/>
      <c r="AY1763" s="298"/>
      <c r="AZ1763" s="298"/>
      <c r="BA1763" s="298"/>
      <c r="BB1763" s="298"/>
      <c r="BC1763" s="298"/>
      <c r="BD1763" s="298"/>
      <c r="BE1763" s="298"/>
      <c r="BF1763" s="298"/>
      <c r="BG1763" s="298"/>
      <c r="BH1763" s="298"/>
      <c r="BI1763" s="298"/>
      <c r="BJ1763" s="298"/>
      <c r="BK1763" s="298"/>
      <c r="BL1763" s="298"/>
      <c r="BM1763" s="298"/>
      <c r="BN1763" s="298"/>
      <c r="BO1763" s="298"/>
      <c r="BP1763" s="298"/>
      <c r="BQ1763" s="298"/>
      <c r="BR1763" s="298"/>
      <c r="BS1763" s="298"/>
      <c r="BT1763" s="298"/>
      <c r="BU1763" s="298"/>
      <c r="BV1763" s="298"/>
      <c r="BW1763" s="298"/>
      <c r="BX1763" s="298"/>
      <c r="BY1763" s="298"/>
      <c r="BZ1763" s="298"/>
      <c r="CA1763" s="298"/>
      <c r="CB1763" s="298"/>
      <c r="CC1763" s="298"/>
      <c r="CD1763" s="298"/>
      <c r="CE1763" s="298"/>
      <c r="CF1763" s="298"/>
      <c r="CG1763" s="298"/>
      <c r="CH1763" s="298"/>
      <c r="CI1763" s="298"/>
      <c r="CJ1763" s="298"/>
      <c r="CK1763" s="298"/>
      <c r="CL1763" s="298"/>
      <c r="CN1763" s="297"/>
      <c r="CO1763" s="298"/>
      <c r="CP1763" s="298"/>
      <c r="CQ1763" s="298"/>
      <c r="CR1763" s="298"/>
      <c r="CS1763" s="298"/>
      <c r="CT1763" s="298"/>
      <c r="CU1763" s="298"/>
      <c r="CV1763" s="298"/>
      <c r="CW1763" s="298"/>
      <c r="CX1763" s="298"/>
      <c r="CY1763" s="298"/>
      <c r="CZ1763" s="298"/>
      <c r="DA1763" s="298"/>
      <c r="DB1763" s="298"/>
      <c r="DC1763" s="298"/>
      <c r="DD1763" s="298"/>
      <c r="DE1763" s="298"/>
      <c r="DF1763" s="298"/>
      <c r="DG1763" s="298"/>
      <c r="DH1763" s="298"/>
      <c r="DI1763" s="298"/>
      <c r="DJ1763" s="298"/>
      <c r="DK1763" s="298"/>
      <c r="DL1763" s="298"/>
    </row>
    <row r="1764" spans="1:116" x14ac:dyDescent="0.4">
      <c r="B1764" t="str">
        <f>E1764</f>
        <v>1764 FCCA-F</v>
      </c>
      <c r="C1764" t="s">
        <v>224</v>
      </c>
      <c r="D1764" t="s">
        <v>529</v>
      </c>
      <c r="E1764" s="8" t="str">
        <f t="shared" si="2512"/>
        <v>1764 FCCA-F</v>
      </c>
      <c r="G1764" s="125" t="str">
        <f>"Current asset - "&amp;(SUBSTITUTE(G1763,":",""))</f>
        <v>Current asset - Fixed constant current asset</v>
      </c>
      <c r="J1764" s="74">
        <v>1000</v>
      </c>
      <c r="K1764" s="53">
        <f t="shared" ref="K1764:P1764" si="2513">SUMIF($4:$4,K$2,1764:1764)</f>
        <v>1000</v>
      </c>
      <c r="L1764" s="53">
        <f t="shared" si="2513"/>
        <v>1000</v>
      </c>
      <c r="M1764" s="53">
        <f t="shared" si="2513"/>
        <v>1000</v>
      </c>
      <c r="N1764" s="53">
        <f t="shared" si="2513"/>
        <v>1000</v>
      </c>
      <c r="O1764" s="53">
        <f t="shared" si="2513"/>
        <v>1000</v>
      </c>
      <c r="P1764" s="53">
        <f t="shared" si="2513"/>
        <v>1000</v>
      </c>
      <c r="R1764" s="24">
        <f>$J1764</f>
        <v>1000</v>
      </c>
      <c r="S1764" s="80">
        <f>R1764</f>
        <v>1000</v>
      </c>
      <c r="T1764" s="80">
        <f t="shared" ref="T1764:CE1764" si="2514">S1764</f>
        <v>1000</v>
      </c>
      <c r="U1764" s="80">
        <f t="shared" si="2514"/>
        <v>1000</v>
      </c>
      <c r="V1764" s="80">
        <f t="shared" si="2514"/>
        <v>1000</v>
      </c>
      <c r="W1764" s="80">
        <f t="shared" si="2514"/>
        <v>1000</v>
      </c>
      <c r="X1764" s="80">
        <f t="shared" si="2514"/>
        <v>1000</v>
      </c>
      <c r="Y1764" s="80">
        <f t="shared" si="2514"/>
        <v>1000</v>
      </c>
      <c r="Z1764" s="80">
        <f t="shared" si="2514"/>
        <v>1000</v>
      </c>
      <c r="AA1764" s="80">
        <f t="shared" si="2514"/>
        <v>1000</v>
      </c>
      <c r="AB1764" s="80">
        <f t="shared" si="2514"/>
        <v>1000</v>
      </c>
      <c r="AC1764" s="80">
        <f t="shared" si="2514"/>
        <v>1000</v>
      </c>
      <c r="AD1764" s="80">
        <f t="shared" si="2514"/>
        <v>1000</v>
      </c>
      <c r="AE1764" s="80">
        <f t="shared" si="2514"/>
        <v>1000</v>
      </c>
      <c r="AF1764" s="80">
        <f t="shared" si="2514"/>
        <v>1000</v>
      </c>
      <c r="AG1764" s="80">
        <f t="shared" si="2514"/>
        <v>1000</v>
      </c>
      <c r="AH1764" s="80">
        <f t="shared" si="2514"/>
        <v>1000</v>
      </c>
      <c r="AI1764" s="80">
        <f t="shared" si="2514"/>
        <v>1000</v>
      </c>
      <c r="AJ1764" s="80">
        <f t="shared" si="2514"/>
        <v>1000</v>
      </c>
      <c r="AK1764" s="80">
        <f t="shared" si="2514"/>
        <v>1000</v>
      </c>
      <c r="AL1764" s="80">
        <f t="shared" si="2514"/>
        <v>1000</v>
      </c>
      <c r="AM1764" s="80">
        <f t="shared" si="2514"/>
        <v>1000</v>
      </c>
      <c r="AN1764" s="80">
        <f t="shared" si="2514"/>
        <v>1000</v>
      </c>
      <c r="AO1764" s="80">
        <f t="shared" si="2514"/>
        <v>1000</v>
      </c>
      <c r="AP1764" s="80">
        <f t="shared" si="2514"/>
        <v>1000</v>
      </c>
      <c r="AQ1764" s="80">
        <f t="shared" si="2514"/>
        <v>1000</v>
      </c>
      <c r="AR1764" s="80">
        <f t="shared" si="2514"/>
        <v>1000</v>
      </c>
      <c r="AS1764" s="80">
        <f t="shared" si="2514"/>
        <v>1000</v>
      </c>
      <c r="AT1764" s="80">
        <f t="shared" si="2514"/>
        <v>1000</v>
      </c>
      <c r="AU1764" s="80">
        <f t="shared" si="2514"/>
        <v>1000</v>
      </c>
      <c r="AV1764" s="80">
        <f t="shared" si="2514"/>
        <v>1000</v>
      </c>
      <c r="AW1764" s="80">
        <f t="shared" si="2514"/>
        <v>1000</v>
      </c>
      <c r="AX1764" s="80">
        <f t="shared" si="2514"/>
        <v>1000</v>
      </c>
      <c r="AY1764" s="80">
        <f t="shared" si="2514"/>
        <v>1000</v>
      </c>
      <c r="AZ1764" s="80">
        <f t="shared" si="2514"/>
        <v>1000</v>
      </c>
      <c r="BA1764" s="80">
        <f t="shared" si="2514"/>
        <v>1000</v>
      </c>
      <c r="BB1764" s="80">
        <f t="shared" si="2514"/>
        <v>1000</v>
      </c>
      <c r="BC1764" s="80">
        <f t="shared" si="2514"/>
        <v>1000</v>
      </c>
      <c r="BD1764" s="80">
        <f t="shared" si="2514"/>
        <v>1000</v>
      </c>
      <c r="BE1764" s="80">
        <f t="shared" si="2514"/>
        <v>1000</v>
      </c>
      <c r="BF1764" s="80">
        <f t="shared" si="2514"/>
        <v>1000</v>
      </c>
      <c r="BG1764" s="80">
        <f t="shared" si="2514"/>
        <v>1000</v>
      </c>
      <c r="BH1764" s="80">
        <f t="shared" si="2514"/>
        <v>1000</v>
      </c>
      <c r="BI1764" s="80">
        <f t="shared" si="2514"/>
        <v>1000</v>
      </c>
      <c r="BJ1764" s="80">
        <f t="shared" si="2514"/>
        <v>1000</v>
      </c>
      <c r="BK1764" s="80">
        <f t="shared" si="2514"/>
        <v>1000</v>
      </c>
      <c r="BL1764" s="80">
        <f t="shared" si="2514"/>
        <v>1000</v>
      </c>
      <c r="BM1764" s="80">
        <f t="shared" si="2514"/>
        <v>1000</v>
      </c>
      <c r="BN1764" s="80">
        <f t="shared" si="2514"/>
        <v>1000</v>
      </c>
      <c r="BO1764" s="80">
        <f t="shared" si="2514"/>
        <v>1000</v>
      </c>
      <c r="BP1764" s="80">
        <f t="shared" si="2514"/>
        <v>1000</v>
      </c>
      <c r="BQ1764" s="80">
        <f t="shared" si="2514"/>
        <v>1000</v>
      </c>
      <c r="BR1764" s="80">
        <f t="shared" si="2514"/>
        <v>1000</v>
      </c>
      <c r="BS1764" s="80">
        <f t="shared" si="2514"/>
        <v>1000</v>
      </c>
      <c r="BT1764" s="80">
        <f t="shared" si="2514"/>
        <v>1000</v>
      </c>
      <c r="BU1764" s="80">
        <f t="shared" si="2514"/>
        <v>1000</v>
      </c>
      <c r="BV1764" s="80">
        <f t="shared" si="2514"/>
        <v>1000</v>
      </c>
      <c r="BW1764" s="80">
        <f t="shared" si="2514"/>
        <v>1000</v>
      </c>
      <c r="BX1764" s="80">
        <f t="shared" si="2514"/>
        <v>1000</v>
      </c>
      <c r="BY1764" s="80">
        <f t="shared" si="2514"/>
        <v>1000</v>
      </c>
      <c r="BZ1764" s="80">
        <f t="shared" si="2514"/>
        <v>1000</v>
      </c>
      <c r="CA1764" s="80">
        <f t="shared" si="2514"/>
        <v>1000</v>
      </c>
      <c r="CB1764" s="80">
        <f t="shared" si="2514"/>
        <v>1000</v>
      </c>
      <c r="CC1764" s="80">
        <f t="shared" si="2514"/>
        <v>1000</v>
      </c>
      <c r="CD1764" s="80">
        <f t="shared" si="2514"/>
        <v>1000</v>
      </c>
      <c r="CE1764" s="80">
        <f t="shared" si="2514"/>
        <v>1000</v>
      </c>
      <c r="CF1764" s="80">
        <f t="shared" ref="CF1764:CL1764" si="2515">CE1764</f>
        <v>1000</v>
      </c>
      <c r="CG1764" s="80">
        <f t="shared" si="2515"/>
        <v>1000</v>
      </c>
      <c r="CH1764" s="80">
        <f t="shared" si="2515"/>
        <v>1000</v>
      </c>
      <c r="CI1764" s="80">
        <f t="shared" si="2515"/>
        <v>1000</v>
      </c>
      <c r="CJ1764" s="80">
        <f t="shared" si="2515"/>
        <v>1000</v>
      </c>
      <c r="CK1764" s="80">
        <f t="shared" si="2515"/>
        <v>1000</v>
      </c>
      <c r="CL1764" s="80">
        <f t="shared" si="2515"/>
        <v>1000</v>
      </c>
      <c r="CN1764" s="74">
        <f>J1764</f>
        <v>1000</v>
      </c>
      <c r="CO1764" s="80">
        <f t="shared" ref="CO1764" si="2516">CN1764</f>
        <v>1000</v>
      </c>
      <c r="CP1764" s="80">
        <f t="shared" ref="CP1764" si="2517">CO1764</f>
        <v>1000</v>
      </c>
      <c r="CQ1764" s="80">
        <f t="shared" ref="CQ1764" si="2518">CP1764</f>
        <v>1000</v>
      </c>
      <c r="CR1764" s="80">
        <f t="shared" ref="CR1764" si="2519">CQ1764</f>
        <v>1000</v>
      </c>
      <c r="CS1764" s="80">
        <f t="shared" ref="CS1764" si="2520">CR1764</f>
        <v>1000</v>
      </c>
      <c r="CT1764" s="80">
        <f t="shared" ref="CT1764" si="2521">CS1764</f>
        <v>1000</v>
      </c>
      <c r="CU1764" s="80">
        <f t="shared" ref="CU1764" si="2522">CT1764</f>
        <v>1000</v>
      </c>
      <c r="CV1764" s="80">
        <f t="shared" ref="CV1764" si="2523">CU1764</f>
        <v>1000</v>
      </c>
      <c r="CW1764" s="80">
        <f t="shared" ref="CW1764" si="2524">CV1764</f>
        <v>1000</v>
      </c>
      <c r="CX1764" s="80">
        <f t="shared" ref="CX1764" si="2525">CW1764</f>
        <v>1000</v>
      </c>
      <c r="CY1764" s="80">
        <f t="shared" ref="CY1764" si="2526">CX1764</f>
        <v>1000</v>
      </c>
      <c r="CZ1764" s="80">
        <f t="shared" ref="CZ1764" si="2527">CY1764</f>
        <v>1000</v>
      </c>
      <c r="DA1764" s="80">
        <f t="shared" ref="DA1764" si="2528">CZ1764</f>
        <v>1000</v>
      </c>
      <c r="DB1764" s="80">
        <f t="shared" ref="DB1764" si="2529">DA1764</f>
        <v>1000</v>
      </c>
      <c r="DC1764" s="80">
        <f t="shared" ref="DC1764" si="2530">DB1764</f>
        <v>1000</v>
      </c>
      <c r="DD1764" s="80">
        <f t="shared" ref="DD1764" si="2531">DC1764</f>
        <v>1000</v>
      </c>
      <c r="DE1764" s="80">
        <f t="shared" ref="DE1764" si="2532">DD1764</f>
        <v>1000</v>
      </c>
      <c r="DF1764" s="80">
        <f t="shared" ref="DF1764" si="2533">DE1764</f>
        <v>1000</v>
      </c>
      <c r="DG1764" s="80">
        <f t="shared" ref="DG1764" si="2534">DF1764</f>
        <v>1000</v>
      </c>
      <c r="DH1764" s="80">
        <f t="shared" ref="DH1764" si="2535">DG1764</f>
        <v>1000</v>
      </c>
      <c r="DI1764" s="80">
        <f t="shared" ref="DI1764" si="2536">DH1764</f>
        <v>1000</v>
      </c>
      <c r="DJ1764" s="80">
        <f t="shared" ref="DJ1764" si="2537">DI1764</f>
        <v>1000</v>
      </c>
      <c r="DK1764" s="80">
        <f t="shared" ref="DK1764:DL1764" si="2538">DJ1764</f>
        <v>1000</v>
      </c>
      <c r="DL1764" s="80">
        <f t="shared" si="2538"/>
        <v>1000</v>
      </c>
    </row>
    <row r="1765" spans="1:116" x14ac:dyDescent="0.4">
      <c r="D1765" t="s">
        <v>529</v>
      </c>
      <c r="E1765" s="8" t="str">
        <f t="shared" si="2512"/>
        <v>1765 FCCA-F</v>
      </c>
      <c r="G1765" s="126"/>
      <c r="H1765" s="27"/>
      <c r="I1765" s="77"/>
      <c r="J1765" s="77"/>
      <c r="K1765" s="28"/>
      <c r="L1765" s="28"/>
      <c r="M1765" s="28"/>
      <c r="N1765" s="28"/>
      <c r="O1765" s="28"/>
      <c r="P1765" s="28"/>
      <c r="R1765" s="33"/>
      <c r="S1765" s="77"/>
      <c r="T1765" s="77"/>
      <c r="U1765" s="77"/>
      <c r="V1765" s="77"/>
      <c r="W1765" s="77"/>
      <c r="X1765" s="77"/>
      <c r="Y1765" s="77"/>
      <c r="Z1765" s="77"/>
      <c r="AA1765" s="77"/>
      <c r="AB1765" s="77"/>
      <c r="AC1765" s="77"/>
      <c r="AD1765" s="77"/>
      <c r="AE1765" s="77"/>
      <c r="AF1765" s="77"/>
      <c r="AG1765" s="77"/>
      <c r="AH1765" s="77"/>
      <c r="AI1765" s="77"/>
      <c r="AJ1765" s="77"/>
      <c r="AK1765" s="77"/>
      <c r="AL1765" s="77"/>
      <c r="AM1765" s="77"/>
      <c r="AN1765" s="77"/>
      <c r="AO1765" s="77"/>
      <c r="AP1765" s="77"/>
      <c r="AQ1765" s="77"/>
      <c r="AR1765" s="77"/>
      <c r="AS1765" s="77"/>
      <c r="AT1765" s="77"/>
      <c r="AU1765" s="77"/>
      <c r="AV1765" s="77"/>
      <c r="AW1765" s="77"/>
      <c r="AX1765" s="77"/>
      <c r="AY1765" s="77"/>
      <c r="AZ1765" s="77"/>
      <c r="BA1765" s="77"/>
      <c r="BB1765" s="77"/>
      <c r="BC1765" s="77"/>
      <c r="BD1765" s="77"/>
      <c r="BE1765" s="77"/>
      <c r="BF1765" s="77"/>
      <c r="BG1765" s="77"/>
      <c r="BH1765" s="77"/>
      <c r="BI1765" s="77"/>
      <c r="BJ1765" s="77"/>
      <c r="BK1765" s="77"/>
      <c r="BL1765" s="77"/>
      <c r="BM1765" s="77"/>
      <c r="BN1765" s="77"/>
      <c r="BO1765" s="77"/>
      <c r="BP1765" s="77"/>
      <c r="BQ1765" s="77"/>
      <c r="BR1765" s="77"/>
      <c r="BS1765" s="77"/>
      <c r="BT1765" s="77"/>
      <c r="BU1765" s="77"/>
      <c r="BV1765" s="77"/>
      <c r="BW1765" s="77"/>
      <c r="BX1765" s="77"/>
      <c r="BY1765" s="77"/>
      <c r="BZ1765" s="77"/>
      <c r="CA1765" s="77"/>
      <c r="CB1765" s="77"/>
      <c r="CC1765" s="77"/>
      <c r="CD1765" s="77"/>
      <c r="CE1765" s="77"/>
      <c r="CF1765" s="77"/>
      <c r="CG1765" s="77"/>
      <c r="CH1765" s="77"/>
      <c r="CI1765" s="77"/>
      <c r="CJ1765" s="77"/>
      <c r="CK1765" s="77"/>
      <c r="CL1765" s="77"/>
      <c r="CN1765" s="77"/>
      <c r="CO1765" s="77"/>
      <c r="CP1765" s="77"/>
      <c r="CQ1765" s="77"/>
      <c r="CR1765" s="77"/>
      <c r="CS1765" s="77"/>
      <c r="CT1765" s="77"/>
      <c r="CU1765" s="77"/>
      <c r="CV1765" s="77"/>
      <c r="CW1765" s="77"/>
      <c r="CX1765" s="77"/>
      <c r="CY1765" s="77"/>
      <c r="CZ1765" s="77"/>
      <c r="DA1765" s="77"/>
      <c r="DB1765" s="77"/>
      <c r="DC1765" s="77"/>
      <c r="DD1765" s="77"/>
      <c r="DE1765" s="77"/>
      <c r="DF1765" s="77"/>
      <c r="DG1765" s="77"/>
      <c r="DH1765" s="77"/>
      <c r="DI1765" s="77"/>
      <c r="DJ1765" s="77"/>
      <c r="DK1765" s="77"/>
      <c r="DL1765" s="77"/>
    </row>
    <row r="1766" spans="1:116" x14ac:dyDescent="0.4">
      <c r="C1766" t="s">
        <v>234</v>
      </c>
      <c r="D1766" t="s">
        <v>529</v>
      </c>
      <c r="E1766" s="8" t="str">
        <f t="shared" si="2512"/>
        <v>1766 FCCA-F</v>
      </c>
      <c r="G1766" s="125" t="str">
        <f>"Change in "&amp;G1764</f>
        <v>Change in Current asset - Fixed constant current asset</v>
      </c>
      <c r="I1766" s="74"/>
      <c r="J1766" s="74"/>
      <c r="K1766" s="53">
        <f t="shared" ref="K1766:P1766" si="2539">SUMIF($3:$3,K$2,1766:1766)</f>
        <v>0</v>
      </c>
      <c r="L1766" s="53">
        <f t="shared" si="2539"/>
        <v>0</v>
      </c>
      <c r="M1766" s="53">
        <f t="shared" si="2539"/>
        <v>0</v>
      </c>
      <c r="N1766" s="53">
        <f t="shared" si="2539"/>
        <v>0</v>
      </c>
      <c r="O1766" s="53">
        <f t="shared" si="2539"/>
        <v>0</v>
      </c>
      <c r="P1766" s="53">
        <f t="shared" si="2539"/>
        <v>0</v>
      </c>
      <c r="R1766" s="24"/>
      <c r="S1766" s="80">
        <f>R1764-S1764</f>
        <v>0</v>
      </c>
      <c r="T1766" s="80">
        <f t="shared" ref="T1766:CE1766" si="2540">S1764-T1764</f>
        <v>0</v>
      </c>
      <c r="U1766" s="80">
        <f t="shared" si="2540"/>
        <v>0</v>
      </c>
      <c r="V1766" s="80">
        <f t="shared" si="2540"/>
        <v>0</v>
      </c>
      <c r="W1766" s="80">
        <f t="shared" si="2540"/>
        <v>0</v>
      </c>
      <c r="X1766" s="80">
        <f t="shared" si="2540"/>
        <v>0</v>
      </c>
      <c r="Y1766" s="80">
        <f t="shared" si="2540"/>
        <v>0</v>
      </c>
      <c r="Z1766" s="80">
        <f t="shared" si="2540"/>
        <v>0</v>
      </c>
      <c r="AA1766" s="80">
        <f t="shared" si="2540"/>
        <v>0</v>
      </c>
      <c r="AB1766" s="80">
        <f t="shared" si="2540"/>
        <v>0</v>
      </c>
      <c r="AC1766" s="80">
        <f t="shared" si="2540"/>
        <v>0</v>
      </c>
      <c r="AD1766" s="80">
        <f t="shared" si="2540"/>
        <v>0</v>
      </c>
      <c r="AE1766" s="80">
        <f t="shared" si="2540"/>
        <v>0</v>
      </c>
      <c r="AF1766" s="80">
        <f t="shared" si="2540"/>
        <v>0</v>
      </c>
      <c r="AG1766" s="80">
        <f t="shared" si="2540"/>
        <v>0</v>
      </c>
      <c r="AH1766" s="80">
        <f t="shared" si="2540"/>
        <v>0</v>
      </c>
      <c r="AI1766" s="80">
        <f t="shared" si="2540"/>
        <v>0</v>
      </c>
      <c r="AJ1766" s="80">
        <f t="shared" si="2540"/>
        <v>0</v>
      </c>
      <c r="AK1766" s="80">
        <f t="shared" si="2540"/>
        <v>0</v>
      </c>
      <c r="AL1766" s="80">
        <f t="shared" si="2540"/>
        <v>0</v>
      </c>
      <c r="AM1766" s="80">
        <f t="shared" si="2540"/>
        <v>0</v>
      </c>
      <c r="AN1766" s="80">
        <f t="shared" si="2540"/>
        <v>0</v>
      </c>
      <c r="AO1766" s="80">
        <f t="shared" si="2540"/>
        <v>0</v>
      </c>
      <c r="AP1766" s="80">
        <f t="shared" si="2540"/>
        <v>0</v>
      </c>
      <c r="AQ1766" s="80">
        <f t="shared" si="2540"/>
        <v>0</v>
      </c>
      <c r="AR1766" s="80">
        <f t="shared" si="2540"/>
        <v>0</v>
      </c>
      <c r="AS1766" s="80">
        <f t="shared" si="2540"/>
        <v>0</v>
      </c>
      <c r="AT1766" s="80">
        <f t="shared" si="2540"/>
        <v>0</v>
      </c>
      <c r="AU1766" s="80">
        <f t="shared" si="2540"/>
        <v>0</v>
      </c>
      <c r="AV1766" s="80">
        <f t="shared" si="2540"/>
        <v>0</v>
      </c>
      <c r="AW1766" s="80">
        <f t="shared" si="2540"/>
        <v>0</v>
      </c>
      <c r="AX1766" s="80">
        <f t="shared" si="2540"/>
        <v>0</v>
      </c>
      <c r="AY1766" s="80">
        <f t="shared" si="2540"/>
        <v>0</v>
      </c>
      <c r="AZ1766" s="80">
        <f t="shared" si="2540"/>
        <v>0</v>
      </c>
      <c r="BA1766" s="80">
        <f t="shared" si="2540"/>
        <v>0</v>
      </c>
      <c r="BB1766" s="80">
        <f t="shared" si="2540"/>
        <v>0</v>
      </c>
      <c r="BC1766" s="80">
        <f t="shared" si="2540"/>
        <v>0</v>
      </c>
      <c r="BD1766" s="80">
        <f t="shared" si="2540"/>
        <v>0</v>
      </c>
      <c r="BE1766" s="80">
        <f t="shared" si="2540"/>
        <v>0</v>
      </c>
      <c r="BF1766" s="80">
        <f t="shared" si="2540"/>
        <v>0</v>
      </c>
      <c r="BG1766" s="80">
        <f t="shared" si="2540"/>
        <v>0</v>
      </c>
      <c r="BH1766" s="80">
        <f t="shared" si="2540"/>
        <v>0</v>
      </c>
      <c r="BI1766" s="80">
        <f t="shared" si="2540"/>
        <v>0</v>
      </c>
      <c r="BJ1766" s="80">
        <f t="shared" si="2540"/>
        <v>0</v>
      </c>
      <c r="BK1766" s="80">
        <f t="shared" si="2540"/>
        <v>0</v>
      </c>
      <c r="BL1766" s="80">
        <f t="shared" si="2540"/>
        <v>0</v>
      </c>
      <c r="BM1766" s="80">
        <f t="shared" si="2540"/>
        <v>0</v>
      </c>
      <c r="BN1766" s="80">
        <f t="shared" si="2540"/>
        <v>0</v>
      </c>
      <c r="BO1766" s="80">
        <f t="shared" si="2540"/>
        <v>0</v>
      </c>
      <c r="BP1766" s="80">
        <f t="shared" si="2540"/>
        <v>0</v>
      </c>
      <c r="BQ1766" s="80">
        <f t="shared" si="2540"/>
        <v>0</v>
      </c>
      <c r="BR1766" s="80">
        <f t="shared" si="2540"/>
        <v>0</v>
      </c>
      <c r="BS1766" s="80">
        <f t="shared" si="2540"/>
        <v>0</v>
      </c>
      <c r="BT1766" s="80">
        <f t="shared" si="2540"/>
        <v>0</v>
      </c>
      <c r="BU1766" s="80">
        <f t="shared" si="2540"/>
        <v>0</v>
      </c>
      <c r="BV1766" s="80">
        <f t="shared" si="2540"/>
        <v>0</v>
      </c>
      <c r="BW1766" s="80">
        <f t="shared" si="2540"/>
        <v>0</v>
      </c>
      <c r="BX1766" s="80">
        <f t="shared" si="2540"/>
        <v>0</v>
      </c>
      <c r="BY1766" s="80">
        <f t="shared" si="2540"/>
        <v>0</v>
      </c>
      <c r="BZ1766" s="80">
        <f t="shared" si="2540"/>
        <v>0</v>
      </c>
      <c r="CA1766" s="80">
        <f t="shared" si="2540"/>
        <v>0</v>
      </c>
      <c r="CB1766" s="80">
        <f t="shared" si="2540"/>
        <v>0</v>
      </c>
      <c r="CC1766" s="80">
        <f t="shared" si="2540"/>
        <v>0</v>
      </c>
      <c r="CD1766" s="80">
        <f t="shared" si="2540"/>
        <v>0</v>
      </c>
      <c r="CE1766" s="80">
        <f t="shared" si="2540"/>
        <v>0</v>
      </c>
      <c r="CF1766" s="80">
        <f t="shared" ref="CF1766:CL1766" si="2541">CE1764-CF1764</f>
        <v>0</v>
      </c>
      <c r="CG1766" s="80">
        <f t="shared" si="2541"/>
        <v>0</v>
      </c>
      <c r="CH1766" s="80">
        <f t="shared" si="2541"/>
        <v>0</v>
      </c>
      <c r="CI1766" s="80">
        <f t="shared" si="2541"/>
        <v>0</v>
      </c>
      <c r="CJ1766" s="80">
        <f t="shared" si="2541"/>
        <v>0</v>
      </c>
      <c r="CK1766" s="80">
        <f t="shared" si="2541"/>
        <v>0</v>
      </c>
      <c r="CL1766" s="80">
        <f t="shared" si="2541"/>
        <v>0</v>
      </c>
      <c r="CN1766" s="74"/>
      <c r="CO1766" s="80">
        <f t="shared" ref="CO1766" si="2542">CN1764-CO1764</f>
        <v>0</v>
      </c>
      <c r="CP1766" s="80">
        <f t="shared" ref="CP1766" si="2543">CO1764-CP1764</f>
        <v>0</v>
      </c>
      <c r="CQ1766" s="80">
        <f t="shared" ref="CQ1766" si="2544">CP1764-CQ1764</f>
        <v>0</v>
      </c>
      <c r="CR1766" s="80">
        <f t="shared" ref="CR1766" si="2545">CQ1764-CR1764</f>
        <v>0</v>
      </c>
      <c r="CS1766" s="80">
        <f t="shared" ref="CS1766" si="2546">CR1764-CS1764</f>
        <v>0</v>
      </c>
      <c r="CT1766" s="80">
        <f t="shared" ref="CT1766" si="2547">CS1764-CT1764</f>
        <v>0</v>
      </c>
      <c r="CU1766" s="80">
        <f t="shared" ref="CU1766" si="2548">CT1764-CU1764</f>
        <v>0</v>
      </c>
      <c r="CV1766" s="80">
        <f t="shared" ref="CV1766" si="2549">CU1764-CV1764</f>
        <v>0</v>
      </c>
      <c r="CW1766" s="80">
        <f t="shared" ref="CW1766" si="2550">CV1764-CW1764</f>
        <v>0</v>
      </c>
      <c r="CX1766" s="80">
        <f t="shared" ref="CX1766" si="2551">CW1764-CX1764</f>
        <v>0</v>
      </c>
      <c r="CY1766" s="80">
        <f t="shared" ref="CY1766" si="2552">CX1764-CY1764</f>
        <v>0</v>
      </c>
      <c r="CZ1766" s="80">
        <f t="shared" ref="CZ1766" si="2553">CY1764-CZ1764</f>
        <v>0</v>
      </c>
      <c r="DA1766" s="80">
        <f t="shared" ref="DA1766" si="2554">CZ1764-DA1764</f>
        <v>0</v>
      </c>
      <c r="DB1766" s="80">
        <f t="shared" ref="DB1766" si="2555">DA1764-DB1764</f>
        <v>0</v>
      </c>
      <c r="DC1766" s="80">
        <f t="shared" ref="DC1766" si="2556">DB1764-DC1764</f>
        <v>0</v>
      </c>
      <c r="DD1766" s="80">
        <f t="shared" ref="DD1766" si="2557">DC1764-DD1764</f>
        <v>0</v>
      </c>
      <c r="DE1766" s="80">
        <f t="shared" ref="DE1766" si="2558">DD1764-DE1764</f>
        <v>0</v>
      </c>
      <c r="DF1766" s="80">
        <f t="shared" ref="DF1766" si="2559">DE1764-DF1764</f>
        <v>0</v>
      </c>
      <c r="DG1766" s="80">
        <f t="shared" ref="DG1766" si="2560">DF1764-DG1764</f>
        <v>0</v>
      </c>
      <c r="DH1766" s="80">
        <f t="shared" ref="DH1766" si="2561">DG1764-DH1764</f>
        <v>0</v>
      </c>
      <c r="DI1766" s="80">
        <f t="shared" ref="DI1766" si="2562">DH1764-DI1764</f>
        <v>0</v>
      </c>
      <c r="DJ1766" s="80">
        <f t="shared" ref="DJ1766" si="2563">DI1764-DJ1764</f>
        <v>0</v>
      </c>
      <c r="DK1766" s="80">
        <f t="shared" ref="DK1766:DL1766" si="2564">DJ1764-DK1764</f>
        <v>0</v>
      </c>
      <c r="DL1766" s="80">
        <f t="shared" si="2564"/>
        <v>0</v>
      </c>
    </row>
    <row r="1767" spans="1:116" x14ac:dyDescent="0.4">
      <c r="D1767" t="s">
        <v>529</v>
      </c>
      <c r="E1767" s="8" t="str">
        <f t="shared" ref="E1767" si="2565">ROW()&amp;" "&amp;D1767</f>
        <v>1767 FCCA-F</v>
      </c>
      <c r="G1767" s="125"/>
      <c r="I1767" s="74"/>
      <c r="J1767" s="74"/>
      <c r="K1767" s="53"/>
      <c r="L1767" s="53"/>
      <c r="M1767" s="53"/>
      <c r="N1767" s="53"/>
      <c r="O1767" s="53"/>
      <c r="P1767" s="53"/>
      <c r="R1767" s="24"/>
      <c r="S1767" s="80"/>
      <c r="T1767" s="80"/>
      <c r="U1767" s="80"/>
      <c r="V1767" s="80"/>
      <c r="W1767" s="80"/>
      <c r="X1767" s="80"/>
      <c r="Y1767" s="80"/>
      <c r="Z1767" s="80"/>
      <c r="AA1767" s="80"/>
      <c r="AB1767" s="80"/>
      <c r="AC1767" s="80"/>
      <c r="AD1767" s="80"/>
      <c r="AE1767" s="80"/>
      <c r="AF1767" s="80"/>
      <c r="AG1767" s="80"/>
      <c r="AH1767" s="80"/>
      <c r="AI1767" s="80"/>
      <c r="AJ1767" s="80"/>
      <c r="AK1767" s="80"/>
      <c r="AL1767" s="80"/>
      <c r="AM1767" s="80"/>
      <c r="AN1767" s="80"/>
      <c r="AO1767" s="80"/>
      <c r="AP1767" s="80"/>
      <c r="AQ1767" s="80"/>
      <c r="AR1767" s="80"/>
      <c r="AS1767" s="80"/>
      <c r="AT1767" s="80"/>
      <c r="AU1767" s="80"/>
      <c r="AV1767" s="80"/>
      <c r="AW1767" s="80"/>
      <c r="AX1767" s="80"/>
      <c r="AY1767" s="80"/>
      <c r="AZ1767" s="80"/>
      <c r="BA1767" s="80"/>
      <c r="BB1767" s="80"/>
      <c r="BC1767" s="80"/>
      <c r="BD1767" s="80"/>
      <c r="BE1767" s="80"/>
      <c r="BF1767" s="80"/>
      <c r="BG1767" s="80"/>
      <c r="BH1767" s="80"/>
      <c r="BI1767" s="80"/>
      <c r="BJ1767" s="80"/>
      <c r="BK1767" s="80"/>
      <c r="BL1767" s="80"/>
      <c r="BM1767" s="80"/>
      <c r="BN1767" s="80"/>
      <c r="BO1767" s="80"/>
      <c r="BP1767" s="80"/>
      <c r="BQ1767" s="80"/>
      <c r="BR1767" s="80"/>
      <c r="BS1767" s="80"/>
      <c r="BT1767" s="80"/>
      <c r="BU1767" s="80"/>
      <c r="BV1767" s="80"/>
      <c r="BW1767" s="80"/>
      <c r="BX1767" s="80"/>
      <c r="BY1767" s="80"/>
      <c r="BZ1767" s="80"/>
      <c r="CA1767" s="80"/>
      <c r="CB1767" s="80"/>
      <c r="CC1767" s="80"/>
      <c r="CD1767" s="80"/>
      <c r="CE1767" s="80"/>
      <c r="CF1767" s="80"/>
      <c r="CG1767" s="80"/>
      <c r="CH1767" s="80"/>
      <c r="CI1767" s="80"/>
      <c r="CJ1767" s="80"/>
      <c r="CK1767" s="80"/>
      <c r="CL1767" s="80"/>
      <c r="CN1767" s="74"/>
      <c r="CO1767" s="80"/>
      <c r="CP1767" s="80"/>
      <c r="CQ1767" s="80"/>
      <c r="CR1767" s="80"/>
      <c r="CS1767" s="80"/>
      <c r="CT1767" s="80"/>
      <c r="CU1767" s="80"/>
      <c r="CV1767" s="80"/>
      <c r="CW1767" s="80"/>
      <c r="CX1767" s="80"/>
      <c r="CY1767" s="80"/>
      <c r="CZ1767" s="80"/>
      <c r="DA1767" s="80"/>
      <c r="DB1767" s="80"/>
      <c r="DC1767" s="80"/>
      <c r="DD1767" s="80"/>
      <c r="DE1767" s="80"/>
      <c r="DF1767" s="80"/>
      <c r="DG1767" s="80"/>
      <c r="DH1767" s="80"/>
      <c r="DI1767" s="80"/>
      <c r="DJ1767" s="80"/>
      <c r="DK1767" s="80"/>
      <c r="DL1767" s="80"/>
    </row>
    <row r="1768" spans="1:116" x14ac:dyDescent="0.4">
      <c r="B1768" t="s">
        <v>332</v>
      </c>
      <c r="D1768" t="s">
        <v>529</v>
      </c>
      <c r="E1768" s="8" t="str">
        <f t="shared" si="2512"/>
        <v>1768 FCCA-F</v>
      </c>
      <c r="G1768" s="136" t="str">
        <f>G1755</f>
        <v>(Primary label)</v>
      </c>
      <c r="H1768" s="27"/>
      <c r="I1768" s="78"/>
      <c r="J1768" s="78"/>
      <c r="K1768" s="33"/>
      <c r="L1768" s="33"/>
      <c r="M1768" s="33"/>
      <c r="N1768" s="33"/>
      <c r="O1768" s="33"/>
      <c r="P1768" s="33"/>
      <c r="R1768" s="33"/>
      <c r="S1768" s="77"/>
      <c r="T1768" s="77"/>
      <c r="U1768" s="77"/>
      <c r="V1768" s="77"/>
      <c r="W1768" s="77"/>
      <c r="X1768" s="77"/>
      <c r="Y1768" s="77"/>
      <c r="Z1768" s="77"/>
      <c r="AA1768" s="77"/>
      <c r="AB1768" s="77"/>
      <c r="AC1768" s="77"/>
      <c r="AD1768" s="77"/>
      <c r="AE1768" s="77"/>
      <c r="AF1768" s="77"/>
      <c r="AG1768" s="77"/>
      <c r="AH1768" s="77"/>
      <c r="AI1768" s="77"/>
      <c r="AJ1768" s="77"/>
      <c r="AK1768" s="77"/>
      <c r="AL1768" s="77"/>
      <c r="AM1768" s="77"/>
      <c r="AN1768" s="77"/>
      <c r="AO1768" s="77"/>
      <c r="AP1768" s="77"/>
      <c r="AQ1768" s="77"/>
      <c r="AR1768" s="77"/>
      <c r="AS1768" s="77"/>
      <c r="AT1768" s="77"/>
      <c r="AU1768" s="77"/>
      <c r="AV1768" s="77"/>
      <c r="AW1768" s="77"/>
      <c r="AX1768" s="77"/>
      <c r="AY1768" s="77"/>
      <c r="AZ1768" s="77"/>
      <c r="BA1768" s="77"/>
      <c r="BB1768" s="77"/>
      <c r="BC1768" s="77"/>
      <c r="BD1768" s="77"/>
      <c r="BE1768" s="77"/>
      <c r="BF1768" s="77"/>
      <c r="BG1768" s="77"/>
      <c r="BH1768" s="77"/>
      <c r="BI1768" s="77"/>
      <c r="BJ1768" s="77"/>
      <c r="BK1768" s="77"/>
      <c r="BL1768" s="77"/>
      <c r="BM1768" s="77"/>
      <c r="BN1768" s="77"/>
      <c r="BO1768" s="77"/>
      <c r="BP1768" s="77"/>
      <c r="BQ1768" s="77"/>
      <c r="BR1768" s="77"/>
      <c r="BS1768" s="77"/>
      <c r="BT1768" s="77"/>
      <c r="BU1768" s="77"/>
      <c r="BV1768" s="77"/>
      <c r="BW1768" s="77"/>
      <c r="BX1768" s="77"/>
      <c r="BY1768" s="77"/>
      <c r="BZ1768" s="77"/>
      <c r="CA1768" s="77"/>
      <c r="CB1768" s="77"/>
      <c r="CC1768" s="77"/>
      <c r="CD1768" s="77"/>
      <c r="CE1768" s="77"/>
      <c r="CF1768" s="77"/>
      <c r="CG1768" s="77"/>
      <c r="CH1768" s="77"/>
      <c r="CI1768" s="77"/>
      <c r="CJ1768" s="77"/>
      <c r="CK1768" s="77"/>
      <c r="CL1768" s="77"/>
      <c r="CN1768" s="78"/>
      <c r="CO1768" s="77"/>
      <c r="CP1768" s="77"/>
      <c r="CQ1768" s="77"/>
      <c r="CR1768" s="77"/>
      <c r="CS1768" s="77"/>
      <c r="CT1768" s="77"/>
      <c r="CU1768" s="77"/>
      <c r="CV1768" s="77"/>
      <c r="CW1768" s="77"/>
      <c r="CX1768" s="77"/>
      <c r="CY1768" s="77"/>
      <c r="CZ1768" s="77"/>
      <c r="DA1768" s="77"/>
      <c r="DB1768" s="77"/>
      <c r="DC1768" s="77"/>
      <c r="DD1768" s="77"/>
      <c r="DE1768" s="77"/>
      <c r="DF1768" s="77"/>
      <c r="DG1768" s="77"/>
      <c r="DH1768" s="77"/>
      <c r="DI1768" s="77"/>
      <c r="DJ1768" s="77"/>
      <c r="DK1768" s="77"/>
      <c r="DL1768" s="77"/>
    </row>
    <row r="1769" spans="1:116" x14ac:dyDescent="0.4">
      <c r="B1769" t="s">
        <v>332</v>
      </c>
      <c r="D1769" t="s">
        <v>529</v>
      </c>
      <c r="E1769" s="8" t="str">
        <f t="shared" si="2512"/>
        <v>1769 FCCA-F</v>
      </c>
      <c r="G1769" s="136" t="str">
        <f>G1756</f>
        <v>primary unit</v>
      </c>
      <c r="H1769" s="27"/>
      <c r="I1769" s="78"/>
      <c r="J1769" s="78"/>
      <c r="K1769" s="33"/>
      <c r="L1769" s="33"/>
      <c r="M1769" s="33"/>
      <c r="N1769" s="33"/>
      <c r="O1769" s="33"/>
      <c r="P1769" s="33"/>
      <c r="R1769" s="33"/>
      <c r="S1769" s="77"/>
      <c r="T1769" s="77"/>
      <c r="U1769" s="77"/>
      <c r="V1769" s="77"/>
      <c r="W1769" s="77"/>
      <c r="X1769" s="77"/>
      <c r="Y1769" s="77"/>
      <c r="Z1769" s="77"/>
      <c r="AA1769" s="77"/>
      <c r="AB1769" s="77"/>
      <c r="AC1769" s="77"/>
      <c r="AD1769" s="77"/>
      <c r="AE1769" s="77"/>
      <c r="AF1769" s="77"/>
      <c r="AG1769" s="77"/>
      <c r="AH1769" s="77"/>
      <c r="AI1769" s="77"/>
      <c r="AJ1769" s="77"/>
      <c r="AK1769" s="77"/>
      <c r="AL1769" s="77"/>
      <c r="AM1769" s="77"/>
      <c r="AN1769" s="77"/>
      <c r="AO1769" s="77"/>
      <c r="AP1769" s="77"/>
      <c r="AQ1769" s="77"/>
      <c r="AR1769" s="77"/>
      <c r="AS1769" s="77"/>
      <c r="AT1769" s="77"/>
      <c r="AU1769" s="77"/>
      <c r="AV1769" s="77"/>
      <c r="AW1769" s="77"/>
      <c r="AX1769" s="77"/>
      <c r="AY1769" s="77"/>
      <c r="AZ1769" s="77"/>
      <c r="BA1769" s="77"/>
      <c r="BB1769" s="77"/>
      <c r="BC1769" s="77"/>
      <c r="BD1769" s="77"/>
      <c r="BE1769" s="77"/>
      <c r="BF1769" s="77"/>
      <c r="BG1769" s="77"/>
      <c r="BH1769" s="77"/>
      <c r="BI1769" s="77"/>
      <c r="BJ1769" s="77"/>
      <c r="BK1769" s="77"/>
      <c r="BL1769" s="77"/>
      <c r="BM1769" s="77"/>
      <c r="BN1769" s="77"/>
      <c r="BO1769" s="77"/>
      <c r="BP1769" s="77"/>
      <c r="BQ1769" s="77"/>
      <c r="BR1769" s="77"/>
      <c r="BS1769" s="77"/>
      <c r="BT1769" s="77"/>
      <c r="BU1769" s="77"/>
      <c r="BV1769" s="77"/>
      <c r="BW1769" s="77"/>
      <c r="BX1769" s="77"/>
      <c r="BY1769" s="77"/>
      <c r="BZ1769" s="77"/>
      <c r="CA1769" s="77"/>
      <c r="CB1769" s="77"/>
      <c r="CC1769" s="77"/>
      <c r="CD1769" s="77"/>
      <c r="CE1769" s="77"/>
      <c r="CF1769" s="77"/>
      <c r="CG1769" s="77"/>
      <c r="CH1769" s="77"/>
      <c r="CI1769" s="77"/>
      <c r="CJ1769" s="77"/>
      <c r="CK1769" s="77"/>
      <c r="CL1769" s="77"/>
      <c r="CN1769" s="78"/>
      <c r="CO1769" s="77"/>
      <c r="CP1769" s="77"/>
      <c r="CQ1769" s="77"/>
      <c r="CR1769" s="77"/>
      <c r="CS1769" s="77"/>
      <c r="CT1769" s="77"/>
      <c r="CU1769" s="77"/>
      <c r="CV1769" s="77"/>
      <c r="CW1769" s="77"/>
      <c r="CX1769" s="77"/>
      <c r="CY1769" s="77"/>
      <c r="CZ1769" s="77"/>
      <c r="DA1769" s="77"/>
      <c r="DB1769" s="77"/>
      <c r="DC1769" s="77"/>
      <c r="DD1769" s="77"/>
      <c r="DE1769" s="77"/>
      <c r="DF1769" s="77"/>
      <c r="DG1769" s="77"/>
      <c r="DH1769" s="77"/>
      <c r="DI1769" s="77"/>
      <c r="DJ1769" s="77"/>
      <c r="DK1769" s="77"/>
      <c r="DL1769" s="77"/>
    </row>
    <row r="1770" spans="1:116" x14ac:dyDescent="0.4">
      <c r="B1770" t="s">
        <v>332</v>
      </c>
      <c r="D1770" t="s">
        <v>529</v>
      </c>
      <c r="E1770" s="8" t="str">
        <f t="shared" si="2512"/>
        <v>1770 FCCA-F</v>
      </c>
      <c r="G1770" s="136" t="str">
        <f>G1757</f>
        <v>Primary revenue driver</v>
      </c>
      <c r="K1770" s="53"/>
      <c r="L1770" s="53"/>
      <c r="M1770" s="53"/>
      <c r="N1770" s="53"/>
      <c r="O1770" s="53"/>
      <c r="P1770" s="53"/>
      <c r="R1770" s="24"/>
      <c r="S1770" s="179" t="str">
        <f t="shared" ref="S1770:AX1770" si="2566">S1757</f>
        <v>S$16</v>
      </c>
      <c r="T1770" s="179" t="str">
        <f t="shared" si="2566"/>
        <v>T$16</v>
      </c>
      <c r="U1770" s="179" t="str">
        <f t="shared" si="2566"/>
        <v>U$16</v>
      </c>
      <c r="V1770" s="179" t="str">
        <f t="shared" si="2566"/>
        <v>V$16</v>
      </c>
      <c r="W1770" s="179" t="str">
        <f t="shared" si="2566"/>
        <v>W$16</v>
      </c>
      <c r="X1770" s="179" t="str">
        <f t="shared" si="2566"/>
        <v>X$16</v>
      </c>
      <c r="Y1770" s="179" t="str">
        <f t="shared" si="2566"/>
        <v>Y$16</v>
      </c>
      <c r="Z1770" s="179" t="str">
        <f t="shared" si="2566"/>
        <v>Z$16</v>
      </c>
      <c r="AA1770" s="179" t="str">
        <f t="shared" si="2566"/>
        <v>AA$16</v>
      </c>
      <c r="AB1770" s="179" t="str">
        <f t="shared" si="2566"/>
        <v>AB$16</v>
      </c>
      <c r="AC1770" s="179" t="str">
        <f t="shared" si="2566"/>
        <v>AC$16</v>
      </c>
      <c r="AD1770" s="179" t="str">
        <f t="shared" si="2566"/>
        <v>AD$16</v>
      </c>
      <c r="AE1770" s="179" t="str">
        <f t="shared" si="2566"/>
        <v>AE$16</v>
      </c>
      <c r="AF1770" s="179" t="str">
        <f t="shared" si="2566"/>
        <v>AF$16</v>
      </c>
      <c r="AG1770" s="179" t="str">
        <f t="shared" si="2566"/>
        <v>AG$16</v>
      </c>
      <c r="AH1770" s="179" t="str">
        <f t="shared" si="2566"/>
        <v>AH$16</v>
      </c>
      <c r="AI1770" s="179" t="str">
        <f t="shared" si="2566"/>
        <v>AI$16</v>
      </c>
      <c r="AJ1770" s="179" t="str">
        <f t="shared" si="2566"/>
        <v>AJ$16</v>
      </c>
      <c r="AK1770" s="179" t="str">
        <f t="shared" si="2566"/>
        <v>AK$16</v>
      </c>
      <c r="AL1770" s="179" t="str">
        <f t="shared" si="2566"/>
        <v>AL$16</v>
      </c>
      <c r="AM1770" s="179" t="str">
        <f t="shared" si="2566"/>
        <v>AM$16</v>
      </c>
      <c r="AN1770" s="179" t="str">
        <f t="shared" si="2566"/>
        <v>AN$16</v>
      </c>
      <c r="AO1770" s="179" t="str">
        <f t="shared" si="2566"/>
        <v>AO$16</v>
      </c>
      <c r="AP1770" s="179" t="str">
        <f t="shared" si="2566"/>
        <v>AP$16</v>
      </c>
      <c r="AQ1770" s="179" t="str">
        <f t="shared" si="2566"/>
        <v>AQ$16</v>
      </c>
      <c r="AR1770" s="179" t="str">
        <f t="shared" si="2566"/>
        <v>AR$16</v>
      </c>
      <c r="AS1770" s="179" t="str">
        <f t="shared" si="2566"/>
        <v>AS$16</v>
      </c>
      <c r="AT1770" s="179" t="str">
        <f t="shared" si="2566"/>
        <v>AT$16</v>
      </c>
      <c r="AU1770" s="179" t="str">
        <f t="shared" si="2566"/>
        <v>AU$16</v>
      </c>
      <c r="AV1770" s="179" t="str">
        <f t="shared" si="2566"/>
        <v>AV$16</v>
      </c>
      <c r="AW1770" s="179" t="str">
        <f t="shared" si="2566"/>
        <v>AW$16</v>
      </c>
      <c r="AX1770" s="179" t="str">
        <f t="shared" si="2566"/>
        <v>AX$16</v>
      </c>
      <c r="AY1770" s="179" t="str">
        <f t="shared" ref="AY1770:CD1770" si="2567">AY1757</f>
        <v>AY$16</v>
      </c>
      <c r="AZ1770" s="179" t="str">
        <f t="shared" si="2567"/>
        <v>AZ$16</v>
      </c>
      <c r="BA1770" s="179" t="str">
        <f t="shared" si="2567"/>
        <v>BA$16</v>
      </c>
      <c r="BB1770" s="179" t="str">
        <f t="shared" si="2567"/>
        <v>BB$16</v>
      </c>
      <c r="BC1770" s="179" t="str">
        <f t="shared" si="2567"/>
        <v>BC$16</v>
      </c>
      <c r="BD1770" s="179" t="str">
        <f t="shared" si="2567"/>
        <v>BD$16</v>
      </c>
      <c r="BE1770" s="179" t="str">
        <f t="shared" si="2567"/>
        <v>BE$16</v>
      </c>
      <c r="BF1770" s="179" t="str">
        <f t="shared" si="2567"/>
        <v>BF$16</v>
      </c>
      <c r="BG1770" s="179" t="str">
        <f t="shared" si="2567"/>
        <v>BG$16</v>
      </c>
      <c r="BH1770" s="179" t="str">
        <f t="shared" si="2567"/>
        <v>BH$16</v>
      </c>
      <c r="BI1770" s="179" t="str">
        <f t="shared" si="2567"/>
        <v>BI$16</v>
      </c>
      <c r="BJ1770" s="179" t="str">
        <f t="shared" si="2567"/>
        <v>BJ$16</v>
      </c>
      <c r="BK1770" s="179" t="str">
        <f t="shared" si="2567"/>
        <v>BK$16</v>
      </c>
      <c r="BL1770" s="179" t="str">
        <f t="shared" si="2567"/>
        <v>BL$16</v>
      </c>
      <c r="BM1770" s="179" t="str">
        <f t="shared" si="2567"/>
        <v>BM$16</v>
      </c>
      <c r="BN1770" s="179" t="str">
        <f t="shared" si="2567"/>
        <v>BN$16</v>
      </c>
      <c r="BO1770" s="179" t="str">
        <f t="shared" si="2567"/>
        <v>BO$16</v>
      </c>
      <c r="BP1770" s="179" t="str">
        <f t="shared" si="2567"/>
        <v>BP$16</v>
      </c>
      <c r="BQ1770" s="179" t="str">
        <f t="shared" si="2567"/>
        <v>BQ$16</v>
      </c>
      <c r="BR1770" s="179" t="str">
        <f t="shared" si="2567"/>
        <v>BR$16</v>
      </c>
      <c r="BS1770" s="179" t="str">
        <f t="shared" si="2567"/>
        <v>BS$16</v>
      </c>
      <c r="BT1770" s="179" t="str">
        <f t="shared" si="2567"/>
        <v>BT$16</v>
      </c>
      <c r="BU1770" s="179" t="str">
        <f t="shared" si="2567"/>
        <v>BU$16</v>
      </c>
      <c r="BV1770" s="179" t="str">
        <f t="shared" si="2567"/>
        <v>BV$16</v>
      </c>
      <c r="BW1770" s="179" t="str">
        <f t="shared" si="2567"/>
        <v>BW$16</v>
      </c>
      <c r="BX1770" s="179" t="str">
        <f t="shared" si="2567"/>
        <v>BX$16</v>
      </c>
      <c r="BY1770" s="179" t="str">
        <f t="shared" si="2567"/>
        <v>BY$16</v>
      </c>
      <c r="BZ1770" s="179" t="str">
        <f t="shared" si="2567"/>
        <v>BZ$16</v>
      </c>
      <c r="CA1770" s="179" t="str">
        <f t="shared" si="2567"/>
        <v>CA$16</v>
      </c>
      <c r="CB1770" s="179" t="str">
        <f t="shared" si="2567"/>
        <v>CB$16</v>
      </c>
      <c r="CC1770" s="179" t="str">
        <f t="shared" si="2567"/>
        <v>CC$16</v>
      </c>
      <c r="CD1770" s="179" t="str">
        <f t="shared" si="2567"/>
        <v>CD$16</v>
      </c>
      <c r="CE1770" s="179" t="str">
        <f t="shared" ref="CE1770:CL1770" si="2568">CE1757</f>
        <v>CE$16</v>
      </c>
      <c r="CF1770" s="179" t="str">
        <f t="shared" si="2568"/>
        <v>CF$16</v>
      </c>
      <c r="CG1770" s="179" t="str">
        <f t="shared" si="2568"/>
        <v>CG$16</v>
      </c>
      <c r="CH1770" s="179" t="str">
        <f t="shared" si="2568"/>
        <v>CH$16</v>
      </c>
      <c r="CI1770" s="179" t="str">
        <f t="shared" si="2568"/>
        <v>CI$16</v>
      </c>
      <c r="CJ1770" s="179" t="str">
        <f t="shared" si="2568"/>
        <v>CJ$16</v>
      </c>
      <c r="CK1770" s="179" t="str">
        <f t="shared" si="2568"/>
        <v>CK$16</v>
      </c>
      <c r="CL1770" s="179" t="str">
        <f t="shared" si="2568"/>
        <v>CL$16</v>
      </c>
      <c r="CO1770" s="179" t="str">
        <f t="shared" ref="CO1770:DL1770" si="2569">CO1757</f>
        <v>CO$16</v>
      </c>
      <c r="CP1770" s="179" t="str">
        <f t="shared" si="2569"/>
        <v>CP$16</v>
      </c>
      <c r="CQ1770" s="179" t="str">
        <f t="shared" si="2569"/>
        <v>CQ$16</v>
      </c>
      <c r="CR1770" s="179" t="str">
        <f t="shared" si="2569"/>
        <v>CR$16</v>
      </c>
      <c r="CS1770" s="179" t="str">
        <f t="shared" si="2569"/>
        <v>CS$16</v>
      </c>
      <c r="CT1770" s="179" t="str">
        <f t="shared" si="2569"/>
        <v>CT$16</v>
      </c>
      <c r="CU1770" s="179" t="str">
        <f t="shared" si="2569"/>
        <v>CU$16</v>
      </c>
      <c r="CV1770" s="179" t="str">
        <f t="shared" si="2569"/>
        <v>CV$16</v>
      </c>
      <c r="CW1770" s="179" t="str">
        <f t="shared" si="2569"/>
        <v>CW$16</v>
      </c>
      <c r="CX1770" s="179" t="str">
        <f t="shared" si="2569"/>
        <v>CX$16</v>
      </c>
      <c r="CY1770" s="179" t="str">
        <f t="shared" si="2569"/>
        <v>CY$16</v>
      </c>
      <c r="CZ1770" s="179" t="str">
        <f t="shared" si="2569"/>
        <v>CZ$16</v>
      </c>
      <c r="DA1770" s="179" t="str">
        <f t="shared" si="2569"/>
        <v>DA$16</v>
      </c>
      <c r="DB1770" s="179" t="str">
        <f t="shared" si="2569"/>
        <v>DB$16</v>
      </c>
      <c r="DC1770" s="179" t="str">
        <f t="shared" si="2569"/>
        <v>DC$16</v>
      </c>
      <c r="DD1770" s="179" t="str">
        <f t="shared" si="2569"/>
        <v>DD$16</v>
      </c>
      <c r="DE1770" s="179" t="str">
        <f t="shared" si="2569"/>
        <v>DE$16</v>
      </c>
      <c r="DF1770" s="179" t="str">
        <f t="shared" si="2569"/>
        <v>DF$16</v>
      </c>
      <c r="DG1770" s="179" t="str">
        <f t="shared" si="2569"/>
        <v>DG$16</v>
      </c>
      <c r="DH1770" s="179" t="str">
        <f t="shared" si="2569"/>
        <v>DH$16</v>
      </c>
      <c r="DI1770" s="179" t="str">
        <f t="shared" si="2569"/>
        <v>DI$16</v>
      </c>
      <c r="DJ1770" s="179" t="str">
        <f t="shared" si="2569"/>
        <v>DJ$16</v>
      </c>
      <c r="DK1770" s="179" t="str">
        <f t="shared" si="2569"/>
        <v>DK$16</v>
      </c>
      <c r="DL1770" s="179" t="str">
        <f t="shared" si="2569"/>
        <v>DL$16</v>
      </c>
    </row>
    <row r="1771" spans="1:116" x14ac:dyDescent="0.4">
      <c r="B1771" t="s">
        <v>332</v>
      </c>
      <c r="D1771" t="s">
        <v>529</v>
      </c>
      <c r="E1771" s="8" t="str">
        <f t="shared" si="2512"/>
        <v>1771 FCCA-F</v>
      </c>
      <c r="G1771" s="136" t="str">
        <f>G1758</f>
        <v>Primary volume driver</v>
      </c>
      <c r="H1771" s="12"/>
      <c r="I1771" s="60"/>
      <c r="J1771" s="60"/>
      <c r="K1771" s="15"/>
      <c r="L1771" s="15"/>
      <c r="M1771" s="15"/>
      <c r="N1771" s="15"/>
      <c r="O1771" s="15"/>
      <c r="P1771" s="15"/>
      <c r="R1771" s="15"/>
      <c r="S1771" s="179" t="str">
        <f t="shared" ref="S1771:AX1771" si="2570">S1758</f>
        <v>S$17</v>
      </c>
      <c r="T1771" s="179" t="str">
        <f t="shared" si="2570"/>
        <v>T$17</v>
      </c>
      <c r="U1771" s="179" t="str">
        <f t="shared" si="2570"/>
        <v>U$17</v>
      </c>
      <c r="V1771" s="179" t="str">
        <f t="shared" si="2570"/>
        <v>V$17</v>
      </c>
      <c r="W1771" s="179" t="str">
        <f t="shared" si="2570"/>
        <v>W$17</v>
      </c>
      <c r="X1771" s="179" t="str">
        <f t="shared" si="2570"/>
        <v>X$17</v>
      </c>
      <c r="Y1771" s="179" t="str">
        <f t="shared" si="2570"/>
        <v>Y$17</v>
      </c>
      <c r="Z1771" s="179" t="str">
        <f t="shared" si="2570"/>
        <v>Z$17</v>
      </c>
      <c r="AA1771" s="179" t="str">
        <f t="shared" si="2570"/>
        <v>AA$17</v>
      </c>
      <c r="AB1771" s="179" t="str">
        <f t="shared" si="2570"/>
        <v>AB$17</v>
      </c>
      <c r="AC1771" s="179" t="str">
        <f t="shared" si="2570"/>
        <v>AC$17</v>
      </c>
      <c r="AD1771" s="179" t="str">
        <f t="shared" si="2570"/>
        <v>AD$17</v>
      </c>
      <c r="AE1771" s="179" t="str">
        <f t="shared" si="2570"/>
        <v>AE$17</v>
      </c>
      <c r="AF1771" s="179" t="str">
        <f t="shared" si="2570"/>
        <v>AF$17</v>
      </c>
      <c r="AG1771" s="179" t="str">
        <f t="shared" si="2570"/>
        <v>AG$17</v>
      </c>
      <c r="AH1771" s="179" t="str">
        <f t="shared" si="2570"/>
        <v>AH$17</v>
      </c>
      <c r="AI1771" s="179" t="str">
        <f t="shared" si="2570"/>
        <v>AI$17</v>
      </c>
      <c r="AJ1771" s="179" t="str">
        <f t="shared" si="2570"/>
        <v>AJ$17</v>
      </c>
      <c r="AK1771" s="179" t="str">
        <f t="shared" si="2570"/>
        <v>AK$17</v>
      </c>
      <c r="AL1771" s="179" t="str">
        <f t="shared" si="2570"/>
        <v>AL$17</v>
      </c>
      <c r="AM1771" s="179" t="str">
        <f t="shared" si="2570"/>
        <v>AM$17</v>
      </c>
      <c r="AN1771" s="179" t="str">
        <f t="shared" si="2570"/>
        <v>AN$17</v>
      </c>
      <c r="AO1771" s="179" t="str">
        <f t="shared" si="2570"/>
        <v>AO$17</v>
      </c>
      <c r="AP1771" s="179" t="str">
        <f t="shared" si="2570"/>
        <v>AP$17</v>
      </c>
      <c r="AQ1771" s="179" t="str">
        <f t="shared" si="2570"/>
        <v>AQ$17</v>
      </c>
      <c r="AR1771" s="179" t="str">
        <f t="shared" si="2570"/>
        <v>AR$17</v>
      </c>
      <c r="AS1771" s="179" t="str">
        <f t="shared" si="2570"/>
        <v>AS$17</v>
      </c>
      <c r="AT1771" s="179" t="str">
        <f t="shared" si="2570"/>
        <v>AT$17</v>
      </c>
      <c r="AU1771" s="179" t="str">
        <f t="shared" si="2570"/>
        <v>AU$17</v>
      </c>
      <c r="AV1771" s="179" t="str">
        <f t="shared" si="2570"/>
        <v>AV$17</v>
      </c>
      <c r="AW1771" s="179" t="str">
        <f t="shared" si="2570"/>
        <v>AW$17</v>
      </c>
      <c r="AX1771" s="179" t="str">
        <f t="shared" si="2570"/>
        <v>AX$17</v>
      </c>
      <c r="AY1771" s="179" t="str">
        <f t="shared" ref="AY1771:CD1771" si="2571">AY1758</f>
        <v>AY$17</v>
      </c>
      <c r="AZ1771" s="179" t="str">
        <f t="shared" si="2571"/>
        <v>AZ$17</v>
      </c>
      <c r="BA1771" s="179" t="str">
        <f t="shared" si="2571"/>
        <v>BA$17</v>
      </c>
      <c r="BB1771" s="179" t="str">
        <f t="shared" si="2571"/>
        <v>BB$17</v>
      </c>
      <c r="BC1771" s="179" t="str">
        <f t="shared" si="2571"/>
        <v>BC$17</v>
      </c>
      <c r="BD1771" s="179" t="str">
        <f t="shared" si="2571"/>
        <v>BD$17</v>
      </c>
      <c r="BE1771" s="179" t="str">
        <f t="shared" si="2571"/>
        <v>BE$17</v>
      </c>
      <c r="BF1771" s="179" t="str">
        <f t="shared" si="2571"/>
        <v>BF$17</v>
      </c>
      <c r="BG1771" s="179" t="str">
        <f t="shared" si="2571"/>
        <v>BG$17</v>
      </c>
      <c r="BH1771" s="179" t="str">
        <f t="shared" si="2571"/>
        <v>BH$17</v>
      </c>
      <c r="BI1771" s="179" t="str">
        <f t="shared" si="2571"/>
        <v>BI$17</v>
      </c>
      <c r="BJ1771" s="179" t="str">
        <f t="shared" si="2571"/>
        <v>BJ$17</v>
      </c>
      <c r="BK1771" s="179" t="str">
        <f t="shared" si="2571"/>
        <v>BK$17</v>
      </c>
      <c r="BL1771" s="179" t="str">
        <f t="shared" si="2571"/>
        <v>BL$17</v>
      </c>
      <c r="BM1771" s="179" t="str">
        <f t="shared" si="2571"/>
        <v>BM$17</v>
      </c>
      <c r="BN1771" s="179" t="str">
        <f t="shared" si="2571"/>
        <v>BN$17</v>
      </c>
      <c r="BO1771" s="179" t="str">
        <f t="shared" si="2571"/>
        <v>BO$17</v>
      </c>
      <c r="BP1771" s="179" t="str">
        <f t="shared" si="2571"/>
        <v>BP$17</v>
      </c>
      <c r="BQ1771" s="179" t="str">
        <f t="shared" si="2571"/>
        <v>BQ$17</v>
      </c>
      <c r="BR1771" s="179" t="str">
        <f t="shared" si="2571"/>
        <v>BR$17</v>
      </c>
      <c r="BS1771" s="179" t="str">
        <f t="shared" si="2571"/>
        <v>BS$17</v>
      </c>
      <c r="BT1771" s="179" t="str">
        <f t="shared" si="2571"/>
        <v>BT$17</v>
      </c>
      <c r="BU1771" s="179" t="str">
        <f t="shared" si="2571"/>
        <v>BU$17</v>
      </c>
      <c r="BV1771" s="179" t="str">
        <f t="shared" si="2571"/>
        <v>BV$17</v>
      </c>
      <c r="BW1771" s="179" t="str">
        <f t="shared" si="2571"/>
        <v>BW$17</v>
      </c>
      <c r="BX1771" s="179" t="str">
        <f t="shared" si="2571"/>
        <v>BX$17</v>
      </c>
      <c r="BY1771" s="179" t="str">
        <f t="shared" si="2571"/>
        <v>BY$17</v>
      </c>
      <c r="BZ1771" s="179" t="str">
        <f t="shared" si="2571"/>
        <v>BZ$17</v>
      </c>
      <c r="CA1771" s="179" t="str">
        <f t="shared" si="2571"/>
        <v>CA$17</v>
      </c>
      <c r="CB1771" s="179" t="str">
        <f t="shared" si="2571"/>
        <v>CB$17</v>
      </c>
      <c r="CC1771" s="179" t="str">
        <f t="shared" si="2571"/>
        <v>CC$17</v>
      </c>
      <c r="CD1771" s="179" t="str">
        <f t="shared" si="2571"/>
        <v>CD$17</v>
      </c>
      <c r="CE1771" s="179" t="str">
        <f t="shared" ref="CE1771:CL1771" si="2572">CE1758</f>
        <v>CE$17</v>
      </c>
      <c r="CF1771" s="179" t="str">
        <f t="shared" si="2572"/>
        <v>CF$17</v>
      </c>
      <c r="CG1771" s="179" t="str">
        <f t="shared" si="2572"/>
        <v>CG$17</v>
      </c>
      <c r="CH1771" s="179" t="str">
        <f t="shared" si="2572"/>
        <v>CH$17</v>
      </c>
      <c r="CI1771" s="179" t="str">
        <f t="shared" si="2572"/>
        <v>CI$17</v>
      </c>
      <c r="CJ1771" s="179" t="str">
        <f t="shared" si="2572"/>
        <v>CJ$17</v>
      </c>
      <c r="CK1771" s="179" t="str">
        <f t="shared" si="2572"/>
        <v>CK$17</v>
      </c>
      <c r="CL1771" s="179" t="str">
        <f t="shared" si="2572"/>
        <v>CL$17</v>
      </c>
      <c r="CN1771" s="60"/>
      <c r="CO1771" s="179" t="str">
        <f t="shared" ref="CO1771:DL1771" si="2573">CO1758</f>
        <v>CO$17</v>
      </c>
      <c r="CP1771" s="179" t="str">
        <f t="shared" si="2573"/>
        <v>CP$17</v>
      </c>
      <c r="CQ1771" s="179" t="str">
        <f t="shared" si="2573"/>
        <v>CQ$17</v>
      </c>
      <c r="CR1771" s="179" t="str">
        <f t="shared" si="2573"/>
        <v>CR$17</v>
      </c>
      <c r="CS1771" s="179" t="str">
        <f t="shared" si="2573"/>
        <v>CS$17</v>
      </c>
      <c r="CT1771" s="179" t="str">
        <f t="shared" si="2573"/>
        <v>CT$17</v>
      </c>
      <c r="CU1771" s="179" t="str">
        <f t="shared" si="2573"/>
        <v>CU$17</v>
      </c>
      <c r="CV1771" s="179" t="str">
        <f t="shared" si="2573"/>
        <v>CV$17</v>
      </c>
      <c r="CW1771" s="179" t="str">
        <f t="shared" si="2573"/>
        <v>CW$17</v>
      </c>
      <c r="CX1771" s="179" t="str">
        <f t="shared" si="2573"/>
        <v>CX$17</v>
      </c>
      <c r="CY1771" s="179" t="str">
        <f t="shared" si="2573"/>
        <v>CY$17</v>
      </c>
      <c r="CZ1771" s="179" t="str">
        <f t="shared" si="2573"/>
        <v>CZ$17</v>
      </c>
      <c r="DA1771" s="179" t="str">
        <f t="shared" si="2573"/>
        <v>DA$17</v>
      </c>
      <c r="DB1771" s="179" t="str">
        <f t="shared" si="2573"/>
        <v>DB$17</v>
      </c>
      <c r="DC1771" s="179" t="str">
        <f t="shared" si="2573"/>
        <v>DC$17</v>
      </c>
      <c r="DD1771" s="179" t="str">
        <f t="shared" si="2573"/>
        <v>DD$17</v>
      </c>
      <c r="DE1771" s="179" t="str">
        <f t="shared" si="2573"/>
        <v>DE$17</v>
      </c>
      <c r="DF1771" s="179" t="str">
        <f t="shared" si="2573"/>
        <v>DF$17</v>
      </c>
      <c r="DG1771" s="179" t="str">
        <f t="shared" si="2573"/>
        <v>DG$17</v>
      </c>
      <c r="DH1771" s="179" t="str">
        <f t="shared" si="2573"/>
        <v>DH$17</v>
      </c>
      <c r="DI1771" s="179" t="str">
        <f t="shared" si="2573"/>
        <v>DI$17</v>
      </c>
      <c r="DJ1771" s="179" t="str">
        <f t="shared" si="2573"/>
        <v>DJ$17</v>
      </c>
      <c r="DK1771" s="179" t="str">
        <f t="shared" si="2573"/>
        <v>DK$17</v>
      </c>
      <c r="DL1771" s="179" t="str">
        <f t="shared" si="2573"/>
        <v>DL$17</v>
      </c>
    </row>
    <row r="1772" spans="1:116" x14ac:dyDescent="0.4">
      <c r="B1772" t="s">
        <v>332</v>
      </c>
      <c r="D1772" t="s">
        <v>529</v>
      </c>
      <c r="E1772" s="8" t="str">
        <f t="shared" si="2512"/>
        <v>1772 FCCA-F</v>
      </c>
      <c r="G1772" s="191" t="str">
        <f>G1763</f>
        <v>Fixed constant current asset:</v>
      </c>
      <c r="H1772" s="12"/>
      <c r="I1772" s="60"/>
      <c r="J1772" s="60"/>
      <c r="K1772" s="15"/>
      <c r="L1772" s="15"/>
      <c r="M1772" s="15"/>
      <c r="N1772" s="15"/>
      <c r="O1772" s="15"/>
      <c r="P1772" s="15"/>
      <c r="R1772" s="15"/>
      <c r="S1772" s="179">
        <f t="shared" ref="S1772:AX1772" si="2574">S1759</f>
        <v>0</v>
      </c>
      <c r="T1772" s="179">
        <f t="shared" si="2574"/>
        <v>0</v>
      </c>
      <c r="U1772" s="179">
        <f t="shared" si="2574"/>
        <v>0</v>
      </c>
      <c r="V1772" s="179">
        <f t="shared" si="2574"/>
        <v>0</v>
      </c>
      <c r="W1772" s="179">
        <f t="shared" si="2574"/>
        <v>0</v>
      </c>
      <c r="X1772" s="179">
        <f t="shared" si="2574"/>
        <v>0</v>
      </c>
      <c r="Y1772" s="179">
        <f t="shared" si="2574"/>
        <v>0</v>
      </c>
      <c r="Z1772" s="179">
        <f t="shared" si="2574"/>
        <v>0</v>
      </c>
      <c r="AA1772" s="179">
        <f t="shared" si="2574"/>
        <v>0</v>
      </c>
      <c r="AB1772" s="179">
        <f t="shared" si="2574"/>
        <v>0</v>
      </c>
      <c r="AC1772" s="179">
        <f t="shared" si="2574"/>
        <v>0</v>
      </c>
      <c r="AD1772" s="179">
        <f t="shared" si="2574"/>
        <v>0</v>
      </c>
      <c r="AE1772" s="179">
        <f t="shared" si="2574"/>
        <v>0</v>
      </c>
      <c r="AF1772" s="179">
        <f t="shared" si="2574"/>
        <v>0</v>
      </c>
      <c r="AG1772" s="179">
        <f t="shared" si="2574"/>
        <v>0</v>
      </c>
      <c r="AH1772" s="179">
        <f t="shared" si="2574"/>
        <v>0</v>
      </c>
      <c r="AI1772" s="179">
        <f t="shared" si="2574"/>
        <v>0</v>
      </c>
      <c r="AJ1772" s="179">
        <f t="shared" si="2574"/>
        <v>0</v>
      </c>
      <c r="AK1772" s="179">
        <f t="shared" si="2574"/>
        <v>0</v>
      </c>
      <c r="AL1772" s="179">
        <f t="shared" si="2574"/>
        <v>0</v>
      </c>
      <c r="AM1772" s="179">
        <f t="shared" si="2574"/>
        <v>0</v>
      </c>
      <c r="AN1772" s="179">
        <f t="shared" si="2574"/>
        <v>0</v>
      </c>
      <c r="AO1772" s="179">
        <f t="shared" si="2574"/>
        <v>0</v>
      </c>
      <c r="AP1772" s="179">
        <f t="shared" si="2574"/>
        <v>0</v>
      </c>
      <c r="AQ1772" s="179">
        <f t="shared" si="2574"/>
        <v>0</v>
      </c>
      <c r="AR1772" s="179">
        <f t="shared" si="2574"/>
        <v>0</v>
      </c>
      <c r="AS1772" s="179">
        <f t="shared" si="2574"/>
        <v>0</v>
      </c>
      <c r="AT1772" s="179">
        <f t="shared" si="2574"/>
        <v>0</v>
      </c>
      <c r="AU1772" s="179">
        <f t="shared" si="2574"/>
        <v>0</v>
      </c>
      <c r="AV1772" s="179">
        <f t="shared" si="2574"/>
        <v>0</v>
      </c>
      <c r="AW1772" s="179">
        <f t="shared" si="2574"/>
        <v>0</v>
      </c>
      <c r="AX1772" s="179">
        <f t="shared" si="2574"/>
        <v>0</v>
      </c>
      <c r="AY1772" s="179">
        <f t="shared" ref="AY1772:CD1772" si="2575">AY1759</f>
        <v>0</v>
      </c>
      <c r="AZ1772" s="179">
        <f t="shared" si="2575"/>
        <v>0</v>
      </c>
      <c r="BA1772" s="179">
        <f t="shared" si="2575"/>
        <v>0</v>
      </c>
      <c r="BB1772" s="179">
        <f t="shared" si="2575"/>
        <v>0</v>
      </c>
      <c r="BC1772" s="179">
        <f t="shared" si="2575"/>
        <v>0</v>
      </c>
      <c r="BD1772" s="179">
        <f t="shared" si="2575"/>
        <v>0</v>
      </c>
      <c r="BE1772" s="179">
        <f t="shared" si="2575"/>
        <v>0</v>
      </c>
      <c r="BF1772" s="179">
        <f t="shared" si="2575"/>
        <v>0</v>
      </c>
      <c r="BG1772" s="179">
        <f t="shared" si="2575"/>
        <v>0</v>
      </c>
      <c r="BH1772" s="179">
        <f t="shared" si="2575"/>
        <v>0</v>
      </c>
      <c r="BI1772" s="179">
        <f t="shared" si="2575"/>
        <v>0</v>
      </c>
      <c r="BJ1772" s="179">
        <f t="shared" si="2575"/>
        <v>0</v>
      </c>
      <c r="BK1772" s="179">
        <f t="shared" si="2575"/>
        <v>0</v>
      </c>
      <c r="BL1772" s="179">
        <f t="shared" si="2575"/>
        <v>0</v>
      </c>
      <c r="BM1772" s="179">
        <f t="shared" si="2575"/>
        <v>0</v>
      </c>
      <c r="BN1772" s="179">
        <f t="shared" si="2575"/>
        <v>0</v>
      </c>
      <c r="BO1772" s="179">
        <f t="shared" si="2575"/>
        <v>0</v>
      </c>
      <c r="BP1772" s="179">
        <f t="shared" si="2575"/>
        <v>0</v>
      </c>
      <c r="BQ1772" s="179">
        <f t="shared" si="2575"/>
        <v>0</v>
      </c>
      <c r="BR1772" s="179">
        <f t="shared" si="2575"/>
        <v>0</v>
      </c>
      <c r="BS1772" s="179">
        <f t="shared" si="2575"/>
        <v>0</v>
      </c>
      <c r="BT1772" s="179">
        <f t="shared" si="2575"/>
        <v>0</v>
      </c>
      <c r="BU1772" s="179">
        <f t="shared" si="2575"/>
        <v>0</v>
      </c>
      <c r="BV1772" s="179">
        <f t="shared" si="2575"/>
        <v>0</v>
      </c>
      <c r="BW1772" s="179">
        <f t="shared" si="2575"/>
        <v>0</v>
      </c>
      <c r="BX1772" s="179">
        <f t="shared" si="2575"/>
        <v>0</v>
      </c>
      <c r="BY1772" s="179">
        <f t="shared" si="2575"/>
        <v>0</v>
      </c>
      <c r="BZ1772" s="179">
        <f t="shared" si="2575"/>
        <v>0</v>
      </c>
      <c r="CA1772" s="179">
        <f t="shared" si="2575"/>
        <v>0</v>
      </c>
      <c r="CB1772" s="179">
        <f t="shared" si="2575"/>
        <v>0</v>
      </c>
      <c r="CC1772" s="179">
        <f t="shared" si="2575"/>
        <v>0</v>
      </c>
      <c r="CD1772" s="179">
        <f t="shared" si="2575"/>
        <v>0</v>
      </c>
      <c r="CE1772" s="179">
        <f t="shared" ref="CE1772:CL1772" si="2576">CE1759</f>
        <v>0</v>
      </c>
      <c r="CF1772" s="179">
        <f t="shared" si="2576"/>
        <v>0</v>
      </c>
      <c r="CG1772" s="179">
        <f t="shared" si="2576"/>
        <v>0</v>
      </c>
      <c r="CH1772" s="179">
        <f t="shared" si="2576"/>
        <v>0</v>
      </c>
      <c r="CI1772" s="179">
        <f t="shared" si="2576"/>
        <v>0</v>
      </c>
      <c r="CJ1772" s="179">
        <f t="shared" si="2576"/>
        <v>0</v>
      </c>
      <c r="CK1772" s="179">
        <f t="shared" si="2576"/>
        <v>0</v>
      </c>
      <c r="CL1772" s="179">
        <f t="shared" si="2576"/>
        <v>0</v>
      </c>
      <c r="CN1772" s="60"/>
      <c r="CO1772" s="179">
        <f t="shared" ref="CO1772:DL1772" si="2577">CO1759</f>
        <v>0</v>
      </c>
      <c r="CP1772" s="179">
        <f t="shared" si="2577"/>
        <v>0</v>
      </c>
      <c r="CQ1772" s="179">
        <f t="shared" si="2577"/>
        <v>0</v>
      </c>
      <c r="CR1772" s="179">
        <f t="shared" si="2577"/>
        <v>0</v>
      </c>
      <c r="CS1772" s="179">
        <f t="shared" si="2577"/>
        <v>0</v>
      </c>
      <c r="CT1772" s="179">
        <f t="shared" si="2577"/>
        <v>0</v>
      </c>
      <c r="CU1772" s="179">
        <f t="shared" si="2577"/>
        <v>0</v>
      </c>
      <c r="CV1772" s="179">
        <f t="shared" si="2577"/>
        <v>0</v>
      </c>
      <c r="CW1772" s="179">
        <f t="shared" si="2577"/>
        <v>0</v>
      </c>
      <c r="CX1772" s="179">
        <f t="shared" si="2577"/>
        <v>0</v>
      </c>
      <c r="CY1772" s="179">
        <f t="shared" si="2577"/>
        <v>0</v>
      </c>
      <c r="CZ1772" s="179">
        <f t="shared" si="2577"/>
        <v>0</v>
      </c>
      <c r="DA1772" s="179">
        <f t="shared" si="2577"/>
        <v>0</v>
      </c>
      <c r="DB1772" s="179">
        <f t="shared" si="2577"/>
        <v>0</v>
      </c>
      <c r="DC1772" s="179">
        <f t="shared" si="2577"/>
        <v>0</v>
      </c>
      <c r="DD1772" s="179">
        <f t="shared" si="2577"/>
        <v>0</v>
      </c>
      <c r="DE1772" s="179">
        <f t="shared" si="2577"/>
        <v>0</v>
      </c>
      <c r="DF1772" s="179">
        <f t="shared" si="2577"/>
        <v>0</v>
      </c>
      <c r="DG1772" s="179">
        <f t="shared" si="2577"/>
        <v>0</v>
      </c>
      <c r="DH1772" s="179">
        <f t="shared" si="2577"/>
        <v>0</v>
      </c>
      <c r="DI1772" s="179">
        <f t="shared" si="2577"/>
        <v>0</v>
      </c>
      <c r="DJ1772" s="179">
        <f t="shared" si="2577"/>
        <v>0</v>
      </c>
      <c r="DK1772" s="179">
        <f t="shared" si="2577"/>
        <v>0</v>
      </c>
      <c r="DL1772" s="179">
        <f t="shared" si="2577"/>
        <v>0</v>
      </c>
    </row>
    <row r="1773" spans="1:116" x14ac:dyDescent="0.4">
      <c r="B1773" t="s">
        <v>332</v>
      </c>
      <c r="D1773" t="s">
        <v>529</v>
      </c>
      <c r="E1773" s="8" t="str">
        <f t="shared" ref="E1773" si="2578">ROW()&amp;" "&amp;D1773</f>
        <v>1773 FCCA-F</v>
      </c>
      <c r="G1773" s="241" t="str">
        <f>IFERROR(SUBSTITUTE(TRIM(MID(G1763, SEARCH("-", G1763) + 1, LEN(G1763))),":",""),"no unit")</f>
        <v>no unit</v>
      </c>
      <c r="H1773" s="12"/>
      <c r="I1773" s="60"/>
      <c r="J1773" s="60"/>
      <c r="K1773" s="15"/>
      <c r="L1773" s="15"/>
      <c r="M1773" s="15"/>
      <c r="N1773" s="15"/>
      <c r="O1773" s="15"/>
      <c r="P1773" s="15"/>
      <c r="R1773" s="15"/>
      <c r="S1773" s="179"/>
      <c r="T1773" s="179"/>
      <c r="U1773" s="179"/>
      <c r="V1773" s="179"/>
      <c r="W1773" s="179"/>
      <c r="X1773" s="179"/>
      <c r="Y1773" s="179"/>
      <c r="Z1773" s="179"/>
      <c r="AA1773" s="179"/>
      <c r="AB1773" s="179"/>
      <c r="AC1773" s="179"/>
      <c r="AD1773" s="179"/>
      <c r="AE1773" s="179"/>
      <c r="AF1773" s="179"/>
      <c r="AG1773" s="179"/>
      <c r="AH1773" s="179"/>
      <c r="AI1773" s="179"/>
      <c r="AJ1773" s="179"/>
      <c r="AK1773" s="179"/>
      <c r="AL1773" s="179"/>
      <c r="AM1773" s="179"/>
      <c r="AN1773" s="179"/>
      <c r="AO1773" s="179"/>
      <c r="AP1773" s="179"/>
      <c r="AQ1773" s="179"/>
      <c r="AR1773" s="179"/>
      <c r="AS1773" s="179"/>
      <c r="AT1773" s="179"/>
      <c r="AU1773" s="179"/>
      <c r="AV1773" s="179"/>
      <c r="AW1773" s="179"/>
      <c r="AX1773" s="179"/>
      <c r="AY1773" s="179"/>
      <c r="AZ1773" s="179"/>
      <c r="BA1773" s="179"/>
      <c r="BB1773" s="179"/>
      <c r="BC1773" s="179"/>
      <c r="BD1773" s="179"/>
      <c r="BE1773" s="179"/>
      <c r="BF1773" s="179"/>
      <c r="BG1773" s="179"/>
      <c r="BH1773" s="179"/>
      <c r="BI1773" s="179"/>
      <c r="BJ1773" s="179"/>
      <c r="BK1773" s="179"/>
      <c r="BL1773" s="179"/>
      <c r="BM1773" s="179"/>
      <c r="BN1773" s="179"/>
      <c r="BO1773" s="179"/>
      <c r="BP1773" s="179"/>
      <c r="BQ1773" s="179"/>
      <c r="BR1773" s="179"/>
      <c r="BS1773" s="179"/>
      <c r="BT1773" s="179"/>
      <c r="BU1773" s="179"/>
      <c r="BV1773" s="179"/>
      <c r="BW1773" s="179"/>
      <c r="BX1773" s="179"/>
      <c r="BY1773" s="179"/>
      <c r="BZ1773" s="179"/>
      <c r="CA1773" s="179"/>
      <c r="CB1773" s="179"/>
      <c r="CC1773" s="179"/>
      <c r="CD1773" s="179"/>
      <c r="CE1773" s="179"/>
      <c r="CF1773" s="179"/>
      <c r="CG1773" s="179"/>
      <c r="CH1773" s="179"/>
      <c r="CI1773" s="179"/>
      <c r="CJ1773" s="179"/>
      <c r="CK1773" s="179"/>
      <c r="CL1773" s="179"/>
      <c r="CN1773" s="60"/>
      <c r="CO1773" s="179"/>
      <c r="CP1773" s="179"/>
      <c r="CQ1773" s="179"/>
      <c r="CR1773" s="179"/>
      <c r="CS1773" s="179"/>
      <c r="CT1773" s="179"/>
      <c r="CU1773" s="179"/>
      <c r="CV1773" s="179"/>
      <c r="CW1773" s="179"/>
      <c r="CX1773" s="179"/>
      <c r="CY1773" s="179"/>
      <c r="CZ1773" s="179"/>
      <c r="DA1773" s="179"/>
      <c r="DB1773" s="179"/>
      <c r="DC1773" s="179"/>
      <c r="DD1773" s="179"/>
      <c r="DE1773" s="179"/>
      <c r="DF1773" s="179"/>
      <c r="DG1773" s="179"/>
      <c r="DH1773" s="179"/>
      <c r="DI1773" s="179"/>
      <c r="DJ1773" s="179"/>
      <c r="DK1773" s="179"/>
      <c r="DL1773" s="179"/>
    </row>
    <row r="1774" spans="1:116" x14ac:dyDescent="0.4">
      <c r="B1774" t="s">
        <v>332</v>
      </c>
      <c r="D1774" t="s">
        <v>529</v>
      </c>
      <c r="E1774" s="8" t="str">
        <f>ROW()&amp;" "&amp;D1774</f>
        <v>1774 FCCA-F</v>
      </c>
      <c r="G1774" s="136" t="str">
        <f>G1761</f>
        <v>Secondary revenue driver</v>
      </c>
      <c r="H1774" s="12"/>
      <c r="I1774" s="60"/>
      <c r="J1774" s="60"/>
      <c r="K1774" s="15"/>
      <c r="L1774" s="15"/>
      <c r="M1774" s="15"/>
      <c r="N1774" s="15"/>
      <c r="O1774" s="15"/>
      <c r="P1774" s="15"/>
      <c r="R1774" s="15"/>
      <c r="S1774" s="4" t="str">
        <f t="shared" ref="S1774:AX1774" si="2579">ADDRESS(ROW(S1764),COLUMN(S1764),2)</f>
        <v>S$1764</v>
      </c>
      <c r="T1774" s="4" t="str">
        <f t="shared" si="2579"/>
        <v>T$1764</v>
      </c>
      <c r="U1774" s="4" t="str">
        <f t="shared" si="2579"/>
        <v>U$1764</v>
      </c>
      <c r="V1774" s="4" t="str">
        <f t="shared" si="2579"/>
        <v>V$1764</v>
      </c>
      <c r="W1774" s="4" t="str">
        <f t="shared" si="2579"/>
        <v>W$1764</v>
      </c>
      <c r="X1774" s="4" t="str">
        <f t="shared" si="2579"/>
        <v>X$1764</v>
      </c>
      <c r="Y1774" s="4" t="str">
        <f t="shared" si="2579"/>
        <v>Y$1764</v>
      </c>
      <c r="Z1774" s="4" t="str">
        <f t="shared" si="2579"/>
        <v>Z$1764</v>
      </c>
      <c r="AA1774" s="4" t="str">
        <f t="shared" si="2579"/>
        <v>AA$1764</v>
      </c>
      <c r="AB1774" s="4" t="str">
        <f t="shared" si="2579"/>
        <v>AB$1764</v>
      </c>
      <c r="AC1774" s="4" t="str">
        <f t="shared" si="2579"/>
        <v>AC$1764</v>
      </c>
      <c r="AD1774" s="4" t="str">
        <f t="shared" si="2579"/>
        <v>AD$1764</v>
      </c>
      <c r="AE1774" s="4" t="str">
        <f t="shared" si="2579"/>
        <v>AE$1764</v>
      </c>
      <c r="AF1774" s="4" t="str">
        <f t="shared" si="2579"/>
        <v>AF$1764</v>
      </c>
      <c r="AG1774" s="4" t="str">
        <f t="shared" si="2579"/>
        <v>AG$1764</v>
      </c>
      <c r="AH1774" s="4" t="str">
        <f t="shared" si="2579"/>
        <v>AH$1764</v>
      </c>
      <c r="AI1774" s="4" t="str">
        <f t="shared" si="2579"/>
        <v>AI$1764</v>
      </c>
      <c r="AJ1774" s="4" t="str">
        <f t="shared" si="2579"/>
        <v>AJ$1764</v>
      </c>
      <c r="AK1774" s="4" t="str">
        <f t="shared" si="2579"/>
        <v>AK$1764</v>
      </c>
      <c r="AL1774" s="4" t="str">
        <f t="shared" si="2579"/>
        <v>AL$1764</v>
      </c>
      <c r="AM1774" s="4" t="str">
        <f t="shared" si="2579"/>
        <v>AM$1764</v>
      </c>
      <c r="AN1774" s="4" t="str">
        <f t="shared" si="2579"/>
        <v>AN$1764</v>
      </c>
      <c r="AO1774" s="4" t="str">
        <f t="shared" si="2579"/>
        <v>AO$1764</v>
      </c>
      <c r="AP1774" s="4" t="str">
        <f t="shared" si="2579"/>
        <v>AP$1764</v>
      </c>
      <c r="AQ1774" s="4" t="str">
        <f t="shared" si="2579"/>
        <v>AQ$1764</v>
      </c>
      <c r="AR1774" s="4" t="str">
        <f t="shared" si="2579"/>
        <v>AR$1764</v>
      </c>
      <c r="AS1774" s="4" t="str">
        <f t="shared" si="2579"/>
        <v>AS$1764</v>
      </c>
      <c r="AT1774" s="4" t="str">
        <f t="shared" si="2579"/>
        <v>AT$1764</v>
      </c>
      <c r="AU1774" s="4" t="str">
        <f t="shared" si="2579"/>
        <v>AU$1764</v>
      </c>
      <c r="AV1774" s="4" t="str">
        <f t="shared" si="2579"/>
        <v>AV$1764</v>
      </c>
      <c r="AW1774" s="4" t="str">
        <f t="shared" si="2579"/>
        <v>AW$1764</v>
      </c>
      <c r="AX1774" s="4" t="str">
        <f t="shared" si="2579"/>
        <v>AX$1764</v>
      </c>
      <c r="AY1774" s="4" t="str">
        <f t="shared" ref="AY1774:CD1774" si="2580">ADDRESS(ROW(AY1764),COLUMN(AY1764),2)</f>
        <v>AY$1764</v>
      </c>
      <c r="AZ1774" s="4" t="str">
        <f t="shared" si="2580"/>
        <v>AZ$1764</v>
      </c>
      <c r="BA1774" s="4" t="str">
        <f t="shared" si="2580"/>
        <v>BA$1764</v>
      </c>
      <c r="BB1774" s="4" t="str">
        <f t="shared" si="2580"/>
        <v>BB$1764</v>
      </c>
      <c r="BC1774" s="4" t="str">
        <f t="shared" si="2580"/>
        <v>BC$1764</v>
      </c>
      <c r="BD1774" s="4" t="str">
        <f t="shared" si="2580"/>
        <v>BD$1764</v>
      </c>
      <c r="BE1774" s="4" t="str">
        <f t="shared" si="2580"/>
        <v>BE$1764</v>
      </c>
      <c r="BF1774" s="4" t="str">
        <f t="shared" si="2580"/>
        <v>BF$1764</v>
      </c>
      <c r="BG1774" s="4" t="str">
        <f t="shared" si="2580"/>
        <v>BG$1764</v>
      </c>
      <c r="BH1774" s="4" t="str">
        <f t="shared" si="2580"/>
        <v>BH$1764</v>
      </c>
      <c r="BI1774" s="4" t="str">
        <f t="shared" si="2580"/>
        <v>BI$1764</v>
      </c>
      <c r="BJ1774" s="4" t="str">
        <f t="shared" si="2580"/>
        <v>BJ$1764</v>
      </c>
      <c r="BK1774" s="4" t="str">
        <f t="shared" si="2580"/>
        <v>BK$1764</v>
      </c>
      <c r="BL1774" s="4" t="str">
        <f t="shared" si="2580"/>
        <v>BL$1764</v>
      </c>
      <c r="BM1774" s="4" t="str">
        <f t="shared" si="2580"/>
        <v>BM$1764</v>
      </c>
      <c r="BN1774" s="4" t="str">
        <f t="shared" si="2580"/>
        <v>BN$1764</v>
      </c>
      <c r="BO1774" s="4" t="str">
        <f t="shared" si="2580"/>
        <v>BO$1764</v>
      </c>
      <c r="BP1774" s="4" t="str">
        <f t="shared" si="2580"/>
        <v>BP$1764</v>
      </c>
      <c r="BQ1774" s="4" t="str">
        <f t="shared" si="2580"/>
        <v>BQ$1764</v>
      </c>
      <c r="BR1774" s="4" t="str">
        <f t="shared" si="2580"/>
        <v>BR$1764</v>
      </c>
      <c r="BS1774" s="4" t="str">
        <f t="shared" si="2580"/>
        <v>BS$1764</v>
      </c>
      <c r="BT1774" s="4" t="str">
        <f t="shared" si="2580"/>
        <v>BT$1764</v>
      </c>
      <c r="BU1774" s="4" t="str">
        <f t="shared" si="2580"/>
        <v>BU$1764</v>
      </c>
      <c r="BV1774" s="4" t="str">
        <f t="shared" si="2580"/>
        <v>BV$1764</v>
      </c>
      <c r="BW1774" s="4" t="str">
        <f t="shared" si="2580"/>
        <v>BW$1764</v>
      </c>
      <c r="BX1774" s="4" t="str">
        <f t="shared" si="2580"/>
        <v>BX$1764</v>
      </c>
      <c r="BY1774" s="4" t="str">
        <f t="shared" si="2580"/>
        <v>BY$1764</v>
      </c>
      <c r="BZ1774" s="4" t="str">
        <f t="shared" si="2580"/>
        <v>BZ$1764</v>
      </c>
      <c r="CA1774" s="4" t="str">
        <f t="shared" si="2580"/>
        <v>CA$1764</v>
      </c>
      <c r="CB1774" s="4" t="str">
        <f t="shared" si="2580"/>
        <v>CB$1764</v>
      </c>
      <c r="CC1774" s="4" t="str">
        <f t="shared" si="2580"/>
        <v>CC$1764</v>
      </c>
      <c r="CD1774" s="4" t="str">
        <f t="shared" si="2580"/>
        <v>CD$1764</v>
      </c>
      <c r="CE1774" s="4" t="str">
        <f t="shared" ref="CE1774:CL1774" si="2581">ADDRESS(ROW(CE1764),COLUMN(CE1764),2)</f>
        <v>CE$1764</v>
      </c>
      <c r="CF1774" s="4" t="str">
        <f t="shared" si="2581"/>
        <v>CF$1764</v>
      </c>
      <c r="CG1774" s="4" t="str">
        <f t="shared" si="2581"/>
        <v>CG$1764</v>
      </c>
      <c r="CH1774" s="4" t="str">
        <f t="shared" si="2581"/>
        <v>CH$1764</v>
      </c>
      <c r="CI1774" s="4" t="str">
        <f t="shared" si="2581"/>
        <v>CI$1764</v>
      </c>
      <c r="CJ1774" s="4" t="str">
        <f t="shared" si="2581"/>
        <v>CJ$1764</v>
      </c>
      <c r="CK1774" s="4" t="str">
        <f t="shared" si="2581"/>
        <v>CK$1764</v>
      </c>
      <c r="CL1774" s="4" t="str">
        <f t="shared" si="2581"/>
        <v>CL$1764</v>
      </c>
      <c r="CN1774" s="60"/>
      <c r="CO1774" s="4" t="str">
        <f t="shared" ref="CO1774:DL1774" si="2582">ADDRESS(ROW(CO1764),COLUMN(CO1764),2)</f>
        <v>CO$1764</v>
      </c>
      <c r="CP1774" s="4" t="str">
        <f t="shared" si="2582"/>
        <v>CP$1764</v>
      </c>
      <c r="CQ1774" s="4" t="str">
        <f t="shared" si="2582"/>
        <v>CQ$1764</v>
      </c>
      <c r="CR1774" s="4" t="str">
        <f t="shared" si="2582"/>
        <v>CR$1764</v>
      </c>
      <c r="CS1774" s="4" t="str">
        <f t="shared" si="2582"/>
        <v>CS$1764</v>
      </c>
      <c r="CT1774" s="4" t="str">
        <f t="shared" si="2582"/>
        <v>CT$1764</v>
      </c>
      <c r="CU1774" s="4" t="str">
        <f t="shared" si="2582"/>
        <v>CU$1764</v>
      </c>
      <c r="CV1774" s="4" t="str">
        <f t="shared" si="2582"/>
        <v>CV$1764</v>
      </c>
      <c r="CW1774" s="4" t="str">
        <f t="shared" si="2582"/>
        <v>CW$1764</v>
      </c>
      <c r="CX1774" s="4" t="str">
        <f t="shared" si="2582"/>
        <v>CX$1764</v>
      </c>
      <c r="CY1774" s="4" t="str">
        <f t="shared" si="2582"/>
        <v>CY$1764</v>
      </c>
      <c r="CZ1774" s="4" t="str">
        <f t="shared" si="2582"/>
        <v>CZ$1764</v>
      </c>
      <c r="DA1774" s="4" t="str">
        <f t="shared" si="2582"/>
        <v>DA$1764</v>
      </c>
      <c r="DB1774" s="4" t="str">
        <f t="shared" si="2582"/>
        <v>DB$1764</v>
      </c>
      <c r="DC1774" s="4" t="str">
        <f t="shared" si="2582"/>
        <v>DC$1764</v>
      </c>
      <c r="DD1774" s="4" t="str">
        <f t="shared" si="2582"/>
        <v>DD$1764</v>
      </c>
      <c r="DE1774" s="4" t="str">
        <f t="shared" si="2582"/>
        <v>DE$1764</v>
      </c>
      <c r="DF1774" s="4" t="str">
        <f t="shared" si="2582"/>
        <v>DF$1764</v>
      </c>
      <c r="DG1774" s="4" t="str">
        <f t="shared" si="2582"/>
        <v>DG$1764</v>
      </c>
      <c r="DH1774" s="4" t="str">
        <f t="shared" si="2582"/>
        <v>DH$1764</v>
      </c>
      <c r="DI1774" s="4" t="str">
        <f t="shared" si="2582"/>
        <v>DI$1764</v>
      </c>
      <c r="DJ1774" s="4" t="str">
        <f t="shared" si="2582"/>
        <v>DJ$1764</v>
      </c>
      <c r="DK1774" s="4" t="str">
        <f t="shared" si="2582"/>
        <v>DK$1764</v>
      </c>
      <c r="DL1774" s="4" t="str">
        <f t="shared" si="2582"/>
        <v>DL$1764</v>
      </c>
    </row>
    <row r="1775" spans="1:116" x14ac:dyDescent="0.4">
      <c r="B1775" t="s">
        <v>332</v>
      </c>
      <c r="D1775" t="s">
        <v>529</v>
      </c>
      <c r="E1775" s="8" t="str">
        <f>ROW()&amp;" "&amp;D1775</f>
        <v>1775 FCCA-F</v>
      </c>
      <c r="G1775" s="136" t="str">
        <f>G1762</f>
        <v>Secondary volume driver</v>
      </c>
      <c r="H1775" s="12"/>
      <c r="I1775" s="60"/>
      <c r="J1775" s="60"/>
      <c r="K1775" s="15"/>
      <c r="L1775" s="15"/>
      <c r="M1775" s="15"/>
      <c r="N1775" s="15"/>
      <c r="O1775" s="15"/>
      <c r="P1775" s="15"/>
      <c r="R1775" s="15"/>
      <c r="S1775" s="179" t="str">
        <f t="shared" ref="S1775:AX1775" si="2583">S1762</f>
        <v>S$19</v>
      </c>
      <c r="T1775" s="179" t="str">
        <f t="shared" si="2583"/>
        <v>T$19</v>
      </c>
      <c r="U1775" s="179" t="str">
        <f t="shared" si="2583"/>
        <v>U$19</v>
      </c>
      <c r="V1775" s="179" t="str">
        <f t="shared" si="2583"/>
        <v>V$19</v>
      </c>
      <c r="W1775" s="179" t="str">
        <f t="shared" si="2583"/>
        <v>W$19</v>
      </c>
      <c r="X1775" s="179" t="str">
        <f t="shared" si="2583"/>
        <v>X$19</v>
      </c>
      <c r="Y1775" s="179" t="str">
        <f t="shared" si="2583"/>
        <v>Y$19</v>
      </c>
      <c r="Z1775" s="179" t="str">
        <f t="shared" si="2583"/>
        <v>Z$19</v>
      </c>
      <c r="AA1775" s="179" t="str">
        <f t="shared" si="2583"/>
        <v>AA$19</v>
      </c>
      <c r="AB1775" s="179" t="str">
        <f t="shared" si="2583"/>
        <v>AB$19</v>
      </c>
      <c r="AC1775" s="179" t="str">
        <f t="shared" si="2583"/>
        <v>AC$19</v>
      </c>
      <c r="AD1775" s="179" t="str">
        <f t="shared" si="2583"/>
        <v>AD$19</v>
      </c>
      <c r="AE1775" s="179" t="str">
        <f t="shared" si="2583"/>
        <v>AE$19</v>
      </c>
      <c r="AF1775" s="179" t="str">
        <f t="shared" si="2583"/>
        <v>AF$19</v>
      </c>
      <c r="AG1775" s="179" t="str">
        <f t="shared" si="2583"/>
        <v>AG$19</v>
      </c>
      <c r="AH1775" s="179" t="str">
        <f t="shared" si="2583"/>
        <v>AH$19</v>
      </c>
      <c r="AI1775" s="179" t="str">
        <f t="shared" si="2583"/>
        <v>AI$19</v>
      </c>
      <c r="AJ1775" s="179" t="str">
        <f t="shared" si="2583"/>
        <v>AJ$19</v>
      </c>
      <c r="AK1775" s="179" t="str">
        <f t="shared" si="2583"/>
        <v>AK$19</v>
      </c>
      <c r="AL1775" s="179" t="str">
        <f t="shared" si="2583"/>
        <v>AL$19</v>
      </c>
      <c r="AM1775" s="179" t="str">
        <f t="shared" si="2583"/>
        <v>AM$19</v>
      </c>
      <c r="AN1775" s="179" t="str">
        <f t="shared" si="2583"/>
        <v>AN$19</v>
      </c>
      <c r="AO1775" s="179" t="str">
        <f t="shared" si="2583"/>
        <v>AO$19</v>
      </c>
      <c r="AP1775" s="179" t="str">
        <f t="shared" si="2583"/>
        <v>AP$19</v>
      </c>
      <c r="AQ1775" s="179" t="str">
        <f t="shared" si="2583"/>
        <v>AQ$19</v>
      </c>
      <c r="AR1775" s="179" t="str">
        <f t="shared" si="2583"/>
        <v>AR$19</v>
      </c>
      <c r="AS1775" s="179" t="str">
        <f t="shared" si="2583"/>
        <v>AS$19</v>
      </c>
      <c r="AT1775" s="179" t="str">
        <f t="shared" si="2583"/>
        <v>AT$19</v>
      </c>
      <c r="AU1775" s="179" t="str">
        <f t="shared" si="2583"/>
        <v>AU$19</v>
      </c>
      <c r="AV1775" s="179" t="str">
        <f t="shared" si="2583"/>
        <v>AV$19</v>
      </c>
      <c r="AW1775" s="179" t="str">
        <f t="shared" si="2583"/>
        <v>AW$19</v>
      </c>
      <c r="AX1775" s="179" t="str">
        <f t="shared" si="2583"/>
        <v>AX$19</v>
      </c>
      <c r="AY1775" s="179" t="str">
        <f t="shared" ref="AY1775:CD1775" si="2584">AY1762</f>
        <v>AY$19</v>
      </c>
      <c r="AZ1775" s="179" t="str">
        <f t="shared" si="2584"/>
        <v>AZ$19</v>
      </c>
      <c r="BA1775" s="179" t="str">
        <f t="shared" si="2584"/>
        <v>BA$19</v>
      </c>
      <c r="BB1775" s="179" t="str">
        <f t="shared" si="2584"/>
        <v>BB$19</v>
      </c>
      <c r="BC1775" s="179" t="str">
        <f t="shared" si="2584"/>
        <v>BC$19</v>
      </c>
      <c r="BD1775" s="179" t="str">
        <f t="shared" si="2584"/>
        <v>BD$19</v>
      </c>
      <c r="BE1775" s="179" t="str">
        <f t="shared" si="2584"/>
        <v>BE$19</v>
      </c>
      <c r="BF1775" s="179" t="str">
        <f t="shared" si="2584"/>
        <v>BF$19</v>
      </c>
      <c r="BG1775" s="179" t="str">
        <f t="shared" si="2584"/>
        <v>BG$19</v>
      </c>
      <c r="BH1775" s="179" t="str">
        <f t="shared" si="2584"/>
        <v>BH$19</v>
      </c>
      <c r="BI1775" s="179" t="str">
        <f t="shared" si="2584"/>
        <v>BI$19</v>
      </c>
      <c r="BJ1775" s="179" t="str">
        <f t="shared" si="2584"/>
        <v>BJ$19</v>
      </c>
      <c r="BK1775" s="179" t="str">
        <f t="shared" si="2584"/>
        <v>BK$19</v>
      </c>
      <c r="BL1775" s="179" t="str">
        <f t="shared" si="2584"/>
        <v>BL$19</v>
      </c>
      <c r="BM1775" s="179" t="str">
        <f t="shared" si="2584"/>
        <v>BM$19</v>
      </c>
      <c r="BN1775" s="179" t="str">
        <f t="shared" si="2584"/>
        <v>BN$19</v>
      </c>
      <c r="BO1775" s="179" t="str">
        <f t="shared" si="2584"/>
        <v>BO$19</v>
      </c>
      <c r="BP1775" s="179" t="str">
        <f t="shared" si="2584"/>
        <v>BP$19</v>
      </c>
      <c r="BQ1775" s="179" t="str">
        <f t="shared" si="2584"/>
        <v>BQ$19</v>
      </c>
      <c r="BR1775" s="179" t="str">
        <f t="shared" si="2584"/>
        <v>BR$19</v>
      </c>
      <c r="BS1775" s="179" t="str">
        <f t="shared" si="2584"/>
        <v>BS$19</v>
      </c>
      <c r="BT1775" s="179" t="str">
        <f t="shared" si="2584"/>
        <v>BT$19</v>
      </c>
      <c r="BU1775" s="179" t="str">
        <f t="shared" si="2584"/>
        <v>BU$19</v>
      </c>
      <c r="BV1775" s="179" t="str">
        <f t="shared" si="2584"/>
        <v>BV$19</v>
      </c>
      <c r="BW1775" s="179" t="str">
        <f t="shared" si="2584"/>
        <v>BW$19</v>
      </c>
      <c r="BX1775" s="179" t="str">
        <f t="shared" si="2584"/>
        <v>BX$19</v>
      </c>
      <c r="BY1775" s="179" t="str">
        <f t="shared" si="2584"/>
        <v>BY$19</v>
      </c>
      <c r="BZ1775" s="179" t="str">
        <f t="shared" si="2584"/>
        <v>BZ$19</v>
      </c>
      <c r="CA1775" s="179" t="str">
        <f t="shared" si="2584"/>
        <v>CA$19</v>
      </c>
      <c r="CB1775" s="179" t="str">
        <f t="shared" si="2584"/>
        <v>CB$19</v>
      </c>
      <c r="CC1775" s="179" t="str">
        <f t="shared" si="2584"/>
        <v>CC$19</v>
      </c>
      <c r="CD1775" s="179" t="str">
        <f t="shared" si="2584"/>
        <v>CD$19</v>
      </c>
      <c r="CE1775" s="179" t="str">
        <f t="shared" ref="CE1775:CL1775" si="2585">CE1762</f>
        <v>CE$19</v>
      </c>
      <c r="CF1775" s="179" t="str">
        <f t="shared" si="2585"/>
        <v>CF$19</v>
      </c>
      <c r="CG1775" s="179" t="str">
        <f t="shared" si="2585"/>
        <v>CG$19</v>
      </c>
      <c r="CH1775" s="179" t="str">
        <f t="shared" si="2585"/>
        <v>CH$19</v>
      </c>
      <c r="CI1775" s="179" t="str">
        <f t="shared" si="2585"/>
        <v>CI$19</v>
      </c>
      <c r="CJ1775" s="179" t="str">
        <f t="shared" si="2585"/>
        <v>CJ$19</v>
      </c>
      <c r="CK1775" s="179" t="str">
        <f t="shared" si="2585"/>
        <v>CK$19</v>
      </c>
      <c r="CL1775" s="179" t="str">
        <f t="shared" si="2585"/>
        <v>CL$19</v>
      </c>
      <c r="CN1775" s="60"/>
      <c r="CO1775" s="179" t="str">
        <f t="shared" ref="CO1775:DL1775" si="2586">CO1762</f>
        <v>CO$19</v>
      </c>
      <c r="CP1775" s="179" t="str">
        <f t="shared" si="2586"/>
        <v>CP$19</v>
      </c>
      <c r="CQ1775" s="179" t="str">
        <f t="shared" si="2586"/>
        <v>CQ$19</v>
      </c>
      <c r="CR1775" s="179" t="str">
        <f t="shared" si="2586"/>
        <v>CR$19</v>
      </c>
      <c r="CS1775" s="179" t="str">
        <f t="shared" si="2586"/>
        <v>CS$19</v>
      </c>
      <c r="CT1775" s="179" t="str">
        <f t="shared" si="2586"/>
        <v>CT$19</v>
      </c>
      <c r="CU1775" s="179" t="str">
        <f t="shared" si="2586"/>
        <v>CU$19</v>
      </c>
      <c r="CV1775" s="179" t="str">
        <f t="shared" si="2586"/>
        <v>CV$19</v>
      </c>
      <c r="CW1775" s="179" t="str">
        <f t="shared" si="2586"/>
        <v>CW$19</v>
      </c>
      <c r="CX1775" s="179" t="str">
        <f t="shared" si="2586"/>
        <v>CX$19</v>
      </c>
      <c r="CY1775" s="179" t="str">
        <f t="shared" si="2586"/>
        <v>CY$19</v>
      </c>
      <c r="CZ1775" s="179" t="str">
        <f t="shared" si="2586"/>
        <v>CZ$19</v>
      </c>
      <c r="DA1775" s="179" t="str">
        <f t="shared" si="2586"/>
        <v>DA$19</v>
      </c>
      <c r="DB1775" s="179" t="str">
        <f t="shared" si="2586"/>
        <v>DB$19</v>
      </c>
      <c r="DC1775" s="179" t="str">
        <f t="shared" si="2586"/>
        <v>DC$19</v>
      </c>
      <c r="DD1775" s="179" t="str">
        <f t="shared" si="2586"/>
        <v>DD$19</v>
      </c>
      <c r="DE1775" s="179" t="str">
        <f t="shared" si="2586"/>
        <v>DE$19</v>
      </c>
      <c r="DF1775" s="179" t="str">
        <f t="shared" si="2586"/>
        <v>DF$19</v>
      </c>
      <c r="DG1775" s="179" t="str">
        <f t="shared" si="2586"/>
        <v>DG$19</v>
      </c>
      <c r="DH1775" s="179" t="str">
        <f t="shared" si="2586"/>
        <v>DH$19</v>
      </c>
      <c r="DI1775" s="179" t="str">
        <f t="shared" si="2586"/>
        <v>DI$19</v>
      </c>
      <c r="DJ1775" s="179" t="str">
        <f t="shared" si="2586"/>
        <v>DJ$19</v>
      </c>
      <c r="DK1775" s="179" t="str">
        <f t="shared" si="2586"/>
        <v>DK$19</v>
      </c>
      <c r="DL1775" s="179" t="str">
        <f t="shared" si="2586"/>
        <v>DL$19</v>
      </c>
    </row>
    <row r="1776" spans="1:116" x14ac:dyDescent="0.4">
      <c r="E1776" s="8"/>
      <c r="G1776" s="136"/>
      <c r="H1776" s="12"/>
      <c r="I1776" s="60"/>
      <c r="J1776" s="60"/>
      <c r="K1776" s="15"/>
      <c r="L1776" s="15"/>
      <c r="M1776" s="15"/>
      <c r="N1776" s="15"/>
      <c r="O1776" s="15"/>
      <c r="P1776" s="15"/>
      <c r="R1776" s="15"/>
      <c r="S1776" s="179"/>
      <c r="T1776" s="179"/>
      <c r="U1776" s="179"/>
      <c r="V1776" s="179"/>
      <c r="W1776" s="179"/>
      <c r="X1776" s="179"/>
      <c r="Y1776" s="179"/>
      <c r="Z1776" s="179"/>
      <c r="AA1776" s="179"/>
      <c r="AB1776" s="179"/>
      <c r="AC1776" s="179"/>
      <c r="AD1776" s="179"/>
      <c r="AE1776" s="179"/>
      <c r="AF1776" s="179"/>
      <c r="AG1776" s="179"/>
      <c r="AH1776" s="179"/>
      <c r="AI1776" s="179"/>
      <c r="AJ1776" s="179"/>
      <c r="AK1776" s="179"/>
      <c r="AL1776" s="179"/>
      <c r="AM1776" s="179"/>
      <c r="AN1776" s="179"/>
      <c r="AO1776" s="179"/>
      <c r="AP1776" s="179"/>
      <c r="AQ1776" s="179"/>
      <c r="AR1776" s="179"/>
      <c r="AS1776" s="179"/>
      <c r="AT1776" s="179"/>
      <c r="AU1776" s="179"/>
      <c r="AV1776" s="179"/>
      <c r="AW1776" s="179"/>
      <c r="AX1776" s="179"/>
      <c r="AY1776" s="179"/>
      <c r="AZ1776" s="179"/>
      <c r="BA1776" s="179"/>
      <c r="BB1776" s="179"/>
      <c r="BC1776" s="179"/>
      <c r="BD1776" s="179"/>
      <c r="BE1776" s="179"/>
      <c r="BF1776" s="179"/>
      <c r="BG1776" s="179"/>
      <c r="BH1776" s="179"/>
      <c r="BI1776" s="179"/>
      <c r="BJ1776" s="179"/>
      <c r="BK1776" s="179"/>
      <c r="BL1776" s="179"/>
      <c r="BM1776" s="179"/>
      <c r="BN1776" s="179"/>
      <c r="BO1776" s="179"/>
      <c r="BP1776" s="179"/>
      <c r="BQ1776" s="179"/>
      <c r="BR1776" s="179"/>
      <c r="BS1776" s="179"/>
      <c r="BT1776" s="179"/>
      <c r="BU1776" s="179"/>
      <c r="BV1776" s="179"/>
      <c r="BW1776" s="179"/>
      <c r="BX1776" s="179"/>
      <c r="BY1776" s="179"/>
      <c r="BZ1776" s="179"/>
      <c r="CA1776" s="179"/>
      <c r="CB1776" s="179"/>
      <c r="CC1776" s="179"/>
      <c r="CD1776" s="179"/>
      <c r="CE1776" s="179"/>
      <c r="CF1776" s="179"/>
      <c r="CG1776" s="179"/>
      <c r="CH1776" s="179"/>
      <c r="CI1776" s="179"/>
      <c r="CJ1776" s="179"/>
      <c r="CK1776" s="179"/>
      <c r="CL1776" s="179"/>
      <c r="CN1776" s="60"/>
      <c r="CO1776" s="179"/>
      <c r="CP1776" s="179"/>
      <c r="CQ1776" s="179"/>
      <c r="CR1776" s="179"/>
      <c r="CS1776" s="179"/>
      <c r="CT1776" s="179"/>
      <c r="CU1776" s="179"/>
      <c r="CV1776" s="179"/>
      <c r="CW1776" s="179"/>
      <c r="CX1776" s="179"/>
      <c r="CY1776" s="179"/>
      <c r="CZ1776" s="179"/>
      <c r="DA1776" s="179"/>
      <c r="DB1776" s="179"/>
      <c r="DC1776" s="179"/>
      <c r="DD1776" s="179"/>
      <c r="DE1776" s="179"/>
      <c r="DF1776" s="179"/>
      <c r="DG1776" s="179"/>
      <c r="DH1776" s="179"/>
      <c r="DI1776" s="179"/>
      <c r="DJ1776" s="179"/>
      <c r="DK1776" s="179"/>
      <c r="DL1776" s="179"/>
    </row>
    <row r="1777" spans="1:116" x14ac:dyDescent="0.4">
      <c r="A1777" s="174"/>
      <c r="E1777" s="8"/>
      <c r="G1777" s="175" t="s">
        <v>490</v>
      </c>
      <c r="H1777" s="174"/>
      <c r="I1777" s="176"/>
      <c r="J1777" s="176"/>
      <c r="K1777" s="197"/>
      <c r="L1777" s="197"/>
      <c r="M1777" s="197"/>
      <c r="N1777" s="197"/>
      <c r="O1777" s="197"/>
      <c r="P1777" s="197"/>
      <c r="R1777" s="198"/>
      <c r="S1777" s="174"/>
      <c r="T1777" s="174"/>
      <c r="U1777" s="174"/>
      <c r="V1777" s="174"/>
      <c r="W1777" s="174"/>
      <c r="X1777" s="174"/>
      <c r="Y1777" s="174"/>
      <c r="Z1777" s="174"/>
      <c r="AA1777" s="174"/>
      <c r="AB1777" s="174"/>
      <c r="AC1777" s="174"/>
      <c r="AD1777" s="174"/>
      <c r="AE1777" s="174"/>
      <c r="AF1777" s="174"/>
      <c r="AG1777" s="174"/>
      <c r="AH1777" s="174"/>
      <c r="AI1777" s="174"/>
      <c r="AJ1777" s="174"/>
      <c r="AK1777" s="174"/>
      <c r="AL1777" s="174"/>
      <c r="AM1777" s="174"/>
      <c r="AN1777" s="174"/>
      <c r="AO1777" s="174"/>
      <c r="AP1777" s="174"/>
      <c r="AQ1777" s="174"/>
      <c r="AR1777" s="174"/>
      <c r="AS1777" s="174"/>
      <c r="AT1777" s="174"/>
      <c r="AU1777" s="174"/>
      <c r="AV1777" s="174"/>
      <c r="AW1777" s="174"/>
      <c r="AX1777" s="174"/>
      <c r="AY1777" s="174"/>
      <c r="AZ1777" s="174"/>
      <c r="BA1777" s="174"/>
      <c r="BB1777" s="174"/>
      <c r="BC1777" s="174"/>
      <c r="BD1777" s="174"/>
      <c r="BE1777" s="174"/>
      <c r="BF1777" s="174"/>
      <c r="BG1777" s="174"/>
      <c r="BH1777" s="174"/>
      <c r="BI1777" s="174"/>
      <c r="BJ1777" s="174"/>
      <c r="BK1777" s="174"/>
      <c r="BL1777" s="174"/>
      <c r="BM1777" s="174"/>
      <c r="BN1777" s="174"/>
      <c r="BO1777" s="174"/>
      <c r="BP1777" s="174"/>
      <c r="BQ1777" s="174"/>
      <c r="BR1777" s="174"/>
      <c r="BS1777" s="174"/>
      <c r="BT1777" s="174"/>
      <c r="BU1777" s="174"/>
      <c r="BV1777" s="174"/>
      <c r="BW1777" s="174"/>
      <c r="BX1777" s="174"/>
      <c r="BY1777" s="174"/>
      <c r="BZ1777" s="174"/>
      <c r="CA1777" s="174"/>
      <c r="CB1777" s="174"/>
      <c r="CC1777" s="174"/>
      <c r="CD1777" s="174"/>
      <c r="CE1777" s="174"/>
      <c r="CF1777" s="174"/>
      <c r="CG1777" s="174"/>
      <c r="CH1777" s="174"/>
      <c r="CI1777" s="174"/>
      <c r="CJ1777" s="174"/>
      <c r="CK1777" s="174"/>
      <c r="CL1777" s="174"/>
      <c r="CN1777" s="176"/>
      <c r="CO1777" s="174"/>
      <c r="CP1777" s="174"/>
      <c r="CQ1777" s="174"/>
      <c r="CR1777" s="174"/>
      <c r="CS1777" s="174"/>
      <c r="CT1777" s="174"/>
      <c r="CU1777" s="174"/>
      <c r="CV1777" s="174"/>
      <c r="CW1777" s="174"/>
      <c r="CX1777" s="174"/>
      <c r="CY1777" s="174"/>
      <c r="CZ1777" s="174"/>
      <c r="DA1777" s="174"/>
      <c r="DB1777" s="174"/>
      <c r="DC1777" s="174"/>
      <c r="DD1777" s="174"/>
      <c r="DE1777" s="174"/>
      <c r="DF1777" s="174"/>
      <c r="DG1777" s="174"/>
      <c r="DH1777" s="174"/>
      <c r="DI1777" s="174"/>
      <c r="DJ1777" s="174"/>
      <c r="DK1777" s="174"/>
      <c r="DL1777" s="174"/>
    </row>
    <row r="1778" spans="1:116" x14ac:dyDescent="0.4">
      <c r="A1778" s="174"/>
      <c r="E1778" s="8"/>
      <c r="G1778" s="175" t="s">
        <v>492</v>
      </c>
      <c r="H1778" s="174"/>
      <c r="I1778" s="176"/>
      <c r="J1778" s="176"/>
      <c r="K1778" s="197"/>
      <c r="L1778" s="197"/>
      <c r="M1778" s="197"/>
      <c r="N1778" s="197"/>
      <c r="O1778" s="197"/>
      <c r="P1778" s="197"/>
      <c r="R1778" s="198"/>
      <c r="S1778" s="174"/>
      <c r="T1778" s="174"/>
      <c r="U1778" s="174"/>
      <c r="V1778" s="174"/>
      <c r="W1778" s="174"/>
      <c r="X1778" s="174"/>
      <c r="Y1778" s="174"/>
      <c r="Z1778" s="174"/>
      <c r="AA1778" s="174"/>
      <c r="AB1778" s="174"/>
      <c r="AC1778" s="174"/>
      <c r="AD1778" s="174"/>
      <c r="AE1778" s="174"/>
      <c r="AF1778" s="174"/>
      <c r="AG1778" s="174"/>
      <c r="AH1778" s="174"/>
      <c r="AI1778" s="174"/>
      <c r="AJ1778" s="174"/>
      <c r="AK1778" s="174"/>
      <c r="AL1778" s="174"/>
      <c r="AM1778" s="174"/>
      <c r="AN1778" s="174"/>
      <c r="AO1778" s="174"/>
      <c r="AP1778" s="174"/>
      <c r="AQ1778" s="174"/>
      <c r="AR1778" s="174"/>
      <c r="AS1778" s="174"/>
      <c r="AT1778" s="174"/>
      <c r="AU1778" s="174"/>
      <c r="AV1778" s="174"/>
      <c r="AW1778" s="174"/>
      <c r="AX1778" s="174"/>
      <c r="AY1778" s="174"/>
      <c r="AZ1778" s="174"/>
      <c r="BA1778" s="174"/>
      <c r="BB1778" s="174"/>
      <c r="BC1778" s="174"/>
      <c r="BD1778" s="174"/>
      <c r="BE1778" s="174"/>
      <c r="BF1778" s="174"/>
      <c r="BG1778" s="174"/>
      <c r="BH1778" s="174"/>
      <c r="BI1778" s="174"/>
      <c r="BJ1778" s="174"/>
      <c r="BK1778" s="174"/>
      <c r="BL1778" s="174"/>
      <c r="BM1778" s="174"/>
      <c r="BN1778" s="174"/>
      <c r="BO1778" s="174"/>
      <c r="BP1778" s="174"/>
      <c r="BQ1778" s="174"/>
      <c r="BR1778" s="174"/>
      <c r="BS1778" s="174"/>
      <c r="BT1778" s="174"/>
      <c r="BU1778" s="174"/>
      <c r="BV1778" s="174"/>
      <c r="BW1778" s="174"/>
      <c r="BX1778" s="174"/>
      <c r="BY1778" s="174"/>
      <c r="BZ1778" s="174"/>
      <c r="CA1778" s="174"/>
      <c r="CB1778" s="174"/>
      <c r="CC1778" s="174"/>
      <c r="CD1778" s="174"/>
      <c r="CE1778" s="174"/>
      <c r="CF1778" s="174"/>
      <c r="CG1778" s="174"/>
      <c r="CH1778" s="174"/>
      <c r="CI1778" s="174"/>
      <c r="CJ1778" s="174"/>
      <c r="CK1778" s="174"/>
      <c r="CL1778" s="174"/>
      <c r="CN1778" s="176"/>
      <c r="CO1778" s="174"/>
      <c r="CP1778" s="174"/>
      <c r="CQ1778" s="174"/>
      <c r="CR1778" s="174"/>
      <c r="CS1778" s="174"/>
      <c r="CT1778" s="174"/>
      <c r="CU1778" s="174"/>
      <c r="CV1778" s="174"/>
      <c r="CW1778" s="174"/>
      <c r="CX1778" s="174"/>
      <c r="CY1778" s="174"/>
      <c r="CZ1778" s="174"/>
      <c r="DA1778" s="174"/>
      <c r="DB1778" s="174"/>
      <c r="DC1778" s="174"/>
      <c r="DD1778" s="174"/>
      <c r="DE1778" s="174"/>
      <c r="DF1778" s="174"/>
      <c r="DG1778" s="174"/>
      <c r="DH1778" s="174"/>
      <c r="DI1778" s="174"/>
      <c r="DJ1778" s="174"/>
      <c r="DK1778" s="174"/>
      <c r="DL1778" s="174"/>
    </row>
    <row r="1779" spans="1:116" x14ac:dyDescent="0.4">
      <c r="A1779" s="174"/>
      <c r="E1779" s="8"/>
      <c r="G1779" s="175" t="s">
        <v>461</v>
      </c>
      <c r="H1779" s="174"/>
      <c r="I1779" s="176"/>
      <c r="J1779" s="176"/>
      <c r="K1779" s="197"/>
      <c r="L1779" s="197"/>
      <c r="M1779" s="197"/>
      <c r="N1779" s="197"/>
      <c r="O1779" s="197"/>
      <c r="P1779" s="197"/>
      <c r="R1779" s="198"/>
      <c r="S1779" s="199" t="str">
        <f t="shared" ref="S1779:CD1779" si="2587">S$20</f>
        <v>S$16</v>
      </c>
      <c r="T1779" s="199" t="str">
        <f t="shared" si="2587"/>
        <v>T$16</v>
      </c>
      <c r="U1779" s="199" t="str">
        <f t="shared" si="2587"/>
        <v>U$16</v>
      </c>
      <c r="V1779" s="199" t="str">
        <f t="shared" si="2587"/>
        <v>V$16</v>
      </c>
      <c r="W1779" s="199" t="str">
        <f t="shared" si="2587"/>
        <v>W$16</v>
      </c>
      <c r="X1779" s="199" t="str">
        <f t="shared" si="2587"/>
        <v>X$16</v>
      </c>
      <c r="Y1779" s="199" t="str">
        <f t="shared" si="2587"/>
        <v>Y$16</v>
      </c>
      <c r="Z1779" s="199" t="str">
        <f t="shared" si="2587"/>
        <v>Z$16</v>
      </c>
      <c r="AA1779" s="199" t="str">
        <f t="shared" si="2587"/>
        <v>AA$16</v>
      </c>
      <c r="AB1779" s="199" t="str">
        <f t="shared" si="2587"/>
        <v>AB$16</v>
      </c>
      <c r="AC1779" s="199" t="str">
        <f t="shared" si="2587"/>
        <v>AC$16</v>
      </c>
      <c r="AD1779" s="199" t="str">
        <f t="shared" si="2587"/>
        <v>AD$16</v>
      </c>
      <c r="AE1779" s="199" t="str">
        <f t="shared" si="2587"/>
        <v>AE$16</v>
      </c>
      <c r="AF1779" s="199" t="str">
        <f t="shared" si="2587"/>
        <v>AF$16</v>
      </c>
      <c r="AG1779" s="199" t="str">
        <f t="shared" si="2587"/>
        <v>AG$16</v>
      </c>
      <c r="AH1779" s="199" t="str">
        <f t="shared" si="2587"/>
        <v>AH$16</v>
      </c>
      <c r="AI1779" s="199" t="str">
        <f t="shared" si="2587"/>
        <v>AI$16</v>
      </c>
      <c r="AJ1779" s="199" t="str">
        <f t="shared" si="2587"/>
        <v>AJ$16</v>
      </c>
      <c r="AK1779" s="199" t="str">
        <f t="shared" si="2587"/>
        <v>AK$16</v>
      </c>
      <c r="AL1779" s="199" t="str">
        <f t="shared" si="2587"/>
        <v>AL$16</v>
      </c>
      <c r="AM1779" s="199" t="str">
        <f t="shared" si="2587"/>
        <v>AM$16</v>
      </c>
      <c r="AN1779" s="199" t="str">
        <f t="shared" si="2587"/>
        <v>AN$16</v>
      </c>
      <c r="AO1779" s="199" t="str">
        <f t="shared" si="2587"/>
        <v>AO$16</v>
      </c>
      <c r="AP1779" s="199" t="str">
        <f t="shared" si="2587"/>
        <v>AP$16</v>
      </c>
      <c r="AQ1779" s="199" t="str">
        <f t="shared" si="2587"/>
        <v>AQ$16</v>
      </c>
      <c r="AR1779" s="199" t="str">
        <f t="shared" si="2587"/>
        <v>AR$16</v>
      </c>
      <c r="AS1779" s="199" t="str">
        <f t="shared" si="2587"/>
        <v>AS$16</v>
      </c>
      <c r="AT1779" s="199" t="str">
        <f t="shared" si="2587"/>
        <v>AT$16</v>
      </c>
      <c r="AU1779" s="199" t="str">
        <f t="shared" si="2587"/>
        <v>AU$16</v>
      </c>
      <c r="AV1779" s="199" t="str">
        <f t="shared" si="2587"/>
        <v>AV$16</v>
      </c>
      <c r="AW1779" s="199" t="str">
        <f t="shared" si="2587"/>
        <v>AW$16</v>
      </c>
      <c r="AX1779" s="199" t="str">
        <f t="shared" si="2587"/>
        <v>AX$16</v>
      </c>
      <c r="AY1779" s="199" t="str">
        <f t="shared" si="2587"/>
        <v>AY$16</v>
      </c>
      <c r="AZ1779" s="199" t="str">
        <f t="shared" si="2587"/>
        <v>AZ$16</v>
      </c>
      <c r="BA1779" s="199" t="str">
        <f t="shared" si="2587"/>
        <v>BA$16</v>
      </c>
      <c r="BB1779" s="199" t="str">
        <f t="shared" si="2587"/>
        <v>BB$16</v>
      </c>
      <c r="BC1779" s="199" t="str">
        <f t="shared" si="2587"/>
        <v>BC$16</v>
      </c>
      <c r="BD1779" s="199" t="str">
        <f t="shared" si="2587"/>
        <v>BD$16</v>
      </c>
      <c r="BE1779" s="199" t="str">
        <f t="shared" si="2587"/>
        <v>BE$16</v>
      </c>
      <c r="BF1779" s="199" t="str">
        <f t="shared" si="2587"/>
        <v>BF$16</v>
      </c>
      <c r="BG1779" s="199" t="str">
        <f t="shared" si="2587"/>
        <v>BG$16</v>
      </c>
      <c r="BH1779" s="199" t="str">
        <f t="shared" si="2587"/>
        <v>BH$16</v>
      </c>
      <c r="BI1779" s="199" t="str">
        <f t="shared" si="2587"/>
        <v>BI$16</v>
      </c>
      <c r="BJ1779" s="199" t="str">
        <f t="shared" si="2587"/>
        <v>BJ$16</v>
      </c>
      <c r="BK1779" s="199" t="str">
        <f t="shared" si="2587"/>
        <v>BK$16</v>
      </c>
      <c r="BL1779" s="199" t="str">
        <f t="shared" si="2587"/>
        <v>BL$16</v>
      </c>
      <c r="BM1779" s="199" t="str">
        <f t="shared" si="2587"/>
        <v>BM$16</v>
      </c>
      <c r="BN1779" s="199" t="str">
        <f t="shared" si="2587"/>
        <v>BN$16</v>
      </c>
      <c r="BO1779" s="199" t="str">
        <f t="shared" si="2587"/>
        <v>BO$16</v>
      </c>
      <c r="BP1779" s="199" t="str">
        <f t="shared" si="2587"/>
        <v>BP$16</v>
      </c>
      <c r="BQ1779" s="199" t="str">
        <f t="shared" si="2587"/>
        <v>BQ$16</v>
      </c>
      <c r="BR1779" s="199" t="str">
        <f t="shared" si="2587"/>
        <v>BR$16</v>
      </c>
      <c r="BS1779" s="199" t="str">
        <f t="shared" si="2587"/>
        <v>BS$16</v>
      </c>
      <c r="BT1779" s="199" t="str">
        <f t="shared" si="2587"/>
        <v>BT$16</v>
      </c>
      <c r="BU1779" s="199" t="str">
        <f t="shared" si="2587"/>
        <v>BU$16</v>
      </c>
      <c r="BV1779" s="199" t="str">
        <f t="shared" si="2587"/>
        <v>BV$16</v>
      </c>
      <c r="BW1779" s="199" t="str">
        <f t="shared" si="2587"/>
        <v>BW$16</v>
      </c>
      <c r="BX1779" s="199" t="str">
        <f t="shared" si="2587"/>
        <v>BX$16</v>
      </c>
      <c r="BY1779" s="199" t="str">
        <f t="shared" si="2587"/>
        <v>BY$16</v>
      </c>
      <c r="BZ1779" s="199" t="str">
        <f t="shared" si="2587"/>
        <v>BZ$16</v>
      </c>
      <c r="CA1779" s="199" t="str">
        <f t="shared" si="2587"/>
        <v>CA$16</v>
      </c>
      <c r="CB1779" s="199" t="str">
        <f t="shared" si="2587"/>
        <v>CB$16</v>
      </c>
      <c r="CC1779" s="199" t="str">
        <f t="shared" si="2587"/>
        <v>CC$16</v>
      </c>
      <c r="CD1779" s="199" t="str">
        <f t="shared" si="2587"/>
        <v>CD$16</v>
      </c>
      <c r="CE1779" s="199" t="str">
        <f t="shared" ref="CE1779:CL1779" si="2588">CE$20</f>
        <v>CE$16</v>
      </c>
      <c r="CF1779" s="199" t="str">
        <f t="shared" si="2588"/>
        <v>CF$16</v>
      </c>
      <c r="CG1779" s="199" t="str">
        <f t="shared" si="2588"/>
        <v>CG$16</v>
      </c>
      <c r="CH1779" s="199" t="str">
        <f t="shared" si="2588"/>
        <v>CH$16</v>
      </c>
      <c r="CI1779" s="199" t="str">
        <f t="shared" si="2588"/>
        <v>CI$16</v>
      </c>
      <c r="CJ1779" s="199" t="str">
        <f t="shared" si="2588"/>
        <v>CJ$16</v>
      </c>
      <c r="CK1779" s="199" t="str">
        <f t="shared" si="2588"/>
        <v>CK$16</v>
      </c>
      <c r="CL1779" s="199" t="str">
        <f t="shared" si="2588"/>
        <v>CL$16</v>
      </c>
      <c r="CN1779" s="176"/>
      <c r="CO1779" s="199" t="str">
        <f t="shared" ref="CO1779:DL1779" si="2589">CO$20</f>
        <v>CO$16</v>
      </c>
      <c r="CP1779" s="199" t="str">
        <f t="shared" si="2589"/>
        <v>CP$16</v>
      </c>
      <c r="CQ1779" s="199" t="str">
        <f t="shared" si="2589"/>
        <v>CQ$16</v>
      </c>
      <c r="CR1779" s="199" t="str">
        <f t="shared" si="2589"/>
        <v>CR$16</v>
      </c>
      <c r="CS1779" s="199" t="str">
        <f t="shared" si="2589"/>
        <v>CS$16</v>
      </c>
      <c r="CT1779" s="199" t="str">
        <f t="shared" si="2589"/>
        <v>CT$16</v>
      </c>
      <c r="CU1779" s="199" t="str">
        <f t="shared" si="2589"/>
        <v>CU$16</v>
      </c>
      <c r="CV1779" s="199" t="str">
        <f t="shared" si="2589"/>
        <v>CV$16</v>
      </c>
      <c r="CW1779" s="199" t="str">
        <f t="shared" si="2589"/>
        <v>CW$16</v>
      </c>
      <c r="CX1779" s="199" t="str">
        <f t="shared" si="2589"/>
        <v>CX$16</v>
      </c>
      <c r="CY1779" s="199" t="str">
        <f t="shared" si="2589"/>
        <v>CY$16</v>
      </c>
      <c r="CZ1779" s="199" t="str">
        <f t="shared" si="2589"/>
        <v>CZ$16</v>
      </c>
      <c r="DA1779" s="199" t="str">
        <f t="shared" si="2589"/>
        <v>DA$16</v>
      </c>
      <c r="DB1779" s="199" t="str">
        <f t="shared" si="2589"/>
        <v>DB$16</v>
      </c>
      <c r="DC1779" s="199" t="str">
        <f t="shared" si="2589"/>
        <v>DC$16</v>
      </c>
      <c r="DD1779" s="199" t="str">
        <f t="shared" si="2589"/>
        <v>DD$16</v>
      </c>
      <c r="DE1779" s="199" t="str">
        <f t="shared" si="2589"/>
        <v>DE$16</v>
      </c>
      <c r="DF1779" s="199" t="str">
        <f t="shared" si="2589"/>
        <v>DF$16</v>
      </c>
      <c r="DG1779" s="199" t="str">
        <f t="shared" si="2589"/>
        <v>DG$16</v>
      </c>
      <c r="DH1779" s="199" t="str">
        <f t="shared" si="2589"/>
        <v>DH$16</v>
      </c>
      <c r="DI1779" s="199" t="str">
        <f t="shared" si="2589"/>
        <v>DI$16</v>
      </c>
      <c r="DJ1779" s="199" t="str">
        <f t="shared" si="2589"/>
        <v>DJ$16</v>
      </c>
      <c r="DK1779" s="199" t="str">
        <f t="shared" si="2589"/>
        <v>DK$16</v>
      </c>
      <c r="DL1779" s="199" t="str">
        <f t="shared" si="2589"/>
        <v>DL$16</v>
      </c>
    </row>
    <row r="1780" spans="1:116" x14ac:dyDescent="0.4">
      <c r="A1780" s="174"/>
      <c r="E1780" s="8"/>
      <c r="G1780" s="175" t="s">
        <v>462</v>
      </c>
      <c r="H1780" s="200"/>
      <c r="I1780" s="201"/>
      <c r="J1780" s="201"/>
      <c r="K1780" s="202"/>
      <c r="L1780" s="202"/>
      <c r="M1780" s="202"/>
      <c r="N1780" s="202"/>
      <c r="O1780" s="202"/>
      <c r="P1780" s="202"/>
      <c r="R1780" s="202"/>
      <c r="S1780" s="199" t="str">
        <f t="shared" ref="S1780:CD1780" si="2590">S$21</f>
        <v>S$17</v>
      </c>
      <c r="T1780" s="199" t="str">
        <f t="shared" si="2590"/>
        <v>T$17</v>
      </c>
      <c r="U1780" s="199" t="str">
        <f t="shared" si="2590"/>
        <v>U$17</v>
      </c>
      <c r="V1780" s="199" t="str">
        <f t="shared" si="2590"/>
        <v>V$17</v>
      </c>
      <c r="W1780" s="199" t="str">
        <f t="shared" si="2590"/>
        <v>W$17</v>
      </c>
      <c r="X1780" s="199" t="str">
        <f t="shared" si="2590"/>
        <v>X$17</v>
      </c>
      <c r="Y1780" s="199" t="str">
        <f t="shared" si="2590"/>
        <v>Y$17</v>
      </c>
      <c r="Z1780" s="199" t="str">
        <f t="shared" si="2590"/>
        <v>Z$17</v>
      </c>
      <c r="AA1780" s="199" t="str">
        <f t="shared" si="2590"/>
        <v>AA$17</v>
      </c>
      <c r="AB1780" s="199" t="str">
        <f t="shared" si="2590"/>
        <v>AB$17</v>
      </c>
      <c r="AC1780" s="199" t="str">
        <f t="shared" si="2590"/>
        <v>AC$17</v>
      </c>
      <c r="AD1780" s="199" t="str">
        <f t="shared" si="2590"/>
        <v>AD$17</v>
      </c>
      <c r="AE1780" s="199" t="str">
        <f t="shared" si="2590"/>
        <v>AE$17</v>
      </c>
      <c r="AF1780" s="199" t="str">
        <f t="shared" si="2590"/>
        <v>AF$17</v>
      </c>
      <c r="AG1780" s="199" t="str">
        <f t="shared" si="2590"/>
        <v>AG$17</v>
      </c>
      <c r="AH1780" s="199" t="str">
        <f t="shared" si="2590"/>
        <v>AH$17</v>
      </c>
      <c r="AI1780" s="199" t="str">
        <f t="shared" si="2590"/>
        <v>AI$17</v>
      </c>
      <c r="AJ1780" s="199" t="str">
        <f t="shared" si="2590"/>
        <v>AJ$17</v>
      </c>
      <c r="AK1780" s="199" t="str">
        <f t="shared" si="2590"/>
        <v>AK$17</v>
      </c>
      <c r="AL1780" s="199" t="str">
        <f t="shared" si="2590"/>
        <v>AL$17</v>
      </c>
      <c r="AM1780" s="199" t="str">
        <f t="shared" si="2590"/>
        <v>AM$17</v>
      </c>
      <c r="AN1780" s="199" t="str">
        <f t="shared" si="2590"/>
        <v>AN$17</v>
      </c>
      <c r="AO1780" s="199" t="str">
        <f t="shared" si="2590"/>
        <v>AO$17</v>
      </c>
      <c r="AP1780" s="199" t="str">
        <f t="shared" si="2590"/>
        <v>AP$17</v>
      </c>
      <c r="AQ1780" s="199" t="str">
        <f t="shared" si="2590"/>
        <v>AQ$17</v>
      </c>
      <c r="AR1780" s="199" t="str">
        <f t="shared" si="2590"/>
        <v>AR$17</v>
      </c>
      <c r="AS1780" s="199" t="str">
        <f t="shared" si="2590"/>
        <v>AS$17</v>
      </c>
      <c r="AT1780" s="199" t="str">
        <f t="shared" si="2590"/>
        <v>AT$17</v>
      </c>
      <c r="AU1780" s="199" t="str">
        <f t="shared" si="2590"/>
        <v>AU$17</v>
      </c>
      <c r="AV1780" s="199" t="str">
        <f t="shared" si="2590"/>
        <v>AV$17</v>
      </c>
      <c r="AW1780" s="199" t="str">
        <f t="shared" si="2590"/>
        <v>AW$17</v>
      </c>
      <c r="AX1780" s="199" t="str">
        <f t="shared" si="2590"/>
        <v>AX$17</v>
      </c>
      <c r="AY1780" s="199" t="str">
        <f t="shared" si="2590"/>
        <v>AY$17</v>
      </c>
      <c r="AZ1780" s="199" t="str">
        <f t="shared" si="2590"/>
        <v>AZ$17</v>
      </c>
      <c r="BA1780" s="199" t="str">
        <f t="shared" si="2590"/>
        <v>BA$17</v>
      </c>
      <c r="BB1780" s="199" t="str">
        <f t="shared" si="2590"/>
        <v>BB$17</v>
      </c>
      <c r="BC1780" s="199" t="str">
        <f t="shared" si="2590"/>
        <v>BC$17</v>
      </c>
      <c r="BD1780" s="199" t="str">
        <f t="shared" si="2590"/>
        <v>BD$17</v>
      </c>
      <c r="BE1780" s="199" t="str">
        <f t="shared" si="2590"/>
        <v>BE$17</v>
      </c>
      <c r="BF1780" s="199" t="str">
        <f t="shared" si="2590"/>
        <v>BF$17</v>
      </c>
      <c r="BG1780" s="199" t="str">
        <f t="shared" si="2590"/>
        <v>BG$17</v>
      </c>
      <c r="BH1780" s="199" t="str">
        <f t="shared" si="2590"/>
        <v>BH$17</v>
      </c>
      <c r="BI1780" s="199" t="str">
        <f t="shared" si="2590"/>
        <v>BI$17</v>
      </c>
      <c r="BJ1780" s="199" t="str">
        <f t="shared" si="2590"/>
        <v>BJ$17</v>
      </c>
      <c r="BK1780" s="199" t="str">
        <f t="shared" si="2590"/>
        <v>BK$17</v>
      </c>
      <c r="BL1780" s="199" t="str">
        <f t="shared" si="2590"/>
        <v>BL$17</v>
      </c>
      <c r="BM1780" s="199" t="str">
        <f t="shared" si="2590"/>
        <v>BM$17</v>
      </c>
      <c r="BN1780" s="199" t="str">
        <f t="shared" si="2590"/>
        <v>BN$17</v>
      </c>
      <c r="BO1780" s="199" t="str">
        <f t="shared" si="2590"/>
        <v>BO$17</v>
      </c>
      <c r="BP1780" s="199" t="str">
        <f t="shared" si="2590"/>
        <v>BP$17</v>
      </c>
      <c r="BQ1780" s="199" t="str">
        <f t="shared" si="2590"/>
        <v>BQ$17</v>
      </c>
      <c r="BR1780" s="199" t="str">
        <f t="shared" si="2590"/>
        <v>BR$17</v>
      </c>
      <c r="BS1780" s="199" t="str">
        <f t="shared" si="2590"/>
        <v>BS$17</v>
      </c>
      <c r="BT1780" s="199" t="str">
        <f t="shared" si="2590"/>
        <v>BT$17</v>
      </c>
      <c r="BU1780" s="199" t="str">
        <f t="shared" si="2590"/>
        <v>BU$17</v>
      </c>
      <c r="BV1780" s="199" t="str">
        <f t="shared" si="2590"/>
        <v>BV$17</v>
      </c>
      <c r="BW1780" s="199" t="str">
        <f t="shared" si="2590"/>
        <v>BW$17</v>
      </c>
      <c r="BX1780" s="199" t="str">
        <f t="shared" si="2590"/>
        <v>BX$17</v>
      </c>
      <c r="BY1780" s="199" t="str">
        <f t="shared" si="2590"/>
        <v>BY$17</v>
      </c>
      <c r="BZ1780" s="199" t="str">
        <f t="shared" si="2590"/>
        <v>BZ$17</v>
      </c>
      <c r="CA1780" s="199" t="str">
        <f t="shared" si="2590"/>
        <v>CA$17</v>
      </c>
      <c r="CB1780" s="199" t="str">
        <f t="shared" si="2590"/>
        <v>CB$17</v>
      </c>
      <c r="CC1780" s="199" t="str">
        <f t="shared" si="2590"/>
        <v>CC$17</v>
      </c>
      <c r="CD1780" s="199" t="str">
        <f t="shared" si="2590"/>
        <v>CD$17</v>
      </c>
      <c r="CE1780" s="199" t="str">
        <f t="shared" ref="CE1780:CL1780" si="2591">CE$21</f>
        <v>CE$17</v>
      </c>
      <c r="CF1780" s="199" t="str">
        <f t="shared" si="2591"/>
        <v>CF$17</v>
      </c>
      <c r="CG1780" s="199" t="str">
        <f t="shared" si="2591"/>
        <v>CG$17</v>
      </c>
      <c r="CH1780" s="199" t="str">
        <f t="shared" si="2591"/>
        <v>CH$17</v>
      </c>
      <c r="CI1780" s="199" t="str">
        <f t="shared" si="2591"/>
        <v>CI$17</v>
      </c>
      <c r="CJ1780" s="199" t="str">
        <f t="shared" si="2591"/>
        <v>CJ$17</v>
      </c>
      <c r="CK1780" s="199" t="str">
        <f t="shared" si="2591"/>
        <v>CK$17</v>
      </c>
      <c r="CL1780" s="199" t="str">
        <f t="shared" si="2591"/>
        <v>CL$17</v>
      </c>
      <c r="CN1780" s="201"/>
      <c r="CO1780" s="199" t="str">
        <f t="shared" ref="CO1780:DL1780" si="2592">CO$21</f>
        <v>CO$17</v>
      </c>
      <c r="CP1780" s="199" t="str">
        <f t="shared" si="2592"/>
        <v>CP$17</v>
      </c>
      <c r="CQ1780" s="199" t="str">
        <f t="shared" si="2592"/>
        <v>CQ$17</v>
      </c>
      <c r="CR1780" s="199" t="str">
        <f t="shared" si="2592"/>
        <v>CR$17</v>
      </c>
      <c r="CS1780" s="199" t="str">
        <f t="shared" si="2592"/>
        <v>CS$17</v>
      </c>
      <c r="CT1780" s="199" t="str">
        <f t="shared" si="2592"/>
        <v>CT$17</v>
      </c>
      <c r="CU1780" s="199" t="str">
        <f t="shared" si="2592"/>
        <v>CU$17</v>
      </c>
      <c r="CV1780" s="199" t="str">
        <f t="shared" si="2592"/>
        <v>CV$17</v>
      </c>
      <c r="CW1780" s="199" t="str">
        <f t="shared" si="2592"/>
        <v>CW$17</v>
      </c>
      <c r="CX1780" s="199" t="str">
        <f t="shared" si="2592"/>
        <v>CX$17</v>
      </c>
      <c r="CY1780" s="199" t="str">
        <f t="shared" si="2592"/>
        <v>CY$17</v>
      </c>
      <c r="CZ1780" s="199" t="str">
        <f t="shared" si="2592"/>
        <v>CZ$17</v>
      </c>
      <c r="DA1780" s="199" t="str">
        <f t="shared" si="2592"/>
        <v>DA$17</v>
      </c>
      <c r="DB1780" s="199" t="str">
        <f t="shared" si="2592"/>
        <v>DB$17</v>
      </c>
      <c r="DC1780" s="199" t="str">
        <f t="shared" si="2592"/>
        <v>DC$17</v>
      </c>
      <c r="DD1780" s="199" t="str">
        <f t="shared" si="2592"/>
        <v>DD$17</v>
      </c>
      <c r="DE1780" s="199" t="str">
        <f t="shared" si="2592"/>
        <v>DE$17</v>
      </c>
      <c r="DF1780" s="199" t="str">
        <f t="shared" si="2592"/>
        <v>DF$17</v>
      </c>
      <c r="DG1780" s="199" t="str">
        <f t="shared" si="2592"/>
        <v>DG$17</v>
      </c>
      <c r="DH1780" s="199" t="str">
        <f t="shared" si="2592"/>
        <v>DH$17</v>
      </c>
      <c r="DI1780" s="199" t="str">
        <f t="shared" si="2592"/>
        <v>DI$17</v>
      </c>
      <c r="DJ1780" s="199" t="str">
        <f t="shared" si="2592"/>
        <v>DJ$17</v>
      </c>
      <c r="DK1780" s="199" t="str">
        <f t="shared" si="2592"/>
        <v>DK$17</v>
      </c>
      <c r="DL1780" s="199" t="str">
        <f t="shared" si="2592"/>
        <v>DL$17</v>
      </c>
    </row>
    <row r="1781" spans="1:116" x14ac:dyDescent="0.4">
      <c r="A1781" s="174"/>
      <c r="E1781" s="8"/>
      <c r="G1781" s="175" t="s">
        <v>491</v>
      </c>
      <c r="H1781" s="200"/>
      <c r="I1781" s="201"/>
      <c r="J1781" s="201"/>
      <c r="K1781" s="202"/>
      <c r="L1781" s="202"/>
      <c r="M1781" s="202"/>
      <c r="N1781" s="202"/>
      <c r="O1781" s="202"/>
      <c r="P1781" s="202"/>
      <c r="R1781" s="202"/>
      <c r="S1781" s="190"/>
      <c r="T1781" s="190"/>
      <c r="U1781" s="190"/>
      <c r="V1781" s="190"/>
      <c r="W1781" s="190"/>
      <c r="X1781" s="190"/>
      <c r="Y1781" s="190"/>
      <c r="Z1781" s="190"/>
      <c r="AA1781" s="190"/>
      <c r="AB1781" s="190"/>
      <c r="AC1781" s="190"/>
      <c r="AD1781" s="190"/>
      <c r="AE1781" s="190"/>
      <c r="AF1781" s="190"/>
      <c r="AG1781" s="190"/>
      <c r="AH1781" s="190"/>
      <c r="AI1781" s="190"/>
      <c r="AJ1781" s="190"/>
      <c r="AK1781" s="190"/>
      <c r="AL1781" s="190"/>
      <c r="AM1781" s="190"/>
      <c r="AN1781" s="190"/>
      <c r="AO1781" s="190"/>
      <c r="AP1781" s="190"/>
      <c r="AQ1781" s="190"/>
      <c r="AR1781" s="190"/>
      <c r="AS1781" s="190"/>
      <c r="AT1781" s="190"/>
      <c r="AU1781" s="190"/>
      <c r="AV1781" s="190"/>
      <c r="AW1781" s="190"/>
      <c r="AX1781" s="190"/>
      <c r="AY1781" s="190"/>
      <c r="AZ1781" s="190"/>
      <c r="BA1781" s="190"/>
      <c r="BB1781" s="190"/>
      <c r="BC1781" s="190"/>
      <c r="BD1781" s="190"/>
      <c r="BE1781" s="190"/>
      <c r="BF1781" s="190"/>
      <c r="BG1781" s="190"/>
      <c r="BH1781" s="190"/>
      <c r="BI1781" s="190"/>
      <c r="BJ1781" s="190"/>
      <c r="BK1781" s="190"/>
      <c r="BL1781" s="190"/>
      <c r="BM1781" s="190"/>
      <c r="BN1781" s="190"/>
      <c r="BO1781" s="190"/>
      <c r="BP1781" s="190"/>
      <c r="BQ1781" s="190"/>
      <c r="BR1781" s="190"/>
      <c r="BS1781" s="190"/>
      <c r="BT1781" s="190"/>
      <c r="BU1781" s="190"/>
      <c r="BV1781" s="190"/>
      <c r="BW1781" s="190"/>
      <c r="BX1781" s="190"/>
      <c r="BY1781" s="190"/>
      <c r="BZ1781" s="190"/>
      <c r="CA1781" s="190"/>
      <c r="CB1781" s="190"/>
      <c r="CC1781" s="190"/>
      <c r="CD1781" s="190"/>
      <c r="CE1781" s="190"/>
      <c r="CF1781" s="190"/>
      <c r="CG1781" s="190"/>
      <c r="CH1781" s="190"/>
      <c r="CI1781" s="190"/>
      <c r="CJ1781" s="190"/>
      <c r="CK1781" s="190"/>
      <c r="CL1781" s="190"/>
      <c r="CN1781" s="201"/>
      <c r="CO1781" s="190"/>
      <c r="CP1781" s="190"/>
      <c r="CQ1781" s="190"/>
      <c r="CR1781" s="190"/>
      <c r="CS1781" s="190"/>
      <c r="CT1781" s="190"/>
      <c r="CU1781" s="190"/>
      <c r="CV1781" s="190"/>
      <c r="CW1781" s="190"/>
      <c r="CX1781" s="190"/>
      <c r="CY1781" s="190"/>
      <c r="CZ1781" s="190"/>
      <c r="DA1781" s="190"/>
      <c r="DB1781" s="190"/>
      <c r="DC1781" s="190"/>
      <c r="DD1781" s="190"/>
      <c r="DE1781" s="190"/>
      <c r="DF1781" s="190"/>
      <c r="DG1781" s="190"/>
      <c r="DH1781" s="190"/>
      <c r="DI1781" s="190"/>
      <c r="DJ1781" s="190"/>
      <c r="DK1781" s="190"/>
      <c r="DL1781" s="190"/>
    </row>
    <row r="1782" spans="1:116" x14ac:dyDescent="0.4">
      <c r="A1782" s="174"/>
      <c r="E1782" s="8"/>
      <c r="G1782" s="175" t="s">
        <v>505</v>
      </c>
      <c r="H1782" s="200"/>
      <c r="I1782" s="201"/>
      <c r="J1782" s="201"/>
      <c r="K1782" s="202"/>
      <c r="L1782" s="202"/>
      <c r="M1782" s="202"/>
      <c r="N1782" s="202"/>
      <c r="O1782" s="202"/>
      <c r="P1782" s="202"/>
      <c r="R1782" s="202"/>
      <c r="S1782" s="190"/>
      <c r="T1782" s="190"/>
      <c r="U1782" s="190"/>
      <c r="V1782" s="190"/>
      <c r="W1782" s="190"/>
      <c r="X1782" s="190"/>
      <c r="Y1782" s="190"/>
      <c r="Z1782" s="190"/>
      <c r="AA1782" s="190"/>
      <c r="AB1782" s="190"/>
      <c r="AC1782" s="190"/>
      <c r="AD1782" s="190"/>
      <c r="AE1782" s="190"/>
      <c r="AF1782" s="190"/>
      <c r="AG1782" s="190"/>
      <c r="AH1782" s="190"/>
      <c r="AI1782" s="190"/>
      <c r="AJ1782" s="190"/>
      <c r="AK1782" s="190"/>
      <c r="AL1782" s="190"/>
      <c r="AM1782" s="190"/>
      <c r="AN1782" s="190"/>
      <c r="AO1782" s="190"/>
      <c r="AP1782" s="190"/>
      <c r="AQ1782" s="190"/>
      <c r="AR1782" s="190"/>
      <c r="AS1782" s="190"/>
      <c r="AT1782" s="190"/>
      <c r="AU1782" s="190"/>
      <c r="AV1782" s="190"/>
      <c r="AW1782" s="190"/>
      <c r="AX1782" s="190"/>
      <c r="AY1782" s="190"/>
      <c r="AZ1782" s="190"/>
      <c r="BA1782" s="190"/>
      <c r="BB1782" s="190"/>
      <c r="BC1782" s="190"/>
      <c r="BD1782" s="190"/>
      <c r="BE1782" s="190"/>
      <c r="BF1782" s="190"/>
      <c r="BG1782" s="190"/>
      <c r="BH1782" s="190"/>
      <c r="BI1782" s="190"/>
      <c r="BJ1782" s="190"/>
      <c r="BK1782" s="190"/>
      <c r="BL1782" s="190"/>
      <c r="BM1782" s="190"/>
      <c r="BN1782" s="190"/>
      <c r="BO1782" s="190"/>
      <c r="BP1782" s="190"/>
      <c r="BQ1782" s="190"/>
      <c r="BR1782" s="190"/>
      <c r="BS1782" s="190"/>
      <c r="BT1782" s="190"/>
      <c r="BU1782" s="190"/>
      <c r="BV1782" s="190"/>
      <c r="BW1782" s="190"/>
      <c r="BX1782" s="190"/>
      <c r="BY1782" s="190"/>
      <c r="BZ1782" s="190"/>
      <c r="CA1782" s="190"/>
      <c r="CB1782" s="190"/>
      <c r="CC1782" s="190"/>
      <c r="CD1782" s="190"/>
      <c r="CE1782" s="190"/>
      <c r="CF1782" s="190"/>
      <c r="CG1782" s="190"/>
      <c r="CH1782" s="190"/>
      <c r="CI1782" s="190"/>
      <c r="CJ1782" s="190"/>
      <c r="CK1782" s="190"/>
      <c r="CL1782" s="190"/>
      <c r="CN1782" s="201"/>
      <c r="CO1782" s="190"/>
      <c r="CP1782" s="190"/>
      <c r="CQ1782" s="190"/>
      <c r="CR1782" s="190"/>
      <c r="CS1782" s="190"/>
      <c r="CT1782" s="190"/>
      <c r="CU1782" s="190"/>
      <c r="CV1782" s="190"/>
      <c r="CW1782" s="190"/>
      <c r="CX1782" s="190"/>
      <c r="CY1782" s="190"/>
      <c r="CZ1782" s="190"/>
      <c r="DA1782" s="190"/>
      <c r="DB1782" s="190"/>
      <c r="DC1782" s="190"/>
      <c r="DD1782" s="190"/>
      <c r="DE1782" s="190"/>
      <c r="DF1782" s="190"/>
      <c r="DG1782" s="190"/>
      <c r="DH1782" s="190"/>
      <c r="DI1782" s="190"/>
      <c r="DJ1782" s="190"/>
      <c r="DK1782" s="190"/>
      <c r="DL1782" s="190"/>
    </row>
    <row r="1783" spans="1:116" x14ac:dyDescent="0.4">
      <c r="A1783" s="174"/>
      <c r="E1783" s="8"/>
      <c r="G1783" s="175" t="s">
        <v>463</v>
      </c>
      <c r="H1783" s="200"/>
      <c r="I1783" s="201"/>
      <c r="J1783" s="201"/>
      <c r="K1783" s="202"/>
      <c r="L1783" s="202"/>
      <c r="M1783" s="202"/>
      <c r="N1783" s="202"/>
      <c r="O1783" s="202"/>
      <c r="P1783" s="202"/>
      <c r="R1783" s="202"/>
      <c r="S1783" s="190" t="str">
        <f t="shared" ref="S1783:CD1783" si="2593">S$22</f>
        <v>S$18</v>
      </c>
      <c r="T1783" s="190" t="str">
        <f t="shared" si="2593"/>
        <v>T$18</v>
      </c>
      <c r="U1783" s="190" t="str">
        <f t="shared" si="2593"/>
        <v>U$18</v>
      </c>
      <c r="V1783" s="190" t="str">
        <f t="shared" si="2593"/>
        <v>V$18</v>
      </c>
      <c r="W1783" s="190" t="str">
        <f t="shared" si="2593"/>
        <v>W$18</v>
      </c>
      <c r="X1783" s="190" t="str">
        <f t="shared" si="2593"/>
        <v>X$18</v>
      </c>
      <c r="Y1783" s="190" t="str">
        <f t="shared" si="2593"/>
        <v>Y$18</v>
      </c>
      <c r="Z1783" s="190" t="str">
        <f t="shared" si="2593"/>
        <v>Z$18</v>
      </c>
      <c r="AA1783" s="190" t="str">
        <f t="shared" si="2593"/>
        <v>AA$18</v>
      </c>
      <c r="AB1783" s="190" t="str">
        <f t="shared" si="2593"/>
        <v>AB$18</v>
      </c>
      <c r="AC1783" s="190" t="str">
        <f t="shared" si="2593"/>
        <v>AC$18</v>
      </c>
      <c r="AD1783" s="190" t="str">
        <f t="shared" si="2593"/>
        <v>AD$18</v>
      </c>
      <c r="AE1783" s="190" t="str">
        <f t="shared" si="2593"/>
        <v>AE$18</v>
      </c>
      <c r="AF1783" s="190" t="str">
        <f t="shared" si="2593"/>
        <v>AF$18</v>
      </c>
      <c r="AG1783" s="190" t="str">
        <f t="shared" si="2593"/>
        <v>AG$18</v>
      </c>
      <c r="AH1783" s="190" t="str">
        <f t="shared" si="2593"/>
        <v>AH$18</v>
      </c>
      <c r="AI1783" s="190" t="str">
        <f t="shared" si="2593"/>
        <v>AI$18</v>
      </c>
      <c r="AJ1783" s="190" t="str">
        <f t="shared" si="2593"/>
        <v>AJ$18</v>
      </c>
      <c r="AK1783" s="190" t="str">
        <f t="shared" si="2593"/>
        <v>AK$18</v>
      </c>
      <c r="AL1783" s="190" t="str">
        <f t="shared" si="2593"/>
        <v>AL$18</v>
      </c>
      <c r="AM1783" s="190" t="str">
        <f t="shared" si="2593"/>
        <v>AM$18</v>
      </c>
      <c r="AN1783" s="190" t="str">
        <f t="shared" si="2593"/>
        <v>AN$18</v>
      </c>
      <c r="AO1783" s="190" t="str">
        <f t="shared" si="2593"/>
        <v>AO$18</v>
      </c>
      <c r="AP1783" s="190" t="str">
        <f t="shared" si="2593"/>
        <v>AP$18</v>
      </c>
      <c r="AQ1783" s="190" t="str">
        <f t="shared" si="2593"/>
        <v>AQ$18</v>
      </c>
      <c r="AR1783" s="190" t="str">
        <f t="shared" si="2593"/>
        <v>AR$18</v>
      </c>
      <c r="AS1783" s="190" t="str">
        <f t="shared" si="2593"/>
        <v>AS$18</v>
      </c>
      <c r="AT1783" s="190" t="str">
        <f t="shared" si="2593"/>
        <v>AT$18</v>
      </c>
      <c r="AU1783" s="190" t="str">
        <f t="shared" si="2593"/>
        <v>AU$18</v>
      </c>
      <c r="AV1783" s="190" t="str">
        <f t="shared" si="2593"/>
        <v>AV$18</v>
      </c>
      <c r="AW1783" s="190" t="str">
        <f t="shared" si="2593"/>
        <v>AW$18</v>
      </c>
      <c r="AX1783" s="190" t="str">
        <f t="shared" si="2593"/>
        <v>AX$18</v>
      </c>
      <c r="AY1783" s="190" t="str">
        <f t="shared" si="2593"/>
        <v>AY$18</v>
      </c>
      <c r="AZ1783" s="190" t="str">
        <f t="shared" si="2593"/>
        <v>AZ$18</v>
      </c>
      <c r="BA1783" s="190" t="str">
        <f t="shared" si="2593"/>
        <v>BA$18</v>
      </c>
      <c r="BB1783" s="190" t="str">
        <f t="shared" si="2593"/>
        <v>BB$18</v>
      </c>
      <c r="BC1783" s="190" t="str">
        <f t="shared" si="2593"/>
        <v>BC$18</v>
      </c>
      <c r="BD1783" s="190" t="str">
        <f t="shared" si="2593"/>
        <v>BD$18</v>
      </c>
      <c r="BE1783" s="190" t="str">
        <f t="shared" si="2593"/>
        <v>BE$18</v>
      </c>
      <c r="BF1783" s="190" t="str">
        <f t="shared" si="2593"/>
        <v>BF$18</v>
      </c>
      <c r="BG1783" s="190" t="str">
        <f t="shared" si="2593"/>
        <v>BG$18</v>
      </c>
      <c r="BH1783" s="190" t="str">
        <f t="shared" si="2593"/>
        <v>BH$18</v>
      </c>
      <c r="BI1783" s="190" t="str">
        <f t="shared" si="2593"/>
        <v>BI$18</v>
      </c>
      <c r="BJ1783" s="190" t="str">
        <f t="shared" si="2593"/>
        <v>BJ$18</v>
      </c>
      <c r="BK1783" s="190" t="str">
        <f t="shared" si="2593"/>
        <v>BK$18</v>
      </c>
      <c r="BL1783" s="190" t="str">
        <f t="shared" si="2593"/>
        <v>BL$18</v>
      </c>
      <c r="BM1783" s="190" t="str">
        <f t="shared" si="2593"/>
        <v>BM$18</v>
      </c>
      <c r="BN1783" s="190" t="str">
        <f t="shared" si="2593"/>
        <v>BN$18</v>
      </c>
      <c r="BO1783" s="190" t="str">
        <f t="shared" si="2593"/>
        <v>BO$18</v>
      </c>
      <c r="BP1783" s="190" t="str">
        <f t="shared" si="2593"/>
        <v>BP$18</v>
      </c>
      <c r="BQ1783" s="190" t="str">
        <f t="shared" si="2593"/>
        <v>BQ$18</v>
      </c>
      <c r="BR1783" s="190" t="str">
        <f t="shared" si="2593"/>
        <v>BR$18</v>
      </c>
      <c r="BS1783" s="190" t="str">
        <f t="shared" si="2593"/>
        <v>BS$18</v>
      </c>
      <c r="BT1783" s="190" t="str">
        <f t="shared" si="2593"/>
        <v>BT$18</v>
      </c>
      <c r="BU1783" s="190" t="str">
        <f t="shared" si="2593"/>
        <v>BU$18</v>
      </c>
      <c r="BV1783" s="190" t="str">
        <f t="shared" si="2593"/>
        <v>BV$18</v>
      </c>
      <c r="BW1783" s="190" t="str">
        <f t="shared" si="2593"/>
        <v>BW$18</v>
      </c>
      <c r="BX1783" s="190" t="str">
        <f t="shared" si="2593"/>
        <v>BX$18</v>
      </c>
      <c r="BY1783" s="190" t="str">
        <f t="shared" si="2593"/>
        <v>BY$18</v>
      </c>
      <c r="BZ1783" s="190" t="str">
        <f t="shared" si="2593"/>
        <v>BZ$18</v>
      </c>
      <c r="CA1783" s="190" t="str">
        <f t="shared" si="2593"/>
        <v>CA$18</v>
      </c>
      <c r="CB1783" s="190" t="str">
        <f t="shared" si="2593"/>
        <v>CB$18</v>
      </c>
      <c r="CC1783" s="190" t="str">
        <f t="shared" si="2593"/>
        <v>CC$18</v>
      </c>
      <c r="CD1783" s="190" t="str">
        <f t="shared" si="2593"/>
        <v>CD$18</v>
      </c>
      <c r="CE1783" s="190" t="str">
        <f t="shared" ref="CE1783:CL1783" si="2594">CE$22</f>
        <v>CE$18</v>
      </c>
      <c r="CF1783" s="190" t="str">
        <f t="shared" si="2594"/>
        <v>CF$18</v>
      </c>
      <c r="CG1783" s="190" t="str">
        <f t="shared" si="2594"/>
        <v>CG$18</v>
      </c>
      <c r="CH1783" s="190" t="str">
        <f t="shared" si="2594"/>
        <v>CH$18</v>
      </c>
      <c r="CI1783" s="190" t="str">
        <f t="shared" si="2594"/>
        <v>CI$18</v>
      </c>
      <c r="CJ1783" s="190" t="str">
        <f t="shared" si="2594"/>
        <v>CJ$18</v>
      </c>
      <c r="CK1783" s="190" t="str">
        <f t="shared" si="2594"/>
        <v>CK$18</v>
      </c>
      <c r="CL1783" s="190" t="str">
        <f t="shared" si="2594"/>
        <v>CL$18</v>
      </c>
      <c r="CN1783" s="201"/>
      <c r="CO1783" s="190" t="str">
        <f t="shared" ref="CO1783:DL1783" si="2595">CO$22</f>
        <v>CO$18</v>
      </c>
      <c r="CP1783" s="190" t="str">
        <f t="shared" si="2595"/>
        <v>CP$18</v>
      </c>
      <c r="CQ1783" s="190" t="str">
        <f t="shared" si="2595"/>
        <v>CQ$18</v>
      </c>
      <c r="CR1783" s="190" t="str">
        <f t="shared" si="2595"/>
        <v>CR$18</v>
      </c>
      <c r="CS1783" s="190" t="str">
        <f t="shared" si="2595"/>
        <v>CS$18</v>
      </c>
      <c r="CT1783" s="190" t="str">
        <f t="shared" si="2595"/>
        <v>CT$18</v>
      </c>
      <c r="CU1783" s="190" t="str">
        <f t="shared" si="2595"/>
        <v>CU$18</v>
      </c>
      <c r="CV1783" s="190" t="str">
        <f t="shared" si="2595"/>
        <v>CV$18</v>
      </c>
      <c r="CW1783" s="190" t="str">
        <f t="shared" si="2595"/>
        <v>CW$18</v>
      </c>
      <c r="CX1783" s="190" t="str">
        <f t="shared" si="2595"/>
        <v>CX$18</v>
      </c>
      <c r="CY1783" s="190" t="str">
        <f t="shared" si="2595"/>
        <v>CY$18</v>
      </c>
      <c r="CZ1783" s="190" t="str">
        <f t="shared" si="2595"/>
        <v>CZ$18</v>
      </c>
      <c r="DA1783" s="190" t="str">
        <f t="shared" si="2595"/>
        <v>DA$18</v>
      </c>
      <c r="DB1783" s="190" t="str">
        <f t="shared" si="2595"/>
        <v>DB$18</v>
      </c>
      <c r="DC1783" s="190" t="str">
        <f t="shared" si="2595"/>
        <v>DC$18</v>
      </c>
      <c r="DD1783" s="190" t="str">
        <f t="shared" si="2595"/>
        <v>DD$18</v>
      </c>
      <c r="DE1783" s="190" t="str">
        <f t="shared" si="2595"/>
        <v>DE$18</v>
      </c>
      <c r="DF1783" s="190" t="str">
        <f t="shared" si="2595"/>
        <v>DF$18</v>
      </c>
      <c r="DG1783" s="190" t="str">
        <f t="shared" si="2595"/>
        <v>DG$18</v>
      </c>
      <c r="DH1783" s="190" t="str">
        <f t="shared" si="2595"/>
        <v>DH$18</v>
      </c>
      <c r="DI1783" s="190" t="str">
        <f t="shared" si="2595"/>
        <v>DI$18</v>
      </c>
      <c r="DJ1783" s="190" t="str">
        <f t="shared" si="2595"/>
        <v>DJ$18</v>
      </c>
      <c r="DK1783" s="190" t="str">
        <f t="shared" si="2595"/>
        <v>DK$18</v>
      </c>
      <c r="DL1783" s="190" t="str">
        <f t="shared" si="2595"/>
        <v>DL$18</v>
      </c>
    </row>
    <row r="1784" spans="1:116" x14ac:dyDescent="0.4">
      <c r="A1784" s="174"/>
      <c r="E1784" s="8"/>
      <c r="G1784" s="175" t="s">
        <v>464</v>
      </c>
      <c r="H1784" s="200"/>
      <c r="I1784" s="201"/>
      <c r="J1784" s="201"/>
      <c r="K1784" s="202"/>
      <c r="L1784" s="202"/>
      <c r="M1784" s="202"/>
      <c r="N1784" s="202"/>
      <c r="O1784" s="202"/>
      <c r="P1784" s="202"/>
      <c r="R1784" s="202"/>
      <c r="S1784" s="190" t="str">
        <f t="shared" ref="S1784:CD1784" si="2596">S$23</f>
        <v>S$19</v>
      </c>
      <c r="T1784" s="190" t="str">
        <f t="shared" si="2596"/>
        <v>T$19</v>
      </c>
      <c r="U1784" s="190" t="str">
        <f t="shared" si="2596"/>
        <v>U$19</v>
      </c>
      <c r="V1784" s="190" t="str">
        <f t="shared" si="2596"/>
        <v>V$19</v>
      </c>
      <c r="W1784" s="190" t="str">
        <f t="shared" si="2596"/>
        <v>W$19</v>
      </c>
      <c r="X1784" s="190" t="str">
        <f t="shared" si="2596"/>
        <v>X$19</v>
      </c>
      <c r="Y1784" s="190" t="str">
        <f t="shared" si="2596"/>
        <v>Y$19</v>
      </c>
      <c r="Z1784" s="190" t="str">
        <f t="shared" si="2596"/>
        <v>Z$19</v>
      </c>
      <c r="AA1784" s="190" t="str">
        <f t="shared" si="2596"/>
        <v>AA$19</v>
      </c>
      <c r="AB1784" s="190" t="str">
        <f t="shared" si="2596"/>
        <v>AB$19</v>
      </c>
      <c r="AC1784" s="190" t="str">
        <f t="shared" si="2596"/>
        <v>AC$19</v>
      </c>
      <c r="AD1784" s="190" t="str">
        <f t="shared" si="2596"/>
        <v>AD$19</v>
      </c>
      <c r="AE1784" s="190" t="str">
        <f t="shared" si="2596"/>
        <v>AE$19</v>
      </c>
      <c r="AF1784" s="190" t="str">
        <f t="shared" si="2596"/>
        <v>AF$19</v>
      </c>
      <c r="AG1784" s="190" t="str">
        <f t="shared" si="2596"/>
        <v>AG$19</v>
      </c>
      <c r="AH1784" s="190" t="str">
        <f t="shared" si="2596"/>
        <v>AH$19</v>
      </c>
      <c r="AI1784" s="190" t="str">
        <f t="shared" si="2596"/>
        <v>AI$19</v>
      </c>
      <c r="AJ1784" s="190" t="str">
        <f t="shared" si="2596"/>
        <v>AJ$19</v>
      </c>
      <c r="AK1784" s="190" t="str">
        <f t="shared" si="2596"/>
        <v>AK$19</v>
      </c>
      <c r="AL1784" s="190" t="str">
        <f t="shared" si="2596"/>
        <v>AL$19</v>
      </c>
      <c r="AM1784" s="190" t="str">
        <f t="shared" si="2596"/>
        <v>AM$19</v>
      </c>
      <c r="AN1784" s="190" t="str">
        <f t="shared" si="2596"/>
        <v>AN$19</v>
      </c>
      <c r="AO1784" s="190" t="str">
        <f t="shared" si="2596"/>
        <v>AO$19</v>
      </c>
      <c r="AP1784" s="190" t="str">
        <f t="shared" si="2596"/>
        <v>AP$19</v>
      </c>
      <c r="AQ1784" s="190" t="str">
        <f t="shared" si="2596"/>
        <v>AQ$19</v>
      </c>
      <c r="AR1784" s="190" t="str">
        <f t="shared" si="2596"/>
        <v>AR$19</v>
      </c>
      <c r="AS1784" s="190" t="str">
        <f t="shared" si="2596"/>
        <v>AS$19</v>
      </c>
      <c r="AT1784" s="190" t="str">
        <f t="shared" si="2596"/>
        <v>AT$19</v>
      </c>
      <c r="AU1784" s="190" t="str">
        <f t="shared" si="2596"/>
        <v>AU$19</v>
      </c>
      <c r="AV1784" s="190" t="str">
        <f t="shared" si="2596"/>
        <v>AV$19</v>
      </c>
      <c r="AW1784" s="190" t="str">
        <f t="shared" si="2596"/>
        <v>AW$19</v>
      </c>
      <c r="AX1784" s="190" t="str">
        <f t="shared" si="2596"/>
        <v>AX$19</v>
      </c>
      <c r="AY1784" s="190" t="str">
        <f t="shared" si="2596"/>
        <v>AY$19</v>
      </c>
      <c r="AZ1784" s="190" t="str">
        <f t="shared" si="2596"/>
        <v>AZ$19</v>
      </c>
      <c r="BA1784" s="190" t="str">
        <f t="shared" si="2596"/>
        <v>BA$19</v>
      </c>
      <c r="BB1784" s="190" t="str">
        <f t="shared" si="2596"/>
        <v>BB$19</v>
      </c>
      <c r="BC1784" s="190" t="str">
        <f t="shared" si="2596"/>
        <v>BC$19</v>
      </c>
      <c r="BD1784" s="190" t="str">
        <f t="shared" si="2596"/>
        <v>BD$19</v>
      </c>
      <c r="BE1784" s="190" t="str">
        <f t="shared" si="2596"/>
        <v>BE$19</v>
      </c>
      <c r="BF1784" s="190" t="str">
        <f t="shared" si="2596"/>
        <v>BF$19</v>
      </c>
      <c r="BG1784" s="190" t="str">
        <f t="shared" si="2596"/>
        <v>BG$19</v>
      </c>
      <c r="BH1784" s="190" t="str">
        <f t="shared" si="2596"/>
        <v>BH$19</v>
      </c>
      <c r="BI1784" s="190" t="str">
        <f t="shared" si="2596"/>
        <v>BI$19</v>
      </c>
      <c r="BJ1784" s="190" t="str">
        <f t="shared" si="2596"/>
        <v>BJ$19</v>
      </c>
      <c r="BK1784" s="190" t="str">
        <f t="shared" si="2596"/>
        <v>BK$19</v>
      </c>
      <c r="BL1784" s="190" t="str">
        <f t="shared" si="2596"/>
        <v>BL$19</v>
      </c>
      <c r="BM1784" s="190" t="str">
        <f t="shared" si="2596"/>
        <v>BM$19</v>
      </c>
      <c r="BN1784" s="190" t="str">
        <f t="shared" si="2596"/>
        <v>BN$19</v>
      </c>
      <c r="BO1784" s="190" t="str">
        <f t="shared" si="2596"/>
        <v>BO$19</v>
      </c>
      <c r="BP1784" s="190" t="str">
        <f t="shared" si="2596"/>
        <v>BP$19</v>
      </c>
      <c r="BQ1784" s="190" t="str">
        <f t="shared" si="2596"/>
        <v>BQ$19</v>
      </c>
      <c r="BR1784" s="190" t="str">
        <f t="shared" si="2596"/>
        <v>BR$19</v>
      </c>
      <c r="BS1784" s="190" t="str">
        <f t="shared" si="2596"/>
        <v>BS$19</v>
      </c>
      <c r="BT1784" s="190" t="str">
        <f t="shared" si="2596"/>
        <v>BT$19</v>
      </c>
      <c r="BU1784" s="190" t="str">
        <f t="shared" si="2596"/>
        <v>BU$19</v>
      </c>
      <c r="BV1784" s="190" t="str">
        <f t="shared" si="2596"/>
        <v>BV$19</v>
      </c>
      <c r="BW1784" s="190" t="str">
        <f t="shared" si="2596"/>
        <v>BW$19</v>
      </c>
      <c r="BX1784" s="190" t="str">
        <f t="shared" si="2596"/>
        <v>BX$19</v>
      </c>
      <c r="BY1784" s="190" t="str">
        <f t="shared" si="2596"/>
        <v>BY$19</v>
      </c>
      <c r="BZ1784" s="190" t="str">
        <f t="shared" si="2596"/>
        <v>BZ$19</v>
      </c>
      <c r="CA1784" s="190" t="str">
        <f t="shared" si="2596"/>
        <v>CA$19</v>
      </c>
      <c r="CB1784" s="190" t="str">
        <f t="shared" si="2596"/>
        <v>CB$19</v>
      </c>
      <c r="CC1784" s="190" t="str">
        <f t="shared" si="2596"/>
        <v>CC$19</v>
      </c>
      <c r="CD1784" s="190" t="str">
        <f t="shared" si="2596"/>
        <v>CD$19</v>
      </c>
      <c r="CE1784" s="190" t="str">
        <f t="shared" ref="CE1784:CL1784" si="2597">CE$23</f>
        <v>CE$19</v>
      </c>
      <c r="CF1784" s="190" t="str">
        <f t="shared" si="2597"/>
        <v>CF$19</v>
      </c>
      <c r="CG1784" s="190" t="str">
        <f t="shared" si="2597"/>
        <v>CG$19</v>
      </c>
      <c r="CH1784" s="190" t="str">
        <f t="shared" si="2597"/>
        <v>CH$19</v>
      </c>
      <c r="CI1784" s="190" t="str">
        <f t="shared" si="2597"/>
        <v>CI$19</v>
      </c>
      <c r="CJ1784" s="190" t="str">
        <f t="shared" si="2597"/>
        <v>CJ$19</v>
      </c>
      <c r="CK1784" s="190" t="str">
        <f t="shared" si="2597"/>
        <v>CK$19</v>
      </c>
      <c r="CL1784" s="190" t="str">
        <f t="shared" si="2597"/>
        <v>CL$19</v>
      </c>
      <c r="CN1784" s="201"/>
      <c r="CO1784" s="190" t="str">
        <f t="shared" ref="CO1784:DL1784" si="2598">CO$23</f>
        <v>CO$19</v>
      </c>
      <c r="CP1784" s="190" t="str">
        <f t="shared" si="2598"/>
        <v>CP$19</v>
      </c>
      <c r="CQ1784" s="190" t="str">
        <f t="shared" si="2598"/>
        <v>CQ$19</v>
      </c>
      <c r="CR1784" s="190" t="str">
        <f t="shared" si="2598"/>
        <v>CR$19</v>
      </c>
      <c r="CS1784" s="190" t="str">
        <f t="shared" si="2598"/>
        <v>CS$19</v>
      </c>
      <c r="CT1784" s="190" t="str">
        <f t="shared" si="2598"/>
        <v>CT$19</v>
      </c>
      <c r="CU1784" s="190" t="str">
        <f t="shared" si="2598"/>
        <v>CU$19</v>
      </c>
      <c r="CV1784" s="190" t="str">
        <f t="shared" si="2598"/>
        <v>CV$19</v>
      </c>
      <c r="CW1784" s="190" t="str">
        <f t="shared" si="2598"/>
        <v>CW$19</v>
      </c>
      <c r="CX1784" s="190" t="str">
        <f t="shared" si="2598"/>
        <v>CX$19</v>
      </c>
      <c r="CY1784" s="190" t="str">
        <f t="shared" si="2598"/>
        <v>CY$19</v>
      </c>
      <c r="CZ1784" s="190" t="str">
        <f t="shared" si="2598"/>
        <v>CZ$19</v>
      </c>
      <c r="DA1784" s="190" t="str">
        <f t="shared" si="2598"/>
        <v>DA$19</v>
      </c>
      <c r="DB1784" s="190" t="str">
        <f t="shared" si="2598"/>
        <v>DB$19</v>
      </c>
      <c r="DC1784" s="190" t="str">
        <f t="shared" si="2598"/>
        <v>DC$19</v>
      </c>
      <c r="DD1784" s="190" t="str">
        <f t="shared" si="2598"/>
        <v>DD$19</v>
      </c>
      <c r="DE1784" s="190" t="str">
        <f t="shared" si="2598"/>
        <v>DE$19</v>
      </c>
      <c r="DF1784" s="190" t="str">
        <f t="shared" si="2598"/>
        <v>DF$19</v>
      </c>
      <c r="DG1784" s="190" t="str">
        <f t="shared" si="2598"/>
        <v>DG$19</v>
      </c>
      <c r="DH1784" s="190" t="str">
        <f t="shared" si="2598"/>
        <v>DH$19</v>
      </c>
      <c r="DI1784" s="190" t="str">
        <f t="shared" si="2598"/>
        <v>DI$19</v>
      </c>
      <c r="DJ1784" s="190" t="str">
        <f t="shared" si="2598"/>
        <v>DJ$19</v>
      </c>
      <c r="DK1784" s="190" t="str">
        <f t="shared" si="2598"/>
        <v>DK$19</v>
      </c>
      <c r="DL1784" s="190" t="str">
        <f t="shared" si="2598"/>
        <v>DL$19</v>
      </c>
    </row>
    <row r="1785" spans="1:116" x14ac:dyDescent="0.4">
      <c r="A1785" s="31" t="s">
        <v>218</v>
      </c>
      <c r="B1785" s="31" t="s">
        <v>243</v>
      </c>
      <c r="C1785" s="31"/>
      <c r="D1785" t="s">
        <v>528</v>
      </c>
      <c r="E1785" s="8" t="str">
        <f t="shared" ref="E1785:E1786" si="2599">ROW()&amp;" "&amp;D1785</f>
        <v>1785 FCCL-F</v>
      </c>
      <c r="F1785" t="s">
        <v>526</v>
      </c>
      <c r="G1785" s="70" t="s">
        <v>527</v>
      </c>
      <c r="H1785" s="48"/>
      <c r="I1785" s="297"/>
      <c r="J1785" s="297"/>
      <c r="K1785" s="48"/>
      <c r="L1785" s="48"/>
      <c r="M1785" s="48"/>
      <c r="N1785" s="48"/>
      <c r="O1785" s="48"/>
      <c r="P1785" s="48"/>
      <c r="R1785" s="70"/>
      <c r="S1785" s="298"/>
      <c r="T1785" s="298"/>
      <c r="U1785" s="298"/>
      <c r="V1785" s="298"/>
      <c r="W1785" s="298"/>
      <c r="X1785" s="298"/>
      <c r="Y1785" s="298"/>
      <c r="Z1785" s="298"/>
      <c r="AA1785" s="298"/>
      <c r="AB1785" s="298"/>
      <c r="AC1785" s="298"/>
      <c r="AD1785" s="298"/>
      <c r="AE1785" s="298"/>
      <c r="AF1785" s="298"/>
      <c r="AG1785" s="298"/>
      <c r="AH1785" s="298"/>
      <c r="AI1785" s="298"/>
      <c r="AJ1785" s="298"/>
      <c r="AK1785" s="298"/>
      <c r="AL1785" s="298"/>
      <c r="AM1785" s="298"/>
      <c r="AN1785" s="298"/>
      <c r="AO1785" s="298"/>
      <c r="AP1785" s="298"/>
      <c r="AQ1785" s="298"/>
      <c r="AR1785" s="298"/>
      <c r="AS1785" s="298"/>
      <c r="AT1785" s="298"/>
      <c r="AU1785" s="298"/>
      <c r="AV1785" s="298"/>
      <c r="AW1785" s="298"/>
      <c r="AX1785" s="298"/>
      <c r="AY1785" s="298"/>
      <c r="AZ1785" s="298"/>
      <c r="BA1785" s="298"/>
      <c r="BB1785" s="298"/>
      <c r="BC1785" s="298"/>
      <c r="BD1785" s="298"/>
      <c r="BE1785" s="298"/>
      <c r="BF1785" s="298"/>
      <c r="BG1785" s="298"/>
      <c r="BH1785" s="298"/>
      <c r="BI1785" s="298"/>
      <c r="BJ1785" s="298"/>
      <c r="BK1785" s="298"/>
      <c r="BL1785" s="298"/>
      <c r="BM1785" s="298"/>
      <c r="BN1785" s="298"/>
      <c r="BO1785" s="298"/>
      <c r="BP1785" s="298"/>
      <c r="BQ1785" s="298"/>
      <c r="BR1785" s="298"/>
      <c r="BS1785" s="298"/>
      <c r="BT1785" s="298"/>
      <c r="BU1785" s="298"/>
      <c r="BV1785" s="298"/>
      <c r="BW1785" s="298"/>
      <c r="BX1785" s="298"/>
      <c r="BY1785" s="298"/>
      <c r="BZ1785" s="298"/>
      <c r="CA1785" s="298"/>
      <c r="CB1785" s="298"/>
      <c r="CC1785" s="298"/>
      <c r="CD1785" s="298"/>
      <c r="CE1785" s="298"/>
      <c r="CF1785" s="298"/>
      <c r="CG1785" s="298"/>
      <c r="CH1785" s="298"/>
      <c r="CI1785" s="298"/>
      <c r="CJ1785" s="298"/>
      <c r="CK1785" s="298"/>
      <c r="CL1785" s="298"/>
      <c r="CN1785" s="297"/>
      <c r="CO1785" s="298"/>
      <c r="CP1785" s="298"/>
      <c r="CQ1785" s="298"/>
      <c r="CR1785" s="298"/>
      <c r="CS1785" s="298"/>
      <c r="CT1785" s="298"/>
      <c r="CU1785" s="298"/>
      <c r="CV1785" s="298"/>
      <c r="CW1785" s="298"/>
      <c r="CX1785" s="298"/>
      <c r="CY1785" s="298"/>
      <c r="CZ1785" s="298"/>
      <c r="DA1785" s="298"/>
      <c r="DB1785" s="298"/>
      <c r="DC1785" s="298"/>
      <c r="DD1785" s="298"/>
      <c r="DE1785" s="298"/>
      <c r="DF1785" s="298"/>
      <c r="DG1785" s="298"/>
      <c r="DH1785" s="298"/>
      <c r="DI1785" s="298"/>
      <c r="DJ1785" s="298"/>
      <c r="DK1785" s="298"/>
      <c r="DL1785" s="298"/>
    </row>
    <row r="1786" spans="1:116" x14ac:dyDescent="0.4">
      <c r="B1786" t="str">
        <f>E1786</f>
        <v>1786 FCCL-F</v>
      </c>
      <c r="C1786" t="s">
        <v>232</v>
      </c>
      <c r="D1786" t="s">
        <v>528</v>
      </c>
      <c r="E1786" s="8" t="str">
        <f t="shared" si="2599"/>
        <v>1786 FCCL-F</v>
      </c>
      <c r="G1786" s="125" t="str">
        <f>"Current liability - "&amp;(SUBSTITUTE(G1785,":",""))</f>
        <v>Current liability - Fixed constant current liability</v>
      </c>
      <c r="J1786" s="74">
        <v>1000</v>
      </c>
      <c r="K1786" s="53">
        <f t="shared" ref="K1786:P1786" si="2600">SUMIF($4:$4,K$2,1786:1786)</f>
        <v>1000</v>
      </c>
      <c r="L1786" s="53">
        <f t="shared" si="2600"/>
        <v>1000</v>
      </c>
      <c r="M1786" s="53">
        <f t="shared" si="2600"/>
        <v>1000</v>
      </c>
      <c r="N1786" s="53">
        <f t="shared" si="2600"/>
        <v>1000</v>
      </c>
      <c r="O1786" s="53">
        <f t="shared" si="2600"/>
        <v>1000</v>
      </c>
      <c r="P1786" s="53">
        <f t="shared" si="2600"/>
        <v>1000</v>
      </c>
      <c r="R1786" s="24">
        <f>$J1786</f>
        <v>1000</v>
      </c>
      <c r="S1786" s="80">
        <f>R1786</f>
        <v>1000</v>
      </c>
      <c r="T1786" s="80">
        <f t="shared" ref="T1786" si="2601">S1786</f>
        <v>1000</v>
      </c>
      <c r="U1786" s="80">
        <f t="shared" ref="U1786" si="2602">T1786</f>
        <v>1000</v>
      </c>
      <c r="V1786" s="80">
        <f t="shared" ref="V1786" si="2603">U1786</f>
        <v>1000</v>
      </c>
      <c r="W1786" s="80">
        <f t="shared" ref="W1786" si="2604">V1786</f>
        <v>1000</v>
      </c>
      <c r="X1786" s="80">
        <f t="shared" ref="X1786" si="2605">W1786</f>
        <v>1000</v>
      </c>
      <c r="Y1786" s="80">
        <f t="shared" ref="Y1786" si="2606">X1786</f>
        <v>1000</v>
      </c>
      <c r="Z1786" s="80">
        <f t="shared" ref="Z1786" si="2607">Y1786</f>
        <v>1000</v>
      </c>
      <c r="AA1786" s="80">
        <f t="shared" ref="AA1786" si="2608">Z1786</f>
        <v>1000</v>
      </c>
      <c r="AB1786" s="80">
        <f t="shared" ref="AB1786" si="2609">AA1786</f>
        <v>1000</v>
      </c>
      <c r="AC1786" s="80">
        <f t="shared" ref="AC1786" si="2610">AB1786</f>
        <v>1000</v>
      </c>
      <c r="AD1786" s="80">
        <f t="shared" ref="AD1786" si="2611">AC1786</f>
        <v>1000</v>
      </c>
      <c r="AE1786" s="80">
        <f t="shared" ref="AE1786" si="2612">AD1786</f>
        <v>1000</v>
      </c>
      <c r="AF1786" s="80">
        <f t="shared" ref="AF1786" si="2613">AE1786</f>
        <v>1000</v>
      </c>
      <c r="AG1786" s="80">
        <f t="shared" ref="AG1786" si="2614">AF1786</f>
        <v>1000</v>
      </c>
      <c r="AH1786" s="80">
        <f t="shared" ref="AH1786" si="2615">AG1786</f>
        <v>1000</v>
      </c>
      <c r="AI1786" s="80">
        <f t="shared" ref="AI1786" si="2616">AH1786</f>
        <v>1000</v>
      </c>
      <c r="AJ1786" s="80">
        <f t="shared" ref="AJ1786" si="2617">AI1786</f>
        <v>1000</v>
      </c>
      <c r="AK1786" s="80">
        <f t="shared" ref="AK1786" si="2618">AJ1786</f>
        <v>1000</v>
      </c>
      <c r="AL1786" s="80">
        <f t="shared" ref="AL1786" si="2619">AK1786</f>
        <v>1000</v>
      </c>
      <c r="AM1786" s="80">
        <f t="shared" ref="AM1786" si="2620">AL1786</f>
        <v>1000</v>
      </c>
      <c r="AN1786" s="80">
        <f t="shared" ref="AN1786" si="2621">AM1786</f>
        <v>1000</v>
      </c>
      <c r="AO1786" s="80">
        <f t="shared" ref="AO1786" si="2622">AN1786</f>
        <v>1000</v>
      </c>
      <c r="AP1786" s="80">
        <f t="shared" ref="AP1786" si="2623">AO1786</f>
        <v>1000</v>
      </c>
      <c r="AQ1786" s="80">
        <f t="shared" ref="AQ1786" si="2624">AP1786</f>
        <v>1000</v>
      </c>
      <c r="AR1786" s="80">
        <f t="shared" ref="AR1786" si="2625">AQ1786</f>
        <v>1000</v>
      </c>
      <c r="AS1786" s="80">
        <f t="shared" ref="AS1786" si="2626">AR1786</f>
        <v>1000</v>
      </c>
      <c r="AT1786" s="80">
        <f t="shared" ref="AT1786" si="2627">AS1786</f>
        <v>1000</v>
      </c>
      <c r="AU1786" s="80">
        <f t="shared" ref="AU1786" si="2628">AT1786</f>
        <v>1000</v>
      </c>
      <c r="AV1786" s="80">
        <f t="shared" ref="AV1786" si="2629">AU1786</f>
        <v>1000</v>
      </c>
      <c r="AW1786" s="80">
        <f t="shared" ref="AW1786" si="2630">AV1786</f>
        <v>1000</v>
      </c>
      <c r="AX1786" s="80">
        <f t="shared" ref="AX1786" si="2631">AW1786</f>
        <v>1000</v>
      </c>
      <c r="AY1786" s="80">
        <f t="shared" ref="AY1786" si="2632">AX1786</f>
        <v>1000</v>
      </c>
      <c r="AZ1786" s="80">
        <f t="shared" ref="AZ1786" si="2633">AY1786</f>
        <v>1000</v>
      </c>
      <c r="BA1786" s="80">
        <f t="shared" ref="BA1786" si="2634">AZ1786</f>
        <v>1000</v>
      </c>
      <c r="BB1786" s="80">
        <f t="shared" ref="BB1786" si="2635">BA1786</f>
        <v>1000</v>
      </c>
      <c r="BC1786" s="80">
        <f t="shared" ref="BC1786" si="2636">BB1786</f>
        <v>1000</v>
      </c>
      <c r="BD1786" s="80">
        <f t="shared" ref="BD1786" si="2637">BC1786</f>
        <v>1000</v>
      </c>
      <c r="BE1786" s="80">
        <f t="shared" ref="BE1786" si="2638">BD1786</f>
        <v>1000</v>
      </c>
      <c r="BF1786" s="80">
        <f t="shared" ref="BF1786" si="2639">BE1786</f>
        <v>1000</v>
      </c>
      <c r="BG1786" s="80">
        <f t="shared" ref="BG1786" si="2640">BF1786</f>
        <v>1000</v>
      </c>
      <c r="BH1786" s="80">
        <f t="shared" ref="BH1786" si="2641">BG1786</f>
        <v>1000</v>
      </c>
      <c r="BI1786" s="80">
        <f t="shared" ref="BI1786" si="2642">BH1786</f>
        <v>1000</v>
      </c>
      <c r="BJ1786" s="80">
        <f t="shared" ref="BJ1786" si="2643">BI1786</f>
        <v>1000</v>
      </c>
      <c r="BK1786" s="80">
        <f t="shared" ref="BK1786" si="2644">BJ1786</f>
        <v>1000</v>
      </c>
      <c r="BL1786" s="80">
        <f t="shared" ref="BL1786" si="2645">BK1786</f>
        <v>1000</v>
      </c>
      <c r="BM1786" s="80">
        <f t="shared" ref="BM1786" si="2646">BL1786</f>
        <v>1000</v>
      </c>
      <c r="BN1786" s="80">
        <f t="shared" ref="BN1786" si="2647">BM1786</f>
        <v>1000</v>
      </c>
      <c r="BO1786" s="80">
        <f t="shared" ref="BO1786" si="2648">BN1786</f>
        <v>1000</v>
      </c>
      <c r="BP1786" s="80">
        <f t="shared" ref="BP1786" si="2649">BO1786</f>
        <v>1000</v>
      </c>
      <c r="BQ1786" s="80">
        <f t="shared" ref="BQ1786" si="2650">BP1786</f>
        <v>1000</v>
      </c>
      <c r="BR1786" s="80">
        <f t="shared" ref="BR1786" si="2651">BQ1786</f>
        <v>1000</v>
      </c>
      <c r="BS1786" s="80">
        <f t="shared" ref="BS1786" si="2652">BR1786</f>
        <v>1000</v>
      </c>
      <c r="BT1786" s="80">
        <f t="shared" ref="BT1786" si="2653">BS1786</f>
        <v>1000</v>
      </c>
      <c r="BU1786" s="80">
        <f t="shared" ref="BU1786" si="2654">BT1786</f>
        <v>1000</v>
      </c>
      <c r="BV1786" s="80">
        <f t="shared" ref="BV1786" si="2655">BU1786</f>
        <v>1000</v>
      </c>
      <c r="BW1786" s="80">
        <f t="shared" ref="BW1786" si="2656">BV1786</f>
        <v>1000</v>
      </c>
      <c r="BX1786" s="80">
        <f t="shared" ref="BX1786" si="2657">BW1786</f>
        <v>1000</v>
      </c>
      <c r="BY1786" s="80">
        <f t="shared" ref="BY1786" si="2658">BX1786</f>
        <v>1000</v>
      </c>
      <c r="BZ1786" s="80">
        <f t="shared" ref="BZ1786" si="2659">BY1786</f>
        <v>1000</v>
      </c>
      <c r="CA1786" s="80">
        <f t="shared" ref="CA1786" si="2660">BZ1786</f>
        <v>1000</v>
      </c>
      <c r="CB1786" s="80">
        <f t="shared" ref="CB1786" si="2661">CA1786</f>
        <v>1000</v>
      </c>
      <c r="CC1786" s="80">
        <f t="shared" ref="CC1786" si="2662">CB1786</f>
        <v>1000</v>
      </c>
      <c r="CD1786" s="80">
        <f t="shared" ref="CD1786" si="2663">CC1786</f>
        <v>1000</v>
      </c>
      <c r="CE1786" s="80">
        <f t="shared" ref="CE1786" si="2664">CD1786</f>
        <v>1000</v>
      </c>
      <c r="CF1786" s="80">
        <f t="shared" ref="CF1786" si="2665">CE1786</f>
        <v>1000</v>
      </c>
      <c r="CG1786" s="80">
        <f t="shared" ref="CG1786" si="2666">CF1786</f>
        <v>1000</v>
      </c>
      <c r="CH1786" s="80">
        <f t="shared" ref="CH1786" si="2667">CG1786</f>
        <v>1000</v>
      </c>
      <c r="CI1786" s="80">
        <f t="shared" ref="CI1786" si="2668">CH1786</f>
        <v>1000</v>
      </c>
      <c r="CJ1786" s="80">
        <f t="shared" ref="CJ1786" si="2669">CI1786</f>
        <v>1000</v>
      </c>
      <c r="CK1786" s="80">
        <f t="shared" ref="CK1786" si="2670">CJ1786</f>
        <v>1000</v>
      </c>
      <c r="CL1786" s="80">
        <f t="shared" ref="CL1786" si="2671">CK1786</f>
        <v>1000</v>
      </c>
      <c r="CN1786" s="74">
        <f>J1786</f>
        <v>1000</v>
      </c>
      <c r="CO1786" s="80">
        <f t="shared" ref="CO1786" si="2672">CN1786</f>
        <v>1000</v>
      </c>
      <c r="CP1786" s="80">
        <f t="shared" ref="CP1786" si="2673">CO1786</f>
        <v>1000</v>
      </c>
      <c r="CQ1786" s="80">
        <f t="shared" ref="CQ1786" si="2674">CP1786</f>
        <v>1000</v>
      </c>
      <c r="CR1786" s="80">
        <f t="shared" ref="CR1786" si="2675">CQ1786</f>
        <v>1000</v>
      </c>
      <c r="CS1786" s="80">
        <f t="shared" ref="CS1786" si="2676">CR1786</f>
        <v>1000</v>
      </c>
      <c r="CT1786" s="80">
        <f t="shared" ref="CT1786" si="2677">CS1786</f>
        <v>1000</v>
      </c>
      <c r="CU1786" s="80">
        <f t="shared" ref="CU1786" si="2678">CT1786</f>
        <v>1000</v>
      </c>
      <c r="CV1786" s="80">
        <f t="shared" ref="CV1786" si="2679">CU1786</f>
        <v>1000</v>
      </c>
      <c r="CW1786" s="80">
        <f t="shared" ref="CW1786" si="2680">CV1786</f>
        <v>1000</v>
      </c>
      <c r="CX1786" s="80">
        <f t="shared" ref="CX1786" si="2681">CW1786</f>
        <v>1000</v>
      </c>
      <c r="CY1786" s="80">
        <f t="shared" ref="CY1786" si="2682">CX1786</f>
        <v>1000</v>
      </c>
      <c r="CZ1786" s="80">
        <f t="shared" ref="CZ1786" si="2683">CY1786</f>
        <v>1000</v>
      </c>
      <c r="DA1786" s="80">
        <f t="shared" ref="DA1786" si="2684">CZ1786</f>
        <v>1000</v>
      </c>
      <c r="DB1786" s="80">
        <f t="shared" ref="DB1786" si="2685">DA1786</f>
        <v>1000</v>
      </c>
      <c r="DC1786" s="80">
        <f t="shared" ref="DC1786" si="2686">DB1786</f>
        <v>1000</v>
      </c>
      <c r="DD1786" s="80">
        <f t="shared" ref="DD1786" si="2687">DC1786</f>
        <v>1000</v>
      </c>
      <c r="DE1786" s="80">
        <f t="shared" ref="DE1786" si="2688">DD1786</f>
        <v>1000</v>
      </c>
      <c r="DF1786" s="80">
        <f t="shared" ref="DF1786" si="2689">DE1786</f>
        <v>1000</v>
      </c>
      <c r="DG1786" s="80">
        <f t="shared" ref="DG1786" si="2690">DF1786</f>
        <v>1000</v>
      </c>
      <c r="DH1786" s="80">
        <f t="shared" ref="DH1786" si="2691">DG1786</f>
        <v>1000</v>
      </c>
      <c r="DI1786" s="80">
        <f t="shared" ref="DI1786" si="2692">DH1786</f>
        <v>1000</v>
      </c>
      <c r="DJ1786" s="80">
        <f t="shared" ref="DJ1786" si="2693">DI1786</f>
        <v>1000</v>
      </c>
      <c r="DK1786" s="80">
        <f t="shared" ref="DK1786:DL1786" si="2694">DJ1786</f>
        <v>1000</v>
      </c>
      <c r="DL1786" s="80">
        <f t="shared" si="2694"/>
        <v>1000</v>
      </c>
    </row>
    <row r="1787" spans="1:116" x14ac:dyDescent="0.4">
      <c r="D1787" t="s">
        <v>528</v>
      </c>
      <c r="E1787" s="8" t="str">
        <f>ROW()&amp;" "&amp;D1787</f>
        <v>1787 FCCL-F</v>
      </c>
      <c r="G1787" s="126"/>
      <c r="H1787" s="27"/>
      <c r="I1787" s="77"/>
      <c r="J1787" s="77"/>
      <c r="K1787" s="28"/>
      <c r="L1787" s="28"/>
      <c r="M1787" s="28"/>
      <c r="N1787" s="28"/>
      <c r="O1787" s="28"/>
      <c r="P1787" s="28"/>
      <c r="R1787" s="33"/>
      <c r="S1787" s="77"/>
      <c r="T1787" s="77"/>
      <c r="U1787" s="77"/>
      <c r="V1787" s="77"/>
      <c r="W1787" s="77"/>
      <c r="X1787" s="77"/>
      <c r="Y1787" s="77"/>
      <c r="Z1787" s="77"/>
      <c r="AA1787" s="77"/>
      <c r="AB1787" s="77"/>
      <c r="AC1787" s="77"/>
      <c r="AD1787" s="77"/>
      <c r="AE1787" s="77"/>
      <c r="AF1787" s="77"/>
      <c r="AG1787" s="77"/>
      <c r="AH1787" s="77"/>
      <c r="AI1787" s="77"/>
      <c r="AJ1787" s="77"/>
      <c r="AK1787" s="77"/>
      <c r="AL1787" s="77"/>
      <c r="AM1787" s="77"/>
      <c r="AN1787" s="77"/>
      <c r="AO1787" s="77"/>
      <c r="AP1787" s="77"/>
      <c r="AQ1787" s="77"/>
      <c r="AR1787" s="77"/>
      <c r="AS1787" s="77"/>
      <c r="AT1787" s="77"/>
      <c r="AU1787" s="77"/>
      <c r="AV1787" s="77"/>
      <c r="AW1787" s="77"/>
      <c r="AX1787" s="77"/>
      <c r="AY1787" s="77"/>
      <c r="AZ1787" s="77"/>
      <c r="BA1787" s="77"/>
      <c r="BB1787" s="77"/>
      <c r="BC1787" s="77"/>
      <c r="BD1787" s="77"/>
      <c r="BE1787" s="77"/>
      <c r="BF1787" s="77"/>
      <c r="BG1787" s="77"/>
      <c r="BH1787" s="77"/>
      <c r="BI1787" s="77"/>
      <c r="BJ1787" s="77"/>
      <c r="BK1787" s="77"/>
      <c r="BL1787" s="77"/>
      <c r="BM1787" s="77"/>
      <c r="BN1787" s="77"/>
      <c r="BO1787" s="77"/>
      <c r="BP1787" s="77"/>
      <c r="BQ1787" s="77"/>
      <c r="BR1787" s="77"/>
      <c r="BS1787" s="77"/>
      <c r="BT1787" s="77"/>
      <c r="BU1787" s="77"/>
      <c r="BV1787" s="77"/>
      <c r="BW1787" s="77"/>
      <c r="BX1787" s="77"/>
      <c r="BY1787" s="77"/>
      <c r="BZ1787" s="77"/>
      <c r="CA1787" s="77"/>
      <c r="CB1787" s="77"/>
      <c r="CC1787" s="77"/>
      <c r="CD1787" s="77"/>
      <c r="CE1787" s="77"/>
      <c r="CF1787" s="77"/>
      <c r="CG1787" s="77"/>
      <c r="CH1787" s="77"/>
      <c r="CI1787" s="77"/>
      <c r="CJ1787" s="77"/>
      <c r="CK1787" s="77"/>
      <c r="CL1787" s="77"/>
      <c r="CN1787" s="77"/>
      <c r="CO1787" s="77"/>
      <c r="CP1787" s="77"/>
      <c r="CQ1787" s="77"/>
      <c r="CR1787" s="77"/>
      <c r="CS1787" s="77"/>
      <c r="CT1787" s="77"/>
      <c r="CU1787" s="77"/>
      <c r="CV1787" s="77"/>
      <c r="CW1787" s="77"/>
      <c r="CX1787" s="77"/>
      <c r="CY1787" s="77"/>
      <c r="CZ1787" s="77"/>
      <c r="DA1787" s="77"/>
      <c r="DB1787" s="77"/>
      <c r="DC1787" s="77"/>
      <c r="DD1787" s="77"/>
      <c r="DE1787" s="77"/>
      <c r="DF1787" s="77"/>
      <c r="DG1787" s="77"/>
      <c r="DH1787" s="77"/>
      <c r="DI1787" s="77"/>
      <c r="DJ1787" s="77"/>
      <c r="DK1787" s="77"/>
      <c r="DL1787" s="77"/>
    </row>
    <row r="1788" spans="1:116" x14ac:dyDescent="0.4">
      <c r="C1788" t="s">
        <v>234</v>
      </c>
      <c r="D1788" t="s">
        <v>528</v>
      </c>
      <c r="E1788" s="8" t="str">
        <f>ROW()&amp;" "&amp;D1788</f>
        <v>1788 FCCL-F</v>
      </c>
      <c r="G1788" s="125" t="str">
        <f>"Change in "&amp;G1786</f>
        <v>Change in Current liability - Fixed constant current liability</v>
      </c>
      <c r="I1788" s="74"/>
      <c r="J1788" s="74"/>
      <c r="K1788" s="53">
        <f t="shared" ref="K1788:P1788" si="2695">SUMIF($3:$3,K$2,1788:1788)</f>
        <v>0</v>
      </c>
      <c r="L1788" s="53">
        <f t="shared" si="2695"/>
        <v>0</v>
      </c>
      <c r="M1788" s="53">
        <f t="shared" si="2695"/>
        <v>0</v>
      </c>
      <c r="N1788" s="53">
        <f t="shared" si="2695"/>
        <v>0</v>
      </c>
      <c r="O1788" s="53">
        <f t="shared" si="2695"/>
        <v>0</v>
      </c>
      <c r="P1788" s="53">
        <f t="shared" si="2695"/>
        <v>0</v>
      </c>
      <c r="R1788" s="24"/>
      <c r="S1788" s="80">
        <f>S1786-R1786</f>
        <v>0</v>
      </c>
      <c r="T1788" s="80">
        <f t="shared" ref="T1788:CE1788" si="2696">T1786-S1786</f>
        <v>0</v>
      </c>
      <c r="U1788" s="80">
        <f t="shared" si="2696"/>
        <v>0</v>
      </c>
      <c r="V1788" s="80">
        <f t="shared" si="2696"/>
        <v>0</v>
      </c>
      <c r="W1788" s="80">
        <f t="shared" si="2696"/>
        <v>0</v>
      </c>
      <c r="X1788" s="80">
        <f t="shared" si="2696"/>
        <v>0</v>
      </c>
      <c r="Y1788" s="80">
        <f t="shared" si="2696"/>
        <v>0</v>
      </c>
      <c r="Z1788" s="80">
        <f t="shared" si="2696"/>
        <v>0</v>
      </c>
      <c r="AA1788" s="80">
        <f t="shared" si="2696"/>
        <v>0</v>
      </c>
      <c r="AB1788" s="80">
        <f t="shared" si="2696"/>
        <v>0</v>
      </c>
      <c r="AC1788" s="80">
        <f t="shared" si="2696"/>
        <v>0</v>
      </c>
      <c r="AD1788" s="80">
        <f t="shared" si="2696"/>
        <v>0</v>
      </c>
      <c r="AE1788" s="80">
        <f t="shared" si="2696"/>
        <v>0</v>
      </c>
      <c r="AF1788" s="80">
        <f t="shared" si="2696"/>
        <v>0</v>
      </c>
      <c r="AG1788" s="80">
        <f t="shared" si="2696"/>
        <v>0</v>
      </c>
      <c r="AH1788" s="80">
        <f t="shared" si="2696"/>
        <v>0</v>
      </c>
      <c r="AI1788" s="80">
        <f t="shared" si="2696"/>
        <v>0</v>
      </c>
      <c r="AJ1788" s="80">
        <f t="shared" si="2696"/>
        <v>0</v>
      </c>
      <c r="AK1788" s="80">
        <f t="shared" si="2696"/>
        <v>0</v>
      </c>
      <c r="AL1788" s="80">
        <f t="shared" si="2696"/>
        <v>0</v>
      </c>
      <c r="AM1788" s="80">
        <f t="shared" si="2696"/>
        <v>0</v>
      </c>
      <c r="AN1788" s="80">
        <f t="shared" si="2696"/>
        <v>0</v>
      </c>
      <c r="AO1788" s="80">
        <f t="shared" si="2696"/>
        <v>0</v>
      </c>
      <c r="AP1788" s="80">
        <f t="shared" si="2696"/>
        <v>0</v>
      </c>
      <c r="AQ1788" s="80">
        <f t="shared" si="2696"/>
        <v>0</v>
      </c>
      <c r="AR1788" s="80">
        <f t="shared" si="2696"/>
        <v>0</v>
      </c>
      <c r="AS1788" s="80">
        <f t="shared" si="2696"/>
        <v>0</v>
      </c>
      <c r="AT1788" s="80">
        <f t="shared" si="2696"/>
        <v>0</v>
      </c>
      <c r="AU1788" s="80">
        <f t="shared" si="2696"/>
        <v>0</v>
      </c>
      <c r="AV1788" s="80">
        <f t="shared" si="2696"/>
        <v>0</v>
      </c>
      <c r="AW1788" s="80">
        <f t="shared" si="2696"/>
        <v>0</v>
      </c>
      <c r="AX1788" s="80">
        <f t="shared" si="2696"/>
        <v>0</v>
      </c>
      <c r="AY1788" s="80">
        <f t="shared" si="2696"/>
        <v>0</v>
      </c>
      <c r="AZ1788" s="80">
        <f t="shared" si="2696"/>
        <v>0</v>
      </c>
      <c r="BA1788" s="80">
        <f t="shared" si="2696"/>
        <v>0</v>
      </c>
      <c r="BB1788" s="80">
        <f t="shared" si="2696"/>
        <v>0</v>
      </c>
      <c r="BC1788" s="80">
        <f t="shared" si="2696"/>
        <v>0</v>
      </c>
      <c r="BD1788" s="80">
        <f t="shared" si="2696"/>
        <v>0</v>
      </c>
      <c r="BE1788" s="80">
        <f t="shared" si="2696"/>
        <v>0</v>
      </c>
      <c r="BF1788" s="80">
        <f t="shared" si="2696"/>
        <v>0</v>
      </c>
      <c r="BG1788" s="80">
        <f t="shared" si="2696"/>
        <v>0</v>
      </c>
      <c r="BH1788" s="80">
        <f t="shared" si="2696"/>
        <v>0</v>
      </c>
      <c r="BI1788" s="80">
        <f t="shared" si="2696"/>
        <v>0</v>
      </c>
      <c r="BJ1788" s="80">
        <f t="shared" si="2696"/>
        <v>0</v>
      </c>
      <c r="BK1788" s="80">
        <f t="shared" si="2696"/>
        <v>0</v>
      </c>
      <c r="BL1788" s="80">
        <f t="shared" si="2696"/>
        <v>0</v>
      </c>
      <c r="BM1788" s="80">
        <f t="shared" si="2696"/>
        <v>0</v>
      </c>
      <c r="BN1788" s="80">
        <f t="shared" si="2696"/>
        <v>0</v>
      </c>
      <c r="BO1788" s="80">
        <f t="shared" si="2696"/>
        <v>0</v>
      </c>
      <c r="BP1788" s="80">
        <f t="shared" si="2696"/>
        <v>0</v>
      </c>
      <c r="BQ1788" s="80">
        <f t="shared" si="2696"/>
        <v>0</v>
      </c>
      <c r="BR1788" s="80">
        <f t="shared" si="2696"/>
        <v>0</v>
      </c>
      <c r="BS1788" s="80">
        <f t="shared" si="2696"/>
        <v>0</v>
      </c>
      <c r="BT1788" s="80">
        <f t="shared" si="2696"/>
        <v>0</v>
      </c>
      <c r="BU1788" s="80">
        <f t="shared" si="2696"/>
        <v>0</v>
      </c>
      <c r="BV1788" s="80">
        <f t="shared" si="2696"/>
        <v>0</v>
      </c>
      <c r="BW1788" s="80">
        <f t="shared" si="2696"/>
        <v>0</v>
      </c>
      <c r="BX1788" s="80">
        <f t="shared" si="2696"/>
        <v>0</v>
      </c>
      <c r="BY1788" s="80">
        <f t="shared" si="2696"/>
        <v>0</v>
      </c>
      <c r="BZ1788" s="80">
        <f t="shared" si="2696"/>
        <v>0</v>
      </c>
      <c r="CA1788" s="80">
        <f t="shared" si="2696"/>
        <v>0</v>
      </c>
      <c r="CB1788" s="80">
        <f t="shared" si="2696"/>
        <v>0</v>
      </c>
      <c r="CC1788" s="80">
        <f t="shared" si="2696"/>
        <v>0</v>
      </c>
      <c r="CD1788" s="80">
        <f t="shared" si="2696"/>
        <v>0</v>
      </c>
      <c r="CE1788" s="80">
        <f t="shared" si="2696"/>
        <v>0</v>
      </c>
      <c r="CF1788" s="80">
        <f t="shared" ref="CF1788:CL1788" si="2697">CF1786-CE1786</f>
        <v>0</v>
      </c>
      <c r="CG1788" s="80">
        <f t="shared" si="2697"/>
        <v>0</v>
      </c>
      <c r="CH1788" s="80">
        <f t="shared" si="2697"/>
        <v>0</v>
      </c>
      <c r="CI1788" s="80">
        <f t="shared" si="2697"/>
        <v>0</v>
      </c>
      <c r="CJ1788" s="80">
        <f t="shared" si="2697"/>
        <v>0</v>
      </c>
      <c r="CK1788" s="80">
        <f t="shared" si="2697"/>
        <v>0</v>
      </c>
      <c r="CL1788" s="80">
        <f t="shared" si="2697"/>
        <v>0</v>
      </c>
      <c r="CN1788" s="74"/>
      <c r="CO1788" s="80">
        <f t="shared" ref="CO1788" si="2698">CN1786-CO1786</f>
        <v>0</v>
      </c>
      <c r="CP1788" s="80">
        <f t="shared" ref="CP1788" si="2699">CO1786-CP1786</f>
        <v>0</v>
      </c>
      <c r="CQ1788" s="80">
        <f t="shared" ref="CQ1788" si="2700">CP1786-CQ1786</f>
        <v>0</v>
      </c>
      <c r="CR1788" s="80">
        <f t="shared" ref="CR1788" si="2701">CQ1786-CR1786</f>
        <v>0</v>
      </c>
      <c r="CS1788" s="80">
        <f t="shared" ref="CS1788" si="2702">CR1786-CS1786</f>
        <v>0</v>
      </c>
      <c r="CT1788" s="80">
        <f t="shared" ref="CT1788" si="2703">CS1786-CT1786</f>
        <v>0</v>
      </c>
      <c r="CU1788" s="80">
        <f t="shared" ref="CU1788" si="2704">CT1786-CU1786</f>
        <v>0</v>
      </c>
      <c r="CV1788" s="80">
        <f t="shared" ref="CV1788" si="2705">CU1786-CV1786</f>
        <v>0</v>
      </c>
      <c r="CW1788" s="80">
        <f t="shared" ref="CW1788" si="2706">CV1786-CW1786</f>
        <v>0</v>
      </c>
      <c r="CX1788" s="80">
        <f t="shared" ref="CX1788" si="2707">CW1786-CX1786</f>
        <v>0</v>
      </c>
      <c r="CY1788" s="80">
        <f t="shared" ref="CY1788" si="2708">CX1786-CY1786</f>
        <v>0</v>
      </c>
      <c r="CZ1788" s="80">
        <f t="shared" ref="CZ1788" si="2709">CY1786-CZ1786</f>
        <v>0</v>
      </c>
      <c r="DA1788" s="80">
        <f t="shared" ref="DA1788" si="2710">CZ1786-DA1786</f>
        <v>0</v>
      </c>
      <c r="DB1788" s="80">
        <f t="shared" ref="DB1788" si="2711">DA1786-DB1786</f>
        <v>0</v>
      </c>
      <c r="DC1788" s="80">
        <f t="shared" ref="DC1788" si="2712">DB1786-DC1786</f>
        <v>0</v>
      </c>
      <c r="DD1788" s="80">
        <f t="shared" ref="DD1788" si="2713">DC1786-DD1786</f>
        <v>0</v>
      </c>
      <c r="DE1788" s="80">
        <f t="shared" ref="DE1788" si="2714">DD1786-DE1786</f>
        <v>0</v>
      </c>
      <c r="DF1788" s="80">
        <f t="shared" ref="DF1788" si="2715">DE1786-DF1786</f>
        <v>0</v>
      </c>
      <c r="DG1788" s="80">
        <f t="shared" ref="DG1788" si="2716">DF1786-DG1786</f>
        <v>0</v>
      </c>
      <c r="DH1788" s="80">
        <f t="shared" ref="DH1788" si="2717">DG1786-DH1786</f>
        <v>0</v>
      </c>
      <c r="DI1788" s="80">
        <f t="shared" ref="DI1788" si="2718">DH1786-DI1786</f>
        <v>0</v>
      </c>
      <c r="DJ1788" s="80">
        <f t="shared" ref="DJ1788" si="2719">DI1786-DJ1786</f>
        <v>0</v>
      </c>
      <c r="DK1788" s="80">
        <f t="shared" ref="DK1788:DL1788" si="2720">DJ1786-DK1786</f>
        <v>0</v>
      </c>
      <c r="DL1788" s="80">
        <f t="shared" si="2720"/>
        <v>0</v>
      </c>
    </row>
    <row r="1789" spans="1:116" x14ac:dyDescent="0.4">
      <c r="D1789" t="s">
        <v>528</v>
      </c>
      <c r="E1789" s="8" t="str">
        <f>ROW()&amp;" "&amp;D1789</f>
        <v>1789 FCCL-F</v>
      </c>
      <c r="G1789" s="125"/>
      <c r="I1789" s="74"/>
      <c r="J1789" s="74"/>
      <c r="K1789" s="53"/>
      <c r="L1789" s="53"/>
      <c r="M1789" s="53"/>
      <c r="N1789" s="53"/>
      <c r="O1789" s="53"/>
      <c r="P1789" s="53"/>
      <c r="R1789" s="24"/>
      <c r="S1789" s="80"/>
      <c r="T1789" s="80"/>
      <c r="U1789" s="80"/>
      <c r="V1789" s="80"/>
      <c r="W1789" s="80"/>
      <c r="X1789" s="80"/>
      <c r="Y1789" s="80"/>
      <c r="Z1789" s="80"/>
      <c r="AA1789" s="80"/>
      <c r="AB1789" s="80"/>
      <c r="AC1789" s="80"/>
      <c r="AD1789" s="80"/>
      <c r="AE1789" s="80"/>
      <c r="AF1789" s="80"/>
      <c r="AG1789" s="80"/>
      <c r="AH1789" s="80"/>
      <c r="AI1789" s="80"/>
      <c r="AJ1789" s="80"/>
      <c r="AK1789" s="80"/>
      <c r="AL1789" s="80"/>
      <c r="AM1789" s="80"/>
      <c r="AN1789" s="80"/>
      <c r="AO1789" s="80"/>
      <c r="AP1789" s="80"/>
      <c r="AQ1789" s="80"/>
      <c r="AR1789" s="80"/>
      <c r="AS1789" s="80"/>
      <c r="AT1789" s="80"/>
      <c r="AU1789" s="80"/>
      <c r="AV1789" s="80"/>
      <c r="AW1789" s="80"/>
      <c r="AX1789" s="80"/>
      <c r="AY1789" s="80"/>
      <c r="AZ1789" s="80"/>
      <c r="BA1789" s="80"/>
      <c r="BB1789" s="80"/>
      <c r="BC1789" s="80"/>
      <c r="BD1789" s="80"/>
      <c r="BE1789" s="80"/>
      <c r="BF1789" s="80"/>
      <c r="BG1789" s="80"/>
      <c r="BH1789" s="80"/>
      <c r="BI1789" s="80"/>
      <c r="BJ1789" s="80"/>
      <c r="BK1789" s="80"/>
      <c r="BL1789" s="80"/>
      <c r="BM1789" s="80"/>
      <c r="BN1789" s="80"/>
      <c r="BO1789" s="80"/>
      <c r="BP1789" s="80"/>
      <c r="BQ1789" s="80"/>
      <c r="BR1789" s="80"/>
      <c r="BS1789" s="80"/>
      <c r="BT1789" s="80"/>
      <c r="BU1789" s="80"/>
      <c r="BV1789" s="80"/>
      <c r="BW1789" s="80"/>
      <c r="BX1789" s="80"/>
      <c r="BY1789" s="80"/>
      <c r="BZ1789" s="80"/>
      <c r="CA1789" s="80"/>
      <c r="CB1789" s="80"/>
      <c r="CC1789" s="80"/>
      <c r="CD1789" s="80"/>
      <c r="CE1789" s="80"/>
      <c r="CF1789" s="80"/>
      <c r="CG1789" s="80"/>
      <c r="CH1789" s="80"/>
      <c r="CI1789" s="80"/>
      <c r="CJ1789" s="80"/>
      <c r="CK1789" s="80"/>
      <c r="CL1789" s="80"/>
      <c r="CN1789" s="74"/>
      <c r="CO1789" s="80"/>
      <c r="CP1789" s="80"/>
      <c r="CQ1789" s="80"/>
      <c r="CR1789" s="80"/>
      <c r="CS1789" s="80"/>
      <c r="CT1789" s="80"/>
      <c r="CU1789" s="80"/>
      <c r="CV1789" s="80"/>
      <c r="CW1789" s="80"/>
      <c r="CX1789" s="80"/>
      <c r="CY1789" s="80"/>
      <c r="CZ1789" s="80"/>
      <c r="DA1789" s="80"/>
      <c r="DB1789" s="80"/>
      <c r="DC1789" s="80"/>
      <c r="DD1789" s="80"/>
      <c r="DE1789" s="80"/>
      <c r="DF1789" s="80"/>
      <c r="DG1789" s="80"/>
      <c r="DH1789" s="80"/>
      <c r="DI1789" s="80"/>
      <c r="DJ1789" s="80"/>
      <c r="DK1789" s="80"/>
      <c r="DL1789" s="80"/>
    </row>
    <row r="1790" spans="1:116" x14ac:dyDescent="0.4">
      <c r="B1790" t="s">
        <v>332</v>
      </c>
      <c r="D1790" t="s">
        <v>528</v>
      </c>
      <c r="E1790" s="8" t="str">
        <f t="shared" ref="E1790" si="2721">ROW()&amp;" "&amp;D1790</f>
        <v>1790 FCCL-F</v>
      </c>
      <c r="G1790" s="136" t="str">
        <f>G1777</f>
        <v>(Primary label)</v>
      </c>
      <c r="H1790" s="27"/>
      <c r="I1790" s="78"/>
      <c r="J1790" s="78"/>
      <c r="K1790" s="33"/>
      <c r="L1790" s="33"/>
      <c r="M1790" s="33"/>
      <c r="N1790" s="33"/>
      <c r="O1790" s="33"/>
      <c r="P1790" s="33"/>
      <c r="R1790" s="33"/>
      <c r="S1790" s="77"/>
      <c r="T1790" s="77"/>
      <c r="U1790" s="77"/>
      <c r="V1790" s="77"/>
      <c r="W1790" s="77"/>
      <c r="X1790" s="77"/>
      <c r="Y1790" s="77"/>
      <c r="Z1790" s="77"/>
      <c r="AA1790" s="77"/>
      <c r="AB1790" s="77"/>
      <c r="AC1790" s="77"/>
      <c r="AD1790" s="77"/>
      <c r="AE1790" s="77"/>
      <c r="AF1790" s="77"/>
      <c r="AG1790" s="77"/>
      <c r="AH1790" s="77"/>
      <c r="AI1790" s="77"/>
      <c r="AJ1790" s="77"/>
      <c r="AK1790" s="77"/>
      <c r="AL1790" s="77"/>
      <c r="AM1790" s="77"/>
      <c r="AN1790" s="77"/>
      <c r="AO1790" s="77"/>
      <c r="AP1790" s="77"/>
      <c r="AQ1790" s="77"/>
      <c r="AR1790" s="77"/>
      <c r="AS1790" s="77"/>
      <c r="AT1790" s="77"/>
      <c r="AU1790" s="77"/>
      <c r="AV1790" s="77"/>
      <c r="AW1790" s="77"/>
      <c r="AX1790" s="77"/>
      <c r="AY1790" s="77"/>
      <c r="AZ1790" s="77"/>
      <c r="BA1790" s="77"/>
      <c r="BB1790" s="77"/>
      <c r="BC1790" s="77"/>
      <c r="BD1790" s="77"/>
      <c r="BE1790" s="77"/>
      <c r="BF1790" s="77"/>
      <c r="BG1790" s="77"/>
      <c r="BH1790" s="77"/>
      <c r="BI1790" s="77"/>
      <c r="BJ1790" s="77"/>
      <c r="BK1790" s="77"/>
      <c r="BL1790" s="77"/>
      <c r="BM1790" s="77"/>
      <c r="BN1790" s="77"/>
      <c r="BO1790" s="77"/>
      <c r="BP1790" s="77"/>
      <c r="BQ1790" s="77"/>
      <c r="BR1790" s="77"/>
      <c r="BS1790" s="77"/>
      <c r="BT1790" s="77"/>
      <c r="BU1790" s="77"/>
      <c r="BV1790" s="77"/>
      <c r="BW1790" s="77"/>
      <c r="BX1790" s="77"/>
      <c r="BY1790" s="77"/>
      <c r="BZ1790" s="77"/>
      <c r="CA1790" s="77"/>
      <c r="CB1790" s="77"/>
      <c r="CC1790" s="77"/>
      <c r="CD1790" s="77"/>
      <c r="CE1790" s="77"/>
      <c r="CF1790" s="77"/>
      <c r="CG1790" s="77"/>
      <c r="CH1790" s="77"/>
      <c r="CI1790" s="77"/>
      <c r="CJ1790" s="77"/>
      <c r="CK1790" s="77"/>
      <c r="CL1790" s="77"/>
      <c r="CN1790" s="78"/>
      <c r="CO1790" s="77"/>
      <c r="CP1790" s="77"/>
      <c r="CQ1790" s="77"/>
      <c r="CR1790" s="77"/>
      <c r="CS1790" s="77"/>
      <c r="CT1790" s="77"/>
      <c r="CU1790" s="77"/>
      <c r="CV1790" s="77"/>
      <c r="CW1790" s="77"/>
      <c r="CX1790" s="77"/>
      <c r="CY1790" s="77"/>
      <c r="CZ1790" s="77"/>
      <c r="DA1790" s="77"/>
      <c r="DB1790" s="77"/>
      <c r="DC1790" s="77"/>
      <c r="DD1790" s="77"/>
      <c r="DE1790" s="77"/>
      <c r="DF1790" s="77"/>
      <c r="DG1790" s="77"/>
      <c r="DH1790" s="77"/>
      <c r="DI1790" s="77"/>
      <c r="DJ1790" s="77"/>
      <c r="DK1790" s="77"/>
      <c r="DL1790" s="77"/>
    </row>
    <row r="1791" spans="1:116" x14ac:dyDescent="0.4">
      <c r="B1791" t="s">
        <v>332</v>
      </c>
      <c r="D1791" t="s">
        <v>528</v>
      </c>
      <c r="E1791" s="8" t="str">
        <f>ROW()&amp;" "&amp;D1791</f>
        <v>1791 FCCL-F</v>
      </c>
      <c r="G1791" s="136" t="str">
        <f>G1778</f>
        <v>primary unit</v>
      </c>
      <c r="H1791" s="27"/>
      <c r="I1791" s="78"/>
      <c r="J1791" s="78"/>
      <c r="K1791" s="33"/>
      <c r="L1791" s="33"/>
      <c r="M1791" s="33"/>
      <c r="N1791" s="33"/>
      <c r="O1791" s="33"/>
      <c r="P1791" s="33"/>
      <c r="R1791" s="33"/>
      <c r="S1791" s="77"/>
      <c r="T1791" s="77"/>
      <c r="U1791" s="77"/>
      <c r="V1791" s="77"/>
      <c r="W1791" s="77"/>
      <c r="X1791" s="77"/>
      <c r="Y1791" s="77"/>
      <c r="Z1791" s="77"/>
      <c r="AA1791" s="77"/>
      <c r="AB1791" s="77"/>
      <c r="AC1791" s="77"/>
      <c r="AD1791" s="77"/>
      <c r="AE1791" s="77"/>
      <c r="AF1791" s="77"/>
      <c r="AG1791" s="77"/>
      <c r="AH1791" s="77"/>
      <c r="AI1791" s="77"/>
      <c r="AJ1791" s="77"/>
      <c r="AK1791" s="77"/>
      <c r="AL1791" s="77"/>
      <c r="AM1791" s="77"/>
      <c r="AN1791" s="77"/>
      <c r="AO1791" s="77"/>
      <c r="AP1791" s="77"/>
      <c r="AQ1791" s="77"/>
      <c r="AR1791" s="77"/>
      <c r="AS1791" s="77"/>
      <c r="AT1791" s="77"/>
      <c r="AU1791" s="77"/>
      <c r="AV1791" s="77"/>
      <c r="AW1791" s="77"/>
      <c r="AX1791" s="77"/>
      <c r="AY1791" s="77"/>
      <c r="AZ1791" s="77"/>
      <c r="BA1791" s="77"/>
      <c r="BB1791" s="77"/>
      <c r="BC1791" s="77"/>
      <c r="BD1791" s="77"/>
      <c r="BE1791" s="77"/>
      <c r="BF1791" s="77"/>
      <c r="BG1791" s="77"/>
      <c r="BH1791" s="77"/>
      <c r="BI1791" s="77"/>
      <c r="BJ1791" s="77"/>
      <c r="BK1791" s="77"/>
      <c r="BL1791" s="77"/>
      <c r="BM1791" s="77"/>
      <c r="BN1791" s="77"/>
      <c r="BO1791" s="77"/>
      <c r="BP1791" s="77"/>
      <c r="BQ1791" s="77"/>
      <c r="BR1791" s="77"/>
      <c r="BS1791" s="77"/>
      <c r="BT1791" s="77"/>
      <c r="BU1791" s="77"/>
      <c r="BV1791" s="77"/>
      <c r="BW1791" s="77"/>
      <c r="BX1791" s="77"/>
      <c r="BY1791" s="77"/>
      <c r="BZ1791" s="77"/>
      <c r="CA1791" s="77"/>
      <c r="CB1791" s="77"/>
      <c r="CC1791" s="77"/>
      <c r="CD1791" s="77"/>
      <c r="CE1791" s="77"/>
      <c r="CF1791" s="77"/>
      <c r="CG1791" s="77"/>
      <c r="CH1791" s="77"/>
      <c r="CI1791" s="77"/>
      <c r="CJ1791" s="77"/>
      <c r="CK1791" s="77"/>
      <c r="CL1791" s="77"/>
      <c r="CN1791" s="78"/>
      <c r="CO1791" s="77"/>
      <c r="CP1791" s="77"/>
      <c r="CQ1791" s="77"/>
      <c r="CR1791" s="77"/>
      <c r="CS1791" s="77"/>
      <c r="CT1791" s="77"/>
      <c r="CU1791" s="77"/>
      <c r="CV1791" s="77"/>
      <c r="CW1791" s="77"/>
      <c r="CX1791" s="77"/>
      <c r="CY1791" s="77"/>
      <c r="CZ1791" s="77"/>
      <c r="DA1791" s="77"/>
      <c r="DB1791" s="77"/>
      <c r="DC1791" s="77"/>
      <c r="DD1791" s="77"/>
      <c r="DE1791" s="77"/>
      <c r="DF1791" s="77"/>
      <c r="DG1791" s="77"/>
      <c r="DH1791" s="77"/>
      <c r="DI1791" s="77"/>
      <c r="DJ1791" s="77"/>
      <c r="DK1791" s="77"/>
      <c r="DL1791" s="77"/>
    </row>
    <row r="1792" spans="1:116" x14ac:dyDescent="0.4">
      <c r="B1792" t="s">
        <v>332</v>
      </c>
      <c r="D1792" t="s">
        <v>528</v>
      </c>
      <c r="E1792" s="8" t="str">
        <f t="shared" ref="E1792:E1797" si="2722">ROW()&amp;" "&amp;D1792</f>
        <v>1792 FCCL-F</v>
      </c>
      <c r="G1792" s="136" t="str">
        <f>G1779</f>
        <v>Primary revenue driver</v>
      </c>
      <c r="K1792" s="53"/>
      <c r="L1792" s="53"/>
      <c r="M1792" s="53"/>
      <c r="N1792" s="53"/>
      <c r="O1792" s="53"/>
      <c r="P1792" s="53"/>
      <c r="R1792" s="24"/>
      <c r="S1792" s="179" t="str">
        <f t="shared" ref="S1792:AX1792" si="2723">S1779</f>
        <v>S$16</v>
      </c>
      <c r="T1792" s="179" t="str">
        <f t="shared" si="2723"/>
        <v>T$16</v>
      </c>
      <c r="U1792" s="179" t="str">
        <f t="shared" si="2723"/>
        <v>U$16</v>
      </c>
      <c r="V1792" s="179" t="str">
        <f t="shared" si="2723"/>
        <v>V$16</v>
      </c>
      <c r="W1792" s="179" t="str">
        <f t="shared" si="2723"/>
        <v>W$16</v>
      </c>
      <c r="X1792" s="179" t="str">
        <f t="shared" si="2723"/>
        <v>X$16</v>
      </c>
      <c r="Y1792" s="179" t="str">
        <f t="shared" si="2723"/>
        <v>Y$16</v>
      </c>
      <c r="Z1792" s="179" t="str">
        <f t="shared" si="2723"/>
        <v>Z$16</v>
      </c>
      <c r="AA1792" s="179" t="str">
        <f t="shared" si="2723"/>
        <v>AA$16</v>
      </c>
      <c r="AB1792" s="179" t="str">
        <f t="shared" si="2723"/>
        <v>AB$16</v>
      </c>
      <c r="AC1792" s="179" t="str">
        <f t="shared" si="2723"/>
        <v>AC$16</v>
      </c>
      <c r="AD1792" s="179" t="str">
        <f t="shared" si="2723"/>
        <v>AD$16</v>
      </c>
      <c r="AE1792" s="179" t="str">
        <f t="shared" si="2723"/>
        <v>AE$16</v>
      </c>
      <c r="AF1792" s="179" t="str">
        <f t="shared" si="2723"/>
        <v>AF$16</v>
      </c>
      <c r="AG1792" s="179" t="str">
        <f t="shared" si="2723"/>
        <v>AG$16</v>
      </c>
      <c r="AH1792" s="179" t="str">
        <f t="shared" si="2723"/>
        <v>AH$16</v>
      </c>
      <c r="AI1792" s="179" t="str">
        <f t="shared" si="2723"/>
        <v>AI$16</v>
      </c>
      <c r="AJ1792" s="179" t="str">
        <f t="shared" si="2723"/>
        <v>AJ$16</v>
      </c>
      <c r="AK1792" s="179" t="str">
        <f t="shared" si="2723"/>
        <v>AK$16</v>
      </c>
      <c r="AL1792" s="179" t="str">
        <f t="shared" si="2723"/>
        <v>AL$16</v>
      </c>
      <c r="AM1792" s="179" t="str">
        <f t="shared" si="2723"/>
        <v>AM$16</v>
      </c>
      <c r="AN1792" s="179" t="str">
        <f t="shared" si="2723"/>
        <v>AN$16</v>
      </c>
      <c r="AO1792" s="179" t="str">
        <f t="shared" si="2723"/>
        <v>AO$16</v>
      </c>
      <c r="AP1792" s="179" t="str">
        <f t="shared" si="2723"/>
        <v>AP$16</v>
      </c>
      <c r="AQ1792" s="179" t="str">
        <f t="shared" si="2723"/>
        <v>AQ$16</v>
      </c>
      <c r="AR1792" s="179" t="str">
        <f t="shared" si="2723"/>
        <v>AR$16</v>
      </c>
      <c r="AS1792" s="179" t="str">
        <f t="shared" si="2723"/>
        <v>AS$16</v>
      </c>
      <c r="AT1792" s="179" t="str">
        <f t="shared" si="2723"/>
        <v>AT$16</v>
      </c>
      <c r="AU1792" s="179" t="str">
        <f t="shared" si="2723"/>
        <v>AU$16</v>
      </c>
      <c r="AV1792" s="179" t="str">
        <f t="shared" si="2723"/>
        <v>AV$16</v>
      </c>
      <c r="AW1792" s="179" t="str">
        <f t="shared" si="2723"/>
        <v>AW$16</v>
      </c>
      <c r="AX1792" s="179" t="str">
        <f t="shared" si="2723"/>
        <v>AX$16</v>
      </c>
      <c r="AY1792" s="179" t="str">
        <f t="shared" ref="AY1792:CD1792" si="2724">AY1779</f>
        <v>AY$16</v>
      </c>
      <c r="AZ1792" s="179" t="str">
        <f t="shared" si="2724"/>
        <v>AZ$16</v>
      </c>
      <c r="BA1792" s="179" t="str">
        <f t="shared" si="2724"/>
        <v>BA$16</v>
      </c>
      <c r="BB1792" s="179" t="str">
        <f t="shared" si="2724"/>
        <v>BB$16</v>
      </c>
      <c r="BC1792" s="179" t="str">
        <f t="shared" si="2724"/>
        <v>BC$16</v>
      </c>
      <c r="BD1792" s="179" t="str">
        <f t="shared" si="2724"/>
        <v>BD$16</v>
      </c>
      <c r="BE1792" s="179" t="str">
        <f t="shared" si="2724"/>
        <v>BE$16</v>
      </c>
      <c r="BF1792" s="179" t="str">
        <f t="shared" si="2724"/>
        <v>BF$16</v>
      </c>
      <c r="BG1792" s="179" t="str">
        <f t="shared" si="2724"/>
        <v>BG$16</v>
      </c>
      <c r="BH1792" s="179" t="str">
        <f t="shared" si="2724"/>
        <v>BH$16</v>
      </c>
      <c r="BI1792" s="179" t="str">
        <f t="shared" si="2724"/>
        <v>BI$16</v>
      </c>
      <c r="BJ1792" s="179" t="str">
        <f t="shared" si="2724"/>
        <v>BJ$16</v>
      </c>
      <c r="BK1792" s="179" t="str">
        <f t="shared" si="2724"/>
        <v>BK$16</v>
      </c>
      <c r="BL1792" s="179" t="str">
        <f t="shared" si="2724"/>
        <v>BL$16</v>
      </c>
      <c r="BM1792" s="179" t="str">
        <f t="shared" si="2724"/>
        <v>BM$16</v>
      </c>
      <c r="BN1792" s="179" t="str">
        <f t="shared" si="2724"/>
        <v>BN$16</v>
      </c>
      <c r="BO1792" s="179" t="str">
        <f t="shared" si="2724"/>
        <v>BO$16</v>
      </c>
      <c r="BP1792" s="179" t="str">
        <f t="shared" si="2724"/>
        <v>BP$16</v>
      </c>
      <c r="BQ1792" s="179" t="str">
        <f t="shared" si="2724"/>
        <v>BQ$16</v>
      </c>
      <c r="BR1792" s="179" t="str">
        <f t="shared" si="2724"/>
        <v>BR$16</v>
      </c>
      <c r="BS1792" s="179" t="str">
        <f t="shared" si="2724"/>
        <v>BS$16</v>
      </c>
      <c r="BT1792" s="179" t="str">
        <f t="shared" si="2724"/>
        <v>BT$16</v>
      </c>
      <c r="BU1792" s="179" t="str">
        <f t="shared" si="2724"/>
        <v>BU$16</v>
      </c>
      <c r="BV1792" s="179" t="str">
        <f t="shared" si="2724"/>
        <v>BV$16</v>
      </c>
      <c r="BW1792" s="179" t="str">
        <f t="shared" si="2724"/>
        <v>BW$16</v>
      </c>
      <c r="BX1792" s="179" t="str">
        <f t="shared" si="2724"/>
        <v>BX$16</v>
      </c>
      <c r="BY1792" s="179" t="str">
        <f t="shared" si="2724"/>
        <v>BY$16</v>
      </c>
      <c r="BZ1792" s="179" t="str">
        <f t="shared" si="2724"/>
        <v>BZ$16</v>
      </c>
      <c r="CA1792" s="179" t="str">
        <f t="shared" si="2724"/>
        <v>CA$16</v>
      </c>
      <c r="CB1792" s="179" t="str">
        <f t="shared" si="2724"/>
        <v>CB$16</v>
      </c>
      <c r="CC1792" s="179" t="str">
        <f t="shared" si="2724"/>
        <v>CC$16</v>
      </c>
      <c r="CD1792" s="179" t="str">
        <f t="shared" si="2724"/>
        <v>CD$16</v>
      </c>
      <c r="CE1792" s="179" t="str">
        <f t="shared" ref="CE1792:CL1792" si="2725">CE1779</f>
        <v>CE$16</v>
      </c>
      <c r="CF1792" s="179" t="str">
        <f t="shared" si="2725"/>
        <v>CF$16</v>
      </c>
      <c r="CG1792" s="179" t="str">
        <f t="shared" si="2725"/>
        <v>CG$16</v>
      </c>
      <c r="CH1792" s="179" t="str">
        <f t="shared" si="2725"/>
        <v>CH$16</v>
      </c>
      <c r="CI1792" s="179" t="str">
        <f t="shared" si="2725"/>
        <v>CI$16</v>
      </c>
      <c r="CJ1792" s="179" t="str">
        <f t="shared" si="2725"/>
        <v>CJ$16</v>
      </c>
      <c r="CK1792" s="179" t="str">
        <f t="shared" si="2725"/>
        <v>CK$16</v>
      </c>
      <c r="CL1792" s="179" t="str">
        <f t="shared" si="2725"/>
        <v>CL$16</v>
      </c>
      <c r="CO1792" s="179" t="str">
        <f t="shared" ref="CO1792:DL1792" si="2726">CO1779</f>
        <v>CO$16</v>
      </c>
      <c r="CP1792" s="179" t="str">
        <f t="shared" si="2726"/>
        <v>CP$16</v>
      </c>
      <c r="CQ1792" s="179" t="str">
        <f t="shared" si="2726"/>
        <v>CQ$16</v>
      </c>
      <c r="CR1792" s="179" t="str">
        <f t="shared" si="2726"/>
        <v>CR$16</v>
      </c>
      <c r="CS1792" s="179" t="str">
        <f t="shared" si="2726"/>
        <v>CS$16</v>
      </c>
      <c r="CT1792" s="179" t="str">
        <f t="shared" si="2726"/>
        <v>CT$16</v>
      </c>
      <c r="CU1792" s="179" t="str">
        <f t="shared" si="2726"/>
        <v>CU$16</v>
      </c>
      <c r="CV1792" s="179" t="str">
        <f t="shared" si="2726"/>
        <v>CV$16</v>
      </c>
      <c r="CW1792" s="179" t="str">
        <f t="shared" si="2726"/>
        <v>CW$16</v>
      </c>
      <c r="CX1792" s="179" t="str">
        <f t="shared" si="2726"/>
        <v>CX$16</v>
      </c>
      <c r="CY1792" s="179" t="str">
        <f t="shared" si="2726"/>
        <v>CY$16</v>
      </c>
      <c r="CZ1792" s="179" t="str">
        <f t="shared" si="2726"/>
        <v>CZ$16</v>
      </c>
      <c r="DA1792" s="179" t="str">
        <f t="shared" si="2726"/>
        <v>DA$16</v>
      </c>
      <c r="DB1792" s="179" t="str">
        <f t="shared" si="2726"/>
        <v>DB$16</v>
      </c>
      <c r="DC1792" s="179" t="str">
        <f t="shared" si="2726"/>
        <v>DC$16</v>
      </c>
      <c r="DD1792" s="179" t="str">
        <f t="shared" si="2726"/>
        <v>DD$16</v>
      </c>
      <c r="DE1792" s="179" t="str">
        <f t="shared" si="2726"/>
        <v>DE$16</v>
      </c>
      <c r="DF1792" s="179" t="str">
        <f t="shared" si="2726"/>
        <v>DF$16</v>
      </c>
      <c r="DG1792" s="179" t="str">
        <f t="shared" si="2726"/>
        <v>DG$16</v>
      </c>
      <c r="DH1792" s="179" t="str">
        <f t="shared" si="2726"/>
        <v>DH$16</v>
      </c>
      <c r="DI1792" s="179" t="str">
        <f t="shared" si="2726"/>
        <v>DI$16</v>
      </c>
      <c r="DJ1792" s="179" t="str">
        <f t="shared" si="2726"/>
        <v>DJ$16</v>
      </c>
      <c r="DK1792" s="179" t="str">
        <f t="shared" si="2726"/>
        <v>DK$16</v>
      </c>
      <c r="DL1792" s="179" t="str">
        <f t="shared" si="2726"/>
        <v>DL$16</v>
      </c>
    </row>
    <row r="1793" spans="1:116" x14ac:dyDescent="0.4">
      <c r="B1793" t="s">
        <v>332</v>
      </c>
      <c r="D1793" t="s">
        <v>528</v>
      </c>
      <c r="E1793" s="8" t="str">
        <f t="shared" si="2722"/>
        <v>1793 FCCL-F</v>
      </c>
      <c r="G1793" s="136" t="str">
        <f>G1780</f>
        <v>Primary volume driver</v>
      </c>
      <c r="H1793" s="12"/>
      <c r="I1793" s="60"/>
      <c r="J1793" s="60"/>
      <c r="K1793" s="15"/>
      <c r="L1793" s="15"/>
      <c r="M1793" s="15"/>
      <c r="N1793" s="15"/>
      <c r="O1793" s="15"/>
      <c r="P1793" s="15"/>
      <c r="R1793" s="15"/>
      <c r="S1793" s="179" t="str">
        <f t="shared" ref="S1793:AX1793" si="2727">S1780</f>
        <v>S$17</v>
      </c>
      <c r="T1793" s="179" t="str">
        <f t="shared" si="2727"/>
        <v>T$17</v>
      </c>
      <c r="U1793" s="179" t="str">
        <f t="shared" si="2727"/>
        <v>U$17</v>
      </c>
      <c r="V1793" s="179" t="str">
        <f t="shared" si="2727"/>
        <v>V$17</v>
      </c>
      <c r="W1793" s="179" t="str">
        <f t="shared" si="2727"/>
        <v>W$17</v>
      </c>
      <c r="X1793" s="179" t="str">
        <f t="shared" si="2727"/>
        <v>X$17</v>
      </c>
      <c r="Y1793" s="179" t="str">
        <f t="shared" si="2727"/>
        <v>Y$17</v>
      </c>
      <c r="Z1793" s="179" t="str">
        <f t="shared" si="2727"/>
        <v>Z$17</v>
      </c>
      <c r="AA1793" s="179" t="str">
        <f t="shared" si="2727"/>
        <v>AA$17</v>
      </c>
      <c r="AB1793" s="179" t="str">
        <f t="shared" si="2727"/>
        <v>AB$17</v>
      </c>
      <c r="AC1793" s="179" t="str">
        <f t="shared" si="2727"/>
        <v>AC$17</v>
      </c>
      <c r="AD1793" s="179" t="str">
        <f t="shared" si="2727"/>
        <v>AD$17</v>
      </c>
      <c r="AE1793" s="179" t="str">
        <f t="shared" si="2727"/>
        <v>AE$17</v>
      </c>
      <c r="AF1793" s="179" t="str">
        <f t="shared" si="2727"/>
        <v>AF$17</v>
      </c>
      <c r="AG1793" s="179" t="str">
        <f t="shared" si="2727"/>
        <v>AG$17</v>
      </c>
      <c r="AH1793" s="179" t="str">
        <f t="shared" si="2727"/>
        <v>AH$17</v>
      </c>
      <c r="AI1793" s="179" t="str">
        <f t="shared" si="2727"/>
        <v>AI$17</v>
      </c>
      <c r="AJ1793" s="179" t="str">
        <f t="shared" si="2727"/>
        <v>AJ$17</v>
      </c>
      <c r="AK1793" s="179" t="str">
        <f t="shared" si="2727"/>
        <v>AK$17</v>
      </c>
      <c r="AL1793" s="179" t="str">
        <f t="shared" si="2727"/>
        <v>AL$17</v>
      </c>
      <c r="AM1793" s="179" t="str">
        <f t="shared" si="2727"/>
        <v>AM$17</v>
      </c>
      <c r="AN1793" s="179" t="str">
        <f t="shared" si="2727"/>
        <v>AN$17</v>
      </c>
      <c r="AO1793" s="179" t="str">
        <f t="shared" si="2727"/>
        <v>AO$17</v>
      </c>
      <c r="AP1793" s="179" t="str">
        <f t="shared" si="2727"/>
        <v>AP$17</v>
      </c>
      <c r="AQ1793" s="179" t="str">
        <f t="shared" si="2727"/>
        <v>AQ$17</v>
      </c>
      <c r="AR1793" s="179" t="str">
        <f t="shared" si="2727"/>
        <v>AR$17</v>
      </c>
      <c r="AS1793" s="179" t="str">
        <f t="shared" si="2727"/>
        <v>AS$17</v>
      </c>
      <c r="AT1793" s="179" t="str">
        <f t="shared" si="2727"/>
        <v>AT$17</v>
      </c>
      <c r="AU1793" s="179" t="str">
        <f t="shared" si="2727"/>
        <v>AU$17</v>
      </c>
      <c r="AV1793" s="179" t="str">
        <f t="shared" si="2727"/>
        <v>AV$17</v>
      </c>
      <c r="AW1793" s="179" t="str">
        <f t="shared" si="2727"/>
        <v>AW$17</v>
      </c>
      <c r="AX1793" s="179" t="str">
        <f t="shared" si="2727"/>
        <v>AX$17</v>
      </c>
      <c r="AY1793" s="179" t="str">
        <f t="shared" ref="AY1793:CD1793" si="2728">AY1780</f>
        <v>AY$17</v>
      </c>
      <c r="AZ1793" s="179" t="str">
        <f t="shared" si="2728"/>
        <v>AZ$17</v>
      </c>
      <c r="BA1793" s="179" t="str">
        <f t="shared" si="2728"/>
        <v>BA$17</v>
      </c>
      <c r="BB1793" s="179" t="str">
        <f t="shared" si="2728"/>
        <v>BB$17</v>
      </c>
      <c r="BC1793" s="179" t="str">
        <f t="shared" si="2728"/>
        <v>BC$17</v>
      </c>
      <c r="BD1793" s="179" t="str">
        <f t="shared" si="2728"/>
        <v>BD$17</v>
      </c>
      <c r="BE1793" s="179" t="str">
        <f t="shared" si="2728"/>
        <v>BE$17</v>
      </c>
      <c r="BF1793" s="179" t="str">
        <f t="shared" si="2728"/>
        <v>BF$17</v>
      </c>
      <c r="BG1793" s="179" t="str">
        <f t="shared" si="2728"/>
        <v>BG$17</v>
      </c>
      <c r="BH1793" s="179" t="str">
        <f t="shared" si="2728"/>
        <v>BH$17</v>
      </c>
      <c r="BI1793" s="179" t="str">
        <f t="shared" si="2728"/>
        <v>BI$17</v>
      </c>
      <c r="BJ1793" s="179" t="str">
        <f t="shared" si="2728"/>
        <v>BJ$17</v>
      </c>
      <c r="BK1793" s="179" t="str">
        <f t="shared" si="2728"/>
        <v>BK$17</v>
      </c>
      <c r="BL1793" s="179" t="str">
        <f t="shared" si="2728"/>
        <v>BL$17</v>
      </c>
      <c r="BM1793" s="179" t="str">
        <f t="shared" si="2728"/>
        <v>BM$17</v>
      </c>
      <c r="BN1793" s="179" t="str">
        <f t="shared" si="2728"/>
        <v>BN$17</v>
      </c>
      <c r="BO1793" s="179" t="str">
        <f t="shared" si="2728"/>
        <v>BO$17</v>
      </c>
      <c r="BP1793" s="179" t="str">
        <f t="shared" si="2728"/>
        <v>BP$17</v>
      </c>
      <c r="BQ1793" s="179" t="str">
        <f t="shared" si="2728"/>
        <v>BQ$17</v>
      </c>
      <c r="BR1793" s="179" t="str">
        <f t="shared" si="2728"/>
        <v>BR$17</v>
      </c>
      <c r="BS1793" s="179" t="str">
        <f t="shared" si="2728"/>
        <v>BS$17</v>
      </c>
      <c r="BT1793" s="179" t="str">
        <f t="shared" si="2728"/>
        <v>BT$17</v>
      </c>
      <c r="BU1793" s="179" t="str">
        <f t="shared" si="2728"/>
        <v>BU$17</v>
      </c>
      <c r="BV1793" s="179" t="str">
        <f t="shared" si="2728"/>
        <v>BV$17</v>
      </c>
      <c r="BW1793" s="179" t="str">
        <f t="shared" si="2728"/>
        <v>BW$17</v>
      </c>
      <c r="BX1793" s="179" t="str">
        <f t="shared" si="2728"/>
        <v>BX$17</v>
      </c>
      <c r="BY1793" s="179" t="str">
        <f t="shared" si="2728"/>
        <v>BY$17</v>
      </c>
      <c r="BZ1793" s="179" t="str">
        <f t="shared" si="2728"/>
        <v>BZ$17</v>
      </c>
      <c r="CA1793" s="179" t="str">
        <f t="shared" si="2728"/>
        <v>CA$17</v>
      </c>
      <c r="CB1793" s="179" t="str">
        <f t="shared" si="2728"/>
        <v>CB$17</v>
      </c>
      <c r="CC1793" s="179" t="str">
        <f t="shared" si="2728"/>
        <v>CC$17</v>
      </c>
      <c r="CD1793" s="179" t="str">
        <f t="shared" si="2728"/>
        <v>CD$17</v>
      </c>
      <c r="CE1793" s="179" t="str">
        <f t="shared" ref="CE1793:CL1793" si="2729">CE1780</f>
        <v>CE$17</v>
      </c>
      <c r="CF1793" s="179" t="str">
        <f t="shared" si="2729"/>
        <v>CF$17</v>
      </c>
      <c r="CG1793" s="179" t="str">
        <f t="shared" si="2729"/>
        <v>CG$17</v>
      </c>
      <c r="CH1793" s="179" t="str">
        <f t="shared" si="2729"/>
        <v>CH$17</v>
      </c>
      <c r="CI1793" s="179" t="str">
        <f t="shared" si="2729"/>
        <v>CI$17</v>
      </c>
      <c r="CJ1793" s="179" t="str">
        <f t="shared" si="2729"/>
        <v>CJ$17</v>
      </c>
      <c r="CK1793" s="179" t="str">
        <f t="shared" si="2729"/>
        <v>CK$17</v>
      </c>
      <c r="CL1793" s="179" t="str">
        <f t="shared" si="2729"/>
        <v>CL$17</v>
      </c>
      <c r="CN1793" s="60"/>
      <c r="CO1793" s="179" t="str">
        <f t="shared" ref="CO1793:DL1793" si="2730">CO1780</f>
        <v>CO$17</v>
      </c>
      <c r="CP1793" s="179" t="str">
        <f t="shared" si="2730"/>
        <v>CP$17</v>
      </c>
      <c r="CQ1793" s="179" t="str">
        <f t="shared" si="2730"/>
        <v>CQ$17</v>
      </c>
      <c r="CR1793" s="179" t="str">
        <f t="shared" si="2730"/>
        <v>CR$17</v>
      </c>
      <c r="CS1793" s="179" t="str">
        <f t="shared" si="2730"/>
        <v>CS$17</v>
      </c>
      <c r="CT1793" s="179" t="str">
        <f t="shared" si="2730"/>
        <v>CT$17</v>
      </c>
      <c r="CU1793" s="179" t="str">
        <f t="shared" si="2730"/>
        <v>CU$17</v>
      </c>
      <c r="CV1793" s="179" t="str">
        <f t="shared" si="2730"/>
        <v>CV$17</v>
      </c>
      <c r="CW1793" s="179" t="str">
        <f t="shared" si="2730"/>
        <v>CW$17</v>
      </c>
      <c r="CX1793" s="179" t="str">
        <f t="shared" si="2730"/>
        <v>CX$17</v>
      </c>
      <c r="CY1793" s="179" t="str">
        <f t="shared" si="2730"/>
        <v>CY$17</v>
      </c>
      <c r="CZ1793" s="179" t="str">
        <f t="shared" si="2730"/>
        <v>CZ$17</v>
      </c>
      <c r="DA1793" s="179" t="str">
        <f t="shared" si="2730"/>
        <v>DA$17</v>
      </c>
      <c r="DB1793" s="179" t="str">
        <f t="shared" si="2730"/>
        <v>DB$17</v>
      </c>
      <c r="DC1793" s="179" t="str">
        <f t="shared" si="2730"/>
        <v>DC$17</v>
      </c>
      <c r="DD1793" s="179" t="str">
        <f t="shared" si="2730"/>
        <v>DD$17</v>
      </c>
      <c r="DE1793" s="179" t="str">
        <f t="shared" si="2730"/>
        <v>DE$17</v>
      </c>
      <c r="DF1793" s="179" t="str">
        <f t="shared" si="2730"/>
        <v>DF$17</v>
      </c>
      <c r="DG1793" s="179" t="str">
        <f t="shared" si="2730"/>
        <v>DG$17</v>
      </c>
      <c r="DH1793" s="179" t="str">
        <f t="shared" si="2730"/>
        <v>DH$17</v>
      </c>
      <c r="DI1793" s="179" t="str">
        <f t="shared" si="2730"/>
        <v>DI$17</v>
      </c>
      <c r="DJ1793" s="179" t="str">
        <f t="shared" si="2730"/>
        <v>DJ$17</v>
      </c>
      <c r="DK1793" s="179" t="str">
        <f t="shared" si="2730"/>
        <v>DK$17</v>
      </c>
      <c r="DL1793" s="179" t="str">
        <f t="shared" si="2730"/>
        <v>DL$17</v>
      </c>
    </row>
    <row r="1794" spans="1:116" x14ac:dyDescent="0.4">
      <c r="B1794" t="s">
        <v>332</v>
      </c>
      <c r="D1794" t="s">
        <v>528</v>
      </c>
      <c r="E1794" s="8" t="str">
        <f t="shared" si="2722"/>
        <v>1794 FCCL-F</v>
      </c>
      <c r="G1794" s="191" t="str">
        <f>G1785</f>
        <v>Fixed constant current liability:</v>
      </c>
      <c r="H1794" s="12"/>
      <c r="I1794" s="60"/>
      <c r="J1794" s="60"/>
      <c r="K1794" s="15"/>
      <c r="L1794" s="15"/>
      <c r="M1794" s="15"/>
      <c r="N1794" s="15"/>
      <c r="O1794" s="15"/>
      <c r="P1794" s="15"/>
      <c r="R1794" s="15"/>
      <c r="S1794" s="179">
        <f t="shared" ref="S1794:AX1794" si="2731">S1781</f>
        <v>0</v>
      </c>
      <c r="T1794" s="179">
        <f t="shared" si="2731"/>
        <v>0</v>
      </c>
      <c r="U1794" s="179">
        <f t="shared" si="2731"/>
        <v>0</v>
      </c>
      <c r="V1794" s="179">
        <f t="shared" si="2731"/>
        <v>0</v>
      </c>
      <c r="W1794" s="179">
        <f t="shared" si="2731"/>
        <v>0</v>
      </c>
      <c r="X1794" s="179">
        <f t="shared" si="2731"/>
        <v>0</v>
      </c>
      <c r="Y1794" s="179">
        <f t="shared" si="2731"/>
        <v>0</v>
      </c>
      <c r="Z1794" s="179">
        <f t="shared" si="2731"/>
        <v>0</v>
      </c>
      <c r="AA1794" s="179">
        <f t="shared" si="2731"/>
        <v>0</v>
      </c>
      <c r="AB1794" s="179">
        <f t="shared" si="2731"/>
        <v>0</v>
      </c>
      <c r="AC1794" s="179">
        <f t="shared" si="2731"/>
        <v>0</v>
      </c>
      <c r="AD1794" s="179">
        <f t="shared" si="2731"/>
        <v>0</v>
      </c>
      <c r="AE1794" s="179">
        <f t="shared" si="2731"/>
        <v>0</v>
      </c>
      <c r="AF1794" s="179">
        <f t="shared" si="2731"/>
        <v>0</v>
      </c>
      <c r="AG1794" s="179">
        <f t="shared" si="2731"/>
        <v>0</v>
      </c>
      <c r="AH1794" s="179">
        <f t="shared" si="2731"/>
        <v>0</v>
      </c>
      <c r="AI1794" s="179">
        <f t="shared" si="2731"/>
        <v>0</v>
      </c>
      <c r="AJ1794" s="179">
        <f t="shared" si="2731"/>
        <v>0</v>
      </c>
      <c r="AK1794" s="179">
        <f t="shared" si="2731"/>
        <v>0</v>
      </c>
      <c r="AL1794" s="179">
        <f t="shared" si="2731"/>
        <v>0</v>
      </c>
      <c r="AM1794" s="179">
        <f t="shared" si="2731"/>
        <v>0</v>
      </c>
      <c r="AN1794" s="179">
        <f t="shared" si="2731"/>
        <v>0</v>
      </c>
      <c r="AO1794" s="179">
        <f t="shared" si="2731"/>
        <v>0</v>
      </c>
      <c r="AP1794" s="179">
        <f t="shared" si="2731"/>
        <v>0</v>
      </c>
      <c r="AQ1794" s="179">
        <f t="shared" si="2731"/>
        <v>0</v>
      </c>
      <c r="AR1794" s="179">
        <f t="shared" si="2731"/>
        <v>0</v>
      </c>
      <c r="AS1794" s="179">
        <f t="shared" si="2731"/>
        <v>0</v>
      </c>
      <c r="AT1794" s="179">
        <f t="shared" si="2731"/>
        <v>0</v>
      </c>
      <c r="AU1794" s="179">
        <f t="shared" si="2731"/>
        <v>0</v>
      </c>
      <c r="AV1794" s="179">
        <f t="shared" si="2731"/>
        <v>0</v>
      </c>
      <c r="AW1794" s="179">
        <f t="shared" si="2731"/>
        <v>0</v>
      </c>
      <c r="AX1794" s="179">
        <f t="shared" si="2731"/>
        <v>0</v>
      </c>
      <c r="AY1794" s="179">
        <f t="shared" ref="AY1794:CD1794" si="2732">AY1781</f>
        <v>0</v>
      </c>
      <c r="AZ1794" s="179">
        <f t="shared" si="2732"/>
        <v>0</v>
      </c>
      <c r="BA1794" s="179">
        <f t="shared" si="2732"/>
        <v>0</v>
      </c>
      <c r="BB1794" s="179">
        <f t="shared" si="2732"/>
        <v>0</v>
      </c>
      <c r="BC1794" s="179">
        <f t="shared" si="2732"/>
        <v>0</v>
      </c>
      <c r="BD1794" s="179">
        <f t="shared" si="2732"/>
        <v>0</v>
      </c>
      <c r="BE1794" s="179">
        <f t="shared" si="2732"/>
        <v>0</v>
      </c>
      <c r="BF1794" s="179">
        <f t="shared" si="2732"/>
        <v>0</v>
      </c>
      <c r="BG1794" s="179">
        <f t="shared" si="2732"/>
        <v>0</v>
      </c>
      <c r="BH1794" s="179">
        <f t="shared" si="2732"/>
        <v>0</v>
      </c>
      <c r="BI1794" s="179">
        <f t="shared" si="2732"/>
        <v>0</v>
      </c>
      <c r="BJ1794" s="179">
        <f t="shared" si="2732"/>
        <v>0</v>
      </c>
      <c r="BK1794" s="179">
        <f t="shared" si="2732"/>
        <v>0</v>
      </c>
      <c r="BL1794" s="179">
        <f t="shared" si="2732"/>
        <v>0</v>
      </c>
      <c r="BM1794" s="179">
        <f t="shared" si="2732"/>
        <v>0</v>
      </c>
      <c r="BN1794" s="179">
        <f t="shared" si="2732"/>
        <v>0</v>
      </c>
      <c r="BO1794" s="179">
        <f t="shared" si="2732"/>
        <v>0</v>
      </c>
      <c r="BP1794" s="179">
        <f t="shared" si="2732"/>
        <v>0</v>
      </c>
      <c r="BQ1794" s="179">
        <f t="shared" si="2732"/>
        <v>0</v>
      </c>
      <c r="BR1794" s="179">
        <f t="shared" si="2732"/>
        <v>0</v>
      </c>
      <c r="BS1794" s="179">
        <f t="shared" si="2732"/>
        <v>0</v>
      </c>
      <c r="BT1794" s="179">
        <f t="shared" si="2732"/>
        <v>0</v>
      </c>
      <c r="BU1794" s="179">
        <f t="shared" si="2732"/>
        <v>0</v>
      </c>
      <c r="BV1794" s="179">
        <f t="shared" si="2732"/>
        <v>0</v>
      </c>
      <c r="BW1794" s="179">
        <f t="shared" si="2732"/>
        <v>0</v>
      </c>
      <c r="BX1794" s="179">
        <f t="shared" si="2732"/>
        <v>0</v>
      </c>
      <c r="BY1794" s="179">
        <f t="shared" si="2732"/>
        <v>0</v>
      </c>
      <c r="BZ1794" s="179">
        <f t="shared" si="2732"/>
        <v>0</v>
      </c>
      <c r="CA1794" s="179">
        <f t="shared" si="2732"/>
        <v>0</v>
      </c>
      <c r="CB1794" s="179">
        <f t="shared" si="2732"/>
        <v>0</v>
      </c>
      <c r="CC1794" s="179">
        <f t="shared" si="2732"/>
        <v>0</v>
      </c>
      <c r="CD1794" s="179">
        <f t="shared" si="2732"/>
        <v>0</v>
      </c>
      <c r="CE1794" s="179">
        <f t="shared" ref="CE1794:CL1794" si="2733">CE1781</f>
        <v>0</v>
      </c>
      <c r="CF1794" s="179">
        <f t="shared" si="2733"/>
        <v>0</v>
      </c>
      <c r="CG1794" s="179">
        <f t="shared" si="2733"/>
        <v>0</v>
      </c>
      <c r="CH1794" s="179">
        <f t="shared" si="2733"/>
        <v>0</v>
      </c>
      <c r="CI1794" s="179">
        <f t="shared" si="2733"/>
        <v>0</v>
      </c>
      <c r="CJ1794" s="179">
        <f t="shared" si="2733"/>
        <v>0</v>
      </c>
      <c r="CK1794" s="179">
        <f t="shared" si="2733"/>
        <v>0</v>
      </c>
      <c r="CL1794" s="179">
        <f t="shared" si="2733"/>
        <v>0</v>
      </c>
      <c r="CN1794" s="60"/>
      <c r="CO1794" s="179">
        <f t="shared" ref="CO1794:DL1794" si="2734">CO1781</f>
        <v>0</v>
      </c>
      <c r="CP1794" s="179">
        <f t="shared" si="2734"/>
        <v>0</v>
      </c>
      <c r="CQ1794" s="179">
        <f t="shared" si="2734"/>
        <v>0</v>
      </c>
      <c r="CR1794" s="179">
        <f t="shared" si="2734"/>
        <v>0</v>
      </c>
      <c r="CS1794" s="179">
        <f t="shared" si="2734"/>
        <v>0</v>
      </c>
      <c r="CT1794" s="179">
        <f t="shared" si="2734"/>
        <v>0</v>
      </c>
      <c r="CU1794" s="179">
        <f t="shared" si="2734"/>
        <v>0</v>
      </c>
      <c r="CV1794" s="179">
        <f t="shared" si="2734"/>
        <v>0</v>
      </c>
      <c r="CW1794" s="179">
        <f t="shared" si="2734"/>
        <v>0</v>
      </c>
      <c r="CX1794" s="179">
        <f t="shared" si="2734"/>
        <v>0</v>
      </c>
      <c r="CY1794" s="179">
        <f t="shared" si="2734"/>
        <v>0</v>
      </c>
      <c r="CZ1794" s="179">
        <f t="shared" si="2734"/>
        <v>0</v>
      </c>
      <c r="DA1794" s="179">
        <f t="shared" si="2734"/>
        <v>0</v>
      </c>
      <c r="DB1794" s="179">
        <f t="shared" si="2734"/>
        <v>0</v>
      </c>
      <c r="DC1794" s="179">
        <f t="shared" si="2734"/>
        <v>0</v>
      </c>
      <c r="DD1794" s="179">
        <f t="shared" si="2734"/>
        <v>0</v>
      </c>
      <c r="DE1794" s="179">
        <f t="shared" si="2734"/>
        <v>0</v>
      </c>
      <c r="DF1794" s="179">
        <f t="shared" si="2734"/>
        <v>0</v>
      </c>
      <c r="DG1794" s="179">
        <f t="shared" si="2734"/>
        <v>0</v>
      </c>
      <c r="DH1794" s="179">
        <f t="shared" si="2734"/>
        <v>0</v>
      </c>
      <c r="DI1794" s="179">
        <f t="shared" si="2734"/>
        <v>0</v>
      </c>
      <c r="DJ1794" s="179">
        <f t="shared" si="2734"/>
        <v>0</v>
      </c>
      <c r="DK1794" s="179">
        <f t="shared" si="2734"/>
        <v>0</v>
      </c>
      <c r="DL1794" s="179">
        <f t="shared" si="2734"/>
        <v>0</v>
      </c>
    </row>
    <row r="1795" spans="1:116" x14ac:dyDescent="0.4">
      <c r="B1795" t="s">
        <v>332</v>
      </c>
      <c r="D1795" t="s">
        <v>528</v>
      </c>
      <c r="E1795" s="8" t="str">
        <f t="shared" si="2722"/>
        <v>1795 FCCL-F</v>
      </c>
      <c r="G1795" s="241" t="str">
        <f>IFERROR(SUBSTITUTE(TRIM(MID(G1785, SEARCH("-", G1785) + 1, LEN(G1785))),":",""),"no unit")</f>
        <v>no unit</v>
      </c>
      <c r="H1795" s="12"/>
      <c r="I1795" s="60"/>
      <c r="J1795" s="60"/>
      <c r="K1795" s="15"/>
      <c r="L1795" s="15"/>
      <c r="M1795" s="15"/>
      <c r="N1795" s="15"/>
      <c r="O1795" s="15"/>
      <c r="P1795" s="15"/>
      <c r="R1795" s="15"/>
      <c r="S1795" s="179"/>
      <c r="T1795" s="179"/>
      <c r="U1795" s="179"/>
      <c r="V1795" s="179"/>
      <c r="W1795" s="179"/>
      <c r="X1795" s="179"/>
      <c r="Y1795" s="179"/>
      <c r="Z1795" s="179"/>
      <c r="AA1795" s="179"/>
      <c r="AB1795" s="179"/>
      <c r="AC1795" s="179"/>
      <c r="AD1795" s="179"/>
      <c r="AE1795" s="179"/>
      <c r="AF1795" s="179"/>
      <c r="AG1795" s="179"/>
      <c r="AH1795" s="179"/>
      <c r="AI1795" s="179"/>
      <c r="AJ1795" s="179"/>
      <c r="AK1795" s="179"/>
      <c r="AL1795" s="179"/>
      <c r="AM1795" s="179"/>
      <c r="AN1795" s="179"/>
      <c r="AO1795" s="179"/>
      <c r="AP1795" s="179"/>
      <c r="AQ1795" s="179"/>
      <c r="AR1795" s="179"/>
      <c r="AS1795" s="179"/>
      <c r="AT1795" s="179"/>
      <c r="AU1795" s="179"/>
      <c r="AV1795" s="179"/>
      <c r="AW1795" s="179"/>
      <c r="AX1795" s="179"/>
      <c r="AY1795" s="179"/>
      <c r="AZ1795" s="179"/>
      <c r="BA1795" s="179"/>
      <c r="BB1795" s="179"/>
      <c r="BC1795" s="179"/>
      <c r="BD1795" s="179"/>
      <c r="BE1795" s="179"/>
      <c r="BF1795" s="179"/>
      <c r="BG1795" s="179"/>
      <c r="BH1795" s="179"/>
      <c r="BI1795" s="179"/>
      <c r="BJ1795" s="179"/>
      <c r="BK1795" s="179"/>
      <c r="BL1795" s="179"/>
      <c r="BM1795" s="179"/>
      <c r="BN1795" s="179"/>
      <c r="BO1795" s="179"/>
      <c r="BP1795" s="179"/>
      <c r="BQ1795" s="179"/>
      <c r="BR1795" s="179"/>
      <c r="BS1795" s="179"/>
      <c r="BT1795" s="179"/>
      <c r="BU1795" s="179"/>
      <c r="BV1795" s="179"/>
      <c r="BW1795" s="179"/>
      <c r="BX1795" s="179"/>
      <c r="BY1795" s="179"/>
      <c r="BZ1795" s="179"/>
      <c r="CA1795" s="179"/>
      <c r="CB1795" s="179"/>
      <c r="CC1795" s="179"/>
      <c r="CD1795" s="179"/>
      <c r="CE1795" s="179"/>
      <c r="CF1795" s="179"/>
      <c r="CG1795" s="179"/>
      <c r="CH1795" s="179"/>
      <c r="CI1795" s="179"/>
      <c r="CJ1795" s="179"/>
      <c r="CK1795" s="179"/>
      <c r="CL1795" s="179"/>
      <c r="CN1795" s="60"/>
      <c r="CO1795" s="179"/>
      <c r="CP1795" s="179"/>
      <c r="CQ1795" s="179"/>
      <c r="CR1795" s="179"/>
      <c r="CS1795" s="179"/>
      <c r="CT1795" s="179"/>
      <c r="CU1795" s="179"/>
      <c r="CV1795" s="179"/>
      <c r="CW1795" s="179"/>
      <c r="CX1795" s="179"/>
      <c r="CY1795" s="179"/>
      <c r="CZ1795" s="179"/>
      <c r="DA1795" s="179"/>
      <c r="DB1795" s="179"/>
      <c r="DC1795" s="179"/>
      <c r="DD1795" s="179"/>
      <c r="DE1795" s="179"/>
      <c r="DF1795" s="179"/>
      <c r="DG1795" s="179"/>
      <c r="DH1795" s="179"/>
      <c r="DI1795" s="179"/>
      <c r="DJ1795" s="179"/>
      <c r="DK1795" s="179"/>
      <c r="DL1795" s="179"/>
    </row>
    <row r="1796" spans="1:116" x14ac:dyDescent="0.4">
      <c r="B1796" t="s">
        <v>332</v>
      </c>
      <c r="D1796" t="s">
        <v>528</v>
      </c>
      <c r="E1796" s="8" t="str">
        <f t="shared" si="2722"/>
        <v>1796 FCCL-F</v>
      </c>
      <c r="G1796" s="136" t="str">
        <f>G1783</f>
        <v>Secondary revenue driver</v>
      </c>
      <c r="H1796" s="12"/>
      <c r="I1796" s="60"/>
      <c r="J1796" s="60"/>
      <c r="K1796" s="15"/>
      <c r="L1796" s="15"/>
      <c r="M1796" s="15"/>
      <c r="N1796" s="15"/>
      <c r="O1796" s="15"/>
      <c r="P1796" s="15"/>
      <c r="R1796" s="15"/>
      <c r="S1796" s="4" t="str">
        <f t="shared" ref="S1796:AX1796" si="2735">ADDRESS(ROW(S1786),COLUMN(S1786),2)</f>
        <v>S$1786</v>
      </c>
      <c r="T1796" s="4" t="str">
        <f t="shared" si="2735"/>
        <v>T$1786</v>
      </c>
      <c r="U1796" s="4" t="str">
        <f t="shared" si="2735"/>
        <v>U$1786</v>
      </c>
      <c r="V1796" s="4" t="str">
        <f t="shared" si="2735"/>
        <v>V$1786</v>
      </c>
      <c r="W1796" s="4" t="str">
        <f t="shared" si="2735"/>
        <v>W$1786</v>
      </c>
      <c r="X1796" s="4" t="str">
        <f t="shared" si="2735"/>
        <v>X$1786</v>
      </c>
      <c r="Y1796" s="4" t="str">
        <f t="shared" si="2735"/>
        <v>Y$1786</v>
      </c>
      <c r="Z1796" s="4" t="str">
        <f t="shared" si="2735"/>
        <v>Z$1786</v>
      </c>
      <c r="AA1796" s="4" t="str">
        <f t="shared" si="2735"/>
        <v>AA$1786</v>
      </c>
      <c r="AB1796" s="4" t="str">
        <f t="shared" si="2735"/>
        <v>AB$1786</v>
      </c>
      <c r="AC1796" s="4" t="str">
        <f t="shared" si="2735"/>
        <v>AC$1786</v>
      </c>
      <c r="AD1796" s="4" t="str">
        <f t="shared" si="2735"/>
        <v>AD$1786</v>
      </c>
      <c r="AE1796" s="4" t="str">
        <f t="shared" si="2735"/>
        <v>AE$1786</v>
      </c>
      <c r="AF1796" s="4" t="str">
        <f t="shared" si="2735"/>
        <v>AF$1786</v>
      </c>
      <c r="AG1796" s="4" t="str">
        <f t="shared" si="2735"/>
        <v>AG$1786</v>
      </c>
      <c r="AH1796" s="4" t="str">
        <f t="shared" si="2735"/>
        <v>AH$1786</v>
      </c>
      <c r="AI1796" s="4" t="str">
        <f t="shared" si="2735"/>
        <v>AI$1786</v>
      </c>
      <c r="AJ1796" s="4" t="str">
        <f t="shared" si="2735"/>
        <v>AJ$1786</v>
      </c>
      <c r="AK1796" s="4" t="str">
        <f t="shared" si="2735"/>
        <v>AK$1786</v>
      </c>
      <c r="AL1796" s="4" t="str">
        <f t="shared" si="2735"/>
        <v>AL$1786</v>
      </c>
      <c r="AM1796" s="4" t="str">
        <f t="shared" si="2735"/>
        <v>AM$1786</v>
      </c>
      <c r="AN1796" s="4" t="str">
        <f t="shared" si="2735"/>
        <v>AN$1786</v>
      </c>
      <c r="AO1796" s="4" t="str">
        <f t="shared" si="2735"/>
        <v>AO$1786</v>
      </c>
      <c r="AP1796" s="4" t="str">
        <f t="shared" si="2735"/>
        <v>AP$1786</v>
      </c>
      <c r="AQ1796" s="4" t="str">
        <f t="shared" si="2735"/>
        <v>AQ$1786</v>
      </c>
      <c r="AR1796" s="4" t="str">
        <f t="shared" si="2735"/>
        <v>AR$1786</v>
      </c>
      <c r="AS1796" s="4" t="str">
        <f t="shared" si="2735"/>
        <v>AS$1786</v>
      </c>
      <c r="AT1796" s="4" t="str">
        <f t="shared" si="2735"/>
        <v>AT$1786</v>
      </c>
      <c r="AU1796" s="4" t="str">
        <f t="shared" si="2735"/>
        <v>AU$1786</v>
      </c>
      <c r="AV1796" s="4" t="str">
        <f t="shared" si="2735"/>
        <v>AV$1786</v>
      </c>
      <c r="AW1796" s="4" t="str">
        <f t="shared" si="2735"/>
        <v>AW$1786</v>
      </c>
      <c r="AX1796" s="4" t="str">
        <f t="shared" si="2735"/>
        <v>AX$1786</v>
      </c>
      <c r="AY1796" s="4" t="str">
        <f t="shared" ref="AY1796:CD1796" si="2736">ADDRESS(ROW(AY1786),COLUMN(AY1786),2)</f>
        <v>AY$1786</v>
      </c>
      <c r="AZ1796" s="4" t="str">
        <f t="shared" si="2736"/>
        <v>AZ$1786</v>
      </c>
      <c r="BA1796" s="4" t="str">
        <f t="shared" si="2736"/>
        <v>BA$1786</v>
      </c>
      <c r="BB1796" s="4" t="str">
        <f t="shared" si="2736"/>
        <v>BB$1786</v>
      </c>
      <c r="BC1796" s="4" t="str">
        <f t="shared" si="2736"/>
        <v>BC$1786</v>
      </c>
      <c r="BD1796" s="4" t="str">
        <f t="shared" si="2736"/>
        <v>BD$1786</v>
      </c>
      <c r="BE1796" s="4" t="str">
        <f t="shared" si="2736"/>
        <v>BE$1786</v>
      </c>
      <c r="BF1796" s="4" t="str">
        <f t="shared" si="2736"/>
        <v>BF$1786</v>
      </c>
      <c r="BG1796" s="4" t="str">
        <f t="shared" si="2736"/>
        <v>BG$1786</v>
      </c>
      <c r="BH1796" s="4" t="str">
        <f t="shared" si="2736"/>
        <v>BH$1786</v>
      </c>
      <c r="BI1796" s="4" t="str">
        <f t="shared" si="2736"/>
        <v>BI$1786</v>
      </c>
      <c r="BJ1796" s="4" t="str">
        <f t="shared" si="2736"/>
        <v>BJ$1786</v>
      </c>
      <c r="BK1796" s="4" t="str">
        <f t="shared" si="2736"/>
        <v>BK$1786</v>
      </c>
      <c r="BL1796" s="4" t="str">
        <f t="shared" si="2736"/>
        <v>BL$1786</v>
      </c>
      <c r="BM1796" s="4" t="str">
        <f t="shared" si="2736"/>
        <v>BM$1786</v>
      </c>
      <c r="BN1796" s="4" t="str">
        <f t="shared" si="2736"/>
        <v>BN$1786</v>
      </c>
      <c r="BO1796" s="4" t="str">
        <f t="shared" si="2736"/>
        <v>BO$1786</v>
      </c>
      <c r="BP1796" s="4" t="str">
        <f t="shared" si="2736"/>
        <v>BP$1786</v>
      </c>
      <c r="BQ1796" s="4" t="str">
        <f t="shared" si="2736"/>
        <v>BQ$1786</v>
      </c>
      <c r="BR1796" s="4" t="str">
        <f t="shared" si="2736"/>
        <v>BR$1786</v>
      </c>
      <c r="BS1796" s="4" t="str">
        <f t="shared" si="2736"/>
        <v>BS$1786</v>
      </c>
      <c r="BT1796" s="4" t="str">
        <f t="shared" si="2736"/>
        <v>BT$1786</v>
      </c>
      <c r="BU1796" s="4" t="str">
        <f t="shared" si="2736"/>
        <v>BU$1786</v>
      </c>
      <c r="BV1796" s="4" t="str">
        <f t="shared" si="2736"/>
        <v>BV$1786</v>
      </c>
      <c r="BW1796" s="4" t="str">
        <f t="shared" si="2736"/>
        <v>BW$1786</v>
      </c>
      <c r="BX1796" s="4" t="str">
        <f t="shared" si="2736"/>
        <v>BX$1786</v>
      </c>
      <c r="BY1796" s="4" t="str">
        <f t="shared" si="2736"/>
        <v>BY$1786</v>
      </c>
      <c r="BZ1796" s="4" t="str">
        <f t="shared" si="2736"/>
        <v>BZ$1786</v>
      </c>
      <c r="CA1796" s="4" t="str">
        <f t="shared" si="2736"/>
        <v>CA$1786</v>
      </c>
      <c r="CB1796" s="4" t="str">
        <f t="shared" si="2736"/>
        <v>CB$1786</v>
      </c>
      <c r="CC1796" s="4" t="str">
        <f t="shared" si="2736"/>
        <v>CC$1786</v>
      </c>
      <c r="CD1796" s="4" t="str">
        <f t="shared" si="2736"/>
        <v>CD$1786</v>
      </c>
      <c r="CE1796" s="4" t="str">
        <f t="shared" ref="CE1796:CL1796" si="2737">ADDRESS(ROW(CE1786),COLUMN(CE1786),2)</f>
        <v>CE$1786</v>
      </c>
      <c r="CF1796" s="4" t="str">
        <f t="shared" si="2737"/>
        <v>CF$1786</v>
      </c>
      <c r="CG1796" s="4" t="str">
        <f t="shared" si="2737"/>
        <v>CG$1786</v>
      </c>
      <c r="CH1796" s="4" t="str">
        <f t="shared" si="2737"/>
        <v>CH$1786</v>
      </c>
      <c r="CI1796" s="4" t="str">
        <f t="shared" si="2737"/>
        <v>CI$1786</v>
      </c>
      <c r="CJ1796" s="4" t="str">
        <f t="shared" si="2737"/>
        <v>CJ$1786</v>
      </c>
      <c r="CK1796" s="4" t="str">
        <f t="shared" si="2737"/>
        <v>CK$1786</v>
      </c>
      <c r="CL1796" s="4" t="str">
        <f t="shared" si="2737"/>
        <v>CL$1786</v>
      </c>
      <c r="CN1796" s="60"/>
      <c r="CO1796" s="4" t="str">
        <f t="shared" ref="CO1796:DL1796" si="2738">ADDRESS(ROW(CO1786),COLUMN(CO1786),2)</f>
        <v>CO$1786</v>
      </c>
      <c r="CP1796" s="4" t="str">
        <f t="shared" si="2738"/>
        <v>CP$1786</v>
      </c>
      <c r="CQ1796" s="4" t="str">
        <f t="shared" si="2738"/>
        <v>CQ$1786</v>
      </c>
      <c r="CR1796" s="4" t="str">
        <f t="shared" si="2738"/>
        <v>CR$1786</v>
      </c>
      <c r="CS1796" s="4" t="str">
        <f t="shared" si="2738"/>
        <v>CS$1786</v>
      </c>
      <c r="CT1796" s="4" t="str">
        <f t="shared" si="2738"/>
        <v>CT$1786</v>
      </c>
      <c r="CU1796" s="4" t="str">
        <f t="shared" si="2738"/>
        <v>CU$1786</v>
      </c>
      <c r="CV1796" s="4" t="str">
        <f t="shared" si="2738"/>
        <v>CV$1786</v>
      </c>
      <c r="CW1796" s="4" t="str">
        <f t="shared" si="2738"/>
        <v>CW$1786</v>
      </c>
      <c r="CX1796" s="4" t="str">
        <f t="shared" si="2738"/>
        <v>CX$1786</v>
      </c>
      <c r="CY1796" s="4" t="str">
        <f t="shared" si="2738"/>
        <v>CY$1786</v>
      </c>
      <c r="CZ1796" s="4" t="str">
        <f t="shared" si="2738"/>
        <v>CZ$1786</v>
      </c>
      <c r="DA1796" s="4" t="str">
        <f t="shared" si="2738"/>
        <v>DA$1786</v>
      </c>
      <c r="DB1796" s="4" t="str">
        <f t="shared" si="2738"/>
        <v>DB$1786</v>
      </c>
      <c r="DC1796" s="4" t="str">
        <f t="shared" si="2738"/>
        <v>DC$1786</v>
      </c>
      <c r="DD1796" s="4" t="str">
        <f t="shared" si="2738"/>
        <v>DD$1786</v>
      </c>
      <c r="DE1796" s="4" t="str">
        <f t="shared" si="2738"/>
        <v>DE$1786</v>
      </c>
      <c r="DF1796" s="4" t="str">
        <f t="shared" si="2738"/>
        <v>DF$1786</v>
      </c>
      <c r="DG1796" s="4" t="str">
        <f t="shared" si="2738"/>
        <v>DG$1786</v>
      </c>
      <c r="DH1796" s="4" t="str">
        <f t="shared" si="2738"/>
        <v>DH$1786</v>
      </c>
      <c r="DI1796" s="4" t="str">
        <f t="shared" si="2738"/>
        <v>DI$1786</v>
      </c>
      <c r="DJ1796" s="4" t="str">
        <f t="shared" si="2738"/>
        <v>DJ$1786</v>
      </c>
      <c r="DK1796" s="4" t="str">
        <f t="shared" si="2738"/>
        <v>DK$1786</v>
      </c>
      <c r="DL1796" s="4" t="str">
        <f t="shared" si="2738"/>
        <v>DL$1786</v>
      </c>
    </row>
    <row r="1797" spans="1:116" x14ac:dyDescent="0.4">
      <c r="B1797" t="s">
        <v>332</v>
      </c>
      <c r="D1797" t="s">
        <v>528</v>
      </c>
      <c r="E1797" s="8" t="str">
        <f t="shared" si="2722"/>
        <v>1797 FCCL-F</v>
      </c>
      <c r="G1797" s="136" t="str">
        <f>G1784</f>
        <v>Secondary volume driver</v>
      </c>
      <c r="H1797" s="12"/>
      <c r="I1797" s="60"/>
      <c r="J1797" s="60"/>
      <c r="K1797" s="15"/>
      <c r="L1797" s="15"/>
      <c r="M1797" s="15"/>
      <c r="N1797" s="15"/>
      <c r="O1797" s="15"/>
      <c r="P1797" s="15"/>
      <c r="R1797" s="15"/>
      <c r="S1797" s="179" t="str">
        <f t="shared" ref="S1797:AX1797" si="2739">S1784</f>
        <v>S$19</v>
      </c>
      <c r="T1797" s="179" t="str">
        <f t="shared" si="2739"/>
        <v>T$19</v>
      </c>
      <c r="U1797" s="179" t="str">
        <f t="shared" si="2739"/>
        <v>U$19</v>
      </c>
      <c r="V1797" s="179" t="str">
        <f t="shared" si="2739"/>
        <v>V$19</v>
      </c>
      <c r="W1797" s="179" t="str">
        <f t="shared" si="2739"/>
        <v>W$19</v>
      </c>
      <c r="X1797" s="179" t="str">
        <f t="shared" si="2739"/>
        <v>X$19</v>
      </c>
      <c r="Y1797" s="179" t="str">
        <f t="shared" si="2739"/>
        <v>Y$19</v>
      </c>
      <c r="Z1797" s="179" t="str">
        <f t="shared" si="2739"/>
        <v>Z$19</v>
      </c>
      <c r="AA1797" s="179" t="str">
        <f t="shared" si="2739"/>
        <v>AA$19</v>
      </c>
      <c r="AB1797" s="179" t="str">
        <f t="shared" si="2739"/>
        <v>AB$19</v>
      </c>
      <c r="AC1797" s="179" t="str">
        <f t="shared" si="2739"/>
        <v>AC$19</v>
      </c>
      <c r="AD1797" s="179" t="str">
        <f t="shared" si="2739"/>
        <v>AD$19</v>
      </c>
      <c r="AE1797" s="179" t="str">
        <f t="shared" si="2739"/>
        <v>AE$19</v>
      </c>
      <c r="AF1797" s="179" t="str">
        <f t="shared" si="2739"/>
        <v>AF$19</v>
      </c>
      <c r="AG1797" s="179" t="str">
        <f t="shared" si="2739"/>
        <v>AG$19</v>
      </c>
      <c r="AH1797" s="179" t="str">
        <f t="shared" si="2739"/>
        <v>AH$19</v>
      </c>
      <c r="AI1797" s="179" t="str">
        <f t="shared" si="2739"/>
        <v>AI$19</v>
      </c>
      <c r="AJ1797" s="179" t="str">
        <f t="shared" si="2739"/>
        <v>AJ$19</v>
      </c>
      <c r="AK1797" s="179" t="str">
        <f t="shared" si="2739"/>
        <v>AK$19</v>
      </c>
      <c r="AL1797" s="179" t="str">
        <f t="shared" si="2739"/>
        <v>AL$19</v>
      </c>
      <c r="AM1797" s="179" t="str">
        <f t="shared" si="2739"/>
        <v>AM$19</v>
      </c>
      <c r="AN1797" s="179" t="str">
        <f t="shared" si="2739"/>
        <v>AN$19</v>
      </c>
      <c r="AO1797" s="179" t="str">
        <f t="shared" si="2739"/>
        <v>AO$19</v>
      </c>
      <c r="AP1797" s="179" t="str">
        <f t="shared" si="2739"/>
        <v>AP$19</v>
      </c>
      <c r="AQ1797" s="179" t="str">
        <f t="shared" si="2739"/>
        <v>AQ$19</v>
      </c>
      <c r="AR1797" s="179" t="str">
        <f t="shared" si="2739"/>
        <v>AR$19</v>
      </c>
      <c r="AS1797" s="179" t="str">
        <f t="shared" si="2739"/>
        <v>AS$19</v>
      </c>
      <c r="AT1797" s="179" t="str">
        <f t="shared" si="2739"/>
        <v>AT$19</v>
      </c>
      <c r="AU1797" s="179" t="str">
        <f t="shared" si="2739"/>
        <v>AU$19</v>
      </c>
      <c r="AV1797" s="179" t="str">
        <f t="shared" si="2739"/>
        <v>AV$19</v>
      </c>
      <c r="AW1797" s="179" t="str">
        <f t="shared" si="2739"/>
        <v>AW$19</v>
      </c>
      <c r="AX1797" s="179" t="str">
        <f t="shared" si="2739"/>
        <v>AX$19</v>
      </c>
      <c r="AY1797" s="179" t="str">
        <f t="shared" ref="AY1797:CD1797" si="2740">AY1784</f>
        <v>AY$19</v>
      </c>
      <c r="AZ1797" s="179" t="str">
        <f t="shared" si="2740"/>
        <v>AZ$19</v>
      </c>
      <c r="BA1797" s="179" t="str">
        <f t="shared" si="2740"/>
        <v>BA$19</v>
      </c>
      <c r="BB1797" s="179" t="str">
        <f t="shared" si="2740"/>
        <v>BB$19</v>
      </c>
      <c r="BC1797" s="179" t="str">
        <f t="shared" si="2740"/>
        <v>BC$19</v>
      </c>
      <c r="BD1797" s="179" t="str">
        <f t="shared" si="2740"/>
        <v>BD$19</v>
      </c>
      <c r="BE1797" s="179" t="str">
        <f t="shared" si="2740"/>
        <v>BE$19</v>
      </c>
      <c r="BF1797" s="179" t="str">
        <f t="shared" si="2740"/>
        <v>BF$19</v>
      </c>
      <c r="BG1797" s="179" t="str">
        <f t="shared" si="2740"/>
        <v>BG$19</v>
      </c>
      <c r="BH1797" s="179" t="str">
        <f t="shared" si="2740"/>
        <v>BH$19</v>
      </c>
      <c r="BI1797" s="179" t="str">
        <f t="shared" si="2740"/>
        <v>BI$19</v>
      </c>
      <c r="BJ1797" s="179" t="str">
        <f t="shared" si="2740"/>
        <v>BJ$19</v>
      </c>
      <c r="BK1797" s="179" t="str">
        <f t="shared" si="2740"/>
        <v>BK$19</v>
      </c>
      <c r="BL1797" s="179" t="str">
        <f t="shared" si="2740"/>
        <v>BL$19</v>
      </c>
      <c r="BM1797" s="179" t="str">
        <f t="shared" si="2740"/>
        <v>BM$19</v>
      </c>
      <c r="BN1797" s="179" t="str">
        <f t="shared" si="2740"/>
        <v>BN$19</v>
      </c>
      <c r="BO1797" s="179" t="str">
        <f t="shared" si="2740"/>
        <v>BO$19</v>
      </c>
      <c r="BP1797" s="179" t="str">
        <f t="shared" si="2740"/>
        <v>BP$19</v>
      </c>
      <c r="BQ1797" s="179" t="str">
        <f t="shared" si="2740"/>
        <v>BQ$19</v>
      </c>
      <c r="BR1797" s="179" t="str">
        <f t="shared" si="2740"/>
        <v>BR$19</v>
      </c>
      <c r="BS1797" s="179" t="str">
        <f t="shared" si="2740"/>
        <v>BS$19</v>
      </c>
      <c r="BT1797" s="179" t="str">
        <f t="shared" si="2740"/>
        <v>BT$19</v>
      </c>
      <c r="BU1797" s="179" t="str">
        <f t="shared" si="2740"/>
        <v>BU$19</v>
      </c>
      <c r="BV1797" s="179" t="str">
        <f t="shared" si="2740"/>
        <v>BV$19</v>
      </c>
      <c r="BW1797" s="179" t="str">
        <f t="shared" si="2740"/>
        <v>BW$19</v>
      </c>
      <c r="BX1797" s="179" t="str">
        <f t="shared" si="2740"/>
        <v>BX$19</v>
      </c>
      <c r="BY1797" s="179" t="str">
        <f t="shared" si="2740"/>
        <v>BY$19</v>
      </c>
      <c r="BZ1797" s="179" t="str">
        <f t="shared" si="2740"/>
        <v>BZ$19</v>
      </c>
      <c r="CA1797" s="179" t="str">
        <f t="shared" si="2740"/>
        <v>CA$19</v>
      </c>
      <c r="CB1797" s="179" t="str">
        <f t="shared" si="2740"/>
        <v>CB$19</v>
      </c>
      <c r="CC1797" s="179" t="str">
        <f t="shared" si="2740"/>
        <v>CC$19</v>
      </c>
      <c r="CD1797" s="179" t="str">
        <f t="shared" si="2740"/>
        <v>CD$19</v>
      </c>
      <c r="CE1797" s="179" t="str">
        <f t="shared" ref="CE1797:CL1797" si="2741">CE1784</f>
        <v>CE$19</v>
      </c>
      <c r="CF1797" s="179" t="str">
        <f t="shared" si="2741"/>
        <v>CF$19</v>
      </c>
      <c r="CG1797" s="179" t="str">
        <f t="shared" si="2741"/>
        <v>CG$19</v>
      </c>
      <c r="CH1797" s="179" t="str">
        <f t="shared" si="2741"/>
        <v>CH$19</v>
      </c>
      <c r="CI1797" s="179" t="str">
        <f t="shared" si="2741"/>
        <v>CI$19</v>
      </c>
      <c r="CJ1797" s="179" t="str">
        <f t="shared" si="2741"/>
        <v>CJ$19</v>
      </c>
      <c r="CK1797" s="179" t="str">
        <f t="shared" si="2741"/>
        <v>CK$19</v>
      </c>
      <c r="CL1797" s="179" t="str">
        <f t="shared" si="2741"/>
        <v>CL$19</v>
      </c>
      <c r="CN1797" s="60"/>
      <c r="CO1797" s="179" t="str">
        <f t="shared" ref="CO1797:DL1797" si="2742">CO1784</f>
        <v>CO$19</v>
      </c>
      <c r="CP1797" s="179" t="str">
        <f t="shared" si="2742"/>
        <v>CP$19</v>
      </c>
      <c r="CQ1797" s="179" t="str">
        <f t="shared" si="2742"/>
        <v>CQ$19</v>
      </c>
      <c r="CR1797" s="179" t="str">
        <f t="shared" si="2742"/>
        <v>CR$19</v>
      </c>
      <c r="CS1797" s="179" t="str">
        <f t="shared" si="2742"/>
        <v>CS$19</v>
      </c>
      <c r="CT1797" s="179" t="str">
        <f t="shared" si="2742"/>
        <v>CT$19</v>
      </c>
      <c r="CU1797" s="179" t="str">
        <f t="shared" si="2742"/>
        <v>CU$19</v>
      </c>
      <c r="CV1797" s="179" t="str">
        <f t="shared" si="2742"/>
        <v>CV$19</v>
      </c>
      <c r="CW1797" s="179" t="str">
        <f t="shared" si="2742"/>
        <v>CW$19</v>
      </c>
      <c r="CX1797" s="179" t="str">
        <f t="shared" si="2742"/>
        <v>CX$19</v>
      </c>
      <c r="CY1797" s="179" t="str">
        <f t="shared" si="2742"/>
        <v>CY$19</v>
      </c>
      <c r="CZ1797" s="179" t="str">
        <f t="shared" si="2742"/>
        <v>CZ$19</v>
      </c>
      <c r="DA1797" s="179" t="str">
        <f t="shared" si="2742"/>
        <v>DA$19</v>
      </c>
      <c r="DB1797" s="179" t="str">
        <f t="shared" si="2742"/>
        <v>DB$19</v>
      </c>
      <c r="DC1797" s="179" t="str">
        <f t="shared" si="2742"/>
        <v>DC$19</v>
      </c>
      <c r="DD1797" s="179" t="str">
        <f t="shared" si="2742"/>
        <v>DD$19</v>
      </c>
      <c r="DE1797" s="179" t="str">
        <f t="shared" si="2742"/>
        <v>DE$19</v>
      </c>
      <c r="DF1797" s="179" t="str">
        <f t="shared" si="2742"/>
        <v>DF$19</v>
      </c>
      <c r="DG1797" s="179" t="str">
        <f t="shared" si="2742"/>
        <v>DG$19</v>
      </c>
      <c r="DH1797" s="179" t="str">
        <f t="shared" si="2742"/>
        <v>DH$19</v>
      </c>
      <c r="DI1797" s="179" t="str">
        <f t="shared" si="2742"/>
        <v>DI$19</v>
      </c>
      <c r="DJ1797" s="179" t="str">
        <f t="shared" si="2742"/>
        <v>DJ$19</v>
      </c>
      <c r="DK1797" s="179" t="str">
        <f t="shared" si="2742"/>
        <v>DK$19</v>
      </c>
      <c r="DL1797" s="179" t="str">
        <f t="shared" si="2742"/>
        <v>DL$19</v>
      </c>
    </row>
    <row r="1798" spans="1:116" x14ac:dyDescent="0.4">
      <c r="E1798" s="8"/>
      <c r="G1798" s="136"/>
      <c r="H1798" s="12"/>
      <c r="I1798" s="60"/>
      <c r="J1798" s="60"/>
      <c r="K1798" s="15"/>
      <c r="L1798" s="15"/>
      <c r="M1798" s="15"/>
      <c r="N1798" s="15"/>
      <c r="O1798" s="15"/>
      <c r="P1798" s="15"/>
      <c r="R1798" s="15"/>
      <c r="S1798" s="179"/>
      <c r="T1798" s="179"/>
      <c r="U1798" s="179"/>
      <c r="V1798" s="179"/>
      <c r="W1798" s="179"/>
      <c r="X1798" s="179"/>
      <c r="Y1798" s="179"/>
      <c r="Z1798" s="179"/>
      <c r="AA1798" s="179"/>
      <c r="AB1798" s="179"/>
      <c r="AC1798" s="179"/>
      <c r="AD1798" s="179"/>
      <c r="AE1798" s="179"/>
      <c r="AF1798" s="179"/>
      <c r="AG1798" s="179"/>
      <c r="AH1798" s="179"/>
      <c r="AI1798" s="179"/>
      <c r="AJ1798" s="179"/>
      <c r="AK1798" s="179"/>
      <c r="AL1798" s="179"/>
      <c r="AM1798" s="179"/>
      <c r="AN1798" s="179"/>
      <c r="AO1798" s="179"/>
      <c r="AP1798" s="179"/>
      <c r="AQ1798" s="179"/>
      <c r="AR1798" s="179"/>
      <c r="AS1798" s="179"/>
      <c r="AT1798" s="179"/>
      <c r="AU1798" s="179"/>
      <c r="AV1798" s="179"/>
      <c r="AW1798" s="179"/>
      <c r="AX1798" s="179"/>
      <c r="AY1798" s="179"/>
      <c r="AZ1798" s="179"/>
      <c r="BA1798" s="179"/>
      <c r="BB1798" s="179"/>
      <c r="BC1798" s="179"/>
      <c r="BD1798" s="179"/>
      <c r="BE1798" s="179"/>
      <c r="BF1798" s="179"/>
      <c r="BG1798" s="179"/>
      <c r="BH1798" s="179"/>
      <c r="BI1798" s="179"/>
      <c r="BJ1798" s="179"/>
      <c r="BK1798" s="179"/>
      <c r="BL1798" s="179"/>
      <c r="BM1798" s="179"/>
      <c r="BN1798" s="179"/>
      <c r="BO1798" s="179"/>
      <c r="BP1798" s="179"/>
      <c r="BQ1798" s="179"/>
      <c r="BR1798" s="179"/>
      <c r="BS1798" s="179"/>
      <c r="BT1798" s="179"/>
      <c r="BU1798" s="179"/>
      <c r="BV1798" s="179"/>
      <c r="BW1798" s="179"/>
      <c r="BX1798" s="179"/>
      <c r="BY1798" s="179"/>
      <c r="BZ1798" s="179"/>
      <c r="CA1798" s="179"/>
      <c r="CB1798" s="179"/>
      <c r="CC1798" s="179"/>
      <c r="CD1798" s="179"/>
      <c r="CE1798" s="179"/>
      <c r="CF1798" s="179"/>
      <c r="CG1798" s="179"/>
      <c r="CH1798" s="179"/>
      <c r="CI1798" s="179"/>
      <c r="CJ1798" s="179"/>
      <c r="CK1798" s="179"/>
      <c r="CL1798" s="179"/>
      <c r="CN1798" s="60"/>
      <c r="CO1798" s="179"/>
      <c r="CP1798" s="179"/>
      <c r="CQ1798" s="179"/>
      <c r="CR1798" s="179"/>
      <c r="CS1798" s="179"/>
      <c r="CT1798" s="179"/>
      <c r="CU1798" s="179"/>
      <c r="CV1798" s="179"/>
      <c r="CW1798" s="179"/>
      <c r="CX1798" s="179"/>
      <c r="CY1798" s="179"/>
      <c r="CZ1798" s="179"/>
      <c r="DA1798" s="179"/>
      <c r="DB1798" s="179"/>
      <c r="DC1798" s="179"/>
      <c r="DD1798" s="179"/>
      <c r="DE1798" s="179"/>
      <c r="DF1798" s="179"/>
      <c r="DG1798" s="179"/>
      <c r="DH1798" s="179"/>
      <c r="DI1798" s="179"/>
      <c r="DJ1798" s="179"/>
      <c r="DK1798" s="179"/>
      <c r="DL1798" s="179"/>
    </row>
    <row r="1799" spans="1:116" x14ac:dyDescent="0.4">
      <c r="A1799" s="174"/>
      <c r="E1799" s="8"/>
      <c r="G1799" s="175" t="s">
        <v>490</v>
      </c>
      <c r="H1799" s="174"/>
      <c r="I1799" s="176"/>
      <c r="J1799" s="176"/>
      <c r="K1799" s="197"/>
      <c r="L1799" s="197"/>
      <c r="M1799" s="197"/>
      <c r="N1799" s="197"/>
      <c r="O1799" s="197"/>
      <c r="P1799" s="197"/>
      <c r="R1799" s="198"/>
      <c r="S1799" s="174"/>
      <c r="T1799" s="174"/>
      <c r="U1799" s="174"/>
      <c r="V1799" s="174"/>
      <c r="W1799" s="174"/>
      <c r="X1799" s="174"/>
      <c r="Y1799" s="174"/>
      <c r="Z1799" s="174"/>
      <c r="AA1799" s="174"/>
      <c r="AB1799" s="174"/>
      <c r="AC1799" s="174"/>
      <c r="AD1799" s="174"/>
      <c r="AE1799" s="174"/>
      <c r="AF1799" s="174"/>
      <c r="AG1799" s="174"/>
      <c r="AH1799" s="174"/>
      <c r="AI1799" s="174"/>
      <c r="AJ1799" s="174"/>
      <c r="AK1799" s="174"/>
      <c r="AL1799" s="174"/>
      <c r="AM1799" s="174"/>
      <c r="AN1799" s="174"/>
      <c r="AO1799" s="174"/>
      <c r="AP1799" s="174"/>
      <c r="AQ1799" s="174"/>
      <c r="AR1799" s="174"/>
      <c r="AS1799" s="174"/>
      <c r="AT1799" s="174"/>
      <c r="AU1799" s="174"/>
      <c r="AV1799" s="174"/>
      <c r="AW1799" s="174"/>
      <c r="AX1799" s="174"/>
      <c r="AY1799" s="174"/>
      <c r="AZ1799" s="174"/>
      <c r="BA1799" s="174"/>
      <c r="BB1799" s="174"/>
      <c r="BC1799" s="174"/>
      <c r="BD1799" s="174"/>
      <c r="BE1799" s="174"/>
      <c r="BF1799" s="174"/>
      <c r="BG1799" s="174"/>
      <c r="BH1799" s="174"/>
      <c r="BI1799" s="174"/>
      <c r="BJ1799" s="174"/>
      <c r="BK1799" s="174"/>
      <c r="BL1799" s="174"/>
      <c r="BM1799" s="174"/>
      <c r="BN1799" s="174"/>
      <c r="BO1799" s="174"/>
      <c r="BP1799" s="174"/>
      <c r="BQ1799" s="174"/>
      <c r="BR1799" s="174"/>
      <c r="BS1799" s="174"/>
      <c r="BT1799" s="174"/>
      <c r="BU1799" s="174"/>
      <c r="BV1799" s="174"/>
      <c r="BW1799" s="174"/>
      <c r="BX1799" s="174"/>
      <c r="BY1799" s="174"/>
      <c r="BZ1799" s="174"/>
      <c r="CA1799" s="174"/>
      <c r="CB1799" s="174"/>
      <c r="CC1799" s="174"/>
      <c r="CD1799" s="174"/>
      <c r="CE1799" s="174"/>
      <c r="CF1799" s="174"/>
      <c r="CG1799" s="174"/>
      <c r="CH1799" s="174"/>
      <c r="CI1799" s="174"/>
      <c r="CJ1799" s="174"/>
      <c r="CK1799" s="174"/>
      <c r="CL1799" s="174"/>
      <c r="CN1799" s="176"/>
      <c r="CO1799" s="174"/>
      <c r="CP1799" s="174"/>
      <c r="CQ1799" s="174"/>
      <c r="CR1799" s="174"/>
      <c r="CS1799" s="174"/>
      <c r="CT1799" s="174"/>
      <c r="CU1799" s="174"/>
      <c r="CV1799" s="174"/>
      <c r="CW1799" s="174"/>
      <c r="CX1799" s="174"/>
      <c r="CY1799" s="174"/>
      <c r="CZ1799" s="174"/>
      <c r="DA1799" s="174"/>
      <c r="DB1799" s="174"/>
      <c r="DC1799" s="174"/>
      <c r="DD1799" s="174"/>
      <c r="DE1799" s="174"/>
      <c r="DF1799" s="174"/>
      <c r="DG1799" s="174"/>
      <c r="DH1799" s="174"/>
      <c r="DI1799" s="174"/>
      <c r="DJ1799" s="174"/>
      <c r="DK1799" s="174"/>
      <c r="DL1799" s="174"/>
    </row>
    <row r="1800" spans="1:116" x14ac:dyDescent="0.4">
      <c r="A1800" s="174"/>
      <c r="E1800" s="8"/>
      <c r="G1800" s="175" t="s">
        <v>492</v>
      </c>
      <c r="H1800" s="174"/>
      <c r="I1800" s="176"/>
      <c r="J1800" s="176"/>
      <c r="K1800" s="197"/>
      <c r="L1800" s="197"/>
      <c r="M1800" s="197"/>
      <c r="N1800" s="197"/>
      <c r="O1800" s="197"/>
      <c r="P1800" s="197"/>
      <c r="R1800" s="198"/>
      <c r="S1800" s="174"/>
      <c r="T1800" s="174"/>
      <c r="U1800" s="174"/>
      <c r="V1800" s="174"/>
      <c r="W1800" s="174"/>
      <c r="X1800" s="174"/>
      <c r="Y1800" s="174"/>
      <c r="Z1800" s="174"/>
      <c r="AA1800" s="174"/>
      <c r="AB1800" s="174"/>
      <c r="AC1800" s="174"/>
      <c r="AD1800" s="174"/>
      <c r="AE1800" s="174"/>
      <c r="AF1800" s="174"/>
      <c r="AG1800" s="174"/>
      <c r="AH1800" s="174"/>
      <c r="AI1800" s="174"/>
      <c r="AJ1800" s="174"/>
      <c r="AK1800" s="174"/>
      <c r="AL1800" s="174"/>
      <c r="AM1800" s="174"/>
      <c r="AN1800" s="174"/>
      <c r="AO1800" s="174"/>
      <c r="AP1800" s="174"/>
      <c r="AQ1800" s="174"/>
      <c r="AR1800" s="174"/>
      <c r="AS1800" s="174"/>
      <c r="AT1800" s="174"/>
      <c r="AU1800" s="174"/>
      <c r="AV1800" s="174"/>
      <c r="AW1800" s="174"/>
      <c r="AX1800" s="174"/>
      <c r="AY1800" s="174"/>
      <c r="AZ1800" s="174"/>
      <c r="BA1800" s="174"/>
      <c r="BB1800" s="174"/>
      <c r="BC1800" s="174"/>
      <c r="BD1800" s="174"/>
      <c r="BE1800" s="174"/>
      <c r="BF1800" s="174"/>
      <c r="BG1800" s="174"/>
      <c r="BH1800" s="174"/>
      <c r="BI1800" s="174"/>
      <c r="BJ1800" s="174"/>
      <c r="BK1800" s="174"/>
      <c r="BL1800" s="174"/>
      <c r="BM1800" s="174"/>
      <c r="BN1800" s="174"/>
      <c r="BO1800" s="174"/>
      <c r="BP1800" s="174"/>
      <c r="BQ1800" s="174"/>
      <c r="BR1800" s="174"/>
      <c r="BS1800" s="174"/>
      <c r="BT1800" s="174"/>
      <c r="BU1800" s="174"/>
      <c r="BV1800" s="174"/>
      <c r="BW1800" s="174"/>
      <c r="BX1800" s="174"/>
      <c r="BY1800" s="174"/>
      <c r="BZ1800" s="174"/>
      <c r="CA1800" s="174"/>
      <c r="CB1800" s="174"/>
      <c r="CC1800" s="174"/>
      <c r="CD1800" s="174"/>
      <c r="CE1800" s="174"/>
      <c r="CF1800" s="174"/>
      <c r="CG1800" s="174"/>
      <c r="CH1800" s="174"/>
      <c r="CI1800" s="174"/>
      <c r="CJ1800" s="174"/>
      <c r="CK1800" s="174"/>
      <c r="CL1800" s="174"/>
      <c r="CN1800" s="176"/>
      <c r="CO1800" s="174"/>
      <c r="CP1800" s="174"/>
      <c r="CQ1800" s="174"/>
      <c r="CR1800" s="174"/>
      <c r="CS1800" s="174"/>
      <c r="CT1800" s="174"/>
      <c r="CU1800" s="174"/>
      <c r="CV1800" s="174"/>
      <c r="CW1800" s="174"/>
      <c r="CX1800" s="174"/>
      <c r="CY1800" s="174"/>
      <c r="CZ1800" s="174"/>
      <c r="DA1800" s="174"/>
      <c r="DB1800" s="174"/>
      <c r="DC1800" s="174"/>
      <c r="DD1800" s="174"/>
      <c r="DE1800" s="174"/>
      <c r="DF1800" s="174"/>
      <c r="DG1800" s="174"/>
      <c r="DH1800" s="174"/>
      <c r="DI1800" s="174"/>
      <c r="DJ1800" s="174"/>
      <c r="DK1800" s="174"/>
      <c r="DL1800" s="174"/>
    </row>
    <row r="1801" spans="1:116" x14ac:dyDescent="0.4">
      <c r="A1801" s="174"/>
      <c r="E1801" s="8"/>
      <c r="G1801" s="175" t="s">
        <v>461</v>
      </c>
      <c r="H1801" s="174"/>
      <c r="I1801" s="176"/>
      <c r="J1801" s="176"/>
      <c r="K1801" s="197"/>
      <c r="L1801" s="197"/>
      <c r="M1801" s="197"/>
      <c r="N1801" s="197"/>
      <c r="O1801" s="197"/>
      <c r="P1801" s="197"/>
      <c r="R1801" s="198"/>
      <c r="S1801" s="199" t="str">
        <f t="shared" ref="S1801:CD1801" si="2743">S$20</f>
        <v>S$16</v>
      </c>
      <c r="T1801" s="199" t="str">
        <f t="shared" si="2743"/>
        <v>T$16</v>
      </c>
      <c r="U1801" s="199" t="str">
        <f t="shared" si="2743"/>
        <v>U$16</v>
      </c>
      <c r="V1801" s="199" t="str">
        <f t="shared" si="2743"/>
        <v>V$16</v>
      </c>
      <c r="W1801" s="199" t="str">
        <f t="shared" si="2743"/>
        <v>W$16</v>
      </c>
      <c r="X1801" s="199" t="str">
        <f t="shared" si="2743"/>
        <v>X$16</v>
      </c>
      <c r="Y1801" s="199" t="str">
        <f t="shared" si="2743"/>
        <v>Y$16</v>
      </c>
      <c r="Z1801" s="199" t="str">
        <f t="shared" si="2743"/>
        <v>Z$16</v>
      </c>
      <c r="AA1801" s="199" t="str">
        <f t="shared" si="2743"/>
        <v>AA$16</v>
      </c>
      <c r="AB1801" s="199" t="str">
        <f t="shared" si="2743"/>
        <v>AB$16</v>
      </c>
      <c r="AC1801" s="199" t="str">
        <f t="shared" si="2743"/>
        <v>AC$16</v>
      </c>
      <c r="AD1801" s="199" t="str">
        <f t="shared" si="2743"/>
        <v>AD$16</v>
      </c>
      <c r="AE1801" s="199" t="str">
        <f t="shared" si="2743"/>
        <v>AE$16</v>
      </c>
      <c r="AF1801" s="199" t="str">
        <f t="shared" si="2743"/>
        <v>AF$16</v>
      </c>
      <c r="AG1801" s="199" t="str">
        <f t="shared" si="2743"/>
        <v>AG$16</v>
      </c>
      <c r="AH1801" s="199" t="str">
        <f t="shared" si="2743"/>
        <v>AH$16</v>
      </c>
      <c r="AI1801" s="199" t="str">
        <f t="shared" si="2743"/>
        <v>AI$16</v>
      </c>
      <c r="AJ1801" s="199" t="str">
        <f t="shared" si="2743"/>
        <v>AJ$16</v>
      </c>
      <c r="AK1801" s="199" t="str">
        <f t="shared" si="2743"/>
        <v>AK$16</v>
      </c>
      <c r="AL1801" s="199" t="str">
        <f t="shared" si="2743"/>
        <v>AL$16</v>
      </c>
      <c r="AM1801" s="199" t="str">
        <f t="shared" si="2743"/>
        <v>AM$16</v>
      </c>
      <c r="AN1801" s="199" t="str">
        <f t="shared" si="2743"/>
        <v>AN$16</v>
      </c>
      <c r="AO1801" s="199" t="str">
        <f t="shared" si="2743"/>
        <v>AO$16</v>
      </c>
      <c r="AP1801" s="199" t="str">
        <f t="shared" si="2743"/>
        <v>AP$16</v>
      </c>
      <c r="AQ1801" s="199" t="str">
        <f t="shared" si="2743"/>
        <v>AQ$16</v>
      </c>
      <c r="AR1801" s="199" t="str">
        <f t="shared" si="2743"/>
        <v>AR$16</v>
      </c>
      <c r="AS1801" s="199" t="str">
        <f t="shared" si="2743"/>
        <v>AS$16</v>
      </c>
      <c r="AT1801" s="199" t="str">
        <f t="shared" si="2743"/>
        <v>AT$16</v>
      </c>
      <c r="AU1801" s="199" t="str">
        <f t="shared" si="2743"/>
        <v>AU$16</v>
      </c>
      <c r="AV1801" s="199" t="str">
        <f t="shared" si="2743"/>
        <v>AV$16</v>
      </c>
      <c r="AW1801" s="199" t="str">
        <f t="shared" si="2743"/>
        <v>AW$16</v>
      </c>
      <c r="AX1801" s="199" t="str">
        <f t="shared" si="2743"/>
        <v>AX$16</v>
      </c>
      <c r="AY1801" s="199" t="str">
        <f t="shared" si="2743"/>
        <v>AY$16</v>
      </c>
      <c r="AZ1801" s="199" t="str">
        <f t="shared" si="2743"/>
        <v>AZ$16</v>
      </c>
      <c r="BA1801" s="199" t="str">
        <f t="shared" si="2743"/>
        <v>BA$16</v>
      </c>
      <c r="BB1801" s="199" t="str">
        <f t="shared" si="2743"/>
        <v>BB$16</v>
      </c>
      <c r="BC1801" s="199" t="str">
        <f t="shared" si="2743"/>
        <v>BC$16</v>
      </c>
      <c r="BD1801" s="199" t="str">
        <f t="shared" si="2743"/>
        <v>BD$16</v>
      </c>
      <c r="BE1801" s="199" t="str">
        <f t="shared" si="2743"/>
        <v>BE$16</v>
      </c>
      <c r="BF1801" s="199" t="str">
        <f t="shared" si="2743"/>
        <v>BF$16</v>
      </c>
      <c r="BG1801" s="199" t="str">
        <f t="shared" si="2743"/>
        <v>BG$16</v>
      </c>
      <c r="BH1801" s="199" t="str">
        <f t="shared" si="2743"/>
        <v>BH$16</v>
      </c>
      <c r="BI1801" s="199" t="str">
        <f t="shared" si="2743"/>
        <v>BI$16</v>
      </c>
      <c r="BJ1801" s="199" t="str">
        <f t="shared" si="2743"/>
        <v>BJ$16</v>
      </c>
      <c r="BK1801" s="199" t="str">
        <f t="shared" si="2743"/>
        <v>BK$16</v>
      </c>
      <c r="BL1801" s="199" t="str">
        <f t="shared" si="2743"/>
        <v>BL$16</v>
      </c>
      <c r="BM1801" s="199" t="str">
        <f t="shared" si="2743"/>
        <v>BM$16</v>
      </c>
      <c r="BN1801" s="199" t="str">
        <f t="shared" si="2743"/>
        <v>BN$16</v>
      </c>
      <c r="BO1801" s="199" t="str">
        <f t="shared" si="2743"/>
        <v>BO$16</v>
      </c>
      <c r="BP1801" s="199" t="str">
        <f t="shared" si="2743"/>
        <v>BP$16</v>
      </c>
      <c r="BQ1801" s="199" t="str">
        <f t="shared" si="2743"/>
        <v>BQ$16</v>
      </c>
      <c r="BR1801" s="199" t="str">
        <f t="shared" si="2743"/>
        <v>BR$16</v>
      </c>
      <c r="BS1801" s="199" t="str">
        <f t="shared" si="2743"/>
        <v>BS$16</v>
      </c>
      <c r="BT1801" s="199" t="str">
        <f t="shared" si="2743"/>
        <v>BT$16</v>
      </c>
      <c r="BU1801" s="199" t="str">
        <f t="shared" si="2743"/>
        <v>BU$16</v>
      </c>
      <c r="BV1801" s="199" t="str">
        <f t="shared" si="2743"/>
        <v>BV$16</v>
      </c>
      <c r="BW1801" s="199" t="str">
        <f t="shared" si="2743"/>
        <v>BW$16</v>
      </c>
      <c r="BX1801" s="199" t="str">
        <f t="shared" si="2743"/>
        <v>BX$16</v>
      </c>
      <c r="BY1801" s="199" t="str">
        <f t="shared" si="2743"/>
        <v>BY$16</v>
      </c>
      <c r="BZ1801" s="199" t="str">
        <f t="shared" si="2743"/>
        <v>BZ$16</v>
      </c>
      <c r="CA1801" s="199" t="str">
        <f t="shared" si="2743"/>
        <v>CA$16</v>
      </c>
      <c r="CB1801" s="199" t="str">
        <f t="shared" si="2743"/>
        <v>CB$16</v>
      </c>
      <c r="CC1801" s="199" t="str">
        <f t="shared" si="2743"/>
        <v>CC$16</v>
      </c>
      <c r="CD1801" s="199" t="str">
        <f t="shared" si="2743"/>
        <v>CD$16</v>
      </c>
      <c r="CE1801" s="199" t="str">
        <f t="shared" ref="CE1801:CL1801" si="2744">CE$20</f>
        <v>CE$16</v>
      </c>
      <c r="CF1801" s="199" t="str">
        <f t="shared" si="2744"/>
        <v>CF$16</v>
      </c>
      <c r="CG1801" s="199" t="str">
        <f t="shared" si="2744"/>
        <v>CG$16</v>
      </c>
      <c r="CH1801" s="199" t="str">
        <f t="shared" si="2744"/>
        <v>CH$16</v>
      </c>
      <c r="CI1801" s="199" t="str">
        <f t="shared" si="2744"/>
        <v>CI$16</v>
      </c>
      <c r="CJ1801" s="199" t="str">
        <f t="shared" si="2744"/>
        <v>CJ$16</v>
      </c>
      <c r="CK1801" s="199" t="str">
        <f t="shared" si="2744"/>
        <v>CK$16</v>
      </c>
      <c r="CL1801" s="199" t="str">
        <f t="shared" si="2744"/>
        <v>CL$16</v>
      </c>
      <c r="CN1801" s="176"/>
      <c r="CO1801" s="199" t="str">
        <f t="shared" ref="CO1801:DL1801" si="2745">CO$20</f>
        <v>CO$16</v>
      </c>
      <c r="CP1801" s="199" t="str">
        <f t="shared" si="2745"/>
        <v>CP$16</v>
      </c>
      <c r="CQ1801" s="199" t="str">
        <f t="shared" si="2745"/>
        <v>CQ$16</v>
      </c>
      <c r="CR1801" s="199" t="str">
        <f t="shared" si="2745"/>
        <v>CR$16</v>
      </c>
      <c r="CS1801" s="199" t="str">
        <f t="shared" si="2745"/>
        <v>CS$16</v>
      </c>
      <c r="CT1801" s="199" t="str">
        <f t="shared" si="2745"/>
        <v>CT$16</v>
      </c>
      <c r="CU1801" s="199" t="str">
        <f t="shared" si="2745"/>
        <v>CU$16</v>
      </c>
      <c r="CV1801" s="199" t="str">
        <f t="shared" si="2745"/>
        <v>CV$16</v>
      </c>
      <c r="CW1801" s="199" t="str">
        <f t="shared" si="2745"/>
        <v>CW$16</v>
      </c>
      <c r="CX1801" s="199" t="str">
        <f t="shared" si="2745"/>
        <v>CX$16</v>
      </c>
      <c r="CY1801" s="199" t="str">
        <f t="shared" si="2745"/>
        <v>CY$16</v>
      </c>
      <c r="CZ1801" s="199" t="str">
        <f t="shared" si="2745"/>
        <v>CZ$16</v>
      </c>
      <c r="DA1801" s="199" t="str">
        <f t="shared" si="2745"/>
        <v>DA$16</v>
      </c>
      <c r="DB1801" s="199" t="str">
        <f t="shared" si="2745"/>
        <v>DB$16</v>
      </c>
      <c r="DC1801" s="199" t="str">
        <f t="shared" si="2745"/>
        <v>DC$16</v>
      </c>
      <c r="DD1801" s="199" t="str">
        <f t="shared" si="2745"/>
        <v>DD$16</v>
      </c>
      <c r="DE1801" s="199" t="str">
        <f t="shared" si="2745"/>
        <v>DE$16</v>
      </c>
      <c r="DF1801" s="199" t="str">
        <f t="shared" si="2745"/>
        <v>DF$16</v>
      </c>
      <c r="DG1801" s="199" t="str">
        <f t="shared" si="2745"/>
        <v>DG$16</v>
      </c>
      <c r="DH1801" s="199" t="str">
        <f t="shared" si="2745"/>
        <v>DH$16</v>
      </c>
      <c r="DI1801" s="199" t="str">
        <f t="shared" si="2745"/>
        <v>DI$16</v>
      </c>
      <c r="DJ1801" s="199" t="str">
        <f t="shared" si="2745"/>
        <v>DJ$16</v>
      </c>
      <c r="DK1801" s="199" t="str">
        <f t="shared" si="2745"/>
        <v>DK$16</v>
      </c>
      <c r="DL1801" s="199" t="str">
        <f t="shared" si="2745"/>
        <v>DL$16</v>
      </c>
    </row>
    <row r="1802" spans="1:116" x14ac:dyDescent="0.4">
      <c r="A1802" s="174"/>
      <c r="E1802" s="8"/>
      <c r="G1802" s="175" t="s">
        <v>462</v>
      </c>
      <c r="H1802" s="200"/>
      <c r="I1802" s="201"/>
      <c r="J1802" s="201"/>
      <c r="K1802" s="202"/>
      <c r="L1802" s="202"/>
      <c r="M1802" s="202"/>
      <c r="N1802" s="202"/>
      <c r="O1802" s="202"/>
      <c r="P1802" s="202"/>
      <c r="R1802" s="202"/>
      <c r="S1802" s="199" t="str">
        <f t="shared" ref="S1802:CD1802" si="2746">S$21</f>
        <v>S$17</v>
      </c>
      <c r="T1802" s="199" t="str">
        <f t="shared" si="2746"/>
        <v>T$17</v>
      </c>
      <c r="U1802" s="199" t="str">
        <f t="shared" si="2746"/>
        <v>U$17</v>
      </c>
      <c r="V1802" s="199" t="str">
        <f t="shared" si="2746"/>
        <v>V$17</v>
      </c>
      <c r="W1802" s="199" t="str">
        <f t="shared" si="2746"/>
        <v>W$17</v>
      </c>
      <c r="X1802" s="199" t="str">
        <f t="shared" si="2746"/>
        <v>X$17</v>
      </c>
      <c r="Y1802" s="199" t="str">
        <f t="shared" si="2746"/>
        <v>Y$17</v>
      </c>
      <c r="Z1802" s="199" t="str">
        <f t="shared" si="2746"/>
        <v>Z$17</v>
      </c>
      <c r="AA1802" s="199" t="str">
        <f t="shared" si="2746"/>
        <v>AA$17</v>
      </c>
      <c r="AB1802" s="199" t="str">
        <f t="shared" si="2746"/>
        <v>AB$17</v>
      </c>
      <c r="AC1802" s="199" t="str">
        <f t="shared" si="2746"/>
        <v>AC$17</v>
      </c>
      <c r="AD1802" s="199" t="str">
        <f t="shared" si="2746"/>
        <v>AD$17</v>
      </c>
      <c r="AE1802" s="199" t="str">
        <f t="shared" si="2746"/>
        <v>AE$17</v>
      </c>
      <c r="AF1802" s="199" t="str">
        <f t="shared" si="2746"/>
        <v>AF$17</v>
      </c>
      <c r="AG1802" s="199" t="str">
        <f t="shared" si="2746"/>
        <v>AG$17</v>
      </c>
      <c r="AH1802" s="199" t="str">
        <f t="shared" si="2746"/>
        <v>AH$17</v>
      </c>
      <c r="AI1802" s="199" t="str">
        <f t="shared" si="2746"/>
        <v>AI$17</v>
      </c>
      <c r="AJ1802" s="199" t="str">
        <f t="shared" si="2746"/>
        <v>AJ$17</v>
      </c>
      <c r="AK1802" s="199" t="str">
        <f t="shared" si="2746"/>
        <v>AK$17</v>
      </c>
      <c r="AL1802" s="199" t="str">
        <f t="shared" si="2746"/>
        <v>AL$17</v>
      </c>
      <c r="AM1802" s="199" t="str">
        <f t="shared" si="2746"/>
        <v>AM$17</v>
      </c>
      <c r="AN1802" s="199" t="str">
        <f t="shared" si="2746"/>
        <v>AN$17</v>
      </c>
      <c r="AO1802" s="199" t="str">
        <f t="shared" si="2746"/>
        <v>AO$17</v>
      </c>
      <c r="AP1802" s="199" t="str">
        <f t="shared" si="2746"/>
        <v>AP$17</v>
      </c>
      <c r="AQ1802" s="199" t="str">
        <f t="shared" si="2746"/>
        <v>AQ$17</v>
      </c>
      <c r="AR1802" s="199" t="str">
        <f t="shared" si="2746"/>
        <v>AR$17</v>
      </c>
      <c r="AS1802" s="199" t="str">
        <f t="shared" si="2746"/>
        <v>AS$17</v>
      </c>
      <c r="AT1802" s="199" t="str">
        <f t="shared" si="2746"/>
        <v>AT$17</v>
      </c>
      <c r="AU1802" s="199" t="str">
        <f t="shared" si="2746"/>
        <v>AU$17</v>
      </c>
      <c r="AV1802" s="199" t="str">
        <f t="shared" si="2746"/>
        <v>AV$17</v>
      </c>
      <c r="AW1802" s="199" t="str">
        <f t="shared" si="2746"/>
        <v>AW$17</v>
      </c>
      <c r="AX1802" s="199" t="str">
        <f t="shared" si="2746"/>
        <v>AX$17</v>
      </c>
      <c r="AY1802" s="199" t="str">
        <f t="shared" si="2746"/>
        <v>AY$17</v>
      </c>
      <c r="AZ1802" s="199" t="str">
        <f t="shared" si="2746"/>
        <v>AZ$17</v>
      </c>
      <c r="BA1802" s="199" t="str">
        <f t="shared" si="2746"/>
        <v>BA$17</v>
      </c>
      <c r="BB1802" s="199" t="str">
        <f t="shared" si="2746"/>
        <v>BB$17</v>
      </c>
      <c r="BC1802" s="199" t="str">
        <f t="shared" si="2746"/>
        <v>BC$17</v>
      </c>
      <c r="BD1802" s="199" t="str">
        <f t="shared" si="2746"/>
        <v>BD$17</v>
      </c>
      <c r="BE1802" s="199" t="str">
        <f t="shared" si="2746"/>
        <v>BE$17</v>
      </c>
      <c r="BF1802" s="199" t="str">
        <f t="shared" si="2746"/>
        <v>BF$17</v>
      </c>
      <c r="BG1802" s="199" t="str">
        <f t="shared" si="2746"/>
        <v>BG$17</v>
      </c>
      <c r="BH1802" s="199" t="str">
        <f t="shared" si="2746"/>
        <v>BH$17</v>
      </c>
      <c r="BI1802" s="199" t="str">
        <f t="shared" si="2746"/>
        <v>BI$17</v>
      </c>
      <c r="BJ1802" s="199" t="str">
        <f t="shared" si="2746"/>
        <v>BJ$17</v>
      </c>
      <c r="BK1802" s="199" t="str">
        <f t="shared" si="2746"/>
        <v>BK$17</v>
      </c>
      <c r="BL1802" s="199" t="str">
        <f t="shared" si="2746"/>
        <v>BL$17</v>
      </c>
      <c r="BM1802" s="199" t="str">
        <f t="shared" si="2746"/>
        <v>BM$17</v>
      </c>
      <c r="BN1802" s="199" t="str">
        <f t="shared" si="2746"/>
        <v>BN$17</v>
      </c>
      <c r="BO1802" s="199" t="str">
        <f t="shared" si="2746"/>
        <v>BO$17</v>
      </c>
      <c r="BP1802" s="199" t="str">
        <f t="shared" si="2746"/>
        <v>BP$17</v>
      </c>
      <c r="BQ1802" s="199" t="str">
        <f t="shared" si="2746"/>
        <v>BQ$17</v>
      </c>
      <c r="BR1802" s="199" t="str">
        <f t="shared" si="2746"/>
        <v>BR$17</v>
      </c>
      <c r="BS1802" s="199" t="str">
        <f t="shared" si="2746"/>
        <v>BS$17</v>
      </c>
      <c r="BT1802" s="199" t="str">
        <f t="shared" si="2746"/>
        <v>BT$17</v>
      </c>
      <c r="BU1802" s="199" t="str">
        <f t="shared" si="2746"/>
        <v>BU$17</v>
      </c>
      <c r="BV1802" s="199" t="str">
        <f t="shared" si="2746"/>
        <v>BV$17</v>
      </c>
      <c r="BW1802" s="199" t="str">
        <f t="shared" si="2746"/>
        <v>BW$17</v>
      </c>
      <c r="BX1802" s="199" t="str">
        <f t="shared" si="2746"/>
        <v>BX$17</v>
      </c>
      <c r="BY1802" s="199" t="str">
        <f t="shared" si="2746"/>
        <v>BY$17</v>
      </c>
      <c r="BZ1802" s="199" t="str">
        <f t="shared" si="2746"/>
        <v>BZ$17</v>
      </c>
      <c r="CA1802" s="199" t="str">
        <f t="shared" si="2746"/>
        <v>CA$17</v>
      </c>
      <c r="CB1802" s="199" t="str">
        <f t="shared" si="2746"/>
        <v>CB$17</v>
      </c>
      <c r="CC1802" s="199" t="str">
        <f t="shared" si="2746"/>
        <v>CC$17</v>
      </c>
      <c r="CD1802" s="199" t="str">
        <f t="shared" si="2746"/>
        <v>CD$17</v>
      </c>
      <c r="CE1802" s="199" t="str">
        <f t="shared" ref="CE1802:CL1802" si="2747">CE$21</f>
        <v>CE$17</v>
      </c>
      <c r="CF1802" s="199" t="str">
        <f t="shared" si="2747"/>
        <v>CF$17</v>
      </c>
      <c r="CG1802" s="199" t="str">
        <f t="shared" si="2747"/>
        <v>CG$17</v>
      </c>
      <c r="CH1802" s="199" t="str">
        <f t="shared" si="2747"/>
        <v>CH$17</v>
      </c>
      <c r="CI1802" s="199" t="str">
        <f t="shared" si="2747"/>
        <v>CI$17</v>
      </c>
      <c r="CJ1802" s="199" t="str">
        <f t="shared" si="2747"/>
        <v>CJ$17</v>
      </c>
      <c r="CK1802" s="199" t="str">
        <f t="shared" si="2747"/>
        <v>CK$17</v>
      </c>
      <c r="CL1802" s="199" t="str">
        <f t="shared" si="2747"/>
        <v>CL$17</v>
      </c>
      <c r="CN1802" s="201"/>
      <c r="CO1802" s="199" t="str">
        <f t="shared" ref="CO1802:DL1802" si="2748">CO$21</f>
        <v>CO$17</v>
      </c>
      <c r="CP1802" s="199" t="str">
        <f t="shared" si="2748"/>
        <v>CP$17</v>
      </c>
      <c r="CQ1802" s="199" t="str">
        <f t="shared" si="2748"/>
        <v>CQ$17</v>
      </c>
      <c r="CR1802" s="199" t="str">
        <f t="shared" si="2748"/>
        <v>CR$17</v>
      </c>
      <c r="CS1802" s="199" t="str">
        <f t="shared" si="2748"/>
        <v>CS$17</v>
      </c>
      <c r="CT1802" s="199" t="str">
        <f t="shared" si="2748"/>
        <v>CT$17</v>
      </c>
      <c r="CU1802" s="199" t="str">
        <f t="shared" si="2748"/>
        <v>CU$17</v>
      </c>
      <c r="CV1802" s="199" t="str">
        <f t="shared" si="2748"/>
        <v>CV$17</v>
      </c>
      <c r="CW1802" s="199" t="str">
        <f t="shared" si="2748"/>
        <v>CW$17</v>
      </c>
      <c r="CX1802" s="199" t="str">
        <f t="shared" si="2748"/>
        <v>CX$17</v>
      </c>
      <c r="CY1802" s="199" t="str">
        <f t="shared" si="2748"/>
        <v>CY$17</v>
      </c>
      <c r="CZ1802" s="199" t="str">
        <f t="shared" si="2748"/>
        <v>CZ$17</v>
      </c>
      <c r="DA1802" s="199" t="str">
        <f t="shared" si="2748"/>
        <v>DA$17</v>
      </c>
      <c r="DB1802" s="199" t="str">
        <f t="shared" si="2748"/>
        <v>DB$17</v>
      </c>
      <c r="DC1802" s="199" t="str">
        <f t="shared" si="2748"/>
        <v>DC$17</v>
      </c>
      <c r="DD1802" s="199" t="str">
        <f t="shared" si="2748"/>
        <v>DD$17</v>
      </c>
      <c r="DE1802" s="199" t="str">
        <f t="shared" si="2748"/>
        <v>DE$17</v>
      </c>
      <c r="DF1802" s="199" t="str">
        <f t="shared" si="2748"/>
        <v>DF$17</v>
      </c>
      <c r="DG1802" s="199" t="str">
        <f t="shared" si="2748"/>
        <v>DG$17</v>
      </c>
      <c r="DH1802" s="199" t="str">
        <f t="shared" si="2748"/>
        <v>DH$17</v>
      </c>
      <c r="DI1802" s="199" t="str">
        <f t="shared" si="2748"/>
        <v>DI$17</v>
      </c>
      <c r="DJ1802" s="199" t="str">
        <f t="shared" si="2748"/>
        <v>DJ$17</v>
      </c>
      <c r="DK1802" s="199" t="str">
        <f t="shared" si="2748"/>
        <v>DK$17</v>
      </c>
      <c r="DL1802" s="199" t="str">
        <f t="shared" si="2748"/>
        <v>DL$17</v>
      </c>
    </row>
    <row r="1803" spans="1:116" x14ac:dyDescent="0.4">
      <c r="A1803" s="174"/>
      <c r="E1803" s="8"/>
      <c r="G1803" s="175" t="s">
        <v>491</v>
      </c>
      <c r="H1803" s="200"/>
      <c r="I1803" s="201"/>
      <c r="J1803" s="201"/>
      <c r="K1803" s="202"/>
      <c r="L1803" s="202"/>
      <c r="M1803" s="202"/>
      <c r="N1803" s="202"/>
      <c r="O1803" s="202"/>
      <c r="P1803" s="202"/>
      <c r="R1803" s="202"/>
      <c r="S1803" s="190"/>
      <c r="T1803" s="190"/>
      <c r="U1803" s="190"/>
      <c r="V1803" s="190"/>
      <c r="W1803" s="190"/>
      <c r="X1803" s="190"/>
      <c r="Y1803" s="190"/>
      <c r="Z1803" s="190"/>
      <c r="AA1803" s="190"/>
      <c r="AB1803" s="190"/>
      <c r="AC1803" s="190"/>
      <c r="AD1803" s="190"/>
      <c r="AE1803" s="190"/>
      <c r="AF1803" s="190"/>
      <c r="AG1803" s="190"/>
      <c r="AH1803" s="190"/>
      <c r="AI1803" s="190"/>
      <c r="AJ1803" s="190"/>
      <c r="AK1803" s="190"/>
      <c r="AL1803" s="190"/>
      <c r="AM1803" s="190"/>
      <c r="AN1803" s="190"/>
      <c r="AO1803" s="190"/>
      <c r="AP1803" s="190"/>
      <c r="AQ1803" s="190"/>
      <c r="AR1803" s="190"/>
      <c r="AS1803" s="190"/>
      <c r="AT1803" s="190"/>
      <c r="AU1803" s="190"/>
      <c r="AV1803" s="190"/>
      <c r="AW1803" s="190"/>
      <c r="AX1803" s="190"/>
      <c r="AY1803" s="190"/>
      <c r="AZ1803" s="190"/>
      <c r="BA1803" s="190"/>
      <c r="BB1803" s="190"/>
      <c r="BC1803" s="190"/>
      <c r="BD1803" s="190"/>
      <c r="BE1803" s="190"/>
      <c r="BF1803" s="190"/>
      <c r="BG1803" s="190"/>
      <c r="BH1803" s="190"/>
      <c r="BI1803" s="190"/>
      <c r="BJ1803" s="190"/>
      <c r="BK1803" s="190"/>
      <c r="BL1803" s="190"/>
      <c r="BM1803" s="190"/>
      <c r="BN1803" s="190"/>
      <c r="BO1803" s="190"/>
      <c r="BP1803" s="190"/>
      <c r="BQ1803" s="190"/>
      <c r="BR1803" s="190"/>
      <c r="BS1803" s="190"/>
      <c r="BT1803" s="190"/>
      <c r="BU1803" s="190"/>
      <c r="BV1803" s="190"/>
      <c r="BW1803" s="190"/>
      <c r="BX1803" s="190"/>
      <c r="BY1803" s="190"/>
      <c r="BZ1803" s="190"/>
      <c r="CA1803" s="190"/>
      <c r="CB1803" s="190"/>
      <c r="CC1803" s="190"/>
      <c r="CD1803" s="190"/>
      <c r="CE1803" s="190"/>
      <c r="CF1803" s="190"/>
      <c r="CG1803" s="190"/>
      <c r="CH1803" s="190"/>
      <c r="CI1803" s="190"/>
      <c r="CJ1803" s="190"/>
      <c r="CK1803" s="190"/>
      <c r="CL1803" s="190"/>
      <c r="CN1803" s="201"/>
      <c r="CO1803" s="190"/>
      <c r="CP1803" s="190"/>
      <c r="CQ1803" s="190"/>
      <c r="CR1803" s="190"/>
      <c r="CS1803" s="190"/>
      <c r="CT1803" s="190"/>
      <c r="CU1803" s="190"/>
      <c r="CV1803" s="190"/>
      <c r="CW1803" s="190"/>
      <c r="CX1803" s="190"/>
      <c r="CY1803" s="190"/>
      <c r="CZ1803" s="190"/>
      <c r="DA1803" s="190"/>
      <c r="DB1803" s="190"/>
      <c r="DC1803" s="190"/>
      <c r="DD1803" s="190"/>
      <c r="DE1803" s="190"/>
      <c r="DF1803" s="190"/>
      <c r="DG1803" s="190"/>
      <c r="DH1803" s="190"/>
      <c r="DI1803" s="190"/>
      <c r="DJ1803" s="190"/>
      <c r="DK1803" s="190"/>
      <c r="DL1803" s="190"/>
    </row>
    <row r="1804" spans="1:116" x14ac:dyDescent="0.4">
      <c r="A1804" s="174"/>
      <c r="E1804" s="8"/>
      <c r="G1804" s="175" t="s">
        <v>505</v>
      </c>
      <c r="H1804" s="200"/>
      <c r="I1804" s="201"/>
      <c r="J1804" s="201"/>
      <c r="K1804" s="202"/>
      <c r="L1804" s="202"/>
      <c r="M1804" s="202"/>
      <c r="N1804" s="202"/>
      <c r="O1804" s="202"/>
      <c r="P1804" s="202"/>
      <c r="R1804" s="202"/>
      <c r="S1804" s="190"/>
      <c r="T1804" s="190"/>
      <c r="U1804" s="190"/>
      <c r="V1804" s="190"/>
      <c r="W1804" s="190"/>
      <c r="X1804" s="190"/>
      <c r="Y1804" s="190"/>
      <c r="Z1804" s="190"/>
      <c r="AA1804" s="190"/>
      <c r="AB1804" s="190"/>
      <c r="AC1804" s="190"/>
      <c r="AD1804" s="190"/>
      <c r="AE1804" s="190"/>
      <c r="AF1804" s="190"/>
      <c r="AG1804" s="190"/>
      <c r="AH1804" s="190"/>
      <c r="AI1804" s="190"/>
      <c r="AJ1804" s="190"/>
      <c r="AK1804" s="190"/>
      <c r="AL1804" s="190"/>
      <c r="AM1804" s="190"/>
      <c r="AN1804" s="190"/>
      <c r="AO1804" s="190"/>
      <c r="AP1804" s="190"/>
      <c r="AQ1804" s="190"/>
      <c r="AR1804" s="190"/>
      <c r="AS1804" s="190"/>
      <c r="AT1804" s="190"/>
      <c r="AU1804" s="190"/>
      <c r="AV1804" s="190"/>
      <c r="AW1804" s="190"/>
      <c r="AX1804" s="190"/>
      <c r="AY1804" s="190"/>
      <c r="AZ1804" s="190"/>
      <c r="BA1804" s="190"/>
      <c r="BB1804" s="190"/>
      <c r="BC1804" s="190"/>
      <c r="BD1804" s="190"/>
      <c r="BE1804" s="190"/>
      <c r="BF1804" s="190"/>
      <c r="BG1804" s="190"/>
      <c r="BH1804" s="190"/>
      <c r="BI1804" s="190"/>
      <c r="BJ1804" s="190"/>
      <c r="BK1804" s="190"/>
      <c r="BL1804" s="190"/>
      <c r="BM1804" s="190"/>
      <c r="BN1804" s="190"/>
      <c r="BO1804" s="190"/>
      <c r="BP1804" s="190"/>
      <c r="BQ1804" s="190"/>
      <c r="BR1804" s="190"/>
      <c r="BS1804" s="190"/>
      <c r="BT1804" s="190"/>
      <c r="BU1804" s="190"/>
      <c r="BV1804" s="190"/>
      <c r="BW1804" s="190"/>
      <c r="BX1804" s="190"/>
      <c r="BY1804" s="190"/>
      <c r="BZ1804" s="190"/>
      <c r="CA1804" s="190"/>
      <c r="CB1804" s="190"/>
      <c r="CC1804" s="190"/>
      <c r="CD1804" s="190"/>
      <c r="CE1804" s="190"/>
      <c r="CF1804" s="190"/>
      <c r="CG1804" s="190"/>
      <c r="CH1804" s="190"/>
      <c r="CI1804" s="190"/>
      <c r="CJ1804" s="190"/>
      <c r="CK1804" s="190"/>
      <c r="CL1804" s="190"/>
      <c r="CN1804" s="201"/>
      <c r="CO1804" s="190"/>
      <c r="CP1804" s="190"/>
      <c r="CQ1804" s="190"/>
      <c r="CR1804" s="190"/>
      <c r="CS1804" s="190"/>
      <c r="CT1804" s="190"/>
      <c r="CU1804" s="190"/>
      <c r="CV1804" s="190"/>
      <c r="CW1804" s="190"/>
      <c r="CX1804" s="190"/>
      <c r="CY1804" s="190"/>
      <c r="CZ1804" s="190"/>
      <c r="DA1804" s="190"/>
      <c r="DB1804" s="190"/>
      <c r="DC1804" s="190"/>
      <c r="DD1804" s="190"/>
      <c r="DE1804" s="190"/>
      <c r="DF1804" s="190"/>
      <c r="DG1804" s="190"/>
      <c r="DH1804" s="190"/>
      <c r="DI1804" s="190"/>
      <c r="DJ1804" s="190"/>
      <c r="DK1804" s="190"/>
      <c r="DL1804" s="190"/>
    </row>
    <row r="1805" spans="1:116" x14ac:dyDescent="0.4">
      <c r="A1805" s="174"/>
      <c r="E1805" s="8"/>
      <c r="G1805" s="175" t="s">
        <v>463</v>
      </c>
      <c r="H1805" s="200"/>
      <c r="I1805" s="201"/>
      <c r="J1805" s="201"/>
      <c r="K1805" s="202"/>
      <c r="L1805" s="202"/>
      <c r="M1805" s="202"/>
      <c r="N1805" s="202"/>
      <c r="O1805" s="202"/>
      <c r="P1805" s="202"/>
      <c r="R1805" s="202"/>
      <c r="S1805" s="190" t="str">
        <f t="shared" ref="S1805:CD1805" si="2749">S$22</f>
        <v>S$18</v>
      </c>
      <c r="T1805" s="190" t="str">
        <f t="shared" si="2749"/>
        <v>T$18</v>
      </c>
      <c r="U1805" s="190" t="str">
        <f t="shared" si="2749"/>
        <v>U$18</v>
      </c>
      <c r="V1805" s="190" t="str">
        <f t="shared" si="2749"/>
        <v>V$18</v>
      </c>
      <c r="W1805" s="190" t="str">
        <f t="shared" si="2749"/>
        <v>W$18</v>
      </c>
      <c r="X1805" s="190" t="str">
        <f t="shared" si="2749"/>
        <v>X$18</v>
      </c>
      <c r="Y1805" s="190" t="str">
        <f t="shared" si="2749"/>
        <v>Y$18</v>
      </c>
      <c r="Z1805" s="190" t="str">
        <f t="shared" si="2749"/>
        <v>Z$18</v>
      </c>
      <c r="AA1805" s="190" t="str">
        <f t="shared" si="2749"/>
        <v>AA$18</v>
      </c>
      <c r="AB1805" s="190" t="str">
        <f t="shared" si="2749"/>
        <v>AB$18</v>
      </c>
      <c r="AC1805" s="190" t="str">
        <f t="shared" si="2749"/>
        <v>AC$18</v>
      </c>
      <c r="AD1805" s="190" t="str">
        <f t="shared" si="2749"/>
        <v>AD$18</v>
      </c>
      <c r="AE1805" s="190" t="str">
        <f t="shared" si="2749"/>
        <v>AE$18</v>
      </c>
      <c r="AF1805" s="190" t="str">
        <f t="shared" si="2749"/>
        <v>AF$18</v>
      </c>
      <c r="AG1805" s="190" t="str">
        <f t="shared" si="2749"/>
        <v>AG$18</v>
      </c>
      <c r="AH1805" s="190" t="str">
        <f t="shared" si="2749"/>
        <v>AH$18</v>
      </c>
      <c r="AI1805" s="190" t="str">
        <f t="shared" si="2749"/>
        <v>AI$18</v>
      </c>
      <c r="AJ1805" s="190" t="str">
        <f t="shared" si="2749"/>
        <v>AJ$18</v>
      </c>
      <c r="AK1805" s="190" t="str">
        <f t="shared" si="2749"/>
        <v>AK$18</v>
      </c>
      <c r="AL1805" s="190" t="str">
        <f t="shared" si="2749"/>
        <v>AL$18</v>
      </c>
      <c r="AM1805" s="190" t="str">
        <f t="shared" si="2749"/>
        <v>AM$18</v>
      </c>
      <c r="AN1805" s="190" t="str">
        <f t="shared" si="2749"/>
        <v>AN$18</v>
      </c>
      <c r="AO1805" s="190" t="str">
        <f t="shared" si="2749"/>
        <v>AO$18</v>
      </c>
      <c r="AP1805" s="190" t="str">
        <f t="shared" si="2749"/>
        <v>AP$18</v>
      </c>
      <c r="AQ1805" s="190" t="str">
        <f t="shared" si="2749"/>
        <v>AQ$18</v>
      </c>
      <c r="AR1805" s="190" t="str">
        <f t="shared" si="2749"/>
        <v>AR$18</v>
      </c>
      <c r="AS1805" s="190" t="str">
        <f t="shared" si="2749"/>
        <v>AS$18</v>
      </c>
      <c r="AT1805" s="190" t="str">
        <f t="shared" si="2749"/>
        <v>AT$18</v>
      </c>
      <c r="AU1805" s="190" t="str">
        <f t="shared" si="2749"/>
        <v>AU$18</v>
      </c>
      <c r="AV1805" s="190" t="str">
        <f t="shared" si="2749"/>
        <v>AV$18</v>
      </c>
      <c r="AW1805" s="190" t="str">
        <f t="shared" si="2749"/>
        <v>AW$18</v>
      </c>
      <c r="AX1805" s="190" t="str">
        <f t="shared" si="2749"/>
        <v>AX$18</v>
      </c>
      <c r="AY1805" s="190" t="str">
        <f t="shared" si="2749"/>
        <v>AY$18</v>
      </c>
      <c r="AZ1805" s="190" t="str">
        <f t="shared" si="2749"/>
        <v>AZ$18</v>
      </c>
      <c r="BA1805" s="190" t="str">
        <f t="shared" si="2749"/>
        <v>BA$18</v>
      </c>
      <c r="BB1805" s="190" t="str">
        <f t="shared" si="2749"/>
        <v>BB$18</v>
      </c>
      <c r="BC1805" s="190" t="str">
        <f t="shared" si="2749"/>
        <v>BC$18</v>
      </c>
      <c r="BD1805" s="190" t="str">
        <f t="shared" si="2749"/>
        <v>BD$18</v>
      </c>
      <c r="BE1805" s="190" t="str">
        <f t="shared" si="2749"/>
        <v>BE$18</v>
      </c>
      <c r="BF1805" s="190" t="str">
        <f t="shared" si="2749"/>
        <v>BF$18</v>
      </c>
      <c r="BG1805" s="190" t="str">
        <f t="shared" si="2749"/>
        <v>BG$18</v>
      </c>
      <c r="BH1805" s="190" t="str">
        <f t="shared" si="2749"/>
        <v>BH$18</v>
      </c>
      <c r="BI1805" s="190" t="str">
        <f t="shared" si="2749"/>
        <v>BI$18</v>
      </c>
      <c r="BJ1805" s="190" t="str">
        <f t="shared" si="2749"/>
        <v>BJ$18</v>
      </c>
      <c r="BK1805" s="190" t="str">
        <f t="shared" si="2749"/>
        <v>BK$18</v>
      </c>
      <c r="BL1805" s="190" t="str">
        <f t="shared" si="2749"/>
        <v>BL$18</v>
      </c>
      <c r="BM1805" s="190" t="str">
        <f t="shared" si="2749"/>
        <v>BM$18</v>
      </c>
      <c r="BN1805" s="190" t="str">
        <f t="shared" si="2749"/>
        <v>BN$18</v>
      </c>
      <c r="BO1805" s="190" t="str">
        <f t="shared" si="2749"/>
        <v>BO$18</v>
      </c>
      <c r="BP1805" s="190" t="str">
        <f t="shared" si="2749"/>
        <v>BP$18</v>
      </c>
      <c r="BQ1805" s="190" t="str">
        <f t="shared" si="2749"/>
        <v>BQ$18</v>
      </c>
      <c r="BR1805" s="190" t="str">
        <f t="shared" si="2749"/>
        <v>BR$18</v>
      </c>
      <c r="BS1805" s="190" t="str">
        <f t="shared" si="2749"/>
        <v>BS$18</v>
      </c>
      <c r="BT1805" s="190" t="str">
        <f t="shared" si="2749"/>
        <v>BT$18</v>
      </c>
      <c r="BU1805" s="190" t="str">
        <f t="shared" si="2749"/>
        <v>BU$18</v>
      </c>
      <c r="BV1805" s="190" t="str">
        <f t="shared" si="2749"/>
        <v>BV$18</v>
      </c>
      <c r="BW1805" s="190" t="str">
        <f t="shared" si="2749"/>
        <v>BW$18</v>
      </c>
      <c r="BX1805" s="190" t="str">
        <f t="shared" si="2749"/>
        <v>BX$18</v>
      </c>
      <c r="BY1805" s="190" t="str">
        <f t="shared" si="2749"/>
        <v>BY$18</v>
      </c>
      <c r="BZ1805" s="190" t="str">
        <f t="shared" si="2749"/>
        <v>BZ$18</v>
      </c>
      <c r="CA1805" s="190" t="str">
        <f t="shared" si="2749"/>
        <v>CA$18</v>
      </c>
      <c r="CB1805" s="190" t="str">
        <f t="shared" si="2749"/>
        <v>CB$18</v>
      </c>
      <c r="CC1805" s="190" t="str">
        <f t="shared" si="2749"/>
        <v>CC$18</v>
      </c>
      <c r="CD1805" s="190" t="str">
        <f t="shared" si="2749"/>
        <v>CD$18</v>
      </c>
      <c r="CE1805" s="190" t="str">
        <f t="shared" ref="CE1805:CL1805" si="2750">CE$22</f>
        <v>CE$18</v>
      </c>
      <c r="CF1805" s="190" t="str">
        <f t="shared" si="2750"/>
        <v>CF$18</v>
      </c>
      <c r="CG1805" s="190" t="str">
        <f t="shared" si="2750"/>
        <v>CG$18</v>
      </c>
      <c r="CH1805" s="190" t="str">
        <f t="shared" si="2750"/>
        <v>CH$18</v>
      </c>
      <c r="CI1805" s="190" t="str">
        <f t="shared" si="2750"/>
        <v>CI$18</v>
      </c>
      <c r="CJ1805" s="190" t="str">
        <f t="shared" si="2750"/>
        <v>CJ$18</v>
      </c>
      <c r="CK1805" s="190" t="str">
        <f t="shared" si="2750"/>
        <v>CK$18</v>
      </c>
      <c r="CL1805" s="190" t="str">
        <f t="shared" si="2750"/>
        <v>CL$18</v>
      </c>
      <c r="CN1805" s="201"/>
      <c r="CO1805" s="190" t="str">
        <f t="shared" ref="CO1805:DL1805" si="2751">CO$22</f>
        <v>CO$18</v>
      </c>
      <c r="CP1805" s="190" t="str">
        <f t="shared" si="2751"/>
        <v>CP$18</v>
      </c>
      <c r="CQ1805" s="190" t="str">
        <f t="shared" si="2751"/>
        <v>CQ$18</v>
      </c>
      <c r="CR1805" s="190" t="str">
        <f t="shared" si="2751"/>
        <v>CR$18</v>
      </c>
      <c r="CS1805" s="190" t="str">
        <f t="shared" si="2751"/>
        <v>CS$18</v>
      </c>
      <c r="CT1805" s="190" t="str">
        <f t="shared" si="2751"/>
        <v>CT$18</v>
      </c>
      <c r="CU1805" s="190" t="str">
        <f t="shared" si="2751"/>
        <v>CU$18</v>
      </c>
      <c r="CV1805" s="190" t="str">
        <f t="shared" si="2751"/>
        <v>CV$18</v>
      </c>
      <c r="CW1805" s="190" t="str">
        <f t="shared" si="2751"/>
        <v>CW$18</v>
      </c>
      <c r="CX1805" s="190" t="str">
        <f t="shared" si="2751"/>
        <v>CX$18</v>
      </c>
      <c r="CY1805" s="190" t="str">
        <f t="shared" si="2751"/>
        <v>CY$18</v>
      </c>
      <c r="CZ1805" s="190" t="str">
        <f t="shared" si="2751"/>
        <v>CZ$18</v>
      </c>
      <c r="DA1805" s="190" t="str">
        <f t="shared" si="2751"/>
        <v>DA$18</v>
      </c>
      <c r="DB1805" s="190" t="str">
        <f t="shared" si="2751"/>
        <v>DB$18</v>
      </c>
      <c r="DC1805" s="190" t="str">
        <f t="shared" si="2751"/>
        <v>DC$18</v>
      </c>
      <c r="DD1805" s="190" t="str">
        <f t="shared" si="2751"/>
        <v>DD$18</v>
      </c>
      <c r="DE1805" s="190" t="str">
        <f t="shared" si="2751"/>
        <v>DE$18</v>
      </c>
      <c r="DF1805" s="190" t="str">
        <f t="shared" si="2751"/>
        <v>DF$18</v>
      </c>
      <c r="DG1805" s="190" t="str">
        <f t="shared" si="2751"/>
        <v>DG$18</v>
      </c>
      <c r="DH1805" s="190" t="str">
        <f t="shared" si="2751"/>
        <v>DH$18</v>
      </c>
      <c r="DI1805" s="190" t="str">
        <f t="shared" si="2751"/>
        <v>DI$18</v>
      </c>
      <c r="DJ1805" s="190" t="str">
        <f t="shared" si="2751"/>
        <v>DJ$18</v>
      </c>
      <c r="DK1805" s="190" t="str">
        <f t="shared" si="2751"/>
        <v>DK$18</v>
      </c>
      <c r="DL1805" s="190" t="str">
        <f t="shared" si="2751"/>
        <v>DL$18</v>
      </c>
    </row>
    <row r="1806" spans="1:116" x14ac:dyDescent="0.4">
      <c r="A1806" s="174"/>
      <c r="E1806" s="8"/>
      <c r="G1806" s="175" t="s">
        <v>464</v>
      </c>
      <c r="H1806" s="200"/>
      <c r="I1806" s="201"/>
      <c r="J1806" s="201"/>
      <c r="K1806" s="202"/>
      <c r="L1806" s="202"/>
      <c r="M1806" s="202"/>
      <c r="N1806" s="202"/>
      <c r="O1806" s="202"/>
      <c r="P1806" s="202"/>
      <c r="R1806" s="202"/>
      <c r="S1806" s="190" t="str">
        <f t="shared" ref="S1806:CD1806" si="2752">S$23</f>
        <v>S$19</v>
      </c>
      <c r="T1806" s="190" t="str">
        <f t="shared" si="2752"/>
        <v>T$19</v>
      </c>
      <c r="U1806" s="190" t="str">
        <f t="shared" si="2752"/>
        <v>U$19</v>
      </c>
      <c r="V1806" s="190" t="str">
        <f t="shared" si="2752"/>
        <v>V$19</v>
      </c>
      <c r="W1806" s="190" t="str">
        <f t="shared" si="2752"/>
        <v>W$19</v>
      </c>
      <c r="X1806" s="190" t="str">
        <f t="shared" si="2752"/>
        <v>X$19</v>
      </c>
      <c r="Y1806" s="190" t="str">
        <f t="shared" si="2752"/>
        <v>Y$19</v>
      </c>
      <c r="Z1806" s="190" t="str">
        <f t="shared" si="2752"/>
        <v>Z$19</v>
      </c>
      <c r="AA1806" s="190" t="str">
        <f t="shared" si="2752"/>
        <v>AA$19</v>
      </c>
      <c r="AB1806" s="190" t="str">
        <f t="shared" si="2752"/>
        <v>AB$19</v>
      </c>
      <c r="AC1806" s="190" t="str">
        <f t="shared" si="2752"/>
        <v>AC$19</v>
      </c>
      <c r="AD1806" s="190" t="str">
        <f t="shared" si="2752"/>
        <v>AD$19</v>
      </c>
      <c r="AE1806" s="190" t="str">
        <f t="shared" si="2752"/>
        <v>AE$19</v>
      </c>
      <c r="AF1806" s="190" t="str">
        <f t="shared" si="2752"/>
        <v>AF$19</v>
      </c>
      <c r="AG1806" s="190" t="str">
        <f t="shared" si="2752"/>
        <v>AG$19</v>
      </c>
      <c r="AH1806" s="190" t="str">
        <f t="shared" si="2752"/>
        <v>AH$19</v>
      </c>
      <c r="AI1806" s="190" t="str">
        <f t="shared" si="2752"/>
        <v>AI$19</v>
      </c>
      <c r="AJ1806" s="190" t="str">
        <f t="shared" si="2752"/>
        <v>AJ$19</v>
      </c>
      <c r="AK1806" s="190" t="str">
        <f t="shared" si="2752"/>
        <v>AK$19</v>
      </c>
      <c r="AL1806" s="190" t="str">
        <f t="shared" si="2752"/>
        <v>AL$19</v>
      </c>
      <c r="AM1806" s="190" t="str">
        <f t="shared" si="2752"/>
        <v>AM$19</v>
      </c>
      <c r="AN1806" s="190" t="str">
        <f t="shared" si="2752"/>
        <v>AN$19</v>
      </c>
      <c r="AO1806" s="190" t="str">
        <f t="shared" si="2752"/>
        <v>AO$19</v>
      </c>
      <c r="AP1806" s="190" t="str">
        <f t="shared" si="2752"/>
        <v>AP$19</v>
      </c>
      <c r="AQ1806" s="190" t="str">
        <f t="shared" si="2752"/>
        <v>AQ$19</v>
      </c>
      <c r="AR1806" s="190" t="str">
        <f t="shared" si="2752"/>
        <v>AR$19</v>
      </c>
      <c r="AS1806" s="190" t="str">
        <f t="shared" si="2752"/>
        <v>AS$19</v>
      </c>
      <c r="AT1806" s="190" t="str">
        <f t="shared" si="2752"/>
        <v>AT$19</v>
      </c>
      <c r="AU1806" s="190" t="str">
        <f t="shared" si="2752"/>
        <v>AU$19</v>
      </c>
      <c r="AV1806" s="190" t="str">
        <f t="shared" si="2752"/>
        <v>AV$19</v>
      </c>
      <c r="AW1806" s="190" t="str">
        <f t="shared" si="2752"/>
        <v>AW$19</v>
      </c>
      <c r="AX1806" s="190" t="str">
        <f t="shared" si="2752"/>
        <v>AX$19</v>
      </c>
      <c r="AY1806" s="190" t="str">
        <f t="shared" si="2752"/>
        <v>AY$19</v>
      </c>
      <c r="AZ1806" s="190" t="str">
        <f t="shared" si="2752"/>
        <v>AZ$19</v>
      </c>
      <c r="BA1806" s="190" t="str">
        <f t="shared" si="2752"/>
        <v>BA$19</v>
      </c>
      <c r="BB1806" s="190" t="str">
        <f t="shared" si="2752"/>
        <v>BB$19</v>
      </c>
      <c r="BC1806" s="190" t="str">
        <f t="shared" si="2752"/>
        <v>BC$19</v>
      </c>
      <c r="BD1806" s="190" t="str">
        <f t="shared" si="2752"/>
        <v>BD$19</v>
      </c>
      <c r="BE1806" s="190" t="str">
        <f t="shared" si="2752"/>
        <v>BE$19</v>
      </c>
      <c r="BF1806" s="190" t="str">
        <f t="shared" si="2752"/>
        <v>BF$19</v>
      </c>
      <c r="BG1806" s="190" t="str">
        <f t="shared" si="2752"/>
        <v>BG$19</v>
      </c>
      <c r="BH1806" s="190" t="str">
        <f t="shared" si="2752"/>
        <v>BH$19</v>
      </c>
      <c r="BI1806" s="190" t="str">
        <f t="shared" si="2752"/>
        <v>BI$19</v>
      </c>
      <c r="BJ1806" s="190" t="str">
        <f t="shared" si="2752"/>
        <v>BJ$19</v>
      </c>
      <c r="BK1806" s="190" t="str">
        <f t="shared" si="2752"/>
        <v>BK$19</v>
      </c>
      <c r="BL1806" s="190" t="str">
        <f t="shared" si="2752"/>
        <v>BL$19</v>
      </c>
      <c r="BM1806" s="190" t="str">
        <f t="shared" si="2752"/>
        <v>BM$19</v>
      </c>
      <c r="BN1806" s="190" t="str">
        <f t="shared" si="2752"/>
        <v>BN$19</v>
      </c>
      <c r="BO1806" s="190" t="str">
        <f t="shared" si="2752"/>
        <v>BO$19</v>
      </c>
      <c r="BP1806" s="190" t="str">
        <f t="shared" si="2752"/>
        <v>BP$19</v>
      </c>
      <c r="BQ1806" s="190" t="str">
        <f t="shared" si="2752"/>
        <v>BQ$19</v>
      </c>
      <c r="BR1806" s="190" t="str">
        <f t="shared" si="2752"/>
        <v>BR$19</v>
      </c>
      <c r="BS1806" s="190" t="str">
        <f t="shared" si="2752"/>
        <v>BS$19</v>
      </c>
      <c r="BT1806" s="190" t="str">
        <f t="shared" si="2752"/>
        <v>BT$19</v>
      </c>
      <c r="BU1806" s="190" t="str">
        <f t="shared" si="2752"/>
        <v>BU$19</v>
      </c>
      <c r="BV1806" s="190" t="str">
        <f t="shared" si="2752"/>
        <v>BV$19</v>
      </c>
      <c r="BW1806" s="190" t="str">
        <f t="shared" si="2752"/>
        <v>BW$19</v>
      </c>
      <c r="BX1806" s="190" t="str">
        <f t="shared" si="2752"/>
        <v>BX$19</v>
      </c>
      <c r="BY1806" s="190" t="str">
        <f t="shared" si="2752"/>
        <v>BY$19</v>
      </c>
      <c r="BZ1806" s="190" t="str">
        <f t="shared" si="2752"/>
        <v>BZ$19</v>
      </c>
      <c r="CA1806" s="190" t="str">
        <f t="shared" si="2752"/>
        <v>CA$19</v>
      </c>
      <c r="CB1806" s="190" t="str">
        <f t="shared" si="2752"/>
        <v>CB$19</v>
      </c>
      <c r="CC1806" s="190" t="str">
        <f t="shared" si="2752"/>
        <v>CC$19</v>
      </c>
      <c r="CD1806" s="190" t="str">
        <f t="shared" si="2752"/>
        <v>CD$19</v>
      </c>
      <c r="CE1806" s="190" t="str">
        <f t="shared" ref="CE1806:CL1806" si="2753">CE$23</f>
        <v>CE$19</v>
      </c>
      <c r="CF1806" s="190" t="str">
        <f t="shared" si="2753"/>
        <v>CF$19</v>
      </c>
      <c r="CG1806" s="190" t="str">
        <f t="shared" si="2753"/>
        <v>CG$19</v>
      </c>
      <c r="CH1806" s="190" t="str">
        <f t="shared" si="2753"/>
        <v>CH$19</v>
      </c>
      <c r="CI1806" s="190" t="str">
        <f t="shared" si="2753"/>
        <v>CI$19</v>
      </c>
      <c r="CJ1806" s="190" t="str">
        <f t="shared" si="2753"/>
        <v>CJ$19</v>
      </c>
      <c r="CK1806" s="190" t="str">
        <f t="shared" si="2753"/>
        <v>CK$19</v>
      </c>
      <c r="CL1806" s="190" t="str">
        <f t="shared" si="2753"/>
        <v>CL$19</v>
      </c>
      <c r="CN1806" s="201"/>
      <c r="CO1806" s="190" t="str">
        <f t="shared" ref="CO1806:DL1806" si="2754">CO$23</f>
        <v>CO$19</v>
      </c>
      <c r="CP1806" s="190" t="str">
        <f t="shared" si="2754"/>
        <v>CP$19</v>
      </c>
      <c r="CQ1806" s="190" t="str">
        <f t="shared" si="2754"/>
        <v>CQ$19</v>
      </c>
      <c r="CR1806" s="190" t="str">
        <f t="shared" si="2754"/>
        <v>CR$19</v>
      </c>
      <c r="CS1806" s="190" t="str">
        <f t="shared" si="2754"/>
        <v>CS$19</v>
      </c>
      <c r="CT1806" s="190" t="str">
        <f t="shared" si="2754"/>
        <v>CT$19</v>
      </c>
      <c r="CU1806" s="190" t="str">
        <f t="shared" si="2754"/>
        <v>CU$19</v>
      </c>
      <c r="CV1806" s="190" t="str">
        <f t="shared" si="2754"/>
        <v>CV$19</v>
      </c>
      <c r="CW1806" s="190" t="str">
        <f t="shared" si="2754"/>
        <v>CW$19</v>
      </c>
      <c r="CX1806" s="190" t="str">
        <f t="shared" si="2754"/>
        <v>CX$19</v>
      </c>
      <c r="CY1806" s="190" t="str">
        <f t="shared" si="2754"/>
        <v>CY$19</v>
      </c>
      <c r="CZ1806" s="190" t="str">
        <f t="shared" si="2754"/>
        <v>CZ$19</v>
      </c>
      <c r="DA1806" s="190" t="str">
        <f t="shared" si="2754"/>
        <v>DA$19</v>
      </c>
      <c r="DB1806" s="190" t="str">
        <f t="shared" si="2754"/>
        <v>DB$19</v>
      </c>
      <c r="DC1806" s="190" t="str">
        <f t="shared" si="2754"/>
        <v>DC$19</v>
      </c>
      <c r="DD1806" s="190" t="str">
        <f t="shared" si="2754"/>
        <v>DD$19</v>
      </c>
      <c r="DE1806" s="190" t="str">
        <f t="shared" si="2754"/>
        <v>DE$19</v>
      </c>
      <c r="DF1806" s="190" t="str">
        <f t="shared" si="2754"/>
        <v>DF$19</v>
      </c>
      <c r="DG1806" s="190" t="str">
        <f t="shared" si="2754"/>
        <v>DG$19</v>
      </c>
      <c r="DH1806" s="190" t="str">
        <f t="shared" si="2754"/>
        <v>DH$19</v>
      </c>
      <c r="DI1806" s="190" t="str">
        <f t="shared" si="2754"/>
        <v>DI$19</v>
      </c>
      <c r="DJ1806" s="190" t="str">
        <f t="shared" si="2754"/>
        <v>DJ$19</v>
      </c>
      <c r="DK1806" s="190" t="str">
        <f t="shared" si="2754"/>
        <v>DK$19</v>
      </c>
      <c r="DL1806" s="190" t="str">
        <f t="shared" si="2754"/>
        <v>DL$19</v>
      </c>
    </row>
    <row r="1807" spans="1:116" x14ac:dyDescent="0.4">
      <c r="A1807" s="31" t="s">
        <v>218</v>
      </c>
      <c r="B1807" s="31" t="s">
        <v>243</v>
      </c>
      <c r="C1807" s="31"/>
      <c r="D1807" t="s">
        <v>532</v>
      </c>
      <c r="E1807" s="8" t="str">
        <f t="shared" ref="E1807:E1808" si="2755">ROW()&amp;" "&amp;D1807</f>
        <v>1807 FCLTA-F</v>
      </c>
      <c r="F1807" t="s">
        <v>536</v>
      </c>
      <c r="G1807" s="70" t="s">
        <v>531</v>
      </c>
      <c r="H1807" s="48"/>
      <c r="I1807" s="297"/>
      <c r="J1807" s="297"/>
      <c r="K1807" s="48"/>
      <c r="L1807" s="48"/>
      <c r="M1807" s="48"/>
      <c r="N1807" s="48"/>
      <c r="O1807" s="48"/>
      <c r="P1807" s="48"/>
      <c r="R1807" s="70"/>
      <c r="S1807" s="298"/>
      <c r="T1807" s="298"/>
      <c r="U1807" s="298"/>
      <c r="V1807" s="298"/>
      <c r="W1807" s="298"/>
      <c r="X1807" s="298"/>
      <c r="Y1807" s="298"/>
      <c r="Z1807" s="298"/>
      <c r="AA1807" s="298"/>
      <c r="AB1807" s="298"/>
      <c r="AC1807" s="298"/>
      <c r="AD1807" s="298"/>
      <c r="AE1807" s="298"/>
      <c r="AF1807" s="298"/>
      <c r="AG1807" s="298"/>
      <c r="AH1807" s="298"/>
      <c r="AI1807" s="298"/>
      <c r="AJ1807" s="298"/>
      <c r="AK1807" s="298"/>
      <c r="AL1807" s="298"/>
      <c r="AM1807" s="298"/>
      <c r="AN1807" s="298"/>
      <c r="AO1807" s="298"/>
      <c r="AP1807" s="298"/>
      <c r="AQ1807" s="298"/>
      <c r="AR1807" s="298"/>
      <c r="AS1807" s="298"/>
      <c r="AT1807" s="298"/>
      <c r="AU1807" s="298"/>
      <c r="AV1807" s="298"/>
      <c r="AW1807" s="298"/>
      <c r="AX1807" s="298"/>
      <c r="AY1807" s="298"/>
      <c r="AZ1807" s="298"/>
      <c r="BA1807" s="298"/>
      <c r="BB1807" s="298"/>
      <c r="BC1807" s="298"/>
      <c r="BD1807" s="298"/>
      <c r="BE1807" s="298"/>
      <c r="BF1807" s="298"/>
      <c r="BG1807" s="298"/>
      <c r="BH1807" s="298"/>
      <c r="BI1807" s="298"/>
      <c r="BJ1807" s="298"/>
      <c r="BK1807" s="298"/>
      <c r="BL1807" s="298"/>
      <c r="BM1807" s="298"/>
      <c r="BN1807" s="298"/>
      <c r="BO1807" s="298"/>
      <c r="BP1807" s="298"/>
      <c r="BQ1807" s="298"/>
      <c r="BR1807" s="298"/>
      <c r="BS1807" s="298"/>
      <c r="BT1807" s="298"/>
      <c r="BU1807" s="298"/>
      <c r="BV1807" s="298"/>
      <c r="BW1807" s="298"/>
      <c r="BX1807" s="298"/>
      <c r="BY1807" s="298"/>
      <c r="BZ1807" s="298"/>
      <c r="CA1807" s="298"/>
      <c r="CB1807" s="298"/>
      <c r="CC1807" s="298"/>
      <c r="CD1807" s="298"/>
      <c r="CE1807" s="298"/>
      <c r="CF1807" s="298"/>
      <c r="CG1807" s="298"/>
      <c r="CH1807" s="298"/>
      <c r="CI1807" s="298"/>
      <c r="CJ1807" s="298"/>
      <c r="CK1807" s="298"/>
      <c r="CL1807" s="298"/>
      <c r="CN1807" s="297"/>
      <c r="CO1807" s="298"/>
      <c r="CP1807" s="298"/>
      <c r="CQ1807" s="298"/>
      <c r="CR1807" s="298"/>
      <c r="CS1807" s="298"/>
      <c r="CT1807" s="298"/>
      <c r="CU1807" s="298"/>
      <c r="CV1807" s="298"/>
      <c r="CW1807" s="298"/>
      <c r="CX1807" s="298"/>
      <c r="CY1807" s="298"/>
      <c r="CZ1807" s="298"/>
      <c r="DA1807" s="298"/>
      <c r="DB1807" s="298"/>
      <c r="DC1807" s="298"/>
      <c r="DD1807" s="298"/>
      <c r="DE1807" s="298"/>
      <c r="DF1807" s="298"/>
      <c r="DG1807" s="298"/>
      <c r="DH1807" s="298"/>
      <c r="DI1807" s="298"/>
      <c r="DJ1807" s="298"/>
      <c r="DK1807" s="298"/>
      <c r="DL1807" s="298"/>
    </row>
    <row r="1808" spans="1:116" x14ac:dyDescent="0.4">
      <c r="B1808" t="str">
        <f>E1808</f>
        <v>1808 FCLTA-F</v>
      </c>
      <c r="C1808" t="s">
        <v>240</v>
      </c>
      <c r="D1808" t="s">
        <v>532</v>
      </c>
      <c r="E1808" s="8" t="str">
        <f t="shared" si="2755"/>
        <v>1808 FCLTA-F</v>
      </c>
      <c r="G1808" s="125" t="str">
        <f>"Net fixed asset - "&amp;(SUBSTITUTE(G1807,":",""))</f>
        <v>Net fixed asset - Fixed constant current asset</v>
      </c>
      <c r="J1808" s="74">
        <v>1000</v>
      </c>
      <c r="K1808" s="53">
        <f t="shared" ref="K1808:P1808" si="2756">SUMIF($4:$4,K$2,1808:1808)</f>
        <v>1000</v>
      </c>
      <c r="L1808" s="53">
        <f t="shared" si="2756"/>
        <v>1000</v>
      </c>
      <c r="M1808" s="53">
        <f t="shared" si="2756"/>
        <v>1000</v>
      </c>
      <c r="N1808" s="53">
        <f t="shared" si="2756"/>
        <v>1000</v>
      </c>
      <c r="O1808" s="53">
        <f t="shared" si="2756"/>
        <v>1000</v>
      </c>
      <c r="P1808" s="53">
        <f t="shared" si="2756"/>
        <v>1000</v>
      </c>
      <c r="R1808" s="24">
        <f>$J1808</f>
        <v>1000</v>
      </c>
      <c r="S1808" s="80">
        <f>R1808</f>
        <v>1000</v>
      </c>
      <c r="T1808" s="80">
        <f t="shared" ref="T1808" si="2757">S1808</f>
        <v>1000</v>
      </c>
      <c r="U1808" s="80">
        <f t="shared" ref="U1808" si="2758">T1808</f>
        <v>1000</v>
      </c>
      <c r="V1808" s="80">
        <f t="shared" ref="V1808" si="2759">U1808</f>
        <v>1000</v>
      </c>
      <c r="W1808" s="80">
        <f t="shared" ref="W1808" si="2760">V1808</f>
        <v>1000</v>
      </c>
      <c r="X1808" s="80">
        <f t="shared" ref="X1808" si="2761">W1808</f>
        <v>1000</v>
      </c>
      <c r="Y1808" s="80">
        <f t="shared" ref="Y1808" si="2762">X1808</f>
        <v>1000</v>
      </c>
      <c r="Z1808" s="80">
        <f t="shared" ref="Z1808" si="2763">Y1808</f>
        <v>1000</v>
      </c>
      <c r="AA1808" s="80">
        <f t="shared" ref="AA1808" si="2764">Z1808</f>
        <v>1000</v>
      </c>
      <c r="AB1808" s="80">
        <f t="shared" ref="AB1808" si="2765">AA1808</f>
        <v>1000</v>
      </c>
      <c r="AC1808" s="80">
        <f t="shared" ref="AC1808" si="2766">AB1808</f>
        <v>1000</v>
      </c>
      <c r="AD1808" s="80">
        <f t="shared" ref="AD1808" si="2767">AC1808</f>
        <v>1000</v>
      </c>
      <c r="AE1808" s="80">
        <f t="shared" ref="AE1808" si="2768">AD1808</f>
        <v>1000</v>
      </c>
      <c r="AF1808" s="80">
        <f t="shared" ref="AF1808" si="2769">AE1808</f>
        <v>1000</v>
      </c>
      <c r="AG1808" s="80">
        <f t="shared" ref="AG1808" si="2770">AF1808</f>
        <v>1000</v>
      </c>
      <c r="AH1808" s="80">
        <f t="shared" ref="AH1808" si="2771">AG1808</f>
        <v>1000</v>
      </c>
      <c r="AI1808" s="80">
        <f t="shared" ref="AI1808" si="2772">AH1808</f>
        <v>1000</v>
      </c>
      <c r="AJ1808" s="80">
        <f t="shared" ref="AJ1808" si="2773">AI1808</f>
        <v>1000</v>
      </c>
      <c r="AK1808" s="80">
        <f t="shared" ref="AK1808" si="2774">AJ1808</f>
        <v>1000</v>
      </c>
      <c r="AL1808" s="80">
        <f t="shared" ref="AL1808" si="2775">AK1808</f>
        <v>1000</v>
      </c>
      <c r="AM1808" s="80">
        <f t="shared" ref="AM1808" si="2776">AL1808</f>
        <v>1000</v>
      </c>
      <c r="AN1808" s="80">
        <f t="shared" ref="AN1808" si="2777">AM1808</f>
        <v>1000</v>
      </c>
      <c r="AO1808" s="80">
        <f t="shared" ref="AO1808" si="2778">AN1808</f>
        <v>1000</v>
      </c>
      <c r="AP1808" s="80">
        <f t="shared" ref="AP1808" si="2779">AO1808</f>
        <v>1000</v>
      </c>
      <c r="AQ1808" s="80">
        <f t="shared" ref="AQ1808" si="2780">AP1808</f>
        <v>1000</v>
      </c>
      <c r="AR1808" s="80">
        <f t="shared" ref="AR1808" si="2781">AQ1808</f>
        <v>1000</v>
      </c>
      <c r="AS1808" s="80">
        <f t="shared" ref="AS1808" si="2782">AR1808</f>
        <v>1000</v>
      </c>
      <c r="AT1808" s="80">
        <f t="shared" ref="AT1808" si="2783">AS1808</f>
        <v>1000</v>
      </c>
      <c r="AU1808" s="80">
        <f t="shared" ref="AU1808" si="2784">AT1808</f>
        <v>1000</v>
      </c>
      <c r="AV1808" s="80">
        <f t="shared" ref="AV1808" si="2785">AU1808</f>
        <v>1000</v>
      </c>
      <c r="AW1808" s="80">
        <f t="shared" ref="AW1808" si="2786">AV1808</f>
        <v>1000</v>
      </c>
      <c r="AX1808" s="80">
        <f t="shared" ref="AX1808" si="2787">AW1808</f>
        <v>1000</v>
      </c>
      <c r="AY1808" s="80">
        <f t="shared" ref="AY1808" si="2788">AX1808</f>
        <v>1000</v>
      </c>
      <c r="AZ1808" s="80">
        <f t="shared" ref="AZ1808" si="2789">AY1808</f>
        <v>1000</v>
      </c>
      <c r="BA1808" s="80">
        <f t="shared" ref="BA1808" si="2790">AZ1808</f>
        <v>1000</v>
      </c>
      <c r="BB1808" s="80">
        <f t="shared" ref="BB1808" si="2791">BA1808</f>
        <v>1000</v>
      </c>
      <c r="BC1808" s="80">
        <f t="shared" ref="BC1808" si="2792">BB1808</f>
        <v>1000</v>
      </c>
      <c r="BD1808" s="80">
        <f t="shared" ref="BD1808" si="2793">BC1808</f>
        <v>1000</v>
      </c>
      <c r="BE1808" s="80">
        <f t="shared" ref="BE1808" si="2794">BD1808</f>
        <v>1000</v>
      </c>
      <c r="BF1808" s="80">
        <f t="shared" ref="BF1808" si="2795">BE1808</f>
        <v>1000</v>
      </c>
      <c r="BG1808" s="80">
        <f t="shared" ref="BG1808" si="2796">BF1808</f>
        <v>1000</v>
      </c>
      <c r="BH1808" s="80">
        <f t="shared" ref="BH1808" si="2797">BG1808</f>
        <v>1000</v>
      </c>
      <c r="BI1808" s="80">
        <f t="shared" ref="BI1808" si="2798">BH1808</f>
        <v>1000</v>
      </c>
      <c r="BJ1808" s="80">
        <f t="shared" ref="BJ1808" si="2799">BI1808</f>
        <v>1000</v>
      </c>
      <c r="BK1808" s="80">
        <f t="shared" ref="BK1808" si="2800">BJ1808</f>
        <v>1000</v>
      </c>
      <c r="BL1808" s="80">
        <f t="shared" ref="BL1808" si="2801">BK1808</f>
        <v>1000</v>
      </c>
      <c r="BM1808" s="80">
        <f t="shared" ref="BM1808" si="2802">BL1808</f>
        <v>1000</v>
      </c>
      <c r="BN1808" s="80">
        <f t="shared" ref="BN1808" si="2803">BM1808</f>
        <v>1000</v>
      </c>
      <c r="BO1808" s="80">
        <f t="shared" ref="BO1808" si="2804">BN1808</f>
        <v>1000</v>
      </c>
      <c r="BP1808" s="80">
        <f t="shared" ref="BP1808" si="2805">BO1808</f>
        <v>1000</v>
      </c>
      <c r="BQ1808" s="80">
        <f t="shared" ref="BQ1808" si="2806">BP1808</f>
        <v>1000</v>
      </c>
      <c r="BR1808" s="80">
        <f t="shared" ref="BR1808" si="2807">BQ1808</f>
        <v>1000</v>
      </c>
      <c r="BS1808" s="80">
        <f t="shared" ref="BS1808" si="2808">BR1808</f>
        <v>1000</v>
      </c>
      <c r="BT1808" s="80">
        <f t="shared" ref="BT1808" si="2809">BS1808</f>
        <v>1000</v>
      </c>
      <c r="BU1808" s="80">
        <f t="shared" ref="BU1808" si="2810">BT1808</f>
        <v>1000</v>
      </c>
      <c r="BV1808" s="80">
        <f t="shared" ref="BV1808" si="2811">BU1808</f>
        <v>1000</v>
      </c>
      <c r="BW1808" s="80">
        <f t="shared" ref="BW1808" si="2812">BV1808</f>
        <v>1000</v>
      </c>
      <c r="BX1808" s="80">
        <f t="shared" ref="BX1808" si="2813">BW1808</f>
        <v>1000</v>
      </c>
      <c r="BY1808" s="80">
        <f t="shared" ref="BY1808" si="2814">BX1808</f>
        <v>1000</v>
      </c>
      <c r="BZ1808" s="80">
        <f t="shared" ref="BZ1808" si="2815">BY1808</f>
        <v>1000</v>
      </c>
      <c r="CA1808" s="80">
        <f t="shared" ref="CA1808" si="2816">BZ1808</f>
        <v>1000</v>
      </c>
      <c r="CB1808" s="80">
        <f t="shared" ref="CB1808" si="2817">CA1808</f>
        <v>1000</v>
      </c>
      <c r="CC1808" s="80">
        <f t="shared" ref="CC1808" si="2818">CB1808</f>
        <v>1000</v>
      </c>
      <c r="CD1808" s="80">
        <f t="shared" ref="CD1808" si="2819">CC1808</f>
        <v>1000</v>
      </c>
      <c r="CE1808" s="80">
        <f t="shared" ref="CE1808" si="2820">CD1808</f>
        <v>1000</v>
      </c>
      <c r="CF1808" s="80">
        <f t="shared" ref="CF1808" si="2821">CE1808</f>
        <v>1000</v>
      </c>
      <c r="CG1808" s="80">
        <f t="shared" ref="CG1808" si="2822">CF1808</f>
        <v>1000</v>
      </c>
      <c r="CH1808" s="80">
        <f t="shared" ref="CH1808" si="2823">CG1808</f>
        <v>1000</v>
      </c>
      <c r="CI1808" s="80">
        <f t="shared" ref="CI1808" si="2824">CH1808</f>
        <v>1000</v>
      </c>
      <c r="CJ1808" s="80">
        <f t="shared" ref="CJ1808" si="2825">CI1808</f>
        <v>1000</v>
      </c>
      <c r="CK1808" s="80">
        <f t="shared" ref="CK1808" si="2826">CJ1808</f>
        <v>1000</v>
      </c>
      <c r="CL1808" s="80">
        <f t="shared" ref="CL1808" si="2827">CK1808</f>
        <v>1000</v>
      </c>
      <c r="CN1808" s="74">
        <f>J1808</f>
        <v>1000</v>
      </c>
      <c r="CO1808" s="80">
        <f t="shared" ref="CO1808" si="2828">CN1808</f>
        <v>1000</v>
      </c>
      <c r="CP1808" s="80">
        <f t="shared" ref="CP1808" si="2829">CO1808</f>
        <v>1000</v>
      </c>
      <c r="CQ1808" s="80">
        <f t="shared" ref="CQ1808" si="2830">CP1808</f>
        <v>1000</v>
      </c>
      <c r="CR1808" s="80">
        <f t="shared" ref="CR1808" si="2831">CQ1808</f>
        <v>1000</v>
      </c>
      <c r="CS1808" s="80">
        <f t="shared" ref="CS1808" si="2832">CR1808</f>
        <v>1000</v>
      </c>
      <c r="CT1808" s="80">
        <f t="shared" ref="CT1808" si="2833">CS1808</f>
        <v>1000</v>
      </c>
      <c r="CU1808" s="80">
        <f t="shared" ref="CU1808" si="2834">CT1808</f>
        <v>1000</v>
      </c>
      <c r="CV1808" s="80">
        <f t="shared" ref="CV1808" si="2835">CU1808</f>
        <v>1000</v>
      </c>
      <c r="CW1808" s="80">
        <f t="shared" ref="CW1808" si="2836">CV1808</f>
        <v>1000</v>
      </c>
      <c r="CX1808" s="80">
        <f t="shared" ref="CX1808" si="2837">CW1808</f>
        <v>1000</v>
      </c>
      <c r="CY1808" s="80">
        <f t="shared" ref="CY1808" si="2838">CX1808</f>
        <v>1000</v>
      </c>
      <c r="CZ1808" s="80">
        <f t="shared" ref="CZ1808" si="2839">CY1808</f>
        <v>1000</v>
      </c>
      <c r="DA1808" s="80">
        <f t="shared" ref="DA1808" si="2840">CZ1808</f>
        <v>1000</v>
      </c>
      <c r="DB1808" s="80">
        <f t="shared" ref="DB1808" si="2841">DA1808</f>
        <v>1000</v>
      </c>
      <c r="DC1808" s="80">
        <f t="shared" ref="DC1808" si="2842">DB1808</f>
        <v>1000</v>
      </c>
      <c r="DD1808" s="80">
        <f t="shared" ref="DD1808" si="2843">DC1808</f>
        <v>1000</v>
      </c>
      <c r="DE1808" s="80">
        <f t="shared" ref="DE1808" si="2844">DD1808</f>
        <v>1000</v>
      </c>
      <c r="DF1808" s="80">
        <f t="shared" ref="DF1808" si="2845">DE1808</f>
        <v>1000</v>
      </c>
      <c r="DG1808" s="80">
        <f t="shared" ref="DG1808" si="2846">DF1808</f>
        <v>1000</v>
      </c>
      <c r="DH1808" s="80">
        <f t="shared" ref="DH1808" si="2847">DG1808</f>
        <v>1000</v>
      </c>
      <c r="DI1808" s="80">
        <f t="shared" ref="DI1808" si="2848">DH1808</f>
        <v>1000</v>
      </c>
      <c r="DJ1808" s="80">
        <f t="shared" ref="DJ1808" si="2849">DI1808</f>
        <v>1000</v>
      </c>
      <c r="DK1808" s="80">
        <f t="shared" ref="DK1808:DL1808" si="2850">DJ1808</f>
        <v>1000</v>
      </c>
      <c r="DL1808" s="80">
        <f t="shared" si="2850"/>
        <v>1000</v>
      </c>
    </row>
    <row r="1809" spans="1:116" x14ac:dyDescent="0.4">
      <c r="D1809" t="s">
        <v>532</v>
      </c>
      <c r="E1809" s="8" t="str">
        <f>ROW()&amp;" "&amp;D1809</f>
        <v>1809 FCLTA-F</v>
      </c>
      <c r="G1809" s="126"/>
      <c r="H1809" s="27"/>
      <c r="I1809" s="77"/>
      <c r="J1809" s="77"/>
      <c r="K1809" s="28"/>
      <c r="L1809" s="28"/>
      <c r="M1809" s="28"/>
      <c r="N1809" s="28"/>
      <c r="O1809" s="28"/>
      <c r="P1809" s="28"/>
      <c r="R1809" s="33"/>
      <c r="S1809" s="77"/>
      <c r="T1809" s="77"/>
      <c r="U1809" s="77"/>
      <c r="V1809" s="77"/>
      <c r="W1809" s="77"/>
      <c r="X1809" s="77"/>
      <c r="Y1809" s="77"/>
      <c r="Z1809" s="77"/>
      <c r="AA1809" s="77"/>
      <c r="AB1809" s="77"/>
      <c r="AC1809" s="77"/>
      <c r="AD1809" s="77"/>
      <c r="AE1809" s="77"/>
      <c r="AF1809" s="77"/>
      <c r="AG1809" s="77"/>
      <c r="AH1809" s="77"/>
      <c r="AI1809" s="77"/>
      <c r="AJ1809" s="77"/>
      <c r="AK1809" s="77"/>
      <c r="AL1809" s="77"/>
      <c r="AM1809" s="77"/>
      <c r="AN1809" s="77"/>
      <c r="AO1809" s="77"/>
      <c r="AP1809" s="77"/>
      <c r="AQ1809" s="77"/>
      <c r="AR1809" s="77"/>
      <c r="AS1809" s="77"/>
      <c r="AT1809" s="77"/>
      <c r="AU1809" s="77"/>
      <c r="AV1809" s="77"/>
      <c r="AW1809" s="77"/>
      <c r="AX1809" s="77"/>
      <c r="AY1809" s="77"/>
      <c r="AZ1809" s="77"/>
      <c r="BA1809" s="77"/>
      <c r="BB1809" s="77"/>
      <c r="BC1809" s="77"/>
      <c r="BD1809" s="77"/>
      <c r="BE1809" s="77"/>
      <c r="BF1809" s="77"/>
      <c r="BG1809" s="77"/>
      <c r="BH1809" s="77"/>
      <c r="BI1809" s="77"/>
      <c r="BJ1809" s="77"/>
      <c r="BK1809" s="77"/>
      <c r="BL1809" s="77"/>
      <c r="BM1809" s="77"/>
      <c r="BN1809" s="77"/>
      <c r="BO1809" s="77"/>
      <c r="BP1809" s="77"/>
      <c r="BQ1809" s="77"/>
      <c r="BR1809" s="77"/>
      <c r="BS1809" s="77"/>
      <c r="BT1809" s="77"/>
      <c r="BU1809" s="77"/>
      <c r="BV1809" s="77"/>
      <c r="BW1809" s="77"/>
      <c r="BX1809" s="77"/>
      <c r="BY1809" s="77"/>
      <c r="BZ1809" s="77"/>
      <c r="CA1809" s="77"/>
      <c r="CB1809" s="77"/>
      <c r="CC1809" s="77"/>
      <c r="CD1809" s="77"/>
      <c r="CE1809" s="77"/>
      <c r="CF1809" s="77"/>
      <c r="CG1809" s="77"/>
      <c r="CH1809" s="77"/>
      <c r="CI1809" s="77"/>
      <c r="CJ1809" s="77"/>
      <c r="CK1809" s="77"/>
      <c r="CL1809" s="77"/>
      <c r="CN1809" s="77"/>
      <c r="CO1809" s="77"/>
      <c r="CP1809" s="77"/>
      <c r="CQ1809" s="77"/>
      <c r="CR1809" s="77"/>
      <c r="CS1809" s="77"/>
      <c r="CT1809" s="77"/>
      <c r="CU1809" s="77"/>
      <c r="CV1809" s="77"/>
      <c r="CW1809" s="77"/>
      <c r="CX1809" s="77"/>
      <c r="CY1809" s="77"/>
      <c r="CZ1809" s="77"/>
      <c r="DA1809" s="77"/>
      <c r="DB1809" s="77"/>
      <c r="DC1809" s="77"/>
      <c r="DD1809" s="77"/>
      <c r="DE1809" s="77"/>
      <c r="DF1809" s="77"/>
      <c r="DG1809" s="77"/>
      <c r="DH1809" s="77"/>
      <c r="DI1809" s="77"/>
      <c r="DJ1809" s="77"/>
      <c r="DK1809" s="77"/>
      <c r="DL1809" s="77"/>
    </row>
    <row r="1810" spans="1:116" x14ac:dyDescent="0.4">
      <c r="C1810" t="s">
        <v>235</v>
      </c>
      <c r="D1810" t="s">
        <v>532</v>
      </c>
      <c r="E1810" s="8" t="str">
        <f>ROW()&amp;" "&amp;D1810</f>
        <v>1810 FCLTA-F</v>
      </c>
      <c r="G1810" s="125" t="str">
        <f>"Sale/(purchase) of "&amp;G1808</f>
        <v>Sale/(purchase) of Net fixed asset - Fixed constant current asset</v>
      </c>
      <c r="I1810" s="74"/>
      <c r="J1810" s="74"/>
      <c r="K1810" s="53">
        <f t="shared" ref="K1810:P1810" si="2851">SUMIF($3:$3,K$2,1810:1810)</f>
        <v>0</v>
      </c>
      <c r="L1810" s="53">
        <f t="shared" si="2851"/>
        <v>0</v>
      </c>
      <c r="M1810" s="53">
        <f t="shared" si="2851"/>
        <v>0</v>
      </c>
      <c r="N1810" s="53">
        <f t="shared" si="2851"/>
        <v>0</v>
      </c>
      <c r="O1810" s="53">
        <f t="shared" si="2851"/>
        <v>0</v>
      </c>
      <c r="P1810" s="53">
        <f t="shared" si="2851"/>
        <v>0</v>
      </c>
      <c r="R1810" s="24"/>
      <c r="S1810" s="80">
        <f>R1808-S1808</f>
        <v>0</v>
      </c>
      <c r="T1810" s="80">
        <f t="shared" ref="T1810" si="2852">S1808-T1808</f>
        <v>0</v>
      </c>
      <c r="U1810" s="80">
        <f t="shared" ref="U1810" si="2853">T1808-U1808</f>
        <v>0</v>
      </c>
      <c r="V1810" s="80">
        <f t="shared" ref="V1810" si="2854">U1808-V1808</f>
        <v>0</v>
      </c>
      <c r="W1810" s="80">
        <f t="shared" ref="W1810" si="2855">V1808-W1808</f>
        <v>0</v>
      </c>
      <c r="X1810" s="80">
        <f t="shared" ref="X1810" si="2856">W1808-X1808</f>
        <v>0</v>
      </c>
      <c r="Y1810" s="80">
        <f t="shared" ref="Y1810" si="2857">X1808-Y1808</f>
        <v>0</v>
      </c>
      <c r="Z1810" s="80">
        <f t="shared" ref="Z1810" si="2858">Y1808-Z1808</f>
        <v>0</v>
      </c>
      <c r="AA1810" s="80">
        <f t="shared" ref="AA1810" si="2859">Z1808-AA1808</f>
        <v>0</v>
      </c>
      <c r="AB1810" s="80">
        <f t="shared" ref="AB1810" si="2860">AA1808-AB1808</f>
        <v>0</v>
      </c>
      <c r="AC1810" s="80">
        <f t="shared" ref="AC1810" si="2861">AB1808-AC1808</f>
        <v>0</v>
      </c>
      <c r="AD1810" s="80">
        <f t="shared" ref="AD1810" si="2862">AC1808-AD1808</f>
        <v>0</v>
      </c>
      <c r="AE1810" s="80">
        <f t="shared" ref="AE1810" si="2863">AD1808-AE1808</f>
        <v>0</v>
      </c>
      <c r="AF1810" s="80">
        <f t="shared" ref="AF1810" si="2864">AE1808-AF1808</f>
        <v>0</v>
      </c>
      <c r="AG1810" s="80">
        <f t="shared" ref="AG1810" si="2865">AF1808-AG1808</f>
        <v>0</v>
      </c>
      <c r="AH1810" s="80">
        <f t="shared" ref="AH1810" si="2866">AG1808-AH1808</f>
        <v>0</v>
      </c>
      <c r="AI1810" s="80">
        <f t="shared" ref="AI1810" si="2867">AH1808-AI1808</f>
        <v>0</v>
      </c>
      <c r="AJ1810" s="80">
        <f t="shared" ref="AJ1810" si="2868">AI1808-AJ1808</f>
        <v>0</v>
      </c>
      <c r="AK1810" s="80">
        <f t="shared" ref="AK1810" si="2869">AJ1808-AK1808</f>
        <v>0</v>
      </c>
      <c r="AL1810" s="80">
        <f t="shared" ref="AL1810" si="2870">AK1808-AL1808</f>
        <v>0</v>
      </c>
      <c r="AM1810" s="80">
        <f t="shared" ref="AM1810" si="2871">AL1808-AM1808</f>
        <v>0</v>
      </c>
      <c r="AN1810" s="80">
        <f t="shared" ref="AN1810" si="2872">AM1808-AN1808</f>
        <v>0</v>
      </c>
      <c r="AO1810" s="80">
        <f t="shared" ref="AO1810" si="2873">AN1808-AO1808</f>
        <v>0</v>
      </c>
      <c r="AP1810" s="80">
        <f t="shared" ref="AP1810" si="2874">AO1808-AP1808</f>
        <v>0</v>
      </c>
      <c r="AQ1810" s="80">
        <f t="shared" ref="AQ1810" si="2875">AP1808-AQ1808</f>
        <v>0</v>
      </c>
      <c r="AR1810" s="80">
        <f t="shared" ref="AR1810" si="2876">AQ1808-AR1808</f>
        <v>0</v>
      </c>
      <c r="AS1810" s="80">
        <f t="shared" ref="AS1810" si="2877">AR1808-AS1808</f>
        <v>0</v>
      </c>
      <c r="AT1810" s="80">
        <f t="shared" ref="AT1810" si="2878">AS1808-AT1808</f>
        <v>0</v>
      </c>
      <c r="AU1810" s="80">
        <f t="shared" ref="AU1810" si="2879">AT1808-AU1808</f>
        <v>0</v>
      </c>
      <c r="AV1810" s="80">
        <f t="shared" ref="AV1810" si="2880">AU1808-AV1808</f>
        <v>0</v>
      </c>
      <c r="AW1810" s="80">
        <f t="shared" ref="AW1810" si="2881">AV1808-AW1808</f>
        <v>0</v>
      </c>
      <c r="AX1810" s="80">
        <f t="shared" ref="AX1810" si="2882">AW1808-AX1808</f>
        <v>0</v>
      </c>
      <c r="AY1810" s="80">
        <f t="shared" ref="AY1810" si="2883">AX1808-AY1808</f>
        <v>0</v>
      </c>
      <c r="AZ1810" s="80">
        <f t="shared" ref="AZ1810" si="2884">AY1808-AZ1808</f>
        <v>0</v>
      </c>
      <c r="BA1810" s="80">
        <f t="shared" ref="BA1810" si="2885">AZ1808-BA1808</f>
        <v>0</v>
      </c>
      <c r="BB1810" s="80">
        <f t="shared" ref="BB1810" si="2886">BA1808-BB1808</f>
        <v>0</v>
      </c>
      <c r="BC1810" s="80">
        <f t="shared" ref="BC1810" si="2887">BB1808-BC1808</f>
        <v>0</v>
      </c>
      <c r="BD1810" s="80">
        <f t="shared" ref="BD1810" si="2888">BC1808-BD1808</f>
        <v>0</v>
      </c>
      <c r="BE1810" s="80">
        <f t="shared" ref="BE1810" si="2889">BD1808-BE1808</f>
        <v>0</v>
      </c>
      <c r="BF1810" s="80">
        <f t="shared" ref="BF1810" si="2890">BE1808-BF1808</f>
        <v>0</v>
      </c>
      <c r="BG1810" s="80">
        <f t="shared" ref="BG1810" si="2891">BF1808-BG1808</f>
        <v>0</v>
      </c>
      <c r="BH1810" s="80">
        <f t="shared" ref="BH1810" si="2892">BG1808-BH1808</f>
        <v>0</v>
      </c>
      <c r="BI1810" s="80">
        <f t="shared" ref="BI1810" si="2893">BH1808-BI1808</f>
        <v>0</v>
      </c>
      <c r="BJ1810" s="80">
        <f t="shared" ref="BJ1810" si="2894">BI1808-BJ1808</f>
        <v>0</v>
      </c>
      <c r="BK1810" s="80">
        <f t="shared" ref="BK1810" si="2895">BJ1808-BK1808</f>
        <v>0</v>
      </c>
      <c r="BL1810" s="80">
        <f t="shared" ref="BL1810" si="2896">BK1808-BL1808</f>
        <v>0</v>
      </c>
      <c r="BM1810" s="80">
        <f t="shared" ref="BM1810" si="2897">BL1808-BM1808</f>
        <v>0</v>
      </c>
      <c r="BN1810" s="80">
        <f t="shared" ref="BN1810" si="2898">BM1808-BN1808</f>
        <v>0</v>
      </c>
      <c r="BO1810" s="80">
        <f t="shared" ref="BO1810" si="2899">BN1808-BO1808</f>
        <v>0</v>
      </c>
      <c r="BP1810" s="80">
        <f t="shared" ref="BP1810" si="2900">BO1808-BP1808</f>
        <v>0</v>
      </c>
      <c r="BQ1810" s="80">
        <f t="shared" ref="BQ1810" si="2901">BP1808-BQ1808</f>
        <v>0</v>
      </c>
      <c r="BR1810" s="80">
        <f t="shared" ref="BR1810" si="2902">BQ1808-BR1808</f>
        <v>0</v>
      </c>
      <c r="BS1810" s="80">
        <f t="shared" ref="BS1810" si="2903">BR1808-BS1808</f>
        <v>0</v>
      </c>
      <c r="BT1810" s="80">
        <f t="shared" ref="BT1810" si="2904">BS1808-BT1808</f>
        <v>0</v>
      </c>
      <c r="BU1810" s="80">
        <f t="shared" ref="BU1810" si="2905">BT1808-BU1808</f>
        <v>0</v>
      </c>
      <c r="BV1810" s="80">
        <f t="shared" ref="BV1810" si="2906">BU1808-BV1808</f>
        <v>0</v>
      </c>
      <c r="BW1810" s="80">
        <f t="shared" ref="BW1810" si="2907">BV1808-BW1808</f>
        <v>0</v>
      </c>
      <c r="BX1810" s="80">
        <f t="shared" ref="BX1810" si="2908">BW1808-BX1808</f>
        <v>0</v>
      </c>
      <c r="BY1810" s="80">
        <f t="shared" ref="BY1810" si="2909">BX1808-BY1808</f>
        <v>0</v>
      </c>
      <c r="BZ1810" s="80">
        <f t="shared" ref="BZ1810" si="2910">BY1808-BZ1808</f>
        <v>0</v>
      </c>
      <c r="CA1810" s="80">
        <f t="shared" ref="CA1810" si="2911">BZ1808-CA1808</f>
        <v>0</v>
      </c>
      <c r="CB1810" s="80">
        <f t="shared" ref="CB1810" si="2912">CA1808-CB1808</f>
        <v>0</v>
      </c>
      <c r="CC1810" s="80">
        <f t="shared" ref="CC1810" si="2913">CB1808-CC1808</f>
        <v>0</v>
      </c>
      <c r="CD1810" s="80">
        <f t="shared" ref="CD1810" si="2914">CC1808-CD1808</f>
        <v>0</v>
      </c>
      <c r="CE1810" s="80">
        <f t="shared" ref="CE1810" si="2915">CD1808-CE1808</f>
        <v>0</v>
      </c>
      <c r="CF1810" s="80">
        <f t="shared" ref="CF1810" si="2916">CE1808-CF1808</f>
        <v>0</v>
      </c>
      <c r="CG1810" s="80">
        <f t="shared" ref="CG1810" si="2917">CF1808-CG1808</f>
        <v>0</v>
      </c>
      <c r="CH1810" s="80">
        <f t="shared" ref="CH1810" si="2918">CG1808-CH1808</f>
        <v>0</v>
      </c>
      <c r="CI1810" s="80">
        <f t="shared" ref="CI1810" si="2919">CH1808-CI1808</f>
        <v>0</v>
      </c>
      <c r="CJ1810" s="80">
        <f t="shared" ref="CJ1810" si="2920">CI1808-CJ1808</f>
        <v>0</v>
      </c>
      <c r="CK1810" s="80">
        <f t="shared" ref="CK1810" si="2921">CJ1808-CK1808</f>
        <v>0</v>
      </c>
      <c r="CL1810" s="80">
        <f t="shared" ref="CL1810" si="2922">CK1808-CL1808</f>
        <v>0</v>
      </c>
      <c r="CN1810" s="74"/>
      <c r="CO1810" s="80">
        <f t="shared" ref="CO1810" si="2923">CN1808-CO1808</f>
        <v>0</v>
      </c>
      <c r="CP1810" s="80">
        <f t="shared" ref="CP1810" si="2924">CO1808-CP1808</f>
        <v>0</v>
      </c>
      <c r="CQ1810" s="80">
        <f t="shared" ref="CQ1810" si="2925">CP1808-CQ1808</f>
        <v>0</v>
      </c>
      <c r="CR1810" s="80">
        <f t="shared" ref="CR1810" si="2926">CQ1808-CR1808</f>
        <v>0</v>
      </c>
      <c r="CS1810" s="80">
        <f t="shared" ref="CS1810" si="2927">CR1808-CS1808</f>
        <v>0</v>
      </c>
      <c r="CT1810" s="80">
        <f t="shared" ref="CT1810" si="2928">CS1808-CT1808</f>
        <v>0</v>
      </c>
      <c r="CU1810" s="80">
        <f t="shared" ref="CU1810" si="2929">CT1808-CU1808</f>
        <v>0</v>
      </c>
      <c r="CV1810" s="80">
        <f t="shared" ref="CV1810" si="2930">CU1808-CV1808</f>
        <v>0</v>
      </c>
      <c r="CW1810" s="80">
        <f t="shared" ref="CW1810" si="2931">CV1808-CW1808</f>
        <v>0</v>
      </c>
      <c r="CX1810" s="80">
        <f t="shared" ref="CX1810" si="2932">CW1808-CX1808</f>
        <v>0</v>
      </c>
      <c r="CY1810" s="80">
        <f t="shared" ref="CY1810" si="2933">CX1808-CY1808</f>
        <v>0</v>
      </c>
      <c r="CZ1810" s="80">
        <f t="shared" ref="CZ1810" si="2934">CY1808-CZ1808</f>
        <v>0</v>
      </c>
      <c r="DA1810" s="80">
        <f t="shared" ref="DA1810" si="2935">CZ1808-DA1808</f>
        <v>0</v>
      </c>
      <c r="DB1810" s="80">
        <f t="shared" ref="DB1810" si="2936">DA1808-DB1808</f>
        <v>0</v>
      </c>
      <c r="DC1810" s="80">
        <f t="shared" ref="DC1810" si="2937">DB1808-DC1808</f>
        <v>0</v>
      </c>
      <c r="DD1810" s="80">
        <f t="shared" ref="DD1810" si="2938">DC1808-DD1808</f>
        <v>0</v>
      </c>
      <c r="DE1810" s="80">
        <f t="shared" ref="DE1810" si="2939">DD1808-DE1808</f>
        <v>0</v>
      </c>
      <c r="DF1810" s="80">
        <f t="shared" ref="DF1810" si="2940">DE1808-DF1808</f>
        <v>0</v>
      </c>
      <c r="DG1810" s="80">
        <f t="shared" ref="DG1810" si="2941">DF1808-DG1808</f>
        <v>0</v>
      </c>
      <c r="DH1810" s="80">
        <f t="shared" ref="DH1810" si="2942">DG1808-DH1808</f>
        <v>0</v>
      </c>
      <c r="DI1810" s="80">
        <f t="shared" ref="DI1810" si="2943">DH1808-DI1808</f>
        <v>0</v>
      </c>
      <c r="DJ1810" s="80">
        <f t="shared" ref="DJ1810" si="2944">DI1808-DJ1808</f>
        <v>0</v>
      </c>
      <c r="DK1810" s="80">
        <f t="shared" ref="DK1810:DL1810" si="2945">DJ1808-DK1808</f>
        <v>0</v>
      </c>
      <c r="DL1810" s="80">
        <f t="shared" si="2945"/>
        <v>0</v>
      </c>
    </row>
    <row r="1811" spans="1:116" x14ac:dyDescent="0.4">
      <c r="B1811" t="s">
        <v>332</v>
      </c>
      <c r="D1811" t="s">
        <v>532</v>
      </c>
      <c r="E1811" s="8" t="str">
        <f t="shared" ref="E1811" si="2946">ROW()&amp;" "&amp;D1811</f>
        <v>1811 FCLTA-F</v>
      </c>
      <c r="G1811" s="136" t="str">
        <f>G1799</f>
        <v>(Primary label)</v>
      </c>
      <c r="H1811" s="27"/>
      <c r="I1811" s="78"/>
      <c r="J1811" s="78"/>
      <c r="K1811" s="33"/>
      <c r="L1811" s="33"/>
      <c r="M1811" s="33"/>
      <c r="N1811" s="33"/>
      <c r="O1811" s="33"/>
      <c r="P1811" s="33"/>
      <c r="R1811" s="33"/>
      <c r="S1811" s="77"/>
      <c r="T1811" s="77"/>
      <c r="U1811" s="77"/>
      <c r="V1811" s="77"/>
      <c r="W1811" s="77"/>
      <c r="X1811" s="77"/>
      <c r="Y1811" s="77"/>
      <c r="Z1811" s="77"/>
      <c r="AA1811" s="77"/>
      <c r="AB1811" s="77"/>
      <c r="AC1811" s="77"/>
      <c r="AD1811" s="77"/>
      <c r="AE1811" s="77"/>
      <c r="AF1811" s="77"/>
      <c r="AG1811" s="77"/>
      <c r="AH1811" s="77"/>
      <c r="AI1811" s="77"/>
      <c r="AJ1811" s="77"/>
      <c r="AK1811" s="77"/>
      <c r="AL1811" s="77"/>
      <c r="AM1811" s="77"/>
      <c r="AN1811" s="77"/>
      <c r="AO1811" s="77"/>
      <c r="AP1811" s="77"/>
      <c r="AQ1811" s="77"/>
      <c r="AR1811" s="77"/>
      <c r="AS1811" s="77"/>
      <c r="AT1811" s="77"/>
      <c r="AU1811" s="77"/>
      <c r="AV1811" s="77"/>
      <c r="AW1811" s="77"/>
      <c r="AX1811" s="77"/>
      <c r="AY1811" s="77"/>
      <c r="AZ1811" s="77"/>
      <c r="BA1811" s="77"/>
      <c r="BB1811" s="77"/>
      <c r="BC1811" s="77"/>
      <c r="BD1811" s="77"/>
      <c r="BE1811" s="77"/>
      <c r="BF1811" s="77"/>
      <c r="BG1811" s="77"/>
      <c r="BH1811" s="77"/>
      <c r="BI1811" s="77"/>
      <c r="BJ1811" s="77"/>
      <c r="BK1811" s="77"/>
      <c r="BL1811" s="77"/>
      <c r="BM1811" s="77"/>
      <c r="BN1811" s="77"/>
      <c r="BO1811" s="77"/>
      <c r="BP1811" s="77"/>
      <c r="BQ1811" s="77"/>
      <c r="BR1811" s="77"/>
      <c r="BS1811" s="77"/>
      <c r="BT1811" s="77"/>
      <c r="BU1811" s="77"/>
      <c r="BV1811" s="77"/>
      <c r="BW1811" s="77"/>
      <c r="BX1811" s="77"/>
      <c r="BY1811" s="77"/>
      <c r="BZ1811" s="77"/>
      <c r="CA1811" s="77"/>
      <c r="CB1811" s="77"/>
      <c r="CC1811" s="77"/>
      <c r="CD1811" s="77"/>
      <c r="CE1811" s="77"/>
      <c r="CF1811" s="77"/>
      <c r="CG1811" s="77"/>
      <c r="CH1811" s="77"/>
      <c r="CI1811" s="77"/>
      <c r="CJ1811" s="77"/>
      <c r="CK1811" s="77"/>
      <c r="CL1811" s="77"/>
      <c r="CN1811" s="78"/>
      <c r="CO1811" s="77"/>
      <c r="CP1811" s="77"/>
      <c r="CQ1811" s="77"/>
      <c r="CR1811" s="77"/>
      <c r="CS1811" s="77"/>
      <c r="CT1811" s="77"/>
      <c r="CU1811" s="77"/>
      <c r="CV1811" s="77"/>
      <c r="CW1811" s="77"/>
      <c r="CX1811" s="77"/>
      <c r="CY1811" s="77"/>
      <c r="CZ1811" s="77"/>
      <c r="DA1811" s="77"/>
      <c r="DB1811" s="77"/>
      <c r="DC1811" s="77"/>
      <c r="DD1811" s="77"/>
      <c r="DE1811" s="77"/>
      <c r="DF1811" s="77"/>
      <c r="DG1811" s="77"/>
      <c r="DH1811" s="77"/>
      <c r="DI1811" s="77"/>
      <c r="DJ1811" s="77"/>
      <c r="DK1811" s="77"/>
      <c r="DL1811" s="77"/>
    </row>
    <row r="1812" spans="1:116" x14ac:dyDescent="0.4">
      <c r="B1812" t="s">
        <v>332</v>
      </c>
      <c r="D1812" t="s">
        <v>532</v>
      </c>
      <c r="E1812" s="8" t="str">
        <f>ROW()&amp;" "&amp;D1812</f>
        <v>1812 FCLTA-F</v>
      </c>
      <c r="G1812" s="136" t="str">
        <f>G1800</f>
        <v>primary unit</v>
      </c>
      <c r="H1812" s="27"/>
      <c r="I1812" s="78"/>
      <c r="J1812" s="78"/>
      <c r="K1812" s="33"/>
      <c r="L1812" s="33"/>
      <c r="M1812" s="33"/>
      <c r="N1812" s="33"/>
      <c r="O1812" s="33"/>
      <c r="P1812" s="33"/>
      <c r="R1812" s="33"/>
      <c r="S1812" s="77"/>
      <c r="T1812" s="77"/>
      <c r="U1812" s="77"/>
      <c r="V1812" s="77"/>
      <c r="W1812" s="77"/>
      <c r="X1812" s="77"/>
      <c r="Y1812" s="77"/>
      <c r="Z1812" s="77"/>
      <c r="AA1812" s="77"/>
      <c r="AB1812" s="77"/>
      <c r="AC1812" s="77"/>
      <c r="AD1812" s="77"/>
      <c r="AE1812" s="77"/>
      <c r="AF1812" s="77"/>
      <c r="AG1812" s="77"/>
      <c r="AH1812" s="77"/>
      <c r="AI1812" s="77"/>
      <c r="AJ1812" s="77"/>
      <c r="AK1812" s="77"/>
      <c r="AL1812" s="77"/>
      <c r="AM1812" s="77"/>
      <c r="AN1812" s="77"/>
      <c r="AO1812" s="77"/>
      <c r="AP1812" s="77"/>
      <c r="AQ1812" s="77"/>
      <c r="AR1812" s="77"/>
      <c r="AS1812" s="77"/>
      <c r="AT1812" s="77"/>
      <c r="AU1812" s="77"/>
      <c r="AV1812" s="77"/>
      <c r="AW1812" s="77"/>
      <c r="AX1812" s="77"/>
      <c r="AY1812" s="77"/>
      <c r="AZ1812" s="77"/>
      <c r="BA1812" s="77"/>
      <c r="BB1812" s="77"/>
      <c r="BC1812" s="77"/>
      <c r="BD1812" s="77"/>
      <c r="BE1812" s="77"/>
      <c r="BF1812" s="77"/>
      <c r="BG1812" s="77"/>
      <c r="BH1812" s="77"/>
      <c r="BI1812" s="77"/>
      <c r="BJ1812" s="77"/>
      <c r="BK1812" s="77"/>
      <c r="BL1812" s="77"/>
      <c r="BM1812" s="77"/>
      <c r="BN1812" s="77"/>
      <c r="BO1812" s="77"/>
      <c r="BP1812" s="77"/>
      <c r="BQ1812" s="77"/>
      <c r="BR1812" s="77"/>
      <c r="BS1812" s="77"/>
      <c r="BT1812" s="77"/>
      <c r="BU1812" s="77"/>
      <c r="BV1812" s="77"/>
      <c r="BW1812" s="77"/>
      <c r="BX1812" s="77"/>
      <c r="BY1812" s="77"/>
      <c r="BZ1812" s="77"/>
      <c r="CA1812" s="77"/>
      <c r="CB1812" s="77"/>
      <c r="CC1812" s="77"/>
      <c r="CD1812" s="77"/>
      <c r="CE1812" s="77"/>
      <c r="CF1812" s="77"/>
      <c r="CG1812" s="77"/>
      <c r="CH1812" s="77"/>
      <c r="CI1812" s="77"/>
      <c r="CJ1812" s="77"/>
      <c r="CK1812" s="77"/>
      <c r="CL1812" s="77"/>
      <c r="CN1812" s="78"/>
      <c r="CO1812" s="77"/>
      <c r="CP1812" s="77"/>
      <c r="CQ1812" s="77"/>
      <c r="CR1812" s="77"/>
      <c r="CS1812" s="77"/>
      <c r="CT1812" s="77"/>
      <c r="CU1812" s="77"/>
      <c r="CV1812" s="77"/>
      <c r="CW1812" s="77"/>
      <c r="CX1812" s="77"/>
      <c r="CY1812" s="77"/>
      <c r="CZ1812" s="77"/>
      <c r="DA1812" s="77"/>
      <c r="DB1812" s="77"/>
      <c r="DC1812" s="77"/>
      <c r="DD1812" s="77"/>
      <c r="DE1812" s="77"/>
      <c r="DF1812" s="77"/>
      <c r="DG1812" s="77"/>
      <c r="DH1812" s="77"/>
      <c r="DI1812" s="77"/>
      <c r="DJ1812" s="77"/>
      <c r="DK1812" s="77"/>
      <c r="DL1812" s="77"/>
    </row>
    <row r="1813" spans="1:116" x14ac:dyDescent="0.4">
      <c r="B1813" t="s">
        <v>332</v>
      </c>
      <c r="D1813" t="s">
        <v>532</v>
      </c>
      <c r="E1813" s="8" t="str">
        <f t="shared" ref="E1813:E1818" si="2947">ROW()&amp;" "&amp;D1813</f>
        <v>1813 FCLTA-F</v>
      </c>
      <c r="G1813" s="136" t="str">
        <f>G1801</f>
        <v>Primary revenue driver</v>
      </c>
      <c r="K1813" s="53"/>
      <c r="L1813" s="53"/>
      <c r="M1813" s="53"/>
      <c r="N1813" s="53"/>
      <c r="O1813" s="53"/>
      <c r="P1813" s="53"/>
      <c r="R1813" s="24"/>
      <c r="S1813" s="179" t="str">
        <f t="shared" ref="S1813:AX1813" si="2948">S1801</f>
        <v>S$16</v>
      </c>
      <c r="T1813" s="179" t="str">
        <f t="shared" si="2948"/>
        <v>T$16</v>
      </c>
      <c r="U1813" s="179" t="str">
        <f t="shared" si="2948"/>
        <v>U$16</v>
      </c>
      <c r="V1813" s="179" t="str">
        <f t="shared" si="2948"/>
        <v>V$16</v>
      </c>
      <c r="W1813" s="179" t="str">
        <f t="shared" si="2948"/>
        <v>W$16</v>
      </c>
      <c r="X1813" s="179" t="str">
        <f t="shared" si="2948"/>
        <v>X$16</v>
      </c>
      <c r="Y1813" s="179" t="str">
        <f t="shared" si="2948"/>
        <v>Y$16</v>
      </c>
      <c r="Z1813" s="179" t="str">
        <f t="shared" si="2948"/>
        <v>Z$16</v>
      </c>
      <c r="AA1813" s="179" t="str">
        <f t="shared" si="2948"/>
        <v>AA$16</v>
      </c>
      <c r="AB1813" s="179" t="str">
        <f t="shared" si="2948"/>
        <v>AB$16</v>
      </c>
      <c r="AC1813" s="179" t="str">
        <f t="shared" si="2948"/>
        <v>AC$16</v>
      </c>
      <c r="AD1813" s="179" t="str">
        <f t="shared" si="2948"/>
        <v>AD$16</v>
      </c>
      <c r="AE1813" s="179" t="str">
        <f t="shared" si="2948"/>
        <v>AE$16</v>
      </c>
      <c r="AF1813" s="179" t="str">
        <f t="shared" si="2948"/>
        <v>AF$16</v>
      </c>
      <c r="AG1813" s="179" t="str">
        <f t="shared" si="2948"/>
        <v>AG$16</v>
      </c>
      <c r="AH1813" s="179" t="str">
        <f t="shared" si="2948"/>
        <v>AH$16</v>
      </c>
      <c r="AI1813" s="179" t="str">
        <f t="shared" si="2948"/>
        <v>AI$16</v>
      </c>
      <c r="AJ1813" s="179" t="str">
        <f t="shared" si="2948"/>
        <v>AJ$16</v>
      </c>
      <c r="AK1813" s="179" t="str">
        <f t="shared" si="2948"/>
        <v>AK$16</v>
      </c>
      <c r="AL1813" s="179" t="str">
        <f t="shared" si="2948"/>
        <v>AL$16</v>
      </c>
      <c r="AM1813" s="179" t="str">
        <f t="shared" si="2948"/>
        <v>AM$16</v>
      </c>
      <c r="AN1813" s="179" t="str">
        <f t="shared" si="2948"/>
        <v>AN$16</v>
      </c>
      <c r="AO1813" s="179" t="str">
        <f t="shared" si="2948"/>
        <v>AO$16</v>
      </c>
      <c r="AP1813" s="179" t="str">
        <f t="shared" si="2948"/>
        <v>AP$16</v>
      </c>
      <c r="AQ1813" s="179" t="str">
        <f t="shared" si="2948"/>
        <v>AQ$16</v>
      </c>
      <c r="AR1813" s="179" t="str">
        <f t="shared" si="2948"/>
        <v>AR$16</v>
      </c>
      <c r="AS1813" s="179" t="str">
        <f t="shared" si="2948"/>
        <v>AS$16</v>
      </c>
      <c r="AT1813" s="179" t="str">
        <f t="shared" si="2948"/>
        <v>AT$16</v>
      </c>
      <c r="AU1813" s="179" t="str">
        <f t="shared" si="2948"/>
        <v>AU$16</v>
      </c>
      <c r="AV1813" s="179" t="str">
        <f t="shared" si="2948"/>
        <v>AV$16</v>
      </c>
      <c r="AW1813" s="179" t="str">
        <f t="shared" si="2948"/>
        <v>AW$16</v>
      </c>
      <c r="AX1813" s="179" t="str">
        <f t="shared" si="2948"/>
        <v>AX$16</v>
      </c>
      <c r="AY1813" s="179" t="str">
        <f t="shared" ref="AY1813:CD1813" si="2949">AY1801</f>
        <v>AY$16</v>
      </c>
      <c r="AZ1813" s="179" t="str">
        <f t="shared" si="2949"/>
        <v>AZ$16</v>
      </c>
      <c r="BA1813" s="179" t="str">
        <f t="shared" si="2949"/>
        <v>BA$16</v>
      </c>
      <c r="BB1813" s="179" t="str">
        <f t="shared" si="2949"/>
        <v>BB$16</v>
      </c>
      <c r="BC1813" s="179" t="str">
        <f t="shared" si="2949"/>
        <v>BC$16</v>
      </c>
      <c r="BD1813" s="179" t="str">
        <f t="shared" si="2949"/>
        <v>BD$16</v>
      </c>
      <c r="BE1813" s="179" t="str">
        <f t="shared" si="2949"/>
        <v>BE$16</v>
      </c>
      <c r="BF1813" s="179" t="str">
        <f t="shared" si="2949"/>
        <v>BF$16</v>
      </c>
      <c r="BG1813" s="179" t="str">
        <f t="shared" si="2949"/>
        <v>BG$16</v>
      </c>
      <c r="BH1813" s="179" t="str">
        <f t="shared" si="2949"/>
        <v>BH$16</v>
      </c>
      <c r="BI1813" s="179" t="str">
        <f t="shared" si="2949"/>
        <v>BI$16</v>
      </c>
      <c r="BJ1813" s="179" t="str">
        <f t="shared" si="2949"/>
        <v>BJ$16</v>
      </c>
      <c r="BK1813" s="179" t="str">
        <f t="shared" si="2949"/>
        <v>BK$16</v>
      </c>
      <c r="BL1813" s="179" t="str">
        <f t="shared" si="2949"/>
        <v>BL$16</v>
      </c>
      <c r="BM1813" s="179" t="str">
        <f t="shared" si="2949"/>
        <v>BM$16</v>
      </c>
      <c r="BN1813" s="179" t="str">
        <f t="shared" si="2949"/>
        <v>BN$16</v>
      </c>
      <c r="BO1813" s="179" t="str">
        <f t="shared" si="2949"/>
        <v>BO$16</v>
      </c>
      <c r="BP1813" s="179" t="str">
        <f t="shared" si="2949"/>
        <v>BP$16</v>
      </c>
      <c r="BQ1813" s="179" t="str">
        <f t="shared" si="2949"/>
        <v>BQ$16</v>
      </c>
      <c r="BR1813" s="179" t="str">
        <f t="shared" si="2949"/>
        <v>BR$16</v>
      </c>
      <c r="BS1813" s="179" t="str">
        <f t="shared" si="2949"/>
        <v>BS$16</v>
      </c>
      <c r="BT1813" s="179" t="str">
        <f t="shared" si="2949"/>
        <v>BT$16</v>
      </c>
      <c r="BU1813" s="179" t="str">
        <f t="shared" si="2949"/>
        <v>BU$16</v>
      </c>
      <c r="BV1813" s="179" t="str">
        <f t="shared" si="2949"/>
        <v>BV$16</v>
      </c>
      <c r="BW1813" s="179" t="str">
        <f t="shared" si="2949"/>
        <v>BW$16</v>
      </c>
      <c r="BX1813" s="179" t="str">
        <f t="shared" si="2949"/>
        <v>BX$16</v>
      </c>
      <c r="BY1813" s="179" t="str">
        <f t="shared" si="2949"/>
        <v>BY$16</v>
      </c>
      <c r="BZ1813" s="179" t="str">
        <f t="shared" si="2949"/>
        <v>BZ$16</v>
      </c>
      <c r="CA1813" s="179" t="str">
        <f t="shared" si="2949"/>
        <v>CA$16</v>
      </c>
      <c r="CB1813" s="179" t="str">
        <f t="shared" si="2949"/>
        <v>CB$16</v>
      </c>
      <c r="CC1813" s="179" t="str">
        <f t="shared" si="2949"/>
        <v>CC$16</v>
      </c>
      <c r="CD1813" s="179" t="str">
        <f t="shared" si="2949"/>
        <v>CD$16</v>
      </c>
      <c r="CE1813" s="179" t="str">
        <f t="shared" ref="CE1813:CL1813" si="2950">CE1801</f>
        <v>CE$16</v>
      </c>
      <c r="CF1813" s="179" t="str">
        <f t="shared" si="2950"/>
        <v>CF$16</v>
      </c>
      <c r="CG1813" s="179" t="str">
        <f t="shared" si="2950"/>
        <v>CG$16</v>
      </c>
      <c r="CH1813" s="179" t="str">
        <f t="shared" si="2950"/>
        <v>CH$16</v>
      </c>
      <c r="CI1813" s="179" t="str">
        <f t="shared" si="2950"/>
        <v>CI$16</v>
      </c>
      <c r="CJ1813" s="179" t="str">
        <f t="shared" si="2950"/>
        <v>CJ$16</v>
      </c>
      <c r="CK1813" s="179" t="str">
        <f t="shared" si="2950"/>
        <v>CK$16</v>
      </c>
      <c r="CL1813" s="179" t="str">
        <f t="shared" si="2950"/>
        <v>CL$16</v>
      </c>
      <c r="CO1813" s="179" t="str">
        <f t="shared" ref="CO1813:DL1813" si="2951">CO1801</f>
        <v>CO$16</v>
      </c>
      <c r="CP1813" s="179" t="str">
        <f t="shared" si="2951"/>
        <v>CP$16</v>
      </c>
      <c r="CQ1813" s="179" t="str">
        <f t="shared" si="2951"/>
        <v>CQ$16</v>
      </c>
      <c r="CR1813" s="179" t="str">
        <f t="shared" si="2951"/>
        <v>CR$16</v>
      </c>
      <c r="CS1813" s="179" t="str">
        <f t="shared" si="2951"/>
        <v>CS$16</v>
      </c>
      <c r="CT1813" s="179" t="str">
        <f t="shared" si="2951"/>
        <v>CT$16</v>
      </c>
      <c r="CU1813" s="179" t="str">
        <f t="shared" si="2951"/>
        <v>CU$16</v>
      </c>
      <c r="CV1813" s="179" t="str">
        <f t="shared" si="2951"/>
        <v>CV$16</v>
      </c>
      <c r="CW1813" s="179" t="str">
        <f t="shared" si="2951"/>
        <v>CW$16</v>
      </c>
      <c r="CX1813" s="179" t="str">
        <f t="shared" si="2951"/>
        <v>CX$16</v>
      </c>
      <c r="CY1813" s="179" t="str">
        <f t="shared" si="2951"/>
        <v>CY$16</v>
      </c>
      <c r="CZ1813" s="179" t="str">
        <f t="shared" si="2951"/>
        <v>CZ$16</v>
      </c>
      <c r="DA1813" s="179" t="str">
        <f t="shared" si="2951"/>
        <v>DA$16</v>
      </c>
      <c r="DB1813" s="179" t="str">
        <f t="shared" si="2951"/>
        <v>DB$16</v>
      </c>
      <c r="DC1813" s="179" t="str">
        <f t="shared" si="2951"/>
        <v>DC$16</v>
      </c>
      <c r="DD1813" s="179" t="str">
        <f t="shared" si="2951"/>
        <v>DD$16</v>
      </c>
      <c r="DE1813" s="179" t="str">
        <f t="shared" si="2951"/>
        <v>DE$16</v>
      </c>
      <c r="DF1813" s="179" t="str">
        <f t="shared" si="2951"/>
        <v>DF$16</v>
      </c>
      <c r="DG1813" s="179" t="str">
        <f t="shared" si="2951"/>
        <v>DG$16</v>
      </c>
      <c r="DH1813" s="179" t="str">
        <f t="shared" si="2951"/>
        <v>DH$16</v>
      </c>
      <c r="DI1813" s="179" t="str">
        <f t="shared" si="2951"/>
        <v>DI$16</v>
      </c>
      <c r="DJ1813" s="179" t="str">
        <f t="shared" si="2951"/>
        <v>DJ$16</v>
      </c>
      <c r="DK1813" s="179" t="str">
        <f t="shared" si="2951"/>
        <v>DK$16</v>
      </c>
      <c r="DL1813" s="179" t="str">
        <f t="shared" si="2951"/>
        <v>DL$16</v>
      </c>
    </row>
    <row r="1814" spans="1:116" x14ac:dyDescent="0.4">
      <c r="B1814" t="s">
        <v>332</v>
      </c>
      <c r="D1814" t="s">
        <v>532</v>
      </c>
      <c r="E1814" s="8" t="str">
        <f t="shared" si="2947"/>
        <v>1814 FCLTA-F</v>
      </c>
      <c r="G1814" s="136" t="str">
        <f>G1802</f>
        <v>Primary volume driver</v>
      </c>
      <c r="H1814" s="12"/>
      <c r="I1814" s="60"/>
      <c r="J1814" s="60"/>
      <c r="K1814" s="15"/>
      <c r="L1814" s="15"/>
      <c r="M1814" s="15"/>
      <c r="N1814" s="15"/>
      <c r="O1814" s="15"/>
      <c r="P1814" s="15"/>
      <c r="R1814" s="15"/>
      <c r="S1814" s="179" t="str">
        <f t="shared" ref="S1814:AX1814" si="2952">S1802</f>
        <v>S$17</v>
      </c>
      <c r="T1814" s="179" t="str">
        <f t="shared" si="2952"/>
        <v>T$17</v>
      </c>
      <c r="U1814" s="179" t="str">
        <f t="shared" si="2952"/>
        <v>U$17</v>
      </c>
      <c r="V1814" s="179" t="str">
        <f t="shared" si="2952"/>
        <v>V$17</v>
      </c>
      <c r="W1814" s="179" t="str">
        <f t="shared" si="2952"/>
        <v>W$17</v>
      </c>
      <c r="X1814" s="179" t="str">
        <f t="shared" si="2952"/>
        <v>X$17</v>
      </c>
      <c r="Y1814" s="179" t="str">
        <f t="shared" si="2952"/>
        <v>Y$17</v>
      </c>
      <c r="Z1814" s="179" t="str">
        <f t="shared" si="2952"/>
        <v>Z$17</v>
      </c>
      <c r="AA1814" s="179" t="str">
        <f t="shared" si="2952"/>
        <v>AA$17</v>
      </c>
      <c r="AB1814" s="179" t="str">
        <f t="shared" si="2952"/>
        <v>AB$17</v>
      </c>
      <c r="AC1814" s="179" t="str">
        <f t="shared" si="2952"/>
        <v>AC$17</v>
      </c>
      <c r="AD1814" s="179" t="str">
        <f t="shared" si="2952"/>
        <v>AD$17</v>
      </c>
      <c r="AE1814" s="179" t="str">
        <f t="shared" si="2952"/>
        <v>AE$17</v>
      </c>
      <c r="AF1814" s="179" t="str">
        <f t="shared" si="2952"/>
        <v>AF$17</v>
      </c>
      <c r="AG1814" s="179" t="str">
        <f t="shared" si="2952"/>
        <v>AG$17</v>
      </c>
      <c r="AH1814" s="179" t="str">
        <f t="shared" si="2952"/>
        <v>AH$17</v>
      </c>
      <c r="AI1814" s="179" t="str">
        <f t="shared" si="2952"/>
        <v>AI$17</v>
      </c>
      <c r="AJ1814" s="179" t="str">
        <f t="shared" si="2952"/>
        <v>AJ$17</v>
      </c>
      <c r="AK1814" s="179" t="str">
        <f t="shared" si="2952"/>
        <v>AK$17</v>
      </c>
      <c r="AL1814" s="179" t="str">
        <f t="shared" si="2952"/>
        <v>AL$17</v>
      </c>
      <c r="AM1814" s="179" t="str">
        <f t="shared" si="2952"/>
        <v>AM$17</v>
      </c>
      <c r="AN1814" s="179" t="str">
        <f t="shared" si="2952"/>
        <v>AN$17</v>
      </c>
      <c r="AO1814" s="179" t="str">
        <f t="shared" si="2952"/>
        <v>AO$17</v>
      </c>
      <c r="AP1814" s="179" t="str">
        <f t="shared" si="2952"/>
        <v>AP$17</v>
      </c>
      <c r="AQ1814" s="179" t="str">
        <f t="shared" si="2952"/>
        <v>AQ$17</v>
      </c>
      <c r="AR1814" s="179" t="str">
        <f t="shared" si="2952"/>
        <v>AR$17</v>
      </c>
      <c r="AS1814" s="179" t="str">
        <f t="shared" si="2952"/>
        <v>AS$17</v>
      </c>
      <c r="AT1814" s="179" t="str">
        <f t="shared" si="2952"/>
        <v>AT$17</v>
      </c>
      <c r="AU1814" s="179" t="str">
        <f t="shared" si="2952"/>
        <v>AU$17</v>
      </c>
      <c r="AV1814" s="179" t="str">
        <f t="shared" si="2952"/>
        <v>AV$17</v>
      </c>
      <c r="AW1814" s="179" t="str">
        <f t="shared" si="2952"/>
        <v>AW$17</v>
      </c>
      <c r="AX1814" s="179" t="str">
        <f t="shared" si="2952"/>
        <v>AX$17</v>
      </c>
      <c r="AY1814" s="179" t="str">
        <f t="shared" ref="AY1814:CD1814" si="2953">AY1802</f>
        <v>AY$17</v>
      </c>
      <c r="AZ1814" s="179" t="str">
        <f t="shared" si="2953"/>
        <v>AZ$17</v>
      </c>
      <c r="BA1814" s="179" t="str">
        <f t="shared" si="2953"/>
        <v>BA$17</v>
      </c>
      <c r="BB1814" s="179" t="str">
        <f t="shared" si="2953"/>
        <v>BB$17</v>
      </c>
      <c r="BC1814" s="179" t="str">
        <f t="shared" si="2953"/>
        <v>BC$17</v>
      </c>
      <c r="BD1814" s="179" t="str">
        <f t="shared" si="2953"/>
        <v>BD$17</v>
      </c>
      <c r="BE1814" s="179" t="str">
        <f t="shared" si="2953"/>
        <v>BE$17</v>
      </c>
      <c r="BF1814" s="179" t="str">
        <f t="shared" si="2953"/>
        <v>BF$17</v>
      </c>
      <c r="BG1814" s="179" t="str">
        <f t="shared" si="2953"/>
        <v>BG$17</v>
      </c>
      <c r="BH1814" s="179" t="str">
        <f t="shared" si="2953"/>
        <v>BH$17</v>
      </c>
      <c r="BI1814" s="179" t="str">
        <f t="shared" si="2953"/>
        <v>BI$17</v>
      </c>
      <c r="BJ1814" s="179" t="str">
        <f t="shared" si="2953"/>
        <v>BJ$17</v>
      </c>
      <c r="BK1814" s="179" t="str">
        <f t="shared" si="2953"/>
        <v>BK$17</v>
      </c>
      <c r="BL1814" s="179" t="str">
        <f t="shared" si="2953"/>
        <v>BL$17</v>
      </c>
      <c r="BM1814" s="179" t="str">
        <f t="shared" si="2953"/>
        <v>BM$17</v>
      </c>
      <c r="BN1814" s="179" t="str">
        <f t="shared" si="2953"/>
        <v>BN$17</v>
      </c>
      <c r="BO1814" s="179" t="str">
        <f t="shared" si="2953"/>
        <v>BO$17</v>
      </c>
      <c r="BP1814" s="179" t="str">
        <f t="shared" si="2953"/>
        <v>BP$17</v>
      </c>
      <c r="BQ1814" s="179" t="str">
        <f t="shared" si="2953"/>
        <v>BQ$17</v>
      </c>
      <c r="BR1814" s="179" t="str">
        <f t="shared" si="2953"/>
        <v>BR$17</v>
      </c>
      <c r="BS1814" s="179" t="str">
        <f t="shared" si="2953"/>
        <v>BS$17</v>
      </c>
      <c r="BT1814" s="179" t="str">
        <f t="shared" si="2953"/>
        <v>BT$17</v>
      </c>
      <c r="BU1814" s="179" t="str">
        <f t="shared" si="2953"/>
        <v>BU$17</v>
      </c>
      <c r="BV1814" s="179" t="str">
        <f t="shared" si="2953"/>
        <v>BV$17</v>
      </c>
      <c r="BW1814" s="179" t="str">
        <f t="shared" si="2953"/>
        <v>BW$17</v>
      </c>
      <c r="BX1814" s="179" t="str">
        <f t="shared" si="2953"/>
        <v>BX$17</v>
      </c>
      <c r="BY1814" s="179" t="str">
        <f t="shared" si="2953"/>
        <v>BY$17</v>
      </c>
      <c r="BZ1814" s="179" t="str">
        <f t="shared" si="2953"/>
        <v>BZ$17</v>
      </c>
      <c r="CA1814" s="179" t="str">
        <f t="shared" si="2953"/>
        <v>CA$17</v>
      </c>
      <c r="CB1814" s="179" t="str">
        <f t="shared" si="2953"/>
        <v>CB$17</v>
      </c>
      <c r="CC1814" s="179" t="str">
        <f t="shared" si="2953"/>
        <v>CC$17</v>
      </c>
      <c r="CD1814" s="179" t="str">
        <f t="shared" si="2953"/>
        <v>CD$17</v>
      </c>
      <c r="CE1814" s="179" t="str">
        <f t="shared" ref="CE1814:CL1814" si="2954">CE1802</f>
        <v>CE$17</v>
      </c>
      <c r="CF1814" s="179" t="str">
        <f t="shared" si="2954"/>
        <v>CF$17</v>
      </c>
      <c r="CG1814" s="179" t="str">
        <f t="shared" si="2954"/>
        <v>CG$17</v>
      </c>
      <c r="CH1814" s="179" t="str">
        <f t="shared" si="2954"/>
        <v>CH$17</v>
      </c>
      <c r="CI1814" s="179" t="str">
        <f t="shared" si="2954"/>
        <v>CI$17</v>
      </c>
      <c r="CJ1814" s="179" t="str">
        <f t="shared" si="2954"/>
        <v>CJ$17</v>
      </c>
      <c r="CK1814" s="179" t="str">
        <f t="shared" si="2954"/>
        <v>CK$17</v>
      </c>
      <c r="CL1814" s="179" t="str">
        <f t="shared" si="2954"/>
        <v>CL$17</v>
      </c>
      <c r="CN1814" s="60"/>
      <c r="CO1814" s="179" t="str">
        <f t="shared" ref="CO1814:DL1814" si="2955">CO1802</f>
        <v>CO$17</v>
      </c>
      <c r="CP1814" s="179" t="str">
        <f t="shared" si="2955"/>
        <v>CP$17</v>
      </c>
      <c r="CQ1814" s="179" t="str">
        <f t="shared" si="2955"/>
        <v>CQ$17</v>
      </c>
      <c r="CR1814" s="179" t="str">
        <f t="shared" si="2955"/>
        <v>CR$17</v>
      </c>
      <c r="CS1814" s="179" t="str">
        <f t="shared" si="2955"/>
        <v>CS$17</v>
      </c>
      <c r="CT1814" s="179" t="str">
        <f t="shared" si="2955"/>
        <v>CT$17</v>
      </c>
      <c r="CU1814" s="179" t="str">
        <f t="shared" si="2955"/>
        <v>CU$17</v>
      </c>
      <c r="CV1814" s="179" t="str">
        <f t="shared" si="2955"/>
        <v>CV$17</v>
      </c>
      <c r="CW1814" s="179" t="str">
        <f t="shared" si="2955"/>
        <v>CW$17</v>
      </c>
      <c r="CX1814" s="179" t="str">
        <f t="shared" si="2955"/>
        <v>CX$17</v>
      </c>
      <c r="CY1814" s="179" t="str">
        <f t="shared" si="2955"/>
        <v>CY$17</v>
      </c>
      <c r="CZ1814" s="179" t="str">
        <f t="shared" si="2955"/>
        <v>CZ$17</v>
      </c>
      <c r="DA1814" s="179" t="str">
        <f t="shared" si="2955"/>
        <v>DA$17</v>
      </c>
      <c r="DB1814" s="179" t="str">
        <f t="shared" si="2955"/>
        <v>DB$17</v>
      </c>
      <c r="DC1814" s="179" t="str">
        <f t="shared" si="2955"/>
        <v>DC$17</v>
      </c>
      <c r="DD1814" s="179" t="str">
        <f t="shared" si="2955"/>
        <v>DD$17</v>
      </c>
      <c r="DE1814" s="179" t="str">
        <f t="shared" si="2955"/>
        <v>DE$17</v>
      </c>
      <c r="DF1814" s="179" t="str">
        <f t="shared" si="2955"/>
        <v>DF$17</v>
      </c>
      <c r="DG1814" s="179" t="str">
        <f t="shared" si="2955"/>
        <v>DG$17</v>
      </c>
      <c r="DH1814" s="179" t="str">
        <f t="shared" si="2955"/>
        <v>DH$17</v>
      </c>
      <c r="DI1814" s="179" t="str">
        <f t="shared" si="2955"/>
        <v>DI$17</v>
      </c>
      <c r="DJ1814" s="179" t="str">
        <f t="shared" si="2955"/>
        <v>DJ$17</v>
      </c>
      <c r="DK1814" s="179" t="str">
        <f t="shared" si="2955"/>
        <v>DK$17</v>
      </c>
      <c r="DL1814" s="179" t="str">
        <f t="shared" si="2955"/>
        <v>DL$17</v>
      </c>
    </row>
    <row r="1815" spans="1:116" x14ac:dyDescent="0.4">
      <c r="B1815" t="s">
        <v>332</v>
      </c>
      <c r="D1815" t="s">
        <v>532</v>
      </c>
      <c r="E1815" s="8" t="str">
        <f t="shared" si="2947"/>
        <v>1815 FCLTA-F</v>
      </c>
      <c r="G1815" s="191" t="str">
        <f>G1807</f>
        <v>Fixed constant current asset:</v>
      </c>
      <c r="H1815" s="12"/>
      <c r="I1815" s="60"/>
      <c r="J1815" s="60"/>
      <c r="K1815" s="15"/>
      <c r="L1815" s="15"/>
      <c r="M1815" s="15"/>
      <c r="N1815" s="15"/>
      <c r="O1815" s="15"/>
      <c r="P1815" s="15"/>
      <c r="R1815" s="15"/>
      <c r="S1815" s="179">
        <f t="shared" ref="S1815:AX1815" si="2956">S1803</f>
        <v>0</v>
      </c>
      <c r="T1815" s="179">
        <f t="shared" si="2956"/>
        <v>0</v>
      </c>
      <c r="U1815" s="179">
        <f t="shared" si="2956"/>
        <v>0</v>
      </c>
      <c r="V1815" s="179">
        <f t="shared" si="2956"/>
        <v>0</v>
      </c>
      <c r="W1815" s="179">
        <f t="shared" si="2956"/>
        <v>0</v>
      </c>
      <c r="X1815" s="179">
        <f t="shared" si="2956"/>
        <v>0</v>
      </c>
      <c r="Y1815" s="179">
        <f t="shared" si="2956"/>
        <v>0</v>
      </c>
      <c r="Z1815" s="179">
        <f t="shared" si="2956"/>
        <v>0</v>
      </c>
      <c r="AA1815" s="179">
        <f t="shared" si="2956"/>
        <v>0</v>
      </c>
      <c r="AB1815" s="179">
        <f t="shared" si="2956"/>
        <v>0</v>
      </c>
      <c r="AC1815" s="179">
        <f t="shared" si="2956"/>
        <v>0</v>
      </c>
      <c r="AD1815" s="179">
        <f t="shared" si="2956"/>
        <v>0</v>
      </c>
      <c r="AE1815" s="179">
        <f t="shared" si="2956"/>
        <v>0</v>
      </c>
      <c r="AF1815" s="179">
        <f t="shared" si="2956"/>
        <v>0</v>
      </c>
      <c r="AG1815" s="179">
        <f t="shared" si="2956"/>
        <v>0</v>
      </c>
      <c r="AH1815" s="179">
        <f t="shared" si="2956"/>
        <v>0</v>
      </c>
      <c r="AI1815" s="179">
        <f t="shared" si="2956"/>
        <v>0</v>
      </c>
      <c r="AJ1815" s="179">
        <f t="shared" si="2956"/>
        <v>0</v>
      </c>
      <c r="AK1815" s="179">
        <f t="shared" si="2956"/>
        <v>0</v>
      </c>
      <c r="AL1815" s="179">
        <f t="shared" si="2956"/>
        <v>0</v>
      </c>
      <c r="AM1815" s="179">
        <f t="shared" si="2956"/>
        <v>0</v>
      </c>
      <c r="AN1815" s="179">
        <f t="shared" si="2956"/>
        <v>0</v>
      </c>
      <c r="AO1815" s="179">
        <f t="shared" si="2956"/>
        <v>0</v>
      </c>
      <c r="AP1815" s="179">
        <f t="shared" si="2956"/>
        <v>0</v>
      </c>
      <c r="AQ1815" s="179">
        <f t="shared" si="2956"/>
        <v>0</v>
      </c>
      <c r="AR1815" s="179">
        <f t="shared" si="2956"/>
        <v>0</v>
      </c>
      <c r="AS1815" s="179">
        <f t="shared" si="2956"/>
        <v>0</v>
      </c>
      <c r="AT1815" s="179">
        <f t="shared" si="2956"/>
        <v>0</v>
      </c>
      <c r="AU1815" s="179">
        <f t="shared" si="2956"/>
        <v>0</v>
      </c>
      <c r="AV1815" s="179">
        <f t="shared" si="2956"/>
        <v>0</v>
      </c>
      <c r="AW1815" s="179">
        <f t="shared" si="2956"/>
        <v>0</v>
      </c>
      <c r="AX1815" s="179">
        <f t="shared" si="2956"/>
        <v>0</v>
      </c>
      <c r="AY1815" s="179">
        <f t="shared" ref="AY1815:CD1815" si="2957">AY1803</f>
        <v>0</v>
      </c>
      <c r="AZ1815" s="179">
        <f t="shared" si="2957"/>
        <v>0</v>
      </c>
      <c r="BA1815" s="179">
        <f t="shared" si="2957"/>
        <v>0</v>
      </c>
      <c r="BB1815" s="179">
        <f t="shared" si="2957"/>
        <v>0</v>
      </c>
      <c r="BC1815" s="179">
        <f t="shared" si="2957"/>
        <v>0</v>
      </c>
      <c r="BD1815" s="179">
        <f t="shared" si="2957"/>
        <v>0</v>
      </c>
      <c r="BE1815" s="179">
        <f t="shared" si="2957"/>
        <v>0</v>
      </c>
      <c r="BF1815" s="179">
        <f t="shared" si="2957"/>
        <v>0</v>
      </c>
      <c r="BG1815" s="179">
        <f t="shared" si="2957"/>
        <v>0</v>
      </c>
      <c r="BH1815" s="179">
        <f t="shared" si="2957"/>
        <v>0</v>
      </c>
      <c r="BI1815" s="179">
        <f t="shared" si="2957"/>
        <v>0</v>
      </c>
      <c r="BJ1815" s="179">
        <f t="shared" si="2957"/>
        <v>0</v>
      </c>
      <c r="BK1815" s="179">
        <f t="shared" si="2957"/>
        <v>0</v>
      </c>
      <c r="BL1815" s="179">
        <f t="shared" si="2957"/>
        <v>0</v>
      </c>
      <c r="BM1815" s="179">
        <f t="shared" si="2957"/>
        <v>0</v>
      </c>
      <c r="BN1815" s="179">
        <f t="shared" si="2957"/>
        <v>0</v>
      </c>
      <c r="BO1815" s="179">
        <f t="shared" si="2957"/>
        <v>0</v>
      </c>
      <c r="BP1815" s="179">
        <f t="shared" si="2957"/>
        <v>0</v>
      </c>
      <c r="BQ1815" s="179">
        <f t="shared" si="2957"/>
        <v>0</v>
      </c>
      <c r="BR1815" s="179">
        <f t="shared" si="2957"/>
        <v>0</v>
      </c>
      <c r="BS1815" s="179">
        <f t="shared" si="2957"/>
        <v>0</v>
      </c>
      <c r="BT1815" s="179">
        <f t="shared" si="2957"/>
        <v>0</v>
      </c>
      <c r="BU1815" s="179">
        <f t="shared" si="2957"/>
        <v>0</v>
      </c>
      <c r="BV1815" s="179">
        <f t="shared" si="2957"/>
        <v>0</v>
      </c>
      <c r="BW1815" s="179">
        <f t="shared" si="2957"/>
        <v>0</v>
      </c>
      <c r="BX1815" s="179">
        <f t="shared" si="2957"/>
        <v>0</v>
      </c>
      <c r="BY1815" s="179">
        <f t="shared" si="2957"/>
        <v>0</v>
      </c>
      <c r="BZ1815" s="179">
        <f t="shared" si="2957"/>
        <v>0</v>
      </c>
      <c r="CA1815" s="179">
        <f t="shared" si="2957"/>
        <v>0</v>
      </c>
      <c r="CB1815" s="179">
        <f t="shared" si="2957"/>
        <v>0</v>
      </c>
      <c r="CC1815" s="179">
        <f t="shared" si="2957"/>
        <v>0</v>
      </c>
      <c r="CD1815" s="179">
        <f t="shared" si="2957"/>
        <v>0</v>
      </c>
      <c r="CE1815" s="179">
        <f t="shared" ref="CE1815:CL1815" si="2958">CE1803</f>
        <v>0</v>
      </c>
      <c r="CF1815" s="179">
        <f t="shared" si="2958"/>
        <v>0</v>
      </c>
      <c r="CG1815" s="179">
        <f t="shared" si="2958"/>
        <v>0</v>
      </c>
      <c r="CH1815" s="179">
        <f t="shared" si="2958"/>
        <v>0</v>
      </c>
      <c r="CI1815" s="179">
        <f t="shared" si="2958"/>
        <v>0</v>
      </c>
      <c r="CJ1815" s="179">
        <f t="shared" si="2958"/>
        <v>0</v>
      </c>
      <c r="CK1815" s="179">
        <f t="shared" si="2958"/>
        <v>0</v>
      </c>
      <c r="CL1815" s="179">
        <f t="shared" si="2958"/>
        <v>0</v>
      </c>
      <c r="CN1815" s="60"/>
      <c r="CO1815" s="179">
        <f t="shared" ref="CO1815:DL1815" si="2959">CO1803</f>
        <v>0</v>
      </c>
      <c r="CP1815" s="179">
        <f t="shared" si="2959"/>
        <v>0</v>
      </c>
      <c r="CQ1815" s="179">
        <f t="shared" si="2959"/>
        <v>0</v>
      </c>
      <c r="CR1815" s="179">
        <f t="shared" si="2959"/>
        <v>0</v>
      </c>
      <c r="CS1815" s="179">
        <f t="shared" si="2959"/>
        <v>0</v>
      </c>
      <c r="CT1815" s="179">
        <f t="shared" si="2959"/>
        <v>0</v>
      </c>
      <c r="CU1815" s="179">
        <f t="shared" si="2959"/>
        <v>0</v>
      </c>
      <c r="CV1815" s="179">
        <f t="shared" si="2959"/>
        <v>0</v>
      </c>
      <c r="CW1815" s="179">
        <f t="shared" si="2959"/>
        <v>0</v>
      </c>
      <c r="CX1815" s="179">
        <f t="shared" si="2959"/>
        <v>0</v>
      </c>
      <c r="CY1815" s="179">
        <f t="shared" si="2959"/>
        <v>0</v>
      </c>
      <c r="CZ1815" s="179">
        <f t="shared" si="2959"/>
        <v>0</v>
      </c>
      <c r="DA1815" s="179">
        <f t="shared" si="2959"/>
        <v>0</v>
      </c>
      <c r="DB1815" s="179">
        <f t="shared" si="2959"/>
        <v>0</v>
      </c>
      <c r="DC1815" s="179">
        <f t="shared" si="2959"/>
        <v>0</v>
      </c>
      <c r="DD1815" s="179">
        <f t="shared" si="2959"/>
        <v>0</v>
      </c>
      <c r="DE1815" s="179">
        <f t="shared" si="2959"/>
        <v>0</v>
      </c>
      <c r="DF1815" s="179">
        <f t="shared" si="2959"/>
        <v>0</v>
      </c>
      <c r="DG1815" s="179">
        <f t="shared" si="2959"/>
        <v>0</v>
      </c>
      <c r="DH1815" s="179">
        <f t="shared" si="2959"/>
        <v>0</v>
      </c>
      <c r="DI1815" s="179">
        <f t="shared" si="2959"/>
        <v>0</v>
      </c>
      <c r="DJ1815" s="179">
        <f t="shared" si="2959"/>
        <v>0</v>
      </c>
      <c r="DK1815" s="179">
        <f t="shared" si="2959"/>
        <v>0</v>
      </c>
      <c r="DL1815" s="179">
        <f t="shared" si="2959"/>
        <v>0</v>
      </c>
    </row>
    <row r="1816" spans="1:116" x14ac:dyDescent="0.4">
      <c r="B1816" t="s">
        <v>332</v>
      </c>
      <c r="D1816" t="s">
        <v>532</v>
      </c>
      <c r="E1816" s="8" t="str">
        <f t="shared" si="2947"/>
        <v>1816 FCLTA-F</v>
      </c>
      <c r="G1816" s="241" t="str">
        <f>IFERROR(SUBSTITUTE(TRIM(MID(G1807, SEARCH("-", G1807) + 1, LEN(G1807))),":",""),"no unit")</f>
        <v>no unit</v>
      </c>
      <c r="H1816" s="12"/>
      <c r="I1816" s="60"/>
      <c r="J1816" s="60"/>
      <c r="K1816" s="15"/>
      <c r="L1816" s="15"/>
      <c r="M1816" s="15"/>
      <c r="N1816" s="15"/>
      <c r="O1816" s="15"/>
      <c r="P1816" s="15"/>
      <c r="R1816" s="15"/>
      <c r="S1816" s="179"/>
      <c r="T1816" s="179"/>
      <c r="U1816" s="179"/>
      <c r="V1816" s="179"/>
      <c r="W1816" s="179"/>
      <c r="X1816" s="179"/>
      <c r="Y1816" s="179"/>
      <c r="Z1816" s="179"/>
      <c r="AA1816" s="179"/>
      <c r="AB1816" s="179"/>
      <c r="AC1816" s="179"/>
      <c r="AD1816" s="179"/>
      <c r="AE1816" s="179"/>
      <c r="AF1816" s="179"/>
      <c r="AG1816" s="179"/>
      <c r="AH1816" s="179"/>
      <c r="AI1816" s="179"/>
      <c r="AJ1816" s="179"/>
      <c r="AK1816" s="179"/>
      <c r="AL1816" s="179"/>
      <c r="AM1816" s="179"/>
      <c r="AN1816" s="179"/>
      <c r="AO1816" s="179"/>
      <c r="AP1816" s="179"/>
      <c r="AQ1816" s="179"/>
      <c r="AR1816" s="179"/>
      <c r="AS1816" s="179"/>
      <c r="AT1816" s="179"/>
      <c r="AU1816" s="179"/>
      <c r="AV1816" s="179"/>
      <c r="AW1816" s="179"/>
      <c r="AX1816" s="179"/>
      <c r="AY1816" s="179"/>
      <c r="AZ1816" s="179"/>
      <c r="BA1816" s="179"/>
      <c r="BB1816" s="179"/>
      <c r="BC1816" s="179"/>
      <c r="BD1816" s="179"/>
      <c r="BE1816" s="179"/>
      <c r="BF1816" s="179"/>
      <c r="BG1816" s="179"/>
      <c r="BH1816" s="179"/>
      <c r="BI1816" s="179"/>
      <c r="BJ1816" s="179"/>
      <c r="BK1816" s="179"/>
      <c r="BL1816" s="179"/>
      <c r="BM1816" s="179"/>
      <c r="BN1816" s="179"/>
      <c r="BO1816" s="179"/>
      <c r="BP1816" s="179"/>
      <c r="BQ1816" s="179"/>
      <c r="BR1816" s="179"/>
      <c r="BS1816" s="179"/>
      <c r="BT1816" s="179"/>
      <c r="BU1816" s="179"/>
      <c r="BV1816" s="179"/>
      <c r="BW1816" s="179"/>
      <c r="BX1816" s="179"/>
      <c r="BY1816" s="179"/>
      <c r="BZ1816" s="179"/>
      <c r="CA1816" s="179"/>
      <c r="CB1816" s="179"/>
      <c r="CC1816" s="179"/>
      <c r="CD1816" s="179"/>
      <c r="CE1816" s="179"/>
      <c r="CF1816" s="179"/>
      <c r="CG1816" s="179"/>
      <c r="CH1816" s="179"/>
      <c r="CI1816" s="179"/>
      <c r="CJ1816" s="179"/>
      <c r="CK1816" s="179"/>
      <c r="CL1816" s="179"/>
      <c r="CN1816" s="60"/>
      <c r="CO1816" s="179"/>
      <c r="CP1816" s="179"/>
      <c r="CQ1816" s="179"/>
      <c r="CR1816" s="179"/>
      <c r="CS1816" s="179"/>
      <c r="CT1816" s="179"/>
      <c r="CU1816" s="179"/>
      <c r="CV1816" s="179"/>
      <c r="CW1816" s="179"/>
      <c r="CX1816" s="179"/>
      <c r="CY1816" s="179"/>
      <c r="CZ1816" s="179"/>
      <c r="DA1816" s="179"/>
      <c r="DB1816" s="179"/>
      <c r="DC1816" s="179"/>
      <c r="DD1816" s="179"/>
      <c r="DE1816" s="179"/>
      <c r="DF1816" s="179"/>
      <c r="DG1816" s="179"/>
      <c r="DH1816" s="179"/>
      <c r="DI1816" s="179"/>
      <c r="DJ1816" s="179"/>
      <c r="DK1816" s="179"/>
      <c r="DL1816" s="179"/>
    </row>
    <row r="1817" spans="1:116" x14ac:dyDescent="0.4">
      <c r="B1817" t="s">
        <v>332</v>
      </c>
      <c r="D1817" t="s">
        <v>532</v>
      </c>
      <c r="E1817" s="8" t="str">
        <f t="shared" si="2947"/>
        <v>1817 FCLTA-F</v>
      </c>
      <c r="G1817" s="136" t="str">
        <f>G1805</f>
        <v>Secondary revenue driver</v>
      </c>
      <c r="H1817" s="12"/>
      <c r="I1817" s="60"/>
      <c r="J1817" s="60"/>
      <c r="K1817" s="15"/>
      <c r="L1817" s="15"/>
      <c r="M1817" s="15"/>
      <c r="N1817" s="15"/>
      <c r="O1817" s="15"/>
      <c r="P1817" s="15"/>
      <c r="R1817" s="15"/>
      <c r="S1817" s="4" t="str">
        <f t="shared" ref="S1817:AX1817" si="2960">ADDRESS(ROW(S1808),COLUMN(S1808),2)</f>
        <v>S$1808</v>
      </c>
      <c r="T1817" s="4" t="str">
        <f t="shared" si="2960"/>
        <v>T$1808</v>
      </c>
      <c r="U1817" s="4" t="str">
        <f t="shared" si="2960"/>
        <v>U$1808</v>
      </c>
      <c r="V1817" s="4" t="str">
        <f t="shared" si="2960"/>
        <v>V$1808</v>
      </c>
      <c r="W1817" s="4" t="str">
        <f t="shared" si="2960"/>
        <v>W$1808</v>
      </c>
      <c r="X1817" s="4" t="str">
        <f t="shared" si="2960"/>
        <v>X$1808</v>
      </c>
      <c r="Y1817" s="4" t="str">
        <f t="shared" si="2960"/>
        <v>Y$1808</v>
      </c>
      <c r="Z1817" s="4" t="str">
        <f t="shared" si="2960"/>
        <v>Z$1808</v>
      </c>
      <c r="AA1817" s="4" t="str">
        <f t="shared" si="2960"/>
        <v>AA$1808</v>
      </c>
      <c r="AB1817" s="4" t="str">
        <f t="shared" si="2960"/>
        <v>AB$1808</v>
      </c>
      <c r="AC1817" s="4" t="str">
        <f t="shared" si="2960"/>
        <v>AC$1808</v>
      </c>
      <c r="AD1817" s="4" t="str">
        <f t="shared" si="2960"/>
        <v>AD$1808</v>
      </c>
      <c r="AE1817" s="4" t="str">
        <f t="shared" si="2960"/>
        <v>AE$1808</v>
      </c>
      <c r="AF1817" s="4" t="str">
        <f t="shared" si="2960"/>
        <v>AF$1808</v>
      </c>
      <c r="AG1817" s="4" t="str">
        <f t="shared" si="2960"/>
        <v>AG$1808</v>
      </c>
      <c r="AH1817" s="4" t="str">
        <f t="shared" si="2960"/>
        <v>AH$1808</v>
      </c>
      <c r="AI1817" s="4" t="str">
        <f t="shared" si="2960"/>
        <v>AI$1808</v>
      </c>
      <c r="AJ1817" s="4" t="str">
        <f t="shared" si="2960"/>
        <v>AJ$1808</v>
      </c>
      <c r="AK1817" s="4" t="str">
        <f t="shared" si="2960"/>
        <v>AK$1808</v>
      </c>
      <c r="AL1817" s="4" t="str">
        <f t="shared" si="2960"/>
        <v>AL$1808</v>
      </c>
      <c r="AM1817" s="4" t="str">
        <f t="shared" si="2960"/>
        <v>AM$1808</v>
      </c>
      <c r="AN1817" s="4" t="str">
        <f t="shared" si="2960"/>
        <v>AN$1808</v>
      </c>
      <c r="AO1817" s="4" t="str">
        <f t="shared" si="2960"/>
        <v>AO$1808</v>
      </c>
      <c r="AP1817" s="4" t="str">
        <f t="shared" si="2960"/>
        <v>AP$1808</v>
      </c>
      <c r="AQ1817" s="4" t="str">
        <f t="shared" si="2960"/>
        <v>AQ$1808</v>
      </c>
      <c r="AR1817" s="4" t="str">
        <f t="shared" si="2960"/>
        <v>AR$1808</v>
      </c>
      <c r="AS1817" s="4" t="str">
        <f t="shared" si="2960"/>
        <v>AS$1808</v>
      </c>
      <c r="AT1817" s="4" t="str">
        <f t="shared" si="2960"/>
        <v>AT$1808</v>
      </c>
      <c r="AU1817" s="4" t="str">
        <f t="shared" si="2960"/>
        <v>AU$1808</v>
      </c>
      <c r="AV1817" s="4" t="str">
        <f t="shared" si="2960"/>
        <v>AV$1808</v>
      </c>
      <c r="AW1817" s="4" t="str">
        <f t="shared" si="2960"/>
        <v>AW$1808</v>
      </c>
      <c r="AX1817" s="4" t="str">
        <f t="shared" si="2960"/>
        <v>AX$1808</v>
      </c>
      <c r="AY1817" s="4" t="str">
        <f t="shared" ref="AY1817:CD1817" si="2961">ADDRESS(ROW(AY1808),COLUMN(AY1808),2)</f>
        <v>AY$1808</v>
      </c>
      <c r="AZ1817" s="4" t="str">
        <f t="shared" si="2961"/>
        <v>AZ$1808</v>
      </c>
      <c r="BA1817" s="4" t="str">
        <f t="shared" si="2961"/>
        <v>BA$1808</v>
      </c>
      <c r="BB1817" s="4" t="str">
        <f t="shared" si="2961"/>
        <v>BB$1808</v>
      </c>
      <c r="BC1817" s="4" t="str">
        <f t="shared" si="2961"/>
        <v>BC$1808</v>
      </c>
      <c r="BD1817" s="4" t="str">
        <f t="shared" si="2961"/>
        <v>BD$1808</v>
      </c>
      <c r="BE1817" s="4" t="str">
        <f t="shared" si="2961"/>
        <v>BE$1808</v>
      </c>
      <c r="BF1817" s="4" t="str">
        <f t="shared" si="2961"/>
        <v>BF$1808</v>
      </c>
      <c r="BG1817" s="4" t="str">
        <f t="shared" si="2961"/>
        <v>BG$1808</v>
      </c>
      <c r="BH1817" s="4" t="str">
        <f t="shared" si="2961"/>
        <v>BH$1808</v>
      </c>
      <c r="BI1817" s="4" t="str">
        <f t="shared" si="2961"/>
        <v>BI$1808</v>
      </c>
      <c r="BJ1817" s="4" t="str">
        <f t="shared" si="2961"/>
        <v>BJ$1808</v>
      </c>
      <c r="BK1817" s="4" t="str">
        <f t="shared" si="2961"/>
        <v>BK$1808</v>
      </c>
      <c r="BL1817" s="4" t="str">
        <f t="shared" si="2961"/>
        <v>BL$1808</v>
      </c>
      <c r="BM1817" s="4" t="str">
        <f t="shared" si="2961"/>
        <v>BM$1808</v>
      </c>
      <c r="BN1817" s="4" t="str">
        <f t="shared" si="2961"/>
        <v>BN$1808</v>
      </c>
      <c r="BO1817" s="4" t="str">
        <f t="shared" si="2961"/>
        <v>BO$1808</v>
      </c>
      <c r="BP1817" s="4" t="str">
        <f t="shared" si="2961"/>
        <v>BP$1808</v>
      </c>
      <c r="BQ1817" s="4" t="str">
        <f t="shared" si="2961"/>
        <v>BQ$1808</v>
      </c>
      <c r="BR1817" s="4" t="str">
        <f t="shared" si="2961"/>
        <v>BR$1808</v>
      </c>
      <c r="BS1817" s="4" t="str">
        <f t="shared" si="2961"/>
        <v>BS$1808</v>
      </c>
      <c r="BT1817" s="4" t="str">
        <f t="shared" si="2961"/>
        <v>BT$1808</v>
      </c>
      <c r="BU1817" s="4" t="str">
        <f t="shared" si="2961"/>
        <v>BU$1808</v>
      </c>
      <c r="BV1817" s="4" t="str">
        <f t="shared" si="2961"/>
        <v>BV$1808</v>
      </c>
      <c r="BW1817" s="4" t="str">
        <f t="shared" si="2961"/>
        <v>BW$1808</v>
      </c>
      <c r="BX1817" s="4" t="str">
        <f t="shared" si="2961"/>
        <v>BX$1808</v>
      </c>
      <c r="BY1817" s="4" t="str">
        <f t="shared" si="2961"/>
        <v>BY$1808</v>
      </c>
      <c r="BZ1817" s="4" t="str">
        <f t="shared" si="2961"/>
        <v>BZ$1808</v>
      </c>
      <c r="CA1817" s="4" t="str">
        <f t="shared" si="2961"/>
        <v>CA$1808</v>
      </c>
      <c r="CB1817" s="4" t="str">
        <f t="shared" si="2961"/>
        <v>CB$1808</v>
      </c>
      <c r="CC1817" s="4" t="str">
        <f t="shared" si="2961"/>
        <v>CC$1808</v>
      </c>
      <c r="CD1817" s="4" t="str">
        <f t="shared" si="2961"/>
        <v>CD$1808</v>
      </c>
      <c r="CE1817" s="4" t="str">
        <f t="shared" ref="CE1817:CL1817" si="2962">ADDRESS(ROW(CE1808),COLUMN(CE1808),2)</f>
        <v>CE$1808</v>
      </c>
      <c r="CF1817" s="4" t="str">
        <f t="shared" si="2962"/>
        <v>CF$1808</v>
      </c>
      <c r="CG1817" s="4" t="str">
        <f t="shared" si="2962"/>
        <v>CG$1808</v>
      </c>
      <c r="CH1817" s="4" t="str">
        <f t="shared" si="2962"/>
        <v>CH$1808</v>
      </c>
      <c r="CI1817" s="4" t="str">
        <f t="shared" si="2962"/>
        <v>CI$1808</v>
      </c>
      <c r="CJ1817" s="4" t="str">
        <f t="shared" si="2962"/>
        <v>CJ$1808</v>
      </c>
      <c r="CK1817" s="4" t="str">
        <f t="shared" si="2962"/>
        <v>CK$1808</v>
      </c>
      <c r="CL1817" s="4" t="str">
        <f t="shared" si="2962"/>
        <v>CL$1808</v>
      </c>
      <c r="CN1817" s="60"/>
      <c r="CO1817" s="4" t="str">
        <f t="shared" ref="CO1817:DL1817" si="2963">ADDRESS(ROW(CO1808),COLUMN(CO1808),2)</f>
        <v>CO$1808</v>
      </c>
      <c r="CP1817" s="4" t="str">
        <f t="shared" si="2963"/>
        <v>CP$1808</v>
      </c>
      <c r="CQ1817" s="4" t="str">
        <f t="shared" si="2963"/>
        <v>CQ$1808</v>
      </c>
      <c r="CR1817" s="4" t="str">
        <f t="shared" si="2963"/>
        <v>CR$1808</v>
      </c>
      <c r="CS1817" s="4" t="str">
        <f t="shared" si="2963"/>
        <v>CS$1808</v>
      </c>
      <c r="CT1817" s="4" t="str">
        <f t="shared" si="2963"/>
        <v>CT$1808</v>
      </c>
      <c r="CU1817" s="4" t="str">
        <f t="shared" si="2963"/>
        <v>CU$1808</v>
      </c>
      <c r="CV1817" s="4" t="str">
        <f t="shared" si="2963"/>
        <v>CV$1808</v>
      </c>
      <c r="CW1817" s="4" t="str">
        <f t="shared" si="2963"/>
        <v>CW$1808</v>
      </c>
      <c r="CX1817" s="4" t="str">
        <f t="shared" si="2963"/>
        <v>CX$1808</v>
      </c>
      <c r="CY1817" s="4" t="str">
        <f t="shared" si="2963"/>
        <v>CY$1808</v>
      </c>
      <c r="CZ1817" s="4" t="str">
        <f t="shared" si="2963"/>
        <v>CZ$1808</v>
      </c>
      <c r="DA1817" s="4" t="str">
        <f t="shared" si="2963"/>
        <v>DA$1808</v>
      </c>
      <c r="DB1817" s="4" t="str">
        <f t="shared" si="2963"/>
        <v>DB$1808</v>
      </c>
      <c r="DC1817" s="4" t="str">
        <f t="shared" si="2963"/>
        <v>DC$1808</v>
      </c>
      <c r="DD1817" s="4" t="str">
        <f t="shared" si="2963"/>
        <v>DD$1808</v>
      </c>
      <c r="DE1817" s="4" t="str">
        <f t="shared" si="2963"/>
        <v>DE$1808</v>
      </c>
      <c r="DF1817" s="4" t="str">
        <f t="shared" si="2963"/>
        <v>DF$1808</v>
      </c>
      <c r="DG1817" s="4" t="str">
        <f t="shared" si="2963"/>
        <v>DG$1808</v>
      </c>
      <c r="DH1817" s="4" t="str">
        <f t="shared" si="2963"/>
        <v>DH$1808</v>
      </c>
      <c r="DI1817" s="4" t="str">
        <f t="shared" si="2963"/>
        <v>DI$1808</v>
      </c>
      <c r="DJ1817" s="4" t="str">
        <f t="shared" si="2963"/>
        <v>DJ$1808</v>
      </c>
      <c r="DK1817" s="4" t="str">
        <f t="shared" si="2963"/>
        <v>DK$1808</v>
      </c>
      <c r="DL1817" s="4" t="str">
        <f t="shared" si="2963"/>
        <v>DL$1808</v>
      </c>
    </row>
    <row r="1818" spans="1:116" x14ac:dyDescent="0.4">
      <c r="B1818" t="s">
        <v>332</v>
      </c>
      <c r="D1818" t="s">
        <v>532</v>
      </c>
      <c r="E1818" s="8" t="str">
        <f t="shared" si="2947"/>
        <v>1818 FCLTA-F</v>
      </c>
      <c r="G1818" s="136" t="str">
        <f>G1806</f>
        <v>Secondary volume driver</v>
      </c>
      <c r="H1818" s="12"/>
      <c r="I1818" s="60"/>
      <c r="J1818" s="60"/>
      <c r="K1818" s="15"/>
      <c r="L1818" s="15"/>
      <c r="M1818" s="15"/>
      <c r="N1818" s="15"/>
      <c r="O1818" s="15"/>
      <c r="P1818" s="15"/>
      <c r="R1818" s="15"/>
      <c r="S1818" s="179" t="str">
        <f t="shared" ref="S1818:AX1818" si="2964">S1806</f>
        <v>S$19</v>
      </c>
      <c r="T1818" s="179" t="str">
        <f t="shared" si="2964"/>
        <v>T$19</v>
      </c>
      <c r="U1818" s="179" t="str">
        <f t="shared" si="2964"/>
        <v>U$19</v>
      </c>
      <c r="V1818" s="179" t="str">
        <f t="shared" si="2964"/>
        <v>V$19</v>
      </c>
      <c r="W1818" s="179" t="str">
        <f t="shared" si="2964"/>
        <v>W$19</v>
      </c>
      <c r="X1818" s="179" t="str">
        <f t="shared" si="2964"/>
        <v>X$19</v>
      </c>
      <c r="Y1818" s="179" t="str">
        <f t="shared" si="2964"/>
        <v>Y$19</v>
      </c>
      <c r="Z1818" s="179" t="str">
        <f t="shared" si="2964"/>
        <v>Z$19</v>
      </c>
      <c r="AA1818" s="179" t="str">
        <f t="shared" si="2964"/>
        <v>AA$19</v>
      </c>
      <c r="AB1818" s="179" t="str">
        <f t="shared" si="2964"/>
        <v>AB$19</v>
      </c>
      <c r="AC1818" s="179" t="str">
        <f t="shared" si="2964"/>
        <v>AC$19</v>
      </c>
      <c r="AD1818" s="179" t="str">
        <f t="shared" si="2964"/>
        <v>AD$19</v>
      </c>
      <c r="AE1818" s="179" t="str">
        <f t="shared" si="2964"/>
        <v>AE$19</v>
      </c>
      <c r="AF1818" s="179" t="str">
        <f t="shared" si="2964"/>
        <v>AF$19</v>
      </c>
      <c r="AG1818" s="179" t="str">
        <f t="shared" si="2964"/>
        <v>AG$19</v>
      </c>
      <c r="AH1818" s="179" t="str">
        <f t="shared" si="2964"/>
        <v>AH$19</v>
      </c>
      <c r="AI1818" s="179" t="str">
        <f t="shared" si="2964"/>
        <v>AI$19</v>
      </c>
      <c r="AJ1818" s="179" t="str">
        <f t="shared" si="2964"/>
        <v>AJ$19</v>
      </c>
      <c r="AK1818" s="179" t="str">
        <f t="shared" si="2964"/>
        <v>AK$19</v>
      </c>
      <c r="AL1818" s="179" t="str">
        <f t="shared" si="2964"/>
        <v>AL$19</v>
      </c>
      <c r="AM1818" s="179" t="str">
        <f t="shared" si="2964"/>
        <v>AM$19</v>
      </c>
      <c r="AN1818" s="179" t="str">
        <f t="shared" si="2964"/>
        <v>AN$19</v>
      </c>
      <c r="AO1818" s="179" t="str">
        <f t="shared" si="2964"/>
        <v>AO$19</v>
      </c>
      <c r="AP1818" s="179" t="str">
        <f t="shared" si="2964"/>
        <v>AP$19</v>
      </c>
      <c r="AQ1818" s="179" t="str">
        <f t="shared" si="2964"/>
        <v>AQ$19</v>
      </c>
      <c r="AR1818" s="179" t="str">
        <f t="shared" si="2964"/>
        <v>AR$19</v>
      </c>
      <c r="AS1818" s="179" t="str">
        <f t="shared" si="2964"/>
        <v>AS$19</v>
      </c>
      <c r="AT1818" s="179" t="str">
        <f t="shared" si="2964"/>
        <v>AT$19</v>
      </c>
      <c r="AU1818" s="179" t="str">
        <f t="shared" si="2964"/>
        <v>AU$19</v>
      </c>
      <c r="AV1818" s="179" t="str">
        <f t="shared" si="2964"/>
        <v>AV$19</v>
      </c>
      <c r="AW1818" s="179" t="str">
        <f t="shared" si="2964"/>
        <v>AW$19</v>
      </c>
      <c r="AX1818" s="179" t="str">
        <f t="shared" si="2964"/>
        <v>AX$19</v>
      </c>
      <c r="AY1818" s="179" t="str">
        <f t="shared" ref="AY1818:CD1818" si="2965">AY1806</f>
        <v>AY$19</v>
      </c>
      <c r="AZ1818" s="179" t="str">
        <f t="shared" si="2965"/>
        <v>AZ$19</v>
      </c>
      <c r="BA1818" s="179" t="str">
        <f t="shared" si="2965"/>
        <v>BA$19</v>
      </c>
      <c r="BB1818" s="179" t="str">
        <f t="shared" si="2965"/>
        <v>BB$19</v>
      </c>
      <c r="BC1818" s="179" t="str">
        <f t="shared" si="2965"/>
        <v>BC$19</v>
      </c>
      <c r="BD1818" s="179" t="str">
        <f t="shared" si="2965"/>
        <v>BD$19</v>
      </c>
      <c r="BE1818" s="179" t="str">
        <f t="shared" si="2965"/>
        <v>BE$19</v>
      </c>
      <c r="BF1818" s="179" t="str">
        <f t="shared" si="2965"/>
        <v>BF$19</v>
      </c>
      <c r="BG1818" s="179" t="str">
        <f t="shared" si="2965"/>
        <v>BG$19</v>
      </c>
      <c r="BH1818" s="179" t="str">
        <f t="shared" si="2965"/>
        <v>BH$19</v>
      </c>
      <c r="BI1818" s="179" t="str">
        <f t="shared" si="2965"/>
        <v>BI$19</v>
      </c>
      <c r="BJ1818" s="179" t="str">
        <f t="shared" si="2965"/>
        <v>BJ$19</v>
      </c>
      <c r="BK1818" s="179" t="str">
        <f t="shared" si="2965"/>
        <v>BK$19</v>
      </c>
      <c r="BL1818" s="179" t="str">
        <f t="shared" si="2965"/>
        <v>BL$19</v>
      </c>
      <c r="BM1818" s="179" t="str">
        <f t="shared" si="2965"/>
        <v>BM$19</v>
      </c>
      <c r="BN1818" s="179" t="str">
        <f t="shared" si="2965"/>
        <v>BN$19</v>
      </c>
      <c r="BO1818" s="179" t="str">
        <f t="shared" si="2965"/>
        <v>BO$19</v>
      </c>
      <c r="BP1818" s="179" t="str">
        <f t="shared" si="2965"/>
        <v>BP$19</v>
      </c>
      <c r="BQ1818" s="179" t="str">
        <f t="shared" si="2965"/>
        <v>BQ$19</v>
      </c>
      <c r="BR1818" s="179" t="str">
        <f t="shared" si="2965"/>
        <v>BR$19</v>
      </c>
      <c r="BS1818" s="179" t="str">
        <f t="shared" si="2965"/>
        <v>BS$19</v>
      </c>
      <c r="BT1818" s="179" t="str">
        <f t="shared" si="2965"/>
        <v>BT$19</v>
      </c>
      <c r="BU1818" s="179" t="str">
        <f t="shared" si="2965"/>
        <v>BU$19</v>
      </c>
      <c r="BV1818" s="179" t="str">
        <f t="shared" si="2965"/>
        <v>BV$19</v>
      </c>
      <c r="BW1818" s="179" t="str">
        <f t="shared" si="2965"/>
        <v>BW$19</v>
      </c>
      <c r="BX1818" s="179" t="str">
        <f t="shared" si="2965"/>
        <v>BX$19</v>
      </c>
      <c r="BY1818" s="179" t="str">
        <f t="shared" si="2965"/>
        <v>BY$19</v>
      </c>
      <c r="BZ1818" s="179" t="str">
        <f t="shared" si="2965"/>
        <v>BZ$19</v>
      </c>
      <c r="CA1818" s="179" t="str">
        <f t="shared" si="2965"/>
        <v>CA$19</v>
      </c>
      <c r="CB1818" s="179" t="str">
        <f t="shared" si="2965"/>
        <v>CB$19</v>
      </c>
      <c r="CC1818" s="179" t="str">
        <f t="shared" si="2965"/>
        <v>CC$19</v>
      </c>
      <c r="CD1818" s="179" t="str">
        <f t="shared" si="2965"/>
        <v>CD$19</v>
      </c>
      <c r="CE1818" s="179" t="str">
        <f t="shared" ref="CE1818:CL1818" si="2966">CE1806</f>
        <v>CE$19</v>
      </c>
      <c r="CF1818" s="179" t="str">
        <f t="shared" si="2966"/>
        <v>CF$19</v>
      </c>
      <c r="CG1818" s="179" t="str">
        <f t="shared" si="2966"/>
        <v>CG$19</v>
      </c>
      <c r="CH1818" s="179" t="str">
        <f t="shared" si="2966"/>
        <v>CH$19</v>
      </c>
      <c r="CI1818" s="179" t="str">
        <f t="shared" si="2966"/>
        <v>CI$19</v>
      </c>
      <c r="CJ1818" s="179" t="str">
        <f t="shared" si="2966"/>
        <v>CJ$19</v>
      </c>
      <c r="CK1818" s="179" t="str">
        <f t="shared" si="2966"/>
        <v>CK$19</v>
      </c>
      <c r="CL1818" s="179" t="str">
        <f t="shared" si="2966"/>
        <v>CL$19</v>
      </c>
      <c r="CN1818" s="60"/>
      <c r="CO1818" s="179" t="str">
        <f t="shared" ref="CO1818:DL1818" si="2967">CO1806</f>
        <v>CO$19</v>
      </c>
      <c r="CP1818" s="179" t="str">
        <f t="shared" si="2967"/>
        <v>CP$19</v>
      </c>
      <c r="CQ1818" s="179" t="str">
        <f t="shared" si="2967"/>
        <v>CQ$19</v>
      </c>
      <c r="CR1818" s="179" t="str">
        <f t="shared" si="2967"/>
        <v>CR$19</v>
      </c>
      <c r="CS1818" s="179" t="str">
        <f t="shared" si="2967"/>
        <v>CS$19</v>
      </c>
      <c r="CT1818" s="179" t="str">
        <f t="shared" si="2967"/>
        <v>CT$19</v>
      </c>
      <c r="CU1818" s="179" t="str">
        <f t="shared" si="2967"/>
        <v>CU$19</v>
      </c>
      <c r="CV1818" s="179" t="str">
        <f t="shared" si="2967"/>
        <v>CV$19</v>
      </c>
      <c r="CW1818" s="179" t="str">
        <f t="shared" si="2967"/>
        <v>CW$19</v>
      </c>
      <c r="CX1818" s="179" t="str">
        <f t="shared" si="2967"/>
        <v>CX$19</v>
      </c>
      <c r="CY1818" s="179" t="str">
        <f t="shared" si="2967"/>
        <v>CY$19</v>
      </c>
      <c r="CZ1818" s="179" t="str">
        <f t="shared" si="2967"/>
        <v>CZ$19</v>
      </c>
      <c r="DA1818" s="179" t="str">
        <f t="shared" si="2967"/>
        <v>DA$19</v>
      </c>
      <c r="DB1818" s="179" t="str">
        <f t="shared" si="2967"/>
        <v>DB$19</v>
      </c>
      <c r="DC1818" s="179" t="str">
        <f t="shared" si="2967"/>
        <v>DC$19</v>
      </c>
      <c r="DD1818" s="179" t="str">
        <f t="shared" si="2967"/>
        <v>DD$19</v>
      </c>
      <c r="DE1818" s="179" t="str">
        <f t="shared" si="2967"/>
        <v>DE$19</v>
      </c>
      <c r="DF1818" s="179" t="str">
        <f t="shared" si="2967"/>
        <v>DF$19</v>
      </c>
      <c r="DG1818" s="179" t="str">
        <f t="shared" si="2967"/>
        <v>DG$19</v>
      </c>
      <c r="DH1818" s="179" t="str">
        <f t="shared" si="2967"/>
        <v>DH$19</v>
      </c>
      <c r="DI1818" s="179" t="str">
        <f t="shared" si="2967"/>
        <v>DI$19</v>
      </c>
      <c r="DJ1818" s="179" t="str">
        <f t="shared" si="2967"/>
        <v>DJ$19</v>
      </c>
      <c r="DK1818" s="179" t="str">
        <f t="shared" si="2967"/>
        <v>DK$19</v>
      </c>
      <c r="DL1818" s="179" t="str">
        <f t="shared" si="2967"/>
        <v>DL$19</v>
      </c>
    </row>
    <row r="1819" spans="1:116" x14ac:dyDescent="0.4">
      <c r="E1819" s="8"/>
      <c r="G1819" s="136"/>
      <c r="H1819" s="12"/>
      <c r="I1819" s="60"/>
      <c r="J1819" s="60"/>
      <c r="K1819" s="15"/>
      <c r="L1819" s="15"/>
      <c r="M1819" s="15"/>
      <c r="N1819" s="15"/>
      <c r="O1819" s="15"/>
      <c r="P1819" s="15"/>
      <c r="R1819" s="15"/>
      <c r="S1819" s="179"/>
      <c r="T1819" s="179"/>
      <c r="U1819" s="179"/>
      <c r="V1819" s="179"/>
      <c r="W1819" s="179"/>
      <c r="X1819" s="179"/>
      <c r="Y1819" s="179"/>
      <c r="Z1819" s="179"/>
      <c r="AA1819" s="179"/>
      <c r="AB1819" s="179"/>
      <c r="AC1819" s="179"/>
      <c r="AD1819" s="179"/>
      <c r="AE1819" s="179"/>
      <c r="AF1819" s="179"/>
      <c r="AG1819" s="179"/>
      <c r="AH1819" s="179"/>
      <c r="AI1819" s="179"/>
      <c r="AJ1819" s="179"/>
      <c r="AK1819" s="179"/>
      <c r="AL1819" s="179"/>
      <c r="AM1819" s="179"/>
      <c r="AN1819" s="179"/>
      <c r="AO1819" s="179"/>
      <c r="AP1819" s="179"/>
      <c r="AQ1819" s="179"/>
      <c r="AR1819" s="179"/>
      <c r="AS1819" s="179"/>
      <c r="AT1819" s="179"/>
      <c r="AU1819" s="179"/>
      <c r="AV1819" s="179"/>
      <c r="AW1819" s="179"/>
      <c r="AX1819" s="179"/>
      <c r="AY1819" s="179"/>
      <c r="AZ1819" s="179"/>
      <c r="BA1819" s="179"/>
      <c r="BB1819" s="179"/>
      <c r="BC1819" s="179"/>
      <c r="BD1819" s="179"/>
      <c r="BE1819" s="179"/>
      <c r="BF1819" s="179"/>
      <c r="BG1819" s="179"/>
      <c r="BH1819" s="179"/>
      <c r="BI1819" s="179"/>
      <c r="BJ1819" s="179"/>
      <c r="BK1819" s="179"/>
      <c r="BL1819" s="179"/>
      <c r="BM1819" s="179"/>
      <c r="BN1819" s="179"/>
      <c r="BO1819" s="179"/>
      <c r="BP1819" s="179"/>
      <c r="BQ1819" s="179"/>
      <c r="BR1819" s="179"/>
      <c r="BS1819" s="179"/>
      <c r="BT1819" s="179"/>
      <c r="BU1819" s="179"/>
      <c r="BV1819" s="179"/>
      <c r="BW1819" s="179"/>
      <c r="BX1819" s="179"/>
      <c r="BY1819" s="179"/>
      <c r="BZ1819" s="179"/>
      <c r="CA1819" s="179"/>
      <c r="CB1819" s="179"/>
      <c r="CC1819" s="179"/>
      <c r="CD1819" s="179"/>
      <c r="CE1819" s="179"/>
      <c r="CF1819" s="179"/>
      <c r="CG1819" s="179"/>
      <c r="CH1819" s="179"/>
      <c r="CI1819" s="179"/>
      <c r="CJ1819" s="179"/>
      <c r="CK1819" s="179"/>
      <c r="CL1819" s="179"/>
      <c r="CN1819" s="60"/>
      <c r="CO1819" s="179"/>
      <c r="CP1819" s="179"/>
      <c r="CQ1819" s="179"/>
      <c r="CR1819" s="179"/>
      <c r="CS1819" s="179"/>
      <c r="CT1819" s="179"/>
      <c r="CU1819" s="179"/>
      <c r="CV1819" s="179"/>
      <c r="CW1819" s="179"/>
      <c r="CX1819" s="179"/>
      <c r="CY1819" s="179"/>
      <c r="CZ1819" s="179"/>
      <c r="DA1819" s="179"/>
      <c r="DB1819" s="179"/>
      <c r="DC1819" s="179"/>
      <c r="DD1819" s="179"/>
      <c r="DE1819" s="179"/>
      <c r="DF1819" s="179"/>
      <c r="DG1819" s="179"/>
      <c r="DH1819" s="179"/>
      <c r="DI1819" s="179"/>
      <c r="DJ1819" s="179"/>
      <c r="DK1819" s="179"/>
      <c r="DL1819" s="179"/>
    </row>
    <row r="1820" spans="1:116" x14ac:dyDescent="0.4">
      <c r="A1820" s="174"/>
      <c r="E1820" s="8"/>
      <c r="G1820" s="175" t="s">
        <v>490</v>
      </c>
      <c r="H1820" s="174"/>
      <c r="I1820" s="176"/>
      <c r="J1820" s="176"/>
      <c r="K1820" s="197"/>
      <c r="L1820" s="197"/>
      <c r="M1820" s="197"/>
      <c r="N1820" s="197"/>
      <c r="O1820" s="197"/>
      <c r="P1820" s="197"/>
      <c r="R1820" s="198"/>
      <c r="S1820" s="174"/>
      <c r="T1820" s="174"/>
      <c r="U1820" s="174"/>
      <c r="V1820" s="174"/>
      <c r="W1820" s="174"/>
      <c r="X1820" s="174"/>
      <c r="Y1820" s="174"/>
      <c r="Z1820" s="174"/>
      <c r="AA1820" s="174"/>
      <c r="AB1820" s="174"/>
      <c r="AC1820" s="174"/>
      <c r="AD1820" s="174"/>
      <c r="AE1820" s="174"/>
      <c r="AF1820" s="174"/>
      <c r="AG1820" s="174"/>
      <c r="AH1820" s="174"/>
      <c r="AI1820" s="174"/>
      <c r="AJ1820" s="174"/>
      <c r="AK1820" s="174"/>
      <c r="AL1820" s="174"/>
      <c r="AM1820" s="174"/>
      <c r="AN1820" s="174"/>
      <c r="AO1820" s="174"/>
      <c r="AP1820" s="174"/>
      <c r="AQ1820" s="174"/>
      <c r="AR1820" s="174"/>
      <c r="AS1820" s="174"/>
      <c r="AT1820" s="174"/>
      <c r="AU1820" s="174"/>
      <c r="AV1820" s="174"/>
      <c r="AW1820" s="174"/>
      <c r="AX1820" s="174"/>
      <c r="AY1820" s="174"/>
      <c r="AZ1820" s="174"/>
      <c r="BA1820" s="174"/>
      <c r="BB1820" s="174"/>
      <c r="BC1820" s="174"/>
      <c r="BD1820" s="174"/>
      <c r="BE1820" s="174"/>
      <c r="BF1820" s="174"/>
      <c r="BG1820" s="174"/>
      <c r="BH1820" s="174"/>
      <c r="BI1820" s="174"/>
      <c r="BJ1820" s="174"/>
      <c r="BK1820" s="174"/>
      <c r="BL1820" s="174"/>
      <c r="BM1820" s="174"/>
      <c r="BN1820" s="174"/>
      <c r="BO1820" s="174"/>
      <c r="BP1820" s="174"/>
      <c r="BQ1820" s="174"/>
      <c r="BR1820" s="174"/>
      <c r="BS1820" s="174"/>
      <c r="BT1820" s="174"/>
      <c r="BU1820" s="174"/>
      <c r="BV1820" s="174"/>
      <c r="BW1820" s="174"/>
      <c r="BX1820" s="174"/>
      <c r="BY1820" s="174"/>
      <c r="BZ1820" s="174"/>
      <c r="CA1820" s="174"/>
      <c r="CB1820" s="174"/>
      <c r="CC1820" s="174"/>
      <c r="CD1820" s="174"/>
      <c r="CE1820" s="174"/>
      <c r="CF1820" s="174"/>
      <c r="CG1820" s="174"/>
      <c r="CH1820" s="174"/>
      <c r="CI1820" s="174"/>
      <c r="CJ1820" s="174"/>
      <c r="CK1820" s="174"/>
      <c r="CL1820" s="174"/>
      <c r="CN1820" s="176"/>
      <c r="CO1820" s="174"/>
      <c r="CP1820" s="174"/>
      <c r="CQ1820" s="174"/>
      <c r="CR1820" s="174"/>
      <c r="CS1820" s="174"/>
      <c r="CT1820" s="174"/>
      <c r="CU1820" s="174"/>
      <c r="CV1820" s="174"/>
      <c r="CW1820" s="174"/>
      <c r="CX1820" s="174"/>
      <c r="CY1820" s="174"/>
      <c r="CZ1820" s="174"/>
      <c r="DA1820" s="174"/>
      <c r="DB1820" s="174"/>
      <c r="DC1820" s="174"/>
      <c r="DD1820" s="174"/>
      <c r="DE1820" s="174"/>
      <c r="DF1820" s="174"/>
      <c r="DG1820" s="174"/>
      <c r="DH1820" s="174"/>
      <c r="DI1820" s="174"/>
      <c r="DJ1820" s="174"/>
      <c r="DK1820" s="174"/>
      <c r="DL1820" s="174"/>
    </row>
    <row r="1821" spans="1:116" x14ac:dyDescent="0.4">
      <c r="A1821" s="174"/>
      <c r="E1821" s="8"/>
      <c r="G1821" s="175" t="s">
        <v>492</v>
      </c>
      <c r="H1821" s="174"/>
      <c r="I1821" s="176"/>
      <c r="J1821" s="176"/>
      <c r="K1821" s="197"/>
      <c r="L1821" s="197"/>
      <c r="M1821" s="197"/>
      <c r="N1821" s="197"/>
      <c r="O1821" s="197"/>
      <c r="P1821" s="197"/>
      <c r="R1821" s="198"/>
      <c r="S1821" s="174"/>
      <c r="T1821" s="174"/>
      <c r="U1821" s="174"/>
      <c r="V1821" s="174"/>
      <c r="W1821" s="174"/>
      <c r="X1821" s="174"/>
      <c r="Y1821" s="174"/>
      <c r="Z1821" s="174"/>
      <c r="AA1821" s="174"/>
      <c r="AB1821" s="174"/>
      <c r="AC1821" s="174"/>
      <c r="AD1821" s="174"/>
      <c r="AE1821" s="174"/>
      <c r="AF1821" s="174"/>
      <c r="AG1821" s="174"/>
      <c r="AH1821" s="174"/>
      <c r="AI1821" s="174"/>
      <c r="AJ1821" s="174"/>
      <c r="AK1821" s="174"/>
      <c r="AL1821" s="174"/>
      <c r="AM1821" s="174"/>
      <c r="AN1821" s="174"/>
      <c r="AO1821" s="174"/>
      <c r="AP1821" s="174"/>
      <c r="AQ1821" s="174"/>
      <c r="AR1821" s="174"/>
      <c r="AS1821" s="174"/>
      <c r="AT1821" s="174"/>
      <c r="AU1821" s="174"/>
      <c r="AV1821" s="174"/>
      <c r="AW1821" s="174"/>
      <c r="AX1821" s="174"/>
      <c r="AY1821" s="174"/>
      <c r="AZ1821" s="174"/>
      <c r="BA1821" s="174"/>
      <c r="BB1821" s="174"/>
      <c r="BC1821" s="174"/>
      <c r="BD1821" s="174"/>
      <c r="BE1821" s="174"/>
      <c r="BF1821" s="174"/>
      <c r="BG1821" s="174"/>
      <c r="BH1821" s="174"/>
      <c r="BI1821" s="174"/>
      <c r="BJ1821" s="174"/>
      <c r="BK1821" s="174"/>
      <c r="BL1821" s="174"/>
      <c r="BM1821" s="174"/>
      <c r="BN1821" s="174"/>
      <c r="BO1821" s="174"/>
      <c r="BP1821" s="174"/>
      <c r="BQ1821" s="174"/>
      <c r="BR1821" s="174"/>
      <c r="BS1821" s="174"/>
      <c r="BT1821" s="174"/>
      <c r="BU1821" s="174"/>
      <c r="BV1821" s="174"/>
      <c r="BW1821" s="174"/>
      <c r="BX1821" s="174"/>
      <c r="BY1821" s="174"/>
      <c r="BZ1821" s="174"/>
      <c r="CA1821" s="174"/>
      <c r="CB1821" s="174"/>
      <c r="CC1821" s="174"/>
      <c r="CD1821" s="174"/>
      <c r="CE1821" s="174"/>
      <c r="CF1821" s="174"/>
      <c r="CG1821" s="174"/>
      <c r="CH1821" s="174"/>
      <c r="CI1821" s="174"/>
      <c r="CJ1821" s="174"/>
      <c r="CK1821" s="174"/>
      <c r="CL1821" s="174"/>
      <c r="CN1821" s="176"/>
      <c r="CO1821" s="174"/>
      <c r="CP1821" s="174"/>
      <c r="CQ1821" s="174"/>
      <c r="CR1821" s="174"/>
      <c r="CS1821" s="174"/>
      <c r="CT1821" s="174"/>
      <c r="CU1821" s="174"/>
      <c r="CV1821" s="174"/>
      <c r="CW1821" s="174"/>
      <c r="CX1821" s="174"/>
      <c r="CY1821" s="174"/>
      <c r="CZ1821" s="174"/>
      <c r="DA1821" s="174"/>
      <c r="DB1821" s="174"/>
      <c r="DC1821" s="174"/>
      <c r="DD1821" s="174"/>
      <c r="DE1821" s="174"/>
      <c r="DF1821" s="174"/>
      <c r="DG1821" s="174"/>
      <c r="DH1821" s="174"/>
      <c r="DI1821" s="174"/>
      <c r="DJ1821" s="174"/>
      <c r="DK1821" s="174"/>
      <c r="DL1821" s="174"/>
    </row>
    <row r="1822" spans="1:116" x14ac:dyDescent="0.4">
      <c r="A1822" s="174"/>
      <c r="E1822" s="8"/>
      <c r="G1822" s="175" t="s">
        <v>461</v>
      </c>
      <c r="H1822" s="174"/>
      <c r="I1822" s="176"/>
      <c r="J1822" s="176"/>
      <c r="K1822" s="197"/>
      <c r="L1822" s="197"/>
      <c r="M1822" s="197"/>
      <c r="N1822" s="197"/>
      <c r="O1822" s="197"/>
      <c r="P1822" s="197"/>
      <c r="R1822" s="198"/>
      <c r="S1822" s="199" t="str">
        <f t="shared" ref="S1822:CD1822" si="2968">S$20</f>
        <v>S$16</v>
      </c>
      <c r="T1822" s="199" t="str">
        <f t="shared" si="2968"/>
        <v>T$16</v>
      </c>
      <c r="U1822" s="199" t="str">
        <f t="shared" si="2968"/>
        <v>U$16</v>
      </c>
      <c r="V1822" s="199" t="str">
        <f t="shared" si="2968"/>
        <v>V$16</v>
      </c>
      <c r="W1822" s="199" t="str">
        <f t="shared" si="2968"/>
        <v>W$16</v>
      </c>
      <c r="X1822" s="199" t="str">
        <f t="shared" si="2968"/>
        <v>X$16</v>
      </c>
      <c r="Y1822" s="199" t="str">
        <f t="shared" si="2968"/>
        <v>Y$16</v>
      </c>
      <c r="Z1822" s="199" t="str">
        <f t="shared" si="2968"/>
        <v>Z$16</v>
      </c>
      <c r="AA1822" s="199" t="str">
        <f t="shared" si="2968"/>
        <v>AA$16</v>
      </c>
      <c r="AB1822" s="199" t="str">
        <f t="shared" si="2968"/>
        <v>AB$16</v>
      </c>
      <c r="AC1822" s="199" t="str">
        <f t="shared" si="2968"/>
        <v>AC$16</v>
      </c>
      <c r="AD1822" s="199" t="str">
        <f t="shared" si="2968"/>
        <v>AD$16</v>
      </c>
      <c r="AE1822" s="199" t="str">
        <f t="shared" si="2968"/>
        <v>AE$16</v>
      </c>
      <c r="AF1822" s="199" t="str">
        <f t="shared" si="2968"/>
        <v>AF$16</v>
      </c>
      <c r="AG1822" s="199" t="str">
        <f t="shared" si="2968"/>
        <v>AG$16</v>
      </c>
      <c r="AH1822" s="199" t="str">
        <f t="shared" si="2968"/>
        <v>AH$16</v>
      </c>
      <c r="AI1822" s="199" t="str">
        <f t="shared" si="2968"/>
        <v>AI$16</v>
      </c>
      <c r="AJ1822" s="199" t="str">
        <f t="shared" si="2968"/>
        <v>AJ$16</v>
      </c>
      <c r="AK1822" s="199" t="str">
        <f t="shared" si="2968"/>
        <v>AK$16</v>
      </c>
      <c r="AL1822" s="199" t="str">
        <f t="shared" si="2968"/>
        <v>AL$16</v>
      </c>
      <c r="AM1822" s="199" t="str">
        <f t="shared" si="2968"/>
        <v>AM$16</v>
      </c>
      <c r="AN1822" s="199" t="str">
        <f t="shared" si="2968"/>
        <v>AN$16</v>
      </c>
      <c r="AO1822" s="199" t="str">
        <f t="shared" si="2968"/>
        <v>AO$16</v>
      </c>
      <c r="AP1822" s="199" t="str">
        <f t="shared" si="2968"/>
        <v>AP$16</v>
      </c>
      <c r="AQ1822" s="199" t="str">
        <f t="shared" si="2968"/>
        <v>AQ$16</v>
      </c>
      <c r="AR1822" s="199" t="str">
        <f t="shared" si="2968"/>
        <v>AR$16</v>
      </c>
      <c r="AS1822" s="199" t="str">
        <f t="shared" si="2968"/>
        <v>AS$16</v>
      </c>
      <c r="AT1822" s="199" t="str">
        <f t="shared" si="2968"/>
        <v>AT$16</v>
      </c>
      <c r="AU1822" s="199" t="str">
        <f t="shared" si="2968"/>
        <v>AU$16</v>
      </c>
      <c r="AV1822" s="199" t="str">
        <f t="shared" si="2968"/>
        <v>AV$16</v>
      </c>
      <c r="AW1822" s="199" t="str">
        <f t="shared" si="2968"/>
        <v>AW$16</v>
      </c>
      <c r="AX1822" s="199" t="str">
        <f t="shared" si="2968"/>
        <v>AX$16</v>
      </c>
      <c r="AY1822" s="199" t="str">
        <f t="shared" si="2968"/>
        <v>AY$16</v>
      </c>
      <c r="AZ1822" s="199" t="str">
        <f t="shared" si="2968"/>
        <v>AZ$16</v>
      </c>
      <c r="BA1822" s="199" t="str">
        <f t="shared" si="2968"/>
        <v>BA$16</v>
      </c>
      <c r="BB1822" s="199" t="str">
        <f t="shared" si="2968"/>
        <v>BB$16</v>
      </c>
      <c r="BC1822" s="199" t="str">
        <f t="shared" si="2968"/>
        <v>BC$16</v>
      </c>
      <c r="BD1822" s="199" t="str">
        <f t="shared" si="2968"/>
        <v>BD$16</v>
      </c>
      <c r="BE1822" s="199" t="str">
        <f t="shared" si="2968"/>
        <v>BE$16</v>
      </c>
      <c r="BF1822" s="199" t="str">
        <f t="shared" si="2968"/>
        <v>BF$16</v>
      </c>
      <c r="BG1822" s="199" t="str">
        <f t="shared" si="2968"/>
        <v>BG$16</v>
      </c>
      <c r="BH1822" s="199" t="str">
        <f t="shared" si="2968"/>
        <v>BH$16</v>
      </c>
      <c r="BI1822" s="199" t="str">
        <f t="shared" si="2968"/>
        <v>BI$16</v>
      </c>
      <c r="BJ1822" s="199" t="str">
        <f t="shared" si="2968"/>
        <v>BJ$16</v>
      </c>
      <c r="BK1822" s="199" t="str">
        <f t="shared" si="2968"/>
        <v>BK$16</v>
      </c>
      <c r="BL1822" s="199" t="str">
        <f t="shared" si="2968"/>
        <v>BL$16</v>
      </c>
      <c r="BM1822" s="199" t="str">
        <f t="shared" si="2968"/>
        <v>BM$16</v>
      </c>
      <c r="BN1822" s="199" t="str">
        <f t="shared" si="2968"/>
        <v>BN$16</v>
      </c>
      <c r="BO1822" s="199" t="str">
        <f t="shared" si="2968"/>
        <v>BO$16</v>
      </c>
      <c r="BP1822" s="199" t="str">
        <f t="shared" si="2968"/>
        <v>BP$16</v>
      </c>
      <c r="BQ1822" s="199" t="str">
        <f t="shared" si="2968"/>
        <v>BQ$16</v>
      </c>
      <c r="BR1822" s="199" t="str">
        <f t="shared" si="2968"/>
        <v>BR$16</v>
      </c>
      <c r="BS1822" s="199" t="str">
        <f t="shared" si="2968"/>
        <v>BS$16</v>
      </c>
      <c r="BT1822" s="199" t="str">
        <f t="shared" si="2968"/>
        <v>BT$16</v>
      </c>
      <c r="BU1822" s="199" t="str">
        <f t="shared" si="2968"/>
        <v>BU$16</v>
      </c>
      <c r="BV1822" s="199" t="str">
        <f t="shared" si="2968"/>
        <v>BV$16</v>
      </c>
      <c r="BW1822" s="199" t="str">
        <f t="shared" si="2968"/>
        <v>BW$16</v>
      </c>
      <c r="BX1822" s="199" t="str">
        <f t="shared" si="2968"/>
        <v>BX$16</v>
      </c>
      <c r="BY1822" s="199" t="str">
        <f t="shared" si="2968"/>
        <v>BY$16</v>
      </c>
      <c r="BZ1822" s="199" t="str">
        <f t="shared" si="2968"/>
        <v>BZ$16</v>
      </c>
      <c r="CA1822" s="199" t="str">
        <f t="shared" si="2968"/>
        <v>CA$16</v>
      </c>
      <c r="CB1822" s="199" t="str">
        <f t="shared" si="2968"/>
        <v>CB$16</v>
      </c>
      <c r="CC1822" s="199" t="str">
        <f t="shared" si="2968"/>
        <v>CC$16</v>
      </c>
      <c r="CD1822" s="199" t="str">
        <f t="shared" si="2968"/>
        <v>CD$16</v>
      </c>
      <c r="CE1822" s="199" t="str">
        <f t="shared" ref="CE1822:CL1822" si="2969">CE$20</f>
        <v>CE$16</v>
      </c>
      <c r="CF1822" s="199" t="str">
        <f t="shared" si="2969"/>
        <v>CF$16</v>
      </c>
      <c r="CG1822" s="199" t="str">
        <f t="shared" si="2969"/>
        <v>CG$16</v>
      </c>
      <c r="CH1822" s="199" t="str">
        <f t="shared" si="2969"/>
        <v>CH$16</v>
      </c>
      <c r="CI1822" s="199" t="str">
        <f t="shared" si="2969"/>
        <v>CI$16</v>
      </c>
      <c r="CJ1822" s="199" t="str">
        <f t="shared" si="2969"/>
        <v>CJ$16</v>
      </c>
      <c r="CK1822" s="199" t="str">
        <f t="shared" si="2969"/>
        <v>CK$16</v>
      </c>
      <c r="CL1822" s="199" t="str">
        <f t="shared" si="2969"/>
        <v>CL$16</v>
      </c>
      <c r="CN1822" s="176"/>
      <c r="CO1822" s="199" t="str">
        <f t="shared" ref="CO1822:DL1822" si="2970">CO$20</f>
        <v>CO$16</v>
      </c>
      <c r="CP1822" s="199" t="str">
        <f t="shared" si="2970"/>
        <v>CP$16</v>
      </c>
      <c r="CQ1822" s="199" t="str">
        <f t="shared" si="2970"/>
        <v>CQ$16</v>
      </c>
      <c r="CR1822" s="199" t="str">
        <f t="shared" si="2970"/>
        <v>CR$16</v>
      </c>
      <c r="CS1822" s="199" t="str">
        <f t="shared" si="2970"/>
        <v>CS$16</v>
      </c>
      <c r="CT1822" s="199" t="str">
        <f t="shared" si="2970"/>
        <v>CT$16</v>
      </c>
      <c r="CU1822" s="199" t="str">
        <f t="shared" si="2970"/>
        <v>CU$16</v>
      </c>
      <c r="CV1822" s="199" t="str">
        <f t="shared" si="2970"/>
        <v>CV$16</v>
      </c>
      <c r="CW1822" s="199" t="str">
        <f t="shared" si="2970"/>
        <v>CW$16</v>
      </c>
      <c r="CX1822" s="199" t="str">
        <f t="shared" si="2970"/>
        <v>CX$16</v>
      </c>
      <c r="CY1822" s="199" t="str">
        <f t="shared" si="2970"/>
        <v>CY$16</v>
      </c>
      <c r="CZ1822" s="199" t="str">
        <f t="shared" si="2970"/>
        <v>CZ$16</v>
      </c>
      <c r="DA1822" s="199" t="str">
        <f t="shared" si="2970"/>
        <v>DA$16</v>
      </c>
      <c r="DB1822" s="199" t="str">
        <f t="shared" si="2970"/>
        <v>DB$16</v>
      </c>
      <c r="DC1822" s="199" t="str">
        <f t="shared" si="2970"/>
        <v>DC$16</v>
      </c>
      <c r="DD1822" s="199" t="str">
        <f t="shared" si="2970"/>
        <v>DD$16</v>
      </c>
      <c r="DE1822" s="199" t="str">
        <f t="shared" si="2970"/>
        <v>DE$16</v>
      </c>
      <c r="DF1822" s="199" t="str">
        <f t="shared" si="2970"/>
        <v>DF$16</v>
      </c>
      <c r="DG1822" s="199" t="str">
        <f t="shared" si="2970"/>
        <v>DG$16</v>
      </c>
      <c r="DH1822" s="199" t="str">
        <f t="shared" si="2970"/>
        <v>DH$16</v>
      </c>
      <c r="DI1822" s="199" t="str">
        <f t="shared" si="2970"/>
        <v>DI$16</v>
      </c>
      <c r="DJ1822" s="199" t="str">
        <f t="shared" si="2970"/>
        <v>DJ$16</v>
      </c>
      <c r="DK1822" s="199" t="str">
        <f t="shared" si="2970"/>
        <v>DK$16</v>
      </c>
      <c r="DL1822" s="199" t="str">
        <f t="shared" si="2970"/>
        <v>DL$16</v>
      </c>
    </row>
    <row r="1823" spans="1:116" x14ac:dyDescent="0.4">
      <c r="A1823" s="174"/>
      <c r="E1823" s="8"/>
      <c r="G1823" s="175" t="s">
        <v>462</v>
      </c>
      <c r="H1823" s="200"/>
      <c r="I1823" s="201"/>
      <c r="J1823" s="201"/>
      <c r="K1823" s="202"/>
      <c r="L1823" s="202"/>
      <c r="M1823" s="202"/>
      <c r="N1823" s="202"/>
      <c r="O1823" s="202"/>
      <c r="P1823" s="202"/>
      <c r="R1823" s="202"/>
      <c r="S1823" s="199" t="str">
        <f t="shared" ref="S1823:CD1823" si="2971">S$21</f>
        <v>S$17</v>
      </c>
      <c r="T1823" s="199" t="str">
        <f t="shared" si="2971"/>
        <v>T$17</v>
      </c>
      <c r="U1823" s="199" t="str">
        <f t="shared" si="2971"/>
        <v>U$17</v>
      </c>
      <c r="V1823" s="199" t="str">
        <f t="shared" si="2971"/>
        <v>V$17</v>
      </c>
      <c r="W1823" s="199" t="str">
        <f t="shared" si="2971"/>
        <v>W$17</v>
      </c>
      <c r="X1823" s="199" t="str">
        <f t="shared" si="2971"/>
        <v>X$17</v>
      </c>
      <c r="Y1823" s="199" t="str">
        <f t="shared" si="2971"/>
        <v>Y$17</v>
      </c>
      <c r="Z1823" s="199" t="str">
        <f t="shared" si="2971"/>
        <v>Z$17</v>
      </c>
      <c r="AA1823" s="199" t="str">
        <f t="shared" si="2971"/>
        <v>AA$17</v>
      </c>
      <c r="AB1823" s="199" t="str">
        <f t="shared" si="2971"/>
        <v>AB$17</v>
      </c>
      <c r="AC1823" s="199" t="str">
        <f t="shared" si="2971"/>
        <v>AC$17</v>
      </c>
      <c r="AD1823" s="199" t="str">
        <f t="shared" si="2971"/>
        <v>AD$17</v>
      </c>
      <c r="AE1823" s="199" t="str">
        <f t="shared" si="2971"/>
        <v>AE$17</v>
      </c>
      <c r="AF1823" s="199" t="str">
        <f t="shared" si="2971"/>
        <v>AF$17</v>
      </c>
      <c r="AG1823" s="199" t="str">
        <f t="shared" si="2971"/>
        <v>AG$17</v>
      </c>
      <c r="AH1823" s="199" t="str">
        <f t="shared" si="2971"/>
        <v>AH$17</v>
      </c>
      <c r="AI1823" s="199" t="str">
        <f t="shared" si="2971"/>
        <v>AI$17</v>
      </c>
      <c r="AJ1823" s="199" t="str">
        <f t="shared" si="2971"/>
        <v>AJ$17</v>
      </c>
      <c r="AK1823" s="199" t="str">
        <f t="shared" si="2971"/>
        <v>AK$17</v>
      </c>
      <c r="AL1823" s="199" t="str">
        <f t="shared" si="2971"/>
        <v>AL$17</v>
      </c>
      <c r="AM1823" s="199" t="str">
        <f t="shared" si="2971"/>
        <v>AM$17</v>
      </c>
      <c r="AN1823" s="199" t="str">
        <f t="shared" si="2971"/>
        <v>AN$17</v>
      </c>
      <c r="AO1823" s="199" t="str">
        <f t="shared" si="2971"/>
        <v>AO$17</v>
      </c>
      <c r="AP1823" s="199" t="str">
        <f t="shared" si="2971"/>
        <v>AP$17</v>
      </c>
      <c r="AQ1823" s="199" t="str">
        <f t="shared" si="2971"/>
        <v>AQ$17</v>
      </c>
      <c r="AR1823" s="199" t="str">
        <f t="shared" si="2971"/>
        <v>AR$17</v>
      </c>
      <c r="AS1823" s="199" t="str">
        <f t="shared" si="2971"/>
        <v>AS$17</v>
      </c>
      <c r="AT1823" s="199" t="str">
        <f t="shared" si="2971"/>
        <v>AT$17</v>
      </c>
      <c r="AU1823" s="199" t="str">
        <f t="shared" si="2971"/>
        <v>AU$17</v>
      </c>
      <c r="AV1823" s="199" t="str">
        <f t="shared" si="2971"/>
        <v>AV$17</v>
      </c>
      <c r="AW1823" s="199" t="str">
        <f t="shared" si="2971"/>
        <v>AW$17</v>
      </c>
      <c r="AX1823" s="199" t="str">
        <f t="shared" si="2971"/>
        <v>AX$17</v>
      </c>
      <c r="AY1823" s="199" t="str">
        <f t="shared" si="2971"/>
        <v>AY$17</v>
      </c>
      <c r="AZ1823" s="199" t="str">
        <f t="shared" si="2971"/>
        <v>AZ$17</v>
      </c>
      <c r="BA1823" s="199" t="str">
        <f t="shared" si="2971"/>
        <v>BA$17</v>
      </c>
      <c r="BB1823" s="199" t="str">
        <f t="shared" si="2971"/>
        <v>BB$17</v>
      </c>
      <c r="BC1823" s="199" t="str">
        <f t="shared" si="2971"/>
        <v>BC$17</v>
      </c>
      <c r="BD1823" s="199" t="str">
        <f t="shared" si="2971"/>
        <v>BD$17</v>
      </c>
      <c r="BE1823" s="199" t="str">
        <f t="shared" si="2971"/>
        <v>BE$17</v>
      </c>
      <c r="BF1823" s="199" t="str">
        <f t="shared" si="2971"/>
        <v>BF$17</v>
      </c>
      <c r="BG1823" s="199" t="str">
        <f t="shared" si="2971"/>
        <v>BG$17</v>
      </c>
      <c r="BH1823" s="199" t="str">
        <f t="shared" si="2971"/>
        <v>BH$17</v>
      </c>
      <c r="BI1823" s="199" t="str">
        <f t="shared" si="2971"/>
        <v>BI$17</v>
      </c>
      <c r="BJ1823" s="199" t="str">
        <f t="shared" si="2971"/>
        <v>BJ$17</v>
      </c>
      <c r="BK1823" s="199" t="str">
        <f t="shared" si="2971"/>
        <v>BK$17</v>
      </c>
      <c r="BL1823" s="199" t="str">
        <f t="shared" si="2971"/>
        <v>BL$17</v>
      </c>
      <c r="BM1823" s="199" t="str">
        <f t="shared" si="2971"/>
        <v>BM$17</v>
      </c>
      <c r="BN1823" s="199" t="str">
        <f t="shared" si="2971"/>
        <v>BN$17</v>
      </c>
      <c r="BO1823" s="199" t="str">
        <f t="shared" si="2971"/>
        <v>BO$17</v>
      </c>
      <c r="BP1823" s="199" t="str">
        <f t="shared" si="2971"/>
        <v>BP$17</v>
      </c>
      <c r="BQ1823" s="199" t="str">
        <f t="shared" si="2971"/>
        <v>BQ$17</v>
      </c>
      <c r="BR1823" s="199" t="str">
        <f t="shared" si="2971"/>
        <v>BR$17</v>
      </c>
      <c r="BS1823" s="199" t="str">
        <f t="shared" si="2971"/>
        <v>BS$17</v>
      </c>
      <c r="BT1823" s="199" t="str">
        <f t="shared" si="2971"/>
        <v>BT$17</v>
      </c>
      <c r="BU1823" s="199" t="str">
        <f t="shared" si="2971"/>
        <v>BU$17</v>
      </c>
      <c r="BV1823" s="199" t="str">
        <f t="shared" si="2971"/>
        <v>BV$17</v>
      </c>
      <c r="BW1823" s="199" t="str">
        <f t="shared" si="2971"/>
        <v>BW$17</v>
      </c>
      <c r="BX1823" s="199" t="str">
        <f t="shared" si="2971"/>
        <v>BX$17</v>
      </c>
      <c r="BY1823" s="199" t="str">
        <f t="shared" si="2971"/>
        <v>BY$17</v>
      </c>
      <c r="BZ1823" s="199" t="str">
        <f t="shared" si="2971"/>
        <v>BZ$17</v>
      </c>
      <c r="CA1823" s="199" t="str">
        <f t="shared" si="2971"/>
        <v>CA$17</v>
      </c>
      <c r="CB1823" s="199" t="str">
        <f t="shared" si="2971"/>
        <v>CB$17</v>
      </c>
      <c r="CC1823" s="199" t="str">
        <f t="shared" si="2971"/>
        <v>CC$17</v>
      </c>
      <c r="CD1823" s="199" t="str">
        <f t="shared" si="2971"/>
        <v>CD$17</v>
      </c>
      <c r="CE1823" s="199" t="str">
        <f t="shared" ref="CE1823:CL1823" si="2972">CE$21</f>
        <v>CE$17</v>
      </c>
      <c r="CF1823" s="199" t="str">
        <f t="shared" si="2972"/>
        <v>CF$17</v>
      </c>
      <c r="CG1823" s="199" t="str">
        <f t="shared" si="2972"/>
        <v>CG$17</v>
      </c>
      <c r="CH1823" s="199" t="str">
        <f t="shared" si="2972"/>
        <v>CH$17</v>
      </c>
      <c r="CI1823" s="199" t="str">
        <f t="shared" si="2972"/>
        <v>CI$17</v>
      </c>
      <c r="CJ1823" s="199" t="str">
        <f t="shared" si="2972"/>
        <v>CJ$17</v>
      </c>
      <c r="CK1823" s="199" t="str">
        <f t="shared" si="2972"/>
        <v>CK$17</v>
      </c>
      <c r="CL1823" s="199" t="str">
        <f t="shared" si="2972"/>
        <v>CL$17</v>
      </c>
      <c r="CN1823" s="201"/>
      <c r="CO1823" s="199" t="str">
        <f t="shared" ref="CO1823:DL1823" si="2973">CO$21</f>
        <v>CO$17</v>
      </c>
      <c r="CP1823" s="199" t="str">
        <f t="shared" si="2973"/>
        <v>CP$17</v>
      </c>
      <c r="CQ1823" s="199" t="str">
        <f t="shared" si="2973"/>
        <v>CQ$17</v>
      </c>
      <c r="CR1823" s="199" t="str">
        <f t="shared" si="2973"/>
        <v>CR$17</v>
      </c>
      <c r="CS1823" s="199" t="str">
        <f t="shared" si="2973"/>
        <v>CS$17</v>
      </c>
      <c r="CT1823" s="199" t="str">
        <f t="shared" si="2973"/>
        <v>CT$17</v>
      </c>
      <c r="CU1823" s="199" t="str">
        <f t="shared" si="2973"/>
        <v>CU$17</v>
      </c>
      <c r="CV1823" s="199" t="str">
        <f t="shared" si="2973"/>
        <v>CV$17</v>
      </c>
      <c r="CW1823" s="199" t="str">
        <f t="shared" si="2973"/>
        <v>CW$17</v>
      </c>
      <c r="CX1823" s="199" t="str">
        <f t="shared" si="2973"/>
        <v>CX$17</v>
      </c>
      <c r="CY1823" s="199" t="str">
        <f t="shared" si="2973"/>
        <v>CY$17</v>
      </c>
      <c r="CZ1823" s="199" t="str">
        <f t="shared" si="2973"/>
        <v>CZ$17</v>
      </c>
      <c r="DA1823" s="199" t="str">
        <f t="shared" si="2973"/>
        <v>DA$17</v>
      </c>
      <c r="DB1823" s="199" t="str">
        <f t="shared" si="2973"/>
        <v>DB$17</v>
      </c>
      <c r="DC1823" s="199" t="str">
        <f t="shared" si="2973"/>
        <v>DC$17</v>
      </c>
      <c r="DD1823" s="199" t="str">
        <f t="shared" si="2973"/>
        <v>DD$17</v>
      </c>
      <c r="DE1823" s="199" t="str">
        <f t="shared" si="2973"/>
        <v>DE$17</v>
      </c>
      <c r="DF1823" s="199" t="str">
        <f t="shared" si="2973"/>
        <v>DF$17</v>
      </c>
      <c r="DG1823" s="199" t="str">
        <f t="shared" si="2973"/>
        <v>DG$17</v>
      </c>
      <c r="DH1823" s="199" t="str">
        <f t="shared" si="2973"/>
        <v>DH$17</v>
      </c>
      <c r="DI1823" s="199" t="str">
        <f t="shared" si="2973"/>
        <v>DI$17</v>
      </c>
      <c r="DJ1823" s="199" t="str">
        <f t="shared" si="2973"/>
        <v>DJ$17</v>
      </c>
      <c r="DK1823" s="199" t="str">
        <f t="shared" si="2973"/>
        <v>DK$17</v>
      </c>
      <c r="DL1823" s="199" t="str">
        <f t="shared" si="2973"/>
        <v>DL$17</v>
      </c>
    </row>
    <row r="1824" spans="1:116" x14ac:dyDescent="0.4">
      <c r="A1824" s="174"/>
      <c r="E1824" s="8"/>
      <c r="G1824" s="175" t="s">
        <v>491</v>
      </c>
      <c r="H1824" s="200"/>
      <c r="I1824" s="201"/>
      <c r="J1824" s="201"/>
      <c r="K1824" s="202"/>
      <c r="L1824" s="202"/>
      <c r="M1824" s="202"/>
      <c r="N1824" s="202"/>
      <c r="O1824" s="202"/>
      <c r="P1824" s="202"/>
      <c r="R1824" s="202"/>
      <c r="S1824" s="190"/>
      <c r="T1824" s="190"/>
      <c r="U1824" s="190"/>
      <c r="V1824" s="190"/>
      <c r="W1824" s="190"/>
      <c r="X1824" s="190"/>
      <c r="Y1824" s="190"/>
      <c r="Z1824" s="190"/>
      <c r="AA1824" s="190"/>
      <c r="AB1824" s="190"/>
      <c r="AC1824" s="190"/>
      <c r="AD1824" s="190"/>
      <c r="AE1824" s="190"/>
      <c r="AF1824" s="190"/>
      <c r="AG1824" s="190"/>
      <c r="AH1824" s="190"/>
      <c r="AI1824" s="190"/>
      <c r="AJ1824" s="190"/>
      <c r="AK1824" s="190"/>
      <c r="AL1824" s="190"/>
      <c r="AM1824" s="190"/>
      <c r="AN1824" s="190"/>
      <c r="AO1824" s="190"/>
      <c r="AP1824" s="190"/>
      <c r="AQ1824" s="190"/>
      <c r="AR1824" s="190"/>
      <c r="AS1824" s="190"/>
      <c r="AT1824" s="190"/>
      <c r="AU1824" s="190"/>
      <c r="AV1824" s="190"/>
      <c r="AW1824" s="190"/>
      <c r="AX1824" s="190"/>
      <c r="AY1824" s="190"/>
      <c r="AZ1824" s="190"/>
      <c r="BA1824" s="190"/>
      <c r="BB1824" s="190"/>
      <c r="BC1824" s="190"/>
      <c r="BD1824" s="190"/>
      <c r="BE1824" s="190"/>
      <c r="BF1824" s="190"/>
      <c r="BG1824" s="190"/>
      <c r="BH1824" s="190"/>
      <c r="BI1824" s="190"/>
      <c r="BJ1824" s="190"/>
      <c r="BK1824" s="190"/>
      <c r="BL1824" s="190"/>
      <c r="BM1824" s="190"/>
      <c r="BN1824" s="190"/>
      <c r="BO1824" s="190"/>
      <c r="BP1824" s="190"/>
      <c r="BQ1824" s="190"/>
      <c r="BR1824" s="190"/>
      <c r="BS1824" s="190"/>
      <c r="BT1824" s="190"/>
      <c r="BU1824" s="190"/>
      <c r="BV1824" s="190"/>
      <c r="BW1824" s="190"/>
      <c r="BX1824" s="190"/>
      <c r="BY1824" s="190"/>
      <c r="BZ1824" s="190"/>
      <c r="CA1824" s="190"/>
      <c r="CB1824" s="190"/>
      <c r="CC1824" s="190"/>
      <c r="CD1824" s="190"/>
      <c r="CE1824" s="190"/>
      <c r="CF1824" s="190"/>
      <c r="CG1824" s="190"/>
      <c r="CH1824" s="190"/>
      <c r="CI1824" s="190"/>
      <c r="CJ1824" s="190"/>
      <c r="CK1824" s="190"/>
      <c r="CL1824" s="190"/>
      <c r="CN1824" s="201"/>
      <c r="CO1824" s="190"/>
      <c r="CP1824" s="190"/>
      <c r="CQ1824" s="190"/>
      <c r="CR1824" s="190"/>
      <c r="CS1824" s="190"/>
      <c r="CT1824" s="190"/>
      <c r="CU1824" s="190"/>
      <c r="CV1824" s="190"/>
      <c r="CW1824" s="190"/>
      <c r="CX1824" s="190"/>
      <c r="CY1824" s="190"/>
      <c r="CZ1824" s="190"/>
      <c r="DA1824" s="190"/>
      <c r="DB1824" s="190"/>
      <c r="DC1824" s="190"/>
      <c r="DD1824" s="190"/>
      <c r="DE1824" s="190"/>
      <c r="DF1824" s="190"/>
      <c r="DG1824" s="190"/>
      <c r="DH1824" s="190"/>
      <c r="DI1824" s="190"/>
      <c r="DJ1824" s="190"/>
      <c r="DK1824" s="190"/>
      <c r="DL1824" s="190"/>
    </row>
    <row r="1825" spans="1:116" x14ac:dyDescent="0.4">
      <c r="A1825" s="174"/>
      <c r="E1825" s="8"/>
      <c r="G1825" s="175" t="s">
        <v>505</v>
      </c>
      <c r="H1825" s="200"/>
      <c r="I1825" s="201"/>
      <c r="J1825" s="201"/>
      <c r="K1825" s="202"/>
      <c r="L1825" s="202"/>
      <c r="M1825" s="202"/>
      <c r="N1825" s="202"/>
      <c r="O1825" s="202"/>
      <c r="P1825" s="202"/>
      <c r="R1825" s="202"/>
      <c r="S1825" s="190"/>
      <c r="T1825" s="190"/>
      <c r="U1825" s="190"/>
      <c r="V1825" s="190"/>
      <c r="W1825" s="190"/>
      <c r="X1825" s="190"/>
      <c r="Y1825" s="190"/>
      <c r="Z1825" s="190"/>
      <c r="AA1825" s="190"/>
      <c r="AB1825" s="190"/>
      <c r="AC1825" s="190"/>
      <c r="AD1825" s="190"/>
      <c r="AE1825" s="190"/>
      <c r="AF1825" s="190"/>
      <c r="AG1825" s="190"/>
      <c r="AH1825" s="190"/>
      <c r="AI1825" s="190"/>
      <c r="AJ1825" s="190"/>
      <c r="AK1825" s="190"/>
      <c r="AL1825" s="190"/>
      <c r="AM1825" s="190"/>
      <c r="AN1825" s="190"/>
      <c r="AO1825" s="190"/>
      <c r="AP1825" s="190"/>
      <c r="AQ1825" s="190"/>
      <c r="AR1825" s="190"/>
      <c r="AS1825" s="190"/>
      <c r="AT1825" s="190"/>
      <c r="AU1825" s="190"/>
      <c r="AV1825" s="190"/>
      <c r="AW1825" s="190"/>
      <c r="AX1825" s="190"/>
      <c r="AY1825" s="190"/>
      <c r="AZ1825" s="190"/>
      <c r="BA1825" s="190"/>
      <c r="BB1825" s="190"/>
      <c r="BC1825" s="190"/>
      <c r="BD1825" s="190"/>
      <c r="BE1825" s="190"/>
      <c r="BF1825" s="190"/>
      <c r="BG1825" s="190"/>
      <c r="BH1825" s="190"/>
      <c r="BI1825" s="190"/>
      <c r="BJ1825" s="190"/>
      <c r="BK1825" s="190"/>
      <c r="BL1825" s="190"/>
      <c r="BM1825" s="190"/>
      <c r="BN1825" s="190"/>
      <c r="BO1825" s="190"/>
      <c r="BP1825" s="190"/>
      <c r="BQ1825" s="190"/>
      <c r="BR1825" s="190"/>
      <c r="BS1825" s="190"/>
      <c r="BT1825" s="190"/>
      <c r="BU1825" s="190"/>
      <c r="BV1825" s="190"/>
      <c r="BW1825" s="190"/>
      <c r="BX1825" s="190"/>
      <c r="BY1825" s="190"/>
      <c r="BZ1825" s="190"/>
      <c r="CA1825" s="190"/>
      <c r="CB1825" s="190"/>
      <c r="CC1825" s="190"/>
      <c r="CD1825" s="190"/>
      <c r="CE1825" s="190"/>
      <c r="CF1825" s="190"/>
      <c r="CG1825" s="190"/>
      <c r="CH1825" s="190"/>
      <c r="CI1825" s="190"/>
      <c r="CJ1825" s="190"/>
      <c r="CK1825" s="190"/>
      <c r="CL1825" s="190"/>
      <c r="CN1825" s="201"/>
      <c r="CO1825" s="190"/>
      <c r="CP1825" s="190"/>
      <c r="CQ1825" s="190"/>
      <c r="CR1825" s="190"/>
      <c r="CS1825" s="190"/>
      <c r="CT1825" s="190"/>
      <c r="CU1825" s="190"/>
      <c r="CV1825" s="190"/>
      <c r="CW1825" s="190"/>
      <c r="CX1825" s="190"/>
      <c r="CY1825" s="190"/>
      <c r="CZ1825" s="190"/>
      <c r="DA1825" s="190"/>
      <c r="DB1825" s="190"/>
      <c r="DC1825" s="190"/>
      <c r="DD1825" s="190"/>
      <c r="DE1825" s="190"/>
      <c r="DF1825" s="190"/>
      <c r="DG1825" s="190"/>
      <c r="DH1825" s="190"/>
      <c r="DI1825" s="190"/>
      <c r="DJ1825" s="190"/>
      <c r="DK1825" s="190"/>
      <c r="DL1825" s="190"/>
    </row>
    <row r="1826" spans="1:116" x14ac:dyDescent="0.4">
      <c r="A1826" s="174"/>
      <c r="E1826" s="8"/>
      <c r="G1826" s="175" t="s">
        <v>463</v>
      </c>
      <c r="H1826" s="200"/>
      <c r="I1826" s="201"/>
      <c r="J1826" s="201"/>
      <c r="K1826" s="202"/>
      <c r="L1826" s="202"/>
      <c r="M1826" s="202"/>
      <c r="N1826" s="202"/>
      <c r="O1826" s="202"/>
      <c r="P1826" s="202"/>
      <c r="R1826" s="202"/>
      <c r="S1826" s="190" t="str">
        <f t="shared" ref="S1826:CD1826" si="2974">S$22</f>
        <v>S$18</v>
      </c>
      <c r="T1826" s="190" t="str">
        <f t="shared" si="2974"/>
        <v>T$18</v>
      </c>
      <c r="U1826" s="190" t="str">
        <f t="shared" si="2974"/>
        <v>U$18</v>
      </c>
      <c r="V1826" s="190" t="str">
        <f t="shared" si="2974"/>
        <v>V$18</v>
      </c>
      <c r="W1826" s="190" t="str">
        <f t="shared" si="2974"/>
        <v>W$18</v>
      </c>
      <c r="X1826" s="190" t="str">
        <f t="shared" si="2974"/>
        <v>X$18</v>
      </c>
      <c r="Y1826" s="190" t="str">
        <f t="shared" si="2974"/>
        <v>Y$18</v>
      </c>
      <c r="Z1826" s="190" t="str">
        <f t="shared" si="2974"/>
        <v>Z$18</v>
      </c>
      <c r="AA1826" s="190" t="str">
        <f t="shared" si="2974"/>
        <v>AA$18</v>
      </c>
      <c r="AB1826" s="190" t="str">
        <f t="shared" si="2974"/>
        <v>AB$18</v>
      </c>
      <c r="AC1826" s="190" t="str">
        <f t="shared" si="2974"/>
        <v>AC$18</v>
      </c>
      <c r="AD1826" s="190" t="str">
        <f t="shared" si="2974"/>
        <v>AD$18</v>
      </c>
      <c r="AE1826" s="190" t="str">
        <f t="shared" si="2974"/>
        <v>AE$18</v>
      </c>
      <c r="AF1826" s="190" t="str">
        <f t="shared" si="2974"/>
        <v>AF$18</v>
      </c>
      <c r="AG1826" s="190" t="str">
        <f t="shared" si="2974"/>
        <v>AG$18</v>
      </c>
      <c r="AH1826" s="190" t="str">
        <f t="shared" si="2974"/>
        <v>AH$18</v>
      </c>
      <c r="AI1826" s="190" t="str">
        <f t="shared" si="2974"/>
        <v>AI$18</v>
      </c>
      <c r="AJ1826" s="190" t="str">
        <f t="shared" si="2974"/>
        <v>AJ$18</v>
      </c>
      <c r="AK1826" s="190" t="str">
        <f t="shared" si="2974"/>
        <v>AK$18</v>
      </c>
      <c r="AL1826" s="190" t="str">
        <f t="shared" si="2974"/>
        <v>AL$18</v>
      </c>
      <c r="AM1826" s="190" t="str">
        <f t="shared" si="2974"/>
        <v>AM$18</v>
      </c>
      <c r="AN1826" s="190" t="str">
        <f t="shared" si="2974"/>
        <v>AN$18</v>
      </c>
      <c r="AO1826" s="190" t="str">
        <f t="shared" si="2974"/>
        <v>AO$18</v>
      </c>
      <c r="AP1826" s="190" t="str">
        <f t="shared" si="2974"/>
        <v>AP$18</v>
      </c>
      <c r="AQ1826" s="190" t="str">
        <f t="shared" si="2974"/>
        <v>AQ$18</v>
      </c>
      <c r="AR1826" s="190" t="str">
        <f t="shared" si="2974"/>
        <v>AR$18</v>
      </c>
      <c r="AS1826" s="190" t="str">
        <f t="shared" si="2974"/>
        <v>AS$18</v>
      </c>
      <c r="AT1826" s="190" t="str">
        <f t="shared" si="2974"/>
        <v>AT$18</v>
      </c>
      <c r="AU1826" s="190" t="str">
        <f t="shared" si="2974"/>
        <v>AU$18</v>
      </c>
      <c r="AV1826" s="190" t="str">
        <f t="shared" si="2974"/>
        <v>AV$18</v>
      </c>
      <c r="AW1826" s="190" t="str">
        <f t="shared" si="2974"/>
        <v>AW$18</v>
      </c>
      <c r="AX1826" s="190" t="str">
        <f t="shared" si="2974"/>
        <v>AX$18</v>
      </c>
      <c r="AY1826" s="190" t="str">
        <f t="shared" si="2974"/>
        <v>AY$18</v>
      </c>
      <c r="AZ1826" s="190" t="str">
        <f t="shared" si="2974"/>
        <v>AZ$18</v>
      </c>
      <c r="BA1826" s="190" t="str">
        <f t="shared" si="2974"/>
        <v>BA$18</v>
      </c>
      <c r="BB1826" s="190" t="str">
        <f t="shared" si="2974"/>
        <v>BB$18</v>
      </c>
      <c r="BC1826" s="190" t="str">
        <f t="shared" si="2974"/>
        <v>BC$18</v>
      </c>
      <c r="BD1826" s="190" t="str">
        <f t="shared" si="2974"/>
        <v>BD$18</v>
      </c>
      <c r="BE1826" s="190" t="str">
        <f t="shared" si="2974"/>
        <v>BE$18</v>
      </c>
      <c r="BF1826" s="190" t="str">
        <f t="shared" si="2974"/>
        <v>BF$18</v>
      </c>
      <c r="BG1826" s="190" t="str">
        <f t="shared" si="2974"/>
        <v>BG$18</v>
      </c>
      <c r="BH1826" s="190" t="str">
        <f t="shared" si="2974"/>
        <v>BH$18</v>
      </c>
      <c r="BI1826" s="190" t="str">
        <f t="shared" si="2974"/>
        <v>BI$18</v>
      </c>
      <c r="BJ1826" s="190" t="str">
        <f t="shared" si="2974"/>
        <v>BJ$18</v>
      </c>
      <c r="BK1826" s="190" t="str">
        <f t="shared" si="2974"/>
        <v>BK$18</v>
      </c>
      <c r="BL1826" s="190" t="str">
        <f t="shared" si="2974"/>
        <v>BL$18</v>
      </c>
      <c r="BM1826" s="190" t="str">
        <f t="shared" si="2974"/>
        <v>BM$18</v>
      </c>
      <c r="BN1826" s="190" t="str">
        <f t="shared" si="2974"/>
        <v>BN$18</v>
      </c>
      <c r="BO1826" s="190" t="str">
        <f t="shared" si="2974"/>
        <v>BO$18</v>
      </c>
      <c r="BP1826" s="190" t="str">
        <f t="shared" si="2974"/>
        <v>BP$18</v>
      </c>
      <c r="BQ1826" s="190" t="str">
        <f t="shared" si="2974"/>
        <v>BQ$18</v>
      </c>
      <c r="BR1826" s="190" t="str">
        <f t="shared" si="2974"/>
        <v>BR$18</v>
      </c>
      <c r="BS1826" s="190" t="str">
        <f t="shared" si="2974"/>
        <v>BS$18</v>
      </c>
      <c r="BT1826" s="190" t="str">
        <f t="shared" si="2974"/>
        <v>BT$18</v>
      </c>
      <c r="BU1826" s="190" t="str">
        <f t="shared" si="2974"/>
        <v>BU$18</v>
      </c>
      <c r="BV1826" s="190" t="str">
        <f t="shared" si="2974"/>
        <v>BV$18</v>
      </c>
      <c r="BW1826" s="190" t="str">
        <f t="shared" si="2974"/>
        <v>BW$18</v>
      </c>
      <c r="BX1826" s="190" t="str">
        <f t="shared" si="2974"/>
        <v>BX$18</v>
      </c>
      <c r="BY1826" s="190" t="str">
        <f t="shared" si="2974"/>
        <v>BY$18</v>
      </c>
      <c r="BZ1826" s="190" t="str">
        <f t="shared" si="2974"/>
        <v>BZ$18</v>
      </c>
      <c r="CA1826" s="190" t="str">
        <f t="shared" si="2974"/>
        <v>CA$18</v>
      </c>
      <c r="CB1826" s="190" t="str">
        <f t="shared" si="2974"/>
        <v>CB$18</v>
      </c>
      <c r="CC1826" s="190" t="str">
        <f t="shared" si="2974"/>
        <v>CC$18</v>
      </c>
      <c r="CD1826" s="190" t="str">
        <f t="shared" si="2974"/>
        <v>CD$18</v>
      </c>
      <c r="CE1826" s="190" t="str">
        <f t="shared" ref="CE1826:CL1826" si="2975">CE$22</f>
        <v>CE$18</v>
      </c>
      <c r="CF1826" s="190" t="str">
        <f t="shared" si="2975"/>
        <v>CF$18</v>
      </c>
      <c r="CG1826" s="190" t="str">
        <f t="shared" si="2975"/>
        <v>CG$18</v>
      </c>
      <c r="CH1826" s="190" t="str">
        <f t="shared" si="2975"/>
        <v>CH$18</v>
      </c>
      <c r="CI1826" s="190" t="str">
        <f t="shared" si="2975"/>
        <v>CI$18</v>
      </c>
      <c r="CJ1826" s="190" t="str">
        <f t="shared" si="2975"/>
        <v>CJ$18</v>
      </c>
      <c r="CK1826" s="190" t="str">
        <f t="shared" si="2975"/>
        <v>CK$18</v>
      </c>
      <c r="CL1826" s="190" t="str">
        <f t="shared" si="2975"/>
        <v>CL$18</v>
      </c>
      <c r="CN1826" s="201"/>
      <c r="CO1826" s="190" t="str">
        <f t="shared" ref="CO1826:DL1826" si="2976">CO$22</f>
        <v>CO$18</v>
      </c>
      <c r="CP1826" s="190" t="str">
        <f t="shared" si="2976"/>
        <v>CP$18</v>
      </c>
      <c r="CQ1826" s="190" t="str">
        <f t="shared" si="2976"/>
        <v>CQ$18</v>
      </c>
      <c r="CR1826" s="190" t="str">
        <f t="shared" si="2976"/>
        <v>CR$18</v>
      </c>
      <c r="CS1826" s="190" t="str">
        <f t="shared" si="2976"/>
        <v>CS$18</v>
      </c>
      <c r="CT1826" s="190" t="str">
        <f t="shared" si="2976"/>
        <v>CT$18</v>
      </c>
      <c r="CU1826" s="190" t="str">
        <f t="shared" si="2976"/>
        <v>CU$18</v>
      </c>
      <c r="CV1826" s="190" t="str">
        <f t="shared" si="2976"/>
        <v>CV$18</v>
      </c>
      <c r="CW1826" s="190" t="str">
        <f t="shared" si="2976"/>
        <v>CW$18</v>
      </c>
      <c r="CX1826" s="190" t="str">
        <f t="shared" si="2976"/>
        <v>CX$18</v>
      </c>
      <c r="CY1826" s="190" t="str">
        <f t="shared" si="2976"/>
        <v>CY$18</v>
      </c>
      <c r="CZ1826" s="190" t="str">
        <f t="shared" si="2976"/>
        <v>CZ$18</v>
      </c>
      <c r="DA1826" s="190" t="str">
        <f t="shared" si="2976"/>
        <v>DA$18</v>
      </c>
      <c r="DB1826" s="190" t="str">
        <f t="shared" si="2976"/>
        <v>DB$18</v>
      </c>
      <c r="DC1826" s="190" t="str">
        <f t="shared" si="2976"/>
        <v>DC$18</v>
      </c>
      <c r="DD1826" s="190" t="str">
        <f t="shared" si="2976"/>
        <v>DD$18</v>
      </c>
      <c r="DE1826" s="190" t="str">
        <f t="shared" si="2976"/>
        <v>DE$18</v>
      </c>
      <c r="DF1826" s="190" t="str">
        <f t="shared" si="2976"/>
        <v>DF$18</v>
      </c>
      <c r="DG1826" s="190" t="str">
        <f t="shared" si="2976"/>
        <v>DG$18</v>
      </c>
      <c r="DH1826" s="190" t="str">
        <f t="shared" si="2976"/>
        <v>DH$18</v>
      </c>
      <c r="DI1826" s="190" t="str">
        <f t="shared" si="2976"/>
        <v>DI$18</v>
      </c>
      <c r="DJ1826" s="190" t="str">
        <f t="shared" si="2976"/>
        <v>DJ$18</v>
      </c>
      <c r="DK1826" s="190" t="str">
        <f t="shared" si="2976"/>
        <v>DK$18</v>
      </c>
      <c r="DL1826" s="190" t="str">
        <f t="shared" si="2976"/>
        <v>DL$18</v>
      </c>
    </row>
    <row r="1827" spans="1:116" x14ac:dyDescent="0.4">
      <c r="A1827" s="174"/>
      <c r="E1827" s="8"/>
      <c r="G1827" s="175" t="s">
        <v>464</v>
      </c>
      <c r="H1827" s="200"/>
      <c r="I1827" s="201"/>
      <c r="J1827" s="201"/>
      <c r="K1827" s="202"/>
      <c r="L1827" s="202"/>
      <c r="M1827" s="202"/>
      <c r="N1827" s="202"/>
      <c r="O1827" s="202"/>
      <c r="P1827" s="202"/>
      <c r="R1827" s="202"/>
      <c r="S1827" s="190" t="str">
        <f t="shared" ref="S1827:CD1827" si="2977">S$23</f>
        <v>S$19</v>
      </c>
      <c r="T1827" s="190" t="str">
        <f t="shared" si="2977"/>
        <v>T$19</v>
      </c>
      <c r="U1827" s="190" t="str">
        <f t="shared" si="2977"/>
        <v>U$19</v>
      </c>
      <c r="V1827" s="190" t="str">
        <f t="shared" si="2977"/>
        <v>V$19</v>
      </c>
      <c r="W1827" s="190" t="str">
        <f t="shared" si="2977"/>
        <v>W$19</v>
      </c>
      <c r="X1827" s="190" t="str">
        <f t="shared" si="2977"/>
        <v>X$19</v>
      </c>
      <c r="Y1827" s="190" t="str">
        <f t="shared" si="2977"/>
        <v>Y$19</v>
      </c>
      <c r="Z1827" s="190" t="str">
        <f t="shared" si="2977"/>
        <v>Z$19</v>
      </c>
      <c r="AA1827" s="190" t="str">
        <f t="shared" si="2977"/>
        <v>AA$19</v>
      </c>
      <c r="AB1827" s="190" t="str">
        <f t="shared" si="2977"/>
        <v>AB$19</v>
      </c>
      <c r="AC1827" s="190" t="str">
        <f t="shared" si="2977"/>
        <v>AC$19</v>
      </c>
      <c r="AD1827" s="190" t="str">
        <f t="shared" si="2977"/>
        <v>AD$19</v>
      </c>
      <c r="AE1827" s="190" t="str">
        <f t="shared" si="2977"/>
        <v>AE$19</v>
      </c>
      <c r="AF1827" s="190" t="str">
        <f t="shared" si="2977"/>
        <v>AF$19</v>
      </c>
      <c r="AG1827" s="190" t="str">
        <f t="shared" si="2977"/>
        <v>AG$19</v>
      </c>
      <c r="AH1827" s="190" t="str">
        <f t="shared" si="2977"/>
        <v>AH$19</v>
      </c>
      <c r="AI1827" s="190" t="str">
        <f t="shared" si="2977"/>
        <v>AI$19</v>
      </c>
      <c r="AJ1827" s="190" t="str">
        <f t="shared" si="2977"/>
        <v>AJ$19</v>
      </c>
      <c r="AK1827" s="190" t="str">
        <f t="shared" si="2977"/>
        <v>AK$19</v>
      </c>
      <c r="AL1827" s="190" t="str">
        <f t="shared" si="2977"/>
        <v>AL$19</v>
      </c>
      <c r="AM1827" s="190" t="str">
        <f t="shared" si="2977"/>
        <v>AM$19</v>
      </c>
      <c r="AN1827" s="190" t="str">
        <f t="shared" si="2977"/>
        <v>AN$19</v>
      </c>
      <c r="AO1827" s="190" t="str">
        <f t="shared" si="2977"/>
        <v>AO$19</v>
      </c>
      <c r="AP1827" s="190" t="str">
        <f t="shared" si="2977"/>
        <v>AP$19</v>
      </c>
      <c r="AQ1827" s="190" t="str">
        <f t="shared" si="2977"/>
        <v>AQ$19</v>
      </c>
      <c r="AR1827" s="190" t="str">
        <f t="shared" si="2977"/>
        <v>AR$19</v>
      </c>
      <c r="AS1827" s="190" t="str">
        <f t="shared" si="2977"/>
        <v>AS$19</v>
      </c>
      <c r="AT1827" s="190" t="str">
        <f t="shared" si="2977"/>
        <v>AT$19</v>
      </c>
      <c r="AU1827" s="190" t="str">
        <f t="shared" si="2977"/>
        <v>AU$19</v>
      </c>
      <c r="AV1827" s="190" t="str">
        <f t="shared" si="2977"/>
        <v>AV$19</v>
      </c>
      <c r="AW1827" s="190" t="str">
        <f t="shared" si="2977"/>
        <v>AW$19</v>
      </c>
      <c r="AX1827" s="190" t="str">
        <f t="shared" si="2977"/>
        <v>AX$19</v>
      </c>
      <c r="AY1827" s="190" t="str">
        <f t="shared" si="2977"/>
        <v>AY$19</v>
      </c>
      <c r="AZ1827" s="190" t="str">
        <f t="shared" si="2977"/>
        <v>AZ$19</v>
      </c>
      <c r="BA1827" s="190" t="str">
        <f t="shared" si="2977"/>
        <v>BA$19</v>
      </c>
      <c r="BB1827" s="190" t="str">
        <f t="shared" si="2977"/>
        <v>BB$19</v>
      </c>
      <c r="BC1827" s="190" t="str">
        <f t="shared" si="2977"/>
        <v>BC$19</v>
      </c>
      <c r="BD1827" s="190" t="str">
        <f t="shared" si="2977"/>
        <v>BD$19</v>
      </c>
      <c r="BE1827" s="190" t="str">
        <f t="shared" si="2977"/>
        <v>BE$19</v>
      </c>
      <c r="BF1827" s="190" t="str">
        <f t="shared" si="2977"/>
        <v>BF$19</v>
      </c>
      <c r="BG1827" s="190" t="str">
        <f t="shared" si="2977"/>
        <v>BG$19</v>
      </c>
      <c r="BH1827" s="190" t="str">
        <f t="shared" si="2977"/>
        <v>BH$19</v>
      </c>
      <c r="BI1827" s="190" t="str">
        <f t="shared" si="2977"/>
        <v>BI$19</v>
      </c>
      <c r="BJ1827" s="190" t="str">
        <f t="shared" si="2977"/>
        <v>BJ$19</v>
      </c>
      <c r="BK1827" s="190" t="str">
        <f t="shared" si="2977"/>
        <v>BK$19</v>
      </c>
      <c r="BL1827" s="190" t="str">
        <f t="shared" si="2977"/>
        <v>BL$19</v>
      </c>
      <c r="BM1827" s="190" t="str">
        <f t="shared" si="2977"/>
        <v>BM$19</v>
      </c>
      <c r="BN1827" s="190" t="str">
        <f t="shared" si="2977"/>
        <v>BN$19</v>
      </c>
      <c r="BO1827" s="190" t="str">
        <f t="shared" si="2977"/>
        <v>BO$19</v>
      </c>
      <c r="BP1827" s="190" t="str">
        <f t="shared" si="2977"/>
        <v>BP$19</v>
      </c>
      <c r="BQ1827" s="190" t="str">
        <f t="shared" si="2977"/>
        <v>BQ$19</v>
      </c>
      <c r="BR1827" s="190" t="str">
        <f t="shared" si="2977"/>
        <v>BR$19</v>
      </c>
      <c r="BS1827" s="190" t="str">
        <f t="shared" si="2977"/>
        <v>BS$19</v>
      </c>
      <c r="BT1827" s="190" t="str">
        <f t="shared" si="2977"/>
        <v>BT$19</v>
      </c>
      <c r="BU1827" s="190" t="str">
        <f t="shared" si="2977"/>
        <v>BU$19</v>
      </c>
      <c r="BV1827" s="190" t="str">
        <f t="shared" si="2977"/>
        <v>BV$19</v>
      </c>
      <c r="BW1827" s="190" t="str">
        <f t="shared" si="2977"/>
        <v>BW$19</v>
      </c>
      <c r="BX1827" s="190" t="str">
        <f t="shared" si="2977"/>
        <v>BX$19</v>
      </c>
      <c r="BY1827" s="190" t="str">
        <f t="shared" si="2977"/>
        <v>BY$19</v>
      </c>
      <c r="BZ1827" s="190" t="str">
        <f t="shared" si="2977"/>
        <v>BZ$19</v>
      </c>
      <c r="CA1827" s="190" t="str">
        <f t="shared" si="2977"/>
        <v>CA$19</v>
      </c>
      <c r="CB1827" s="190" t="str">
        <f t="shared" si="2977"/>
        <v>CB$19</v>
      </c>
      <c r="CC1827" s="190" t="str">
        <f t="shared" si="2977"/>
        <v>CC$19</v>
      </c>
      <c r="CD1827" s="190" t="str">
        <f t="shared" si="2977"/>
        <v>CD$19</v>
      </c>
      <c r="CE1827" s="190" t="str">
        <f t="shared" ref="CE1827:CL1827" si="2978">CE$23</f>
        <v>CE$19</v>
      </c>
      <c r="CF1827" s="190" t="str">
        <f t="shared" si="2978"/>
        <v>CF$19</v>
      </c>
      <c r="CG1827" s="190" t="str">
        <f t="shared" si="2978"/>
        <v>CG$19</v>
      </c>
      <c r="CH1827" s="190" t="str">
        <f t="shared" si="2978"/>
        <v>CH$19</v>
      </c>
      <c r="CI1827" s="190" t="str">
        <f t="shared" si="2978"/>
        <v>CI$19</v>
      </c>
      <c r="CJ1827" s="190" t="str">
        <f t="shared" si="2978"/>
        <v>CJ$19</v>
      </c>
      <c r="CK1827" s="190" t="str">
        <f t="shared" si="2978"/>
        <v>CK$19</v>
      </c>
      <c r="CL1827" s="190" t="str">
        <f t="shared" si="2978"/>
        <v>CL$19</v>
      </c>
      <c r="CN1827" s="201"/>
      <c r="CO1827" s="190" t="str">
        <f t="shared" ref="CO1827:DL1827" si="2979">CO$23</f>
        <v>CO$19</v>
      </c>
      <c r="CP1827" s="190" t="str">
        <f t="shared" si="2979"/>
        <v>CP$19</v>
      </c>
      <c r="CQ1827" s="190" t="str">
        <f t="shared" si="2979"/>
        <v>CQ$19</v>
      </c>
      <c r="CR1827" s="190" t="str">
        <f t="shared" si="2979"/>
        <v>CR$19</v>
      </c>
      <c r="CS1827" s="190" t="str">
        <f t="shared" si="2979"/>
        <v>CS$19</v>
      </c>
      <c r="CT1827" s="190" t="str">
        <f t="shared" si="2979"/>
        <v>CT$19</v>
      </c>
      <c r="CU1827" s="190" t="str">
        <f t="shared" si="2979"/>
        <v>CU$19</v>
      </c>
      <c r="CV1827" s="190" t="str">
        <f t="shared" si="2979"/>
        <v>CV$19</v>
      </c>
      <c r="CW1827" s="190" t="str">
        <f t="shared" si="2979"/>
        <v>CW$19</v>
      </c>
      <c r="CX1827" s="190" t="str">
        <f t="shared" si="2979"/>
        <v>CX$19</v>
      </c>
      <c r="CY1827" s="190" t="str">
        <f t="shared" si="2979"/>
        <v>CY$19</v>
      </c>
      <c r="CZ1827" s="190" t="str">
        <f t="shared" si="2979"/>
        <v>CZ$19</v>
      </c>
      <c r="DA1827" s="190" t="str">
        <f t="shared" si="2979"/>
        <v>DA$19</v>
      </c>
      <c r="DB1827" s="190" t="str">
        <f t="shared" si="2979"/>
        <v>DB$19</v>
      </c>
      <c r="DC1827" s="190" t="str">
        <f t="shared" si="2979"/>
        <v>DC$19</v>
      </c>
      <c r="DD1827" s="190" t="str">
        <f t="shared" si="2979"/>
        <v>DD$19</v>
      </c>
      <c r="DE1827" s="190" t="str">
        <f t="shared" si="2979"/>
        <v>DE$19</v>
      </c>
      <c r="DF1827" s="190" t="str">
        <f t="shared" si="2979"/>
        <v>DF$19</v>
      </c>
      <c r="DG1827" s="190" t="str">
        <f t="shared" si="2979"/>
        <v>DG$19</v>
      </c>
      <c r="DH1827" s="190" t="str">
        <f t="shared" si="2979"/>
        <v>DH$19</v>
      </c>
      <c r="DI1827" s="190" t="str">
        <f t="shared" si="2979"/>
        <v>DI$19</v>
      </c>
      <c r="DJ1827" s="190" t="str">
        <f t="shared" si="2979"/>
        <v>DJ$19</v>
      </c>
      <c r="DK1827" s="190" t="str">
        <f t="shared" si="2979"/>
        <v>DK$19</v>
      </c>
      <c r="DL1827" s="190" t="str">
        <f t="shared" si="2979"/>
        <v>DL$19</v>
      </c>
    </row>
    <row r="1828" spans="1:116" x14ac:dyDescent="0.4">
      <c r="A1828" s="31" t="s">
        <v>218</v>
      </c>
      <c r="B1828" s="31" t="s">
        <v>243</v>
      </c>
      <c r="C1828" s="31"/>
      <c r="D1828" t="s">
        <v>533</v>
      </c>
      <c r="E1828" s="8" t="str">
        <f t="shared" ref="E1828:E1829" si="2980">ROW()&amp;" "&amp;D1828</f>
        <v>1828 FCLTL-F</v>
      </c>
      <c r="F1828" t="s">
        <v>535</v>
      </c>
      <c r="G1828" s="70" t="s">
        <v>534</v>
      </c>
      <c r="H1828" s="48"/>
      <c r="I1828" s="297"/>
      <c r="J1828" s="297"/>
      <c r="K1828" s="48"/>
      <c r="L1828" s="48"/>
      <c r="M1828" s="48"/>
      <c r="N1828" s="48"/>
      <c r="O1828" s="48"/>
      <c r="P1828" s="48"/>
      <c r="R1828" s="70"/>
      <c r="S1828" s="298"/>
      <c r="T1828" s="298"/>
      <c r="U1828" s="298"/>
      <c r="V1828" s="298"/>
      <c r="W1828" s="298"/>
      <c r="X1828" s="298"/>
      <c r="Y1828" s="298"/>
      <c r="Z1828" s="298"/>
      <c r="AA1828" s="298"/>
      <c r="AB1828" s="298"/>
      <c r="AC1828" s="298"/>
      <c r="AD1828" s="298"/>
      <c r="AE1828" s="298"/>
      <c r="AF1828" s="298"/>
      <c r="AG1828" s="298"/>
      <c r="AH1828" s="298"/>
      <c r="AI1828" s="298"/>
      <c r="AJ1828" s="298"/>
      <c r="AK1828" s="298"/>
      <c r="AL1828" s="298"/>
      <c r="AM1828" s="298"/>
      <c r="AN1828" s="298"/>
      <c r="AO1828" s="298"/>
      <c r="AP1828" s="298"/>
      <c r="AQ1828" s="298"/>
      <c r="AR1828" s="298"/>
      <c r="AS1828" s="298"/>
      <c r="AT1828" s="298"/>
      <c r="AU1828" s="298"/>
      <c r="AV1828" s="298"/>
      <c r="AW1828" s="298"/>
      <c r="AX1828" s="298"/>
      <c r="AY1828" s="298"/>
      <c r="AZ1828" s="298"/>
      <c r="BA1828" s="298"/>
      <c r="BB1828" s="298"/>
      <c r="BC1828" s="298"/>
      <c r="BD1828" s="298"/>
      <c r="BE1828" s="298"/>
      <c r="BF1828" s="298"/>
      <c r="BG1828" s="298"/>
      <c r="BH1828" s="298"/>
      <c r="BI1828" s="298"/>
      <c r="BJ1828" s="298"/>
      <c r="BK1828" s="298"/>
      <c r="BL1828" s="298"/>
      <c r="BM1828" s="298"/>
      <c r="BN1828" s="298"/>
      <c r="BO1828" s="298"/>
      <c r="BP1828" s="298"/>
      <c r="BQ1828" s="298"/>
      <c r="BR1828" s="298"/>
      <c r="BS1828" s="298"/>
      <c r="BT1828" s="298"/>
      <c r="BU1828" s="298"/>
      <c r="BV1828" s="298"/>
      <c r="BW1828" s="298"/>
      <c r="BX1828" s="298"/>
      <c r="BY1828" s="298"/>
      <c r="BZ1828" s="298"/>
      <c r="CA1828" s="298"/>
      <c r="CB1828" s="298"/>
      <c r="CC1828" s="298"/>
      <c r="CD1828" s="298"/>
      <c r="CE1828" s="298"/>
      <c r="CF1828" s="298"/>
      <c r="CG1828" s="298"/>
      <c r="CH1828" s="298"/>
      <c r="CI1828" s="298"/>
      <c r="CJ1828" s="298"/>
      <c r="CK1828" s="298"/>
      <c r="CL1828" s="298"/>
      <c r="CN1828" s="297"/>
      <c r="CO1828" s="298"/>
      <c r="CP1828" s="298"/>
      <c r="CQ1828" s="298"/>
      <c r="CR1828" s="298"/>
      <c r="CS1828" s="298"/>
      <c r="CT1828" s="298"/>
      <c r="CU1828" s="298"/>
      <c r="CV1828" s="298"/>
      <c r="CW1828" s="298"/>
      <c r="CX1828" s="298"/>
      <c r="CY1828" s="298"/>
      <c r="CZ1828" s="298"/>
      <c r="DA1828" s="298"/>
      <c r="DB1828" s="298"/>
      <c r="DC1828" s="298"/>
      <c r="DD1828" s="298"/>
      <c r="DE1828" s="298"/>
      <c r="DF1828" s="298"/>
      <c r="DG1828" s="298"/>
      <c r="DH1828" s="298"/>
      <c r="DI1828" s="298"/>
      <c r="DJ1828" s="298"/>
      <c r="DK1828" s="298"/>
      <c r="DL1828" s="298"/>
    </row>
    <row r="1829" spans="1:116" x14ac:dyDescent="0.4">
      <c r="B1829" t="str">
        <f>E1829</f>
        <v>1829 FCLTL-F</v>
      </c>
      <c r="C1829" t="s">
        <v>237</v>
      </c>
      <c r="D1829" t="s">
        <v>533</v>
      </c>
      <c r="E1829" s="8" t="str">
        <f t="shared" si="2980"/>
        <v>1829 FCLTL-F</v>
      </c>
      <c r="G1829" s="125" t="str">
        <f>"Long-term libaility - "&amp;(SUBSTITUTE(G1828,":",""))</f>
        <v>Long-term libaility - Fixed constant long-term liability</v>
      </c>
      <c r="J1829" s="74">
        <v>1000</v>
      </c>
      <c r="K1829" s="53">
        <f t="shared" ref="K1829:P1829" si="2981">SUMIF($4:$4,K$2,1829:1829)</f>
        <v>1000</v>
      </c>
      <c r="L1829" s="53">
        <f t="shared" si="2981"/>
        <v>1000</v>
      </c>
      <c r="M1829" s="53">
        <f t="shared" si="2981"/>
        <v>1000</v>
      </c>
      <c r="N1829" s="53">
        <f t="shared" si="2981"/>
        <v>1000</v>
      </c>
      <c r="O1829" s="53">
        <f t="shared" si="2981"/>
        <v>1000</v>
      </c>
      <c r="P1829" s="53">
        <f t="shared" si="2981"/>
        <v>1000</v>
      </c>
      <c r="R1829" s="24">
        <f>$J1829</f>
        <v>1000</v>
      </c>
      <c r="S1829" s="80">
        <f>R1829</f>
        <v>1000</v>
      </c>
      <c r="T1829" s="80">
        <f t="shared" ref="T1829" si="2982">S1829</f>
        <v>1000</v>
      </c>
      <c r="U1829" s="80">
        <f t="shared" ref="U1829" si="2983">T1829</f>
        <v>1000</v>
      </c>
      <c r="V1829" s="80">
        <f t="shared" ref="V1829" si="2984">U1829</f>
        <v>1000</v>
      </c>
      <c r="W1829" s="80">
        <f t="shared" ref="W1829" si="2985">V1829</f>
        <v>1000</v>
      </c>
      <c r="X1829" s="80">
        <f t="shared" ref="X1829" si="2986">W1829</f>
        <v>1000</v>
      </c>
      <c r="Y1829" s="80">
        <f t="shared" ref="Y1829" si="2987">X1829</f>
        <v>1000</v>
      </c>
      <c r="Z1829" s="80">
        <f t="shared" ref="Z1829" si="2988">Y1829</f>
        <v>1000</v>
      </c>
      <c r="AA1829" s="80">
        <f t="shared" ref="AA1829" si="2989">Z1829</f>
        <v>1000</v>
      </c>
      <c r="AB1829" s="80">
        <f t="shared" ref="AB1829" si="2990">AA1829</f>
        <v>1000</v>
      </c>
      <c r="AC1829" s="80">
        <f t="shared" ref="AC1829" si="2991">AB1829</f>
        <v>1000</v>
      </c>
      <c r="AD1829" s="80">
        <f t="shared" ref="AD1829" si="2992">AC1829</f>
        <v>1000</v>
      </c>
      <c r="AE1829" s="80">
        <f t="shared" ref="AE1829" si="2993">AD1829</f>
        <v>1000</v>
      </c>
      <c r="AF1829" s="80">
        <f t="shared" ref="AF1829" si="2994">AE1829</f>
        <v>1000</v>
      </c>
      <c r="AG1829" s="80">
        <f t="shared" ref="AG1829" si="2995">AF1829</f>
        <v>1000</v>
      </c>
      <c r="AH1829" s="80">
        <f t="shared" ref="AH1829" si="2996">AG1829</f>
        <v>1000</v>
      </c>
      <c r="AI1829" s="80">
        <f t="shared" ref="AI1829" si="2997">AH1829</f>
        <v>1000</v>
      </c>
      <c r="AJ1829" s="80">
        <f t="shared" ref="AJ1829" si="2998">AI1829</f>
        <v>1000</v>
      </c>
      <c r="AK1829" s="80">
        <f t="shared" ref="AK1829" si="2999">AJ1829</f>
        <v>1000</v>
      </c>
      <c r="AL1829" s="80">
        <f t="shared" ref="AL1829" si="3000">AK1829</f>
        <v>1000</v>
      </c>
      <c r="AM1829" s="80">
        <f t="shared" ref="AM1829" si="3001">AL1829</f>
        <v>1000</v>
      </c>
      <c r="AN1829" s="80">
        <f t="shared" ref="AN1829" si="3002">AM1829</f>
        <v>1000</v>
      </c>
      <c r="AO1829" s="80">
        <f t="shared" ref="AO1829" si="3003">AN1829</f>
        <v>1000</v>
      </c>
      <c r="AP1829" s="80">
        <f t="shared" ref="AP1829" si="3004">AO1829</f>
        <v>1000</v>
      </c>
      <c r="AQ1829" s="80">
        <f t="shared" ref="AQ1829" si="3005">AP1829</f>
        <v>1000</v>
      </c>
      <c r="AR1829" s="80">
        <f t="shared" ref="AR1829" si="3006">AQ1829</f>
        <v>1000</v>
      </c>
      <c r="AS1829" s="80">
        <f t="shared" ref="AS1829" si="3007">AR1829</f>
        <v>1000</v>
      </c>
      <c r="AT1829" s="80">
        <f t="shared" ref="AT1829" si="3008">AS1829</f>
        <v>1000</v>
      </c>
      <c r="AU1829" s="80">
        <f t="shared" ref="AU1829" si="3009">AT1829</f>
        <v>1000</v>
      </c>
      <c r="AV1829" s="80">
        <f t="shared" ref="AV1829" si="3010">AU1829</f>
        <v>1000</v>
      </c>
      <c r="AW1829" s="80">
        <f t="shared" ref="AW1829" si="3011">AV1829</f>
        <v>1000</v>
      </c>
      <c r="AX1829" s="80">
        <f t="shared" ref="AX1829" si="3012">AW1829</f>
        <v>1000</v>
      </c>
      <c r="AY1829" s="80">
        <f t="shared" ref="AY1829" si="3013">AX1829</f>
        <v>1000</v>
      </c>
      <c r="AZ1829" s="80">
        <f t="shared" ref="AZ1829" si="3014">AY1829</f>
        <v>1000</v>
      </c>
      <c r="BA1829" s="80">
        <f t="shared" ref="BA1829" si="3015">AZ1829</f>
        <v>1000</v>
      </c>
      <c r="BB1829" s="80">
        <f t="shared" ref="BB1829" si="3016">BA1829</f>
        <v>1000</v>
      </c>
      <c r="BC1829" s="80">
        <f t="shared" ref="BC1829" si="3017">BB1829</f>
        <v>1000</v>
      </c>
      <c r="BD1829" s="80">
        <f t="shared" ref="BD1829" si="3018">BC1829</f>
        <v>1000</v>
      </c>
      <c r="BE1829" s="80">
        <f t="shared" ref="BE1829" si="3019">BD1829</f>
        <v>1000</v>
      </c>
      <c r="BF1829" s="80">
        <f t="shared" ref="BF1829" si="3020">BE1829</f>
        <v>1000</v>
      </c>
      <c r="BG1829" s="80">
        <f t="shared" ref="BG1829" si="3021">BF1829</f>
        <v>1000</v>
      </c>
      <c r="BH1829" s="80">
        <f t="shared" ref="BH1829" si="3022">BG1829</f>
        <v>1000</v>
      </c>
      <c r="BI1829" s="80">
        <f t="shared" ref="BI1829" si="3023">BH1829</f>
        <v>1000</v>
      </c>
      <c r="BJ1829" s="80">
        <f t="shared" ref="BJ1829" si="3024">BI1829</f>
        <v>1000</v>
      </c>
      <c r="BK1829" s="80">
        <f t="shared" ref="BK1829" si="3025">BJ1829</f>
        <v>1000</v>
      </c>
      <c r="BL1829" s="80">
        <f t="shared" ref="BL1829" si="3026">BK1829</f>
        <v>1000</v>
      </c>
      <c r="BM1829" s="80">
        <f t="shared" ref="BM1829" si="3027">BL1829</f>
        <v>1000</v>
      </c>
      <c r="BN1829" s="80">
        <f t="shared" ref="BN1829" si="3028">BM1829</f>
        <v>1000</v>
      </c>
      <c r="BO1829" s="80">
        <f t="shared" ref="BO1829" si="3029">BN1829</f>
        <v>1000</v>
      </c>
      <c r="BP1829" s="80">
        <f t="shared" ref="BP1829" si="3030">BO1829</f>
        <v>1000</v>
      </c>
      <c r="BQ1829" s="80">
        <f t="shared" ref="BQ1829" si="3031">BP1829</f>
        <v>1000</v>
      </c>
      <c r="BR1829" s="80">
        <f t="shared" ref="BR1829" si="3032">BQ1829</f>
        <v>1000</v>
      </c>
      <c r="BS1829" s="80">
        <f t="shared" ref="BS1829" si="3033">BR1829</f>
        <v>1000</v>
      </c>
      <c r="BT1829" s="80">
        <f t="shared" ref="BT1829" si="3034">BS1829</f>
        <v>1000</v>
      </c>
      <c r="BU1829" s="80">
        <f t="shared" ref="BU1829" si="3035">BT1829</f>
        <v>1000</v>
      </c>
      <c r="BV1829" s="80">
        <f t="shared" ref="BV1829" si="3036">BU1829</f>
        <v>1000</v>
      </c>
      <c r="BW1829" s="80">
        <f t="shared" ref="BW1829" si="3037">BV1829</f>
        <v>1000</v>
      </c>
      <c r="BX1829" s="80">
        <f t="shared" ref="BX1829" si="3038">BW1829</f>
        <v>1000</v>
      </c>
      <c r="BY1829" s="80">
        <f t="shared" ref="BY1829" si="3039">BX1829</f>
        <v>1000</v>
      </c>
      <c r="BZ1829" s="80">
        <f t="shared" ref="BZ1829" si="3040">BY1829</f>
        <v>1000</v>
      </c>
      <c r="CA1829" s="80">
        <f t="shared" ref="CA1829" si="3041">BZ1829</f>
        <v>1000</v>
      </c>
      <c r="CB1829" s="80">
        <f t="shared" ref="CB1829" si="3042">CA1829</f>
        <v>1000</v>
      </c>
      <c r="CC1829" s="80">
        <f t="shared" ref="CC1829" si="3043">CB1829</f>
        <v>1000</v>
      </c>
      <c r="CD1829" s="80">
        <f t="shared" ref="CD1829" si="3044">CC1829</f>
        <v>1000</v>
      </c>
      <c r="CE1829" s="80">
        <f t="shared" ref="CE1829" si="3045">CD1829</f>
        <v>1000</v>
      </c>
      <c r="CF1829" s="80">
        <f t="shared" ref="CF1829" si="3046">CE1829</f>
        <v>1000</v>
      </c>
      <c r="CG1829" s="80">
        <f t="shared" ref="CG1829" si="3047">CF1829</f>
        <v>1000</v>
      </c>
      <c r="CH1829" s="80">
        <f t="shared" ref="CH1829" si="3048">CG1829</f>
        <v>1000</v>
      </c>
      <c r="CI1829" s="80">
        <f t="shared" ref="CI1829" si="3049">CH1829</f>
        <v>1000</v>
      </c>
      <c r="CJ1829" s="80">
        <f t="shared" ref="CJ1829" si="3050">CI1829</f>
        <v>1000</v>
      </c>
      <c r="CK1829" s="80">
        <f t="shared" ref="CK1829" si="3051">CJ1829</f>
        <v>1000</v>
      </c>
      <c r="CL1829" s="80">
        <f t="shared" ref="CL1829" si="3052">CK1829</f>
        <v>1000</v>
      </c>
      <c r="CN1829" s="74">
        <v>1000</v>
      </c>
      <c r="CO1829" s="80">
        <f t="shared" ref="CO1829" si="3053">CN1829</f>
        <v>1000</v>
      </c>
      <c r="CP1829" s="80">
        <f t="shared" ref="CP1829" si="3054">CO1829</f>
        <v>1000</v>
      </c>
      <c r="CQ1829" s="80">
        <f t="shared" ref="CQ1829" si="3055">CP1829</f>
        <v>1000</v>
      </c>
      <c r="CR1829" s="80">
        <f t="shared" ref="CR1829" si="3056">CQ1829</f>
        <v>1000</v>
      </c>
      <c r="CS1829" s="80">
        <f t="shared" ref="CS1829" si="3057">CR1829</f>
        <v>1000</v>
      </c>
      <c r="CT1829" s="80">
        <f t="shared" ref="CT1829" si="3058">CS1829</f>
        <v>1000</v>
      </c>
      <c r="CU1829" s="80">
        <f t="shared" ref="CU1829" si="3059">CT1829</f>
        <v>1000</v>
      </c>
      <c r="CV1829" s="80">
        <f t="shared" ref="CV1829" si="3060">CU1829</f>
        <v>1000</v>
      </c>
      <c r="CW1829" s="80">
        <f t="shared" ref="CW1829" si="3061">CV1829</f>
        <v>1000</v>
      </c>
      <c r="CX1829" s="80">
        <f t="shared" ref="CX1829" si="3062">CW1829</f>
        <v>1000</v>
      </c>
      <c r="CY1829" s="80">
        <f t="shared" ref="CY1829" si="3063">CX1829</f>
        <v>1000</v>
      </c>
      <c r="CZ1829" s="80">
        <f t="shared" ref="CZ1829" si="3064">CY1829</f>
        <v>1000</v>
      </c>
      <c r="DA1829" s="80">
        <f t="shared" ref="DA1829" si="3065">CZ1829</f>
        <v>1000</v>
      </c>
      <c r="DB1829" s="80">
        <f t="shared" ref="DB1829" si="3066">DA1829</f>
        <v>1000</v>
      </c>
      <c r="DC1829" s="80">
        <f t="shared" ref="DC1829" si="3067">DB1829</f>
        <v>1000</v>
      </c>
      <c r="DD1829" s="80">
        <f t="shared" ref="DD1829" si="3068">DC1829</f>
        <v>1000</v>
      </c>
      <c r="DE1829" s="80">
        <f t="shared" ref="DE1829" si="3069">DD1829</f>
        <v>1000</v>
      </c>
      <c r="DF1829" s="80">
        <f t="shared" ref="DF1829" si="3070">DE1829</f>
        <v>1000</v>
      </c>
      <c r="DG1829" s="80">
        <f t="shared" ref="DG1829" si="3071">DF1829</f>
        <v>1000</v>
      </c>
      <c r="DH1829" s="80">
        <f t="shared" ref="DH1829" si="3072">DG1829</f>
        <v>1000</v>
      </c>
      <c r="DI1829" s="80">
        <f t="shared" ref="DI1829" si="3073">DH1829</f>
        <v>1000</v>
      </c>
      <c r="DJ1829" s="80">
        <f t="shared" ref="DJ1829" si="3074">DI1829</f>
        <v>1000</v>
      </c>
      <c r="DK1829" s="80">
        <f t="shared" ref="DK1829:DL1829" si="3075">DJ1829</f>
        <v>1000</v>
      </c>
      <c r="DL1829" s="80">
        <f t="shared" si="3075"/>
        <v>1000</v>
      </c>
    </row>
    <row r="1830" spans="1:116" x14ac:dyDescent="0.4">
      <c r="D1830" t="s">
        <v>533</v>
      </c>
      <c r="E1830" s="8" t="str">
        <f>ROW()&amp;" "&amp;D1830</f>
        <v>1830 FCLTL-F</v>
      </c>
      <c r="G1830" s="126"/>
      <c r="H1830" s="27"/>
      <c r="I1830" s="77"/>
      <c r="J1830" s="77"/>
      <c r="K1830" s="28"/>
      <c r="L1830" s="28"/>
      <c r="M1830" s="28"/>
      <c r="N1830" s="28"/>
      <c r="O1830" s="28"/>
      <c r="P1830" s="28"/>
      <c r="R1830" s="33"/>
      <c r="S1830" s="77"/>
      <c r="T1830" s="77"/>
      <c r="U1830" s="77"/>
      <c r="V1830" s="77"/>
      <c r="W1830" s="77"/>
      <c r="X1830" s="77"/>
      <c r="Y1830" s="77"/>
      <c r="Z1830" s="77"/>
      <c r="AA1830" s="77"/>
      <c r="AB1830" s="77"/>
      <c r="AC1830" s="77"/>
      <c r="AD1830" s="77"/>
      <c r="AE1830" s="77"/>
      <c r="AF1830" s="77"/>
      <c r="AG1830" s="77"/>
      <c r="AH1830" s="77"/>
      <c r="AI1830" s="77"/>
      <c r="AJ1830" s="77"/>
      <c r="AK1830" s="77"/>
      <c r="AL1830" s="77"/>
      <c r="AM1830" s="77"/>
      <c r="AN1830" s="77"/>
      <c r="AO1830" s="77"/>
      <c r="AP1830" s="77"/>
      <c r="AQ1830" s="77"/>
      <c r="AR1830" s="77"/>
      <c r="AS1830" s="77"/>
      <c r="AT1830" s="77"/>
      <c r="AU1830" s="77"/>
      <c r="AV1830" s="77"/>
      <c r="AW1830" s="77"/>
      <c r="AX1830" s="77"/>
      <c r="AY1830" s="77"/>
      <c r="AZ1830" s="77"/>
      <c r="BA1830" s="77"/>
      <c r="BB1830" s="77"/>
      <c r="BC1830" s="77"/>
      <c r="BD1830" s="77"/>
      <c r="BE1830" s="77"/>
      <c r="BF1830" s="77"/>
      <c r="BG1830" s="77"/>
      <c r="BH1830" s="77"/>
      <c r="BI1830" s="77"/>
      <c r="BJ1830" s="77"/>
      <c r="BK1830" s="77"/>
      <c r="BL1830" s="77"/>
      <c r="BM1830" s="77"/>
      <c r="BN1830" s="77"/>
      <c r="BO1830" s="77"/>
      <c r="BP1830" s="77"/>
      <c r="BQ1830" s="77"/>
      <c r="BR1830" s="77"/>
      <c r="BS1830" s="77"/>
      <c r="BT1830" s="77"/>
      <c r="BU1830" s="77"/>
      <c r="BV1830" s="77"/>
      <c r="BW1830" s="77"/>
      <c r="BX1830" s="77"/>
      <c r="BY1830" s="77"/>
      <c r="BZ1830" s="77"/>
      <c r="CA1830" s="77"/>
      <c r="CB1830" s="77"/>
      <c r="CC1830" s="77"/>
      <c r="CD1830" s="77"/>
      <c r="CE1830" s="77"/>
      <c r="CF1830" s="77"/>
      <c r="CG1830" s="77"/>
      <c r="CH1830" s="77"/>
      <c r="CI1830" s="77"/>
      <c r="CJ1830" s="77"/>
      <c r="CK1830" s="77"/>
      <c r="CL1830" s="77"/>
      <c r="CN1830" s="77"/>
      <c r="CO1830" s="77"/>
      <c r="CP1830" s="77"/>
      <c r="CQ1830" s="77"/>
      <c r="CR1830" s="77"/>
      <c r="CS1830" s="77"/>
      <c r="CT1830" s="77"/>
      <c r="CU1830" s="77"/>
      <c r="CV1830" s="77"/>
      <c r="CW1830" s="77"/>
      <c r="CX1830" s="77"/>
      <c r="CY1830" s="77"/>
      <c r="CZ1830" s="77"/>
      <c r="DA1830" s="77"/>
      <c r="DB1830" s="77"/>
      <c r="DC1830" s="77"/>
      <c r="DD1830" s="77"/>
      <c r="DE1830" s="77"/>
      <c r="DF1830" s="77"/>
      <c r="DG1830" s="77"/>
      <c r="DH1830" s="77"/>
      <c r="DI1830" s="77"/>
      <c r="DJ1830" s="77"/>
      <c r="DK1830" s="77"/>
      <c r="DL1830" s="77"/>
    </row>
    <row r="1831" spans="1:116" x14ac:dyDescent="0.4">
      <c r="C1831" t="s">
        <v>236</v>
      </c>
      <c r="D1831" t="s">
        <v>533</v>
      </c>
      <c r="E1831" s="8" t="str">
        <f>ROW()&amp;" "&amp;D1831</f>
        <v>1831 FCLTL-F</v>
      </c>
      <c r="G1831" s="125" t="str">
        <f>"Net proceeds/(repayment) of "&amp;SUBSTITUTE(G1829,":","")</f>
        <v>Net proceeds/(repayment) of Long-term libaility - Fixed constant long-term liability</v>
      </c>
      <c r="I1831" s="74"/>
      <c r="J1831" s="74"/>
      <c r="K1831" s="53">
        <f t="shared" ref="K1831:P1831" si="3076">SUMIF($3:$3,K$2,1831:1831)</f>
        <v>0</v>
      </c>
      <c r="L1831" s="53">
        <f t="shared" si="3076"/>
        <v>0</v>
      </c>
      <c r="M1831" s="53">
        <f t="shared" si="3076"/>
        <v>0</v>
      </c>
      <c r="N1831" s="53">
        <f t="shared" si="3076"/>
        <v>0</v>
      </c>
      <c r="O1831" s="53">
        <f t="shared" si="3076"/>
        <v>0</v>
      </c>
      <c r="P1831" s="53">
        <f t="shared" si="3076"/>
        <v>0</v>
      </c>
      <c r="R1831" s="24"/>
      <c r="S1831" s="80">
        <f>S1829-R1829</f>
        <v>0</v>
      </c>
      <c r="T1831" s="80">
        <f t="shared" ref="T1831:CE1831" si="3077">T1829-S1829</f>
        <v>0</v>
      </c>
      <c r="U1831" s="80">
        <f t="shared" si="3077"/>
        <v>0</v>
      </c>
      <c r="V1831" s="80">
        <f t="shared" si="3077"/>
        <v>0</v>
      </c>
      <c r="W1831" s="80">
        <f t="shared" si="3077"/>
        <v>0</v>
      </c>
      <c r="X1831" s="80">
        <f t="shared" si="3077"/>
        <v>0</v>
      </c>
      <c r="Y1831" s="80">
        <f t="shared" si="3077"/>
        <v>0</v>
      </c>
      <c r="Z1831" s="80">
        <f t="shared" si="3077"/>
        <v>0</v>
      </c>
      <c r="AA1831" s="80">
        <f t="shared" si="3077"/>
        <v>0</v>
      </c>
      <c r="AB1831" s="80">
        <f t="shared" si="3077"/>
        <v>0</v>
      </c>
      <c r="AC1831" s="80">
        <f t="shared" si="3077"/>
        <v>0</v>
      </c>
      <c r="AD1831" s="80">
        <f t="shared" si="3077"/>
        <v>0</v>
      </c>
      <c r="AE1831" s="80">
        <f t="shared" si="3077"/>
        <v>0</v>
      </c>
      <c r="AF1831" s="80">
        <f t="shared" si="3077"/>
        <v>0</v>
      </c>
      <c r="AG1831" s="80">
        <f t="shared" si="3077"/>
        <v>0</v>
      </c>
      <c r="AH1831" s="80">
        <f t="shared" si="3077"/>
        <v>0</v>
      </c>
      <c r="AI1831" s="80">
        <f t="shared" si="3077"/>
        <v>0</v>
      </c>
      <c r="AJ1831" s="80">
        <f t="shared" si="3077"/>
        <v>0</v>
      </c>
      <c r="AK1831" s="80">
        <f t="shared" si="3077"/>
        <v>0</v>
      </c>
      <c r="AL1831" s="80">
        <f t="shared" si="3077"/>
        <v>0</v>
      </c>
      <c r="AM1831" s="80">
        <f t="shared" si="3077"/>
        <v>0</v>
      </c>
      <c r="AN1831" s="80">
        <f t="shared" si="3077"/>
        <v>0</v>
      </c>
      <c r="AO1831" s="80">
        <f t="shared" si="3077"/>
        <v>0</v>
      </c>
      <c r="AP1831" s="80">
        <f t="shared" si="3077"/>
        <v>0</v>
      </c>
      <c r="AQ1831" s="80">
        <f t="shared" si="3077"/>
        <v>0</v>
      </c>
      <c r="AR1831" s="80">
        <f t="shared" si="3077"/>
        <v>0</v>
      </c>
      <c r="AS1831" s="80">
        <f t="shared" si="3077"/>
        <v>0</v>
      </c>
      <c r="AT1831" s="80">
        <f t="shared" si="3077"/>
        <v>0</v>
      </c>
      <c r="AU1831" s="80">
        <f t="shared" si="3077"/>
        <v>0</v>
      </c>
      <c r="AV1831" s="80">
        <f t="shared" si="3077"/>
        <v>0</v>
      </c>
      <c r="AW1831" s="80">
        <f t="shared" si="3077"/>
        <v>0</v>
      </c>
      <c r="AX1831" s="80">
        <f t="shared" si="3077"/>
        <v>0</v>
      </c>
      <c r="AY1831" s="80">
        <f t="shared" si="3077"/>
        <v>0</v>
      </c>
      <c r="AZ1831" s="80">
        <f t="shared" si="3077"/>
        <v>0</v>
      </c>
      <c r="BA1831" s="80">
        <f t="shared" si="3077"/>
        <v>0</v>
      </c>
      <c r="BB1831" s="80">
        <f t="shared" si="3077"/>
        <v>0</v>
      </c>
      <c r="BC1831" s="80">
        <f t="shared" si="3077"/>
        <v>0</v>
      </c>
      <c r="BD1831" s="80">
        <f t="shared" si="3077"/>
        <v>0</v>
      </c>
      <c r="BE1831" s="80">
        <f t="shared" si="3077"/>
        <v>0</v>
      </c>
      <c r="BF1831" s="80">
        <f t="shared" si="3077"/>
        <v>0</v>
      </c>
      <c r="BG1831" s="80">
        <f t="shared" si="3077"/>
        <v>0</v>
      </c>
      <c r="BH1831" s="80">
        <f t="shared" si="3077"/>
        <v>0</v>
      </c>
      <c r="BI1831" s="80">
        <f t="shared" si="3077"/>
        <v>0</v>
      </c>
      <c r="BJ1831" s="80">
        <f t="shared" si="3077"/>
        <v>0</v>
      </c>
      <c r="BK1831" s="80">
        <f t="shared" si="3077"/>
        <v>0</v>
      </c>
      <c r="BL1831" s="80">
        <f t="shared" si="3077"/>
        <v>0</v>
      </c>
      <c r="BM1831" s="80">
        <f t="shared" si="3077"/>
        <v>0</v>
      </c>
      <c r="BN1831" s="80">
        <f t="shared" si="3077"/>
        <v>0</v>
      </c>
      <c r="BO1831" s="80">
        <f t="shared" si="3077"/>
        <v>0</v>
      </c>
      <c r="BP1831" s="80">
        <f t="shared" si="3077"/>
        <v>0</v>
      </c>
      <c r="BQ1831" s="80">
        <f t="shared" si="3077"/>
        <v>0</v>
      </c>
      <c r="BR1831" s="80">
        <f t="shared" si="3077"/>
        <v>0</v>
      </c>
      <c r="BS1831" s="80">
        <f t="shared" si="3077"/>
        <v>0</v>
      </c>
      <c r="BT1831" s="80">
        <f t="shared" si="3077"/>
        <v>0</v>
      </c>
      <c r="BU1831" s="80">
        <f t="shared" si="3077"/>
        <v>0</v>
      </c>
      <c r="BV1831" s="80">
        <f t="shared" si="3077"/>
        <v>0</v>
      </c>
      <c r="BW1831" s="80">
        <f t="shared" si="3077"/>
        <v>0</v>
      </c>
      <c r="BX1831" s="80">
        <f t="shared" si="3077"/>
        <v>0</v>
      </c>
      <c r="BY1831" s="80">
        <f t="shared" si="3077"/>
        <v>0</v>
      </c>
      <c r="BZ1831" s="80">
        <f t="shared" si="3077"/>
        <v>0</v>
      </c>
      <c r="CA1831" s="80">
        <f t="shared" si="3077"/>
        <v>0</v>
      </c>
      <c r="CB1831" s="80">
        <f t="shared" si="3077"/>
        <v>0</v>
      </c>
      <c r="CC1831" s="80">
        <f t="shared" si="3077"/>
        <v>0</v>
      </c>
      <c r="CD1831" s="80">
        <f t="shared" si="3077"/>
        <v>0</v>
      </c>
      <c r="CE1831" s="80">
        <f t="shared" si="3077"/>
        <v>0</v>
      </c>
      <c r="CF1831" s="80">
        <f t="shared" ref="CF1831:CL1831" si="3078">CF1829-CE1829</f>
        <v>0</v>
      </c>
      <c r="CG1831" s="80">
        <f t="shared" si="3078"/>
        <v>0</v>
      </c>
      <c r="CH1831" s="80">
        <f t="shared" si="3078"/>
        <v>0</v>
      </c>
      <c r="CI1831" s="80">
        <f t="shared" si="3078"/>
        <v>0</v>
      </c>
      <c r="CJ1831" s="80">
        <f t="shared" si="3078"/>
        <v>0</v>
      </c>
      <c r="CK1831" s="80">
        <f t="shared" si="3078"/>
        <v>0</v>
      </c>
      <c r="CL1831" s="80">
        <f t="shared" si="3078"/>
        <v>0</v>
      </c>
      <c r="CN1831" s="74"/>
      <c r="CO1831" s="80">
        <f t="shared" ref="CO1831" si="3079">CN1829-CO1829</f>
        <v>0</v>
      </c>
      <c r="CP1831" s="80">
        <f t="shared" ref="CP1831" si="3080">CO1829-CP1829</f>
        <v>0</v>
      </c>
      <c r="CQ1831" s="80">
        <f t="shared" ref="CQ1831" si="3081">CP1829-CQ1829</f>
        <v>0</v>
      </c>
      <c r="CR1831" s="80">
        <f t="shared" ref="CR1831" si="3082">CQ1829-CR1829</f>
        <v>0</v>
      </c>
      <c r="CS1831" s="80">
        <f t="shared" ref="CS1831" si="3083">CR1829-CS1829</f>
        <v>0</v>
      </c>
      <c r="CT1831" s="80">
        <f t="shared" ref="CT1831" si="3084">CS1829-CT1829</f>
        <v>0</v>
      </c>
      <c r="CU1831" s="80">
        <f t="shared" ref="CU1831" si="3085">CT1829-CU1829</f>
        <v>0</v>
      </c>
      <c r="CV1831" s="80">
        <f t="shared" ref="CV1831" si="3086">CU1829-CV1829</f>
        <v>0</v>
      </c>
      <c r="CW1831" s="80">
        <f t="shared" ref="CW1831" si="3087">CV1829-CW1829</f>
        <v>0</v>
      </c>
      <c r="CX1831" s="80">
        <f t="shared" ref="CX1831" si="3088">CW1829-CX1829</f>
        <v>0</v>
      </c>
      <c r="CY1831" s="80">
        <f t="shared" ref="CY1831" si="3089">CX1829-CY1829</f>
        <v>0</v>
      </c>
      <c r="CZ1831" s="80">
        <f t="shared" ref="CZ1831" si="3090">CY1829-CZ1829</f>
        <v>0</v>
      </c>
      <c r="DA1831" s="80">
        <f t="shared" ref="DA1831" si="3091">CZ1829-DA1829</f>
        <v>0</v>
      </c>
      <c r="DB1831" s="80">
        <f t="shared" ref="DB1831" si="3092">DA1829-DB1829</f>
        <v>0</v>
      </c>
      <c r="DC1831" s="80">
        <f t="shared" ref="DC1831" si="3093">DB1829-DC1829</f>
        <v>0</v>
      </c>
      <c r="DD1831" s="80">
        <f t="shared" ref="DD1831" si="3094">DC1829-DD1829</f>
        <v>0</v>
      </c>
      <c r="DE1831" s="80">
        <f t="shared" ref="DE1831" si="3095">DD1829-DE1829</f>
        <v>0</v>
      </c>
      <c r="DF1831" s="80">
        <f t="shared" ref="DF1831" si="3096">DE1829-DF1829</f>
        <v>0</v>
      </c>
      <c r="DG1831" s="80">
        <f t="shared" ref="DG1831" si="3097">DF1829-DG1829</f>
        <v>0</v>
      </c>
      <c r="DH1831" s="80">
        <f t="shared" ref="DH1831" si="3098">DG1829-DH1829</f>
        <v>0</v>
      </c>
      <c r="DI1831" s="80">
        <f t="shared" ref="DI1831" si="3099">DH1829-DI1829</f>
        <v>0</v>
      </c>
      <c r="DJ1831" s="80">
        <f t="shared" ref="DJ1831" si="3100">DI1829-DJ1829</f>
        <v>0</v>
      </c>
      <c r="DK1831" s="80">
        <f t="shared" ref="DK1831:DL1831" si="3101">DJ1829-DK1829</f>
        <v>0</v>
      </c>
      <c r="DL1831" s="80">
        <f t="shared" si="3101"/>
        <v>0</v>
      </c>
    </row>
    <row r="1832" spans="1:116" x14ac:dyDescent="0.4">
      <c r="D1832" t="s">
        <v>533</v>
      </c>
      <c r="E1832" s="8" t="str">
        <f>ROW()&amp;" "&amp;D1832</f>
        <v>1832 FCLTL-F</v>
      </c>
      <c r="G1832" s="125"/>
      <c r="I1832" s="74"/>
      <c r="J1832" s="74"/>
      <c r="K1832" s="53"/>
      <c r="L1832" s="53"/>
      <c r="M1832" s="53"/>
      <c r="N1832" s="53"/>
      <c r="O1832" s="53"/>
      <c r="P1832" s="53"/>
      <c r="R1832" s="24"/>
      <c r="S1832" s="80"/>
      <c r="T1832" s="80"/>
      <c r="U1832" s="80"/>
      <c r="V1832" s="80"/>
      <c r="W1832" s="80"/>
      <c r="X1832" s="80"/>
      <c r="Y1832" s="80"/>
      <c r="Z1832" s="80"/>
      <c r="AA1832" s="80"/>
      <c r="AB1832" s="80"/>
      <c r="AC1832" s="80"/>
      <c r="AD1832" s="80"/>
      <c r="AE1832" s="80"/>
      <c r="AF1832" s="80"/>
      <c r="AG1832" s="80"/>
      <c r="AH1832" s="80"/>
      <c r="AI1832" s="80"/>
      <c r="AJ1832" s="80"/>
      <c r="AK1832" s="80"/>
      <c r="AL1832" s="80"/>
      <c r="AM1832" s="80"/>
      <c r="AN1832" s="80"/>
      <c r="AO1832" s="80"/>
      <c r="AP1832" s="80"/>
      <c r="AQ1832" s="80"/>
      <c r="AR1832" s="80"/>
      <c r="AS1832" s="80"/>
      <c r="AT1832" s="80"/>
      <c r="AU1832" s="80"/>
      <c r="AV1832" s="80"/>
      <c r="AW1832" s="80"/>
      <c r="AX1832" s="80"/>
      <c r="AY1832" s="80"/>
      <c r="AZ1832" s="80"/>
      <c r="BA1832" s="80"/>
      <c r="BB1832" s="80"/>
      <c r="BC1832" s="80"/>
      <c r="BD1832" s="80"/>
      <c r="BE1832" s="80"/>
      <c r="BF1832" s="80"/>
      <c r="BG1832" s="80"/>
      <c r="BH1832" s="80"/>
      <c r="BI1832" s="80"/>
      <c r="BJ1832" s="80"/>
      <c r="BK1832" s="80"/>
      <c r="BL1832" s="80"/>
      <c r="BM1832" s="80"/>
      <c r="BN1832" s="80"/>
      <c r="BO1832" s="80"/>
      <c r="BP1832" s="80"/>
      <c r="BQ1832" s="80"/>
      <c r="BR1832" s="80"/>
      <c r="BS1832" s="80"/>
      <c r="BT1832" s="80"/>
      <c r="BU1832" s="80"/>
      <c r="BV1832" s="80"/>
      <c r="BW1832" s="80"/>
      <c r="BX1832" s="80"/>
      <c r="BY1832" s="80"/>
      <c r="BZ1832" s="80"/>
      <c r="CA1832" s="80"/>
      <c r="CB1832" s="80"/>
      <c r="CC1832" s="80"/>
      <c r="CD1832" s="80"/>
      <c r="CE1832" s="80"/>
      <c r="CF1832" s="80"/>
      <c r="CG1832" s="80"/>
      <c r="CH1832" s="80"/>
      <c r="CI1832" s="80"/>
      <c r="CJ1832" s="80"/>
      <c r="CK1832" s="80"/>
      <c r="CL1832" s="80"/>
      <c r="CN1832" s="74"/>
      <c r="CO1832" s="80"/>
      <c r="CP1832" s="80"/>
      <c r="CQ1832" s="80"/>
      <c r="CR1832" s="80"/>
      <c r="CS1832" s="80"/>
      <c r="CT1832" s="80"/>
      <c r="CU1832" s="80"/>
      <c r="CV1832" s="80"/>
      <c r="CW1832" s="80"/>
      <c r="CX1832" s="80"/>
      <c r="CY1832" s="80"/>
      <c r="CZ1832" s="80"/>
      <c r="DA1832" s="80"/>
      <c r="DB1832" s="80"/>
      <c r="DC1832" s="80"/>
      <c r="DD1832" s="80"/>
      <c r="DE1832" s="80"/>
      <c r="DF1832" s="80"/>
      <c r="DG1832" s="80"/>
      <c r="DH1832" s="80"/>
      <c r="DI1832" s="80"/>
      <c r="DJ1832" s="80"/>
      <c r="DK1832" s="80"/>
      <c r="DL1832" s="80"/>
    </row>
    <row r="1833" spans="1:116" x14ac:dyDescent="0.4">
      <c r="B1833" t="s">
        <v>332</v>
      </c>
      <c r="D1833" t="s">
        <v>533</v>
      </c>
      <c r="E1833" s="8" t="str">
        <f t="shared" ref="E1833" si="3102">ROW()&amp;" "&amp;D1833</f>
        <v>1833 FCLTL-F</v>
      </c>
      <c r="G1833" s="136" t="str">
        <f>G1820</f>
        <v>(Primary label)</v>
      </c>
      <c r="H1833" s="27"/>
      <c r="I1833" s="78"/>
      <c r="J1833" s="78"/>
      <c r="K1833" s="33"/>
      <c r="L1833" s="33"/>
      <c r="M1833" s="33"/>
      <c r="N1833" s="33"/>
      <c r="O1833" s="33"/>
      <c r="P1833" s="33"/>
      <c r="R1833" s="33"/>
      <c r="S1833" s="77"/>
      <c r="T1833" s="77"/>
      <c r="U1833" s="77"/>
      <c r="V1833" s="77"/>
      <c r="W1833" s="77"/>
      <c r="X1833" s="77"/>
      <c r="Y1833" s="77"/>
      <c r="Z1833" s="77"/>
      <c r="AA1833" s="77"/>
      <c r="AB1833" s="77"/>
      <c r="AC1833" s="77"/>
      <c r="AD1833" s="77"/>
      <c r="AE1833" s="77"/>
      <c r="AF1833" s="77"/>
      <c r="AG1833" s="77"/>
      <c r="AH1833" s="77"/>
      <c r="AI1833" s="77"/>
      <c r="AJ1833" s="77"/>
      <c r="AK1833" s="77"/>
      <c r="AL1833" s="77"/>
      <c r="AM1833" s="77"/>
      <c r="AN1833" s="77"/>
      <c r="AO1833" s="77"/>
      <c r="AP1833" s="77"/>
      <c r="AQ1833" s="77"/>
      <c r="AR1833" s="77"/>
      <c r="AS1833" s="77"/>
      <c r="AT1833" s="77"/>
      <c r="AU1833" s="77"/>
      <c r="AV1833" s="77"/>
      <c r="AW1833" s="77"/>
      <c r="AX1833" s="77"/>
      <c r="AY1833" s="77"/>
      <c r="AZ1833" s="77"/>
      <c r="BA1833" s="77"/>
      <c r="BB1833" s="77"/>
      <c r="BC1833" s="77"/>
      <c r="BD1833" s="77"/>
      <c r="BE1833" s="77"/>
      <c r="BF1833" s="77"/>
      <c r="BG1833" s="77"/>
      <c r="BH1833" s="77"/>
      <c r="BI1833" s="77"/>
      <c r="BJ1833" s="77"/>
      <c r="BK1833" s="77"/>
      <c r="BL1833" s="77"/>
      <c r="BM1833" s="77"/>
      <c r="BN1833" s="77"/>
      <c r="BO1833" s="77"/>
      <c r="BP1833" s="77"/>
      <c r="BQ1833" s="77"/>
      <c r="BR1833" s="77"/>
      <c r="BS1833" s="77"/>
      <c r="BT1833" s="77"/>
      <c r="BU1833" s="77"/>
      <c r="BV1833" s="77"/>
      <c r="BW1833" s="77"/>
      <c r="BX1833" s="77"/>
      <c r="BY1833" s="77"/>
      <c r="BZ1833" s="77"/>
      <c r="CA1833" s="77"/>
      <c r="CB1833" s="77"/>
      <c r="CC1833" s="77"/>
      <c r="CD1833" s="77"/>
      <c r="CE1833" s="77"/>
      <c r="CF1833" s="77"/>
      <c r="CG1833" s="77"/>
      <c r="CH1833" s="77"/>
      <c r="CI1833" s="77"/>
      <c r="CJ1833" s="77"/>
      <c r="CK1833" s="77"/>
      <c r="CL1833" s="77"/>
      <c r="CN1833" s="78"/>
      <c r="CO1833" s="77"/>
      <c r="CP1833" s="77"/>
      <c r="CQ1833" s="77"/>
      <c r="CR1833" s="77"/>
      <c r="CS1833" s="77"/>
      <c r="CT1833" s="77"/>
      <c r="CU1833" s="77"/>
      <c r="CV1833" s="77"/>
      <c r="CW1833" s="77"/>
      <c r="CX1833" s="77"/>
      <c r="CY1833" s="77"/>
      <c r="CZ1833" s="77"/>
      <c r="DA1833" s="77"/>
      <c r="DB1833" s="77"/>
      <c r="DC1833" s="77"/>
      <c r="DD1833" s="77"/>
      <c r="DE1833" s="77"/>
      <c r="DF1833" s="77"/>
      <c r="DG1833" s="77"/>
      <c r="DH1833" s="77"/>
      <c r="DI1833" s="77"/>
      <c r="DJ1833" s="77"/>
      <c r="DK1833" s="77"/>
      <c r="DL1833" s="77"/>
    </row>
    <row r="1834" spans="1:116" x14ac:dyDescent="0.4">
      <c r="B1834" t="s">
        <v>332</v>
      </c>
      <c r="D1834" t="s">
        <v>533</v>
      </c>
      <c r="E1834" s="8" t="str">
        <f>ROW()&amp;" "&amp;D1834</f>
        <v>1834 FCLTL-F</v>
      </c>
      <c r="G1834" s="136" t="str">
        <f>G1821</f>
        <v>primary unit</v>
      </c>
      <c r="H1834" s="27"/>
      <c r="I1834" s="78"/>
      <c r="J1834" s="78"/>
      <c r="K1834" s="33"/>
      <c r="L1834" s="33"/>
      <c r="M1834" s="33"/>
      <c r="N1834" s="33"/>
      <c r="O1834" s="33"/>
      <c r="P1834" s="33"/>
      <c r="R1834" s="33"/>
      <c r="S1834" s="77"/>
      <c r="T1834" s="77"/>
      <c r="U1834" s="77"/>
      <c r="V1834" s="77"/>
      <c r="W1834" s="77"/>
      <c r="X1834" s="77"/>
      <c r="Y1834" s="77"/>
      <c r="Z1834" s="77"/>
      <c r="AA1834" s="77"/>
      <c r="AB1834" s="77"/>
      <c r="AC1834" s="77"/>
      <c r="AD1834" s="77"/>
      <c r="AE1834" s="77"/>
      <c r="AF1834" s="77"/>
      <c r="AG1834" s="77"/>
      <c r="AH1834" s="77"/>
      <c r="AI1834" s="77"/>
      <c r="AJ1834" s="77"/>
      <c r="AK1834" s="77"/>
      <c r="AL1834" s="77"/>
      <c r="AM1834" s="77"/>
      <c r="AN1834" s="77"/>
      <c r="AO1834" s="77"/>
      <c r="AP1834" s="77"/>
      <c r="AQ1834" s="77"/>
      <c r="AR1834" s="77"/>
      <c r="AS1834" s="77"/>
      <c r="AT1834" s="77"/>
      <c r="AU1834" s="77"/>
      <c r="AV1834" s="77"/>
      <c r="AW1834" s="77"/>
      <c r="AX1834" s="77"/>
      <c r="AY1834" s="77"/>
      <c r="AZ1834" s="77"/>
      <c r="BA1834" s="77"/>
      <c r="BB1834" s="77"/>
      <c r="BC1834" s="77"/>
      <c r="BD1834" s="77"/>
      <c r="BE1834" s="77"/>
      <c r="BF1834" s="77"/>
      <c r="BG1834" s="77"/>
      <c r="BH1834" s="77"/>
      <c r="BI1834" s="77"/>
      <c r="BJ1834" s="77"/>
      <c r="BK1834" s="77"/>
      <c r="BL1834" s="77"/>
      <c r="BM1834" s="77"/>
      <c r="BN1834" s="77"/>
      <c r="BO1834" s="77"/>
      <c r="BP1834" s="77"/>
      <c r="BQ1834" s="77"/>
      <c r="BR1834" s="77"/>
      <c r="BS1834" s="77"/>
      <c r="BT1834" s="77"/>
      <c r="BU1834" s="77"/>
      <c r="BV1834" s="77"/>
      <c r="BW1834" s="77"/>
      <c r="BX1834" s="77"/>
      <c r="BY1834" s="77"/>
      <c r="BZ1834" s="77"/>
      <c r="CA1834" s="77"/>
      <c r="CB1834" s="77"/>
      <c r="CC1834" s="77"/>
      <c r="CD1834" s="77"/>
      <c r="CE1834" s="77"/>
      <c r="CF1834" s="77"/>
      <c r="CG1834" s="77"/>
      <c r="CH1834" s="77"/>
      <c r="CI1834" s="77"/>
      <c r="CJ1834" s="77"/>
      <c r="CK1834" s="77"/>
      <c r="CL1834" s="77"/>
      <c r="CN1834" s="78"/>
      <c r="CO1834" s="77"/>
      <c r="CP1834" s="77"/>
      <c r="CQ1834" s="77"/>
      <c r="CR1834" s="77"/>
      <c r="CS1834" s="77"/>
      <c r="CT1834" s="77"/>
      <c r="CU1834" s="77"/>
      <c r="CV1834" s="77"/>
      <c r="CW1834" s="77"/>
      <c r="CX1834" s="77"/>
      <c r="CY1834" s="77"/>
      <c r="CZ1834" s="77"/>
      <c r="DA1834" s="77"/>
      <c r="DB1834" s="77"/>
      <c r="DC1834" s="77"/>
      <c r="DD1834" s="77"/>
      <c r="DE1834" s="77"/>
      <c r="DF1834" s="77"/>
      <c r="DG1834" s="77"/>
      <c r="DH1834" s="77"/>
      <c r="DI1834" s="77"/>
      <c r="DJ1834" s="77"/>
      <c r="DK1834" s="77"/>
      <c r="DL1834" s="77"/>
    </row>
    <row r="1835" spans="1:116" x14ac:dyDescent="0.4">
      <c r="B1835" t="s">
        <v>332</v>
      </c>
      <c r="D1835" t="s">
        <v>533</v>
      </c>
      <c r="E1835" s="8" t="str">
        <f t="shared" ref="E1835:E1840" si="3103">ROW()&amp;" "&amp;D1835</f>
        <v>1835 FCLTL-F</v>
      </c>
      <c r="G1835" s="136" t="str">
        <f>G1822</f>
        <v>Primary revenue driver</v>
      </c>
      <c r="K1835" s="53"/>
      <c r="L1835" s="53"/>
      <c r="M1835" s="53"/>
      <c r="N1835" s="53"/>
      <c r="O1835" s="53"/>
      <c r="P1835" s="53"/>
      <c r="R1835" s="24"/>
      <c r="S1835" s="179" t="str">
        <f t="shared" ref="S1835:AX1835" si="3104">S1822</f>
        <v>S$16</v>
      </c>
      <c r="T1835" s="179" t="str">
        <f t="shared" si="3104"/>
        <v>T$16</v>
      </c>
      <c r="U1835" s="179" t="str">
        <f t="shared" si="3104"/>
        <v>U$16</v>
      </c>
      <c r="V1835" s="179" t="str">
        <f t="shared" si="3104"/>
        <v>V$16</v>
      </c>
      <c r="W1835" s="179" t="str">
        <f t="shared" si="3104"/>
        <v>W$16</v>
      </c>
      <c r="X1835" s="179" t="str">
        <f t="shared" si="3104"/>
        <v>X$16</v>
      </c>
      <c r="Y1835" s="179" t="str">
        <f t="shared" si="3104"/>
        <v>Y$16</v>
      </c>
      <c r="Z1835" s="179" t="str">
        <f t="shared" si="3104"/>
        <v>Z$16</v>
      </c>
      <c r="AA1835" s="179" t="str">
        <f t="shared" si="3104"/>
        <v>AA$16</v>
      </c>
      <c r="AB1835" s="179" t="str">
        <f t="shared" si="3104"/>
        <v>AB$16</v>
      </c>
      <c r="AC1835" s="179" t="str">
        <f t="shared" si="3104"/>
        <v>AC$16</v>
      </c>
      <c r="AD1835" s="179" t="str">
        <f t="shared" si="3104"/>
        <v>AD$16</v>
      </c>
      <c r="AE1835" s="179" t="str">
        <f t="shared" si="3104"/>
        <v>AE$16</v>
      </c>
      <c r="AF1835" s="179" t="str">
        <f t="shared" si="3104"/>
        <v>AF$16</v>
      </c>
      <c r="AG1835" s="179" t="str">
        <f t="shared" si="3104"/>
        <v>AG$16</v>
      </c>
      <c r="AH1835" s="179" t="str">
        <f t="shared" si="3104"/>
        <v>AH$16</v>
      </c>
      <c r="AI1835" s="179" t="str">
        <f t="shared" si="3104"/>
        <v>AI$16</v>
      </c>
      <c r="AJ1835" s="179" t="str">
        <f t="shared" si="3104"/>
        <v>AJ$16</v>
      </c>
      <c r="AK1835" s="179" t="str">
        <f t="shared" si="3104"/>
        <v>AK$16</v>
      </c>
      <c r="AL1835" s="179" t="str">
        <f t="shared" si="3104"/>
        <v>AL$16</v>
      </c>
      <c r="AM1835" s="179" t="str">
        <f t="shared" si="3104"/>
        <v>AM$16</v>
      </c>
      <c r="AN1835" s="179" t="str">
        <f t="shared" si="3104"/>
        <v>AN$16</v>
      </c>
      <c r="AO1835" s="179" t="str">
        <f t="shared" si="3104"/>
        <v>AO$16</v>
      </c>
      <c r="AP1835" s="179" t="str">
        <f t="shared" si="3104"/>
        <v>AP$16</v>
      </c>
      <c r="AQ1835" s="179" t="str">
        <f t="shared" si="3104"/>
        <v>AQ$16</v>
      </c>
      <c r="AR1835" s="179" t="str">
        <f t="shared" si="3104"/>
        <v>AR$16</v>
      </c>
      <c r="AS1835" s="179" t="str">
        <f t="shared" si="3104"/>
        <v>AS$16</v>
      </c>
      <c r="AT1835" s="179" t="str">
        <f t="shared" si="3104"/>
        <v>AT$16</v>
      </c>
      <c r="AU1835" s="179" t="str">
        <f t="shared" si="3104"/>
        <v>AU$16</v>
      </c>
      <c r="AV1835" s="179" t="str">
        <f t="shared" si="3104"/>
        <v>AV$16</v>
      </c>
      <c r="AW1835" s="179" t="str">
        <f t="shared" si="3104"/>
        <v>AW$16</v>
      </c>
      <c r="AX1835" s="179" t="str">
        <f t="shared" si="3104"/>
        <v>AX$16</v>
      </c>
      <c r="AY1835" s="179" t="str">
        <f t="shared" ref="AY1835:CD1835" si="3105">AY1822</f>
        <v>AY$16</v>
      </c>
      <c r="AZ1835" s="179" t="str">
        <f t="shared" si="3105"/>
        <v>AZ$16</v>
      </c>
      <c r="BA1835" s="179" t="str">
        <f t="shared" si="3105"/>
        <v>BA$16</v>
      </c>
      <c r="BB1835" s="179" t="str">
        <f t="shared" si="3105"/>
        <v>BB$16</v>
      </c>
      <c r="BC1835" s="179" t="str">
        <f t="shared" si="3105"/>
        <v>BC$16</v>
      </c>
      <c r="BD1835" s="179" t="str">
        <f t="shared" si="3105"/>
        <v>BD$16</v>
      </c>
      <c r="BE1835" s="179" t="str">
        <f t="shared" si="3105"/>
        <v>BE$16</v>
      </c>
      <c r="BF1835" s="179" t="str">
        <f t="shared" si="3105"/>
        <v>BF$16</v>
      </c>
      <c r="BG1835" s="179" t="str">
        <f t="shared" si="3105"/>
        <v>BG$16</v>
      </c>
      <c r="BH1835" s="179" t="str">
        <f t="shared" si="3105"/>
        <v>BH$16</v>
      </c>
      <c r="BI1835" s="179" t="str">
        <f t="shared" si="3105"/>
        <v>BI$16</v>
      </c>
      <c r="BJ1835" s="179" t="str">
        <f t="shared" si="3105"/>
        <v>BJ$16</v>
      </c>
      <c r="BK1835" s="179" t="str">
        <f t="shared" si="3105"/>
        <v>BK$16</v>
      </c>
      <c r="BL1835" s="179" t="str">
        <f t="shared" si="3105"/>
        <v>BL$16</v>
      </c>
      <c r="BM1835" s="179" t="str">
        <f t="shared" si="3105"/>
        <v>BM$16</v>
      </c>
      <c r="BN1835" s="179" t="str">
        <f t="shared" si="3105"/>
        <v>BN$16</v>
      </c>
      <c r="BO1835" s="179" t="str">
        <f t="shared" si="3105"/>
        <v>BO$16</v>
      </c>
      <c r="BP1835" s="179" t="str">
        <f t="shared" si="3105"/>
        <v>BP$16</v>
      </c>
      <c r="BQ1835" s="179" t="str">
        <f t="shared" si="3105"/>
        <v>BQ$16</v>
      </c>
      <c r="BR1835" s="179" t="str">
        <f t="shared" si="3105"/>
        <v>BR$16</v>
      </c>
      <c r="BS1835" s="179" t="str">
        <f t="shared" si="3105"/>
        <v>BS$16</v>
      </c>
      <c r="BT1835" s="179" t="str">
        <f t="shared" si="3105"/>
        <v>BT$16</v>
      </c>
      <c r="BU1835" s="179" t="str">
        <f t="shared" si="3105"/>
        <v>BU$16</v>
      </c>
      <c r="BV1835" s="179" t="str">
        <f t="shared" si="3105"/>
        <v>BV$16</v>
      </c>
      <c r="BW1835" s="179" t="str">
        <f t="shared" si="3105"/>
        <v>BW$16</v>
      </c>
      <c r="BX1835" s="179" t="str">
        <f t="shared" si="3105"/>
        <v>BX$16</v>
      </c>
      <c r="BY1835" s="179" t="str">
        <f t="shared" si="3105"/>
        <v>BY$16</v>
      </c>
      <c r="BZ1835" s="179" t="str">
        <f t="shared" si="3105"/>
        <v>BZ$16</v>
      </c>
      <c r="CA1835" s="179" t="str">
        <f t="shared" si="3105"/>
        <v>CA$16</v>
      </c>
      <c r="CB1835" s="179" t="str">
        <f t="shared" si="3105"/>
        <v>CB$16</v>
      </c>
      <c r="CC1835" s="179" t="str">
        <f t="shared" si="3105"/>
        <v>CC$16</v>
      </c>
      <c r="CD1835" s="179" t="str">
        <f t="shared" si="3105"/>
        <v>CD$16</v>
      </c>
      <c r="CE1835" s="179" t="str">
        <f t="shared" ref="CE1835:CL1835" si="3106">CE1822</f>
        <v>CE$16</v>
      </c>
      <c r="CF1835" s="179" t="str">
        <f t="shared" si="3106"/>
        <v>CF$16</v>
      </c>
      <c r="CG1835" s="179" t="str">
        <f t="shared" si="3106"/>
        <v>CG$16</v>
      </c>
      <c r="CH1835" s="179" t="str">
        <f t="shared" si="3106"/>
        <v>CH$16</v>
      </c>
      <c r="CI1835" s="179" t="str">
        <f t="shared" si="3106"/>
        <v>CI$16</v>
      </c>
      <c r="CJ1835" s="179" t="str">
        <f t="shared" si="3106"/>
        <v>CJ$16</v>
      </c>
      <c r="CK1835" s="179" t="str">
        <f t="shared" si="3106"/>
        <v>CK$16</v>
      </c>
      <c r="CL1835" s="179" t="str">
        <f t="shared" si="3106"/>
        <v>CL$16</v>
      </c>
      <c r="CO1835" s="179" t="str">
        <f t="shared" ref="CO1835:DL1835" si="3107">CO1822</f>
        <v>CO$16</v>
      </c>
      <c r="CP1835" s="179" t="str">
        <f t="shared" si="3107"/>
        <v>CP$16</v>
      </c>
      <c r="CQ1835" s="179" t="str">
        <f t="shared" si="3107"/>
        <v>CQ$16</v>
      </c>
      <c r="CR1835" s="179" t="str">
        <f t="shared" si="3107"/>
        <v>CR$16</v>
      </c>
      <c r="CS1835" s="179" t="str">
        <f t="shared" si="3107"/>
        <v>CS$16</v>
      </c>
      <c r="CT1835" s="179" t="str">
        <f t="shared" si="3107"/>
        <v>CT$16</v>
      </c>
      <c r="CU1835" s="179" t="str">
        <f t="shared" si="3107"/>
        <v>CU$16</v>
      </c>
      <c r="CV1835" s="179" t="str">
        <f t="shared" si="3107"/>
        <v>CV$16</v>
      </c>
      <c r="CW1835" s="179" t="str">
        <f t="shared" si="3107"/>
        <v>CW$16</v>
      </c>
      <c r="CX1835" s="179" t="str">
        <f t="shared" si="3107"/>
        <v>CX$16</v>
      </c>
      <c r="CY1835" s="179" t="str">
        <f t="shared" si="3107"/>
        <v>CY$16</v>
      </c>
      <c r="CZ1835" s="179" t="str">
        <f t="shared" si="3107"/>
        <v>CZ$16</v>
      </c>
      <c r="DA1835" s="179" t="str">
        <f t="shared" si="3107"/>
        <v>DA$16</v>
      </c>
      <c r="DB1835" s="179" t="str">
        <f t="shared" si="3107"/>
        <v>DB$16</v>
      </c>
      <c r="DC1835" s="179" t="str">
        <f t="shared" si="3107"/>
        <v>DC$16</v>
      </c>
      <c r="DD1835" s="179" t="str">
        <f t="shared" si="3107"/>
        <v>DD$16</v>
      </c>
      <c r="DE1835" s="179" t="str">
        <f t="shared" si="3107"/>
        <v>DE$16</v>
      </c>
      <c r="DF1835" s="179" t="str">
        <f t="shared" si="3107"/>
        <v>DF$16</v>
      </c>
      <c r="DG1835" s="179" t="str">
        <f t="shared" si="3107"/>
        <v>DG$16</v>
      </c>
      <c r="DH1835" s="179" t="str">
        <f t="shared" si="3107"/>
        <v>DH$16</v>
      </c>
      <c r="DI1835" s="179" t="str">
        <f t="shared" si="3107"/>
        <v>DI$16</v>
      </c>
      <c r="DJ1835" s="179" t="str">
        <f t="shared" si="3107"/>
        <v>DJ$16</v>
      </c>
      <c r="DK1835" s="179" t="str">
        <f t="shared" si="3107"/>
        <v>DK$16</v>
      </c>
      <c r="DL1835" s="179" t="str">
        <f t="shared" si="3107"/>
        <v>DL$16</v>
      </c>
    </row>
    <row r="1836" spans="1:116" x14ac:dyDescent="0.4">
      <c r="B1836" t="s">
        <v>332</v>
      </c>
      <c r="D1836" t="s">
        <v>533</v>
      </c>
      <c r="E1836" s="8" t="str">
        <f t="shared" si="3103"/>
        <v>1836 FCLTL-F</v>
      </c>
      <c r="G1836" s="136" t="str">
        <f>G1823</f>
        <v>Primary volume driver</v>
      </c>
      <c r="H1836" s="12"/>
      <c r="I1836" s="60"/>
      <c r="J1836" s="60"/>
      <c r="K1836" s="15"/>
      <c r="L1836" s="15"/>
      <c r="M1836" s="15"/>
      <c r="N1836" s="15"/>
      <c r="O1836" s="15"/>
      <c r="P1836" s="15"/>
      <c r="R1836" s="15"/>
      <c r="S1836" s="179" t="str">
        <f t="shared" ref="S1836:AX1836" si="3108">S1823</f>
        <v>S$17</v>
      </c>
      <c r="T1836" s="179" t="str">
        <f t="shared" si="3108"/>
        <v>T$17</v>
      </c>
      <c r="U1836" s="179" t="str">
        <f t="shared" si="3108"/>
        <v>U$17</v>
      </c>
      <c r="V1836" s="179" t="str">
        <f t="shared" si="3108"/>
        <v>V$17</v>
      </c>
      <c r="W1836" s="179" t="str">
        <f t="shared" si="3108"/>
        <v>W$17</v>
      </c>
      <c r="X1836" s="179" t="str">
        <f t="shared" si="3108"/>
        <v>X$17</v>
      </c>
      <c r="Y1836" s="179" t="str">
        <f t="shared" si="3108"/>
        <v>Y$17</v>
      </c>
      <c r="Z1836" s="179" t="str">
        <f t="shared" si="3108"/>
        <v>Z$17</v>
      </c>
      <c r="AA1836" s="179" t="str">
        <f t="shared" si="3108"/>
        <v>AA$17</v>
      </c>
      <c r="AB1836" s="179" t="str">
        <f t="shared" si="3108"/>
        <v>AB$17</v>
      </c>
      <c r="AC1836" s="179" t="str">
        <f t="shared" si="3108"/>
        <v>AC$17</v>
      </c>
      <c r="AD1836" s="179" t="str">
        <f t="shared" si="3108"/>
        <v>AD$17</v>
      </c>
      <c r="AE1836" s="179" t="str">
        <f t="shared" si="3108"/>
        <v>AE$17</v>
      </c>
      <c r="AF1836" s="179" t="str">
        <f t="shared" si="3108"/>
        <v>AF$17</v>
      </c>
      <c r="AG1836" s="179" t="str">
        <f t="shared" si="3108"/>
        <v>AG$17</v>
      </c>
      <c r="AH1836" s="179" t="str">
        <f t="shared" si="3108"/>
        <v>AH$17</v>
      </c>
      <c r="AI1836" s="179" t="str">
        <f t="shared" si="3108"/>
        <v>AI$17</v>
      </c>
      <c r="AJ1836" s="179" t="str">
        <f t="shared" si="3108"/>
        <v>AJ$17</v>
      </c>
      <c r="AK1836" s="179" t="str">
        <f t="shared" si="3108"/>
        <v>AK$17</v>
      </c>
      <c r="AL1836" s="179" t="str">
        <f t="shared" si="3108"/>
        <v>AL$17</v>
      </c>
      <c r="AM1836" s="179" t="str">
        <f t="shared" si="3108"/>
        <v>AM$17</v>
      </c>
      <c r="AN1836" s="179" t="str">
        <f t="shared" si="3108"/>
        <v>AN$17</v>
      </c>
      <c r="AO1836" s="179" t="str">
        <f t="shared" si="3108"/>
        <v>AO$17</v>
      </c>
      <c r="AP1836" s="179" t="str">
        <f t="shared" si="3108"/>
        <v>AP$17</v>
      </c>
      <c r="AQ1836" s="179" t="str">
        <f t="shared" si="3108"/>
        <v>AQ$17</v>
      </c>
      <c r="AR1836" s="179" t="str">
        <f t="shared" si="3108"/>
        <v>AR$17</v>
      </c>
      <c r="AS1836" s="179" t="str">
        <f t="shared" si="3108"/>
        <v>AS$17</v>
      </c>
      <c r="AT1836" s="179" t="str">
        <f t="shared" si="3108"/>
        <v>AT$17</v>
      </c>
      <c r="AU1836" s="179" t="str">
        <f t="shared" si="3108"/>
        <v>AU$17</v>
      </c>
      <c r="AV1836" s="179" t="str">
        <f t="shared" si="3108"/>
        <v>AV$17</v>
      </c>
      <c r="AW1836" s="179" t="str">
        <f t="shared" si="3108"/>
        <v>AW$17</v>
      </c>
      <c r="AX1836" s="179" t="str">
        <f t="shared" si="3108"/>
        <v>AX$17</v>
      </c>
      <c r="AY1836" s="179" t="str">
        <f t="shared" ref="AY1836:CD1836" si="3109">AY1823</f>
        <v>AY$17</v>
      </c>
      <c r="AZ1836" s="179" t="str">
        <f t="shared" si="3109"/>
        <v>AZ$17</v>
      </c>
      <c r="BA1836" s="179" t="str">
        <f t="shared" si="3109"/>
        <v>BA$17</v>
      </c>
      <c r="BB1836" s="179" t="str">
        <f t="shared" si="3109"/>
        <v>BB$17</v>
      </c>
      <c r="BC1836" s="179" t="str">
        <f t="shared" si="3109"/>
        <v>BC$17</v>
      </c>
      <c r="BD1836" s="179" t="str">
        <f t="shared" si="3109"/>
        <v>BD$17</v>
      </c>
      <c r="BE1836" s="179" t="str">
        <f t="shared" si="3109"/>
        <v>BE$17</v>
      </c>
      <c r="BF1836" s="179" t="str">
        <f t="shared" si="3109"/>
        <v>BF$17</v>
      </c>
      <c r="BG1836" s="179" t="str">
        <f t="shared" si="3109"/>
        <v>BG$17</v>
      </c>
      <c r="BH1836" s="179" t="str">
        <f t="shared" si="3109"/>
        <v>BH$17</v>
      </c>
      <c r="BI1836" s="179" t="str">
        <f t="shared" si="3109"/>
        <v>BI$17</v>
      </c>
      <c r="BJ1836" s="179" t="str">
        <f t="shared" si="3109"/>
        <v>BJ$17</v>
      </c>
      <c r="BK1836" s="179" t="str">
        <f t="shared" si="3109"/>
        <v>BK$17</v>
      </c>
      <c r="BL1836" s="179" t="str">
        <f t="shared" si="3109"/>
        <v>BL$17</v>
      </c>
      <c r="BM1836" s="179" t="str">
        <f t="shared" si="3109"/>
        <v>BM$17</v>
      </c>
      <c r="BN1836" s="179" t="str">
        <f t="shared" si="3109"/>
        <v>BN$17</v>
      </c>
      <c r="BO1836" s="179" t="str">
        <f t="shared" si="3109"/>
        <v>BO$17</v>
      </c>
      <c r="BP1836" s="179" t="str">
        <f t="shared" si="3109"/>
        <v>BP$17</v>
      </c>
      <c r="BQ1836" s="179" t="str">
        <f t="shared" si="3109"/>
        <v>BQ$17</v>
      </c>
      <c r="BR1836" s="179" t="str">
        <f t="shared" si="3109"/>
        <v>BR$17</v>
      </c>
      <c r="BS1836" s="179" t="str">
        <f t="shared" si="3109"/>
        <v>BS$17</v>
      </c>
      <c r="BT1836" s="179" t="str">
        <f t="shared" si="3109"/>
        <v>BT$17</v>
      </c>
      <c r="BU1836" s="179" t="str">
        <f t="shared" si="3109"/>
        <v>BU$17</v>
      </c>
      <c r="BV1836" s="179" t="str">
        <f t="shared" si="3109"/>
        <v>BV$17</v>
      </c>
      <c r="BW1836" s="179" t="str">
        <f t="shared" si="3109"/>
        <v>BW$17</v>
      </c>
      <c r="BX1836" s="179" t="str">
        <f t="shared" si="3109"/>
        <v>BX$17</v>
      </c>
      <c r="BY1836" s="179" t="str">
        <f t="shared" si="3109"/>
        <v>BY$17</v>
      </c>
      <c r="BZ1836" s="179" t="str">
        <f t="shared" si="3109"/>
        <v>BZ$17</v>
      </c>
      <c r="CA1836" s="179" t="str">
        <f t="shared" si="3109"/>
        <v>CA$17</v>
      </c>
      <c r="CB1836" s="179" t="str">
        <f t="shared" si="3109"/>
        <v>CB$17</v>
      </c>
      <c r="CC1836" s="179" t="str">
        <f t="shared" si="3109"/>
        <v>CC$17</v>
      </c>
      <c r="CD1836" s="179" t="str">
        <f t="shared" si="3109"/>
        <v>CD$17</v>
      </c>
      <c r="CE1836" s="179" t="str">
        <f t="shared" ref="CE1836:CL1836" si="3110">CE1823</f>
        <v>CE$17</v>
      </c>
      <c r="CF1836" s="179" t="str">
        <f t="shared" si="3110"/>
        <v>CF$17</v>
      </c>
      <c r="CG1836" s="179" t="str">
        <f t="shared" si="3110"/>
        <v>CG$17</v>
      </c>
      <c r="CH1836" s="179" t="str">
        <f t="shared" si="3110"/>
        <v>CH$17</v>
      </c>
      <c r="CI1836" s="179" t="str">
        <f t="shared" si="3110"/>
        <v>CI$17</v>
      </c>
      <c r="CJ1836" s="179" t="str">
        <f t="shared" si="3110"/>
        <v>CJ$17</v>
      </c>
      <c r="CK1836" s="179" t="str">
        <f t="shared" si="3110"/>
        <v>CK$17</v>
      </c>
      <c r="CL1836" s="179" t="str">
        <f t="shared" si="3110"/>
        <v>CL$17</v>
      </c>
      <c r="CN1836" s="60"/>
      <c r="CO1836" s="179" t="str">
        <f t="shared" ref="CO1836:DL1836" si="3111">CO1823</f>
        <v>CO$17</v>
      </c>
      <c r="CP1836" s="179" t="str">
        <f t="shared" si="3111"/>
        <v>CP$17</v>
      </c>
      <c r="CQ1836" s="179" t="str">
        <f t="shared" si="3111"/>
        <v>CQ$17</v>
      </c>
      <c r="CR1836" s="179" t="str">
        <f t="shared" si="3111"/>
        <v>CR$17</v>
      </c>
      <c r="CS1836" s="179" t="str">
        <f t="shared" si="3111"/>
        <v>CS$17</v>
      </c>
      <c r="CT1836" s="179" t="str">
        <f t="shared" si="3111"/>
        <v>CT$17</v>
      </c>
      <c r="CU1836" s="179" t="str">
        <f t="shared" si="3111"/>
        <v>CU$17</v>
      </c>
      <c r="CV1836" s="179" t="str">
        <f t="shared" si="3111"/>
        <v>CV$17</v>
      </c>
      <c r="CW1836" s="179" t="str">
        <f t="shared" si="3111"/>
        <v>CW$17</v>
      </c>
      <c r="CX1836" s="179" t="str">
        <f t="shared" si="3111"/>
        <v>CX$17</v>
      </c>
      <c r="CY1836" s="179" t="str">
        <f t="shared" si="3111"/>
        <v>CY$17</v>
      </c>
      <c r="CZ1836" s="179" t="str">
        <f t="shared" si="3111"/>
        <v>CZ$17</v>
      </c>
      <c r="DA1836" s="179" t="str">
        <f t="shared" si="3111"/>
        <v>DA$17</v>
      </c>
      <c r="DB1836" s="179" t="str">
        <f t="shared" si="3111"/>
        <v>DB$17</v>
      </c>
      <c r="DC1836" s="179" t="str">
        <f t="shared" si="3111"/>
        <v>DC$17</v>
      </c>
      <c r="DD1836" s="179" t="str">
        <f t="shared" si="3111"/>
        <v>DD$17</v>
      </c>
      <c r="DE1836" s="179" t="str">
        <f t="shared" si="3111"/>
        <v>DE$17</v>
      </c>
      <c r="DF1836" s="179" t="str">
        <f t="shared" si="3111"/>
        <v>DF$17</v>
      </c>
      <c r="DG1836" s="179" t="str">
        <f t="shared" si="3111"/>
        <v>DG$17</v>
      </c>
      <c r="DH1836" s="179" t="str">
        <f t="shared" si="3111"/>
        <v>DH$17</v>
      </c>
      <c r="DI1836" s="179" t="str">
        <f t="shared" si="3111"/>
        <v>DI$17</v>
      </c>
      <c r="DJ1836" s="179" t="str">
        <f t="shared" si="3111"/>
        <v>DJ$17</v>
      </c>
      <c r="DK1836" s="179" t="str">
        <f t="shared" si="3111"/>
        <v>DK$17</v>
      </c>
      <c r="DL1836" s="179" t="str">
        <f t="shared" si="3111"/>
        <v>DL$17</v>
      </c>
    </row>
    <row r="1837" spans="1:116" x14ac:dyDescent="0.4">
      <c r="B1837" t="s">
        <v>332</v>
      </c>
      <c r="D1837" t="s">
        <v>533</v>
      </c>
      <c r="E1837" s="8" t="str">
        <f t="shared" si="3103"/>
        <v>1837 FCLTL-F</v>
      </c>
      <c r="G1837" s="191" t="str">
        <f>G1828</f>
        <v>Fixed constant long-term liability:</v>
      </c>
      <c r="H1837" s="12"/>
      <c r="I1837" s="60"/>
      <c r="J1837" s="60"/>
      <c r="K1837" s="15"/>
      <c r="L1837" s="15"/>
      <c r="M1837" s="15"/>
      <c r="N1837" s="15"/>
      <c r="O1837" s="15"/>
      <c r="P1837" s="15"/>
      <c r="R1837" s="15"/>
      <c r="S1837" s="179">
        <f t="shared" ref="S1837:AX1837" si="3112">S1824</f>
        <v>0</v>
      </c>
      <c r="T1837" s="179">
        <f t="shared" si="3112"/>
        <v>0</v>
      </c>
      <c r="U1837" s="179">
        <f t="shared" si="3112"/>
        <v>0</v>
      </c>
      <c r="V1837" s="179">
        <f t="shared" si="3112"/>
        <v>0</v>
      </c>
      <c r="W1837" s="179">
        <f t="shared" si="3112"/>
        <v>0</v>
      </c>
      <c r="X1837" s="179">
        <f t="shared" si="3112"/>
        <v>0</v>
      </c>
      <c r="Y1837" s="179">
        <f t="shared" si="3112"/>
        <v>0</v>
      </c>
      <c r="Z1837" s="179">
        <f t="shared" si="3112"/>
        <v>0</v>
      </c>
      <c r="AA1837" s="179">
        <f t="shared" si="3112"/>
        <v>0</v>
      </c>
      <c r="AB1837" s="179">
        <f t="shared" si="3112"/>
        <v>0</v>
      </c>
      <c r="AC1837" s="179">
        <f t="shared" si="3112"/>
        <v>0</v>
      </c>
      <c r="AD1837" s="179">
        <f t="shared" si="3112"/>
        <v>0</v>
      </c>
      <c r="AE1837" s="179">
        <f t="shared" si="3112"/>
        <v>0</v>
      </c>
      <c r="AF1837" s="179">
        <f t="shared" si="3112"/>
        <v>0</v>
      </c>
      <c r="AG1837" s="179">
        <f t="shared" si="3112"/>
        <v>0</v>
      </c>
      <c r="AH1837" s="179">
        <f t="shared" si="3112"/>
        <v>0</v>
      </c>
      <c r="AI1837" s="179">
        <f t="shared" si="3112"/>
        <v>0</v>
      </c>
      <c r="AJ1837" s="179">
        <f t="shared" si="3112"/>
        <v>0</v>
      </c>
      <c r="AK1837" s="179">
        <f t="shared" si="3112"/>
        <v>0</v>
      </c>
      <c r="AL1837" s="179">
        <f t="shared" si="3112"/>
        <v>0</v>
      </c>
      <c r="AM1837" s="179">
        <f t="shared" si="3112"/>
        <v>0</v>
      </c>
      <c r="AN1837" s="179">
        <f t="shared" si="3112"/>
        <v>0</v>
      </c>
      <c r="AO1837" s="179">
        <f t="shared" si="3112"/>
        <v>0</v>
      </c>
      <c r="AP1837" s="179">
        <f t="shared" si="3112"/>
        <v>0</v>
      </c>
      <c r="AQ1837" s="179">
        <f t="shared" si="3112"/>
        <v>0</v>
      </c>
      <c r="AR1837" s="179">
        <f t="shared" si="3112"/>
        <v>0</v>
      </c>
      <c r="AS1837" s="179">
        <f t="shared" si="3112"/>
        <v>0</v>
      </c>
      <c r="AT1837" s="179">
        <f t="shared" si="3112"/>
        <v>0</v>
      </c>
      <c r="AU1837" s="179">
        <f t="shared" si="3112"/>
        <v>0</v>
      </c>
      <c r="AV1837" s="179">
        <f t="shared" si="3112"/>
        <v>0</v>
      </c>
      <c r="AW1837" s="179">
        <f t="shared" si="3112"/>
        <v>0</v>
      </c>
      <c r="AX1837" s="179">
        <f t="shared" si="3112"/>
        <v>0</v>
      </c>
      <c r="AY1837" s="179">
        <f t="shared" ref="AY1837:CD1837" si="3113">AY1824</f>
        <v>0</v>
      </c>
      <c r="AZ1837" s="179">
        <f t="shared" si="3113"/>
        <v>0</v>
      </c>
      <c r="BA1837" s="179">
        <f t="shared" si="3113"/>
        <v>0</v>
      </c>
      <c r="BB1837" s="179">
        <f t="shared" si="3113"/>
        <v>0</v>
      </c>
      <c r="BC1837" s="179">
        <f t="shared" si="3113"/>
        <v>0</v>
      </c>
      <c r="BD1837" s="179">
        <f t="shared" si="3113"/>
        <v>0</v>
      </c>
      <c r="BE1837" s="179">
        <f t="shared" si="3113"/>
        <v>0</v>
      </c>
      <c r="BF1837" s="179">
        <f t="shared" si="3113"/>
        <v>0</v>
      </c>
      <c r="BG1837" s="179">
        <f t="shared" si="3113"/>
        <v>0</v>
      </c>
      <c r="BH1837" s="179">
        <f t="shared" si="3113"/>
        <v>0</v>
      </c>
      <c r="BI1837" s="179">
        <f t="shared" si="3113"/>
        <v>0</v>
      </c>
      <c r="BJ1837" s="179">
        <f t="shared" si="3113"/>
        <v>0</v>
      </c>
      <c r="BK1837" s="179">
        <f t="shared" si="3113"/>
        <v>0</v>
      </c>
      <c r="BL1837" s="179">
        <f t="shared" si="3113"/>
        <v>0</v>
      </c>
      <c r="BM1837" s="179">
        <f t="shared" si="3113"/>
        <v>0</v>
      </c>
      <c r="BN1837" s="179">
        <f t="shared" si="3113"/>
        <v>0</v>
      </c>
      <c r="BO1837" s="179">
        <f t="shared" si="3113"/>
        <v>0</v>
      </c>
      <c r="BP1837" s="179">
        <f t="shared" si="3113"/>
        <v>0</v>
      </c>
      <c r="BQ1837" s="179">
        <f t="shared" si="3113"/>
        <v>0</v>
      </c>
      <c r="BR1837" s="179">
        <f t="shared" si="3113"/>
        <v>0</v>
      </c>
      <c r="BS1837" s="179">
        <f t="shared" si="3113"/>
        <v>0</v>
      </c>
      <c r="BT1837" s="179">
        <f t="shared" si="3113"/>
        <v>0</v>
      </c>
      <c r="BU1837" s="179">
        <f t="shared" si="3113"/>
        <v>0</v>
      </c>
      <c r="BV1837" s="179">
        <f t="shared" si="3113"/>
        <v>0</v>
      </c>
      <c r="BW1837" s="179">
        <f t="shared" si="3113"/>
        <v>0</v>
      </c>
      <c r="BX1837" s="179">
        <f t="shared" si="3113"/>
        <v>0</v>
      </c>
      <c r="BY1837" s="179">
        <f t="shared" si="3113"/>
        <v>0</v>
      </c>
      <c r="BZ1837" s="179">
        <f t="shared" si="3113"/>
        <v>0</v>
      </c>
      <c r="CA1837" s="179">
        <f t="shared" si="3113"/>
        <v>0</v>
      </c>
      <c r="CB1837" s="179">
        <f t="shared" si="3113"/>
        <v>0</v>
      </c>
      <c r="CC1837" s="179">
        <f t="shared" si="3113"/>
        <v>0</v>
      </c>
      <c r="CD1837" s="179">
        <f t="shared" si="3113"/>
        <v>0</v>
      </c>
      <c r="CE1837" s="179">
        <f t="shared" ref="CE1837:CL1837" si="3114">CE1824</f>
        <v>0</v>
      </c>
      <c r="CF1837" s="179">
        <f t="shared" si="3114"/>
        <v>0</v>
      </c>
      <c r="CG1837" s="179">
        <f t="shared" si="3114"/>
        <v>0</v>
      </c>
      <c r="CH1837" s="179">
        <f t="shared" si="3114"/>
        <v>0</v>
      </c>
      <c r="CI1837" s="179">
        <f t="shared" si="3114"/>
        <v>0</v>
      </c>
      <c r="CJ1837" s="179">
        <f t="shared" si="3114"/>
        <v>0</v>
      </c>
      <c r="CK1837" s="179">
        <f t="shared" si="3114"/>
        <v>0</v>
      </c>
      <c r="CL1837" s="179">
        <f t="shared" si="3114"/>
        <v>0</v>
      </c>
      <c r="CN1837" s="60"/>
      <c r="CO1837" s="179">
        <f t="shared" ref="CO1837:DL1837" si="3115">CO1824</f>
        <v>0</v>
      </c>
      <c r="CP1837" s="179">
        <f t="shared" si="3115"/>
        <v>0</v>
      </c>
      <c r="CQ1837" s="179">
        <f t="shared" si="3115"/>
        <v>0</v>
      </c>
      <c r="CR1837" s="179">
        <f t="shared" si="3115"/>
        <v>0</v>
      </c>
      <c r="CS1837" s="179">
        <f t="shared" si="3115"/>
        <v>0</v>
      </c>
      <c r="CT1837" s="179">
        <f t="shared" si="3115"/>
        <v>0</v>
      </c>
      <c r="CU1837" s="179">
        <f t="shared" si="3115"/>
        <v>0</v>
      </c>
      <c r="CV1837" s="179">
        <f t="shared" si="3115"/>
        <v>0</v>
      </c>
      <c r="CW1837" s="179">
        <f t="shared" si="3115"/>
        <v>0</v>
      </c>
      <c r="CX1837" s="179">
        <f t="shared" si="3115"/>
        <v>0</v>
      </c>
      <c r="CY1837" s="179">
        <f t="shared" si="3115"/>
        <v>0</v>
      </c>
      <c r="CZ1837" s="179">
        <f t="shared" si="3115"/>
        <v>0</v>
      </c>
      <c r="DA1837" s="179">
        <f t="shared" si="3115"/>
        <v>0</v>
      </c>
      <c r="DB1837" s="179">
        <f t="shared" si="3115"/>
        <v>0</v>
      </c>
      <c r="DC1837" s="179">
        <f t="shared" si="3115"/>
        <v>0</v>
      </c>
      <c r="DD1837" s="179">
        <f t="shared" si="3115"/>
        <v>0</v>
      </c>
      <c r="DE1837" s="179">
        <f t="shared" si="3115"/>
        <v>0</v>
      </c>
      <c r="DF1837" s="179">
        <f t="shared" si="3115"/>
        <v>0</v>
      </c>
      <c r="DG1837" s="179">
        <f t="shared" si="3115"/>
        <v>0</v>
      </c>
      <c r="DH1837" s="179">
        <f t="shared" si="3115"/>
        <v>0</v>
      </c>
      <c r="DI1837" s="179">
        <f t="shared" si="3115"/>
        <v>0</v>
      </c>
      <c r="DJ1837" s="179">
        <f t="shared" si="3115"/>
        <v>0</v>
      </c>
      <c r="DK1837" s="179">
        <f t="shared" si="3115"/>
        <v>0</v>
      </c>
      <c r="DL1837" s="179">
        <f t="shared" si="3115"/>
        <v>0</v>
      </c>
    </row>
    <row r="1838" spans="1:116" x14ac:dyDescent="0.4">
      <c r="B1838" t="s">
        <v>332</v>
      </c>
      <c r="D1838" t="s">
        <v>533</v>
      </c>
      <c r="E1838" s="8" t="str">
        <f t="shared" si="3103"/>
        <v>1838 FCLTL-F</v>
      </c>
      <c r="G1838" s="241" t="str">
        <f>IFERROR(SUBSTITUTE(TRIM(MID(G1828, SEARCH("-", G1828) + 1, LEN(G1828))),":",""),"no unit")</f>
        <v>term liability</v>
      </c>
      <c r="H1838" s="12"/>
      <c r="I1838" s="60"/>
      <c r="J1838" s="60"/>
      <c r="K1838" s="15"/>
      <c r="L1838" s="15"/>
      <c r="M1838" s="15"/>
      <c r="N1838" s="15"/>
      <c r="O1838" s="15"/>
      <c r="P1838" s="15"/>
      <c r="R1838" s="15"/>
      <c r="S1838" s="179"/>
      <c r="T1838" s="179"/>
      <c r="U1838" s="179"/>
      <c r="V1838" s="179"/>
      <c r="W1838" s="179"/>
      <c r="X1838" s="179"/>
      <c r="Y1838" s="179"/>
      <c r="Z1838" s="179"/>
      <c r="AA1838" s="179"/>
      <c r="AB1838" s="179"/>
      <c r="AC1838" s="179"/>
      <c r="AD1838" s="179"/>
      <c r="AE1838" s="179"/>
      <c r="AF1838" s="179"/>
      <c r="AG1838" s="179"/>
      <c r="AH1838" s="179"/>
      <c r="AI1838" s="179"/>
      <c r="AJ1838" s="179"/>
      <c r="AK1838" s="179"/>
      <c r="AL1838" s="179"/>
      <c r="AM1838" s="179"/>
      <c r="AN1838" s="179"/>
      <c r="AO1838" s="179"/>
      <c r="AP1838" s="179"/>
      <c r="AQ1838" s="179"/>
      <c r="AR1838" s="179"/>
      <c r="AS1838" s="179"/>
      <c r="AT1838" s="179"/>
      <c r="AU1838" s="179"/>
      <c r="AV1838" s="179"/>
      <c r="AW1838" s="179"/>
      <c r="AX1838" s="179"/>
      <c r="AY1838" s="179"/>
      <c r="AZ1838" s="179"/>
      <c r="BA1838" s="179"/>
      <c r="BB1838" s="179"/>
      <c r="BC1838" s="179"/>
      <c r="BD1838" s="179"/>
      <c r="BE1838" s="179"/>
      <c r="BF1838" s="179"/>
      <c r="BG1838" s="179"/>
      <c r="BH1838" s="179"/>
      <c r="BI1838" s="179"/>
      <c r="BJ1838" s="179"/>
      <c r="BK1838" s="179"/>
      <c r="BL1838" s="179"/>
      <c r="BM1838" s="179"/>
      <c r="BN1838" s="179"/>
      <c r="BO1838" s="179"/>
      <c r="BP1838" s="179"/>
      <c r="BQ1838" s="179"/>
      <c r="BR1838" s="179"/>
      <c r="BS1838" s="179"/>
      <c r="BT1838" s="179"/>
      <c r="BU1838" s="179"/>
      <c r="BV1838" s="179"/>
      <c r="BW1838" s="179"/>
      <c r="BX1838" s="179"/>
      <c r="BY1838" s="179"/>
      <c r="BZ1838" s="179"/>
      <c r="CA1838" s="179"/>
      <c r="CB1838" s="179"/>
      <c r="CC1838" s="179"/>
      <c r="CD1838" s="179"/>
      <c r="CE1838" s="179"/>
      <c r="CF1838" s="179"/>
      <c r="CG1838" s="179"/>
      <c r="CH1838" s="179"/>
      <c r="CI1838" s="179"/>
      <c r="CJ1838" s="179"/>
      <c r="CK1838" s="179"/>
      <c r="CL1838" s="179"/>
      <c r="CN1838" s="60"/>
      <c r="CO1838" s="179"/>
      <c r="CP1838" s="179"/>
      <c r="CQ1838" s="179"/>
      <c r="CR1838" s="179"/>
      <c r="CS1838" s="179"/>
      <c r="CT1838" s="179"/>
      <c r="CU1838" s="179"/>
      <c r="CV1838" s="179"/>
      <c r="CW1838" s="179"/>
      <c r="CX1838" s="179"/>
      <c r="CY1838" s="179"/>
      <c r="CZ1838" s="179"/>
      <c r="DA1838" s="179"/>
      <c r="DB1838" s="179"/>
      <c r="DC1838" s="179"/>
      <c r="DD1838" s="179"/>
      <c r="DE1838" s="179"/>
      <c r="DF1838" s="179"/>
      <c r="DG1838" s="179"/>
      <c r="DH1838" s="179"/>
      <c r="DI1838" s="179"/>
      <c r="DJ1838" s="179"/>
      <c r="DK1838" s="179"/>
      <c r="DL1838" s="179"/>
    </row>
    <row r="1839" spans="1:116" x14ac:dyDescent="0.4">
      <c r="B1839" t="s">
        <v>332</v>
      </c>
      <c r="D1839" t="s">
        <v>533</v>
      </c>
      <c r="E1839" s="8" t="str">
        <f t="shared" si="3103"/>
        <v>1839 FCLTL-F</v>
      </c>
      <c r="G1839" s="136" t="str">
        <f>G1826</f>
        <v>Secondary revenue driver</v>
      </c>
      <c r="H1839" s="12"/>
      <c r="I1839" s="60"/>
      <c r="J1839" s="60"/>
      <c r="K1839" s="15"/>
      <c r="L1839" s="15"/>
      <c r="M1839" s="15"/>
      <c r="N1839" s="15"/>
      <c r="O1839" s="15"/>
      <c r="P1839" s="15"/>
      <c r="R1839" s="15"/>
      <c r="S1839" s="4" t="str">
        <f t="shared" ref="S1839:AX1839" si="3116">ADDRESS(ROW(S1829),COLUMN(S1829),2)</f>
        <v>S$1829</v>
      </c>
      <c r="T1839" s="4" t="str">
        <f t="shared" si="3116"/>
        <v>T$1829</v>
      </c>
      <c r="U1839" s="4" t="str">
        <f t="shared" si="3116"/>
        <v>U$1829</v>
      </c>
      <c r="V1839" s="4" t="str">
        <f t="shared" si="3116"/>
        <v>V$1829</v>
      </c>
      <c r="W1839" s="4" t="str">
        <f t="shared" si="3116"/>
        <v>W$1829</v>
      </c>
      <c r="X1839" s="4" t="str">
        <f t="shared" si="3116"/>
        <v>X$1829</v>
      </c>
      <c r="Y1839" s="4" t="str">
        <f t="shared" si="3116"/>
        <v>Y$1829</v>
      </c>
      <c r="Z1839" s="4" t="str">
        <f t="shared" si="3116"/>
        <v>Z$1829</v>
      </c>
      <c r="AA1839" s="4" t="str">
        <f t="shared" si="3116"/>
        <v>AA$1829</v>
      </c>
      <c r="AB1839" s="4" t="str">
        <f t="shared" si="3116"/>
        <v>AB$1829</v>
      </c>
      <c r="AC1839" s="4" t="str">
        <f t="shared" si="3116"/>
        <v>AC$1829</v>
      </c>
      <c r="AD1839" s="4" t="str">
        <f t="shared" si="3116"/>
        <v>AD$1829</v>
      </c>
      <c r="AE1839" s="4" t="str">
        <f t="shared" si="3116"/>
        <v>AE$1829</v>
      </c>
      <c r="AF1839" s="4" t="str">
        <f t="shared" si="3116"/>
        <v>AF$1829</v>
      </c>
      <c r="AG1839" s="4" t="str">
        <f t="shared" si="3116"/>
        <v>AG$1829</v>
      </c>
      <c r="AH1839" s="4" t="str">
        <f t="shared" si="3116"/>
        <v>AH$1829</v>
      </c>
      <c r="AI1839" s="4" t="str">
        <f t="shared" si="3116"/>
        <v>AI$1829</v>
      </c>
      <c r="AJ1839" s="4" t="str">
        <f t="shared" si="3116"/>
        <v>AJ$1829</v>
      </c>
      <c r="AK1839" s="4" t="str">
        <f t="shared" si="3116"/>
        <v>AK$1829</v>
      </c>
      <c r="AL1839" s="4" t="str">
        <f t="shared" si="3116"/>
        <v>AL$1829</v>
      </c>
      <c r="AM1839" s="4" t="str">
        <f t="shared" si="3116"/>
        <v>AM$1829</v>
      </c>
      <c r="AN1839" s="4" t="str">
        <f t="shared" si="3116"/>
        <v>AN$1829</v>
      </c>
      <c r="AO1839" s="4" t="str">
        <f t="shared" si="3116"/>
        <v>AO$1829</v>
      </c>
      <c r="AP1839" s="4" t="str">
        <f t="shared" si="3116"/>
        <v>AP$1829</v>
      </c>
      <c r="AQ1839" s="4" t="str">
        <f t="shared" si="3116"/>
        <v>AQ$1829</v>
      </c>
      <c r="AR1839" s="4" t="str">
        <f t="shared" si="3116"/>
        <v>AR$1829</v>
      </c>
      <c r="AS1839" s="4" t="str">
        <f t="shared" si="3116"/>
        <v>AS$1829</v>
      </c>
      <c r="AT1839" s="4" t="str">
        <f t="shared" si="3116"/>
        <v>AT$1829</v>
      </c>
      <c r="AU1839" s="4" t="str">
        <f t="shared" si="3116"/>
        <v>AU$1829</v>
      </c>
      <c r="AV1839" s="4" t="str">
        <f t="shared" si="3116"/>
        <v>AV$1829</v>
      </c>
      <c r="AW1839" s="4" t="str">
        <f t="shared" si="3116"/>
        <v>AW$1829</v>
      </c>
      <c r="AX1839" s="4" t="str">
        <f t="shared" si="3116"/>
        <v>AX$1829</v>
      </c>
      <c r="AY1839" s="4" t="str">
        <f t="shared" ref="AY1839:CD1839" si="3117">ADDRESS(ROW(AY1829),COLUMN(AY1829),2)</f>
        <v>AY$1829</v>
      </c>
      <c r="AZ1839" s="4" t="str">
        <f t="shared" si="3117"/>
        <v>AZ$1829</v>
      </c>
      <c r="BA1839" s="4" t="str">
        <f t="shared" si="3117"/>
        <v>BA$1829</v>
      </c>
      <c r="BB1839" s="4" t="str">
        <f t="shared" si="3117"/>
        <v>BB$1829</v>
      </c>
      <c r="BC1839" s="4" t="str">
        <f t="shared" si="3117"/>
        <v>BC$1829</v>
      </c>
      <c r="BD1839" s="4" t="str">
        <f t="shared" si="3117"/>
        <v>BD$1829</v>
      </c>
      <c r="BE1839" s="4" t="str">
        <f t="shared" si="3117"/>
        <v>BE$1829</v>
      </c>
      <c r="BF1839" s="4" t="str">
        <f t="shared" si="3117"/>
        <v>BF$1829</v>
      </c>
      <c r="BG1839" s="4" t="str">
        <f t="shared" si="3117"/>
        <v>BG$1829</v>
      </c>
      <c r="BH1839" s="4" t="str">
        <f t="shared" si="3117"/>
        <v>BH$1829</v>
      </c>
      <c r="BI1839" s="4" t="str">
        <f t="shared" si="3117"/>
        <v>BI$1829</v>
      </c>
      <c r="BJ1839" s="4" t="str">
        <f t="shared" si="3117"/>
        <v>BJ$1829</v>
      </c>
      <c r="BK1839" s="4" t="str">
        <f t="shared" si="3117"/>
        <v>BK$1829</v>
      </c>
      <c r="BL1839" s="4" t="str">
        <f t="shared" si="3117"/>
        <v>BL$1829</v>
      </c>
      <c r="BM1839" s="4" t="str">
        <f t="shared" si="3117"/>
        <v>BM$1829</v>
      </c>
      <c r="BN1839" s="4" t="str">
        <f t="shared" si="3117"/>
        <v>BN$1829</v>
      </c>
      <c r="BO1839" s="4" t="str">
        <f t="shared" si="3117"/>
        <v>BO$1829</v>
      </c>
      <c r="BP1839" s="4" t="str">
        <f t="shared" si="3117"/>
        <v>BP$1829</v>
      </c>
      <c r="BQ1839" s="4" t="str">
        <f t="shared" si="3117"/>
        <v>BQ$1829</v>
      </c>
      <c r="BR1839" s="4" t="str">
        <f t="shared" si="3117"/>
        <v>BR$1829</v>
      </c>
      <c r="BS1839" s="4" t="str">
        <f t="shared" si="3117"/>
        <v>BS$1829</v>
      </c>
      <c r="BT1839" s="4" t="str">
        <f t="shared" si="3117"/>
        <v>BT$1829</v>
      </c>
      <c r="BU1839" s="4" t="str">
        <f t="shared" si="3117"/>
        <v>BU$1829</v>
      </c>
      <c r="BV1839" s="4" t="str">
        <f t="shared" si="3117"/>
        <v>BV$1829</v>
      </c>
      <c r="BW1839" s="4" t="str">
        <f t="shared" si="3117"/>
        <v>BW$1829</v>
      </c>
      <c r="BX1839" s="4" t="str">
        <f t="shared" si="3117"/>
        <v>BX$1829</v>
      </c>
      <c r="BY1839" s="4" t="str">
        <f t="shared" si="3117"/>
        <v>BY$1829</v>
      </c>
      <c r="BZ1839" s="4" t="str">
        <f t="shared" si="3117"/>
        <v>BZ$1829</v>
      </c>
      <c r="CA1839" s="4" t="str">
        <f t="shared" si="3117"/>
        <v>CA$1829</v>
      </c>
      <c r="CB1839" s="4" t="str">
        <f t="shared" si="3117"/>
        <v>CB$1829</v>
      </c>
      <c r="CC1839" s="4" t="str">
        <f t="shared" si="3117"/>
        <v>CC$1829</v>
      </c>
      <c r="CD1839" s="4" t="str">
        <f t="shared" si="3117"/>
        <v>CD$1829</v>
      </c>
      <c r="CE1839" s="4" t="str">
        <f t="shared" ref="CE1839:CL1839" si="3118">ADDRESS(ROW(CE1829),COLUMN(CE1829),2)</f>
        <v>CE$1829</v>
      </c>
      <c r="CF1839" s="4" t="str">
        <f t="shared" si="3118"/>
        <v>CF$1829</v>
      </c>
      <c r="CG1839" s="4" t="str">
        <f t="shared" si="3118"/>
        <v>CG$1829</v>
      </c>
      <c r="CH1839" s="4" t="str">
        <f t="shared" si="3118"/>
        <v>CH$1829</v>
      </c>
      <c r="CI1839" s="4" t="str">
        <f t="shared" si="3118"/>
        <v>CI$1829</v>
      </c>
      <c r="CJ1839" s="4" t="str">
        <f t="shared" si="3118"/>
        <v>CJ$1829</v>
      </c>
      <c r="CK1839" s="4" t="str">
        <f t="shared" si="3118"/>
        <v>CK$1829</v>
      </c>
      <c r="CL1839" s="4" t="str">
        <f t="shared" si="3118"/>
        <v>CL$1829</v>
      </c>
      <c r="CN1839" s="60"/>
      <c r="CO1839" s="4" t="str">
        <f t="shared" ref="CO1839:DL1839" si="3119">ADDRESS(ROW(CO1829),COLUMN(CO1829),2)</f>
        <v>CO$1829</v>
      </c>
      <c r="CP1839" s="4" t="str">
        <f t="shared" si="3119"/>
        <v>CP$1829</v>
      </c>
      <c r="CQ1839" s="4" t="str">
        <f t="shared" si="3119"/>
        <v>CQ$1829</v>
      </c>
      <c r="CR1839" s="4" t="str">
        <f t="shared" si="3119"/>
        <v>CR$1829</v>
      </c>
      <c r="CS1839" s="4" t="str">
        <f t="shared" si="3119"/>
        <v>CS$1829</v>
      </c>
      <c r="CT1839" s="4" t="str">
        <f t="shared" si="3119"/>
        <v>CT$1829</v>
      </c>
      <c r="CU1839" s="4" t="str">
        <f t="shared" si="3119"/>
        <v>CU$1829</v>
      </c>
      <c r="CV1839" s="4" t="str">
        <f t="shared" si="3119"/>
        <v>CV$1829</v>
      </c>
      <c r="CW1839" s="4" t="str">
        <f t="shared" si="3119"/>
        <v>CW$1829</v>
      </c>
      <c r="CX1839" s="4" t="str">
        <f t="shared" si="3119"/>
        <v>CX$1829</v>
      </c>
      <c r="CY1839" s="4" t="str">
        <f t="shared" si="3119"/>
        <v>CY$1829</v>
      </c>
      <c r="CZ1839" s="4" t="str">
        <f t="shared" si="3119"/>
        <v>CZ$1829</v>
      </c>
      <c r="DA1839" s="4" t="str">
        <f t="shared" si="3119"/>
        <v>DA$1829</v>
      </c>
      <c r="DB1839" s="4" t="str">
        <f t="shared" si="3119"/>
        <v>DB$1829</v>
      </c>
      <c r="DC1839" s="4" t="str">
        <f t="shared" si="3119"/>
        <v>DC$1829</v>
      </c>
      <c r="DD1839" s="4" t="str">
        <f t="shared" si="3119"/>
        <v>DD$1829</v>
      </c>
      <c r="DE1839" s="4" t="str">
        <f t="shared" si="3119"/>
        <v>DE$1829</v>
      </c>
      <c r="DF1839" s="4" t="str">
        <f t="shared" si="3119"/>
        <v>DF$1829</v>
      </c>
      <c r="DG1839" s="4" t="str">
        <f t="shared" si="3119"/>
        <v>DG$1829</v>
      </c>
      <c r="DH1839" s="4" t="str">
        <f t="shared" si="3119"/>
        <v>DH$1829</v>
      </c>
      <c r="DI1839" s="4" t="str">
        <f t="shared" si="3119"/>
        <v>DI$1829</v>
      </c>
      <c r="DJ1839" s="4" t="str">
        <f t="shared" si="3119"/>
        <v>DJ$1829</v>
      </c>
      <c r="DK1839" s="4" t="str">
        <f t="shared" si="3119"/>
        <v>DK$1829</v>
      </c>
      <c r="DL1839" s="4" t="str">
        <f t="shared" si="3119"/>
        <v>DL$1829</v>
      </c>
    </row>
    <row r="1840" spans="1:116" x14ac:dyDescent="0.4">
      <c r="B1840" t="s">
        <v>332</v>
      </c>
      <c r="D1840" t="s">
        <v>533</v>
      </c>
      <c r="E1840" s="8" t="str">
        <f t="shared" si="3103"/>
        <v>1840 FCLTL-F</v>
      </c>
      <c r="G1840" s="136" t="str">
        <f>G1827</f>
        <v>Secondary volume driver</v>
      </c>
      <c r="H1840" s="12"/>
      <c r="I1840" s="60"/>
      <c r="J1840" s="60"/>
      <c r="K1840" s="15"/>
      <c r="L1840" s="15"/>
      <c r="M1840" s="15"/>
      <c r="N1840" s="15"/>
      <c r="O1840" s="15"/>
      <c r="P1840" s="15"/>
      <c r="R1840" s="15"/>
      <c r="S1840" s="179" t="str">
        <f t="shared" ref="S1840:AX1840" si="3120">S1827</f>
        <v>S$19</v>
      </c>
      <c r="T1840" s="179" t="str">
        <f t="shared" si="3120"/>
        <v>T$19</v>
      </c>
      <c r="U1840" s="179" t="str">
        <f t="shared" si="3120"/>
        <v>U$19</v>
      </c>
      <c r="V1840" s="179" t="str">
        <f t="shared" si="3120"/>
        <v>V$19</v>
      </c>
      <c r="W1840" s="179" t="str">
        <f t="shared" si="3120"/>
        <v>W$19</v>
      </c>
      <c r="X1840" s="179" t="str">
        <f t="shared" si="3120"/>
        <v>X$19</v>
      </c>
      <c r="Y1840" s="179" t="str">
        <f t="shared" si="3120"/>
        <v>Y$19</v>
      </c>
      <c r="Z1840" s="179" t="str">
        <f t="shared" si="3120"/>
        <v>Z$19</v>
      </c>
      <c r="AA1840" s="179" t="str">
        <f t="shared" si="3120"/>
        <v>AA$19</v>
      </c>
      <c r="AB1840" s="179" t="str">
        <f t="shared" si="3120"/>
        <v>AB$19</v>
      </c>
      <c r="AC1840" s="179" t="str">
        <f t="shared" si="3120"/>
        <v>AC$19</v>
      </c>
      <c r="AD1840" s="179" t="str">
        <f t="shared" si="3120"/>
        <v>AD$19</v>
      </c>
      <c r="AE1840" s="179" t="str">
        <f t="shared" si="3120"/>
        <v>AE$19</v>
      </c>
      <c r="AF1840" s="179" t="str">
        <f t="shared" si="3120"/>
        <v>AF$19</v>
      </c>
      <c r="AG1840" s="179" t="str">
        <f t="shared" si="3120"/>
        <v>AG$19</v>
      </c>
      <c r="AH1840" s="179" t="str">
        <f t="shared" si="3120"/>
        <v>AH$19</v>
      </c>
      <c r="AI1840" s="179" t="str">
        <f t="shared" si="3120"/>
        <v>AI$19</v>
      </c>
      <c r="AJ1840" s="179" t="str">
        <f t="shared" si="3120"/>
        <v>AJ$19</v>
      </c>
      <c r="AK1840" s="179" t="str">
        <f t="shared" si="3120"/>
        <v>AK$19</v>
      </c>
      <c r="AL1840" s="179" t="str">
        <f t="shared" si="3120"/>
        <v>AL$19</v>
      </c>
      <c r="AM1840" s="179" t="str">
        <f t="shared" si="3120"/>
        <v>AM$19</v>
      </c>
      <c r="AN1840" s="179" t="str">
        <f t="shared" si="3120"/>
        <v>AN$19</v>
      </c>
      <c r="AO1840" s="179" t="str">
        <f t="shared" si="3120"/>
        <v>AO$19</v>
      </c>
      <c r="AP1840" s="179" t="str">
        <f t="shared" si="3120"/>
        <v>AP$19</v>
      </c>
      <c r="AQ1840" s="179" t="str">
        <f t="shared" si="3120"/>
        <v>AQ$19</v>
      </c>
      <c r="AR1840" s="179" t="str">
        <f t="shared" si="3120"/>
        <v>AR$19</v>
      </c>
      <c r="AS1840" s="179" t="str">
        <f t="shared" si="3120"/>
        <v>AS$19</v>
      </c>
      <c r="AT1840" s="179" t="str">
        <f t="shared" si="3120"/>
        <v>AT$19</v>
      </c>
      <c r="AU1840" s="179" t="str">
        <f t="shared" si="3120"/>
        <v>AU$19</v>
      </c>
      <c r="AV1840" s="179" t="str">
        <f t="shared" si="3120"/>
        <v>AV$19</v>
      </c>
      <c r="AW1840" s="179" t="str">
        <f t="shared" si="3120"/>
        <v>AW$19</v>
      </c>
      <c r="AX1840" s="179" t="str">
        <f t="shared" si="3120"/>
        <v>AX$19</v>
      </c>
      <c r="AY1840" s="179" t="str">
        <f t="shared" ref="AY1840:CD1840" si="3121">AY1827</f>
        <v>AY$19</v>
      </c>
      <c r="AZ1840" s="179" t="str">
        <f t="shared" si="3121"/>
        <v>AZ$19</v>
      </c>
      <c r="BA1840" s="179" t="str">
        <f t="shared" si="3121"/>
        <v>BA$19</v>
      </c>
      <c r="BB1840" s="179" t="str">
        <f t="shared" si="3121"/>
        <v>BB$19</v>
      </c>
      <c r="BC1840" s="179" t="str">
        <f t="shared" si="3121"/>
        <v>BC$19</v>
      </c>
      <c r="BD1840" s="179" t="str">
        <f t="shared" si="3121"/>
        <v>BD$19</v>
      </c>
      <c r="BE1840" s="179" t="str">
        <f t="shared" si="3121"/>
        <v>BE$19</v>
      </c>
      <c r="BF1840" s="179" t="str">
        <f t="shared" si="3121"/>
        <v>BF$19</v>
      </c>
      <c r="BG1840" s="179" t="str">
        <f t="shared" si="3121"/>
        <v>BG$19</v>
      </c>
      <c r="BH1840" s="179" t="str">
        <f t="shared" si="3121"/>
        <v>BH$19</v>
      </c>
      <c r="BI1840" s="179" t="str">
        <f t="shared" si="3121"/>
        <v>BI$19</v>
      </c>
      <c r="BJ1840" s="179" t="str">
        <f t="shared" si="3121"/>
        <v>BJ$19</v>
      </c>
      <c r="BK1840" s="179" t="str">
        <f t="shared" si="3121"/>
        <v>BK$19</v>
      </c>
      <c r="BL1840" s="179" t="str">
        <f t="shared" si="3121"/>
        <v>BL$19</v>
      </c>
      <c r="BM1840" s="179" t="str">
        <f t="shared" si="3121"/>
        <v>BM$19</v>
      </c>
      <c r="BN1840" s="179" t="str">
        <f t="shared" si="3121"/>
        <v>BN$19</v>
      </c>
      <c r="BO1840" s="179" t="str">
        <f t="shared" si="3121"/>
        <v>BO$19</v>
      </c>
      <c r="BP1840" s="179" t="str">
        <f t="shared" si="3121"/>
        <v>BP$19</v>
      </c>
      <c r="BQ1840" s="179" t="str">
        <f t="shared" si="3121"/>
        <v>BQ$19</v>
      </c>
      <c r="BR1840" s="179" t="str">
        <f t="shared" si="3121"/>
        <v>BR$19</v>
      </c>
      <c r="BS1840" s="179" t="str">
        <f t="shared" si="3121"/>
        <v>BS$19</v>
      </c>
      <c r="BT1840" s="179" t="str">
        <f t="shared" si="3121"/>
        <v>BT$19</v>
      </c>
      <c r="BU1840" s="179" t="str">
        <f t="shared" si="3121"/>
        <v>BU$19</v>
      </c>
      <c r="BV1840" s="179" t="str">
        <f t="shared" si="3121"/>
        <v>BV$19</v>
      </c>
      <c r="BW1840" s="179" t="str">
        <f t="shared" si="3121"/>
        <v>BW$19</v>
      </c>
      <c r="BX1840" s="179" t="str">
        <f t="shared" si="3121"/>
        <v>BX$19</v>
      </c>
      <c r="BY1840" s="179" t="str">
        <f t="shared" si="3121"/>
        <v>BY$19</v>
      </c>
      <c r="BZ1840" s="179" t="str">
        <f t="shared" si="3121"/>
        <v>BZ$19</v>
      </c>
      <c r="CA1840" s="179" t="str">
        <f t="shared" si="3121"/>
        <v>CA$19</v>
      </c>
      <c r="CB1840" s="179" t="str">
        <f t="shared" si="3121"/>
        <v>CB$19</v>
      </c>
      <c r="CC1840" s="179" t="str">
        <f t="shared" si="3121"/>
        <v>CC$19</v>
      </c>
      <c r="CD1840" s="179" t="str">
        <f t="shared" si="3121"/>
        <v>CD$19</v>
      </c>
      <c r="CE1840" s="179" t="str">
        <f t="shared" ref="CE1840:CL1840" si="3122">CE1827</f>
        <v>CE$19</v>
      </c>
      <c r="CF1840" s="179" t="str">
        <f t="shared" si="3122"/>
        <v>CF$19</v>
      </c>
      <c r="CG1840" s="179" t="str">
        <f t="shared" si="3122"/>
        <v>CG$19</v>
      </c>
      <c r="CH1840" s="179" t="str">
        <f t="shared" si="3122"/>
        <v>CH$19</v>
      </c>
      <c r="CI1840" s="179" t="str">
        <f t="shared" si="3122"/>
        <v>CI$19</v>
      </c>
      <c r="CJ1840" s="179" t="str">
        <f t="shared" si="3122"/>
        <v>CJ$19</v>
      </c>
      <c r="CK1840" s="179" t="str">
        <f t="shared" si="3122"/>
        <v>CK$19</v>
      </c>
      <c r="CL1840" s="179" t="str">
        <f t="shared" si="3122"/>
        <v>CL$19</v>
      </c>
      <c r="CN1840" s="60"/>
      <c r="CO1840" s="179" t="str">
        <f t="shared" ref="CO1840:DL1840" si="3123">CO1827</f>
        <v>CO$19</v>
      </c>
      <c r="CP1840" s="179" t="str">
        <f t="shared" si="3123"/>
        <v>CP$19</v>
      </c>
      <c r="CQ1840" s="179" t="str">
        <f t="shared" si="3123"/>
        <v>CQ$19</v>
      </c>
      <c r="CR1840" s="179" t="str">
        <f t="shared" si="3123"/>
        <v>CR$19</v>
      </c>
      <c r="CS1840" s="179" t="str">
        <f t="shared" si="3123"/>
        <v>CS$19</v>
      </c>
      <c r="CT1840" s="179" t="str">
        <f t="shared" si="3123"/>
        <v>CT$19</v>
      </c>
      <c r="CU1840" s="179" t="str">
        <f t="shared" si="3123"/>
        <v>CU$19</v>
      </c>
      <c r="CV1840" s="179" t="str">
        <f t="shared" si="3123"/>
        <v>CV$19</v>
      </c>
      <c r="CW1840" s="179" t="str">
        <f t="shared" si="3123"/>
        <v>CW$19</v>
      </c>
      <c r="CX1840" s="179" t="str">
        <f t="shared" si="3123"/>
        <v>CX$19</v>
      </c>
      <c r="CY1840" s="179" t="str">
        <f t="shared" si="3123"/>
        <v>CY$19</v>
      </c>
      <c r="CZ1840" s="179" t="str">
        <f t="shared" si="3123"/>
        <v>CZ$19</v>
      </c>
      <c r="DA1840" s="179" t="str">
        <f t="shared" si="3123"/>
        <v>DA$19</v>
      </c>
      <c r="DB1840" s="179" t="str">
        <f t="shared" si="3123"/>
        <v>DB$19</v>
      </c>
      <c r="DC1840" s="179" t="str">
        <f t="shared" si="3123"/>
        <v>DC$19</v>
      </c>
      <c r="DD1840" s="179" t="str">
        <f t="shared" si="3123"/>
        <v>DD$19</v>
      </c>
      <c r="DE1840" s="179" t="str">
        <f t="shared" si="3123"/>
        <v>DE$19</v>
      </c>
      <c r="DF1840" s="179" t="str">
        <f t="shared" si="3123"/>
        <v>DF$19</v>
      </c>
      <c r="DG1840" s="179" t="str">
        <f t="shared" si="3123"/>
        <v>DG$19</v>
      </c>
      <c r="DH1840" s="179" t="str">
        <f t="shared" si="3123"/>
        <v>DH$19</v>
      </c>
      <c r="DI1840" s="179" t="str">
        <f t="shared" si="3123"/>
        <v>DI$19</v>
      </c>
      <c r="DJ1840" s="179" t="str">
        <f t="shared" si="3123"/>
        <v>DJ$19</v>
      </c>
      <c r="DK1840" s="179" t="str">
        <f t="shared" si="3123"/>
        <v>DK$19</v>
      </c>
      <c r="DL1840" s="179" t="str">
        <f t="shared" si="3123"/>
        <v>DL$19</v>
      </c>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A1842" s="174"/>
      <c r="E1842" s="8"/>
      <c r="G1842" s="175" t="s">
        <v>490</v>
      </c>
      <c r="H1842" s="174"/>
      <c r="I1842" s="176"/>
      <c r="J1842" s="176"/>
      <c r="K1842" s="197"/>
      <c r="L1842" s="197"/>
      <c r="M1842" s="197"/>
      <c r="N1842" s="197"/>
      <c r="O1842" s="197"/>
      <c r="P1842" s="197"/>
      <c r="R1842" s="198"/>
      <c r="S1842" s="174"/>
      <c r="T1842" s="174"/>
      <c r="U1842" s="174"/>
      <c r="V1842" s="174"/>
      <c r="W1842" s="174"/>
      <c r="X1842" s="174"/>
      <c r="Y1842" s="174"/>
      <c r="Z1842" s="174"/>
      <c r="AA1842" s="174"/>
      <c r="AB1842" s="174"/>
      <c r="AC1842" s="174"/>
      <c r="AD1842" s="174"/>
      <c r="AE1842" s="174"/>
      <c r="AF1842" s="174"/>
      <c r="AG1842" s="174"/>
      <c r="AH1842" s="174"/>
      <c r="AI1842" s="174"/>
      <c r="AJ1842" s="174"/>
      <c r="AK1842" s="174"/>
      <c r="AL1842" s="174"/>
      <c r="AM1842" s="174"/>
      <c r="AN1842" s="174"/>
      <c r="AO1842" s="174"/>
      <c r="AP1842" s="174"/>
      <c r="AQ1842" s="174"/>
      <c r="AR1842" s="174"/>
      <c r="AS1842" s="174"/>
      <c r="AT1842" s="174"/>
      <c r="AU1842" s="174"/>
      <c r="AV1842" s="174"/>
      <c r="AW1842" s="174"/>
      <c r="AX1842" s="174"/>
      <c r="AY1842" s="174"/>
      <c r="AZ1842" s="174"/>
      <c r="BA1842" s="174"/>
      <c r="BB1842" s="174"/>
      <c r="BC1842" s="174"/>
      <c r="BD1842" s="174"/>
      <c r="BE1842" s="174"/>
      <c r="BF1842" s="174"/>
      <c r="BG1842" s="174"/>
      <c r="BH1842" s="174"/>
      <c r="BI1842" s="174"/>
      <c r="BJ1842" s="174"/>
      <c r="BK1842" s="174"/>
      <c r="BL1842" s="174"/>
      <c r="BM1842" s="174"/>
      <c r="BN1842" s="174"/>
      <c r="BO1842" s="174"/>
      <c r="BP1842" s="174"/>
      <c r="BQ1842" s="174"/>
      <c r="BR1842" s="174"/>
      <c r="BS1842" s="174"/>
      <c r="BT1842" s="174"/>
      <c r="BU1842" s="174"/>
      <c r="BV1842" s="174"/>
      <c r="BW1842" s="174"/>
      <c r="BX1842" s="174"/>
      <c r="BY1842" s="174"/>
      <c r="BZ1842" s="174"/>
      <c r="CA1842" s="174"/>
      <c r="CB1842" s="174"/>
      <c r="CC1842" s="174"/>
      <c r="CD1842" s="174"/>
      <c r="CE1842" s="174"/>
      <c r="CF1842" s="174"/>
      <c r="CG1842" s="174"/>
      <c r="CH1842" s="174"/>
      <c r="CI1842" s="174"/>
      <c r="CJ1842" s="174"/>
      <c r="CK1842" s="174"/>
      <c r="CL1842" s="174"/>
      <c r="CN1842" s="176"/>
      <c r="CO1842" s="174"/>
      <c r="CP1842" s="174"/>
      <c r="CQ1842" s="174"/>
      <c r="CR1842" s="174"/>
      <c r="CS1842" s="174"/>
      <c r="CT1842" s="174"/>
      <c r="CU1842" s="174"/>
      <c r="CV1842" s="174"/>
      <c r="CW1842" s="174"/>
      <c r="CX1842" s="174"/>
      <c r="CY1842" s="174"/>
      <c r="CZ1842" s="174"/>
      <c r="DA1842" s="174"/>
      <c r="DB1842" s="174"/>
      <c r="DC1842" s="174"/>
      <c r="DD1842" s="174"/>
      <c r="DE1842" s="174"/>
      <c r="DF1842" s="174"/>
      <c r="DG1842" s="174"/>
      <c r="DH1842" s="174"/>
      <c r="DI1842" s="174"/>
      <c r="DJ1842" s="174"/>
      <c r="DK1842" s="174"/>
      <c r="DL1842" s="174"/>
    </row>
    <row r="1843" spans="1:116" x14ac:dyDescent="0.4">
      <c r="A1843" s="174"/>
      <c r="E1843" s="8"/>
      <c r="G1843" s="175" t="s">
        <v>492</v>
      </c>
      <c r="H1843" s="174"/>
      <c r="I1843" s="176"/>
      <c r="J1843" s="176"/>
      <c r="K1843" s="197"/>
      <c r="L1843" s="197"/>
      <c r="M1843" s="197"/>
      <c r="N1843" s="197"/>
      <c r="O1843" s="197"/>
      <c r="P1843" s="197"/>
      <c r="R1843" s="198"/>
      <c r="S1843" s="174"/>
      <c r="T1843" s="174"/>
      <c r="U1843" s="174"/>
      <c r="V1843" s="174"/>
      <c r="W1843" s="174"/>
      <c r="X1843" s="174"/>
      <c r="Y1843" s="174"/>
      <c r="Z1843" s="174"/>
      <c r="AA1843" s="174"/>
      <c r="AB1843" s="174"/>
      <c r="AC1843" s="174"/>
      <c r="AD1843" s="174"/>
      <c r="AE1843" s="174"/>
      <c r="AF1843" s="174"/>
      <c r="AG1843" s="174"/>
      <c r="AH1843" s="174"/>
      <c r="AI1843" s="174"/>
      <c r="AJ1843" s="174"/>
      <c r="AK1843" s="174"/>
      <c r="AL1843" s="174"/>
      <c r="AM1843" s="174"/>
      <c r="AN1843" s="174"/>
      <c r="AO1843" s="174"/>
      <c r="AP1843" s="174"/>
      <c r="AQ1843" s="174"/>
      <c r="AR1843" s="174"/>
      <c r="AS1843" s="174"/>
      <c r="AT1843" s="174"/>
      <c r="AU1843" s="174"/>
      <c r="AV1843" s="174"/>
      <c r="AW1843" s="174"/>
      <c r="AX1843" s="174"/>
      <c r="AY1843" s="174"/>
      <c r="AZ1843" s="174"/>
      <c r="BA1843" s="174"/>
      <c r="BB1843" s="174"/>
      <c r="BC1843" s="174"/>
      <c r="BD1843" s="174"/>
      <c r="BE1843" s="174"/>
      <c r="BF1843" s="174"/>
      <c r="BG1843" s="174"/>
      <c r="BH1843" s="174"/>
      <c r="BI1843" s="174"/>
      <c r="BJ1843" s="174"/>
      <c r="BK1843" s="174"/>
      <c r="BL1843" s="174"/>
      <c r="BM1843" s="174"/>
      <c r="BN1843" s="174"/>
      <c r="BO1843" s="174"/>
      <c r="BP1843" s="174"/>
      <c r="BQ1843" s="174"/>
      <c r="BR1843" s="174"/>
      <c r="BS1843" s="174"/>
      <c r="BT1843" s="174"/>
      <c r="BU1843" s="174"/>
      <c r="BV1843" s="174"/>
      <c r="BW1843" s="174"/>
      <c r="BX1843" s="174"/>
      <c r="BY1843" s="174"/>
      <c r="BZ1843" s="174"/>
      <c r="CA1843" s="174"/>
      <c r="CB1843" s="174"/>
      <c r="CC1843" s="174"/>
      <c r="CD1843" s="174"/>
      <c r="CE1843" s="174"/>
      <c r="CF1843" s="174"/>
      <c r="CG1843" s="174"/>
      <c r="CH1843" s="174"/>
      <c r="CI1843" s="174"/>
      <c r="CJ1843" s="174"/>
      <c r="CK1843" s="174"/>
      <c r="CL1843" s="174"/>
      <c r="CN1843" s="176"/>
      <c r="CO1843" s="174"/>
      <c r="CP1843" s="174"/>
      <c r="CQ1843" s="174"/>
      <c r="CR1843" s="174"/>
      <c r="CS1843" s="174"/>
      <c r="CT1843" s="174"/>
      <c r="CU1843" s="174"/>
      <c r="CV1843" s="174"/>
      <c r="CW1843" s="174"/>
      <c r="CX1843" s="174"/>
      <c r="CY1843" s="174"/>
      <c r="CZ1843" s="174"/>
      <c r="DA1843" s="174"/>
      <c r="DB1843" s="174"/>
      <c r="DC1843" s="174"/>
      <c r="DD1843" s="174"/>
      <c r="DE1843" s="174"/>
      <c r="DF1843" s="174"/>
      <c r="DG1843" s="174"/>
      <c r="DH1843" s="174"/>
      <c r="DI1843" s="174"/>
      <c r="DJ1843" s="174"/>
      <c r="DK1843" s="174"/>
      <c r="DL1843" s="174"/>
    </row>
    <row r="1844" spans="1:116" x14ac:dyDescent="0.4">
      <c r="A1844" s="174"/>
      <c r="E1844" s="8"/>
      <c r="G1844" s="175" t="s">
        <v>461</v>
      </c>
      <c r="H1844" s="174"/>
      <c r="I1844" s="176"/>
      <c r="J1844" s="176"/>
      <c r="K1844" s="197"/>
      <c r="L1844" s="197"/>
      <c r="M1844" s="197"/>
      <c r="N1844" s="197"/>
      <c r="O1844" s="197"/>
      <c r="P1844" s="197"/>
      <c r="R1844" s="198"/>
      <c r="S1844" s="199" t="str">
        <f t="shared" ref="S1844:AX1844" si="3124">S$20</f>
        <v>S$16</v>
      </c>
      <c r="T1844" s="199" t="str">
        <f t="shared" si="3124"/>
        <v>T$16</v>
      </c>
      <c r="U1844" s="199" t="str">
        <f t="shared" si="3124"/>
        <v>U$16</v>
      </c>
      <c r="V1844" s="199" t="str">
        <f t="shared" si="3124"/>
        <v>V$16</v>
      </c>
      <c r="W1844" s="199" t="str">
        <f t="shared" si="3124"/>
        <v>W$16</v>
      </c>
      <c r="X1844" s="199" t="str">
        <f t="shared" si="3124"/>
        <v>X$16</v>
      </c>
      <c r="Y1844" s="199" t="str">
        <f t="shared" si="3124"/>
        <v>Y$16</v>
      </c>
      <c r="Z1844" s="199" t="str">
        <f t="shared" si="3124"/>
        <v>Z$16</v>
      </c>
      <c r="AA1844" s="199" t="str">
        <f t="shared" si="3124"/>
        <v>AA$16</v>
      </c>
      <c r="AB1844" s="199" t="str">
        <f t="shared" si="3124"/>
        <v>AB$16</v>
      </c>
      <c r="AC1844" s="199" t="str">
        <f t="shared" si="3124"/>
        <v>AC$16</v>
      </c>
      <c r="AD1844" s="199" t="str">
        <f t="shared" si="3124"/>
        <v>AD$16</v>
      </c>
      <c r="AE1844" s="199" t="str">
        <f t="shared" si="3124"/>
        <v>AE$16</v>
      </c>
      <c r="AF1844" s="199" t="str">
        <f t="shared" si="3124"/>
        <v>AF$16</v>
      </c>
      <c r="AG1844" s="199" t="str">
        <f t="shared" si="3124"/>
        <v>AG$16</v>
      </c>
      <c r="AH1844" s="199" t="str">
        <f t="shared" si="3124"/>
        <v>AH$16</v>
      </c>
      <c r="AI1844" s="199" t="str">
        <f t="shared" si="3124"/>
        <v>AI$16</v>
      </c>
      <c r="AJ1844" s="199" t="str">
        <f t="shared" si="3124"/>
        <v>AJ$16</v>
      </c>
      <c r="AK1844" s="199" t="str">
        <f t="shared" si="3124"/>
        <v>AK$16</v>
      </c>
      <c r="AL1844" s="199" t="str">
        <f t="shared" si="3124"/>
        <v>AL$16</v>
      </c>
      <c r="AM1844" s="199" t="str">
        <f t="shared" si="3124"/>
        <v>AM$16</v>
      </c>
      <c r="AN1844" s="199" t="str">
        <f t="shared" si="3124"/>
        <v>AN$16</v>
      </c>
      <c r="AO1844" s="199" t="str">
        <f t="shared" si="3124"/>
        <v>AO$16</v>
      </c>
      <c r="AP1844" s="199" t="str">
        <f t="shared" si="3124"/>
        <v>AP$16</v>
      </c>
      <c r="AQ1844" s="199" t="str">
        <f t="shared" si="3124"/>
        <v>AQ$16</v>
      </c>
      <c r="AR1844" s="199" t="str">
        <f t="shared" si="3124"/>
        <v>AR$16</v>
      </c>
      <c r="AS1844" s="199" t="str">
        <f t="shared" si="3124"/>
        <v>AS$16</v>
      </c>
      <c r="AT1844" s="199" t="str">
        <f t="shared" si="3124"/>
        <v>AT$16</v>
      </c>
      <c r="AU1844" s="199" t="str">
        <f t="shared" si="3124"/>
        <v>AU$16</v>
      </c>
      <c r="AV1844" s="199" t="str">
        <f t="shared" si="3124"/>
        <v>AV$16</v>
      </c>
      <c r="AW1844" s="199" t="str">
        <f t="shared" si="3124"/>
        <v>AW$16</v>
      </c>
      <c r="AX1844" s="199" t="str">
        <f t="shared" si="3124"/>
        <v>AX$16</v>
      </c>
      <c r="AY1844" s="199" t="str">
        <f t="shared" ref="AY1844:CD1844" si="3125">AY$20</f>
        <v>AY$16</v>
      </c>
      <c r="AZ1844" s="199" t="str">
        <f t="shared" si="3125"/>
        <v>AZ$16</v>
      </c>
      <c r="BA1844" s="199" t="str">
        <f t="shared" si="3125"/>
        <v>BA$16</v>
      </c>
      <c r="BB1844" s="199" t="str">
        <f t="shared" si="3125"/>
        <v>BB$16</v>
      </c>
      <c r="BC1844" s="199" t="str">
        <f t="shared" si="3125"/>
        <v>BC$16</v>
      </c>
      <c r="BD1844" s="199" t="str">
        <f t="shared" si="3125"/>
        <v>BD$16</v>
      </c>
      <c r="BE1844" s="199" t="str">
        <f t="shared" si="3125"/>
        <v>BE$16</v>
      </c>
      <c r="BF1844" s="199" t="str">
        <f t="shared" si="3125"/>
        <v>BF$16</v>
      </c>
      <c r="BG1844" s="199" t="str">
        <f t="shared" si="3125"/>
        <v>BG$16</v>
      </c>
      <c r="BH1844" s="199" t="str">
        <f t="shared" si="3125"/>
        <v>BH$16</v>
      </c>
      <c r="BI1844" s="199" t="str">
        <f t="shared" si="3125"/>
        <v>BI$16</v>
      </c>
      <c r="BJ1844" s="199" t="str">
        <f t="shared" si="3125"/>
        <v>BJ$16</v>
      </c>
      <c r="BK1844" s="199" t="str">
        <f t="shared" si="3125"/>
        <v>BK$16</v>
      </c>
      <c r="BL1844" s="199" t="str">
        <f t="shared" si="3125"/>
        <v>BL$16</v>
      </c>
      <c r="BM1844" s="199" t="str">
        <f t="shared" si="3125"/>
        <v>BM$16</v>
      </c>
      <c r="BN1844" s="199" t="str">
        <f t="shared" si="3125"/>
        <v>BN$16</v>
      </c>
      <c r="BO1844" s="199" t="str">
        <f t="shared" si="3125"/>
        <v>BO$16</v>
      </c>
      <c r="BP1844" s="199" t="str">
        <f t="shared" si="3125"/>
        <v>BP$16</v>
      </c>
      <c r="BQ1844" s="199" t="str">
        <f t="shared" si="3125"/>
        <v>BQ$16</v>
      </c>
      <c r="BR1844" s="199" t="str">
        <f t="shared" si="3125"/>
        <v>BR$16</v>
      </c>
      <c r="BS1844" s="199" t="str">
        <f t="shared" si="3125"/>
        <v>BS$16</v>
      </c>
      <c r="BT1844" s="199" t="str">
        <f t="shared" si="3125"/>
        <v>BT$16</v>
      </c>
      <c r="BU1844" s="199" t="str">
        <f t="shared" si="3125"/>
        <v>BU$16</v>
      </c>
      <c r="BV1844" s="199" t="str">
        <f t="shared" si="3125"/>
        <v>BV$16</v>
      </c>
      <c r="BW1844" s="199" t="str">
        <f t="shared" si="3125"/>
        <v>BW$16</v>
      </c>
      <c r="BX1844" s="199" t="str">
        <f t="shared" si="3125"/>
        <v>BX$16</v>
      </c>
      <c r="BY1844" s="199" t="str">
        <f t="shared" si="3125"/>
        <v>BY$16</v>
      </c>
      <c r="BZ1844" s="199" t="str">
        <f t="shared" si="3125"/>
        <v>BZ$16</v>
      </c>
      <c r="CA1844" s="199" t="str">
        <f t="shared" si="3125"/>
        <v>CA$16</v>
      </c>
      <c r="CB1844" s="199" t="str">
        <f t="shared" si="3125"/>
        <v>CB$16</v>
      </c>
      <c r="CC1844" s="199" t="str">
        <f t="shared" si="3125"/>
        <v>CC$16</v>
      </c>
      <c r="CD1844" s="199" t="str">
        <f t="shared" si="3125"/>
        <v>CD$16</v>
      </c>
      <c r="CE1844" s="199" t="str">
        <f t="shared" ref="CE1844:CL1844" si="3126">CE$20</f>
        <v>CE$16</v>
      </c>
      <c r="CF1844" s="199" t="str">
        <f t="shared" si="3126"/>
        <v>CF$16</v>
      </c>
      <c r="CG1844" s="199" t="str">
        <f t="shared" si="3126"/>
        <v>CG$16</v>
      </c>
      <c r="CH1844" s="199" t="str">
        <f t="shared" si="3126"/>
        <v>CH$16</v>
      </c>
      <c r="CI1844" s="199" t="str">
        <f t="shared" si="3126"/>
        <v>CI$16</v>
      </c>
      <c r="CJ1844" s="199" t="str">
        <f t="shared" si="3126"/>
        <v>CJ$16</v>
      </c>
      <c r="CK1844" s="199" t="str">
        <f t="shared" si="3126"/>
        <v>CK$16</v>
      </c>
      <c r="CL1844" s="199" t="str">
        <f t="shared" si="3126"/>
        <v>CL$16</v>
      </c>
      <c r="CN1844" s="176"/>
      <c r="CO1844" s="199" t="str">
        <f t="shared" ref="CO1844:DL1844" si="3127">CO$20</f>
        <v>CO$16</v>
      </c>
      <c r="CP1844" s="199" t="str">
        <f t="shared" si="3127"/>
        <v>CP$16</v>
      </c>
      <c r="CQ1844" s="199" t="str">
        <f t="shared" si="3127"/>
        <v>CQ$16</v>
      </c>
      <c r="CR1844" s="199" t="str">
        <f t="shared" si="3127"/>
        <v>CR$16</v>
      </c>
      <c r="CS1844" s="199" t="str">
        <f t="shared" si="3127"/>
        <v>CS$16</v>
      </c>
      <c r="CT1844" s="199" t="str">
        <f t="shared" si="3127"/>
        <v>CT$16</v>
      </c>
      <c r="CU1844" s="199" t="str">
        <f t="shared" si="3127"/>
        <v>CU$16</v>
      </c>
      <c r="CV1844" s="199" t="str">
        <f t="shared" si="3127"/>
        <v>CV$16</v>
      </c>
      <c r="CW1844" s="199" t="str">
        <f t="shared" si="3127"/>
        <v>CW$16</v>
      </c>
      <c r="CX1844" s="199" t="str">
        <f t="shared" si="3127"/>
        <v>CX$16</v>
      </c>
      <c r="CY1844" s="199" t="str">
        <f t="shared" si="3127"/>
        <v>CY$16</v>
      </c>
      <c r="CZ1844" s="199" t="str">
        <f t="shared" si="3127"/>
        <v>CZ$16</v>
      </c>
      <c r="DA1844" s="199" t="str">
        <f t="shared" si="3127"/>
        <v>DA$16</v>
      </c>
      <c r="DB1844" s="199" t="str">
        <f t="shared" si="3127"/>
        <v>DB$16</v>
      </c>
      <c r="DC1844" s="199" t="str">
        <f t="shared" si="3127"/>
        <v>DC$16</v>
      </c>
      <c r="DD1844" s="199" t="str">
        <f t="shared" si="3127"/>
        <v>DD$16</v>
      </c>
      <c r="DE1844" s="199" t="str">
        <f t="shared" si="3127"/>
        <v>DE$16</v>
      </c>
      <c r="DF1844" s="199" t="str">
        <f t="shared" si="3127"/>
        <v>DF$16</v>
      </c>
      <c r="DG1844" s="199" t="str">
        <f t="shared" si="3127"/>
        <v>DG$16</v>
      </c>
      <c r="DH1844" s="199" t="str">
        <f t="shared" si="3127"/>
        <v>DH$16</v>
      </c>
      <c r="DI1844" s="199" t="str">
        <f t="shared" si="3127"/>
        <v>DI$16</v>
      </c>
      <c r="DJ1844" s="199" t="str">
        <f t="shared" si="3127"/>
        <v>DJ$16</v>
      </c>
      <c r="DK1844" s="199" t="str">
        <f t="shared" si="3127"/>
        <v>DK$16</v>
      </c>
      <c r="DL1844" s="199" t="str">
        <f t="shared" si="3127"/>
        <v>DL$16</v>
      </c>
    </row>
    <row r="1845" spans="1:116" x14ac:dyDescent="0.4">
      <c r="A1845" s="174"/>
      <c r="E1845" s="8"/>
      <c r="G1845" s="175" t="s">
        <v>462</v>
      </c>
      <c r="H1845" s="200"/>
      <c r="I1845" s="201"/>
      <c r="J1845" s="201"/>
      <c r="K1845" s="202"/>
      <c r="L1845" s="202"/>
      <c r="M1845" s="202"/>
      <c r="N1845" s="202"/>
      <c r="O1845" s="202"/>
      <c r="P1845" s="202"/>
      <c r="R1845" s="202"/>
      <c r="S1845" s="199" t="str">
        <f t="shared" ref="S1845:AX1845" si="3128">S$21</f>
        <v>S$17</v>
      </c>
      <c r="T1845" s="199" t="str">
        <f t="shared" si="3128"/>
        <v>T$17</v>
      </c>
      <c r="U1845" s="199" t="str">
        <f t="shared" si="3128"/>
        <v>U$17</v>
      </c>
      <c r="V1845" s="199" t="str">
        <f t="shared" si="3128"/>
        <v>V$17</v>
      </c>
      <c r="W1845" s="199" t="str">
        <f t="shared" si="3128"/>
        <v>W$17</v>
      </c>
      <c r="X1845" s="199" t="str">
        <f t="shared" si="3128"/>
        <v>X$17</v>
      </c>
      <c r="Y1845" s="199" t="str">
        <f t="shared" si="3128"/>
        <v>Y$17</v>
      </c>
      <c r="Z1845" s="199" t="str">
        <f t="shared" si="3128"/>
        <v>Z$17</v>
      </c>
      <c r="AA1845" s="199" t="str">
        <f t="shared" si="3128"/>
        <v>AA$17</v>
      </c>
      <c r="AB1845" s="199" t="str">
        <f t="shared" si="3128"/>
        <v>AB$17</v>
      </c>
      <c r="AC1845" s="199" t="str">
        <f t="shared" si="3128"/>
        <v>AC$17</v>
      </c>
      <c r="AD1845" s="199" t="str">
        <f t="shared" si="3128"/>
        <v>AD$17</v>
      </c>
      <c r="AE1845" s="199" t="str">
        <f t="shared" si="3128"/>
        <v>AE$17</v>
      </c>
      <c r="AF1845" s="199" t="str">
        <f t="shared" si="3128"/>
        <v>AF$17</v>
      </c>
      <c r="AG1845" s="199" t="str">
        <f t="shared" si="3128"/>
        <v>AG$17</v>
      </c>
      <c r="AH1845" s="199" t="str">
        <f t="shared" si="3128"/>
        <v>AH$17</v>
      </c>
      <c r="AI1845" s="199" t="str">
        <f t="shared" si="3128"/>
        <v>AI$17</v>
      </c>
      <c r="AJ1845" s="199" t="str">
        <f t="shared" si="3128"/>
        <v>AJ$17</v>
      </c>
      <c r="AK1845" s="199" t="str">
        <f t="shared" si="3128"/>
        <v>AK$17</v>
      </c>
      <c r="AL1845" s="199" t="str">
        <f t="shared" si="3128"/>
        <v>AL$17</v>
      </c>
      <c r="AM1845" s="199" t="str">
        <f t="shared" si="3128"/>
        <v>AM$17</v>
      </c>
      <c r="AN1845" s="199" t="str">
        <f t="shared" si="3128"/>
        <v>AN$17</v>
      </c>
      <c r="AO1845" s="199" t="str">
        <f t="shared" si="3128"/>
        <v>AO$17</v>
      </c>
      <c r="AP1845" s="199" t="str">
        <f t="shared" si="3128"/>
        <v>AP$17</v>
      </c>
      <c r="AQ1845" s="199" t="str">
        <f t="shared" si="3128"/>
        <v>AQ$17</v>
      </c>
      <c r="AR1845" s="199" t="str">
        <f t="shared" si="3128"/>
        <v>AR$17</v>
      </c>
      <c r="AS1845" s="199" t="str">
        <f t="shared" si="3128"/>
        <v>AS$17</v>
      </c>
      <c r="AT1845" s="199" t="str">
        <f t="shared" si="3128"/>
        <v>AT$17</v>
      </c>
      <c r="AU1845" s="199" t="str">
        <f t="shared" si="3128"/>
        <v>AU$17</v>
      </c>
      <c r="AV1845" s="199" t="str">
        <f t="shared" si="3128"/>
        <v>AV$17</v>
      </c>
      <c r="AW1845" s="199" t="str">
        <f t="shared" si="3128"/>
        <v>AW$17</v>
      </c>
      <c r="AX1845" s="199" t="str">
        <f t="shared" si="3128"/>
        <v>AX$17</v>
      </c>
      <c r="AY1845" s="199" t="str">
        <f t="shared" ref="AY1845:CD1845" si="3129">AY$21</f>
        <v>AY$17</v>
      </c>
      <c r="AZ1845" s="199" t="str">
        <f t="shared" si="3129"/>
        <v>AZ$17</v>
      </c>
      <c r="BA1845" s="199" t="str">
        <f t="shared" si="3129"/>
        <v>BA$17</v>
      </c>
      <c r="BB1845" s="199" t="str">
        <f t="shared" si="3129"/>
        <v>BB$17</v>
      </c>
      <c r="BC1845" s="199" t="str">
        <f t="shared" si="3129"/>
        <v>BC$17</v>
      </c>
      <c r="BD1845" s="199" t="str">
        <f t="shared" si="3129"/>
        <v>BD$17</v>
      </c>
      <c r="BE1845" s="199" t="str">
        <f t="shared" si="3129"/>
        <v>BE$17</v>
      </c>
      <c r="BF1845" s="199" t="str">
        <f t="shared" si="3129"/>
        <v>BF$17</v>
      </c>
      <c r="BG1845" s="199" t="str">
        <f t="shared" si="3129"/>
        <v>BG$17</v>
      </c>
      <c r="BH1845" s="199" t="str">
        <f t="shared" si="3129"/>
        <v>BH$17</v>
      </c>
      <c r="BI1845" s="199" t="str">
        <f t="shared" si="3129"/>
        <v>BI$17</v>
      </c>
      <c r="BJ1845" s="199" t="str">
        <f t="shared" si="3129"/>
        <v>BJ$17</v>
      </c>
      <c r="BK1845" s="199" t="str">
        <f t="shared" si="3129"/>
        <v>BK$17</v>
      </c>
      <c r="BL1845" s="199" t="str">
        <f t="shared" si="3129"/>
        <v>BL$17</v>
      </c>
      <c r="BM1845" s="199" t="str">
        <f t="shared" si="3129"/>
        <v>BM$17</v>
      </c>
      <c r="BN1845" s="199" t="str">
        <f t="shared" si="3129"/>
        <v>BN$17</v>
      </c>
      <c r="BO1845" s="199" t="str">
        <f t="shared" si="3129"/>
        <v>BO$17</v>
      </c>
      <c r="BP1845" s="199" t="str">
        <f t="shared" si="3129"/>
        <v>BP$17</v>
      </c>
      <c r="BQ1845" s="199" t="str">
        <f t="shared" si="3129"/>
        <v>BQ$17</v>
      </c>
      <c r="BR1845" s="199" t="str">
        <f t="shared" si="3129"/>
        <v>BR$17</v>
      </c>
      <c r="BS1845" s="199" t="str">
        <f t="shared" si="3129"/>
        <v>BS$17</v>
      </c>
      <c r="BT1845" s="199" t="str">
        <f t="shared" si="3129"/>
        <v>BT$17</v>
      </c>
      <c r="BU1845" s="199" t="str">
        <f t="shared" si="3129"/>
        <v>BU$17</v>
      </c>
      <c r="BV1845" s="199" t="str">
        <f t="shared" si="3129"/>
        <v>BV$17</v>
      </c>
      <c r="BW1845" s="199" t="str">
        <f t="shared" si="3129"/>
        <v>BW$17</v>
      </c>
      <c r="BX1845" s="199" t="str">
        <f t="shared" si="3129"/>
        <v>BX$17</v>
      </c>
      <c r="BY1845" s="199" t="str">
        <f t="shared" si="3129"/>
        <v>BY$17</v>
      </c>
      <c r="BZ1845" s="199" t="str">
        <f t="shared" si="3129"/>
        <v>BZ$17</v>
      </c>
      <c r="CA1845" s="199" t="str">
        <f t="shared" si="3129"/>
        <v>CA$17</v>
      </c>
      <c r="CB1845" s="199" t="str">
        <f t="shared" si="3129"/>
        <v>CB$17</v>
      </c>
      <c r="CC1845" s="199" t="str">
        <f t="shared" si="3129"/>
        <v>CC$17</v>
      </c>
      <c r="CD1845" s="199" t="str">
        <f t="shared" si="3129"/>
        <v>CD$17</v>
      </c>
      <c r="CE1845" s="199" t="str">
        <f t="shared" ref="CE1845:CL1845" si="3130">CE$21</f>
        <v>CE$17</v>
      </c>
      <c r="CF1845" s="199" t="str">
        <f t="shared" si="3130"/>
        <v>CF$17</v>
      </c>
      <c r="CG1845" s="199" t="str">
        <f t="shared" si="3130"/>
        <v>CG$17</v>
      </c>
      <c r="CH1845" s="199" t="str">
        <f t="shared" si="3130"/>
        <v>CH$17</v>
      </c>
      <c r="CI1845" s="199" t="str">
        <f t="shared" si="3130"/>
        <v>CI$17</v>
      </c>
      <c r="CJ1845" s="199" t="str">
        <f t="shared" si="3130"/>
        <v>CJ$17</v>
      </c>
      <c r="CK1845" s="199" t="str">
        <f t="shared" si="3130"/>
        <v>CK$17</v>
      </c>
      <c r="CL1845" s="199" t="str">
        <f t="shared" si="3130"/>
        <v>CL$17</v>
      </c>
      <c r="CN1845" s="201"/>
      <c r="CO1845" s="199" t="str">
        <f t="shared" ref="CO1845:DL1845" si="3131">CO$21</f>
        <v>CO$17</v>
      </c>
      <c r="CP1845" s="199" t="str">
        <f t="shared" si="3131"/>
        <v>CP$17</v>
      </c>
      <c r="CQ1845" s="199" t="str">
        <f t="shared" si="3131"/>
        <v>CQ$17</v>
      </c>
      <c r="CR1845" s="199" t="str">
        <f t="shared" si="3131"/>
        <v>CR$17</v>
      </c>
      <c r="CS1845" s="199" t="str">
        <f t="shared" si="3131"/>
        <v>CS$17</v>
      </c>
      <c r="CT1845" s="199" t="str">
        <f t="shared" si="3131"/>
        <v>CT$17</v>
      </c>
      <c r="CU1845" s="199" t="str">
        <f t="shared" si="3131"/>
        <v>CU$17</v>
      </c>
      <c r="CV1845" s="199" t="str">
        <f t="shared" si="3131"/>
        <v>CV$17</v>
      </c>
      <c r="CW1845" s="199" t="str">
        <f t="shared" si="3131"/>
        <v>CW$17</v>
      </c>
      <c r="CX1845" s="199" t="str">
        <f t="shared" si="3131"/>
        <v>CX$17</v>
      </c>
      <c r="CY1845" s="199" t="str">
        <f t="shared" si="3131"/>
        <v>CY$17</v>
      </c>
      <c r="CZ1845" s="199" t="str">
        <f t="shared" si="3131"/>
        <v>CZ$17</v>
      </c>
      <c r="DA1845" s="199" t="str">
        <f t="shared" si="3131"/>
        <v>DA$17</v>
      </c>
      <c r="DB1845" s="199" t="str">
        <f t="shared" si="3131"/>
        <v>DB$17</v>
      </c>
      <c r="DC1845" s="199" t="str">
        <f t="shared" si="3131"/>
        <v>DC$17</v>
      </c>
      <c r="DD1845" s="199" t="str">
        <f t="shared" si="3131"/>
        <v>DD$17</v>
      </c>
      <c r="DE1845" s="199" t="str">
        <f t="shared" si="3131"/>
        <v>DE$17</v>
      </c>
      <c r="DF1845" s="199" t="str">
        <f t="shared" si="3131"/>
        <v>DF$17</v>
      </c>
      <c r="DG1845" s="199" t="str">
        <f t="shared" si="3131"/>
        <v>DG$17</v>
      </c>
      <c r="DH1845" s="199" t="str">
        <f t="shared" si="3131"/>
        <v>DH$17</v>
      </c>
      <c r="DI1845" s="199" t="str">
        <f t="shared" si="3131"/>
        <v>DI$17</v>
      </c>
      <c r="DJ1845" s="199" t="str">
        <f t="shared" si="3131"/>
        <v>DJ$17</v>
      </c>
      <c r="DK1845" s="199" t="str">
        <f t="shared" si="3131"/>
        <v>DK$17</v>
      </c>
      <c r="DL1845" s="199" t="str">
        <f t="shared" si="3131"/>
        <v>DL$17</v>
      </c>
    </row>
    <row r="1846" spans="1:116" x14ac:dyDescent="0.4">
      <c r="A1846" s="174"/>
      <c r="E1846" s="8"/>
      <c r="G1846" s="175" t="s">
        <v>491</v>
      </c>
      <c r="H1846" s="200"/>
      <c r="I1846" s="201"/>
      <c r="J1846" s="201"/>
      <c r="K1846" s="202"/>
      <c r="L1846" s="202"/>
      <c r="M1846" s="202"/>
      <c r="N1846" s="202"/>
      <c r="O1846" s="202"/>
      <c r="P1846" s="202"/>
      <c r="R1846" s="202"/>
      <c r="S1846" s="190"/>
      <c r="T1846" s="190"/>
      <c r="U1846" s="190"/>
      <c r="V1846" s="190"/>
      <c r="W1846" s="190"/>
      <c r="X1846" s="190"/>
      <c r="Y1846" s="190"/>
      <c r="Z1846" s="190"/>
      <c r="AA1846" s="190"/>
      <c r="AB1846" s="190"/>
      <c r="AC1846" s="190"/>
      <c r="AD1846" s="190"/>
      <c r="AE1846" s="190"/>
      <c r="AF1846" s="190"/>
      <c r="AG1846" s="190"/>
      <c r="AH1846" s="190"/>
      <c r="AI1846" s="190"/>
      <c r="AJ1846" s="190"/>
      <c r="AK1846" s="190"/>
      <c r="AL1846" s="190"/>
      <c r="AM1846" s="190"/>
      <c r="AN1846" s="190"/>
      <c r="AO1846" s="190"/>
      <c r="AP1846" s="190"/>
      <c r="AQ1846" s="190"/>
      <c r="AR1846" s="190"/>
      <c r="AS1846" s="190"/>
      <c r="AT1846" s="190"/>
      <c r="AU1846" s="190"/>
      <c r="AV1846" s="190"/>
      <c r="AW1846" s="190"/>
      <c r="AX1846" s="190"/>
      <c r="AY1846" s="190"/>
      <c r="AZ1846" s="190"/>
      <c r="BA1846" s="190"/>
      <c r="BB1846" s="190"/>
      <c r="BC1846" s="190"/>
      <c r="BD1846" s="190"/>
      <c r="BE1846" s="190"/>
      <c r="BF1846" s="190"/>
      <c r="BG1846" s="190"/>
      <c r="BH1846" s="190"/>
      <c r="BI1846" s="190"/>
      <c r="BJ1846" s="190"/>
      <c r="BK1846" s="190"/>
      <c r="BL1846" s="190"/>
      <c r="BM1846" s="190"/>
      <c r="BN1846" s="190"/>
      <c r="BO1846" s="190"/>
      <c r="BP1846" s="190"/>
      <c r="BQ1846" s="190"/>
      <c r="BR1846" s="190"/>
      <c r="BS1846" s="190"/>
      <c r="BT1846" s="190"/>
      <c r="BU1846" s="190"/>
      <c r="BV1846" s="190"/>
      <c r="BW1846" s="190"/>
      <c r="BX1846" s="190"/>
      <c r="BY1846" s="190"/>
      <c r="BZ1846" s="190"/>
      <c r="CA1846" s="190"/>
      <c r="CB1846" s="190"/>
      <c r="CC1846" s="190"/>
      <c r="CD1846" s="190"/>
      <c r="CE1846" s="190"/>
      <c r="CF1846" s="190"/>
      <c r="CG1846" s="190"/>
      <c r="CH1846" s="190"/>
      <c r="CI1846" s="190"/>
      <c r="CJ1846" s="190"/>
      <c r="CK1846" s="190"/>
      <c r="CL1846" s="190"/>
      <c r="CN1846" s="201"/>
      <c r="CO1846" s="190"/>
      <c r="CP1846" s="190"/>
      <c r="CQ1846" s="190"/>
      <c r="CR1846" s="190"/>
      <c r="CS1846" s="190"/>
      <c r="CT1846" s="190"/>
      <c r="CU1846" s="190"/>
      <c r="CV1846" s="190"/>
      <c r="CW1846" s="190"/>
      <c r="CX1846" s="190"/>
      <c r="CY1846" s="190"/>
      <c r="CZ1846" s="190"/>
      <c r="DA1846" s="190"/>
      <c r="DB1846" s="190"/>
      <c r="DC1846" s="190"/>
      <c r="DD1846" s="190"/>
      <c r="DE1846" s="190"/>
      <c r="DF1846" s="190"/>
      <c r="DG1846" s="190"/>
      <c r="DH1846" s="190"/>
      <c r="DI1846" s="190"/>
      <c r="DJ1846" s="190"/>
      <c r="DK1846" s="190"/>
      <c r="DL1846" s="190"/>
    </row>
    <row r="1847" spans="1:116" x14ac:dyDescent="0.4">
      <c r="A1847" s="174"/>
      <c r="E1847" s="8"/>
      <c r="G1847" s="175" t="s">
        <v>505</v>
      </c>
      <c r="H1847" s="200"/>
      <c r="I1847" s="201"/>
      <c r="J1847" s="201"/>
      <c r="K1847" s="202"/>
      <c r="L1847" s="202"/>
      <c r="M1847" s="202"/>
      <c r="N1847" s="202"/>
      <c r="O1847" s="202"/>
      <c r="P1847" s="202"/>
      <c r="R1847" s="202"/>
      <c r="S1847" s="190"/>
      <c r="T1847" s="190"/>
      <c r="U1847" s="190"/>
      <c r="V1847" s="190"/>
      <c r="W1847" s="190"/>
      <c r="X1847" s="190"/>
      <c r="Y1847" s="190"/>
      <c r="Z1847" s="190"/>
      <c r="AA1847" s="190"/>
      <c r="AB1847" s="190"/>
      <c r="AC1847" s="190"/>
      <c r="AD1847" s="190"/>
      <c r="AE1847" s="190"/>
      <c r="AF1847" s="190"/>
      <c r="AG1847" s="190"/>
      <c r="AH1847" s="190"/>
      <c r="AI1847" s="190"/>
      <c r="AJ1847" s="190"/>
      <c r="AK1847" s="190"/>
      <c r="AL1847" s="190"/>
      <c r="AM1847" s="190"/>
      <c r="AN1847" s="190"/>
      <c r="AO1847" s="190"/>
      <c r="AP1847" s="190"/>
      <c r="AQ1847" s="190"/>
      <c r="AR1847" s="190"/>
      <c r="AS1847" s="190"/>
      <c r="AT1847" s="190"/>
      <c r="AU1847" s="190"/>
      <c r="AV1847" s="190"/>
      <c r="AW1847" s="190"/>
      <c r="AX1847" s="190"/>
      <c r="AY1847" s="190"/>
      <c r="AZ1847" s="190"/>
      <c r="BA1847" s="190"/>
      <c r="BB1847" s="190"/>
      <c r="BC1847" s="190"/>
      <c r="BD1847" s="190"/>
      <c r="BE1847" s="190"/>
      <c r="BF1847" s="190"/>
      <c r="BG1847" s="190"/>
      <c r="BH1847" s="190"/>
      <c r="BI1847" s="190"/>
      <c r="BJ1847" s="190"/>
      <c r="BK1847" s="190"/>
      <c r="BL1847" s="190"/>
      <c r="BM1847" s="190"/>
      <c r="BN1847" s="190"/>
      <c r="BO1847" s="190"/>
      <c r="BP1847" s="190"/>
      <c r="BQ1847" s="190"/>
      <c r="BR1847" s="190"/>
      <c r="BS1847" s="190"/>
      <c r="BT1847" s="190"/>
      <c r="BU1847" s="190"/>
      <c r="BV1847" s="190"/>
      <c r="BW1847" s="190"/>
      <c r="BX1847" s="190"/>
      <c r="BY1847" s="190"/>
      <c r="BZ1847" s="190"/>
      <c r="CA1847" s="190"/>
      <c r="CB1847" s="190"/>
      <c r="CC1847" s="190"/>
      <c r="CD1847" s="190"/>
      <c r="CE1847" s="190"/>
      <c r="CF1847" s="190"/>
      <c r="CG1847" s="190"/>
      <c r="CH1847" s="190"/>
      <c r="CI1847" s="190"/>
      <c r="CJ1847" s="190"/>
      <c r="CK1847" s="190"/>
      <c r="CL1847" s="190"/>
      <c r="CN1847" s="201"/>
      <c r="CO1847" s="190"/>
      <c r="CP1847" s="190"/>
      <c r="CQ1847" s="190"/>
      <c r="CR1847" s="190"/>
      <c r="CS1847" s="190"/>
      <c r="CT1847" s="190"/>
      <c r="CU1847" s="190"/>
      <c r="CV1847" s="190"/>
      <c r="CW1847" s="190"/>
      <c r="CX1847" s="190"/>
      <c r="CY1847" s="190"/>
      <c r="CZ1847" s="190"/>
      <c r="DA1847" s="190"/>
      <c r="DB1847" s="190"/>
      <c r="DC1847" s="190"/>
      <c r="DD1847" s="190"/>
      <c r="DE1847" s="190"/>
      <c r="DF1847" s="190"/>
      <c r="DG1847" s="190"/>
      <c r="DH1847" s="190"/>
      <c r="DI1847" s="190"/>
      <c r="DJ1847" s="190"/>
      <c r="DK1847" s="190"/>
      <c r="DL1847" s="190"/>
    </row>
    <row r="1848" spans="1:116" x14ac:dyDescent="0.4">
      <c r="A1848" s="174"/>
      <c r="E1848" s="8"/>
      <c r="G1848" s="175" t="s">
        <v>463</v>
      </c>
      <c r="H1848" s="200"/>
      <c r="I1848" s="201"/>
      <c r="J1848" s="201"/>
      <c r="K1848" s="202"/>
      <c r="L1848" s="202"/>
      <c r="M1848" s="202"/>
      <c r="N1848" s="202"/>
      <c r="O1848" s="202"/>
      <c r="P1848" s="202"/>
      <c r="R1848" s="202"/>
      <c r="S1848" s="190" t="str">
        <f t="shared" ref="S1848:AX1848" si="3132">S$22</f>
        <v>S$18</v>
      </c>
      <c r="T1848" s="190" t="str">
        <f t="shared" si="3132"/>
        <v>T$18</v>
      </c>
      <c r="U1848" s="190" t="str">
        <f t="shared" si="3132"/>
        <v>U$18</v>
      </c>
      <c r="V1848" s="190" t="str">
        <f t="shared" si="3132"/>
        <v>V$18</v>
      </c>
      <c r="W1848" s="190" t="str">
        <f t="shared" si="3132"/>
        <v>W$18</v>
      </c>
      <c r="X1848" s="190" t="str">
        <f t="shared" si="3132"/>
        <v>X$18</v>
      </c>
      <c r="Y1848" s="190" t="str">
        <f t="shared" si="3132"/>
        <v>Y$18</v>
      </c>
      <c r="Z1848" s="190" t="str">
        <f t="shared" si="3132"/>
        <v>Z$18</v>
      </c>
      <c r="AA1848" s="190" t="str">
        <f t="shared" si="3132"/>
        <v>AA$18</v>
      </c>
      <c r="AB1848" s="190" t="str">
        <f t="shared" si="3132"/>
        <v>AB$18</v>
      </c>
      <c r="AC1848" s="190" t="str">
        <f t="shared" si="3132"/>
        <v>AC$18</v>
      </c>
      <c r="AD1848" s="190" t="str">
        <f t="shared" si="3132"/>
        <v>AD$18</v>
      </c>
      <c r="AE1848" s="190" t="str">
        <f t="shared" si="3132"/>
        <v>AE$18</v>
      </c>
      <c r="AF1848" s="190" t="str">
        <f t="shared" si="3132"/>
        <v>AF$18</v>
      </c>
      <c r="AG1848" s="190" t="str">
        <f t="shared" si="3132"/>
        <v>AG$18</v>
      </c>
      <c r="AH1848" s="190" t="str">
        <f t="shared" si="3132"/>
        <v>AH$18</v>
      </c>
      <c r="AI1848" s="190" t="str">
        <f t="shared" si="3132"/>
        <v>AI$18</v>
      </c>
      <c r="AJ1848" s="190" t="str">
        <f t="shared" si="3132"/>
        <v>AJ$18</v>
      </c>
      <c r="AK1848" s="190" t="str">
        <f t="shared" si="3132"/>
        <v>AK$18</v>
      </c>
      <c r="AL1848" s="190" t="str">
        <f t="shared" si="3132"/>
        <v>AL$18</v>
      </c>
      <c r="AM1848" s="190" t="str">
        <f t="shared" si="3132"/>
        <v>AM$18</v>
      </c>
      <c r="AN1848" s="190" t="str">
        <f t="shared" si="3132"/>
        <v>AN$18</v>
      </c>
      <c r="AO1848" s="190" t="str">
        <f t="shared" si="3132"/>
        <v>AO$18</v>
      </c>
      <c r="AP1848" s="190" t="str">
        <f t="shared" si="3132"/>
        <v>AP$18</v>
      </c>
      <c r="AQ1848" s="190" t="str">
        <f t="shared" si="3132"/>
        <v>AQ$18</v>
      </c>
      <c r="AR1848" s="190" t="str">
        <f t="shared" si="3132"/>
        <v>AR$18</v>
      </c>
      <c r="AS1848" s="190" t="str">
        <f t="shared" si="3132"/>
        <v>AS$18</v>
      </c>
      <c r="AT1848" s="190" t="str">
        <f t="shared" si="3132"/>
        <v>AT$18</v>
      </c>
      <c r="AU1848" s="190" t="str">
        <f t="shared" si="3132"/>
        <v>AU$18</v>
      </c>
      <c r="AV1848" s="190" t="str">
        <f t="shared" si="3132"/>
        <v>AV$18</v>
      </c>
      <c r="AW1848" s="190" t="str">
        <f t="shared" si="3132"/>
        <v>AW$18</v>
      </c>
      <c r="AX1848" s="190" t="str">
        <f t="shared" si="3132"/>
        <v>AX$18</v>
      </c>
      <c r="AY1848" s="190" t="str">
        <f t="shared" ref="AY1848:CD1848" si="3133">AY$22</f>
        <v>AY$18</v>
      </c>
      <c r="AZ1848" s="190" t="str">
        <f t="shared" si="3133"/>
        <v>AZ$18</v>
      </c>
      <c r="BA1848" s="190" t="str">
        <f t="shared" si="3133"/>
        <v>BA$18</v>
      </c>
      <c r="BB1848" s="190" t="str">
        <f t="shared" si="3133"/>
        <v>BB$18</v>
      </c>
      <c r="BC1848" s="190" t="str">
        <f t="shared" si="3133"/>
        <v>BC$18</v>
      </c>
      <c r="BD1848" s="190" t="str">
        <f t="shared" si="3133"/>
        <v>BD$18</v>
      </c>
      <c r="BE1848" s="190" t="str">
        <f t="shared" si="3133"/>
        <v>BE$18</v>
      </c>
      <c r="BF1848" s="190" t="str">
        <f t="shared" si="3133"/>
        <v>BF$18</v>
      </c>
      <c r="BG1848" s="190" t="str">
        <f t="shared" si="3133"/>
        <v>BG$18</v>
      </c>
      <c r="BH1848" s="190" t="str">
        <f t="shared" si="3133"/>
        <v>BH$18</v>
      </c>
      <c r="BI1848" s="190" t="str">
        <f t="shared" si="3133"/>
        <v>BI$18</v>
      </c>
      <c r="BJ1848" s="190" t="str">
        <f t="shared" si="3133"/>
        <v>BJ$18</v>
      </c>
      <c r="BK1848" s="190" t="str">
        <f t="shared" si="3133"/>
        <v>BK$18</v>
      </c>
      <c r="BL1848" s="190" t="str">
        <f t="shared" si="3133"/>
        <v>BL$18</v>
      </c>
      <c r="BM1848" s="190" t="str">
        <f t="shared" si="3133"/>
        <v>BM$18</v>
      </c>
      <c r="BN1848" s="190" t="str">
        <f t="shared" si="3133"/>
        <v>BN$18</v>
      </c>
      <c r="BO1848" s="190" t="str">
        <f t="shared" si="3133"/>
        <v>BO$18</v>
      </c>
      <c r="BP1848" s="190" t="str">
        <f t="shared" si="3133"/>
        <v>BP$18</v>
      </c>
      <c r="BQ1848" s="190" t="str">
        <f t="shared" si="3133"/>
        <v>BQ$18</v>
      </c>
      <c r="BR1848" s="190" t="str">
        <f t="shared" si="3133"/>
        <v>BR$18</v>
      </c>
      <c r="BS1848" s="190" t="str">
        <f t="shared" si="3133"/>
        <v>BS$18</v>
      </c>
      <c r="BT1848" s="190" t="str">
        <f t="shared" si="3133"/>
        <v>BT$18</v>
      </c>
      <c r="BU1848" s="190" t="str">
        <f t="shared" si="3133"/>
        <v>BU$18</v>
      </c>
      <c r="BV1848" s="190" t="str">
        <f t="shared" si="3133"/>
        <v>BV$18</v>
      </c>
      <c r="BW1848" s="190" t="str">
        <f t="shared" si="3133"/>
        <v>BW$18</v>
      </c>
      <c r="BX1848" s="190" t="str">
        <f t="shared" si="3133"/>
        <v>BX$18</v>
      </c>
      <c r="BY1848" s="190" t="str">
        <f t="shared" si="3133"/>
        <v>BY$18</v>
      </c>
      <c r="BZ1848" s="190" t="str">
        <f t="shared" si="3133"/>
        <v>BZ$18</v>
      </c>
      <c r="CA1848" s="190" t="str">
        <f t="shared" si="3133"/>
        <v>CA$18</v>
      </c>
      <c r="CB1848" s="190" t="str">
        <f t="shared" si="3133"/>
        <v>CB$18</v>
      </c>
      <c r="CC1848" s="190" t="str">
        <f t="shared" si="3133"/>
        <v>CC$18</v>
      </c>
      <c r="CD1848" s="190" t="str">
        <f t="shared" si="3133"/>
        <v>CD$18</v>
      </c>
      <c r="CE1848" s="190" t="str">
        <f t="shared" ref="CE1848:CL1848" si="3134">CE$22</f>
        <v>CE$18</v>
      </c>
      <c r="CF1848" s="190" t="str">
        <f t="shared" si="3134"/>
        <v>CF$18</v>
      </c>
      <c r="CG1848" s="190" t="str">
        <f t="shared" si="3134"/>
        <v>CG$18</v>
      </c>
      <c r="CH1848" s="190" t="str">
        <f t="shared" si="3134"/>
        <v>CH$18</v>
      </c>
      <c r="CI1848" s="190" t="str">
        <f t="shared" si="3134"/>
        <v>CI$18</v>
      </c>
      <c r="CJ1848" s="190" t="str">
        <f t="shared" si="3134"/>
        <v>CJ$18</v>
      </c>
      <c r="CK1848" s="190" t="str">
        <f t="shared" si="3134"/>
        <v>CK$18</v>
      </c>
      <c r="CL1848" s="190" t="str">
        <f t="shared" si="3134"/>
        <v>CL$18</v>
      </c>
      <c r="CN1848" s="201"/>
      <c r="CO1848" s="190" t="str">
        <f t="shared" ref="CO1848:DL1848" si="3135">CO$22</f>
        <v>CO$18</v>
      </c>
      <c r="CP1848" s="190" t="str">
        <f t="shared" si="3135"/>
        <v>CP$18</v>
      </c>
      <c r="CQ1848" s="190" t="str">
        <f t="shared" si="3135"/>
        <v>CQ$18</v>
      </c>
      <c r="CR1848" s="190" t="str">
        <f t="shared" si="3135"/>
        <v>CR$18</v>
      </c>
      <c r="CS1848" s="190" t="str">
        <f t="shared" si="3135"/>
        <v>CS$18</v>
      </c>
      <c r="CT1848" s="190" t="str">
        <f t="shared" si="3135"/>
        <v>CT$18</v>
      </c>
      <c r="CU1848" s="190" t="str">
        <f t="shared" si="3135"/>
        <v>CU$18</v>
      </c>
      <c r="CV1848" s="190" t="str">
        <f t="shared" si="3135"/>
        <v>CV$18</v>
      </c>
      <c r="CW1848" s="190" t="str">
        <f t="shared" si="3135"/>
        <v>CW$18</v>
      </c>
      <c r="CX1848" s="190" t="str">
        <f t="shared" si="3135"/>
        <v>CX$18</v>
      </c>
      <c r="CY1848" s="190" t="str">
        <f t="shared" si="3135"/>
        <v>CY$18</v>
      </c>
      <c r="CZ1848" s="190" t="str">
        <f t="shared" si="3135"/>
        <v>CZ$18</v>
      </c>
      <c r="DA1848" s="190" t="str">
        <f t="shared" si="3135"/>
        <v>DA$18</v>
      </c>
      <c r="DB1848" s="190" t="str">
        <f t="shared" si="3135"/>
        <v>DB$18</v>
      </c>
      <c r="DC1848" s="190" t="str">
        <f t="shared" si="3135"/>
        <v>DC$18</v>
      </c>
      <c r="DD1848" s="190" t="str">
        <f t="shared" si="3135"/>
        <v>DD$18</v>
      </c>
      <c r="DE1848" s="190" t="str">
        <f t="shared" si="3135"/>
        <v>DE$18</v>
      </c>
      <c r="DF1848" s="190" t="str">
        <f t="shared" si="3135"/>
        <v>DF$18</v>
      </c>
      <c r="DG1848" s="190" t="str">
        <f t="shared" si="3135"/>
        <v>DG$18</v>
      </c>
      <c r="DH1848" s="190" t="str">
        <f t="shared" si="3135"/>
        <v>DH$18</v>
      </c>
      <c r="DI1848" s="190" t="str">
        <f t="shared" si="3135"/>
        <v>DI$18</v>
      </c>
      <c r="DJ1848" s="190" t="str">
        <f t="shared" si="3135"/>
        <v>DJ$18</v>
      </c>
      <c r="DK1848" s="190" t="str">
        <f t="shared" si="3135"/>
        <v>DK$18</v>
      </c>
      <c r="DL1848" s="190" t="str">
        <f t="shared" si="3135"/>
        <v>DL$18</v>
      </c>
    </row>
    <row r="1849" spans="1:116" x14ac:dyDescent="0.4">
      <c r="A1849" s="174"/>
      <c r="E1849" s="8"/>
      <c r="G1849" s="175" t="s">
        <v>464</v>
      </c>
      <c r="H1849" s="200"/>
      <c r="I1849" s="201"/>
      <c r="J1849" s="201"/>
      <c r="K1849" s="202"/>
      <c r="L1849" s="202"/>
      <c r="M1849" s="202"/>
      <c r="N1849" s="202"/>
      <c r="O1849" s="202"/>
      <c r="P1849" s="202"/>
      <c r="R1849" s="202"/>
      <c r="S1849" s="190" t="str">
        <f t="shared" ref="S1849:AX1849" si="3136">S$23</f>
        <v>S$19</v>
      </c>
      <c r="T1849" s="190" t="str">
        <f t="shared" si="3136"/>
        <v>T$19</v>
      </c>
      <c r="U1849" s="190" t="str">
        <f t="shared" si="3136"/>
        <v>U$19</v>
      </c>
      <c r="V1849" s="190" t="str">
        <f t="shared" si="3136"/>
        <v>V$19</v>
      </c>
      <c r="W1849" s="190" t="str">
        <f t="shared" si="3136"/>
        <v>W$19</v>
      </c>
      <c r="X1849" s="190" t="str">
        <f t="shared" si="3136"/>
        <v>X$19</v>
      </c>
      <c r="Y1849" s="190" t="str">
        <f t="shared" si="3136"/>
        <v>Y$19</v>
      </c>
      <c r="Z1849" s="190" t="str">
        <f t="shared" si="3136"/>
        <v>Z$19</v>
      </c>
      <c r="AA1849" s="190" t="str">
        <f t="shared" si="3136"/>
        <v>AA$19</v>
      </c>
      <c r="AB1849" s="190" t="str">
        <f t="shared" si="3136"/>
        <v>AB$19</v>
      </c>
      <c r="AC1849" s="190" t="str">
        <f t="shared" si="3136"/>
        <v>AC$19</v>
      </c>
      <c r="AD1849" s="190" t="str">
        <f t="shared" si="3136"/>
        <v>AD$19</v>
      </c>
      <c r="AE1849" s="190" t="str">
        <f t="shared" si="3136"/>
        <v>AE$19</v>
      </c>
      <c r="AF1849" s="190" t="str">
        <f t="shared" si="3136"/>
        <v>AF$19</v>
      </c>
      <c r="AG1849" s="190" t="str">
        <f t="shared" si="3136"/>
        <v>AG$19</v>
      </c>
      <c r="AH1849" s="190" t="str">
        <f t="shared" si="3136"/>
        <v>AH$19</v>
      </c>
      <c r="AI1849" s="190" t="str">
        <f t="shared" si="3136"/>
        <v>AI$19</v>
      </c>
      <c r="AJ1849" s="190" t="str">
        <f t="shared" si="3136"/>
        <v>AJ$19</v>
      </c>
      <c r="AK1849" s="190" t="str">
        <f t="shared" si="3136"/>
        <v>AK$19</v>
      </c>
      <c r="AL1849" s="190" t="str">
        <f t="shared" si="3136"/>
        <v>AL$19</v>
      </c>
      <c r="AM1849" s="190" t="str">
        <f t="shared" si="3136"/>
        <v>AM$19</v>
      </c>
      <c r="AN1849" s="190" t="str">
        <f t="shared" si="3136"/>
        <v>AN$19</v>
      </c>
      <c r="AO1849" s="190" t="str">
        <f t="shared" si="3136"/>
        <v>AO$19</v>
      </c>
      <c r="AP1849" s="190" t="str">
        <f t="shared" si="3136"/>
        <v>AP$19</v>
      </c>
      <c r="AQ1849" s="190" t="str">
        <f t="shared" si="3136"/>
        <v>AQ$19</v>
      </c>
      <c r="AR1849" s="190" t="str">
        <f t="shared" si="3136"/>
        <v>AR$19</v>
      </c>
      <c r="AS1849" s="190" t="str">
        <f t="shared" si="3136"/>
        <v>AS$19</v>
      </c>
      <c r="AT1849" s="190" t="str">
        <f t="shared" si="3136"/>
        <v>AT$19</v>
      </c>
      <c r="AU1849" s="190" t="str">
        <f t="shared" si="3136"/>
        <v>AU$19</v>
      </c>
      <c r="AV1849" s="190" t="str">
        <f t="shared" si="3136"/>
        <v>AV$19</v>
      </c>
      <c r="AW1849" s="190" t="str">
        <f t="shared" si="3136"/>
        <v>AW$19</v>
      </c>
      <c r="AX1849" s="190" t="str">
        <f t="shared" si="3136"/>
        <v>AX$19</v>
      </c>
      <c r="AY1849" s="190" t="str">
        <f t="shared" ref="AY1849:CD1849" si="3137">AY$23</f>
        <v>AY$19</v>
      </c>
      <c r="AZ1849" s="190" t="str">
        <f t="shared" si="3137"/>
        <v>AZ$19</v>
      </c>
      <c r="BA1849" s="190" t="str">
        <f t="shared" si="3137"/>
        <v>BA$19</v>
      </c>
      <c r="BB1849" s="190" t="str">
        <f t="shared" si="3137"/>
        <v>BB$19</v>
      </c>
      <c r="BC1849" s="190" t="str">
        <f t="shared" si="3137"/>
        <v>BC$19</v>
      </c>
      <c r="BD1849" s="190" t="str">
        <f t="shared" si="3137"/>
        <v>BD$19</v>
      </c>
      <c r="BE1849" s="190" t="str">
        <f t="shared" si="3137"/>
        <v>BE$19</v>
      </c>
      <c r="BF1849" s="190" t="str">
        <f t="shared" si="3137"/>
        <v>BF$19</v>
      </c>
      <c r="BG1849" s="190" t="str">
        <f t="shared" si="3137"/>
        <v>BG$19</v>
      </c>
      <c r="BH1849" s="190" t="str">
        <f t="shared" si="3137"/>
        <v>BH$19</v>
      </c>
      <c r="BI1849" s="190" t="str">
        <f t="shared" si="3137"/>
        <v>BI$19</v>
      </c>
      <c r="BJ1849" s="190" t="str">
        <f t="shared" si="3137"/>
        <v>BJ$19</v>
      </c>
      <c r="BK1849" s="190" t="str">
        <f t="shared" si="3137"/>
        <v>BK$19</v>
      </c>
      <c r="BL1849" s="190" t="str">
        <f t="shared" si="3137"/>
        <v>BL$19</v>
      </c>
      <c r="BM1849" s="190" t="str">
        <f t="shared" si="3137"/>
        <v>BM$19</v>
      </c>
      <c r="BN1849" s="190" t="str">
        <f t="shared" si="3137"/>
        <v>BN$19</v>
      </c>
      <c r="BO1849" s="190" t="str">
        <f t="shared" si="3137"/>
        <v>BO$19</v>
      </c>
      <c r="BP1849" s="190" t="str">
        <f t="shared" si="3137"/>
        <v>BP$19</v>
      </c>
      <c r="BQ1849" s="190" t="str">
        <f t="shared" si="3137"/>
        <v>BQ$19</v>
      </c>
      <c r="BR1849" s="190" t="str">
        <f t="shared" si="3137"/>
        <v>BR$19</v>
      </c>
      <c r="BS1849" s="190" t="str">
        <f t="shared" si="3137"/>
        <v>BS$19</v>
      </c>
      <c r="BT1849" s="190" t="str">
        <f t="shared" si="3137"/>
        <v>BT$19</v>
      </c>
      <c r="BU1849" s="190" t="str">
        <f t="shared" si="3137"/>
        <v>BU$19</v>
      </c>
      <c r="BV1849" s="190" t="str">
        <f t="shared" si="3137"/>
        <v>BV$19</v>
      </c>
      <c r="BW1849" s="190" t="str">
        <f t="shared" si="3137"/>
        <v>BW$19</v>
      </c>
      <c r="BX1849" s="190" t="str">
        <f t="shared" si="3137"/>
        <v>BX$19</v>
      </c>
      <c r="BY1849" s="190" t="str">
        <f t="shared" si="3137"/>
        <v>BY$19</v>
      </c>
      <c r="BZ1849" s="190" t="str">
        <f t="shared" si="3137"/>
        <v>BZ$19</v>
      </c>
      <c r="CA1849" s="190" t="str">
        <f t="shared" si="3137"/>
        <v>CA$19</v>
      </c>
      <c r="CB1849" s="190" t="str">
        <f t="shared" si="3137"/>
        <v>CB$19</v>
      </c>
      <c r="CC1849" s="190" t="str">
        <f t="shared" si="3137"/>
        <v>CC$19</v>
      </c>
      <c r="CD1849" s="190" t="str">
        <f t="shared" si="3137"/>
        <v>CD$19</v>
      </c>
      <c r="CE1849" s="190" t="str">
        <f t="shared" ref="CE1849:CL1849" si="3138">CE$23</f>
        <v>CE$19</v>
      </c>
      <c r="CF1849" s="190" t="str">
        <f t="shared" si="3138"/>
        <v>CF$19</v>
      </c>
      <c r="CG1849" s="190" t="str">
        <f t="shared" si="3138"/>
        <v>CG$19</v>
      </c>
      <c r="CH1849" s="190" t="str">
        <f t="shared" si="3138"/>
        <v>CH$19</v>
      </c>
      <c r="CI1849" s="190" t="str">
        <f t="shared" si="3138"/>
        <v>CI$19</v>
      </c>
      <c r="CJ1849" s="190" t="str">
        <f t="shared" si="3138"/>
        <v>CJ$19</v>
      </c>
      <c r="CK1849" s="190" t="str">
        <f t="shared" si="3138"/>
        <v>CK$19</v>
      </c>
      <c r="CL1849" s="190" t="str">
        <f t="shared" si="3138"/>
        <v>CL$19</v>
      </c>
      <c r="CN1849" s="201"/>
      <c r="CO1849" s="190" t="str">
        <f t="shared" ref="CO1849:DL1849" si="3139">CO$23</f>
        <v>CO$19</v>
      </c>
      <c r="CP1849" s="190" t="str">
        <f t="shared" si="3139"/>
        <v>CP$19</v>
      </c>
      <c r="CQ1849" s="190" t="str">
        <f t="shared" si="3139"/>
        <v>CQ$19</v>
      </c>
      <c r="CR1849" s="190" t="str">
        <f t="shared" si="3139"/>
        <v>CR$19</v>
      </c>
      <c r="CS1849" s="190" t="str">
        <f t="shared" si="3139"/>
        <v>CS$19</v>
      </c>
      <c r="CT1849" s="190" t="str">
        <f t="shared" si="3139"/>
        <v>CT$19</v>
      </c>
      <c r="CU1849" s="190" t="str">
        <f t="shared" si="3139"/>
        <v>CU$19</v>
      </c>
      <c r="CV1849" s="190" t="str">
        <f t="shared" si="3139"/>
        <v>CV$19</v>
      </c>
      <c r="CW1849" s="190" t="str">
        <f t="shared" si="3139"/>
        <v>CW$19</v>
      </c>
      <c r="CX1849" s="190" t="str">
        <f t="shared" si="3139"/>
        <v>CX$19</v>
      </c>
      <c r="CY1849" s="190" t="str">
        <f t="shared" si="3139"/>
        <v>CY$19</v>
      </c>
      <c r="CZ1849" s="190" t="str">
        <f t="shared" si="3139"/>
        <v>CZ$19</v>
      </c>
      <c r="DA1849" s="190" t="str">
        <f t="shared" si="3139"/>
        <v>DA$19</v>
      </c>
      <c r="DB1849" s="190" t="str">
        <f t="shared" si="3139"/>
        <v>DB$19</v>
      </c>
      <c r="DC1849" s="190" t="str">
        <f t="shared" si="3139"/>
        <v>DC$19</v>
      </c>
      <c r="DD1849" s="190" t="str">
        <f t="shared" si="3139"/>
        <v>DD$19</v>
      </c>
      <c r="DE1849" s="190" t="str">
        <f t="shared" si="3139"/>
        <v>DE$19</v>
      </c>
      <c r="DF1849" s="190" t="str">
        <f t="shared" si="3139"/>
        <v>DF$19</v>
      </c>
      <c r="DG1849" s="190" t="str">
        <f t="shared" si="3139"/>
        <v>DG$19</v>
      </c>
      <c r="DH1849" s="190" t="str">
        <f t="shared" si="3139"/>
        <v>DH$19</v>
      </c>
      <c r="DI1849" s="190" t="str">
        <f t="shared" si="3139"/>
        <v>DI$19</v>
      </c>
      <c r="DJ1849" s="190" t="str">
        <f t="shared" si="3139"/>
        <v>DJ$19</v>
      </c>
      <c r="DK1849" s="190" t="str">
        <f t="shared" si="3139"/>
        <v>DK$19</v>
      </c>
      <c r="DL1849" s="190" t="str">
        <f t="shared" si="3139"/>
        <v>DL$19</v>
      </c>
    </row>
    <row r="1850" spans="1:116" x14ac:dyDescent="0.4">
      <c r="A1850" s="31" t="s">
        <v>218</v>
      </c>
      <c r="B1850" s="31" t="s">
        <v>243</v>
      </c>
      <c r="C1850" s="31"/>
      <c r="D1850" t="s">
        <v>426</v>
      </c>
      <c r="E1850" s="8" t="str">
        <f t="shared" ref="E1850:E1876" si="3140">ROW()&amp;" "&amp;D1850</f>
        <v>1850 DAMORT-F</v>
      </c>
      <c r="F1850" t="s">
        <v>349</v>
      </c>
      <c r="G1850" s="70" t="s">
        <v>286</v>
      </c>
      <c r="H1850" s="48"/>
      <c r="I1850" s="297"/>
      <c r="J1850" s="297"/>
      <c r="K1850" s="48"/>
      <c r="L1850" s="48"/>
      <c r="M1850" s="48"/>
      <c r="N1850" s="48"/>
      <c r="O1850" s="48"/>
      <c r="P1850" s="48"/>
      <c r="R1850" s="70"/>
      <c r="S1850" s="298"/>
      <c r="T1850" s="298"/>
      <c r="U1850" s="298"/>
      <c r="V1850" s="298"/>
      <c r="W1850" s="298"/>
      <c r="X1850" s="298"/>
      <c r="Y1850" s="298"/>
      <c r="Z1850" s="298"/>
      <c r="AA1850" s="298"/>
      <c r="AB1850" s="298"/>
      <c r="AC1850" s="298"/>
      <c r="AD1850" s="298"/>
      <c r="AE1850" s="298"/>
      <c r="AF1850" s="298"/>
      <c r="AG1850" s="298"/>
      <c r="AH1850" s="298"/>
      <c r="AI1850" s="298"/>
      <c r="AJ1850" s="298"/>
      <c r="AK1850" s="298"/>
      <c r="AL1850" s="298"/>
      <c r="AM1850" s="298"/>
      <c r="AN1850" s="298"/>
      <c r="AO1850" s="298"/>
      <c r="AP1850" s="298"/>
      <c r="AQ1850" s="298"/>
      <c r="AR1850" s="298"/>
      <c r="AS1850" s="298"/>
      <c r="AT1850" s="298"/>
      <c r="AU1850" s="298"/>
      <c r="AV1850" s="298"/>
      <c r="AW1850" s="298"/>
      <c r="AX1850" s="298"/>
      <c r="AY1850" s="298"/>
      <c r="AZ1850" s="298"/>
      <c r="BA1850" s="298"/>
      <c r="BB1850" s="298"/>
      <c r="BC1850" s="298"/>
      <c r="BD1850" s="298"/>
      <c r="BE1850" s="298"/>
      <c r="BF1850" s="298"/>
      <c r="BG1850" s="298"/>
      <c r="BH1850" s="298"/>
      <c r="BI1850" s="298"/>
      <c r="BJ1850" s="298"/>
      <c r="BK1850" s="298"/>
      <c r="BL1850" s="298"/>
      <c r="BM1850" s="298"/>
      <c r="BN1850" s="298"/>
      <c r="BO1850" s="298"/>
      <c r="BP1850" s="298"/>
      <c r="BQ1850" s="298"/>
      <c r="BR1850" s="298"/>
      <c r="BS1850" s="298"/>
      <c r="BT1850" s="298"/>
      <c r="BU1850" s="298"/>
      <c r="BV1850" s="298"/>
      <c r="BW1850" s="298"/>
      <c r="BX1850" s="298"/>
      <c r="BY1850" s="298"/>
      <c r="BZ1850" s="298"/>
      <c r="CA1850" s="298"/>
      <c r="CB1850" s="298"/>
      <c r="CC1850" s="298"/>
      <c r="CD1850" s="298"/>
      <c r="CE1850" s="298"/>
      <c r="CF1850" s="298"/>
      <c r="CG1850" s="298"/>
      <c r="CH1850" s="298"/>
      <c r="CI1850" s="298"/>
      <c r="CJ1850" s="298"/>
      <c r="CK1850" s="298"/>
      <c r="CL1850" s="298"/>
      <c r="CN1850" s="297"/>
      <c r="CO1850" s="298"/>
      <c r="CP1850" s="298"/>
      <c r="CQ1850" s="298"/>
      <c r="CR1850" s="298"/>
      <c r="CS1850" s="298"/>
      <c r="CT1850" s="298"/>
      <c r="CU1850" s="298"/>
      <c r="CV1850" s="298"/>
      <c r="CW1850" s="298"/>
      <c r="CX1850" s="298"/>
      <c r="CY1850" s="298"/>
      <c r="CZ1850" s="298"/>
      <c r="DA1850" s="298"/>
      <c r="DB1850" s="298"/>
      <c r="DC1850" s="298"/>
      <c r="DD1850" s="298"/>
      <c r="DE1850" s="298"/>
      <c r="DF1850" s="298"/>
      <c r="DG1850" s="298"/>
      <c r="DH1850" s="298"/>
      <c r="DI1850" s="298"/>
      <c r="DJ1850" s="298"/>
      <c r="DK1850" s="298"/>
      <c r="DL1850" s="298"/>
    </row>
    <row r="1851" spans="1:116" x14ac:dyDescent="0.4">
      <c r="B1851" t="str">
        <f>E1851</f>
        <v>1851 DAMORT-F</v>
      </c>
      <c r="D1851" t="s">
        <v>426</v>
      </c>
      <c r="E1851" s="12" t="str">
        <f t="shared" ref="E1851" si="3141">ROW()&amp;" "&amp;D1851</f>
        <v>1851 DAMORT-F</v>
      </c>
      <c r="G1851" s="95" t="str">
        <f>"Assumptions - "&amp;G1850</f>
        <v>Assumptions - Simple amortizing debt:</v>
      </c>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1:116" x14ac:dyDescent="0.4">
      <c r="A1852" s="31"/>
      <c r="B1852" t="str">
        <f>E1852</f>
        <v>1852 DAMORT-F</v>
      </c>
      <c r="D1852" t="s">
        <v>426</v>
      </c>
      <c r="E1852" s="12" t="str">
        <f t="shared" si="3140"/>
        <v>1852 DAMORT-F</v>
      </c>
      <c r="F1852" s="31"/>
      <c r="G1852" s="159" t="s">
        <v>287</v>
      </c>
      <c r="H1852" s="57">
        <v>36</v>
      </c>
      <c r="I1852" s="31"/>
      <c r="J1852" s="31"/>
      <c r="K1852" s="31"/>
      <c r="L1852" s="31"/>
      <c r="M1852" s="31"/>
      <c r="N1852" s="31"/>
      <c r="O1852" s="31"/>
      <c r="P1852" s="31"/>
      <c r="R1852" s="31"/>
      <c r="S1852" s="73"/>
      <c r="T1852" s="73"/>
      <c r="U1852" s="73"/>
      <c r="V1852" s="73"/>
      <c r="W1852" s="73"/>
      <c r="X1852" s="73"/>
      <c r="Y1852" s="73"/>
      <c r="Z1852" s="73"/>
      <c r="AA1852" s="73"/>
      <c r="AB1852" s="73"/>
      <c r="AC1852" s="73"/>
      <c r="AD1852" s="73"/>
      <c r="AE1852" s="73"/>
      <c r="AF1852" s="73"/>
      <c r="AG1852" s="73"/>
      <c r="AH1852" s="73"/>
      <c r="AI1852" s="73"/>
      <c r="AJ1852" s="73"/>
      <c r="AK1852" s="73"/>
      <c r="AL1852" s="73"/>
      <c r="AM1852" s="73"/>
      <c r="AN1852" s="73"/>
      <c r="AO1852" s="73"/>
      <c r="AP1852" s="73"/>
      <c r="AQ1852" s="73"/>
      <c r="AR1852" s="73"/>
      <c r="AS1852" s="73"/>
      <c r="AT1852" s="73"/>
      <c r="AU1852" s="73"/>
      <c r="AV1852" s="73"/>
      <c r="AW1852" s="73"/>
      <c r="AX1852" s="73"/>
      <c r="AY1852" s="73"/>
      <c r="AZ1852" s="73"/>
      <c r="BA1852" s="73"/>
      <c r="BB1852" s="73"/>
      <c r="BC1852" s="73"/>
      <c r="BD1852" s="73"/>
      <c r="BE1852" s="73"/>
      <c r="BF1852" s="73"/>
      <c r="BG1852" s="73"/>
      <c r="BH1852" s="73"/>
      <c r="BI1852" s="73"/>
      <c r="BJ1852" s="73"/>
      <c r="BK1852" s="73"/>
      <c r="BL1852" s="73"/>
      <c r="BM1852" s="73"/>
      <c r="BN1852" s="73"/>
      <c r="BO1852" s="73"/>
      <c r="BP1852" s="73"/>
      <c r="BQ1852" s="73"/>
      <c r="BR1852" s="73"/>
      <c r="BS1852" s="73"/>
      <c r="BT1852" s="73"/>
      <c r="BU1852" s="73"/>
      <c r="BV1852" s="73"/>
      <c r="BW1852" s="73"/>
      <c r="BX1852" s="73"/>
      <c r="BY1852" s="73"/>
      <c r="BZ1852" s="73"/>
      <c r="CA1852" s="73"/>
      <c r="CB1852" s="73"/>
      <c r="CC1852" s="73"/>
      <c r="CD1852" s="73"/>
      <c r="CE1852" s="73"/>
      <c r="CF1852" s="73"/>
      <c r="CG1852" s="73"/>
      <c r="CH1852" s="73"/>
      <c r="CI1852" s="73"/>
      <c r="CJ1852" s="73"/>
      <c r="CK1852" s="73"/>
      <c r="CL1852" s="73"/>
      <c r="CN1852" s="31"/>
      <c r="CO1852" s="73"/>
      <c r="CP1852" s="73"/>
      <c r="CQ1852" s="73"/>
      <c r="CR1852" s="73"/>
      <c r="CS1852" s="73"/>
      <c r="CT1852" s="73"/>
      <c r="CU1852" s="73"/>
      <c r="CV1852" s="73"/>
      <c r="CW1852" s="73"/>
      <c r="CX1852" s="73"/>
      <c r="CY1852" s="73"/>
      <c r="CZ1852" s="73"/>
      <c r="DA1852" s="73"/>
      <c r="DB1852" s="73"/>
      <c r="DC1852" s="73"/>
      <c r="DD1852" s="73"/>
      <c r="DE1852" s="73"/>
      <c r="DF1852" s="73"/>
      <c r="DG1852" s="73"/>
      <c r="DH1852" s="73"/>
      <c r="DI1852" s="73"/>
      <c r="DJ1852" s="73"/>
      <c r="DK1852" s="73"/>
      <c r="DL1852" s="73"/>
    </row>
    <row r="1853" spans="1:116" x14ac:dyDescent="0.4">
      <c r="A1853" s="31"/>
      <c r="B1853" t="str">
        <f>E1853</f>
        <v>1853 DAMORT-F</v>
      </c>
      <c r="D1853" t="s">
        <v>426</v>
      </c>
      <c r="E1853" s="12" t="str">
        <f t="shared" si="3140"/>
        <v>1853 DAMORT-F</v>
      </c>
      <c r="F1853" s="31"/>
      <c r="G1853" s="159" t="s">
        <v>288</v>
      </c>
      <c r="H1853" s="59">
        <v>0.1</v>
      </c>
      <c r="I1853" s="31"/>
      <c r="J1853" s="31"/>
      <c r="K1853" s="31"/>
      <c r="L1853" s="31"/>
      <c r="M1853" s="31"/>
      <c r="N1853" s="31"/>
      <c r="O1853" s="31"/>
      <c r="P1853" s="31"/>
      <c r="R1853" s="31"/>
      <c r="S1853" s="73"/>
      <c r="T1853" s="73"/>
      <c r="U1853" s="73"/>
      <c r="V1853" s="73"/>
      <c r="W1853" s="73"/>
      <c r="X1853" s="73"/>
      <c r="Y1853" s="73"/>
      <c r="Z1853" s="73"/>
      <c r="AA1853" s="73"/>
      <c r="AB1853" s="73"/>
      <c r="AC1853" s="73"/>
      <c r="AD1853" s="73"/>
      <c r="AE1853" s="73"/>
      <c r="AF1853" s="73"/>
      <c r="AG1853" s="73"/>
      <c r="AH1853" s="73"/>
      <c r="AI1853" s="73"/>
      <c r="AJ1853" s="73"/>
      <c r="AK1853" s="73"/>
      <c r="AL1853" s="73"/>
      <c r="AM1853" s="73"/>
      <c r="AN1853" s="73"/>
      <c r="AO1853" s="73"/>
      <c r="AP1853" s="73"/>
      <c r="AQ1853" s="73"/>
      <c r="AR1853" s="73"/>
      <c r="AS1853" s="73"/>
      <c r="AT1853" s="73"/>
      <c r="AU1853" s="73"/>
      <c r="AV1853" s="73"/>
      <c r="AW1853" s="73"/>
      <c r="AX1853" s="73"/>
      <c r="AY1853" s="73"/>
      <c r="AZ1853" s="73"/>
      <c r="BA1853" s="73"/>
      <c r="BB1853" s="73"/>
      <c r="BC1853" s="73"/>
      <c r="BD1853" s="73"/>
      <c r="BE1853" s="73"/>
      <c r="BF1853" s="73"/>
      <c r="BG1853" s="73"/>
      <c r="BH1853" s="73"/>
      <c r="BI1853" s="73"/>
      <c r="BJ1853" s="73"/>
      <c r="BK1853" s="73"/>
      <c r="BL1853" s="73"/>
      <c r="BM1853" s="73"/>
      <c r="BN1853" s="73"/>
      <c r="BO1853" s="73"/>
      <c r="BP1853" s="73"/>
      <c r="BQ1853" s="73"/>
      <c r="BR1853" s="73"/>
      <c r="BS1853" s="73"/>
      <c r="BT1853" s="73"/>
      <c r="BU1853" s="73"/>
      <c r="BV1853" s="73"/>
      <c r="BW1853" s="73"/>
      <c r="BX1853" s="73"/>
      <c r="BY1853" s="73"/>
      <c r="BZ1853" s="73"/>
      <c r="CA1853" s="73"/>
      <c r="CB1853" s="73"/>
      <c r="CC1853" s="73"/>
      <c r="CD1853" s="73"/>
      <c r="CE1853" s="73"/>
      <c r="CF1853" s="73"/>
      <c r="CG1853" s="73"/>
      <c r="CH1853" s="73"/>
      <c r="CI1853" s="73"/>
      <c r="CJ1853" s="73"/>
      <c r="CK1853" s="73"/>
      <c r="CL1853" s="73"/>
      <c r="CN1853" s="31"/>
      <c r="CO1853" s="73"/>
      <c r="CP1853" s="73"/>
      <c r="CQ1853" s="73"/>
      <c r="CR1853" s="73"/>
      <c r="CS1853" s="73"/>
      <c r="CT1853" s="73"/>
      <c r="CU1853" s="73"/>
      <c r="CV1853" s="73"/>
      <c r="CW1853" s="73"/>
      <c r="CX1853" s="73"/>
      <c r="CY1853" s="73"/>
      <c r="CZ1853" s="73"/>
      <c r="DA1853" s="73"/>
      <c r="DB1853" s="73"/>
      <c r="DC1853" s="73"/>
      <c r="DD1853" s="73"/>
      <c r="DE1853" s="73"/>
      <c r="DF1853" s="73"/>
      <c r="DG1853" s="73"/>
      <c r="DH1853" s="73"/>
      <c r="DI1853" s="73"/>
      <c r="DJ1853" s="73"/>
      <c r="DK1853" s="73"/>
      <c r="DL1853" s="73"/>
    </row>
    <row r="1854" spans="1:116" x14ac:dyDescent="0.4">
      <c r="A1854" s="31"/>
      <c r="B1854" t="str">
        <f>E1854</f>
        <v>1854 DAMORT-F</v>
      </c>
      <c r="D1854" t="s">
        <v>426</v>
      </c>
      <c r="E1854" s="12" t="str">
        <f t="shared" si="3140"/>
        <v>1854 DAMORT-F</v>
      </c>
      <c r="F1854" s="31"/>
      <c r="G1854" s="160" t="s">
        <v>289</v>
      </c>
      <c r="H1854" s="91">
        <v>1000</v>
      </c>
      <c r="I1854" s="31"/>
      <c r="J1854" s="31"/>
      <c r="K1854" s="31"/>
      <c r="L1854" s="31"/>
      <c r="M1854" s="31"/>
      <c r="N1854" s="31"/>
      <c r="O1854" s="31"/>
      <c r="P1854" s="31"/>
      <c r="R1854" s="31"/>
      <c r="S1854" s="73"/>
      <c r="T1854" s="73"/>
      <c r="U1854" s="73"/>
      <c r="V1854" s="73"/>
      <c r="W1854" s="73"/>
      <c r="X1854" s="73"/>
      <c r="Y1854" s="73"/>
      <c r="Z1854" s="73"/>
      <c r="AA1854" s="73"/>
      <c r="AB1854" s="73"/>
      <c r="AC1854" s="73"/>
      <c r="AD1854" s="73"/>
      <c r="AE1854" s="73"/>
      <c r="AF1854" s="73"/>
      <c r="AG1854" s="73"/>
      <c r="AH1854" s="73"/>
      <c r="AI1854" s="73"/>
      <c r="AJ1854" s="73"/>
      <c r="AK1854" s="73"/>
      <c r="AL1854" s="73"/>
      <c r="AM1854" s="73"/>
      <c r="AN1854" s="73"/>
      <c r="AO1854" s="73"/>
      <c r="AP1854" s="73"/>
      <c r="AQ1854" s="73"/>
      <c r="AR1854" s="73"/>
      <c r="AS1854" s="73"/>
      <c r="AT1854" s="73"/>
      <c r="AU1854" s="73"/>
      <c r="AV1854" s="73"/>
      <c r="AW1854" s="73"/>
      <c r="AX1854" s="73"/>
      <c r="AY1854" s="73"/>
      <c r="AZ1854" s="73"/>
      <c r="BA1854" s="73"/>
      <c r="BB1854" s="73"/>
      <c r="BC1854" s="73"/>
      <c r="BD1854" s="73"/>
      <c r="BE1854" s="73"/>
      <c r="BF1854" s="73"/>
      <c r="BG1854" s="73"/>
      <c r="BH1854" s="73"/>
      <c r="BI1854" s="73"/>
      <c r="BJ1854" s="73"/>
      <c r="BK1854" s="73"/>
      <c r="BL1854" s="73"/>
      <c r="BM1854" s="73"/>
      <c r="BN1854" s="73"/>
      <c r="BO1854" s="73"/>
      <c r="BP1854" s="73"/>
      <c r="BQ1854" s="73"/>
      <c r="BR1854" s="73"/>
      <c r="BS1854" s="73"/>
      <c r="BT1854" s="73"/>
      <c r="BU1854" s="73"/>
      <c r="BV1854" s="73"/>
      <c r="BW1854" s="73"/>
      <c r="BX1854" s="73"/>
      <c r="BY1854" s="73"/>
      <c r="BZ1854" s="73"/>
      <c r="CA1854" s="73"/>
      <c r="CB1854" s="73"/>
      <c r="CC1854" s="73"/>
      <c r="CD1854" s="73"/>
      <c r="CE1854" s="73"/>
      <c r="CF1854" s="73"/>
      <c r="CG1854" s="73"/>
      <c r="CH1854" s="73"/>
      <c r="CI1854" s="73"/>
      <c r="CJ1854" s="73"/>
      <c r="CK1854" s="73"/>
      <c r="CL1854" s="73"/>
      <c r="CN1854" s="31"/>
      <c r="CO1854" s="73"/>
      <c r="CP1854" s="73"/>
      <c r="CQ1854" s="73"/>
      <c r="CR1854" s="73"/>
      <c r="CS1854" s="73"/>
      <c r="CT1854" s="73"/>
      <c r="CU1854" s="73"/>
      <c r="CV1854" s="73"/>
      <c r="CW1854" s="73"/>
      <c r="CX1854" s="73"/>
      <c r="CY1854" s="73"/>
      <c r="CZ1854" s="73"/>
      <c r="DA1854" s="73"/>
      <c r="DB1854" s="73"/>
      <c r="DC1854" s="73"/>
      <c r="DD1854" s="73"/>
      <c r="DE1854" s="73"/>
      <c r="DF1854" s="73"/>
      <c r="DG1854" s="73"/>
      <c r="DH1854" s="73"/>
      <c r="DI1854" s="73"/>
      <c r="DJ1854" s="73"/>
      <c r="DK1854" s="73"/>
      <c r="DL1854" s="73"/>
    </row>
    <row r="1855" spans="1:116" x14ac:dyDescent="0.4">
      <c r="A1855" s="31"/>
      <c r="B1855" s="31"/>
      <c r="C1855" s="31"/>
      <c r="D1855" t="s">
        <v>426</v>
      </c>
      <c r="E1855" s="12" t="str">
        <f t="shared" si="3140"/>
        <v>1855 DAMORT-F</v>
      </c>
      <c r="F1855" s="31"/>
      <c r="G1855" s="127"/>
      <c r="H1855" s="31"/>
      <c r="I1855" s="31"/>
      <c r="J1855" s="31"/>
      <c r="K1855" s="31"/>
      <c r="L1855" s="31"/>
      <c r="M1855" s="31"/>
      <c r="N1855" s="31"/>
      <c r="O1855" s="31"/>
      <c r="P1855" s="31"/>
      <c r="R1855" s="31"/>
      <c r="S1855" s="73"/>
      <c r="T1855" s="73"/>
      <c r="U1855" s="73"/>
      <c r="V1855" s="73"/>
      <c r="W1855" s="73"/>
      <c r="X1855" s="73"/>
      <c r="Y1855" s="73"/>
      <c r="Z1855" s="73"/>
      <c r="AA1855" s="73"/>
      <c r="AB1855" s="73"/>
      <c r="AC1855" s="73"/>
      <c r="AD1855" s="73"/>
      <c r="AE1855" s="73"/>
      <c r="AF1855" s="73"/>
      <c r="AG1855" s="73"/>
      <c r="AH1855" s="73"/>
      <c r="AI1855" s="73"/>
      <c r="AJ1855" s="73"/>
      <c r="AK1855" s="73"/>
      <c r="AL1855" s="73"/>
      <c r="AM1855" s="73"/>
      <c r="AN1855" s="73"/>
      <c r="AO1855" s="73"/>
      <c r="AP1855" s="73"/>
      <c r="AQ1855" s="73"/>
      <c r="AR1855" s="73"/>
      <c r="AS1855" s="73"/>
      <c r="AT1855" s="73"/>
      <c r="AU1855" s="73"/>
      <c r="AV1855" s="73"/>
      <c r="AW1855" s="73"/>
      <c r="AX1855" s="73"/>
      <c r="AY1855" s="73"/>
      <c r="AZ1855" s="73"/>
      <c r="BA1855" s="73"/>
      <c r="BB1855" s="73"/>
      <c r="BC1855" s="73"/>
      <c r="BD1855" s="73"/>
      <c r="BE1855" s="73"/>
      <c r="BF1855" s="73"/>
      <c r="BG1855" s="73"/>
      <c r="BH1855" s="73"/>
      <c r="BI1855" s="73"/>
      <c r="BJ1855" s="73"/>
      <c r="BK1855" s="73"/>
      <c r="BL1855" s="73"/>
      <c r="BM1855" s="73"/>
      <c r="BN1855" s="73"/>
      <c r="BO1855" s="73"/>
      <c r="BP1855" s="73"/>
      <c r="BQ1855" s="73"/>
      <c r="BR1855" s="73"/>
      <c r="BS1855" s="73"/>
      <c r="BT1855" s="73"/>
      <c r="BU1855" s="73"/>
      <c r="BV1855" s="73"/>
      <c r="BW1855" s="73"/>
      <c r="BX1855" s="73"/>
      <c r="BY1855" s="73"/>
      <c r="BZ1855" s="73"/>
      <c r="CA1855" s="73"/>
      <c r="CB1855" s="73"/>
      <c r="CC1855" s="73"/>
      <c r="CD1855" s="73"/>
      <c r="CE1855" s="73"/>
      <c r="CF1855" s="73"/>
      <c r="CG1855" s="73"/>
      <c r="CH1855" s="73"/>
      <c r="CI1855" s="73"/>
      <c r="CJ1855" s="73"/>
      <c r="CK1855" s="73"/>
      <c r="CL1855" s="73"/>
      <c r="CN1855" s="31"/>
      <c r="CO1855" s="73"/>
      <c r="CP1855" s="73"/>
      <c r="CQ1855" s="73"/>
      <c r="CR1855" s="73"/>
      <c r="CS1855" s="73"/>
      <c r="CT1855" s="73"/>
      <c r="CU1855" s="73"/>
      <c r="CV1855" s="73"/>
      <c r="CW1855" s="73"/>
      <c r="CX1855" s="73"/>
      <c r="CY1855" s="73"/>
      <c r="CZ1855" s="73"/>
      <c r="DA1855" s="73"/>
      <c r="DB1855" s="73"/>
      <c r="DC1855" s="73"/>
      <c r="DD1855" s="73"/>
      <c r="DE1855" s="73"/>
      <c r="DF1855" s="73"/>
      <c r="DG1855" s="73"/>
      <c r="DH1855" s="73"/>
      <c r="DI1855" s="73"/>
      <c r="DJ1855" s="73"/>
      <c r="DK1855" s="73"/>
      <c r="DL1855" s="73"/>
    </row>
    <row r="1856" spans="1:116" x14ac:dyDescent="0.4">
      <c r="D1856" t="s">
        <v>426</v>
      </c>
      <c r="E1856" t="str">
        <f t="shared" si="3140"/>
        <v>1856 DAMORT-F</v>
      </c>
      <c r="F1856" s="292"/>
      <c r="G1856" s="95" t="s">
        <v>290</v>
      </c>
      <c r="R1856" s="92"/>
      <c r="S1856" s="154"/>
      <c r="T1856" s="154"/>
      <c r="U1856" s="154"/>
      <c r="V1856" s="154"/>
      <c r="W1856" s="154"/>
      <c r="X1856" s="154"/>
      <c r="Y1856" s="154"/>
      <c r="Z1856" s="154"/>
      <c r="AA1856" s="154"/>
      <c r="AB1856" s="154"/>
      <c r="AC1856" s="154"/>
      <c r="AD1856" s="154"/>
      <c r="AE1856" s="154"/>
      <c r="AF1856" s="154"/>
      <c r="AG1856" s="154"/>
      <c r="AH1856" s="154"/>
      <c r="AI1856" s="154"/>
      <c r="AJ1856" s="154"/>
      <c r="AK1856" s="154"/>
      <c r="AL1856" s="154"/>
      <c r="AM1856" s="154"/>
      <c r="AN1856" s="154"/>
      <c r="AO1856" s="154"/>
      <c r="AP1856" s="154"/>
      <c r="AQ1856" s="154"/>
      <c r="AR1856" s="154"/>
      <c r="AS1856" s="154"/>
      <c r="AT1856" s="154"/>
      <c r="AU1856" s="154"/>
      <c r="AV1856" s="154"/>
      <c r="AW1856" s="154"/>
      <c r="AX1856" s="154"/>
      <c r="AY1856" s="154"/>
      <c r="AZ1856" s="154"/>
      <c r="BA1856" s="154"/>
      <c r="BB1856" s="154"/>
      <c r="BC1856" s="154"/>
      <c r="BD1856" s="154"/>
      <c r="BE1856" s="154"/>
      <c r="BF1856" s="154"/>
      <c r="BG1856" s="154"/>
      <c r="BH1856" s="154"/>
      <c r="BI1856" s="154"/>
      <c r="BJ1856" s="154"/>
      <c r="BK1856" s="154"/>
      <c r="BL1856" s="154"/>
      <c r="BM1856" s="154"/>
      <c r="BN1856" s="154"/>
      <c r="BO1856" s="154"/>
      <c r="BP1856" s="154"/>
      <c r="BQ1856" s="154"/>
      <c r="BR1856" s="154"/>
      <c r="BS1856" s="154"/>
      <c r="BT1856" s="154"/>
      <c r="BU1856" s="154"/>
      <c r="BV1856" s="154"/>
      <c r="BW1856" s="154"/>
      <c r="BX1856" s="154"/>
      <c r="BY1856" s="154"/>
      <c r="BZ1856" s="154"/>
      <c r="CA1856" s="154"/>
      <c r="CB1856" s="154"/>
      <c r="CC1856" s="154"/>
      <c r="CD1856" s="154"/>
      <c r="CE1856" s="154"/>
      <c r="CF1856" s="154"/>
      <c r="CG1856" s="154"/>
      <c r="CH1856" s="154"/>
      <c r="CI1856" s="154"/>
      <c r="CJ1856" s="154"/>
      <c r="CK1856" s="154"/>
      <c r="CL1856" s="154"/>
      <c r="CO1856" s="154"/>
      <c r="CP1856" s="154"/>
      <c r="CQ1856" s="154"/>
      <c r="CR1856" s="154"/>
      <c r="CS1856" s="154"/>
      <c r="CT1856" s="154"/>
      <c r="CU1856" s="154"/>
      <c r="CV1856" s="154"/>
      <c r="CW1856" s="154"/>
      <c r="CX1856" s="154"/>
      <c r="CY1856" s="154"/>
      <c r="CZ1856" s="154"/>
      <c r="DA1856" s="154"/>
      <c r="DB1856" s="154"/>
      <c r="DC1856" s="154"/>
      <c r="DD1856" s="154"/>
      <c r="DE1856" s="154"/>
      <c r="DF1856" s="154"/>
      <c r="DG1856" s="154"/>
      <c r="DH1856" s="154"/>
      <c r="DI1856" s="154"/>
      <c r="DJ1856" s="154"/>
      <c r="DK1856" s="154"/>
      <c r="DL1856" s="154"/>
    </row>
    <row r="1857" spans="1:116" x14ac:dyDescent="0.4">
      <c r="D1857" t="s">
        <v>426</v>
      </c>
      <c r="E1857" t="str">
        <f t="shared" si="3140"/>
        <v>1857 DAMORT-F</v>
      </c>
      <c r="F1857" s="292"/>
      <c r="G1857" s="158" t="s">
        <v>289</v>
      </c>
      <c r="K1857" s="24">
        <f>H1854</f>
        <v>1000</v>
      </c>
      <c r="L1857" s="24">
        <f>SUMIF($4:$4,L$2,1855:1855)</f>
        <v>0</v>
      </c>
      <c r="M1857" s="24">
        <f>SUMIF($4:$4,M$2,1855:1855)</f>
        <v>0</v>
      </c>
      <c r="N1857" s="24">
        <f>SUMIF($4:$4,N$2,1855:1855)</f>
        <v>0</v>
      </c>
      <c r="O1857" s="24">
        <f>SUMIF($4:$4,O$2,1855:1855)</f>
        <v>0</v>
      </c>
      <c r="P1857" s="24">
        <f>SUMIF($4:$4,P$2,1855:1855)</f>
        <v>0</v>
      </c>
      <c r="R1857"/>
      <c r="S1857" s="80">
        <f>H1854</f>
        <v>1000</v>
      </c>
      <c r="T1857" s="62">
        <f t="shared" ref="T1857:AY1857" si="3142">S1861</f>
        <v>1789.4546012557425</v>
      </c>
      <c r="U1857" s="62">
        <f t="shared" si="3142"/>
        <v>2558.5986681937516</v>
      </c>
      <c r="V1857" s="62">
        <f t="shared" si="3142"/>
        <v>3307.2629463613794</v>
      </c>
      <c r="W1857" s="62">
        <f t="shared" si="3142"/>
        <v>4025.5161093908109</v>
      </c>
      <c r="X1857" s="62">
        <f t="shared" si="3142"/>
        <v>4732.9487261172899</v>
      </c>
      <c r="Y1857" s="62">
        <f t="shared" si="3142"/>
        <v>5419.3872919882915</v>
      </c>
      <c r="Z1857" s="62">
        <f t="shared" si="3142"/>
        <v>6084.6568565800208</v>
      </c>
      <c r="AA1857" s="62">
        <f t="shared" si="3142"/>
        <v>6728.5810115484828</v>
      </c>
      <c r="AB1857" s="62">
        <f t="shared" si="3142"/>
        <v>7350.981878480151</v>
      </c>
      <c r="AC1857" s="62">
        <f t="shared" si="3142"/>
        <v>7951.6800966413848</v>
      </c>
      <c r="AD1857" s="62">
        <f t="shared" si="3142"/>
        <v>8530.4948106257652</v>
      </c>
      <c r="AE1857" s="62">
        <f t="shared" si="3142"/>
        <v>9087.2436578984834</v>
      </c>
      <c r="AF1857" s="62">
        <f t="shared" si="3142"/>
        <v>8808.3543011206966</v>
      </c>
      <c r="AG1857" s="62">
        <f t="shared" si="3142"/>
        <v>8527.1408663697621</v>
      </c>
      <c r="AH1857" s="62">
        <f t="shared" si="3142"/>
        <v>8243.5839863292367</v>
      </c>
      <c r="AI1857" s="62">
        <f t="shared" si="3142"/>
        <v>7957.6641322883734</v>
      </c>
      <c r="AJ1857" s="62">
        <f t="shared" si="3142"/>
        <v>7669.3616127971691</v>
      </c>
      <c r="AK1857" s="62">
        <f t="shared" si="3142"/>
        <v>7378.6565723102049</v>
      </c>
      <c r="AL1857" s="62">
        <f t="shared" si="3142"/>
        <v>7085.5289898191822</v>
      </c>
      <c r="AM1857" s="62">
        <f t="shared" si="3142"/>
        <v>6789.9586774740683</v>
      </c>
      <c r="AN1857" s="62">
        <f t="shared" si="3142"/>
        <v>6491.9252791927447</v>
      </c>
      <c r="AO1857" s="62">
        <f t="shared" si="3142"/>
        <v>6191.4082692590764</v>
      </c>
      <c r="AP1857" s="62">
        <f t="shared" si="3142"/>
        <v>5888.3869509092947</v>
      </c>
      <c r="AQ1857" s="62">
        <f t="shared" si="3142"/>
        <v>5582.8404549065981</v>
      </c>
      <c r="AR1857" s="62">
        <f t="shared" si="3142"/>
        <v>5274.7477381038789</v>
      </c>
      <c r="AS1857" s="62">
        <f t="shared" si="3142"/>
        <v>4964.0875819944704</v>
      </c>
      <c r="AT1857" s="62">
        <f t="shared" si="3142"/>
        <v>4650.8385912508165</v>
      </c>
      <c r="AU1857" s="62">
        <f t="shared" si="3142"/>
        <v>4334.9791922509658</v>
      </c>
      <c r="AV1857" s="62">
        <f t="shared" si="3142"/>
        <v>4016.4876315927831</v>
      </c>
      <c r="AW1857" s="62">
        <f t="shared" si="3142"/>
        <v>3695.3419745957822</v>
      </c>
      <c r="AX1857" s="62">
        <f t="shared" si="3142"/>
        <v>3371.5201037904731</v>
      </c>
      <c r="AY1857" s="62">
        <f t="shared" si="3142"/>
        <v>3044.9997173951197</v>
      </c>
      <c r="AZ1857" s="62">
        <f t="shared" ref="AZ1857:CE1857" si="3143">AY1861</f>
        <v>2715.7583277798049</v>
      </c>
      <c r="BA1857" s="62">
        <f t="shared" si="3143"/>
        <v>2383.7732599176957</v>
      </c>
      <c r="BB1857" s="62">
        <f t="shared" si="3143"/>
        <v>2049.0216498234022</v>
      </c>
      <c r="BC1857" s="62">
        <f t="shared" si="3143"/>
        <v>1711.480442978323</v>
      </c>
      <c r="BD1857" s="62">
        <f t="shared" si="3143"/>
        <v>1430.2829025982371</v>
      </c>
      <c r="BE1857" s="62">
        <f t="shared" si="3143"/>
        <v>1173.6313720431817</v>
      </c>
      <c r="BF1857" s="62">
        <f t="shared" si="3143"/>
        <v>941.730401395032</v>
      </c>
      <c r="BG1857" s="62">
        <f t="shared" si="3143"/>
        <v>734.4635734477406</v>
      </c>
      <c r="BH1857" s="62">
        <f t="shared" si="3143"/>
        <v>552.358844595753</v>
      </c>
      <c r="BI1857" s="62">
        <f t="shared" si="3143"/>
        <v>395.62589899819682</v>
      </c>
      <c r="BJ1857" s="62">
        <f t="shared" si="3143"/>
        <v>264.47616818219228</v>
      </c>
      <c r="BK1857" s="62">
        <f t="shared" si="3143"/>
        <v>159.12284560425226</v>
      </c>
      <c r="BL1857" s="62">
        <f t="shared" si="3143"/>
        <v>79.780901333027316</v>
      </c>
      <c r="BM1857" s="62">
        <f t="shared" si="3143"/>
        <v>26.667096854406736</v>
      </c>
      <c r="BN1857" s="62">
        <f t="shared" si="3143"/>
        <v>-4.4444448121794267E-12</v>
      </c>
      <c r="BO1857" s="62">
        <f t="shared" si="3143"/>
        <v>-4.4814818522809217E-12</v>
      </c>
      <c r="BP1857" s="62">
        <f t="shared" si="3143"/>
        <v>-4.5188275343832624E-12</v>
      </c>
      <c r="BQ1857" s="62">
        <f t="shared" si="3143"/>
        <v>-4.5564844305031233E-12</v>
      </c>
      <c r="BR1857" s="62">
        <f t="shared" si="3143"/>
        <v>-4.5944551340906497E-12</v>
      </c>
      <c r="BS1857" s="62">
        <f t="shared" si="3143"/>
        <v>-4.632742260208072E-12</v>
      </c>
      <c r="BT1857" s="62">
        <f t="shared" si="3143"/>
        <v>-4.6713484457098057E-12</v>
      </c>
      <c r="BU1857" s="62">
        <f t="shared" si="3143"/>
        <v>-4.710276349424054E-12</v>
      </c>
      <c r="BV1857" s="62">
        <f t="shared" si="3143"/>
        <v>-4.7495286523359208E-12</v>
      </c>
      <c r="BW1857" s="62">
        <f t="shared" si="3143"/>
        <v>-4.7891080577720534E-12</v>
      </c>
      <c r="BX1857" s="62">
        <f t="shared" si="3143"/>
        <v>-4.8290172915868203E-12</v>
      </c>
      <c r="BY1857" s="62">
        <f t="shared" si="3143"/>
        <v>-4.869259102350044E-12</v>
      </c>
      <c r="BZ1857" s="62">
        <f t="shared" si="3143"/>
        <v>-4.9098362615362945E-12</v>
      </c>
      <c r="CA1857" s="62">
        <f t="shared" si="3143"/>
        <v>-4.9507515637157634E-12</v>
      </c>
      <c r="CB1857" s="62">
        <f t="shared" si="3143"/>
        <v>-4.9920078267467278E-12</v>
      </c>
      <c r="CC1857" s="62">
        <f t="shared" si="3143"/>
        <v>-5.0336078919696171E-12</v>
      </c>
      <c r="CD1857" s="62">
        <f t="shared" si="3143"/>
        <v>-5.0755546244026976E-12</v>
      </c>
      <c r="CE1857" s="62">
        <f t="shared" si="3143"/>
        <v>-5.117850912939387E-12</v>
      </c>
      <c r="CF1857" s="62">
        <f t="shared" ref="CF1857:CL1857" si="3144">CE1861</f>
        <v>-5.1604996705472156E-12</v>
      </c>
      <c r="CG1857" s="62">
        <f t="shared" si="3144"/>
        <v>-5.203503834468442E-12</v>
      </c>
      <c r="CH1857" s="62">
        <f t="shared" si="3144"/>
        <v>-5.2468663664223456E-12</v>
      </c>
      <c r="CI1857" s="62">
        <f t="shared" si="3144"/>
        <v>-5.2905902528091984E-12</v>
      </c>
      <c r="CJ1857" s="62">
        <f t="shared" si="3144"/>
        <v>-5.334678504915942E-12</v>
      </c>
      <c r="CK1857" s="62">
        <f t="shared" si="3144"/>
        <v>-5.3791341591235747E-12</v>
      </c>
      <c r="CL1857" s="62">
        <f t="shared" si="3144"/>
        <v>-5.4239602771162713E-12</v>
      </c>
      <c r="CO1857" s="62">
        <f t="shared" ref="CO1857:DK1857" si="3145">CN1861</f>
        <v>0</v>
      </c>
      <c r="CP1857" s="62">
        <f t="shared" si="3145"/>
        <v>0</v>
      </c>
      <c r="CQ1857" s="62">
        <f t="shared" si="3145"/>
        <v>0</v>
      </c>
      <c r="CR1857" s="62">
        <f t="shared" si="3145"/>
        <v>0</v>
      </c>
      <c r="CS1857" s="62">
        <f t="shared" si="3145"/>
        <v>0</v>
      </c>
      <c r="CT1857" s="62">
        <f t="shared" si="3145"/>
        <v>0</v>
      </c>
      <c r="CU1857" s="62">
        <f t="shared" si="3145"/>
        <v>0</v>
      </c>
      <c r="CV1857" s="62">
        <f t="shared" si="3145"/>
        <v>0</v>
      </c>
      <c r="CW1857" s="62">
        <f t="shared" si="3145"/>
        <v>0</v>
      </c>
      <c r="CX1857" s="62">
        <f t="shared" si="3145"/>
        <v>0</v>
      </c>
      <c r="CY1857" s="62">
        <f t="shared" si="3145"/>
        <v>0</v>
      </c>
      <c r="CZ1857" s="62">
        <f t="shared" si="3145"/>
        <v>0</v>
      </c>
      <c r="DA1857" s="62">
        <f t="shared" si="3145"/>
        <v>0</v>
      </c>
      <c r="DB1857" s="62">
        <f t="shared" si="3145"/>
        <v>0</v>
      </c>
      <c r="DC1857" s="62">
        <f t="shared" si="3145"/>
        <v>0</v>
      </c>
      <c r="DD1857" s="62">
        <f t="shared" si="3145"/>
        <v>0</v>
      </c>
      <c r="DE1857" s="62">
        <f t="shared" si="3145"/>
        <v>0</v>
      </c>
      <c r="DF1857" s="62">
        <f t="shared" si="3145"/>
        <v>0</v>
      </c>
      <c r="DG1857" s="62">
        <f t="shared" si="3145"/>
        <v>0</v>
      </c>
      <c r="DH1857" s="62">
        <f t="shared" si="3145"/>
        <v>0</v>
      </c>
      <c r="DI1857" s="62">
        <f t="shared" si="3145"/>
        <v>0</v>
      </c>
      <c r="DJ1857" s="62">
        <f t="shared" si="3145"/>
        <v>0</v>
      </c>
      <c r="DK1857" s="62">
        <f t="shared" si="3145"/>
        <v>0</v>
      </c>
      <c r="DL1857" s="62">
        <f t="shared" ref="DL1857" si="3146">DK1861</f>
        <v>0</v>
      </c>
    </row>
    <row r="1858" spans="1:116" x14ac:dyDescent="0.4">
      <c r="B1858" t="str">
        <f>E1858</f>
        <v>1858 DAMORT-F</v>
      </c>
      <c r="C1858" t="s">
        <v>236</v>
      </c>
      <c r="D1858" t="s">
        <v>426</v>
      </c>
      <c r="E1858" t="str">
        <f t="shared" si="3140"/>
        <v>1858 DAMORT-F</v>
      </c>
      <c r="G1858" s="158" t="str">
        <f>"New borrowing - "&amp;SUBSTITUTE(G1850,":","")</f>
        <v>New borrowing - Simple amortizing debt</v>
      </c>
      <c r="K1858" s="23">
        <v>10000</v>
      </c>
      <c r="L1858" s="23">
        <v>0</v>
      </c>
      <c r="M1858" s="23">
        <v>0</v>
      </c>
      <c r="N1858" s="23">
        <v>0</v>
      </c>
      <c r="O1858" s="23">
        <v>0</v>
      </c>
      <c r="P1858" s="23">
        <v>0</v>
      </c>
      <c r="R1858"/>
      <c r="S1858" s="147" cm="1">
        <f t="array" ref="S1858">IFERROR(INDEX($K:$Q,ROW(),MATCH(S$3,$K$2:$Q$2,0))/12,0)</f>
        <v>833.33333333333337</v>
      </c>
      <c r="T1858" s="147" cm="1">
        <f t="array" ref="T1858">IFERROR(INDEX($K:$Q,ROW(),MATCH(T$3,$K$2:$Q$2,0))/12,0)</f>
        <v>833.33333333333337</v>
      </c>
      <c r="U1858" s="147" cm="1">
        <f t="array" ref="U1858">IFERROR(INDEX($K:$Q,ROW(),MATCH(U$3,$K$2:$Q$2,0))/12,0)</f>
        <v>833.33333333333337</v>
      </c>
      <c r="V1858" s="147" cm="1">
        <f t="array" ref="V1858">IFERROR(INDEX($K:$Q,ROW(),MATCH(V$3,$K$2:$Q$2,0))/12,0)</f>
        <v>833.33333333333337</v>
      </c>
      <c r="W1858" s="147" cm="1">
        <f t="array" ref="W1858">IFERROR(INDEX($K:$Q,ROW(),MATCH(W$3,$K$2:$Q$2,0))/12,0)</f>
        <v>833.33333333333337</v>
      </c>
      <c r="X1858" s="147" cm="1">
        <f t="array" ref="X1858">IFERROR(INDEX($K:$Q,ROW(),MATCH(X$3,$K$2:$Q$2,0))/12,0)</f>
        <v>833.33333333333337</v>
      </c>
      <c r="Y1858" s="147" cm="1">
        <f t="array" ref="Y1858">IFERROR(INDEX($K:$Q,ROW(),MATCH(Y$3,$K$2:$Q$2,0))/12,0)</f>
        <v>833.33333333333337</v>
      </c>
      <c r="Z1858" s="147" cm="1">
        <f t="array" ref="Z1858">IFERROR(INDEX($K:$Q,ROW(),MATCH(Z$3,$K$2:$Q$2,0))/12,0)</f>
        <v>833.33333333333337</v>
      </c>
      <c r="AA1858" s="147" cm="1">
        <f t="array" ref="AA1858">IFERROR(INDEX($K:$Q,ROW(),MATCH(AA$3,$K$2:$Q$2,0))/12,0)</f>
        <v>833.33333333333337</v>
      </c>
      <c r="AB1858" s="147" cm="1">
        <f t="array" ref="AB1858">IFERROR(INDEX($K:$Q,ROW(),MATCH(AB$3,$K$2:$Q$2,0))/12,0)</f>
        <v>833.33333333333337</v>
      </c>
      <c r="AC1858" s="147" cm="1">
        <f t="array" ref="AC1858">IFERROR(INDEX($K:$Q,ROW(),MATCH(AC$3,$K$2:$Q$2,0))/12,0)</f>
        <v>833.33333333333337</v>
      </c>
      <c r="AD1858" s="147" cm="1">
        <f t="array" ref="AD1858">IFERROR(INDEX($K:$Q,ROW(),MATCH(AD$3,$K$2:$Q$2,0))/12,0)</f>
        <v>833.33333333333337</v>
      </c>
      <c r="AE1858" s="147" cm="1">
        <f t="array" ref="AE1858">IFERROR(INDEX($K:$Q,ROW(),MATCH(AE$3,$K$2:$Q$2,0))/12,0)</f>
        <v>0</v>
      </c>
      <c r="AF1858" s="147" cm="1">
        <f t="array" ref="AF1858">IFERROR(INDEX($K:$Q,ROW(),MATCH(AF$3,$K$2:$Q$2,0))/12,0)</f>
        <v>0</v>
      </c>
      <c r="AG1858" s="147" cm="1">
        <f t="array" ref="AG1858">IFERROR(INDEX($K:$Q,ROW(),MATCH(AG$3,$K$2:$Q$2,0))/12,0)</f>
        <v>0</v>
      </c>
      <c r="AH1858" s="147" cm="1">
        <f t="array" ref="AH1858">IFERROR(INDEX($K:$Q,ROW(),MATCH(AH$3,$K$2:$Q$2,0))/12,0)</f>
        <v>0</v>
      </c>
      <c r="AI1858" s="147" cm="1">
        <f t="array" ref="AI1858">IFERROR(INDEX($K:$Q,ROW(),MATCH(AI$3,$K$2:$Q$2,0))/12,0)</f>
        <v>0</v>
      </c>
      <c r="AJ1858" s="147" cm="1">
        <f t="array" ref="AJ1858">IFERROR(INDEX($K:$Q,ROW(),MATCH(AJ$3,$K$2:$Q$2,0))/12,0)</f>
        <v>0</v>
      </c>
      <c r="AK1858" s="147" cm="1">
        <f t="array" ref="AK1858">IFERROR(INDEX($K:$Q,ROW(),MATCH(AK$3,$K$2:$Q$2,0))/12,0)</f>
        <v>0</v>
      </c>
      <c r="AL1858" s="147" cm="1">
        <f t="array" ref="AL1858">IFERROR(INDEX($K:$Q,ROW(),MATCH(AL$3,$K$2:$Q$2,0))/12,0)</f>
        <v>0</v>
      </c>
      <c r="AM1858" s="147" cm="1">
        <f t="array" ref="AM1858">IFERROR(INDEX($K:$Q,ROW(),MATCH(AM$3,$K$2:$Q$2,0))/12,0)</f>
        <v>0</v>
      </c>
      <c r="AN1858" s="147" cm="1">
        <f t="array" ref="AN1858">IFERROR(INDEX($K:$Q,ROW(),MATCH(AN$3,$K$2:$Q$2,0))/12,0)</f>
        <v>0</v>
      </c>
      <c r="AO1858" s="147" cm="1">
        <f t="array" ref="AO1858">IFERROR(INDEX($K:$Q,ROW(),MATCH(AO$3,$K$2:$Q$2,0))/12,0)</f>
        <v>0</v>
      </c>
      <c r="AP1858" s="147" cm="1">
        <f t="array" ref="AP1858">IFERROR(INDEX($K:$Q,ROW(),MATCH(AP$3,$K$2:$Q$2,0))/12,0)</f>
        <v>0</v>
      </c>
      <c r="AQ1858" s="147" cm="1">
        <f t="array" ref="AQ1858">IFERROR(INDEX($K:$Q,ROW(),MATCH(AQ$3,$K$2:$Q$2,0))/12,0)</f>
        <v>0</v>
      </c>
      <c r="AR1858" s="147" cm="1">
        <f t="array" ref="AR1858">IFERROR(INDEX($K:$Q,ROW(),MATCH(AR$3,$K$2:$Q$2,0))/12,0)</f>
        <v>0</v>
      </c>
      <c r="AS1858" s="147" cm="1">
        <f t="array" ref="AS1858">IFERROR(INDEX($K:$Q,ROW(),MATCH(AS$3,$K$2:$Q$2,0))/12,0)</f>
        <v>0</v>
      </c>
      <c r="AT1858" s="147" cm="1">
        <f t="array" ref="AT1858">IFERROR(INDEX($K:$Q,ROW(),MATCH(AT$3,$K$2:$Q$2,0))/12,0)</f>
        <v>0</v>
      </c>
      <c r="AU1858" s="147" cm="1">
        <f t="array" ref="AU1858">IFERROR(INDEX($K:$Q,ROW(),MATCH(AU$3,$K$2:$Q$2,0))/12,0)</f>
        <v>0</v>
      </c>
      <c r="AV1858" s="147" cm="1">
        <f t="array" ref="AV1858">IFERROR(INDEX($K:$Q,ROW(),MATCH(AV$3,$K$2:$Q$2,0))/12,0)</f>
        <v>0</v>
      </c>
      <c r="AW1858" s="147" cm="1">
        <f t="array" ref="AW1858">IFERROR(INDEX($K:$Q,ROW(),MATCH(AW$3,$K$2:$Q$2,0))/12,0)</f>
        <v>0</v>
      </c>
      <c r="AX1858" s="147" cm="1">
        <f t="array" ref="AX1858">IFERROR(INDEX($K:$Q,ROW(),MATCH(AX$3,$K$2:$Q$2,0))/12,0)</f>
        <v>0</v>
      </c>
      <c r="AY1858" s="147" cm="1">
        <f t="array" ref="AY1858">IFERROR(INDEX($K:$Q,ROW(),MATCH(AY$3,$K$2:$Q$2,0))/12,0)</f>
        <v>0</v>
      </c>
      <c r="AZ1858" s="147" cm="1">
        <f t="array" ref="AZ1858">IFERROR(INDEX($K:$Q,ROW(),MATCH(AZ$3,$K$2:$Q$2,0))/12,0)</f>
        <v>0</v>
      </c>
      <c r="BA1858" s="147" cm="1">
        <f t="array" ref="BA1858">IFERROR(INDEX($K:$Q,ROW(),MATCH(BA$3,$K$2:$Q$2,0))/12,0)</f>
        <v>0</v>
      </c>
      <c r="BB1858" s="147" cm="1">
        <f t="array" ref="BB1858">IFERROR(INDEX($K:$Q,ROW(),MATCH(BB$3,$K$2:$Q$2,0))/12,0)</f>
        <v>0</v>
      </c>
      <c r="BC1858" s="147" cm="1">
        <f t="array" ref="BC1858">IFERROR(INDEX($K:$Q,ROW(),MATCH(BC$3,$K$2:$Q$2,0))/12,0)</f>
        <v>0</v>
      </c>
      <c r="BD1858" s="147" cm="1">
        <f t="array" ref="BD1858">IFERROR(INDEX($K:$Q,ROW(),MATCH(BD$3,$K$2:$Q$2,0))/12,0)</f>
        <v>0</v>
      </c>
      <c r="BE1858" s="147" cm="1">
        <f t="array" ref="BE1858">IFERROR(INDEX($K:$Q,ROW(),MATCH(BE$3,$K$2:$Q$2,0))/12,0)</f>
        <v>0</v>
      </c>
      <c r="BF1858" s="147" cm="1">
        <f t="array" ref="BF1858">IFERROR(INDEX($K:$Q,ROW(),MATCH(BF$3,$K$2:$Q$2,0))/12,0)</f>
        <v>0</v>
      </c>
      <c r="BG1858" s="147" cm="1">
        <f t="array" ref="BG1858">IFERROR(INDEX($K:$Q,ROW(),MATCH(BG$3,$K$2:$Q$2,0))/12,0)</f>
        <v>0</v>
      </c>
      <c r="BH1858" s="147" cm="1">
        <f t="array" ref="BH1858">IFERROR(INDEX($K:$Q,ROW(),MATCH(BH$3,$K$2:$Q$2,0))/12,0)</f>
        <v>0</v>
      </c>
      <c r="BI1858" s="147" cm="1">
        <f t="array" ref="BI1858">IFERROR(INDEX($K:$Q,ROW(),MATCH(BI$3,$K$2:$Q$2,0))/12,0)</f>
        <v>0</v>
      </c>
      <c r="BJ1858" s="147" cm="1">
        <f t="array" ref="BJ1858">IFERROR(INDEX($K:$Q,ROW(),MATCH(BJ$3,$K$2:$Q$2,0))/12,0)</f>
        <v>0</v>
      </c>
      <c r="BK1858" s="147" cm="1">
        <f t="array" ref="BK1858">IFERROR(INDEX($K:$Q,ROW(),MATCH(BK$3,$K$2:$Q$2,0))/12,0)</f>
        <v>0</v>
      </c>
      <c r="BL1858" s="147" cm="1">
        <f t="array" ref="BL1858">IFERROR(INDEX($K:$Q,ROW(),MATCH(BL$3,$K$2:$Q$2,0))/12,0)</f>
        <v>0</v>
      </c>
      <c r="BM1858" s="147" cm="1">
        <f t="array" ref="BM1858">IFERROR(INDEX($K:$Q,ROW(),MATCH(BM$3,$K$2:$Q$2,0))/12,0)</f>
        <v>0</v>
      </c>
      <c r="BN1858" s="147" cm="1">
        <f t="array" ref="BN1858">IFERROR(INDEX($K:$Q,ROW(),MATCH(BN$3,$K$2:$Q$2,0))/12,0)</f>
        <v>0</v>
      </c>
      <c r="BO1858" s="147" cm="1">
        <f t="array" ref="BO1858">IFERROR(INDEX($K:$Q,ROW(),MATCH(BO$3,$K$2:$Q$2,0))/12,0)</f>
        <v>0</v>
      </c>
      <c r="BP1858" s="147" cm="1">
        <f t="array" ref="BP1858">IFERROR(INDEX($K:$Q,ROW(),MATCH(BP$3,$K$2:$Q$2,0))/12,0)</f>
        <v>0</v>
      </c>
      <c r="BQ1858" s="147" cm="1">
        <f t="array" ref="BQ1858">IFERROR(INDEX($K:$Q,ROW(),MATCH(BQ$3,$K$2:$Q$2,0))/12,0)</f>
        <v>0</v>
      </c>
      <c r="BR1858" s="147" cm="1">
        <f t="array" ref="BR1858">IFERROR(INDEX($K:$Q,ROW(),MATCH(BR$3,$K$2:$Q$2,0))/12,0)</f>
        <v>0</v>
      </c>
      <c r="BS1858" s="147" cm="1">
        <f t="array" ref="BS1858">IFERROR(INDEX($K:$Q,ROW(),MATCH(BS$3,$K$2:$Q$2,0))/12,0)</f>
        <v>0</v>
      </c>
      <c r="BT1858" s="147" cm="1">
        <f t="array" ref="BT1858">IFERROR(INDEX($K:$Q,ROW(),MATCH(BT$3,$K$2:$Q$2,0))/12,0)</f>
        <v>0</v>
      </c>
      <c r="BU1858" s="147" cm="1">
        <f t="array" ref="BU1858">IFERROR(INDEX($K:$Q,ROW(),MATCH(BU$3,$K$2:$Q$2,0))/12,0)</f>
        <v>0</v>
      </c>
      <c r="BV1858" s="147" cm="1">
        <f t="array" ref="BV1858">IFERROR(INDEX($K:$Q,ROW(),MATCH(BV$3,$K$2:$Q$2,0))/12,0)</f>
        <v>0</v>
      </c>
      <c r="BW1858" s="147" cm="1">
        <f t="array" ref="BW1858">IFERROR(INDEX($K:$Q,ROW(),MATCH(BW$3,$K$2:$Q$2,0))/12,0)</f>
        <v>0</v>
      </c>
      <c r="BX1858" s="147" cm="1">
        <f t="array" ref="BX1858">IFERROR(INDEX($K:$Q,ROW(),MATCH(BX$3,$K$2:$Q$2,0))/12,0)</f>
        <v>0</v>
      </c>
      <c r="BY1858" s="147" cm="1">
        <f t="array" ref="BY1858">IFERROR(INDEX($K:$Q,ROW(),MATCH(BY$3,$K$2:$Q$2,0))/12,0)</f>
        <v>0</v>
      </c>
      <c r="BZ1858" s="147" cm="1">
        <f t="array" ref="BZ1858">IFERROR(INDEX($K:$Q,ROW(),MATCH(BZ$3,$K$2:$Q$2,0))/12,0)</f>
        <v>0</v>
      </c>
      <c r="CA1858" s="147" cm="1">
        <f t="array" ref="CA1858">IFERROR(INDEX($K:$Q,ROW(),MATCH(CA$3,$K$2:$Q$2,0))/12,0)</f>
        <v>0</v>
      </c>
      <c r="CB1858" s="147" cm="1">
        <f t="array" ref="CB1858">IFERROR(INDEX($K:$Q,ROW(),MATCH(CB$3,$K$2:$Q$2,0))/12,0)</f>
        <v>0</v>
      </c>
      <c r="CC1858" s="147" cm="1">
        <f t="array" ref="CC1858">IFERROR(INDEX($K:$Q,ROW(),MATCH(CC$3,$K$2:$Q$2,0))/12,0)</f>
        <v>0</v>
      </c>
      <c r="CD1858" s="147" cm="1">
        <f t="array" ref="CD1858">IFERROR(INDEX($K:$Q,ROW(),MATCH(CD$3,$K$2:$Q$2,0))/12,0)</f>
        <v>0</v>
      </c>
      <c r="CE1858" s="147" cm="1">
        <f t="array" ref="CE1858">IFERROR(INDEX($K:$Q,ROW(),MATCH(CE$3,$K$2:$Q$2,0))/12,0)</f>
        <v>0</v>
      </c>
      <c r="CF1858" s="147" cm="1">
        <f t="array" ref="CF1858">IFERROR(INDEX($K:$Q,ROW(),MATCH(CF$3,$K$2:$Q$2,0))/12,0)</f>
        <v>0</v>
      </c>
      <c r="CG1858" s="147" cm="1">
        <f t="array" ref="CG1858">IFERROR(INDEX($K:$Q,ROW(),MATCH(CG$3,$K$2:$Q$2,0))/12,0)</f>
        <v>0</v>
      </c>
      <c r="CH1858" s="147" cm="1">
        <f t="array" ref="CH1858">IFERROR(INDEX($K:$Q,ROW(),MATCH(CH$3,$K$2:$Q$2,0))/12,0)</f>
        <v>0</v>
      </c>
      <c r="CI1858" s="147" cm="1">
        <f t="array" ref="CI1858">IFERROR(INDEX($K:$Q,ROW(),MATCH(CI$3,$K$2:$Q$2,0))/12,0)</f>
        <v>0</v>
      </c>
      <c r="CJ1858" s="147" cm="1">
        <f t="array" ref="CJ1858">IFERROR(INDEX($K:$Q,ROW(),MATCH(CJ$3,$K$2:$Q$2,0))/12,0)</f>
        <v>0</v>
      </c>
      <c r="CK1858" s="147" cm="1">
        <f t="array" ref="CK1858">IFERROR(INDEX($K:$Q,ROW(),MATCH(CK$3,$K$2:$Q$2,0))/12,0)</f>
        <v>0</v>
      </c>
      <c r="CL1858" s="147" cm="1">
        <f t="array" ref="CL1858">IFERROR(INDEX($K:$Q,ROW(),MATCH(CL$3,$K$2:$Q$2,0))/12,0)</f>
        <v>0</v>
      </c>
      <c r="CO1858" s="147" cm="1">
        <f t="array" ref="CO1858">IFERROR(INDEX($K:$Q,ROW(),MATCH(CO$3,$K$2:$Q$2,0))/CO$5,0)</f>
        <v>0</v>
      </c>
      <c r="CP1858" s="147" cm="1">
        <f t="array" ref="CP1858">IFERROR(INDEX($K:$Q,ROW(),MATCH(CP$3,$K$2:$Q$2,0))/CP$5,0)</f>
        <v>0</v>
      </c>
      <c r="CQ1858" s="147" cm="1">
        <f t="array" ref="CQ1858">IFERROR(INDEX($K:$Q,ROW(),MATCH(CQ$3,$K$2:$Q$2,0))/CQ$5,0)</f>
        <v>0</v>
      </c>
      <c r="CR1858" s="147" cm="1">
        <f t="array" ref="CR1858">IFERROR(INDEX($K:$Q,ROW(),MATCH(CR$3,$K$2:$Q$2,0))/CR$5,0)</f>
        <v>0</v>
      </c>
      <c r="CS1858" s="147" cm="1">
        <f t="array" ref="CS1858">IFERROR(INDEX($K:$Q,ROW(),MATCH(CS$3,$K$2:$Q$2,0))/CS$5,0)</f>
        <v>0</v>
      </c>
      <c r="CT1858" s="147" cm="1">
        <f t="array" ref="CT1858">IFERROR(INDEX($K:$Q,ROW(),MATCH(CT$3,$K$2:$Q$2,0))/CT$5,0)</f>
        <v>0</v>
      </c>
      <c r="CU1858" s="147" cm="1">
        <f t="array" ref="CU1858">IFERROR(INDEX($K:$Q,ROW(),MATCH(CU$3,$K$2:$Q$2,0))/CU$5,0)</f>
        <v>0</v>
      </c>
      <c r="CV1858" s="147" cm="1">
        <f t="array" ref="CV1858">IFERROR(INDEX($K:$Q,ROW(),MATCH(CV$3,$K$2:$Q$2,0))/CV$5,0)</f>
        <v>0</v>
      </c>
      <c r="CW1858" s="147" cm="1">
        <f t="array" ref="CW1858">IFERROR(INDEX($K:$Q,ROW(),MATCH(CW$3,$K$2:$Q$2,0))/CW$5,0)</f>
        <v>0</v>
      </c>
      <c r="CX1858" s="147" cm="1">
        <f t="array" ref="CX1858">IFERROR(INDEX($K:$Q,ROW(),MATCH(CX$3,$K$2:$Q$2,0))/CX$5,0)</f>
        <v>0</v>
      </c>
      <c r="CY1858" s="147" cm="1">
        <f t="array" ref="CY1858">IFERROR(INDEX($K:$Q,ROW(),MATCH(CY$3,$K$2:$Q$2,0))/CL$5,0)</f>
        <v>0</v>
      </c>
      <c r="CZ1858" s="147" cm="1">
        <f t="array" ref="CZ1858">IFERROR(INDEX($K:$Q,ROW(),MATCH(CZ$3,$K$2:$Q$2,0))/CZ$5,0)</f>
        <v>0</v>
      </c>
      <c r="DA1858" s="147" cm="1">
        <f t="array" ref="DA1858">IFERROR(INDEX($K:$Q,ROW(),MATCH(DA$3,$K$2:$Q$2,0))/DA$5,0)</f>
        <v>0</v>
      </c>
      <c r="DB1858" s="147" cm="1">
        <f t="array" ref="DB1858">IFERROR(INDEX($K:$Q,ROW(),MATCH(DB$3,$K$2:$Q$2,0))/DB$5,0)</f>
        <v>0</v>
      </c>
      <c r="DC1858" s="147" cm="1">
        <f t="array" ref="DC1858">IFERROR(INDEX($K:$Q,ROW(),MATCH(DC$3,$K$2:$Q$2,0))/DC$5,0)</f>
        <v>0</v>
      </c>
      <c r="DD1858" s="147" cm="1">
        <f t="array" ref="DD1858">IFERROR(INDEX($K:$Q,ROW(),MATCH(DD$3,$K$2:$Q$2,0))/DD$5,0)</f>
        <v>0</v>
      </c>
      <c r="DE1858" s="147" cm="1">
        <f t="array" ref="DE1858">IFERROR(INDEX($K:$Q,ROW(),MATCH(DE$3,$K$2:$Q$2,0))/DE$5,0)</f>
        <v>0</v>
      </c>
      <c r="DF1858" s="147" cm="1">
        <f t="array" ref="DF1858">IFERROR(INDEX($K:$Q,ROW(),MATCH(DF$3,$K$2:$Q$2,0))/DF$5,0)</f>
        <v>0</v>
      </c>
      <c r="DG1858" s="147" cm="1">
        <f t="array" ref="DG1858">IFERROR(INDEX($K:$Q,ROW(),MATCH(DG$3,$K$2:$Q$2,0))/DG$5,0)</f>
        <v>0</v>
      </c>
      <c r="DH1858" s="147" cm="1">
        <f t="array" ref="DH1858">IFERROR(INDEX($K:$Q,ROW(),MATCH(DH$3,$K$2:$Q$2,0))/DH$5,0)</f>
        <v>0</v>
      </c>
      <c r="DI1858" s="147" cm="1">
        <f t="array" ref="DI1858">IFERROR(INDEX($K:$Q,ROW(),MATCH(DI$3,$K$2:$Q$2,0))/DI$5,0)</f>
        <v>0</v>
      </c>
      <c r="DJ1858" s="147" cm="1">
        <f t="array" ref="DJ1858">IFERROR(INDEX($K:$Q,ROW(),MATCH(DJ$3,$K$2:$Q$2,0))/DJ$5,0)</f>
        <v>0</v>
      </c>
      <c r="DK1858" s="147" cm="1">
        <f t="array" ref="DK1858">IFERROR(INDEX($K:$Q,ROW(),MATCH(DK$3,$K$2:$Q$2,0))/DK$5,0)</f>
        <v>0</v>
      </c>
      <c r="DL1858" s="147" cm="1">
        <f t="array" ref="DL1858">IFERROR(INDEX($K:$Q,ROW(),MATCH(DL$3,$K$2:$Q$2,0))/DL$5,0)</f>
        <v>0</v>
      </c>
    </row>
    <row r="1859" spans="1:116" x14ac:dyDescent="0.4">
      <c r="B1859" t="str">
        <f>E1859</f>
        <v>1859 DAMORT-F</v>
      </c>
      <c r="C1859" t="s">
        <v>236</v>
      </c>
      <c r="D1859" t="s">
        <v>426</v>
      </c>
      <c r="E1859" t="str">
        <f t="shared" si="3140"/>
        <v>1859 DAMORT-F</v>
      </c>
      <c r="G1859" s="158" t="str">
        <f>"Prepayment - "&amp;SUBSTITUTE(G1850,":","")</f>
        <v>Prepayment - Simple amortizing debt</v>
      </c>
      <c r="K1859" s="24">
        <f t="shared" ref="K1859:P1860" si="3147">SUMIF($3:$3,K$2,1859:1859)</f>
        <v>-10</v>
      </c>
      <c r="L1859" s="24">
        <f t="shared" si="3147"/>
        <v>0</v>
      </c>
      <c r="M1859" s="24">
        <f t="shared" si="3147"/>
        <v>0</v>
      </c>
      <c r="N1859" s="24">
        <f t="shared" si="3147"/>
        <v>0</v>
      </c>
      <c r="O1859" s="24">
        <f t="shared" si="3147"/>
        <v>0</v>
      </c>
      <c r="P1859" s="24">
        <f t="shared" si="3147"/>
        <v>0</v>
      </c>
      <c r="R1859"/>
      <c r="S1859" s="74">
        <v>0</v>
      </c>
      <c r="T1859" s="133">
        <v>0</v>
      </c>
      <c r="U1859" s="133">
        <v>0</v>
      </c>
      <c r="V1859" s="74">
        <v>-10</v>
      </c>
      <c r="W1859" s="74">
        <v>0</v>
      </c>
      <c r="X1859" s="74">
        <v>0</v>
      </c>
      <c r="Y1859" s="74">
        <v>0</v>
      </c>
      <c r="Z1859" s="74">
        <v>0</v>
      </c>
      <c r="AA1859" s="74">
        <v>0</v>
      </c>
      <c r="AB1859" s="74">
        <v>0</v>
      </c>
      <c r="AC1859" s="74">
        <v>0</v>
      </c>
      <c r="AD1859" s="74">
        <v>0</v>
      </c>
      <c r="AE1859" s="74">
        <v>0</v>
      </c>
      <c r="AF1859" s="74">
        <v>0</v>
      </c>
      <c r="AG1859" s="74">
        <v>0</v>
      </c>
      <c r="AH1859" s="74">
        <v>0</v>
      </c>
      <c r="AI1859" s="74">
        <v>0</v>
      </c>
      <c r="AJ1859" s="74">
        <v>0</v>
      </c>
      <c r="AK1859" s="74">
        <v>0</v>
      </c>
      <c r="AL1859" s="74">
        <v>0</v>
      </c>
      <c r="AM1859" s="74">
        <v>0</v>
      </c>
      <c r="AN1859" s="74">
        <v>0</v>
      </c>
      <c r="AO1859" s="74">
        <v>0</v>
      </c>
      <c r="AP1859" s="74">
        <v>0</v>
      </c>
      <c r="AQ1859" s="74">
        <v>0</v>
      </c>
      <c r="AR1859" s="74">
        <v>0</v>
      </c>
      <c r="AS1859" s="74">
        <v>0</v>
      </c>
      <c r="AT1859" s="74">
        <v>0</v>
      </c>
      <c r="AU1859" s="74">
        <v>0</v>
      </c>
      <c r="AV1859" s="74">
        <v>0</v>
      </c>
      <c r="AW1859" s="74">
        <v>0</v>
      </c>
      <c r="AX1859" s="74">
        <v>0</v>
      </c>
      <c r="AY1859" s="74">
        <v>0</v>
      </c>
      <c r="AZ1859" s="74">
        <v>0</v>
      </c>
      <c r="BA1859" s="74">
        <v>0</v>
      </c>
      <c r="BB1859" s="74">
        <v>0</v>
      </c>
      <c r="BC1859" s="74">
        <v>0</v>
      </c>
      <c r="BD1859" s="74">
        <v>0</v>
      </c>
      <c r="BE1859" s="74">
        <v>0</v>
      </c>
      <c r="BF1859" s="74">
        <v>0</v>
      </c>
      <c r="BG1859" s="74">
        <v>0</v>
      </c>
      <c r="BH1859" s="74">
        <v>0</v>
      </c>
      <c r="BI1859" s="74">
        <v>0</v>
      </c>
      <c r="BJ1859" s="74">
        <v>0</v>
      </c>
      <c r="BK1859" s="74">
        <v>0</v>
      </c>
      <c r="BL1859" s="74">
        <v>0</v>
      </c>
      <c r="BM1859" s="74">
        <v>0</v>
      </c>
      <c r="BN1859" s="74">
        <v>0</v>
      </c>
      <c r="BO1859" s="74">
        <v>0</v>
      </c>
      <c r="BP1859" s="74">
        <v>0</v>
      </c>
      <c r="BQ1859" s="74">
        <v>0</v>
      </c>
      <c r="BR1859" s="74">
        <v>0</v>
      </c>
      <c r="BS1859" s="74">
        <v>0</v>
      </c>
      <c r="BT1859" s="74">
        <v>0</v>
      </c>
      <c r="BU1859" s="74">
        <v>0</v>
      </c>
      <c r="BV1859" s="74">
        <v>0</v>
      </c>
      <c r="BW1859" s="74">
        <v>0</v>
      </c>
      <c r="BX1859" s="74">
        <v>0</v>
      </c>
      <c r="BY1859" s="74">
        <v>0</v>
      </c>
      <c r="BZ1859" s="74">
        <v>0</v>
      </c>
      <c r="CA1859" s="74">
        <v>0</v>
      </c>
      <c r="CB1859" s="74">
        <v>0</v>
      </c>
      <c r="CC1859" s="74">
        <v>0</v>
      </c>
      <c r="CD1859" s="74">
        <v>0</v>
      </c>
      <c r="CE1859" s="74">
        <v>0</v>
      </c>
      <c r="CF1859" s="74">
        <v>0</v>
      </c>
      <c r="CG1859" s="74">
        <v>0</v>
      </c>
      <c r="CH1859" s="74">
        <v>0</v>
      </c>
      <c r="CI1859" s="74">
        <v>0</v>
      </c>
      <c r="CJ1859" s="74">
        <v>0</v>
      </c>
      <c r="CK1859" s="74">
        <v>0</v>
      </c>
      <c r="CL1859" s="74">
        <v>0</v>
      </c>
      <c r="CO1859" s="74">
        <v>0</v>
      </c>
      <c r="CP1859" s="74">
        <v>0</v>
      </c>
      <c r="CQ1859" s="74">
        <v>0</v>
      </c>
      <c r="CR1859" s="74">
        <v>0</v>
      </c>
      <c r="CS1859" s="74">
        <v>0</v>
      </c>
      <c r="CT1859" s="74">
        <v>0</v>
      </c>
      <c r="CU1859" s="74">
        <v>0</v>
      </c>
      <c r="CV1859" s="74">
        <v>0</v>
      </c>
      <c r="CW1859" s="74">
        <v>0</v>
      </c>
      <c r="CX1859" s="74">
        <v>0</v>
      </c>
      <c r="CY1859" s="74">
        <v>0</v>
      </c>
      <c r="CZ1859" s="74">
        <v>0</v>
      </c>
      <c r="DA1859" s="74">
        <v>0</v>
      </c>
      <c r="DB1859" s="74">
        <v>0</v>
      </c>
      <c r="DC1859" s="74">
        <v>0</v>
      </c>
      <c r="DD1859" s="74">
        <v>0</v>
      </c>
      <c r="DE1859" s="74">
        <v>0</v>
      </c>
      <c r="DF1859" s="74">
        <v>0</v>
      </c>
      <c r="DG1859" s="74">
        <v>0</v>
      </c>
      <c r="DH1859" s="74">
        <v>0</v>
      </c>
      <c r="DI1859" s="74">
        <v>0</v>
      </c>
      <c r="DJ1859" s="74">
        <v>0</v>
      </c>
      <c r="DK1859" s="74">
        <v>0</v>
      </c>
      <c r="DL1859" s="74">
        <v>0</v>
      </c>
    </row>
    <row r="1860" spans="1:116" x14ac:dyDescent="0.4">
      <c r="C1860" t="s">
        <v>236</v>
      </c>
      <c r="D1860" t="s">
        <v>426</v>
      </c>
      <c r="E1860" t="str">
        <f t="shared" si="3140"/>
        <v>1860 DAMORT-F</v>
      </c>
      <c r="G1860" s="158" t="str">
        <f>"Principal payments - "&amp;SUBSTITUTE(G1850,":","")</f>
        <v>Principal payments - Simple amortizing debt</v>
      </c>
      <c r="K1860" s="138">
        <f t="shared" si="3147"/>
        <v>-1902.7563421015157</v>
      </c>
      <c r="L1860" s="138">
        <f t="shared" si="3147"/>
        <v>-3504.4032029918862</v>
      </c>
      <c r="M1860" s="138">
        <f t="shared" si="3147"/>
        <v>-3871.3600119282742</v>
      </c>
      <c r="N1860" s="138">
        <f t="shared" si="3147"/>
        <v>-1711.4804429783276</v>
      </c>
      <c r="O1860" s="138">
        <f t="shared" si="3147"/>
        <v>-4.692697114348419E-13</v>
      </c>
      <c r="P1860" s="138">
        <f t="shared" si="3147"/>
        <v>-5.1840838237647649E-13</v>
      </c>
      <c r="R1860"/>
      <c r="S1860" s="62">
        <f t="shared" ref="S1860:AX1860" si="3148">S1867-S1863</f>
        <v>-43.878732077590954</v>
      </c>
      <c r="T1860" s="62">
        <f t="shared" si="3148"/>
        <v>-64.189266395324324</v>
      </c>
      <c r="U1860" s="62">
        <f t="shared" si="3148"/>
        <v>-84.669055165705487</v>
      </c>
      <c r="V1860" s="62">
        <f t="shared" si="3148"/>
        <v>-105.08017030390145</v>
      </c>
      <c r="W1860" s="62">
        <f t="shared" si="3148"/>
        <v>-125.90071660685408</v>
      </c>
      <c r="X1860" s="62">
        <f t="shared" si="3148"/>
        <v>-146.89476746233134</v>
      </c>
      <c r="Y1860" s="62">
        <f t="shared" si="3148"/>
        <v>-168.06376874160424</v>
      </c>
      <c r="Z1860" s="62">
        <f t="shared" si="3148"/>
        <v>-189.40917836487108</v>
      </c>
      <c r="AA1860" s="62">
        <f t="shared" si="3148"/>
        <v>-210.93246640166515</v>
      </c>
      <c r="AB1860" s="62">
        <f t="shared" si="3148"/>
        <v>-232.63511517209918</v>
      </c>
      <c r="AC1860" s="62">
        <f t="shared" si="3148"/>
        <v>-254.51861934895345</v>
      </c>
      <c r="AD1860" s="62">
        <f t="shared" si="3148"/>
        <v>-276.58448606061489</v>
      </c>
      <c r="AE1860" s="62">
        <f t="shared" si="3148"/>
        <v>-278.8893567777867</v>
      </c>
      <c r="AF1860" s="62">
        <f t="shared" si="3148"/>
        <v>-281.21343475093488</v>
      </c>
      <c r="AG1860" s="62">
        <f t="shared" si="3148"/>
        <v>-283.55688004052604</v>
      </c>
      <c r="AH1860" s="62">
        <f t="shared" si="3148"/>
        <v>-285.91985404086375</v>
      </c>
      <c r="AI1860" s="62">
        <f t="shared" si="3148"/>
        <v>-288.30251949120429</v>
      </c>
      <c r="AJ1860" s="62">
        <f t="shared" si="3148"/>
        <v>-290.70504048696432</v>
      </c>
      <c r="AK1860" s="62">
        <f t="shared" si="3148"/>
        <v>-293.12758249102234</v>
      </c>
      <c r="AL1860" s="62">
        <f t="shared" si="3148"/>
        <v>-295.57031234511419</v>
      </c>
      <c r="AM1860" s="62">
        <f t="shared" si="3148"/>
        <v>-298.03339828132346</v>
      </c>
      <c r="AN1860" s="62">
        <f t="shared" si="3148"/>
        <v>-300.51700993366785</v>
      </c>
      <c r="AO1860" s="62">
        <f t="shared" si="3148"/>
        <v>-303.02131834978172</v>
      </c>
      <c r="AP1860" s="62">
        <f t="shared" si="3148"/>
        <v>-305.54649600269659</v>
      </c>
      <c r="AQ1860" s="62">
        <f t="shared" si="3148"/>
        <v>-308.09271680271905</v>
      </c>
      <c r="AR1860" s="62">
        <f t="shared" si="3148"/>
        <v>-310.66015610940838</v>
      </c>
      <c r="AS1860" s="62">
        <f t="shared" si="3148"/>
        <v>-313.24899074365345</v>
      </c>
      <c r="AT1860" s="62">
        <f t="shared" si="3148"/>
        <v>-315.85939899985055</v>
      </c>
      <c r="AU1860" s="62">
        <f t="shared" si="3148"/>
        <v>-318.49156065818266</v>
      </c>
      <c r="AV1860" s="62">
        <f t="shared" si="3148"/>
        <v>-321.14565699700086</v>
      </c>
      <c r="AW1860" s="62">
        <f t="shared" si="3148"/>
        <v>-323.82187080530917</v>
      </c>
      <c r="AX1860" s="62">
        <f t="shared" si="3148"/>
        <v>-326.52038639535346</v>
      </c>
      <c r="AY1860" s="62">
        <f t="shared" ref="AY1860:CD1860" si="3149">AY1867-AY1863</f>
        <v>-329.24138961531474</v>
      </c>
      <c r="AZ1860" s="62">
        <f t="shared" si="3149"/>
        <v>-331.98506786210902</v>
      </c>
      <c r="BA1860" s="62">
        <f t="shared" si="3149"/>
        <v>-334.75161009429326</v>
      </c>
      <c r="BB1860" s="62">
        <f t="shared" si="3149"/>
        <v>-337.54120684507905</v>
      </c>
      <c r="BC1860" s="62">
        <f t="shared" si="3149"/>
        <v>-281.19754038008597</v>
      </c>
      <c r="BD1860" s="62">
        <f t="shared" si="3149"/>
        <v>-256.65153055505544</v>
      </c>
      <c r="BE1860" s="62">
        <f t="shared" si="3149"/>
        <v>-231.90097064814967</v>
      </c>
      <c r="BF1860" s="62">
        <f t="shared" si="3149"/>
        <v>-207.26682794729138</v>
      </c>
      <c r="BG1860" s="62">
        <f t="shared" si="3149"/>
        <v>-182.10472885198755</v>
      </c>
      <c r="BH1860" s="62">
        <f t="shared" si="3149"/>
        <v>-156.73294559755618</v>
      </c>
      <c r="BI1860" s="62">
        <f t="shared" si="3149"/>
        <v>-131.14973081600456</v>
      </c>
      <c r="BJ1860" s="62">
        <f t="shared" si="3149"/>
        <v>-105.35332257794002</v>
      </c>
      <c r="BK1860" s="62">
        <f t="shared" si="3149"/>
        <v>-79.341944271224946</v>
      </c>
      <c r="BL1860" s="62">
        <f t="shared" si="3149"/>
        <v>-53.11380447862058</v>
      </c>
      <c r="BM1860" s="62">
        <f t="shared" si="3149"/>
        <v>-26.667096854411181</v>
      </c>
      <c r="BN1860" s="62">
        <f t="shared" si="3149"/>
        <v>-3.7037040101495225E-14</v>
      </c>
      <c r="BO1860" s="62">
        <f t="shared" si="3149"/>
        <v>-3.7345682102341015E-14</v>
      </c>
      <c r="BP1860" s="62">
        <f t="shared" si="3149"/>
        <v>-3.7656896119860521E-14</v>
      </c>
      <c r="BQ1860" s="62">
        <f t="shared" si="3149"/>
        <v>-3.7970703587526027E-14</v>
      </c>
      <c r="BR1860" s="62">
        <f t="shared" si="3149"/>
        <v>-3.8287126117422085E-14</v>
      </c>
      <c r="BS1860" s="62">
        <f t="shared" si="3149"/>
        <v>-3.8606185501733936E-14</v>
      </c>
      <c r="BT1860" s="62">
        <f t="shared" si="3149"/>
        <v>-3.8927903714248387E-14</v>
      </c>
      <c r="BU1860" s="62">
        <f t="shared" si="3149"/>
        <v>-3.925230291186712E-14</v>
      </c>
      <c r="BV1860" s="62">
        <f t="shared" si="3149"/>
        <v>-3.9579405436132669E-14</v>
      </c>
      <c r="BW1860" s="62">
        <f t="shared" si="3149"/>
        <v>-3.9909233814767113E-14</v>
      </c>
      <c r="BX1860" s="62">
        <f t="shared" si="3149"/>
        <v>-4.0241810763223503E-14</v>
      </c>
      <c r="BY1860" s="62">
        <f t="shared" si="3149"/>
        <v>-4.0577159186250365E-14</v>
      </c>
      <c r="BZ1860" s="62">
        <f t="shared" si="3149"/>
        <v>-4.0915302179469123E-14</v>
      </c>
      <c r="CA1860" s="62">
        <f t="shared" si="3149"/>
        <v>-4.1256263030964693E-14</v>
      </c>
      <c r="CB1860" s="62">
        <f t="shared" si="3149"/>
        <v>-4.16000652228894E-14</v>
      </c>
      <c r="CC1860" s="62">
        <f t="shared" si="3149"/>
        <v>-4.1946732433080146E-14</v>
      </c>
      <c r="CD1860" s="62">
        <f t="shared" si="3149"/>
        <v>-4.2296288536689147E-14</v>
      </c>
      <c r="CE1860" s="62">
        <f t="shared" ref="CE1860:CL1860" si="3150">CE1867-CE1863</f>
        <v>-4.2648757607828223E-14</v>
      </c>
      <c r="CF1860" s="62">
        <f t="shared" si="3150"/>
        <v>-4.30041639212268E-14</v>
      </c>
      <c r="CG1860" s="62">
        <f t="shared" si="3150"/>
        <v>-4.3362531953903686E-14</v>
      </c>
      <c r="CH1860" s="62">
        <f t="shared" si="3150"/>
        <v>-4.3723886386852879E-14</v>
      </c>
      <c r="CI1860" s="62">
        <f t="shared" si="3150"/>
        <v>-4.4088252106743316E-14</v>
      </c>
      <c r="CJ1860" s="62">
        <f t="shared" si="3150"/>
        <v>-4.4455654207632848E-14</v>
      </c>
      <c r="CK1860" s="62">
        <f t="shared" si="3150"/>
        <v>-4.4826117992696456E-14</v>
      </c>
      <c r="CL1860" s="62">
        <f t="shared" si="3150"/>
        <v>-4.5199668975968926E-14</v>
      </c>
      <c r="CO1860" s="62">
        <f t="shared" ref="CO1860:DK1860" si="3151">CO1867-CO1863</f>
        <v>0</v>
      </c>
      <c r="CP1860" s="62">
        <f t="shared" si="3151"/>
        <v>0</v>
      </c>
      <c r="CQ1860" s="62">
        <f t="shared" si="3151"/>
        <v>0</v>
      </c>
      <c r="CR1860" s="62">
        <f t="shared" si="3151"/>
        <v>0</v>
      </c>
      <c r="CS1860" s="62">
        <f t="shared" si="3151"/>
        <v>0</v>
      </c>
      <c r="CT1860" s="62">
        <f t="shared" si="3151"/>
        <v>0</v>
      </c>
      <c r="CU1860" s="62">
        <f t="shared" si="3151"/>
        <v>0</v>
      </c>
      <c r="CV1860" s="62">
        <f t="shared" si="3151"/>
        <v>0</v>
      </c>
      <c r="CW1860" s="62">
        <f t="shared" si="3151"/>
        <v>0</v>
      </c>
      <c r="CX1860" s="62">
        <f t="shared" si="3151"/>
        <v>0</v>
      </c>
      <c r="CY1860" s="62">
        <f t="shared" si="3151"/>
        <v>0</v>
      </c>
      <c r="CZ1860" s="62">
        <f t="shared" si="3151"/>
        <v>0</v>
      </c>
      <c r="DA1860" s="62">
        <f t="shared" si="3151"/>
        <v>0</v>
      </c>
      <c r="DB1860" s="62">
        <f t="shared" si="3151"/>
        <v>0</v>
      </c>
      <c r="DC1860" s="62">
        <f t="shared" si="3151"/>
        <v>0</v>
      </c>
      <c r="DD1860" s="62">
        <f t="shared" si="3151"/>
        <v>0</v>
      </c>
      <c r="DE1860" s="62">
        <f t="shared" si="3151"/>
        <v>0</v>
      </c>
      <c r="DF1860" s="62">
        <f t="shared" si="3151"/>
        <v>0</v>
      </c>
      <c r="DG1860" s="62">
        <f t="shared" si="3151"/>
        <v>0</v>
      </c>
      <c r="DH1860" s="62">
        <f t="shared" si="3151"/>
        <v>0</v>
      </c>
      <c r="DI1860" s="62">
        <f t="shared" si="3151"/>
        <v>0</v>
      </c>
      <c r="DJ1860" s="62">
        <f t="shared" si="3151"/>
        <v>0</v>
      </c>
      <c r="DK1860" s="62">
        <f t="shared" si="3151"/>
        <v>0</v>
      </c>
      <c r="DL1860" s="62">
        <f t="shared" ref="DL1860" si="3152">DL1867-DL1863</f>
        <v>0</v>
      </c>
    </row>
    <row r="1861" spans="1:116" x14ac:dyDescent="0.4">
      <c r="A1861" s="98"/>
      <c r="C1861" t="s">
        <v>237</v>
      </c>
      <c r="D1861" t="s">
        <v>426</v>
      </c>
      <c r="E1861" t="str">
        <f t="shared" si="3140"/>
        <v>1861 DAMORT-F</v>
      </c>
      <c r="G1861" s="126" t="str">
        <f>"Debt - "&amp;SUBSTITUTE(G1850,":","")</f>
        <v>Debt - Simple amortizing debt</v>
      </c>
      <c r="I1861" s="74"/>
      <c r="J1861" s="74"/>
      <c r="K1861" s="33">
        <f t="shared" ref="K1861:P1861" si="3153">SUMIF($4:$4,K$2,1861:1861)</f>
        <v>9087.2436578984834</v>
      </c>
      <c r="L1861" s="33">
        <f t="shared" si="3153"/>
        <v>5582.8404549065981</v>
      </c>
      <c r="M1861" s="33">
        <f t="shared" si="3153"/>
        <v>1711.480442978323</v>
      </c>
      <c r="N1861" s="33">
        <f t="shared" si="3153"/>
        <v>-4.4814818522809217E-12</v>
      </c>
      <c r="O1861" s="33">
        <f t="shared" si="3153"/>
        <v>-4.9507515637157634E-12</v>
      </c>
      <c r="P1861" s="33">
        <f t="shared" si="3153"/>
        <v>-5.4691599460922401E-12</v>
      </c>
      <c r="R1861" s="53">
        <f>S1857</f>
        <v>1000</v>
      </c>
      <c r="S1861" s="93">
        <f t="shared" ref="S1861:AX1861" si="3154">SUM(S1857:S1860)</f>
        <v>1789.4546012557425</v>
      </c>
      <c r="T1861" s="93">
        <f t="shared" si="3154"/>
        <v>2558.5986681937516</v>
      </c>
      <c r="U1861" s="93">
        <f t="shared" si="3154"/>
        <v>3307.2629463613794</v>
      </c>
      <c r="V1861" s="93">
        <f t="shared" si="3154"/>
        <v>4025.5161093908109</v>
      </c>
      <c r="W1861" s="93">
        <f t="shared" si="3154"/>
        <v>4732.9487261172899</v>
      </c>
      <c r="X1861" s="93">
        <f t="shared" si="3154"/>
        <v>5419.3872919882915</v>
      </c>
      <c r="Y1861" s="93">
        <f t="shared" si="3154"/>
        <v>6084.6568565800208</v>
      </c>
      <c r="Z1861" s="93">
        <f t="shared" si="3154"/>
        <v>6728.5810115484828</v>
      </c>
      <c r="AA1861" s="93">
        <f t="shared" si="3154"/>
        <v>7350.981878480151</v>
      </c>
      <c r="AB1861" s="93">
        <f t="shared" si="3154"/>
        <v>7951.6800966413848</v>
      </c>
      <c r="AC1861" s="93">
        <f t="shared" si="3154"/>
        <v>8530.4948106257652</v>
      </c>
      <c r="AD1861" s="93">
        <f t="shared" si="3154"/>
        <v>9087.2436578984834</v>
      </c>
      <c r="AE1861" s="93">
        <f t="shared" si="3154"/>
        <v>8808.3543011206966</v>
      </c>
      <c r="AF1861" s="93">
        <f t="shared" si="3154"/>
        <v>8527.1408663697621</v>
      </c>
      <c r="AG1861" s="93">
        <f t="shared" si="3154"/>
        <v>8243.5839863292367</v>
      </c>
      <c r="AH1861" s="93">
        <f t="shared" si="3154"/>
        <v>7957.6641322883734</v>
      </c>
      <c r="AI1861" s="93">
        <f t="shared" si="3154"/>
        <v>7669.3616127971691</v>
      </c>
      <c r="AJ1861" s="93">
        <f t="shared" si="3154"/>
        <v>7378.6565723102049</v>
      </c>
      <c r="AK1861" s="93">
        <f t="shared" si="3154"/>
        <v>7085.5289898191822</v>
      </c>
      <c r="AL1861" s="93">
        <f t="shared" si="3154"/>
        <v>6789.9586774740683</v>
      </c>
      <c r="AM1861" s="93">
        <f t="shared" si="3154"/>
        <v>6491.9252791927447</v>
      </c>
      <c r="AN1861" s="93">
        <f t="shared" si="3154"/>
        <v>6191.4082692590764</v>
      </c>
      <c r="AO1861" s="93">
        <f t="shared" si="3154"/>
        <v>5888.3869509092947</v>
      </c>
      <c r="AP1861" s="93">
        <f t="shared" si="3154"/>
        <v>5582.8404549065981</v>
      </c>
      <c r="AQ1861" s="93">
        <f t="shared" si="3154"/>
        <v>5274.7477381038789</v>
      </c>
      <c r="AR1861" s="93">
        <f t="shared" si="3154"/>
        <v>4964.0875819944704</v>
      </c>
      <c r="AS1861" s="93">
        <f t="shared" si="3154"/>
        <v>4650.8385912508165</v>
      </c>
      <c r="AT1861" s="93">
        <f t="shared" si="3154"/>
        <v>4334.9791922509658</v>
      </c>
      <c r="AU1861" s="93">
        <f t="shared" si="3154"/>
        <v>4016.4876315927831</v>
      </c>
      <c r="AV1861" s="93">
        <f t="shared" si="3154"/>
        <v>3695.3419745957822</v>
      </c>
      <c r="AW1861" s="93">
        <f t="shared" si="3154"/>
        <v>3371.5201037904731</v>
      </c>
      <c r="AX1861" s="93">
        <f t="shared" si="3154"/>
        <v>3044.9997173951197</v>
      </c>
      <c r="AY1861" s="93">
        <f t="shared" ref="AY1861:CD1861" si="3155">SUM(AY1857:AY1860)</f>
        <v>2715.7583277798049</v>
      </c>
      <c r="AZ1861" s="93">
        <f t="shared" si="3155"/>
        <v>2383.7732599176957</v>
      </c>
      <c r="BA1861" s="93">
        <f t="shared" si="3155"/>
        <v>2049.0216498234022</v>
      </c>
      <c r="BB1861" s="93">
        <f t="shared" si="3155"/>
        <v>1711.480442978323</v>
      </c>
      <c r="BC1861" s="93">
        <f t="shared" si="3155"/>
        <v>1430.2829025982371</v>
      </c>
      <c r="BD1861" s="93">
        <f t="shared" si="3155"/>
        <v>1173.6313720431817</v>
      </c>
      <c r="BE1861" s="93">
        <f t="shared" si="3155"/>
        <v>941.730401395032</v>
      </c>
      <c r="BF1861" s="93">
        <f t="shared" si="3155"/>
        <v>734.4635734477406</v>
      </c>
      <c r="BG1861" s="93">
        <f t="shared" si="3155"/>
        <v>552.358844595753</v>
      </c>
      <c r="BH1861" s="93">
        <f t="shared" si="3155"/>
        <v>395.62589899819682</v>
      </c>
      <c r="BI1861" s="93">
        <f t="shared" si="3155"/>
        <v>264.47616818219228</v>
      </c>
      <c r="BJ1861" s="93">
        <f t="shared" si="3155"/>
        <v>159.12284560425226</v>
      </c>
      <c r="BK1861" s="93">
        <f t="shared" si="3155"/>
        <v>79.780901333027316</v>
      </c>
      <c r="BL1861" s="93">
        <f t="shared" si="3155"/>
        <v>26.667096854406736</v>
      </c>
      <c r="BM1861" s="93">
        <f t="shared" si="3155"/>
        <v>-4.4444448121794267E-12</v>
      </c>
      <c r="BN1861" s="93">
        <f t="shared" si="3155"/>
        <v>-4.4814818522809217E-12</v>
      </c>
      <c r="BO1861" s="93">
        <f t="shared" si="3155"/>
        <v>-4.5188275343832624E-12</v>
      </c>
      <c r="BP1861" s="93">
        <f t="shared" si="3155"/>
        <v>-4.5564844305031233E-12</v>
      </c>
      <c r="BQ1861" s="93">
        <f t="shared" si="3155"/>
        <v>-4.5944551340906497E-12</v>
      </c>
      <c r="BR1861" s="93">
        <f t="shared" si="3155"/>
        <v>-4.632742260208072E-12</v>
      </c>
      <c r="BS1861" s="93">
        <f t="shared" si="3155"/>
        <v>-4.6713484457098057E-12</v>
      </c>
      <c r="BT1861" s="93">
        <f t="shared" si="3155"/>
        <v>-4.710276349424054E-12</v>
      </c>
      <c r="BU1861" s="93">
        <f t="shared" si="3155"/>
        <v>-4.7495286523359208E-12</v>
      </c>
      <c r="BV1861" s="93">
        <f t="shared" si="3155"/>
        <v>-4.7891080577720534E-12</v>
      </c>
      <c r="BW1861" s="93">
        <f t="shared" si="3155"/>
        <v>-4.8290172915868203E-12</v>
      </c>
      <c r="BX1861" s="93">
        <f t="shared" si="3155"/>
        <v>-4.869259102350044E-12</v>
      </c>
      <c r="BY1861" s="93">
        <f t="shared" si="3155"/>
        <v>-4.9098362615362945E-12</v>
      </c>
      <c r="BZ1861" s="93">
        <f t="shared" si="3155"/>
        <v>-4.9507515637157634E-12</v>
      </c>
      <c r="CA1861" s="93">
        <f t="shared" si="3155"/>
        <v>-4.9920078267467278E-12</v>
      </c>
      <c r="CB1861" s="93">
        <f t="shared" si="3155"/>
        <v>-5.0336078919696171E-12</v>
      </c>
      <c r="CC1861" s="93">
        <f t="shared" si="3155"/>
        <v>-5.0755546244026976E-12</v>
      </c>
      <c r="CD1861" s="93">
        <f t="shared" si="3155"/>
        <v>-5.117850912939387E-12</v>
      </c>
      <c r="CE1861" s="93">
        <f t="shared" ref="CE1861:CL1861" si="3156">SUM(CE1857:CE1860)</f>
        <v>-5.1604996705472156E-12</v>
      </c>
      <c r="CF1861" s="93">
        <f t="shared" si="3156"/>
        <v>-5.203503834468442E-12</v>
      </c>
      <c r="CG1861" s="93">
        <f t="shared" si="3156"/>
        <v>-5.2468663664223456E-12</v>
      </c>
      <c r="CH1861" s="93">
        <f t="shared" si="3156"/>
        <v>-5.2905902528091984E-12</v>
      </c>
      <c r="CI1861" s="93">
        <f t="shared" si="3156"/>
        <v>-5.334678504915942E-12</v>
      </c>
      <c r="CJ1861" s="93">
        <f t="shared" si="3156"/>
        <v>-5.3791341591235747E-12</v>
      </c>
      <c r="CK1861" s="93">
        <f t="shared" si="3156"/>
        <v>-5.4239602771162713E-12</v>
      </c>
      <c r="CL1861" s="93">
        <f t="shared" si="3156"/>
        <v>-5.4691599460922401E-12</v>
      </c>
      <c r="CN1861" s="74"/>
      <c r="CO1861" s="93">
        <f t="shared" ref="CO1861:DL1861" si="3157">SUM(CO1857:CO1860)</f>
        <v>0</v>
      </c>
      <c r="CP1861" s="93">
        <f t="shared" si="3157"/>
        <v>0</v>
      </c>
      <c r="CQ1861" s="93">
        <f t="shared" si="3157"/>
        <v>0</v>
      </c>
      <c r="CR1861" s="93">
        <f t="shared" si="3157"/>
        <v>0</v>
      </c>
      <c r="CS1861" s="93">
        <f t="shared" si="3157"/>
        <v>0</v>
      </c>
      <c r="CT1861" s="93">
        <f t="shared" si="3157"/>
        <v>0</v>
      </c>
      <c r="CU1861" s="93">
        <f t="shared" si="3157"/>
        <v>0</v>
      </c>
      <c r="CV1861" s="93">
        <f t="shared" si="3157"/>
        <v>0</v>
      </c>
      <c r="CW1861" s="93">
        <f t="shared" si="3157"/>
        <v>0</v>
      </c>
      <c r="CX1861" s="93">
        <f t="shared" si="3157"/>
        <v>0</v>
      </c>
      <c r="CY1861" s="93">
        <f t="shared" si="3157"/>
        <v>0</v>
      </c>
      <c r="CZ1861" s="93">
        <f t="shared" si="3157"/>
        <v>0</v>
      </c>
      <c r="DA1861" s="93">
        <f t="shared" si="3157"/>
        <v>0</v>
      </c>
      <c r="DB1861" s="93">
        <f t="shared" si="3157"/>
        <v>0</v>
      </c>
      <c r="DC1861" s="93">
        <f t="shared" si="3157"/>
        <v>0</v>
      </c>
      <c r="DD1861" s="93">
        <f t="shared" si="3157"/>
        <v>0</v>
      </c>
      <c r="DE1861" s="93">
        <f t="shared" si="3157"/>
        <v>0</v>
      </c>
      <c r="DF1861" s="93">
        <f t="shared" si="3157"/>
        <v>0</v>
      </c>
      <c r="DG1861" s="93">
        <f t="shared" si="3157"/>
        <v>0</v>
      </c>
      <c r="DH1861" s="93">
        <f t="shared" si="3157"/>
        <v>0</v>
      </c>
      <c r="DI1861" s="93">
        <f t="shared" si="3157"/>
        <v>0</v>
      </c>
      <c r="DJ1861" s="93">
        <f t="shared" si="3157"/>
        <v>0</v>
      </c>
      <c r="DK1861" s="93">
        <f t="shared" si="3157"/>
        <v>0</v>
      </c>
      <c r="DL1861" s="93">
        <f t="shared" si="3157"/>
        <v>0</v>
      </c>
    </row>
    <row r="1862" spans="1:116" x14ac:dyDescent="0.4">
      <c r="A1862" s="98"/>
      <c r="B1862" s="59"/>
      <c r="C1862" s="59"/>
      <c r="D1862" t="s">
        <v>426</v>
      </c>
      <c r="E1862" t="str">
        <f t="shared" si="3140"/>
        <v>1862 DAMORT-F</v>
      </c>
      <c r="G1862" s="125"/>
      <c r="R1862"/>
      <c r="S1862" s="62"/>
      <c r="T1862" s="62"/>
      <c r="U1862" s="62"/>
      <c r="V1862" s="62"/>
      <c r="W1862" s="62"/>
      <c r="X1862" s="62"/>
      <c r="Y1862" s="62"/>
      <c r="Z1862" s="62"/>
      <c r="AA1862" s="62"/>
      <c r="AB1862" s="62"/>
      <c r="AC1862" s="62"/>
      <c r="AD1862" s="62"/>
      <c r="AE1862" s="62"/>
      <c r="AF1862" s="62"/>
      <c r="AG1862" s="62"/>
      <c r="AH1862" s="62"/>
      <c r="AI1862" s="62"/>
      <c r="AJ1862" s="62"/>
      <c r="AK1862" s="62"/>
      <c r="AL1862" s="62"/>
      <c r="AM1862" s="62"/>
      <c r="AN1862" s="62"/>
      <c r="AO1862" s="62"/>
      <c r="AP1862" s="62"/>
      <c r="AQ1862" s="62"/>
      <c r="AR1862" s="62"/>
      <c r="AS1862" s="62"/>
      <c r="AT1862" s="62"/>
      <c r="AU1862" s="62"/>
      <c r="AV1862" s="62"/>
      <c r="AW1862" s="62"/>
      <c r="AX1862" s="62"/>
      <c r="AY1862" s="62"/>
      <c r="AZ1862" s="62"/>
      <c r="BA1862" s="62"/>
      <c r="BB1862" s="62"/>
      <c r="BC1862" s="62"/>
      <c r="BD1862" s="62"/>
      <c r="BE1862" s="62"/>
      <c r="BF1862" s="62"/>
      <c r="BG1862" s="62"/>
      <c r="BH1862" s="62"/>
      <c r="BI1862" s="62"/>
      <c r="BJ1862" s="62"/>
      <c r="BK1862" s="62"/>
      <c r="BL1862" s="62"/>
      <c r="BM1862" s="62"/>
      <c r="BN1862" s="62"/>
      <c r="BO1862" s="62"/>
      <c r="BP1862" s="62"/>
      <c r="BQ1862" s="62"/>
      <c r="BR1862" s="62"/>
      <c r="BS1862" s="62"/>
      <c r="BT1862" s="62"/>
      <c r="BU1862" s="62"/>
      <c r="BV1862" s="62"/>
      <c r="BW1862" s="62"/>
      <c r="BX1862" s="62"/>
      <c r="BY1862" s="62"/>
      <c r="BZ1862" s="62"/>
      <c r="CA1862" s="62"/>
      <c r="CB1862" s="62"/>
      <c r="CC1862" s="62"/>
      <c r="CD1862" s="62"/>
      <c r="CE1862" s="62"/>
      <c r="CF1862" s="62"/>
      <c r="CG1862" s="62"/>
      <c r="CH1862" s="62"/>
      <c r="CI1862" s="62"/>
      <c r="CJ1862" s="62"/>
      <c r="CK1862" s="62"/>
      <c r="CL1862" s="62"/>
      <c r="CO1862" s="62"/>
      <c r="CP1862" s="62"/>
      <c r="CQ1862" s="62"/>
      <c r="CR1862" s="62"/>
      <c r="CS1862" s="62"/>
      <c r="CT1862" s="62"/>
      <c r="CU1862" s="62"/>
      <c r="CV1862" s="62"/>
      <c r="CW1862" s="62"/>
      <c r="CX1862" s="62"/>
      <c r="CY1862" s="62"/>
      <c r="CZ1862" s="62"/>
      <c r="DA1862" s="62"/>
      <c r="DB1862" s="62"/>
      <c r="DC1862" s="62"/>
      <c r="DD1862" s="62"/>
      <c r="DE1862" s="62"/>
      <c r="DF1862" s="62"/>
      <c r="DG1862" s="62"/>
      <c r="DH1862" s="62"/>
      <c r="DI1862" s="62"/>
      <c r="DJ1862" s="62"/>
      <c r="DK1862" s="62"/>
      <c r="DL1862" s="62"/>
    </row>
    <row r="1863" spans="1:116" x14ac:dyDescent="0.4">
      <c r="A1863" s="98"/>
      <c r="B1863" s="57"/>
      <c r="C1863" t="s">
        <v>228</v>
      </c>
      <c r="D1863" t="s">
        <v>426</v>
      </c>
      <c r="E1863" t="str">
        <f t="shared" si="3140"/>
        <v>1863 DAMORT-F</v>
      </c>
      <c r="F1863" s="27"/>
      <c r="G1863" s="126" t="str">
        <f>"Interest expense - "&amp;SUBSTITUTE(G1850,":","")</f>
        <v>Interest expense - Simple amortizing debt</v>
      </c>
      <c r="J1863" s="93">
        <f>SUMIF($5:$5,I$2,1861:1861)</f>
        <v>0</v>
      </c>
      <c r="K1863" s="28">
        <f t="shared" ref="K1863:P1863" si="3158">SUMIF($3:$3,K$2,1863:1863)</f>
        <v>-578.91302497652555</v>
      </c>
      <c r="L1863" s="28">
        <f t="shared" si="3158"/>
        <v>-750.99344413140238</v>
      </c>
      <c r="M1863" s="28">
        <f t="shared" si="3158"/>
        <v>-384.03663519501487</v>
      </c>
      <c r="N1863" s="28">
        <f t="shared" si="3158"/>
        <v>-62.246837066919504</v>
      </c>
      <c r="O1863" s="28">
        <f t="shared" si="3158"/>
        <v>4.692697114348419E-13</v>
      </c>
      <c r="P1863" s="28">
        <f t="shared" si="3158"/>
        <v>5.1840838237647649E-13</v>
      </c>
      <c r="R1863" s="27"/>
      <c r="S1863" s="93">
        <f t="shared" ref="S1863:AX1863" si="3159">-SUM(S1857:S1859)*$H1853/12</f>
        <v>-15.27777777777778</v>
      </c>
      <c r="T1863" s="93">
        <f t="shared" si="3159"/>
        <v>-21.856566121575636</v>
      </c>
      <c r="U1863" s="93">
        <f t="shared" si="3159"/>
        <v>-28.266100012725712</v>
      </c>
      <c r="V1863" s="93">
        <f t="shared" si="3159"/>
        <v>-34.421635664122604</v>
      </c>
      <c r="W1863" s="93">
        <f t="shared" si="3159"/>
        <v>-40.4904120227012</v>
      </c>
      <c r="X1863" s="93">
        <f t="shared" si="3159"/>
        <v>-46.385683828755191</v>
      </c>
      <c r="Y1863" s="93">
        <f t="shared" si="3159"/>
        <v>-52.106005211013546</v>
      </c>
      <c r="Z1863" s="93">
        <f t="shared" si="3159"/>
        <v>-57.649918249277952</v>
      </c>
      <c r="AA1863" s="93">
        <f t="shared" si="3159"/>
        <v>-63.015952874015134</v>
      </c>
      <c r="AB1863" s="93">
        <f t="shared" si="3159"/>
        <v>-68.20262676511237</v>
      </c>
      <c r="AC1863" s="93">
        <f t="shared" si="3159"/>
        <v>-73.208445249789335</v>
      </c>
      <c r="AD1863" s="93">
        <f t="shared" si="3159"/>
        <v>-78.03190119965916</v>
      </c>
      <c r="AE1863" s="93">
        <f t="shared" si="3159"/>
        <v>-75.727030482487365</v>
      </c>
      <c r="AF1863" s="93">
        <f t="shared" si="3159"/>
        <v>-73.402952509339144</v>
      </c>
      <c r="AG1863" s="93">
        <f t="shared" si="3159"/>
        <v>-71.059507219748028</v>
      </c>
      <c r="AH1863" s="93">
        <f t="shared" si="3159"/>
        <v>-68.696533219410313</v>
      </c>
      <c r="AI1863" s="93">
        <f t="shared" si="3159"/>
        <v>-66.313867769069773</v>
      </c>
      <c r="AJ1863" s="93">
        <f t="shared" si="3159"/>
        <v>-63.911346773309752</v>
      </c>
      <c r="AK1863" s="93">
        <f t="shared" si="3159"/>
        <v>-61.488804769251715</v>
      </c>
      <c r="AL1863" s="93">
        <f t="shared" si="3159"/>
        <v>-59.046074915159856</v>
      </c>
      <c r="AM1863" s="93">
        <f t="shared" si="3159"/>
        <v>-56.582988978950574</v>
      </c>
      <c r="AN1863" s="93">
        <f t="shared" si="3159"/>
        <v>-54.099377326606209</v>
      </c>
      <c r="AO1863" s="93">
        <f t="shared" si="3159"/>
        <v>-51.595068910492309</v>
      </c>
      <c r="AP1863" s="93">
        <f t="shared" si="3159"/>
        <v>-49.06989125757746</v>
      </c>
      <c r="AQ1863" s="93">
        <f t="shared" si="3159"/>
        <v>-46.523670457554992</v>
      </c>
      <c r="AR1863" s="93">
        <f t="shared" si="3159"/>
        <v>-43.956231150865655</v>
      </c>
      <c r="AS1863" s="93">
        <f t="shared" si="3159"/>
        <v>-41.367396516620587</v>
      </c>
      <c r="AT1863" s="93">
        <f t="shared" si="3159"/>
        <v>-38.756988260423476</v>
      </c>
      <c r="AU1863" s="93">
        <f t="shared" si="3159"/>
        <v>-36.124826602091382</v>
      </c>
      <c r="AV1863" s="93">
        <f t="shared" si="3159"/>
        <v>-33.470730263273197</v>
      </c>
      <c r="AW1863" s="93">
        <f t="shared" si="3159"/>
        <v>-30.794516454964853</v>
      </c>
      <c r="AX1863" s="93">
        <f t="shared" si="3159"/>
        <v>-28.096000864920612</v>
      </c>
      <c r="AY1863" s="93">
        <f t="shared" ref="AY1863:CD1863" si="3160">-SUM(AY1857:AY1859)*$H1853/12</f>
        <v>-25.374997644959333</v>
      </c>
      <c r="AZ1863" s="93">
        <f t="shared" si="3160"/>
        <v>-22.631319398165044</v>
      </c>
      <c r="BA1863" s="93">
        <f t="shared" si="3160"/>
        <v>-19.864777165980797</v>
      </c>
      <c r="BB1863" s="93">
        <f t="shared" si="3160"/>
        <v>-17.075180415195018</v>
      </c>
      <c r="BC1863" s="93">
        <f t="shared" si="3160"/>
        <v>-14.262337024819359</v>
      </c>
      <c r="BD1863" s="93">
        <f t="shared" si="3160"/>
        <v>-11.919024188318643</v>
      </c>
      <c r="BE1863" s="93">
        <f t="shared" si="3160"/>
        <v>-9.7802614336931821</v>
      </c>
      <c r="BF1863" s="93">
        <f t="shared" si="3160"/>
        <v>-7.8477533449586003</v>
      </c>
      <c r="BG1863" s="93">
        <f t="shared" si="3160"/>
        <v>-6.1205297787311714</v>
      </c>
      <c r="BH1863" s="93">
        <f t="shared" si="3160"/>
        <v>-4.6029903716312752</v>
      </c>
      <c r="BI1863" s="93">
        <f t="shared" si="3160"/>
        <v>-3.2968824916516404</v>
      </c>
      <c r="BJ1863" s="93">
        <f t="shared" si="3160"/>
        <v>-2.2039680681849361</v>
      </c>
      <c r="BK1863" s="93">
        <f t="shared" si="3160"/>
        <v>-1.3260237133687689</v>
      </c>
      <c r="BL1863" s="93">
        <f t="shared" si="3160"/>
        <v>-0.6648408444418944</v>
      </c>
      <c r="BM1863" s="93">
        <f t="shared" si="3160"/>
        <v>-0.22222580712005616</v>
      </c>
      <c r="BN1863" s="93">
        <f t="shared" si="3160"/>
        <v>3.7037040101495225E-14</v>
      </c>
      <c r="BO1863" s="93">
        <f t="shared" si="3160"/>
        <v>3.7345682102341015E-14</v>
      </c>
      <c r="BP1863" s="93">
        <f t="shared" si="3160"/>
        <v>3.7656896119860521E-14</v>
      </c>
      <c r="BQ1863" s="93">
        <f t="shared" si="3160"/>
        <v>3.7970703587526027E-14</v>
      </c>
      <c r="BR1863" s="93">
        <f t="shared" si="3160"/>
        <v>3.8287126117422085E-14</v>
      </c>
      <c r="BS1863" s="93">
        <f t="shared" si="3160"/>
        <v>3.8606185501733936E-14</v>
      </c>
      <c r="BT1863" s="93">
        <f t="shared" si="3160"/>
        <v>3.8927903714248387E-14</v>
      </c>
      <c r="BU1863" s="93">
        <f t="shared" si="3160"/>
        <v>3.925230291186712E-14</v>
      </c>
      <c r="BV1863" s="93">
        <f t="shared" si="3160"/>
        <v>3.9579405436132669E-14</v>
      </c>
      <c r="BW1863" s="93">
        <f t="shared" si="3160"/>
        <v>3.9909233814767113E-14</v>
      </c>
      <c r="BX1863" s="93">
        <f t="shared" si="3160"/>
        <v>4.0241810763223503E-14</v>
      </c>
      <c r="BY1863" s="93">
        <f t="shared" si="3160"/>
        <v>4.0577159186250365E-14</v>
      </c>
      <c r="BZ1863" s="93">
        <f t="shared" si="3160"/>
        <v>4.0915302179469123E-14</v>
      </c>
      <c r="CA1863" s="93">
        <f t="shared" si="3160"/>
        <v>4.1256263030964693E-14</v>
      </c>
      <c r="CB1863" s="93">
        <f t="shared" si="3160"/>
        <v>4.16000652228894E-14</v>
      </c>
      <c r="CC1863" s="93">
        <f t="shared" si="3160"/>
        <v>4.1946732433080146E-14</v>
      </c>
      <c r="CD1863" s="93">
        <f t="shared" si="3160"/>
        <v>4.2296288536689147E-14</v>
      </c>
      <c r="CE1863" s="93">
        <f t="shared" ref="CE1863:CL1863" si="3161">-SUM(CE1857:CE1859)*$H1853/12</f>
        <v>4.2648757607828223E-14</v>
      </c>
      <c r="CF1863" s="93">
        <f t="shared" si="3161"/>
        <v>4.30041639212268E-14</v>
      </c>
      <c r="CG1863" s="93">
        <f t="shared" si="3161"/>
        <v>4.3362531953903686E-14</v>
      </c>
      <c r="CH1863" s="93">
        <f t="shared" si="3161"/>
        <v>4.3723886386852879E-14</v>
      </c>
      <c r="CI1863" s="93">
        <f t="shared" si="3161"/>
        <v>4.4088252106743316E-14</v>
      </c>
      <c r="CJ1863" s="93">
        <f t="shared" si="3161"/>
        <v>4.4455654207632848E-14</v>
      </c>
      <c r="CK1863" s="93">
        <f t="shared" si="3161"/>
        <v>4.4826117992696456E-14</v>
      </c>
      <c r="CL1863" s="93">
        <f t="shared" si="3161"/>
        <v>4.5199668975968926E-14</v>
      </c>
      <c r="CN1863" s="93">
        <f>SUMIF($5:$5,CN$2,1861:1861)</f>
        <v>0</v>
      </c>
      <c r="CO1863" s="93">
        <f t="shared" ref="CO1863:CX1863" si="3162">-SUM(CO1857:CO1859)*$H1853/CO$5</f>
        <v>0</v>
      </c>
      <c r="CP1863" s="93">
        <f t="shared" si="3162"/>
        <v>0</v>
      </c>
      <c r="CQ1863" s="93">
        <f t="shared" si="3162"/>
        <v>0</v>
      </c>
      <c r="CR1863" s="93">
        <f t="shared" si="3162"/>
        <v>0</v>
      </c>
      <c r="CS1863" s="93">
        <f t="shared" si="3162"/>
        <v>0</v>
      </c>
      <c r="CT1863" s="93">
        <f t="shared" si="3162"/>
        <v>0</v>
      </c>
      <c r="CU1863" s="93">
        <f t="shared" si="3162"/>
        <v>0</v>
      </c>
      <c r="CV1863" s="93">
        <f t="shared" si="3162"/>
        <v>0</v>
      </c>
      <c r="CW1863" s="93">
        <f t="shared" si="3162"/>
        <v>0</v>
      </c>
      <c r="CX1863" s="93">
        <f t="shared" si="3162"/>
        <v>0</v>
      </c>
      <c r="CY1863" s="93">
        <f>-SUM(CY1857:CY1859)*$H1853/CL$5</f>
        <v>0</v>
      </c>
      <c r="CZ1863" s="93">
        <f t="shared" ref="CZ1863:DL1863" si="3163">-SUM(CZ1857:CZ1859)*$H1853/CZ$5</f>
        <v>0</v>
      </c>
      <c r="DA1863" s="93">
        <f t="shared" si="3163"/>
        <v>0</v>
      </c>
      <c r="DB1863" s="93">
        <f t="shared" si="3163"/>
        <v>0</v>
      </c>
      <c r="DC1863" s="93">
        <f t="shared" si="3163"/>
        <v>0</v>
      </c>
      <c r="DD1863" s="93">
        <f t="shared" si="3163"/>
        <v>0</v>
      </c>
      <c r="DE1863" s="93">
        <f t="shared" si="3163"/>
        <v>0</v>
      </c>
      <c r="DF1863" s="93">
        <f t="shared" si="3163"/>
        <v>0</v>
      </c>
      <c r="DG1863" s="93">
        <f t="shared" si="3163"/>
        <v>0</v>
      </c>
      <c r="DH1863" s="93">
        <f t="shared" si="3163"/>
        <v>0</v>
      </c>
      <c r="DI1863" s="93">
        <f t="shared" si="3163"/>
        <v>0</v>
      </c>
      <c r="DJ1863" s="93">
        <f t="shared" si="3163"/>
        <v>0</v>
      </c>
      <c r="DK1863" s="93">
        <f t="shared" si="3163"/>
        <v>0</v>
      </c>
      <c r="DL1863" s="93">
        <f t="shared" si="3163"/>
        <v>0</v>
      </c>
    </row>
    <row r="1864" spans="1:116" x14ac:dyDescent="0.4">
      <c r="A1864" s="99"/>
      <c r="B1864" s="57" t="s">
        <v>244</v>
      </c>
      <c r="C1864" s="57"/>
      <c r="D1864" t="s">
        <v>426</v>
      </c>
      <c r="E1864" t="str">
        <f t="shared" si="3140"/>
        <v>1864 DAMORT-F</v>
      </c>
      <c r="G1864" s="125"/>
      <c r="R1864"/>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c r="AR1864" s="1"/>
      <c r="AS1864" s="1"/>
      <c r="AT1864" s="1"/>
      <c r="AU1864" s="1"/>
      <c r="AV1864" s="1"/>
      <c r="AW1864" s="1"/>
      <c r="AX1864" s="1"/>
      <c r="AY1864" s="1"/>
      <c r="AZ1864" s="1"/>
      <c r="BA1864" s="1"/>
      <c r="BB1864" s="1"/>
      <c r="BC1864" s="1"/>
      <c r="BD1864" s="1"/>
      <c r="BE1864" s="1"/>
      <c r="BF1864" s="1"/>
      <c r="BG1864" s="1"/>
      <c r="BH1864" s="1"/>
      <c r="BI1864" s="1"/>
      <c r="BJ1864" s="1"/>
      <c r="BK1864" s="1"/>
      <c r="BL1864" s="1"/>
      <c r="BM1864" s="1"/>
      <c r="BN1864" s="1"/>
      <c r="BO1864" s="1"/>
      <c r="BP1864" s="1"/>
      <c r="BQ1864" s="1"/>
      <c r="BR1864" s="1"/>
      <c r="BS1864" s="1"/>
      <c r="BT1864" s="1"/>
      <c r="BU1864" s="1"/>
      <c r="BV1864" s="1"/>
      <c r="BW1864" s="1"/>
      <c r="BX1864" s="1"/>
      <c r="BY1864" s="1"/>
      <c r="BZ1864" s="1"/>
      <c r="CA1864" s="1"/>
      <c r="CB1864" s="1"/>
      <c r="CC1864" s="1"/>
      <c r="CD1864" s="1"/>
      <c r="CE1864" s="1"/>
      <c r="CF1864" s="1"/>
      <c r="CG1864" s="1"/>
      <c r="CH1864" s="1"/>
      <c r="CI1864" s="1"/>
      <c r="CJ1864" s="1"/>
      <c r="CK1864" s="1"/>
      <c r="CL1864" s="1"/>
      <c r="CO1864" s="1"/>
      <c r="CP1864" s="1"/>
      <c r="CQ1864" s="1"/>
      <c r="CR1864" s="1"/>
      <c r="CS1864" s="1"/>
      <c r="CT1864" s="1"/>
      <c r="CU1864" s="1"/>
      <c r="CV1864" s="1"/>
      <c r="CW1864" s="1"/>
      <c r="CX1864" s="1"/>
      <c r="CY1864" s="1"/>
      <c r="CZ1864" s="1"/>
      <c r="DA1864" s="1"/>
      <c r="DB1864" s="1"/>
      <c r="DC1864" s="1"/>
      <c r="DD1864" s="1"/>
      <c r="DE1864" s="1"/>
      <c r="DF1864" s="1"/>
      <c r="DG1864" s="1"/>
      <c r="DH1864" s="1"/>
      <c r="DI1864" s="1"/>
      <c r="DJ1864" s="1"/>
      <c r="DK1864" s="1"/>
      <c r="DL1864" s="1"/>
    </row>
    <row r="1865" spans="1:116" x14ac:dyDescent="0.4">
      <c r="A1865" s="99"/>
      <c r="B1865" s="57"/>
      <c r="C1865" s="57"/>
      <c r="D1865" t="s">
        <v>426</v>
      </c>
      <c r="E1865" t="str">
        <f t="shared" si="3140"/>
        <v>1865 DAMORT-F</v>
      </c>
      <c r="G1865" s="95" t="s">
        <v>291</v>
      </c>
      <c r="R1865"/>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c r="AR1865" s="1"/>
      <c r="AS1865" s="1"/>
      <c r="AT1865" s="1"/>
      <c r="AU1865" s="1"/>
      <c r="AV1865" s="1"/>
      <c r="AW1865" s="1"/>
      <c r="AX1865" s="1"/>
      <c r="AY1865" s="1"/>
      <c r="AZ1865" s="1"/>
      <c r="BA1865" s="1"/>
      <c r="BB1865" s="1"/>
      <c r="BC1865" s="1"/>
      <c r="BD1865" s="1"/>
      <c r="BE1865" s="1"/>
      <c r="BF1865" s="1"/>
      <c r="BG1865" s="1"/>
      <c r="BH1865" s="1"/>
      <c r="BI1865" s="1"/>
      <c r="BJ1865" s="1"/>
      <c r="BK1865" s="1"/>
      <c r="BL1865" s="1"/>
      <c r="BM1865" s="1"/>
      <c r="BN1865" s="1"/>
      <c r="BO1865" s="1"/>
      <c r="BP1865" s="1"/>
      <c r="BQ1865" s="1"/>
      <c r="BR1865" s="1"/>
      <c r="BS1865" s="1"/>
      <c r="BT1865" s="1"/>
      <c r="BU1865" s="1"/>
      <c r="BV1865" s="1"/>
      <c r="BW1865" s="1"/>
      <c r="BX1865" s="1"/>
      <c r="BY1865" s="1"/>
      <c r="BZ1865" s="1"/>
      <c r="CA1865" s="1"/>
      <c r="CB1865" s="1"/>
      <c r="CC1865" s="1"/>
      <c r="CD1865" s="1"/>
      <c r="CE1865" s="1"/>
      <c r="CF1865" s="1"/>
      <c r="CG1865" s="1"/>
      <c r="CH1865" s="1"/>
      <c r="CI1865" s="1"/>
      <c r="CJ1865" s="1"/>
      <c r="CK1865" s="1"/>
      <c r="CL1865" s="1"/>
      <c r="CO1865" s="1"/>
      <c r="CP1865" s="1"/>
      <c r="CQ1865" s="1"/>
      <c r="CR1865" s="1"/>
      <c r="CS1865" s="1"/>
      <c r="CT1865" s="1"/>
      <c r="CU1865" s="1"/>
      <c r="CV1865" s="1"/>
      <c r="CW1865" s="1"/>
      <c r="CX1865" s="1"/>
      <c r="CY1865" s="1"/>
      <c r="CZ1865" s="1"/>
      <c r="DA1865" s="1"/>
      <c r="DB1865" s="1"/>
      <c r="DC1865" s="1"/>
      <c r="DD1865" s="1"/>
      <c r="DE1865" s="1"/>
      <c r="DF1865" s="1"/>
      <c r="DG1865" s="1"/>
      <c r="DH1865" s="1"/>
      <c r="DI1865" s="1"/>
      <c r="DJ1865" s="1"/>
      <c r="DK1865" s="1"/>
      <c r="DL1865" s="1"/>
    </row>
    <row r="1866" spans="1:116" x14ac:dyDescent="0.4">
      <c r="A1866" s="99"/>
      <c r="B1866" s="57"/>
      <c r="C1866" s="57"/>
      <c r="D1866" t="s">
        <v>426</v>
      </c>
      <c r="E1866" t="str">
        <f t="shared" si="3140"/>
        <v>1866 DAMORT-F</v>
      </c>
      <c r="G1866" s="158" t="s">
        <v>292</v>
      </c>
      <c r="J1866" s="81">
        <f>SUMIF($5:$5,I$2,1864:1864)</f>
        <v>0</v>
      </c>
      <c r="K1866" s="37">
        <f t="shared" ref="K1866:P1866" si="3164">SUMIF($3:$3,K$2,1866:1866)</f>
        <v>-354.61638726027405</v>
      </c>
      <c r="L1866" s="37">
        <f t="shared" si="3164"/>
        <v>0</v>
      </c>
      <c r="M1866" s="37">
        <f t="shared" si="3164"/>
        <v>0</v>
      </c>
      <c r="N1866" s="37">
        <f t="shared" si="3164"/>
        <v>0</v>
      </c>
      <c r="O1866" s="37">
        <f t="shared" si="3164"/>
        <v>0</v>
      </c>
      <c r="P1866" s="37">
        <f t="shared" si="3164"/>
        <v>0</v>
      </c>
      <c r="R1866" s="53"/>
      <c r="S1866" s="94">
        <f>+PMT($H1853/12,$H1852,S1858+S1859+S1857,0)</f>
        <v>-59.156509855368732</v>
      </c>
      <c r="T1866" s="94">
        <f t="shared" ref="T1866:AY1866" si="3165">+PMT($H1853/12,$H1852,T1858+T1859,0)</f>
        <v>-26.889322661531239</v>
      </c>
      <c r="U1866" s="94">
        <f t="shared" si="3165"/>
        <v>-26.889322661531239</v>
      </c>
      <c r="V1866" s="94">
        <f t="shared" si="3165"/>
        <v>-26.566650789592863</v>
      </c>
      <c r="W1866" s="94">
        <f t="shared" si="3165"/>
        <v>-26.889322661531239</v>
      </c>
      <c r="X1866" s="94">
        <f t="shared" si="3165"/>
        <v>-26.889322661531239</v>
      </c>
      <c r="Y1866" s="94">
        <f t="shared" si="3165"/>
        <v>-26.889322661531239</v>
      </c>
      <c r="Z1866" s="94">
        <f t="shared" si="3165"/>
        <v>-26.889322661531239</v>
      </c>
      <c r="AA1866" s="94">
        <f t="shared" si="3165"/>
        <v>-26.889322661531239</v>
      </c>
      <c r="AB1866" s="94">
        <f t="shared" si="3165"/>
        <v>-26.889322661531239</v>
      </c>
      <c r="AC1866" s="94">
        <f t="shared" si="3165"/>
        <v>-26.889322661531239</v>
      </c>
      <c r="AD1866" s="94">
        <f t="shared" si="3165"/>
        <v>-26.889322661531239</v>
      </c>
      <c r="AE1866" s="94">
        <f t="shared" si="3165"/>
        <v>0</v>
      </c>
      <c r="AF1866" s="94">
        <f t="shared" si="3165"/>
        <v>0</v>
      </c>
      <c r="AG1866" s="94">
        <f t="shared" si="3165"/>
        <v>0</v>
      </c>
      <c r="AH1866" s="94">
        <f t="shared" si="3165"/>
        <v>0</v>
      </c>
      <c r="AI1866" s="94">
        <f t="shared" si="3165"/>
        <v>0</v>
      </c>
      <c r="AJ1866" s="94">
        <f t="shared" si="3165"/>
        <v>0</v>
      </c>
      <c r="AK1866" s="94">
        <f t="shared" si="3165"/>
        <v>0</v>
      </c>
      <c r="AL1866" s="94">
        <f t="shared" si="3165"/>
        <v>0</v>
      </c>
      <c r="AM1866" s="94">
        <f t="shared" si="3165"/>
        <v>0</v>
      </c>
      <c r="AN1866" s="94">
        <f t="shared" si="3165"/>
        <v>0</v>
      </c>
      <c r="AO1866" s="94">
        <f t="shared" si="3165"/>
        <v>0</v>
      </c>
      <c r="AP1866" s="94">
        <f t="shared" si="3165"/>
        <v>0</v>
      </c>
      <c r="AQ1866" s="94">
        <f t="shared" si="3165"/>
        <v>0</v>
      </c>
      <c r="AR1866" s="94">
        <f t="shared" si="3165"/>
        <v>0</v>
      </c>
      <c r="AS1866" s="94">
        <f t="shared" si="3165"/>
        <v>0</v>
      </c>
      <c r="AT1866" s="94">
        <f t="shared" si="3165"/>
        <v>0</v>
      </c>
      <c r="AU1866" s="94">
        <f t="shared" si="3165"/>
        <v>0</v>
      </c>
      <c r="AV1866" s="94">
        <f t="shared" si="3165"/>
        <v>0</v>
      </c>
      <c r="AW1866" s="94">
        <f t="shared" si="3165"/>
        <v>0</v>
      </c>
      <c r="AX1866" s="94">
        <f t="shared" si="3165"/>
        <v>0</v>
      </c>
      <c r="AY1866" s="94">
        <f t="shared" si="3165"/>
        <v>0</v>
      </c>
      <c r="AZ1866" s="94">
        <f t="shared" ref="AZ1866:CE1866" si="3166">+PMT($H1853/12,$H1852,AZ1858+AZ1859,0)</f>
        <v>0</v>
      </c>
      <c r="BA1866" s="94">
        <f t="shared" si="3166"/>
        <v>0</v>
      </c>
      <c r="BB1866" s="94">
        <f t="shared" si="3166"/>
        <v>0</v>
      </c>
      <c r="BC1866" s="94">
        <f t="shared" si="3166"/>
        <v>0</v>
      </c>
      <c r="BD1866" s="94">
        <f t="shared" si="3166"/>
        <v>0</v>
      </c>
      <c r="BE1866" s="94">
        <f t="shared" si="3166"/>
        <v>0</v>
      </c>
      <c r="BF1866" s="94">
        <f t="shared" si="3166"/>
        <v>0</v>
      </c>
      <c r="BG1866" s="94">
        <f t="shared" si="3166"/>
        <v>0</v>
      </c>
      <c r="BH1866" s="94">
        <f t="shared" si="3166"/>
        <v>0</v>
      </c>
      <c r="BI1866" s="94">
        <f t="shared" si="3166"/>
        <v>0</v>
      </c>
      <c r="BJ1866" s="94">
        <f t="shared" si="3166"/>
        <v>0</v>
      </c>
      <c r="BK1866" s="94">
        <f t="shared" si="3166"/>
        <v>0</v>
      </c>
      <c r="BL1866" s="94">
        <f t="shared" si="3166"/>
        <v>0</v>
      </c>
      <c r="BM1866" s="94">
        <f t="shared" si="3166"/>
        <v>0</v>
      </c>
      <c r="BN1866" s="94">
        <f t="shared" si="3166"/>
        <v>0</v>
      </c>
      <c r="BO1866" s="94">
        <f t="shared" si="3166"/>
        <v>0</v>
      </c>
      <c r="BP1866" s="94">
        <f t="shared" si="3166"/>
        <v>0</v>
      </c>
      <c r="BQ1866" s="94">
        <f t="shared" si="3166"/>
        <v>0</v>
      </c>
      <c r="BR1866" s="94">
        <f t="shared" si="3166"/>
        <v>0</v>
      </c>
      <c r="BS1866" s="94">
        <f t="shared" si="3166"/>
        <v>0</v>
      </c>
      <c r="BT1866" s="94">
        <f t="shared" si="3166"/>
        <v>0</v>
      </c>
      <c r="BU1866" s="94">
        <f t="shared" si="3166"/>
        <v>0</v>
      </c>
      <c r="BV1866" s="94">
        <f t="shared" si="3166"/>
        <v>0</v>
      </c>
      <c r="BW1866" s="94">
        <f t="shared" si="3166"/>
        <v>0</v>
      </c>
      <c r="BX1866" s="94">
        <f t="shared" si="3166"/>
        <v>0</v>
      </c>
      <c r="BY1866" s="94">
        <f t="shared" si="3166"/>
        <v>0</v>
      </c>
      <c r="BZ1866" s="94">
        <f t="shared" si="3166"/>
        <v>0</v>
      </c>
      <c r="CA1866" s="94">
        <f t="shared" si="3166"/>
        <v>0</v>
      </c>
      <c r="CB1866" s="94">
        <f t="shared" si="3166"/>
        <v>0</v>
      </c>
      <c r="CC1866" s="94">
        <f t="shared" si="3166"/>
        <v>0</v>
      </c>
      <c r="CD1866" s="94">
        <f t="shared" si="3166"/>
        <v>0</v>
      </c>
      <c r="CE1866" s="94">
        <f t="shared" si="3166"/>
        <v>0</v>
      </c>
      <c r="CF1866" s="94">
        <f t="shared" ref="CF1866:CL1866" si="3167">+PMT($H1853/12,$H1852,CF1858+CF1859,0)</f>
        <v>0</v>
      </c>
      <c r="CG1866" s="94">
        <f t="shared" si="3167"/>
        <v>0</v>
      </c>
      <c r="CH1866" s="94">
        <f t="shared" si="3167"/>
        <v>0</v>
      </c>
      <c r="CI1866" s="94">
        <f t="shared" si="3167"/>
        <v>0</v>
      </c>
      <c r="CJ1866" s="94">
        <f t="shared" si="3167"/>
        <v>0</v>
      </c>
      <c r="CK1866" s="94">
        <f t="shared" si="3167"/>
        <v>0</v>
      </c>
      <c r="CL1866" s="94">
        <f t="shared" si="3167"/>
        <v>0</v>
      </c>
      <c r="CN1866" s="81">
        <f>SUMIF($5:$5,CN$2,1864:1864)</f>
        <v>0</v>
      </c>
      <c r="CO1866" s="94">
        <f t="shared" ref="CO1866:CX1866" si="3168">+PMT($H1853/CO$5,$H1852,CO1858+CO1859,0)</f>
        <v>0</v>
      </c>
      <c r="CP1866" s="94">
        <f t="shared" si="3168"/>
        <v>0</v>
      </c>
      <c r="CQ1866" s="94">
        <f t="shared" si="3168"/>
        <v>0</v>
      </c>
      <c r="CR1866" s="94">
        <f t="shared" si="3168"/>
        <v>0</v>
      </c>
      <c r="CS1866" s="94">
        <f t="shared" si="3168"/>
        <v>0</v>
      </c>
      <c r="CT1866" s="94">
        <f t="shared" si="3168"/>
        <v>0</v>
      </c>
      <c r="CU1866" s="94">
        <f t="shared" si="3168"/>
        <v>0</v>
      </c>
      <c r="CV1866" s="94">
        <f t="shared" si="3168"/>
        <v>0</v>
      </c>
      <c r="CW1866" s="94">
        <f t="shared" si="3168"/>
        <v>0</v>
      </c>
      <c r="CX1866" s="94">
        <f t="shared" si="3168"/>
        <v>0</v>
      </c>
      <c r="CY1866" s="94">
        <f>+PMT($H1853/CL$5,$H1852,CY1858+CY1859,0)</f>
        <v>0</v>
      </c>
      <c r="CZ1866" s="94">
        <f t="shared" ref="CZ1866:DL1866" si="3169">+PMT($H1853/CZ$5,$H1852,CZ1858+CZ1859,0)</f>
        <v>0</v>
      </c>
      <c r="DA1866" s="94">
        <f t="shared" si="3169"/>
        <v>0</v>
      </c>
      <c r="DB1866" s="94">
        <f t="shared" si="3169"/>
        <v>0</v>
      </c>
      <c r="DC1866" s="94">
        <f t="shared" si="3169"/>
        <v>0</v>
      </c>
      <c r="DD1866" s="94">
        <f t="shared" si="3169"/>
        <v>0</v>
      </c>
      <c r="DE1866" s="94">
        <f t="shared" si="3169"/>
        <v>0</v>
      </c>
      <c r="DF1866" s="94">
        <f t="shared" si="3169"/>
        <v>0</v>
      </c>
      <c r="DG1866" s="94">
        <f t="shared" si="3169"/>
        <v>0</v>
      </c>
      <c r="DH1866" s="94">
        <f t="shared" si="3169"/>
        <v>0</v>
      </c>
      <c r="DI1866" s="94">
        <f t="shared" si="3169"/>
        <v>0</v>
      </c>
      <c r="DJ1866" s="94">
        <f t="shared" si="3169"/>
        <v>0</v>
      </c>
      <c r="DK1866" s="94">
        <f t="shared" si="3169"/>
        <v>0</v>
      </c>
      <c r="DL1866" s="94">
        <f t="shared" si="3169"/>
        <v>0</v>
      </c>
    </row>
    <row r="1867" spans="1:116" x14ac:dyDescent="0.4">
      <c r="A1867" s="100"/>
      <c r="B1867" s="293"/>
      <c r="C1867" s="293"/>
      <c r="D1867" t="s">
        <v>426</v>
      </c>
      <c r="E1867" t="str">
        <f t="shared" si="3140"/>
        <v>1867 DAMORT-F</v>
      </c>
      <c r="F1867" s="27"/>
      <c r="G1867" s="126" t="s">
        <v>293</v>
      </c>
      <c r="H1867" s="27"/>
      <c r="J1867" s="77">
        <f>SUMIF($5:$5,I$2,1865:1865)</f>
        <v>0</v>
      </c>
      <c r="K1867" s="33">
        <f t="shared" ref="K1867:P1867" si="3170">SUMIF($4:$4,K$2,1865:1865)</f>
        <v>0</v>
      </c>
      <c r="L1867" s="33">
        <f t="shared" si="3170"/>
        <v>0</v>
      </c>
      <c r="M1867" s="33">
        <f t="shared" si="3170"/>
        <v>0</v>
      </c>
      <c r="N1867" s="33">
        <f t="shared" si="3170"/>
        <v>0</v>
      </c>
      <c r="O1867" s="33">
        <f t="shared" si="3170"/>
        <v>0</v>
      </c>
      <c r="P1867" s="33">
        <f t="shared" si="3170"/>
        <v>0</v>
      </c>
      <c r="R1867" s="28"/>
      <c r="S1867" s="93" cm="1">
        <f t="array" ref="S1867">SUM(INDEX(1864:1864,1,MAX(COLUMN($R:$R),COLUMN()-($H1852-1))):S1866)</f>
        <v>-59.156509855368732</v>
      </c>
      <c r="T1867" s="93" cm="1">
        <f t="array" ref="T1867">SUM(INDEX(1864:1864,1,MAX(COLUMN($R:$R),COLUMN()-($H1852-1))):T1866)</f>
        <v>-86.045832516899964</v>
      </c>
      <c r="U1867" s="93" cm="1">
        <f t="array" ref="U1867">SUM(INDEX(1864:1864,1,MAX(COLUMN($R:$R),COLUMN()-($H1852-1))):U1866)</f>
        <v>-112.9351551784312</v>
      </c>
      <c r="V1867" s="93" cm="1">
        <f t="array" ref="V1867">SUM(INDEX(1864:1864,1,MAX(COLUMN($R:$R),COLUMN()-($H1852-1))):V1866)</f>
        <v>-139.50180596802406</v>
      </c>
      <c r="W1867" s="93" cm="1">
        <f t="array" ref="W1867">SUM(INDEX(1864:1864,1,MAX(COLUMN($R:$R),COLUMN()-($H1852-1))):W1866)</f>
        <v>-166.39112862955528</v>
      </c>
      <c r="X1867" s="93" cm="1">
        <f t="array" ref="X1867">SUM(INDEX(1864:1864,1,MAX(COLUMN($R:$R),COLUMN()-($H1852-1))):X1866)</f>
        <v>-193.28045129108654</v>
      </c>
      <c r="Y1867" s="93" cm="1">
        <f t="array" ref="Y1867">SUM(INDEX(1864:1864,1,MAX(COLUMN($R:$R),COLUMN()-($H1852-1))):Y1866)</f>
        <v>-220.16977395261779</v>
      </c>
      <c r="Z1867" s="93" cm="1">
        <f t="array" ref="Z1867">SUM(INDEX(1864:1864,1,MAX(COLUMN($R:$R),COLUMN()-($H1852-1))):Z1866)</f>
        <v>-247.05909661414904</v>
      </c>
      <c r="AA1867" s="93" cm="1">
        <f t="array" ref="AA1867">SUM(INDEX(1864:1864,1,MAX(COLUMN($R:$R),COLUMN()-($H1852-1))):AA1866)</f>
        <v>-273.94841927568029</v>
      </c>
      <c r="AB1867" s="93" cm="1">
        <f t="array" ref="AB1867">SUM(INDEX(1864:1864,1,MAX(COLUMN($R:$R),COLUMN()-($H1852-1))):AB1866)</f>
        <v>-300.83774193721155</v>
      </c>
      <c r="AC1867" s="93" cm="1">
        <f t="array" ref="AC1867">SUM(INDEX(1864:1864,1,MAX(COLUMN($R:$R),COLUMN()-($H1852-1))):AC1866)</f>
        <v>-327.7270645987428</v>
      </c>
      <c r="AD1867" s="93" cm="1">
        <f t="array" ref="AD1867">SUM(INDEX(1864:1864,1,MAX(COLUMN($R:$R),COLUMN()-($H1852-1))):AD1866)</f>
        <v>-354.61638726027405</v>
      </c>
      <c r="AE1867" s="93" cm="1">
        <f t="array" ref="AE1867">SUM(INDEX(1864:1864,1,MAX(COLUMN($R:$R),COLUMN()-($H1852-1))):AE1866)</f>
        <v>-354.61638726027405</v>
      </c>
      <c r="AF1867" s="93" cm="1">
        <f t="array" ref="AF1867">SUM(INDEX(1864:1864,1,MAX(COLUMN($R:$R),COLUMN()-($H1852-1))):AF1866)</f>
        <v>-354.61638726027405</v>
      </c>
      <c r="AG1867" s="93" cm="1">
        <f t="array" ref="AG1867">SUM(INDEX(1864:1864,1,MAX(COLUMN($R:$R),COLUMN()-($H1852-1))):AG1866)</f>
        <v>-354.61638726027405</v>
      </c>
      <c r="AH1867" s="93" cm="1">
        <f t="array" ref="AH1867">SUM(INDEX(1864:1864,1,MAX(COLUMN($R:$R),COLUMN()-($H1852-1))):AH1866)</f>
        <v>-354.61638726027405</v>
      </c>
      <c r="AI1867" s="93" cm="1">
        <f t="array" ref="AI1867">SUM(INDEX(1864:1864,1,MAX(COLUMN($R:$R),COLUMN()-($H1852-1))):AI1866)</f>
        <v>-354.61638726027405</v>
      </c>
      <c r="AJ1867" s="93" cm="1">
        <f t="array" ref="AJ1867">SUM(INDEX(1864:1864,1,MAX(COLUMN($R:$R),COLUMN()-($H1852-1))):AJ1866)</f>
        <v>-354.61638726027405</v>
      </c>
      <c r="AK1867" s="93" cm="1">
        <f t="array" ref="AK1867">SUM(INDEX(1864:1864,1,MAX(COLUMN($R:$R),COLUMN()-($H1852-1))):AK1866)</f>
        <v>-354.61638726027405</v>
      </c>
      <c r="AL1867" s="93" cm="1">
        <f t="array" ref="AL1867">SUM(INDEX(1864:1864,1,MAX(COLUMN($R:$R),COLUMN()-($H1852-1))):AL1866)</f>
        <v>-354.61638726027405</v>
      </c>
      <c r="AM1867" s="93" cm="1">
        <f t="array" ref="AM1867">SUM(INDEX(1864:1864,1,MAX(COLUMN($R:$R),COLUMN()-($H1852-1))):AM1866)</f>
        <v>-354.61638726027405</v>
      </c>
      <c r="AN1867" s="93" cm="1">
        <f t="array" ref="AN1867">SUM(INDEX(1864:1864,1,MAX(COLUMN($R:$R),COLUMN()-($H1852-1))):AN1866)</f>
        <v>-354.61638726027405</v>
      </c>
      <c r="AO1867" s="93" cm="1">
        <f t="array" ref="AO1867">SUM(INDEX(1864:1864,1,MAX(COLUMN($R:$R),COLUMN()-($H1852-1))):AO1866)</f>
        <v>-354.61638726027405</v>
      </c>
      <c r="AP1867" s="93" cm="1">
        <f t="array" ref="AP1867">SUM(INDEX(1864:1864,1,MAX(COLUMN($R:$R),COLUMN()-($H1852-1))):AP1866)</f>
        <v>-354.61638726027405</v>
      </c>
      <c r="AQ1867" s="93" cm="1">
        <f t="array" ref="AQ1867">SUM(INDEX(1864:1864,1,MAX(COLUMN($R:$R),COLUMN()-($H1852-1))):AQ1866)</f>
        <v>-354.61638726027405</v>
      </c>
      <c r="AR1867" s="93" cm="1">
        <f t="array" ref="AR1867">SUM(INDEX(1864:1864,1,MAX(COLUMN($R:$R),COLUMN()-($H1852-1))):AR1866)</f>
        <v>-354.61638726027405</v>
      </c>
      <c r="AS1867" s="93" cm="1">
        <f t="array" ref="AS1867">SUM(INDEX(1864:1864,1,MAX(COLUMN($R:$R),COLUMN()-($H1852-1))):AS1866)</f>
        <v>-354.61638726027405</v>
      </c>
      <c r="AT1867" s="93" cm="1">
        <f t="array" ref="AT1867">SUM(INDEX(1864:1864,1,MAX(COLUMN($R:$R),COLUMN()-($H1852-1))):AT1866)</f>
        <v>-354.61638726027405</v>
      </c>
      <c r="AU1867" s="93" cm="1">
        <f t="array" ref="AU1867">SUM(INDEX(1864:1864,1,MAX(COLUMN($R:$R),COLUMN()-($H1852-1))):AU1866)</f>
        <v>-354.61638726027405</v>
      </c>
      <c r="AV1867" s="93" cm="1">
        <f t="array" ref="AV1867">SUM(INDEX(1864:1864,1,MAX(COLUMN($R:$R),COLUMN()-($H1852-1))):AV1866)</f>
        <v>-354.61638726027405</v>
      </c>
      <c r="AW1867" s="93" cm="1">
        <f t="array" ref="AW1867">SUM(INDEX(1864:1864,1,MAX(COLUMN($R:$R),COLUMN()-($H1852-1))):AW1866)</f>
        <v>-354.61638726027405</v>
      </c>
      <c r="AX1867" s="93" cm="1">
        <f t="array" ref="AX1867">SUM(INDEX(1864:1864,1,MAX(COLUMN($R:$R),COLUMN()-($H1852-1))):AX1866)</f>
        <v>-354.61638726027405</v>
      </c>
      <c r="AY1867" s="93" cm="1">
        <f t="array" ref="AY1867">SUM(INDEX(1864:1864,1,MAX(COLUMN($R:$R),COLUMN()-($H1852-1))):AY1866)</f>
        <v>-354.61638726027405</v>
      </c>
      <c r="AZ1867" s="93" cm="1">
        <f t="array" ref="AZ1867">SUM(INDEX(1864:1864,1,MAX(COLUMN($R:$R),COLUMN()-($H1852-1))):AZ1866)</f>
        <v>-354.61638726027405</v>
      </c>
      <c r="BA1867" s="93" cm="1">
        <f t="array" ref="BA1867">SUM(INDEX(1864:1864,1,MAX(COLUMN($R:$R),COLUMN()-($H1852-1))):BA1866)</f>
        <v>-354.61638726027405</v>
      </c>
      <c r="BB1867" s="93" cm="1">
        <f t="array" ref="BB1867">SUM(INDEX(1864:1864,1,MAX(COLUMN($R:$R),COLUMN()-($H1852-1))):BB1866)</f>
        <v>-354.61638726027405</v>
      </c>
      <c r="BC1867" s="93" cm="1">
        <f t="array" ref="BC1867">SUM(INDEX(1864:1864,1,MAX(COLUMN($R:$R),COLUMN()-($H1852-1))):BC1866)</f>
        <v>-295.45987740490534</v>
      </c>
      <c r="BD1867" s="93" cm="1">
        <f t="array" ref="BD1867">SUM(INDEX(1864:1864,1,MAX(COLUMN($R:$R),COLUMN()-($H1852-1))):BD1866)</f>
        <v>-268.57055474337409</v>
      </c>
      <c r="BE1867" s="93" cm="1">
        <f t="array" ref="BE1867">SUM(INDEX(1864:1864,1,MAX(COLUMN($R:$R),COLUMN()-($H1852-1))):BE1866)</f>
        <v>-241.68123208184284</v>
      </c>
      <c r="BF1867" s="93" cm="1">
        <f t="array" ref="BF1867">SUM(INDEX(1864:1864,1,MAX(COLUMN($R:$R),COLUMN()-($H1852-1))):BF1866)</f>
        <v>-215.11458129224997</v>
      </c>
      <c r="BG1867" s="93" cm="1">
        <f t="array" ref="BG1867">SUM(INDEX(1864:1864,1,MAX(COLUMN($R:$R),COLUMN()-($H1852-1))):BG1866)</f>
        <v>-188.22525863071871</v>
      </c>
      <c r="BH1867" s="93" cm="1">
        <f t="array" ref="BH1867">SUM(INDEX(1864:1864,1,MAX(COLUMN($R:$R),COLUMN()-($H1852-1))):BH1866)</f>
        <v>-161.33593596918746</v>
      </c>
      <c r="BI1867" s="93" cm="1">
        <f t="array" ref="BI1867">SUM(INDEX(1864:1864,1,MAX(COLUMN($R:$R),COLUMN()-($H1852-1))):BI1866)</f>
        <v>-134.44661330765621</v>
      </c>
      <c r="BJ1867" s="93" cm="1">
        <f t="array" ref="BJ1867">SUM(INDEX(1864:1864,1,MAX(COLUMN($R:$R),COLUMN()-($H1852-1))):BJ1866)</f>
        <v>-107.55729064612495</v>
      </c>
      <c r="BK1867" s="93" cm="1">
        <f t="array" ref="BK1867">SUM(INDEX(1864:1864,1,MAX(COLUMN($R:$R),COLUMN()-($H1852-1))):BK1866)</f>
        <v>-80.667967984593716</v>
      </c>
      <c r="BL1867" s="93" cm="1">
        <f t="array" ref="BL1867">SUM(INDEX(1864:1864,1,MAX(COLUMN($R:$R),COLUMN()-($H1852-1))):BL1866)</f>
        <v>-53.778645323062477</v>
      </c>
      <c r="BM1867" s="93" cm="1">
        <f t="array" ref="BM1867">SUM(INDEX(1864:1864,1,MAX(COLUMN($R:$R),COLUMN()-($H1852-1))):BM1866)</f>
        <v>-26.889322661531239</v>
      </c>
      <c r="BN1867" s="93" cm="1">
        <f t="array" ref="BN1867">SUM(INDEX(1864:1864,1,MAX(COLUMN($R:$R),COLUMN()-($H1852-1))):BN1866)</f>
        <v>0</v>
      </c>
      <c r="BO1867" s="93" cm="1">
        <f t="array" ref="BO1867">SUM(INDEX(1864:1864,1,MAX(COLUMN($R:$R),COLUMN()-($H1852-1))):BO1866)</f>
        <v>0</v>
      </c>
      <c r="BP1867" s="93" cm="1">
        <f t="array" ref="BP1867">SUM(INDEX(1864:1864,1,MAX(COLUMN($R:$R),COLUMN()-($H1852-1))):BP1866)</f>
        <v>0</v>
      </c>
      <c r="BQ1867" s="93" cm="1">
        <f t="array" ref="BQ1867">SUM(INDEX(1864:1864,1,MAX(COLUMN($R:$R),COLUMN()-($H1852-1))):BQ1866)</f>
        <v>0</v>
      </c>
      <c r="BR1867" s="93" cm="1">
        <f t="array" ref="BR1867">SUM(INDEX(1864:1864,1,MAX(COLUMN($R:$R),COLUMN()-($H1852-1))):BR1866)</f>
        <v>0</v>
      </c>
      <c r="BS1867" s="93" cm="1">
        <f t="array" ref="BS1867">SUM(INDEX(1864:1864,1,MAX(COLUMN($R:$R),COLUMN()-($H1852-1))):BS1866)</f>
        <v>0</v>
      </c>
      <c r="BT1867" s="93" cm="1">
        <f t="array" ref="BT1867">SUM(INDEX(1864:1864,1,MAX(COLUMN($R:$R),COLUMN()-($H1852-1))):BT1866)</f>
        <v>0</v>
      </c>
      <c r="BU1867" s="93" cm="1">
        <f t="array" ref="BU1867">SUM(INDEX(1864:1864,1,MAX(COLUMN($R:$R),COLUMN()-($H1852-1))):BU1866)</f>
        <v>0</v>
      </c>
      <c r="BV1867" s="93" cm="1">
        <f t="array" ref="BV1867">SUM(INDEX(1864:1864,1,MAX(COLUMN($R:$R),COLUMN()-($H1852-1))):BV1866)</f>
        <v>0</v>
      </c>
      <c r="BW1867" s="93" cm="1">
        <f t="array" ref="BW1867">SUM(INDEX(1864:1864,1,MAX(COLUMN($R:$R),COLUMN()-($H1852-1))):BW1866)</f>
        <v>0</v>
      </c>
      <c r="BX1867" s="93" cm="1">
        <f t="array" ref="BX1867">SUM(INDEX(1864:1864,1,MAX(COLUMN($R:$R),COLUMN()-($H1852-1))):BX1866)</f>
        <v>0</v>
      </c>
      <c r="BY1867" s="93" cm="1">
        <f t="array" ref="BY1867">SUM(INDEX(1864:1864,1,MAX(COLUMN($R:$R),COLUMN()-($H1852-1))):BY1866)</f>
        <v>0</v>
      </c>
      <c r="BZ1867" s="93" cm="1">
        <f t="array" ref="BZ1867">SUM(INDEX(1864:1864,1,MAX(COLUMN($R:$R),COLUMN()-($H1852-1))):BZ1866)</f>
        <v>0</v>
      </c>
      <c r="CA1867" s="93" cm="1">
        <f t="array" ref="CA1867">SUM(INDEX(1864:1864,1,MAX(COLUMN($R:$R),COLUMN()-($H1852-1))):CA1866)</f>
        <v>0</v>
      </c>
      <c r="CB1867" s="93" cm="1">
        <f t="array" ref="CB1867">SUM(INDEX(1864:1864,1,MAX(COLUMN($R:$R),COLUMN()-($H1852-1))):CB1866)</f>
        <v>0</v>
      </c>
      <c r="CC1867" s="93" cm="1">
        <f t="array" ref="CC1867">SUM(INDEX(1864:1864,1,MAX(COLUMN($R:$R),COLUMN()-($H1852-1))):CC1866)</f>
        <v>0</v>
      </c>
      <c r="CD1867" s="93" cm="1">
        <f t="array" ref="CD1867">SUM(INDEX(1864:1864,1,MAX(COLUMN($R:$R),COLUMN()-($H1852-1))):CD1866)</f>
        <v>0</v>
      </c>
      <c r="CE1867" s="93" cm="1">
        <f t="array" ref="CE1867">SUM(INDEX(1864:1864,1,MAX(COLUMN($R:$R),COLUMN()-($H1852-1))):CE1866)</f>
        <v>0</v>
      </c>
      <c r="CF1867" s="93" cm="1">
        <f t="array" ref="CF1867">SUM(INDEX(1864:1864,1,MAX(COLUMN($R:$R),COLUMN()-($H1852-1))):CF1866)</f>
        <v>0</v>
      </c>
      <c r="CG1867" s="93" cm="1">
        <f t="array" ref="CG1867">SUM(INDEX(1864:1864,1,MAX(COLUMN($R:$R),COLUMN()-($H1852-1))):CG1866)</f>
        <v>0</v>
      </c>
      <c r="CH1867" s="93" cm="1">
        <f t="array" ref="CH1867">SUM(INDEX(1864:1864,1,MAX(COLUMN($R:$R),COLUMN()-($H1852-1))):CH1866)</f>
        <v>0</v>
      </c>
      <c r="CI1867" s="93" cm="1">
        <f t="array" ref="CI1867">SUM(INDEX(1864:1864,1,MAX(COLUMN($R:$R),COLUMN()-($H1852-1))):CI1866)</f>
        <v>0</v>
      </c>
      <c r="CJ1867" s="93" cm="1">
        <f t="array" ref="CJ1867">SUM(INDEX(1864:1864,1,MAX(COLUMN($R:$R),COLUMN()-($H1852-1))):CJ1866)</f>
        <v>0</v>
      </c>
      <c r="CK1867" s="93" cm="1">
        <f t="array" ref="CK1867">SUM(INDEX(1864:1864,1,MAX(COLUMN($R:$R),COLUMN()-($H1852-1))):CK1866)</f>
        <v>0</v>
      </c>
      <c r="CL1867" s="93" cm="1">
        <f t="array" ref="CL1867">SUM(INDEX(1864:1864,1,MAX(COLUMN($R:$R),COLUMN()-($H1852-1))):CL1866)</f>
        <v>0</v>
      </c>
      <c r="CN1867" s="77">
        <f>SUMIF($5:$5,CN$2,1865:1865)</f>
        <v>0</v>
      </c>
      <c r="CO1867" s="93" cm="1">
        <f t="array" ref="CO1867">SUM(INDEX(1864:1864,1,MAX(COLUMN($R:$R),COLUMN()-($H1852-1))):CO1866)</f>
        <v>0</v>
      </c>
      <c r="CP1867" s="93" cm="1">
        <f t="array" ref="CP1867">SUM(INDEX(1864:1864,1,MAX(COLUMN($R:$R),COLUMN()-($H1852-1))):CP1866)</f>
        <v>0</v>
      </c>
      <c r="CQ1867" s="93" cm="1">
        <f t="array" ref="CQ1867">SUM(INDEX(1864:1864,1,MAX(COLUMN($R:$R),COLUMN()-($H1852-1))):CQ1866)</f>
        <v>0</v>
      </c>
      <c r="CR1867" s="93" cm="1">
        <f t="array" ref="CR1867">SUM(INDEX(1864:1864,1,MAX(COLUMN($R:$R),COLUMN()-($H1852-1))):CR1866)</f>
        <v>0</v>
      </c>
      <c r="CS1867" s="93" cm="1">
        <f t="array" ref="CS1867">SUM(INDEX(1864:1864,1,MAX(COLUMN($R:$R),COLUMN()-($H1852-1))):CS1866)</f>
        <v>0</v>
      </c>
      <c r="CT1867" s="93" cm="1">
        <f t="array" ref="CT1867">SUM(INDEX(1864:1864,1,MAX(COLUMN($R:$R),COLUMN()-($H1852-1))):CT1866)</f>
        <v>0</v>
      </c>
      <c r="CU1867" s="93" cm="1">
        <f t="array" ref="CU1867">SUM(INDEX(1864:1864,1,MAX(COLUMN($R:$R),COLUMN()-($H1852-1))):CU1866)</f>
        <v>0</v>
      </c>
      <c r="CV1867" s="93" cm="1">
        <f t="array" ref="CV1867">SUM(INDEX(1864:1864,1,MAX(COLUMN($R:$R),COLUMN()-($H1852-1))):CV1866)</f>
        <v>0</v>
      </c>
      <c r="CW1867" s="93" cm="1">
        <f t="array" ref="CW1867">SUM(INDEX(1864:1864,1,MAX(COLUMN($R:$R),COLUMN()-($H1852-1))):CW1866)</f>
        <v>0</v>
      </c>
      <c r="CX1867" s="93" cm="1">
        <f t="array" ref="CX1867">SUM(INDEX(1864:1864,1,MAX(COLUMN($R:$R),COLUMN()-($H1852-1))):CX1866)</f>
        <v>0</v>
      </c>
      <c r="CY1867" s="93" cm="1">
        <f t="array" ref="CY1867">SUM(INDEX(1864:1864,1,MAX(COLUMN($R:$R),COLUMN()-($H1852-1))):CY1866)</f>
        <v>0</v>
      </c>
      <c r="CZ1867" s="93" cm="1">
        <f t="array" ref="CZ1867">SUM(INDEX(1864:1864,1,MAX(COLUMN($R:$R),COLUMN()-($H1852-1))):CZ1866)</f>
        <v>0</v>
      </c>
      <c r="DA1867" s="93" cm="1">
        <f t="array" ref="DA1867">SUM(INDEX(1864:1864,1,MAX(COLUMN($R:$R),COLUMN()-($H1852-1))):DA1866)</f>
        <v>0</v>
      </c>
      <c r="DB1867" s="93" cm="1">
        <f t="array" ref="DB1867">SUM(INDEX(1864:1864,1,MAX(COLUMN($R:$R),COLUMN()-($H1852-1))):DB1866)</f>
        <v>0</v>
      </c>
      <c r="DC1867" s="93" cm="1">
        <f t="array" ref="DC1867">SUM(INDEX(1864:1864,1,MAX(COLUMN($R:$R),COLUMN()-($H1852-1))):DC1866)</f>
        <v>0</v>
      </c>
      <c r="DD1867" s="93" cm="1">
        <f t="array" ref="DD1867">SUM(INDEX(1864:1864,1,MAX(COLUMN($R:$R),COLUMN()-($H1852-1))):DD1866)</f>
        <v>0</v>
      </c>
      <c r="DE1867" s="93" cm="1">
        <f t="array" ref="DE1867">SUM(INDEX(1864:1864,1,MAX(COLUMN($R:$R),COLUMN()-($H1852-1))):DE1866)</f>
        <v>0</v>
      </c>
      <c r="DF1867" s="93" cm="1">
        <f t="array" ref="DF1867">SUM(INDEX(1864:1864,1,MAX(COLUMN($R:$R),COLUMN()-($H1852-1))):DF1866)</f>
        <v>0</v>
      </c>
      <c r="DG1867" s="93" cm="1">
        <f t="array" ref="DG1867">SUM(INDEX(1864:1864,1,MAX(COLUMN($R:$R),COLUMN()-($H1852-1))):DG1866)</f>
        <v>0</v>
      </c>
      <c r="DH1867" s="93" cm="1">
        <f t="array" ref="DH1867">SUM(INDEX(1864:1864,1,MAX(COLUMN($R:$R),COLUMN()-($H1852-1))):DH1866)</f>
        <v>0</v>
      </c>
      <c r="DI1867" s="93" cm="1">
        <f t="array" ref="DI1867">SUM(INDEX(1864:1864,1,MAX(COLUMN($R:$R),COLUMN()-($H1852-1))):DI1866)</f>
        <v>0</v>
      </c>
      <c r="DJ1867" s="93" cm="1">
        <f t="array" ref="DJ1867">SUM(INDEX(1864:1864,1,MAX(COLUMN($R:$R),COLUMN()-($H1852-1))):DJ1866)</f>
        <v>0</v>
      </c>
      <c r="DK1867" s="93" cm="1">
        <f t="array" ref="DK1867">SUM(INDEX(1864:1864,1,MAX(COLUMN($R:$R),COLUMN()-($H1852-1))):DK1866)</f>
        <v>0</v>
      </c>
      <c r="DL1867" s="93" cm="1">
        <f t="array" ref="DL1867">SUM(INDEX(1864:1864,1,MAX(COLUMN($R:$R),COLUMN()-($H1852-1))):DL1866)</f>
        <v>0</v>
      </c>
    </row>
    <row r="1868" spans="1:116" x14ac:dyDescent="0.4">
      <c r="A1868" s="100"/>
      <c r="B1868" s="293"/>
      <c r="C1868" s="293"/>
      <c r="D1868" t="s">
        <v>426</v>
      </c>
      <c r="E1868" t="str">
        <f t="shared" ref="E1868" si="3171">ROW()&amp;" "&amp;D1868</f>
        <v>1868 DAMORT-F</v>
      </c>
      <c r="F1868" s="27"/>
      <c r="G1868" s="126"/>
      <c r="H1868" s="27"/>
      <c r="J1868" s="77"/>
      <c r="K1868" s="33"/>
      <c r="L1868" s="33"/>
      <c r="M1868" s="33"/>
      <c r="N1868" s="33"/>
      <c r="O1868" s="33"/>
      <c r="P1868" s="33"/>
      <c r="R1868" s="28"/>
      <c r="S1868" s="93"/>
      <c r="T1868" s="93"/>
      <c r="U1868" s="93"/>
      <c r="V1868" s="93"/>
      <c r="W1868" s="93"/>
      <c r="X1868" s="93"/>
      <c r="Y1868" s="93"/>
      <c r="Z1868" s="93"/>
      <c r="AA1868" s="93"/>
      <c r="AB1868" s="93"/>
      <c r="AC1868" s="93"/>
      <c r="AD1868" s="93"/>
      <c r="AE1868" s="93"/>
      <c r="AF1868" s="93"/>
      <c r="AG1868" s="93"/>
      <c r="AH1868" s="93"/>
      <c r="AI1868" s="93"/>
      <c r="AJ1868" s="93"/>
      <c r="AK1868" s="93"/>
      <c r="AL1868" s="93"/>
      <c r="AM1868" s="93"/>
      <c r="AN1868" s="93"/>
      <c r="AO1868" s="93"/>
      <c r="AP1868" s="93"/>
      <c r="AQ1868" s="93"/>
      <c r="AR1868" s="93"/>
      <c r="AS1868" s="93"/>
      <c r="AT1868" s="93"/>
      <c r="AU1868" s="93"/>
      <c r="AV1868" s="93"/>
      <c r="AW1868" s="93"/>
      <c r="AX1868" s="93"/>
      <c r="AY1868" s="93"/>
      <c r="AZ1868" s="93"/>
      <c r="BA1868" s="93"/>
      <c r="BB1868" s="93"/>
      <c r="BC1868" s="93"/>
      <c r="BD1868" s="93"/>
      <c r="BE1868" s="93"/>
      <c r="BF1868" s="93"/>
      <c r="BG1868" s="93"/>
      <c r="BH1868" s="93"/>
      <c r="BI1868" s="93"/>
      <c r="BJ1868" s="93"/>
      <c r="BK1868" s="93"/>
      <c r="BL1868" s="93"/>
      <c r="BM1868" s="93"/>
      <c r="BN1868" s="93"/>
      <c r="BO1868" s="93"/>
      <c r="BP1868" s="93"/>
      <c r="BQ1868" s="93"/>
      <c r="BR1868" s="93"/>
      <c r="BS1868" s="93"/>
      <c r="BT1868" s="93"/>
      <c r="BU1868" s="93"/>
      <c r="BV1868" s="93"/>
      <c r="BW1868" s="93"/>
      <c r="BX1868" s="93"/>
      <c r="BY1868" s="93"/>
      <c r="BZ1868" s="93"/>
      <c r="CA1868" s="93"/>
      <c r="CB1868" s="93"/>
      <c r="CC1868" s="93"/>
      <c r="CD1868" s="93"/>
      <c r="CE1868" s="93"/>
      <c r="CF1868" s="93"/>
      <c r="CG1868" s="93"/>
      <c r="CH1868" s="93"/>
      <c r="CI1868" s="93"/>
      <c r="CJ1868" s="93"/>
      <c r="CK1868" s="93"/>
      <c r="CL1868" s="93"/>
      <c r="CN1868" s="77"/>
      <c r="CO1868" s="93"/>
      <c r="CP1868" s="93"/>
      <c r="CQ1868" s="93"/>
      <c r="CR1868" s="93"/>
      <c r="CS1868" s="93"/>
      <c r="CT1868" s="93"/>
      <c r="CU1868" s="93"/>
      <c r="CV1868" s="93"/>
      <c r="CW1868" s="93"/>
      <c r="CX1868" s="93"/>
      <c r="CY1868" s="93"/>
      <c r="CZ1868" s="93"/>
      <c r="DA1868" s="93"/>
      <c r="DB1868" s="93"/>
      <c r="DC1868" s="93"/>
      <c r="DD1868" s="93"/>
      <c r="DE1868" s="93"/>
      <c r="DF1868" s="93"/>
      <c r="DG1868" s="93"/>
      <c r="DH1868" s="93"/>
      <c r="DI1868" s="93"/>
      <c r="DJ1868" s="93"/>
      <c r="DK1868" s="93"/>
      <c r="DL1868" s="93"/>
    </row>
    <row r="1869" spans="1:116" x14ac:dyDescent="0.4">
      <c r="B1869" t="s">
        <v>332</v>
      </c>
      <c r="D1869" t="s">
        <v>426</v>
      </c>
      <c r="E1869" s="8" t="str">
        <f t="shared" si="3140"/>
        <v>1869 DAMORT-F</v>
      </c>
      <c r="G1869" s="136" t="str">
        <f>G1842</f>
        <v>(Primary label)</v>
      </c>
      <c r="H1869" s="27"/>
      <c r="I1869" s="78"/>
      <c r="J1869" s="78"/>
      <c r="K1869" s="33"/>
      <c r="L1869" s="33"/>
      <c r="M1869" s="33"/>
      <c r="N1869" s="33"/>
      <c r="O1869" s="33"/>
      <c r="P1869" s="33"/>
      <c r="R1869" s="33"/>
      <c r="S1869" s="77"/>
      <c r="T1869" s="77"/>
      <c r="U1869" s="77"/>
      <c r="V1869" s="77"/>
      <c r="W1869" s="77"/>
      <c r="X1869" s="77"/>
      <c r="Y1869" s="77"/>
      <c r="Z1869" s="77"/>
      <c r="AA1869" s="77"/>
      <c r="AB1869" s="77"/>
      <c r="AC1869" s="77"/>
      <c r="AD1869" s="77"/>
      <c r="AE1869" s="77"/>
      <c r="AF1869" s="77"/>
      <c r="AG1869" s="77"/>
      <c r="AH1869" s="77"/>
      <c r="AI1869" s="77"/>
      <c r="AJ1869" s="77"/>
      <c r="AK1869" s="77"/>
      <c r="AL1869" s="77"/>
      <c r="AM1869" s="77"/>
      <c r="AN1869" s="77"/>
      <c r="AO1869" s="77"/>
      <c r="AP1869" s="77"/>
      <c r="AQ1869" s="77"/>
      <c r="AR1869" s="77"/>
      <c r="AS1869" s="77"/>
      <c r="AT1869" s="77"/>
      <c r="AU1869" s="77"/>
      <c r="AV1869" s="77"/>
      <c r="AW1869" s="77"/>
      <c r="AX1869" s="77"/>
      <c r="AY1869" s="77"/>
      <c r="AZ1869" s="77"/>
      <c r="BA1869" s="77"/>
      <c r="BB1869" s="77"/>
      <c r="BC1869" s="77"/>
      <c r="BD1869" s="77"/>
      <c r="BE1869" s="77"/>
      <c r="BF1869" s="77"/>
      <c r="BG1869" s="77"/>
      <c r="BH1869" s="77"/>
      <c r="BI1869" s="77"/>
      <c r="BJ1869" s="77"/>
      <c r="BK1869" s="77"/>
      <c r="BL1869" s="77"/>
      <c r="BM1869" s="77"/>
      <c r="BN1869" s="77"/>
      <c r="BO1869" s="77"/>
      <c r="BP1869" s="77"/>
      <c r="BQ1869" s="77"/>
      <c r="BR1869" s="77"/>
      <c r="BS1869" s="77"/>
      <c r="BT1869" s="77"/>
      <c r="BU1869" s="77"/>
      <c r="BV1869" s="77"/>
      <c r="BW1869" s="77"/>
      <c r="BX1869" s="77"/>
      <c r="BY1869" s="77"/>
      <c r="BZ1869" s="77"/>
      <c r="CA1869" s="77"/>
      <c r="CB1869" s="77"/>
      <c r="CC1869" s="77"/>
      <c r="CD1869" s="77"/>
      <c r="CE1869" s="77"/>
      <c r="CF1869" s="77"/>
      <c r="CG1869" s="77"/>
      <c r="CH1869" s="77"/>
      <c r="CI1869" s="77"/>
      <c r="CJ1869" s="77"/>
      <c r="CK1869" s="77"/>
      <c r="CL1869" s="77"/>
      <c r="CN1869" s="78"/>
      <c r="CO1869" s="77"/>
      <c r="CP1869" s="77"/>
      <c r="CQ1869" s="77"/>
      <c r="CR1869" s="77"/>
      <c r="CS1869" s="77"/>
      <c r="CT1869" s="77"/>
      <c r="CU1869" s="77"/>
      <c r="CV1869" s="77"/>
      <c r="CW1869" s="77"/>
      <c r="CX1869" s="77"/>
      <c r="CY1869" s="77"/>
      <c r="CZ1869" s="77"/>
      <c r="DA1869" s="77"/>
      <c r="DB1869" s="77"/>
      <c r="DC1869" s="77"/>
      <c r="DD1869" s="77"/>
      <c r="DE1869" s="77"/>
      <c r="DF1869" s="77"/>
      <c r="DG1869" s="77"/>
      <c r="DH1869" s="77"/>
      <c r="DI1869" s="77"/>
      <c r="DJ1869" s="77"/>
      <c r="DK1869" s="77"/>
      <c r="DL1869" s="77"/>
    </row>
    <row r="1870" spans="1:116" x14ac:dyDescent="0.4">
      <c r="B1870" t="s">
        <v>332</v>
      </c>
      <c r="D1870" t="s">
        <v>426</v>
      </c>
      <c r="E1870" s="8" t="str">
        <f t="shared" si="3140"/>
        <v>1870 DAMORT-F</v>
      </c>
      <c r="G1870" s="136" t="str">
        <f>G1843</f>
        <v>primary unit</v>
      </c>
      <c r="H1870" s="27"/>
      <c r="I1870" s="78"/>
      <c r="J1870" s="78"/>
      <c r="K1870" s="33"/>
      <c r="L1870" s="33"/>
      <c r="M1870" s="33"/>
      <c r="N1870" s="33"/>
      <c r="O1870" s="33"/>
      <c r="P1870" s="33"/>
      <c r="R1870" s="33"/>
      <c r="S1870" s="77"/>
      <c r="T1870" s="77"/>
      <c r="U1870" s="77"/>
      <c r="V1870" s="77"/>
      <c r="W1870" s="77"/>
      <c r="X1870" s="77"/>
      <c r="Y1870" s="77"/>
      <c r="Z1870" s="77"/>
      <c r="AA1870" s="77"/>
      <c r="AB1870" s="77"/>
      <c r="AC1870" s="77"/>
      <c r="AD1870" s="77"/>
      <c r="AE1870" s="77"/>
      <c r="AF1870" s="77"/>
      <c r="AG1870" s="77"/>
      <c r="AH1870" s="77"/>
      <c r="AI1870" s="77"/>
      <c r="AJ1870" s="77"/>
      <c r="AK1870" s="77"/>
      <c r="AL1870" s="77"/>
      <c r="AM1870" s="77"/>
      <c r="AN1870" s="77"/>
      <c r="AO1870" s="77"/>
      <c r="AP1870" s="77"/>
      <c r="AQ1870" s="77"/>
      <c r="AR1870" s="77"/>
      <c r="AS1870" s="77"/>
      <c r="AT1870" s="77"/>
      <c r="AU1870" s="77"/>
      <c r="AV1870" s="77"/>
      <c r="AW1870" s="77"/>
      <c r="AX1870" s="77"/>
      <c r="AY1870" s="77"/>
      <c r="AZ1870" s="77"/>
      <c r="BA1870" s="77"/>
      <c r="BB1870" s="77"/>
      <c r="BC1870" s="77"/>
      <c r="BD1870" s="77"/>
      <c r="BE1870" s="77"/>
      <c r="BF1870" s="77"/>
      <c r="BG1870" s="77"/>
      <c r="BH1870" s="77"/>
      <c r="BI1870" s="77"/>
      <c r="BJ1870" s="77"/>
      <c r="BK1870" s="77"/>
      <c r="BL1870" s="77"/>
      <c r="BM1870" s="77"/>
      <c r="BN1870" s="77"/>
      <c r="BO1870" s="77"/>
      <c r="BP1870" s="77"/>
      <c r="BQ1870" s="77"/>
      <c r="BR1870" s="77"/>
      <c r="BS1870" s="77"/>
      <c r="BT1870" s="77"/>
      <c r="BU1870" s="77"/>
      <c r="BV1870" s="77"/>
      <c r="BW1870" s="77"/>
      <c r="BX1870" s="77"/>
      <c r="BY1870" s="77"/>
      <c r="BZ1870" s="77"/>
      <c r="CA1870" s="77"/>
      <c r="CB1870" s="77"/>
      <c r="CC1870" s="77"/>
      <c r="CD1870" s="77"/>
      <c r="CE1870" s="77"/>
      <c r="CF1870" s="77"/>
      <c r="CG1870" s="77"/>
      <c r="CH1870" s="77"/>
      <c r="CI1870" s="77"/>
      <c r="CJ1870" s="77"/>
      <c r="CK1870" s="77"/>
      <c r="CL1870" s="77"/>
      <c r="CN1870" s="78"/>
      <c r="CO1870" s="77"/>
      <c r="CP1870" s="77"/>
      <c r="CQ1870" s="77"/>
      <c r="CR1870" s="77"/>
      <c r="CS1870" s="77"/>
      <c r="CT1870" s="77"/>
      <c r="CU1870" s="77"/>
      <c r="CV1870" s="77"/>
      <c r="CW1870" s="77"/>
      <c r="CX1870" s="77"/>
      <c r="CY1870" s="77"/>
      <c r="CZ1870" s="77"/>
      <c r="DA1870" s="77"/>
      <c r="DB1870" s="77"/>
      <c r="DC1870" s="77"/>
      <c r="DD1870" s="77"/>
      <c r="DE1870" s="77"/>
      <c r="DF1870" s="77"/>
      <c r="DG1870" s="77"/>
      <c r="DH1870" s="77"/>
      <c r="DI1870" s="77"/>
      <c r="DJ1870" s="77"/>
      <c r="DK1870" s="77"/>
      <c r="DL1870" s="77"/>
    </row>
    <row r="1871" spans="1:116" x14ac:dyDescent="0.4">
      <c r="B1871" t="s">
        <v>332</v>
      </c>
      <c r="D1871" t="s">
        <v>426</v>
      </c>
      <c r="E1871" s="8" t="str">
        <f t="shared" si="3140"/>
        <v>1871 DAMORT-F</v>
      </c>
      <c r="G1871" s="136" t="str">
        <f>G1844</f>
        <v>Primary revenue driver</v>
      </c>
      <c r="K1871" s="53"/>
      <c r="L1871" s="53"/>
      <c r="M1871" s="53"/>
      <c r="N1871" s="53"/>
      <c r="O1871" s="53"/>
      <c r="P1871" s="53"/>
      <c r="R1871" s="24"/>
      <c r="S1871" s="179" t="str">
        <f t="shared" ref="S1871:AX1871" si="3172">S1844</f>
        <v>S$16</v>
      </c>
      <c r="T1871" s="179" t="str">
        <f t="shared" si="3172"/>
        <v>T$16</v>
      </c>
      <c r="U1871" s="179" t="str">
        <f t="shared" si="3172"/>
        <v>U$16</v>
      </c>
      <c r="V1871" s="179" t="str">
        <f t="shared" si="3172"/>
        <v>V$16</v>
      </c>
      <c r="W1871" s="179" t="str">
        <f t="shared" si="3172"/>
        <v>W$16</v>
      </c>
      <c r="X1871" s="179" t="str">
        <f t="shared" si="3172"/>
        <v>X$16</v>
      </c>
      <c r="Y1871" s="179" t="str">
        <f t="shared" si="3172"/>
        <v>Y$16</v>
      </c>
      <c r="Z1871" s="179" t="str">
        <f t="shared" si="3172"/>
        <v>Z$16</v>
      </c>
      <c r="AA1871" s="179" t="str">
        <f t="shared" si="3172"/>
        <v>AA$16</v>
      </c>
      <c r="AB1871" s="179" t="str">
        <f t="shared" si="3172"/>
        <v>AB$16</v>
      </c>
      <c r="AC1871" s="179" t="str">
        <f t="shared" si="3172"/>
        <v>AC$16</v>
      </c>
      <c r="AD1871" s="179" t="str">
        <f t="shared" si="3172"/>
        <v>AD$16</v>
      </c>
      <c r="AE1871" s="179" t="str">
        <f t="shared" si="3172"/>
        <v>AE$16</v>
      </c>
      <c r="AF1871" s="179" t="str">
        <f t="shared" si="3172"/>
        <v>AF$16</v>
      </c>
      <c r="AG1871" s="179" t="str">
        <f t="shared" si="3172"/>
        <v>AG$16</v>
      </c>
      <c r="AH1871" s="179" t="str">
        <f t="shared" si="3172"/>
        <v>AH$16</v>
      </c>
      <c r="AI1871" s="179" t="str">
        <f t="shared" si="3172"/>
        <v>AI$16</v>
      </c>
      <c r="AJ1871" s="179" t="str">
        <f t="shared" si="3172"/>
        <v>AJ$16</v>
      </c>
      <c r="AK1871" s="179" t="str">
        <f t="shared" si="3172"/>
        <v>AK$16</v>
      </c>
      <c r="AL1871" s="179" t="str">
        <f t="shared" si="3172"/>
        <v>AL$16</v>
      </c>
      <c r="AM1871" s="179" t="str">
        <f t="shared" si="3172"/>
        <v>AM$16</v>
      </c>
      <c r="AN1871" s="179" t="str">
        <f t="shared" si="3172"/>
        <v>AN$16</v>
      </c>
      <c r="AO1871" s="179" t="str">
        <f t="shared" si="3172"/>
        <v>AO$16</v>
      </c>
      <c r="AP1871" s="179" t="str">
        <f t="shared" si="3172"/>
        <v>AP$16</v>
      </c>
      <c r="AQ1871" s="179" t="str">
        <f t="shared" si="3172"/>
        <v>AQ$16</v>
      </c>
      <c r="AR1871" s="179" t="str">
        <f t="shared" si="3172"/>
        <v>AR$16</v>
      </c>
      <c r="AS1871" s="179" t="str">
        <f t="shared" si="3172"/>
        <v>AS$16</v>
      </c>
      <c r="AT1871" s="179" t="str">
        <f t="shared" si="3172"/>
        <v>AT$16</v>
      </c>
      <c r="AU1871" s="179" t="str">
        <f t="shared" si="3172"/>
        <v>AU$16</v>
      </c>
      <c r="AV1871" s="179" t="str">
        <f t="shared" si="3172"/>
        <v>AV$16</v>
      </c>
      <c r="AW1871" s="179" t="str">
        <f t="shared" si="3172"/>
        <v>AW$16</v>
      </c>
      <c r="AX1871" s="179" t="str">
        <f t="shared" si="3172"/>
        <v>AX$16</v>
      </c>
      <c r="AY1871" s="179" t="str">
        <f t="shared" ref="AY1871:CD1871" si="3173">AY1844</f>
        <v>AY$16</v>
      </c>
      <c r="AZ1871" s="179" t="str">
        <f t="shared" si="3173"/>
        <v>AZ$16</v>
      </c>
      <c r="BA1871" s="179" t="str">
        <f t="shared" si="3173"/>
        <v>BA$16</v>
      </c>
      <c r="BB1871" s="179" t="str">
        <f t="shared" si="3173"/>
        <v>BB$16</v>
      </c>
      <c r="BC1871" s="179" t="str">
        <f t="shared" si="3173"/>
        <v>BC$16</v>
      </c>
      <c r="BD1871" s="179" t="str">
        <f t="shared" si="3173"/>
        <v>BD$16</v>
      </c>
      <c r="BE1871" s="179" t="str">
        <f t="shared" si="3173"/>
        <v>BE$16</v>
      </c>
      <c r="BF1871" s="179" t="str">
        <f t="shared" si="3173"/>
        <v>BF$16</v>
      </c>
      <c r="BG1871" s="179" t="str">
        <f t="shared" si="3173"/>
        <v>BG$16</v>
      </c>
      <c r="BH1871" s="179" t="str">
        <f t="shared" si="3173"/>
        <v>BH$16</v>
      </c>
      <c r="BI1871" s="179" t="str">
        <f t="shared" si="3173"/>
        <v>BI$16</v>
      </c>
      <c r="BJ1871" s="179" t="str">
        <f t="shared" si="3173"/>
        <v>BJ$16</v>
      </c>
      <c r="BK1871" s="179" t="str">
        <f t="shared" si="3173"/>
        <v>BK$16</v>
      </c>
      <c r="BL1871" s="179" t="str">
        <f t="shared" si="3173"/>
        <v>BL$16</v>
      </c>
      <c r="BM1871" s="179" t="str">
        <f t="shared" si="3173"/>
        <v>BM$16</v>
      </c>
      <c r="BN1871" s="179" t="str">
        <f t="shared" si="3173"/>
        <v>BN$16</v>
      </c>
      <c r="BO1871" s="179" t="str">
        <f t="shared" si="3173"/>
        <v>BO$16</v>
      </c>
      <c r="BP1871" s="179" t="str">
        <f t="shared" si="3173"/>
        <v>BP$16</v>
      </c>
      <c r="BQ1871" s="179" t="str">
        <f t="shared" si="3173"/>
        <v>BQ$16</v>
      </c>
      <c r="BR1871" s="179" t="str">
        <f t="shared" si="3173"/>
        <v>BR$16</v>
      </c>
      <c r="BS1871" s="179" t="str">
        <f t="shared" si="3173"/>
        <v>BS$16</v>
      </c>
      <c r="BT1871" s="179" t="str">
        <f t="shared" si="3173"/>
        <v>BT$16</v>
      </c>
      <c r="BU1871" s="179" t="str">
        <f t="shared" si="3173"/>
        <v>BU$16</v>
      </c>
      <c r="BV1871" s="179" t="str">
        <f t="shared" si="3173"/>
        <v>BV$16</v>
      </c>
      <c r="BW1871" s="179" t="str">
        <f t="shared" si="3173"/>
        <v>BW$16</v>
      </c>
      <c r="BX1871" s="179" t="str">
        <f t="shared" si="3173"/>
        <v>BX$16</v>
      </c>
      <c r="BY1871" s="179" t="str">
        <f t="shared" si="3173"/>
        <v>BY$16</v>
      </c>
      <c r="BZ1871" s="179" t="str">
        <f t="shared" si="3173"/>
        <v>BZ$16</v>
      </c>
      <c r="CA1871" s="179" t="str">
        <f t="shared" si="3173"/>
        <v>CA$16</v>
      </c>
      <c r="CB1871" s="179" t="str">
        <f t="shared" si="3173"/>
        <v>CB$16</v>
      </c>
      <c r="CC1871" s="179" t="str">
        <f t="shared" si="3173"/>
        <v>CC$16</v>
      </c>
      <c r="CD1871" s="179" t="str">
        <f t="shared" si="3173"/>
        <v>CD$16</v>
      </c>
      <c r="CE1871" s="179" t="str">
        <f t="shared" ref="CE1871:CL1871" si="3174">CE1844</f>
        <v>CE$16</v>
      </c>
      <c r="CF1871" s="179" t="str">
        <f t="shared" si="3174"/>
        <v>CF$16</v>
      </c>
      <c r="CG1871" s="179" t="str">
        <f t="shared" si="3174"/>
        <v>CG$16</v>
      </c>
      <c r="CH1871" s="179" t="str">
        <f t="shared" si="3174"/>
        <v>CH$16</v>
      </c>
      <c r="CI1871" s="179" t="str">
        <f t="shared" si="3174"/>
        <v>CI$16</v>
      </c>
      <c r="CJ1871" s="179" t="str">
        <f t="shared" si="3174"/>
        <v>CJ$16</v>
      </c>
      <c r="CK1871" s="179" t="str">
        <f t="shared" si="3174"/>
        <v>CK$16</v>
      </c>
      <c r="CL1871" s="179" t="str">
        <f t="shared" si="3174"/>
        <v>CL$16</v>
      </c>
      <c r="CO1871" s="179" t="str">
        <f t="shared" ref="CO1871:DL1871" si="3175">CO1844</f>
        <v>CO$16</v>
      </c>
      <c r="CP1871" s="179" t="str">
        <f t="shared" si="3175"/>
        <v>CP$16</v>
      </c>
      <c r="CQ1871" s="179" t="str">
        <f t="shared" si="3175"/>
        <v>CQ$16</v>
      </c>
      <c r="CR1871" s="179" t="str">
        <f t="shared" si="3175"/>
        <v>CR$16</v>
      </c>
      <c r="CS1871" s="179" t="str">
        <f t="shared" si="3175"/>
        <v>CS$16</v>
      </c>
      <c r="CT1871" s="179" t="str">
        <f t="shared" si="3175"/>
        <v>CT$16</v>
      </c>
      <c r="CU1871" s="179" t="str">
        <f t="shared" si="3175"/>
        <v>CU$16</v>
      </c>
      <c r="CV1871" s="179" t="str">
        <f t="shared" si="3175"/>
        <v>CV$16</v>
      </c>
      <c r="CW1871" s="179" t="str">
        <f t="shared" si="3175"/>
        <v>CW$16</v>
      </c>
      <c r="CX1871" s="179" t="str">
        <f t="shared" si="3175"/>
        <v>CX$16</v>
      </c>
      <c r="CY1871" s="179" t="str">
        <f t="shared" si="3175"/>
        <v>CY$16</v>
      </c>
      <c r="CZ1871" s="179" t="str">
        <f t="shared" si="3175"/>
        <v>CZ$16</v>
      </c>
      <c r="DA1871" s="179" t="str">
        <f t="shared" si="3175"/>
        <v>DA$16</v>
      </c>
      <c r="DB1871" s="179" t="str">
        <f t="shared" si="3175"/>
        <v>DB$16</v>
      </c>
      <c r="DC1871" s="179" t="str">
        <f t="shared" si="3175"/>
        <v>DC$16</v>
      </c>
      <c r="DD1871" s="179" t="str">
        <f t="shared" si="3175"/>
        <v>DD$16</v>
      </c>
      <c r="DE1871" s="179" t="str">
        <f t="shared" si="3175"/>
        <v>DE$16</v>
      </c>
      <c r="DF1871" s="179" t="str">
        <f t="shared" si="3175"/>
        <v>DF$16</v>
      </c>
      <c r="DG1871" s="179" t="str">
        <f t="shared" si="3175"/>
        <v>DG$16</v>
      </c>
      <c r="DH1871" s="179" t="str">
        <f t="shared" si="3175"/>
        <v>DH$16</v>
      </c>
      <c r="DI1871" s="179" t="str">
        <f t="shared" si="3175"/>
        <v>DI$16</v>
      </c>
      <c r="DJ1871" s="179" t="str">
        <f t="shared" si="3175"/>
        <v>DJ$16</v>
      </c>
      <c r="DK1871" s="179" t="str">
        <f t="shared" si="3175"/>
        <v>DK$16</v>
      </c>
      <c r="DL1871" s="179" t="str">
        <f t="shared" si="3175"/>
        <v>DL$16</v>
      </c>
    </row>
    <row r="1872" spans="1:116" x14ac:dyDescent="0.4">
      <c r="B1872" t="s">
        <v>332</v>
      </c>
      <c r="D1872" t="s">
        <v>426</v>
      </c>
      <c r="E1872" s="8" t="str">
        <f t="shared" si="3140"/>
        <v>1872 DAMORT-F</v>
      </c>
      <c r="G1872" s="136" t="str">
        <f>G1845</f>
        <v>Primary volume driver</v>
      </c>
      <c r="H1872" s="12"/>
      <c r="I1872" s="60"/>
      <c r="J1872" s="60"/>
      <c r="K1872" s="15"/>
      <c r="L1872" s="15"/>
      <c r="M1872" s="15"/>
      <c r="N1872" s="15"/>
      <c r="O1872" s="15"/>
      <c r="P1872" s="15"/>
      <c r="R1872" s="15"/>
      <c r="S1872" s="179" t="str">
        <f t="shared" ref="S1872:AX1872" si="3176">S1845</f>
        <v>S$17</v>
      </c>
      <c r="T1872" s="179" t="str">
        <f t="shared" si="3176"/>
        <v>T$17</v>
      </c>
      <c r="U1872" s="179" t="str">
        <f t="shared" si="3176"/>
        <v>U$17</v>
      </c>
      <c r="V1872" s="179" t="str">
        <f t="shared" si="3176"/>
        <v>V$17</v>
      </c>
      <c r="W1872" s="179" t="str">
        <f t="shared" si="3176"/>
        <v>W$17</v>
      </c>
      <c r="X1872" s="179" t="str">
        <f t="shared" si="3176"/>
        <v>X$17</v>
      </c>
      <c r="Y1872" s="179" t="str">
        <f t="shared" si="3176"/>
        <v>Y$17</v>
      </c>
      <c r="Z1872" s="179" t="str">
        <f t="shared" si="3176"/>
        <v>Z$17</v>
      </c>
      <c r="AA1872" s="179" t="str">
        <f t="shared" si="3176"/>
        <v>AA$17</v>
      </c>
      <c r="AB1872" s="179" t="str">
        <f t="shared" si="3176"/>
        <v>AB$17</v>
      </c>
      <c r="AC1872" s="179" t="str">
        <f t="shared" si="3176"/>
        <v>AC$17</v>
      </c>
      <c r="AD1872" s="179" t="str">
        <f t="shared" si="3176"/>
        <v>AD$17</v>
      </c>
      <c r="AE1872" s="179" t="str">
        <f t="shared" si="3176"/>
        <v>AE$17</v>
      </c>
      <c r="AF1872" s="179" t="str">
        <f t="shared" si="3176"/>
        <v>AF$17</v>
      </c>
      <c r="AG1872" s="179" t="str">
        <f t="shared" si="3176"/>
        <v>AG$17</v>
      </c>
      <c r="AH1872" s="179" t="str">
        <f t="shared" si="3176"/>
        <v>AH$17</v>
      </c>
      <c r="AI1872" s="179" t="str">
        <f t="shared" si="3176"/>
        <v>AI$17</v>
      </c>
      <c r="AJ1872" s="179" t="str">
        <f t="shared" si="3176"/>
        <v>AJ$17</v>
      </c>
      <c r="AK1872" s="179" t="str">
        <f t="shared" si="3176"/>
        <v>AK$17</v>
      </c>
      <c r="AL1872" s="179" t="str">
        <f t="shared" si="3176"/>
        <v>AL$17</v>
      </c>
      <c r="AM1872" s="179" t="str">
        <f t="shared" si="3176"/>
        <v>AM$17</v>
      </c>
      <c r="AN1872" s="179" t="str">
        <f t="shared" si="3176"/>
        <v>AN$17</v>
      </c>
      <c r="AO1872" s="179" t="str">
        <f t="shared" si="3176"/>
        <v>AO$17</v>
      </c>
      <c r="AP1872" s="179" t="str">
        <f t="shared" si="3176"/>
        <v>AP$17</v>
      </c>
      <c r="AQ1872" s="179" t="str">
        <f t="shared" si="3176"/>
        <v>AQ$17</v>
      </c>
      <c r="AR1872" s="179" t="str">
        <f t="shared" si="3176"/>
        <v>AR$17</v>
      </c>
      <c r="AS1872" s="179" t="str">
        <f t="shared" si="3176"/>
        <v>AS$17</v>
      </c>
      <c r="AT1872" s="179" t="str">
        <f t="shared" si="3176"/>
        <v>AT$17</v>
      </c>
      <c r="AU1872" s="179" t="str">
        <f t="shared" si="3176"/>
        <v>AU$17</v>
      </c>
      <c r="AV1872" s="179" t="str">
        <f t="shared" si="3176"/>
        <v>AV$17</v>
      </c>
      <c r="AW1872" s="179" t="str">
        <f t="shared" si="3176"/>
        <v>AW$17</v>
      </c>
      <c r="AX1872" s="179" t="str">
        <f t="shared" si="3176"/>
        <v>AX$17</v>
      </c>
      <c r="AY1872" s="179" t="str">
        <f t="shared" ref="AY1872:CD1872" si="3177">AY1845</f>
        <v>AY$17</v>
      </c>
      <c r="AZ1872" s="179" t="str">
        <f t="shared" si="3177"/>
        <v>AZ$17</v>
      </c>
      <c r="BA1872" s="179" t="str">
        <f t="shared" si="3177"/>
        <v>BA$17</v>
      </c>
      <c r="BB1872" s="179" t="str">
        <f t="shared" si="3177"/>
        <v>BB$17</v>
      </c>
      <c r="BC1872" s="179" t="str">
        <f t="shared" si="3177"/>
        <v>BC$17</v>
      </c>
      <c r="BD1872" s="179" t="str">
        <f t="shared" si="3177"/>
        <v>BD$17</v>
      </c>
      <c r="BE1872" s="179" t="str">
        <f t="shared" si="3177"/>
        <v>BE$17</v>
      </c>
      <c r="BF1872" s="179" t="str">
        <f t="shared" si="3177"/>
        <v>BF$17</v>
      </c>
      <c r="BG1872" s="179" t="str">
        <f t="shared" si="3177"/>
        <v>BG$17</v>
      </c>
      <c r="BH1872" s="179" t="str">
        <f t="shared" si="3177"/>
        <v>BH$17</v>
      </c>
      <c r="BI1872" s="179" t="str">
        <f t="shared" si="3177"/>
        <v>BI$17</v>
      </c>
      <c r="BJ1872" s="179" t="str">
        <f t="shared" si="3177"/>
        <v>BJ$17</v>
      </c>
      <c r="BK1872" s="179" t="str">
        <f t="shared" si="3177"/>
        <v>BK$17</v>
      </c>
      <c r="BL1872" s="179" t="str">
        <f t="shared" si="3177"/>
        <v>BL$17</v>
      </c>
      <c r="BM1872" s="179" t="str">
        <f t="shared" si="3177"/>
        <v>BM$17</v>
      </c>
      <c r="BN1872" s="179" t="str">
        <f t="shared" si="3177"/>
        <v>BN$17</v>
      </c>
      <c r="BO1872" s="179" t="str">
        <f t="shared" si="3177"/>
        <v>BO$17</v>
      </c>
      <c r="BP1872" s="179" t="str">
        <f t="shared" si="3177"/>
        <v>BP$17</v>
      </c>
      <c r="BQ1872" s="179" t="str">
        <f t="shared" si="3177"/>
        <v>BQ$17</v>
      </c>
      <c r="BR1872" s="179" t="str">
        <f t="shared" si="3177"/>
        <v>BR$17</v>
      </c>
      <c r="BS1872" s="179" t="str">
        <f t="shared" si="3177"/>
        <v>BS$17</v>
      </c>
      <c r="BT1872" s="179" t="str">
        <f t="shared" si="3177"/>
        <v>BT$17</v>
      </c>
      <c r="BU1872" s="179" t="str">
        <f t="shared" si="3177"/>
        <v>BU$17</v>
      </c>
      <c r="BV1872" s="179" t="str">
        <f t="shared" si="3177"/>
        <v>BV$17</v>
      </c>
      <c r="BW1872" s="179" t="str">
        <f t="shared" si="3177"/>
        <v>BW$17</v>
      </c>
      <c r="BX1872" s="179" t="str">
        <f t="shared" si="3177"/>
        <v>BX$17</v>
      </c>
      <c r="BY1872" s="179" t="str">
        <f t="shared" si="3177"/>
        <v>BY$17</v>
      </c>
      <c r="BZ1872" s="179" t="str">
        <f t="shared" si="3177"/>
        <v>BZ$17</v>
      </c>
      <c r="CA1872" s="179" t="str">
        <f t="shared" si="3177"/>
        <v>CA$17</v>
      </c>
      <c r="CB1872" s="179" t="str">
        <f t="shared" si="3177"/>
        <v>CB$17</v>
      </c>
      <c r="CC1872" s="179" t="str">
        <f t="shared" si="3177"/>
        <v>CC$17</v>
      </c>
      <c r="CD1872" s="179" t="str">
        <f t="shared" si="3177"/>
        <v>CD$17</v>
      </c>
      <c r="CE1872" s="179" t="str">
        <f t="shared" ref="CE1872:CL1872" si="3178">CE1845</f>
        <v>CE$17</v>
      </c>
      <c r="CF1872" s="179" t="str">
        <f t="shared" si="3178"/>
        <v>CF$17</v>
      </c>
      <c r="CG1872" s="179" t="str">
        <f t="shared" si="3178"/>
        <v>CG$17</v>
      </c>
      <c r="CH1872" s="179" t="str">
        <f t="shared" si="3178"/>
        <v>CH$17</v>
      </c>
      <c r="CI1872" s="179" t="str">
        <f t="shared" si="3178"/>
        <v>CI$17</v>
      </c>
      <c r="CJ1872" s="179" t="str">
        <f t="shared" si="3178"/>
        <v>CJ$17</v>
      </c>
      <c r="CK1872" s="179" t="str">
        <f t="shared" si="3178"/>
        <v>CK$17</v>
      </c>
      <c r="CL1872" s="179" t="str">
        <f t="shared" si="3178"/>
        <v>CL$17</v>
      </c>
      <c r="CN1872" s="60"/>
      <c r="CO1872" s="179" t="str">
        <f t="shared" ref="CO1872:DL1872" si="3179">CO1845</f>
        <v>CO$17</v>
      </c>
      <c r="CP1872" s="179" t="str">
        <f t="shared" si="3179"/>
        <v>CP$17</v>
      </c>
      <c r="CQ1872" s="179" t="str">
        <f t="shared" si="3179"/>
        <v>CQ$17</v>
      </c>
      <c r="CR1872" s="179" t="str">
        <f t="shared" si="3179"/>
        <v>CR$17</v>
      </c>
      <c r="CS1872" s="179" t="str">
        <f t="shared" si="3179"/>
        <v>CS$17</v>
      </c>
      <c r="CT1872" s="179" t="str">
        <f t="shared" si="3179"/>
        <v>CT$17</v>
      </c>
      <c r="CU1872" s="179" t="str">
        <f t="shared" si="3179"/>
        <v>CU$17</v>
      </c>
      <c r="CV1872" s="179" t="str">
        <f t="shared" si="3179"/>
        <v>CV$17</v>
      </c>
      <c r="CW1872" s="179" t="str">
        <f t="shared" si="3179"/>
        <v>CW$17</v>
      </c>
      <c r="CX1872" s="179" t="str">
        <f t="shared" si="3179"/>
        <v>CX$17</v>
      </c>
      <c r="CY1872" s="179" t="str">
        <f t="shared" si="3179"/>
        <v>CY$17</v>
      </c>
      <c r="CZ1872" s="179" t="str">
        <f t="shared" si="3179"/>
        <v>CZ$17</v>
      </c>
      <c r="DA1872" s="179" t="str">
        <f t="shared" si="3179"/>
        <v>DA$17</v>
      </c>
      <c r="DB1872" s="179" t="str">
        <f t="shared" si="3179"/>
        <v>DB$17</v>
      </c>
      <c r="DC1872" s="179" t="str">
        <f t="shared" si="3179"/>
        <v>DC$17</v>
      </c>
      <c r="DD1872" s="179" t="str">
        <f t="shared" si="3179"/>
        <v>DD$17</v>
      </c>
      <c r="DE1872" s="179" t="str">
        <f t="shared" si="3179"/>
        <v>DE$17</v>
      </c>
      <c r="DF1872" s="179" t="str">
        <f t="shared" si="3179"/>
        <v>DF$17</v>
      </c>
      <c r="DG1872" s="179" t="str">
        <f t="shared" si="3179"/>
        <v>DG$17</v>
      </c>
      <c r="DH1872" s="179" t="str">
        <f t="shared" si="3179"/>
        <v>DH$17</v>
      </c>
      <c r="DI1872" s="179" t="str">
        <f t="shared" si="3179"/>
        <v>DI$17</v>
      </c>
      <c r="DJ1872" s="179" t="str">
        <f t="shared" si="3179"/>
        <v>DJ$17</v>
      </c>
      <c r="DK1872" s="179" t="str">
        <f t="shared" si="3179"/>
        <v>DK$17</v>
      </c>
      <c r="DL1872" s="179" t="str">
        <f t="shared" si="3179"/>
        <v>DL$17</v>
      </c>
    </row>
    <row r="1873" spans="1:116" x14ac:dyDescent="0.4">
      <c r="B1873" t="s">
        <v>332</v>
      </c>
      <c r="D1873" t="s">
        <v>426</v>
      </c>
      <c r="E1873" s="8" t="str">
        <f t="shared" si="3140"/>
        <v>1873 DAMORT-F</v>
      </c>
      <c r="G1873" s="191" t="str">
        <f>G1850</f>
        <v>Simple amortizing debt:</v>
      </c>
      <c r="H1873" s="12"/>
      <c r="I1873" s="60"/>
      <c r="J1873" s="60"/>
      <c r="K1873" s="15"/>
      <c r="L1873" s="15"/>
      <c r="M1873" s="15"/>
      <c r="N1873" s="15"/>
      <c r="O1873" s="15"/>
      <c r="P1873" s="15"/>
      <c r="R1873" s="15"/>
      <c r="S1873" s="179">
        <f t="shared" ref="S1873:AX1873" si="3180">S1846</f>
        <v>0</v>
      </c>
      <c r="T1873" s="179">
        <f t="shared" si="3180"/>
        <v>0</v>
      </c>
      <c r="U1873" s="179">
        <f t="shared" si="3180"/>
        <v>0</v>
      </c>
      <c r="V1873" s="179">
        <f t="shared" si="3180"/>
        <v>0</v>
      </c>
      <c r="W1873" s="179">
        <f t="shared" si="3180"/>
        <v>0</v>
      </c>
      <c r="X1873" s="179">
        <f t="shared" si="3180"/>
        <v>0</v>
      </c>
      <c r="Y1873" s="179">
        <f t="shared" si="3180"/>
        <v>0</v>
      </c>
      <c r="Z1873" s="179">
        <f t="shared" si="3180"/>
        <v>0</v>
      </c>
      <c r="AA1873" s="179">
        <f t="shared" si="3180"/>
        <v>0</v>
      </c>
      <c r="AB1873" s="179">
        <f t="shared" si="3180"/>
        <v>0</v>
      </c>
      <c r="AC1873" s="179">
        <f t="shared" si="3180"/>
        <v>0</v>
      </c>
      <c r="AD1873" s="179">
        <f t="shared" si="3180"/>
        <v>0</v>
      </c>
      <c r="AE1873" s="179">
        <f t="shared" si="3180"/>
        <v>0</v>
      </c>
      <c r="AF1873" s="179">
        <f t="shared" si="3180"/>
        <v>0</v>
      </c>
      <c r="AG1873" s="179">
        <f t="shared" si="3180"/>
        <v>0</v>
      </c>
      <c r="AH1873" s="179">
        <f t="shared" si="3180"/>
        <v>0</v>
      </c>
      <c r="AI1873" s="179">
        <f t="shared" si="3180"/>
        <v>0</v>
      </c>
      <c r="AJ1873" s="179">
        <f t="shared" si="3180"/>
        <v>0</v>
      </c>
      <c r="AK1873" s="179">
        <f t="shared" si="3180"/>
        <v>0</v>
      </c>
      <c r="AL1873" s="179">
        <f t="shared" si="3180"/>
        <v>0</v>
      </c>
      <c r="AM1873" s="179">
        <f t="shared" si="3180"/>
        <v>0</v>
      </c>
      <c r="AN1873" s="179">
        <f t="shared" si="3180"/>
        <v>0</v>
      </c>
      <c r="AO1873" s="179">
        <f t="shared" si="3180"/>
        <v>0</v>
      </c>
      <c r="AP1873" s="179">
        <f t="shared" si="3180"/>
        <v>0</v>
      </c>
      <c r="AQ1873" s="179">
        <f t="shared" si="3180"/>
        <v>0</v>
      </c>
      <c r="AR1873" s="179">
        <f t="shared" si="3180"/>
        <v>0</v>
      </c>
      <c r="AS1873" s="179">
        <f t="shared" si="3180"/>
        <v>0</v>
      </c>
      <c r="AT1873" s="179">
        <f t="shared" si="3180"/>
        <v>0</v>
      </c>
      <c r="AU1873" s="179">
        <f t="shared" si="3180"/>
        <v>0</v>
      </c>
      <c r="AV1873" s="179">
        <f t="shared" si="3180"/>
        <v>0</v>
      </c>
      <c r="AW1873" s="179">
        <f t="shared" si="3180"/>
        <v>0</v>
      </c>
      <c r="AX1873" s="179">
        <f t="shared" si="3180"/>
        <v>0</v>
      </c>
      <c r="AY1873" s="179">
        <f t="shared" ref="AY1873:CD1873" si="3181">AY1846</f>
        <v>0</v>
      </c>
      <c r="AZ1873" s="179">
        <f t="shared" si="3181"/>
        <v>0</v>
      </c>
      <c r="BA1873" s="179">
        <f t="shared" si="3181"/>
        <v>0</v>
      </c>
      <c r="BB1873" s="179">
        <f t="shared" si="3181"/>
        <v>0</v>
      </c>
      <c r="BC1873" s="179">
        <f t="shared" si="3181"/>
        <v>0</v>
      </c>
      <c r="BD1873" s="179">
        <f t="shared" si="3181"/>
        <v>0</v>
      </c>
      <c r="BE1873" s="179">
        <f t="shared" si="3181"/>
        <v>0</v>
      </c>
      <c r="BF1873" s="179">
        <f t="shared" si="3181"/>
        <v>0</v>
      </c>
      <c r="BG1873" s="179">
        <f t="shared" si="3181"/>
        <v>0</v>
      </c>
      <c r="BH1873" s="179">
        <f t="shared" si="3181"/>
        <v>0</v>
      </c>
      <c r="BI1873" s="179">
        <f t="shared" si="3181"/>
        <v>0</v>
      </c>
      <c r="BJ1873" s="179">
        <f t="shared" si="3181"/>
        <v>0</v>
      </c>
      <c r="BK1873" s="179">
        <f t="shared" si="3181"/>
        <v>0</v>
      </c>
      <c r="BL1873" s="179">
        <f t="shared" si="3181"/>
        <v>0</v>
      </c>
      <c r="BM1873" s="179">
        <f t="shared" si="3181"/>
        <v>0</v>
      </c>
      <c r="BN1873" s="179">
        <f t="shared" si="3181"/>
        <v>0</v>
      </c>
      <c r="BO1873" s="179">
        <f t="shared" si="3181"/>
        <v>0</v>
      </c>
      <c r="BP1873" s="179">
        <f t="shared" si="3181"/>
        <v>0</v>
      </c>
      <c r="BQ1873" s="179">
        <f t="shared" si="3181"/>
        <v>0</v>
      </c>
      <c r="BR1873" s="179">
        <f t="shared" si="3181"/>
        <v>0</v>
      </c>
      <c r="BS1873" s="179">
        <f t="shared" si="3181"/>
        <v>0</v>
      </c>
      <c r="BT1873" s="179">
        <f t="shared" si="3181"/>
        <v>0</v>
      </c>
      <c r="BU1873" s="179">
        <f t="shared" si="3181"/>
        <v>0</v>
      </c>
      <c r="BV1873" s="179">
        <f t="shared" si="3181"/>
        <v>0</v>
      </c>
      <c r="BW1873" s="179">
        <f t="shared" si="3181"/>
        <v>0</v>
      </c>
      <c r="BX1873" s="179">
        <f t="shared" si="3181"/>
        <v>0</v>
      </c>
      <c r="BY1873" s="179">
        <f t="shared" si="3181"/>
        <v>0</v>
      </c>
      <c r="BZ1873" s="179">
        <f t="shared" si="3181"/>
        <v>0</v>
      </c>
      <c r="CA1873" s="179">
        <f t="shared" si="3181"/>
        <v>0</v>
      </c>
      <c r="CB1873" s="179">
        <f t="shared" si="3181"/>
        <v>0</v>
      </c>
      <c r="CC1873" s="179">
        <f t="shared" si="3181"/>
        <v>0</v>
      </c>
      <c r="CD1873" s="179">
        <f t="shared" si="3181"/>
        <v>0</v>
      </c>
      <c r="CE1873" s="179">
        <f t="shared" ref="CE1873:CL1873" si="3182">CE1846</f>
        <v>0</v>
      </c>
      <c r="CF1873" s="179">
        <f t="shared" si="3182"/>
        <v>0</v>
      </c>
      <c r="CG1873" s="179">
        <f t="shared" si="3182"/>
        <v>0</v>
      </c>
      <c r="CH1873" s="179">
        <f t="shared" si="3182"/>
        <v>0</v>
      </c>
      <c r="CI1873" s="179">
        <f t="shared" si="3182"/>
        <v>0</v>
      </c>
      <c r="CJ1873" s="179">
        <f t="shared" si="3182"/>
        <v>0</v>
      </c>
      <c r="CK1873" s="179">
        <f t="shared" si="3182"/>
        <v>0</v>
      </c>
      <c r="CL1873" s="179">
        <f t="shared" si="3182"/>
        <v>0</v>
      </c>
      <c r="CN1873" s="60"/>
      <c r="CO1873" s="179">
        <f t="shared" ref="CO1873:DL1873" si="3183">CO1846</f>
        <v>0</v>
      </c>
      <c r="CP1873" s="179">
        <f t="shared" si="3183"/>
        <v>0</v>
      </c>
      <c r="CQ1873" s="179">
        <f t="shared" si="3183"/>
        <v>0</v>
      </c>
      <c r="CR1873" s="179">
        <f t="shared" si="3183"/>
        <v>0</v>
      </c>
      <c r="CS1873" s="179">
        <f t="shared" si="3183"/>
        <v>0</v>
      </c>
      <c r="CT1873" s="179">
        <f t="shared" si="3183"/>
        <v>0</v>
      </c>
      <c r="CU1873" s="179">
        <f t="shared" si="3183"/>
        <v>0</v>
      </c>
      <c r="CV1873" s="179">
        <f t="shared" si="3183"/>
        <v>0</v>
      </c>
      <c r="CW1873" s="179">
        <f t="shared" si="3183"/>
        <v>0</v>
      </c>
      <c r="CX1873" s="179">
        <f t="shared" si="3183"/>
        <v>0</v>
      </c>
      <c r="CY1873" s="179">
        <f t="shared" si="3183"/>
        <v>0</v>
      </c>
      <c r="CZ1873" s="179">
        <f t="shared" si="3183"/>
        <v>0</v>
      </c>
      <c r="DA1873" s="179">
        <f t="shared" si="3183"/>
        <v>0</v>
      </c>
      <c r="DB1873" s="179">
        <f t="shared" si="3183"/>
        <v>0</v>
      </c>
      <c r="DC1873" s="179">
        <f t="shared" si="3183"/>
        <v>0</v>
      </c>
      <c r="DD1873" s="179">
        <f t="shared" si="3183"/>
        <v>0</v>
      </c>
      <c r="DE1873" s="179">
        <f t="shared" si="3183"/>
        <v>0</v>
      </c>
      <c r="DF1873" s="179">
        <f t="shared" si="3183"/>
        <v>0</v>
      </c>
      <c r="DG1873" s="179">
        <f t="shared" si="3183"/>
        <v>0</v>
      </c>
      <c r="DH1873" s="179">
        <f t="shared" si="3183"/>
        <v>0</v>
      </c>
      <c r="DI1873" s="179">
        <f t="shared" si="3183"/>
        <v>0</v>
      </c>
      <c r="DJ1873" s="179">
        <f t="shared" si="3183"/>
        <v>0</v>
      </c>
      <c r="DK1873" s="179">
        <f t="shared" si="3183"/>
        <v>0</v>
      </c>
      <c r="DL1873" s="179">
        <f t="shared" si="3183"/>
        <v>0</v>
      </c>
    </row>
    <row r="1874" spans="1:116" x14ac:dyDescent="0.4">
      <c r="B1874" t="s">
        <v>332</v>
      </c>
      <c r="D1874" t="s">
        <v>426</v>
      </c>
      <c r="E1874" s="8" t="str">
        <f t="shared" si="3140"/>
        <v>1874 DAMORT-F</v>
      </c>
      <c r="G1874" s="241" t="str">
        <f>IFERROR(SUBSTITUTE(TRIM(MID(G1850,SEARCH("-",G1850)+1,LEN(G1850))),":",""),"no unit")</f>
        <v>no unit</v>
      </c>
      <c r="H1874" s="12"/>
      <c r="I1874" s="60"/>
      <c r="J1874" s="60"/>
      <c r="K1874" s="15"/>
      <c r="L1874" s="15"/>
      <c r="M1874" s="15"/>
      <c r="N1874" s="15"/>
      <c r="O1874" s="15"/>
      <c r="P1874" s="15"/>
      <c r="R1874" s="15"/>
      <c r="S1874" s="179"/>
      <c r="T1874" s="179"/>
      <c r="U1874" s="179"/>
      <c r="V1874" s="179"/>
      <c r="W1874" s="179"/>
      <c r="X1874" s="179"/>
      <c r="Y1874" s="179"/>
      <c r="Z1874" s="179"/>
      <c r="AA1874" s="179"/>
      <c r="AB1874" s="179"/>
      <c r="AC1874" s="179"/>
      <c r="AD1874" s="179"/>
      <c r="AE1874" s="179"/>
      <c r="AF1874" s="179"/>
      <c r="AG1874" s="179"/>
      <c r="AH1874" s="179"/>
      <c r="AI1874" s="179"/>
      <c r="AJ1874" s="179"/>
      <c r="AK1874" s="179"/>
      <c r="AL1874" s="179"/>
      <c r="AM1874" s="179"/>
      <c r="AN1874" s="179"/>
      <c r="AO1874" s="179"/>
      <c r="AP1874" s="179"/>
      <c r="AQ1874" s="179"/>
      <c r="AR1874" s="179"/>
      <c r="AS1874" s="179"/>
      <c r="AT1874" s="179"/>
      <c r="AU1874" s="179"/>
      <c r="AV1874" s="179"/>
      <c r="AW1874" s="179"/>
      <c r="AX1874" s="179"/>
      <c r="AY1874" s="179"/>
      <c r="AZ1874" s="179"/>
      <c r="BA1874" s="179"/>
      <c r="BB1874" s="179"/>
      <c r="BC1874" s="179"/>
      <c r="BD1874" s="179"/>
      <c r="BE1874" s="179"/>
      <c r="BF1874" s="179"/>
      <c r="BG1874" s="179"/>
      <c r="BH1874" s="179"/>
      <c r="BI1874" s="179"/>
      <c r="BJ1874" s="179"/>
      <c r="BK1874" s="179"/>
      <c r="BL1874" s="179"/>
      <c r="BM1874" s="179"/>
      <c r="BN1874" s="179"/>
      <c r="BO1874" s="179"/>
      <c r="BP1874" s="179"/>
      <c r="BQ1874" s="179"/>
      <c r="BR1874" s="179"/>
      <c r="BS1874" s="179"/>
      <c r="BT1874" s="179"/>
      <c r="BU1874" s="179"/>
      <c r="BV1874" s="179"/>
      <c r="BW1874" s="179"/>
      <c r="BX1874" s="179"/>
      <c r="BY1874" s="179"/>
      <c r="BZ1874" s="179"/>
      <c r="CA1874" s="179"/>
      <c r="CB1874" s="179"/>
      <c r="CC1874" s="179"/>
      <c r="CD1874" s="179"/>
      <c r="CE1874" s="179"/>
      <c r="CF1874" s="179"/>
      <c r="CG1874" s="179"/>
      <c r="CH1874" s="179"/>
      <c r="CI1874" s="179"/>
      <c r="CJ1874" s="179"/>
      <c r="CK1874" s="179"/>
      <c r="CL1874" s="179"/>
      <c r="CN1874" s="60"/>
      <c r="CO1874" s="179"/>
      <c r="CP1874" s="179"/>
      <c r="CQ1874" s="179"/>
      <c r="CR1874" s="179"/>
      <c r="CS1874" s="179"/>
      <c r="CT1874" s="179"/>
      <c r="CU1874" s="179"/>
      <c r="CV1874" s="179"/>
      <c r="CW1874" s="179"/>
      <c r="CX1874" s="179"/>
      <c r="CY1874" s="179"/>
      <c r="CZ1874" s="179"/>
      <c r="DA1874" s="179"/>
      <c r="DB1874" s="179"/>
      <c r="DC1874" s="179"/>
      <c r="DD1874" s="179"/>
      <c r="DE1874" s="179"/>
      <c r="DF1874" s="179"/>
      <c r="DG1874" s="179"/>
      <c r="DH1874" s="179"/>
      <c r="DI1874" s="179"/>
      <c r="DJ1874" s="179"/>
      <c r="DK1874" s="179"/>
      <c r="DL1874" s="179"/>
    </row>
    <row r="1875" spans="1:116" x14ac:dyDescent="0.4">
      <c r="A1875" s="3"/>
      <c r="B1875" t="s">
        <v>332</v>
      </c>
      <c r="D1875" t="s">
        <v>426</v>
      </c>
      <c r="E1875" s="8" t="str">
        <f t="shared" si="3140"/>
        <v>1875 DAMORT-F</v>
      </c>
      <c r="G1875" s="191" t="str">
        <f>G1848</f>
        <v>Secondary revenue driver</v>
      </c>
      <c r="H1875" s="90"/>
      <c r="I1875" s="213"/>
      <c r="J1875" s="213"/>
      <c r="K1875" s="214"/>
      <c r="L1875" s="214"/>
      <c r="M1875" s="214"/>
      <c r="N1875" s="214"/>
      <c r="O1875" s="214"/>
      <c r="P1875" s="214"/>
      <c r="R1875" s="214"/>
      <c r="S1875" s="4" t="str">
        <f t="shared" ref="S1875:AX1875" si="3184">ADDRESS(ROW(S1861),COLUMN(S1861),2)</f>
        <v>S$1861</v>
      </c>
      <c r="T1875" s="4" t="str">
        <f t="shared" si="3184"/>
        <v>T$1861</v>
      </c>
      <c r="U1875" s="4" t="str">
        <f t="shared" si="3184"/>
        <v>U$1861</v>
      </c>
      <c r="V1875" s="4" t="str">
        <f t="shared" si="3184"/>
        <v>V$1861</v>
      </c>
      <c r="W1875" s="4" t="str">
        <f t="shared" si="3184"/>
        <v>W$1861</v>
      </c>
      <c r="X1875" s="4" t="str">
        <f t="shared" si="3184"/>
        <v>X$1861</v>
      </c>
      <c r="Y1875" s="4" t="str">
        <f t="shared" si="3184"/>
        <v>Y$1861</v>
      </c>
      <c r="Z1875" s="4" t="str">
        <f t="shared" si="3184"/>
        <v>Z$1861</v>
      </c>
      <c r="AA1875" s="4" t="str">
        <f t="shared" si="3184"/>
        <v>AA$1861</v>
      </c>
      <c r="AB1875" s="4" t="str">
        <f t="shared" si="3184"/>
        <v>AB$1861</v>
      </c>
      <c r="AC1875" s="4" t="str">
        <f t="shared" si="3184"/>
        <v>AC$1861</v>
      </c>
      <c r="AD1875" s="4" t="str">
        <f t="shared" si="3184"/>
        <v>AD$1861</v>
      </c>
      <c r="AE1875" s="4" t="str">
        <f t="shared" si="3184"/>
        <v>AE$1861</v>
      </c>
      <c r="AF1875" s="4" t="str">
        <f t="shared" si="3184"/>
        <v>AF$1861</v>
      </c>
      <c r="AG1875" s="4" t="str">
        <f t="shared" si="3184"/>
        <v>AG$1861</v>
      </c>
      <c r="AH1875" s="4" t="str">
        <f t="shared" si="3184"/>
        <v>AH$1861</v>
      </c>
      <c r="AI1875" s="4" t="str">
        <f t="shared" si="3184"/>
        <v>AI$1861</v>
      </c>
      <c r="AJ1875" s="4" t="str">
        <f t="shared" si="3184"/>
        <v>AJ$1861</v>
      </c>
      <c r="AK1875" s="4" t="str">
        <f t="shared" si="3184"/>
        <v>AK$1861</v>
      </c>
      <c r="AL1875" s="4" t="str">
        <f t="shared" si="3184"/>
        <v>AL$1861</v>
      </c>
      <c r="AM1875" s="4" t="str">
        <f t="shared" si="3184"/>
        <v>AM$1861</v>
      </c>
      <c r="AN1875" s="4" t="str">
        <f t="shared" si="3184"/>
        <v>AN$1861</v>
      </c>
      <c r="AO1875" s="4" t="str">
        <f t="shared" si="3184"/>
        <v>AO$1861</v>
      </c>
      <c r="AP1875" s="4" t="str">
        <f t="shared" si="3184"/>
        <v>AP$1861</v>
      </c>
      <c r="AQ1875" s="4" t="str">
        <f t="shared" si="3184"/>
        <v>AQ$1861</v>
      </c>
      <c r="AR1875" s="4" t="str">
        <f t="shared" si="3184"/>
        <v>AR$1861</v>
      </c>
      <c r="AS1875" s="4" t="str">
        <f t="shared" si="3184"/>
        <v>AS$1861</v>
      </c>
      <c r="AT1875" s="4" t="str">
        <f t="shared" si="3184"/>
        <v>AT$1861</v>
      </c>
      <c r="AU1875" s="4" t="str">
        <f t="shared" si="3184"/>
        <v>AU$1861</v>
      </c>
      <c r="AV1875" s="4" t="str">
        <f t="shared" si="3184"/>
        <v>AV$1861</v>
      </c>
      <c r="AW1875" s="4" t="str">
        <f t="shared" si="3184"/>
        <v>AW$1861</v>
      </c>
      <c r="AX1875" s="4" t="str">
        <f t="shared" si="3184"/>
        <v>AX$1861</v>
      </c>
      <c r="AY1875" s="4" t="str">
        <f t="shared" ref="AY1875:CD1875" si="3185">ADDRESS(ROW(AY1861),COLUMN(AY1861),2)</f>
        <v>AY$1861</v>
      </c>
      <c r="AZ1875" s="4" t="str">
        <f t="shared" si="3185"/>
        <v>AZ$1861</v>
      </c>
      <c r="BA1875" s="4" t="str">
        <f t="shared" si="3185"/>
        <v>BA$1861</v>
      </c>
      <c r="BB1875" s="4" t="str">
        <f t="shared" si="3185"/>
        <v>BB$1861</v>
      </c>
      <c r="BC1875" s="4" t="str">
        <f t="shared" si="3185"/>
        <v>BC$1861</v>
      </c>
      <c r="BD1875" s="4" t="str">
        <f t="shared" si="3185"/>
        <v>BD$1861</v>
      </c>
      <c r="BE1875" s="4" t="str">
        <f t="shared" si="3185"/>
        <v>BE$1861</v>
      </c>
      <c r="BF1875" s="4" t="str">
        <f t="shared" si="3185"/>
        <v>BF$1861</v>
      </c>
      <c r="BG1875" s="4" t="str">
        <f t="shared" si="3185"/>
        <v>BG$1861</v>
      </c>
      <c r="BH1875" s="4" t="str">
        <f t="shared" si="3185"/>
        <v>BH$1861</v>
      </c>
      <c r="BI1875" s="4" t="str">
        <f t="shared" si="3185"/>
        <v>BI$1861</v>
      </c>
      <c r="BJ1875" s="4" t="str">
        <f t="shared" si="3185"/>
        <v>BJ$1861</v>
      </c>
      <c r="BK1875" s="4" t="str">
        <f t="shared" si="3185"/>
        <v>BK$1861</v>
      </c>
      <c r="BL1875" s="4" t="str">
        <f t="shared" si="3185"/>
        <v>BL$1861</v>
      </c>
      <c r="BM1875" s="4" t="str">
        <f t="shared" si="3185"/>
        <v>BM$1861</v>
      </c>
      <c r="BN1875" s="4" t="str">
        <f t="shared" si="3185"/>
        <v>BN$1861</v>
      </c>
      <c r="BO1875" s="4" t="str">
        <f t="shared" si="3185"/>
        <v>BO$1861</v>
      </c>
      <c r="BP1875" s="4" t="str">
        <f t="shared" si="3185"/>
        <v>BP$1861</v>
      </c>
      <c r="BQ1875" s="4" t="str">
        <f t="shared" si="3185"/>
        <v>BQ$1861</v>
      </c>
      <c r="BR1875" s="4" t="str">
        <f t="shared" si="3185"/>
        <v>BR$1861</v>
      </c>
      <c r="BS1875" s="4" t="str">
        <f t="shared" si="3185"/>
        <v>BS$1861</v>
      </c>
      <c r="BT1875" s="4" t="str">
        <f t="shared" si="3185"/>
        <v>BT$1861</v>
      </c>
      <c r="BU1875" s="4" t="str">
        <f t="shared" si="3185"/>
        <v>BU$1861</v>
      </c>
      <c r="BV1875" s="4" t="str">
        <f t="shared" si="3185"/>
        <v>BV$1861</v>
      </c>
      <c r="BW1875" s="4" t="str">
        <f t="shared" si="3185"/>
        <v>BW$1861</v>
      </c>
      <c r="BX1875" s="4" t="str">
        <f t="shared" si="3185"/>
        <v>BX$1861</v>
      </c>
      <c r="BY1875" s="4" t="str">
        <f t="shared" si="3185"/>
        <v>BY$1861</v>
      </c>
      <c r="BZ1875" s="4" t="str">
        <f t="shared" si="3185"/>
        <v>BZ$1861</v>
      </c>
      <c r="CA1875" s="4" t="str">
        <f t="shared" si="3185"/>
        <v>CA$1861</v>
      </c>
      <c r="CB1875" s="4" t="str">
        <f t="shared" si="3185"/>
        <v>CB$1861</v>
      </c>
      <c r="CC1875" s="4" t="str">
        <f t="shared" si="3185"/>
        <v>CC$1861</v>
      </c>
      <c r="CD1875" s="4" t="str">
        <f t="shared" si="3185"/>
        <v>CD$1861</v>
      </c>
      <c r="CE1875" s="4" t="str">
        <f t="shared" ref="CE1875:CL1875" si="3186">ADDRESS(ROW(CE1861),COLUMN(CE1861),2)</f>
        <v>CE$1861</v>
      </c>
      <c r="CF1875" s="4" t="str">
        <f t="shared" si="3186"/>
        <v>CF$1861</v>
      </c>
      <c r="CG1875" s="4" t="str">
        <f t="shared" si="3186"/>
        <v>CG$1861</v>
      </c>
      <c r="CH1875" s="4" t="str">
        <f t="shared" si="3186"/>
        <v>CH$1861</v>
      </c>
      <c r="CI1875" s="4" t="str">
        <f t="shared" si="3186"/>
        <v>CI$1861</v>
      </c>
      <c r="CJ1875" s="4" t="str">
        <f t="shared" si="3186"/>
        <v>CJ$1861</v>
      </c>
      <c r="CK1875" s="4" t="str">
        <f t="shared" si="3186"/>
        <v>CK$1861</v>
      </c>
      <c r="CL1875" s="4" t="str">
        <f t="shared" si="3186"/>
        <v>CL$1861</v>
      </c>
      <c r="CN1875" s="213"/>
      <c r="CO1875" s="4" t="str">
        <f t="shared" ref="CO1875:DL1875" si="3187">ADDRESS(ROW(CO1861),COLUMN(CO1861),2)</f>
        <v>CO$1861</v>
      </c>
      <c r="CP1875" s="4" t="str">
        <f t="shared" si="3187"/>
        <v>CP$1861</v>
      </c>
      <c r="CQ1875" s="4" t="str">
        <f t="shared" si="3187"/>
        <v>CQ$1861</v>
      </c>
      <c r="CR1875" s="4" t="str">
        <f t="shared" si="3187"/>
        <v>CR$1861</v>
      </c>
      <c r="CS1875" s="4" t="str">
        <f t="shared" si="3187"/>
        <v>CS$1861</v>
      </c>
      <c r="CT1875" s="4" t="str">
        <f t="shared" si="3187"/>
        <v>CT$1861</v>
      </c>
      <c r="CU1875" s="4" t="str">
        <f t="shared" si="3187"/>
        <v>CU$1861</v>
      </c>
      <c r="CV1875" s="4" t="str">
        <f t="shared" si="3187"/>
        <v>CV$1861</v>
      </c>
      <c r="CW1875" s="4" t="str">
        <f t="shared" si="3187"/>
        <v>CW$1861</v>
      </c>
      <c r="CX1875" s="4" t="str">
        <f t="shared" si="3187"/>
        <v>CX$1861</v>
      </c>
      <c r="CY1875" s="4" t="str">
        <f t="shared" si="3187"/>
        <v>CY$1861</v>
      </c>
      <c r="CZ1875" s="4" t="str">
        <f t="shared" si="3187"/>
        <v>CZ$1861</v>
      </c>
      <c r="DA1875" s="4" t="str">
        <f t="shared" si="3187"/>
        <v>DA$1861</v>
      </c>
      <c r="DB1875" s="4" t="str">
        <f t="shared" si="3187"/>
        <v>DB$1861</v>
      </c>
      <c r="DC1875" s="4" t="str">
        <f t="shared" si="3187"/>
        <v>DC$1861</v>
      </c>
      <c r="DD1875" s="4" t="str">
        <f t="shared" si="3187"/>
        <v>DD$1861</v>
      </c>
      <c r="DE1875" s="4" t="str">
        <f t="shared" si="3187"/>
        <v>DE$1861</v>
      </c>
      <c r="DF1875" s="4" t="str">
        <f t="shared" si="3187"/>
        <v>DF$1861</v>
      </c>
      <c r="DG1875" s="4" t="str">
        <f t="shared" si="3187"/>
        <v>DG$1861</v>
      </c>
      <c r="DH1875" s="4" t="str">
        <f t="shared" si="3187"/>
        <v>DH$1861</v>
      </c>
      <c r="DI1875" s="4" t="str">
        <f t="shared" si="3187"/>
        <v>DI$1861</v>
      </c>
      <c r="DJ1875" s="4" t="str">
        <f t="shared" si="3187"/>
        <v>DJ$1861</v>
      </c>
      <c r="DK1875" s="4" t="str">
        <f t="shared" si="3187"/>
        <v>DK$1861</v>
      </c>
      <c r="DL1875" s="4" t="str">
        <f t="shared" si="3187"/>
        <v>DL$1861</v>
      </c>
    </row>
    <row r="1876" spans="1:116" x14ac:dyDescent="0.4">
      <c r="B1876" t="s">
        <v>332</v>
      </c>
      <c r="D1876" t="s">
        <v>426</v>
      </c>
      <c r="E1876" s="8" t="str">
        <f t="shared" si="3140"/>
        <v>1876 DAMORT-F</v>
      </c>
      <c r="G1876" s="136" t="str">
        <f>G1849</f>
        <v>Secondary volume driver</v>
      </c>
      <c r="H1876" s="12"/>
      <c r="I1876" s="60"/>
      <c r="J1876" s="60"/>
      <c r="K1876" s="15"/>
      <c r="L1876" s="15"/>
      <c r="M1876" s="15"/>
      <c r="N1876" s="15"/>
      <c r="O1876" s="15"/>
      <c r="P1876" s="15"/>
      <c r="R1876" s="15"/>
      <c r="S1876" s="179" t="str">
        <f t="shared" ref="S1876:AX1876" si="3188">S1849</f>
        <v>S$19</v>
      </c>
      <c r="T1876" s="179" t="str">
        <f t="shared" si="3188"/>
        <v>T$19</v>
      </c>
      <c r="U1876" s="179" t="str">
        <f t="shared" si="3188"/>
        <v>U$19</v>
      </c>
      <c r="V1876" s="179" t="str">
        <f t="shared" si="3188"/>
        <v>V$19</v>
      </c>
      <c r="W1876" s="179" t="str">
        <f t="shared" si="3188"/>
        <v>W$19</v>
      </c>
      <c r="X1876" s="179" t="str">
        <f t="shared" si="3188"/>
        <v>X$19</v>
      </c>
      <c r="Y1876" s="179" t="str">
        <f t="shared" si="3188"/>
        <v>Y$19</v>
      </c>
      <c r="Z1876" s="179" t="str">
        <f t="shared" si="3188"/>
        <v>Z$19</v>
      </c>
      <c r="AA1876" s="179" t="str">
        <f t="shared" si="3188"/>
        <v>AA$19</v>
      </c>
      <c r="AB1876" s="179" t="str">
        <f t="shared" si="3188"/>
        <v>AB$19</v>
      </c>
      <c r="AC1876" s="179" t="str">
        <f t="shared" si="3188"/>
        <v>AC$19</v>
      </c>
      <c r="AD1876" s="179" t="str">
        <f t="shared" si="3188"/>
        <v>AD$19</v>
      </c>
      <c r="AE1876" s="179" t="str">
        <f t="shared" si="3188"/>
        <v>AE$19</v>
      </c>
      <c r="AF1876" s="179" t="str">
        <f t="shared" si="3188"/>
        <v>AF$19</v>
      </c>
      <c r="AG1876" s="179" t="str">
        <f t="shared" si="3188"/>
        <v>AG$19</v>
      </c>
      <c r="AH1876" s="179" t="str">
        <f t="shared" si="3188"/>
        <v>AH$19</v>
      </c>
      <c r="AI1876" s="179" t="str">
        <f t="shared" si="3188"/>
        <v>AI$19</v>
      </c>
      <c r="AJ1876" s="179" t="str">
        <f t="shared" si="3188"/>
        <v>AJ$19</v>
      </c>
      <c r="AK1876" s="179" t="str">
        <f t="shared" si="3188"/>
        <v>AK$19</v>
      </c>
      <c r="AL1876" s="179" t="str">
        <f t="shared" si="3188"/>
        <v>AL$19</v>
      </c>
      <c r="AM1876" s="179" t="str">
        <f t="shared" si="3188"/>
        <v>AM$19</v>
      </c>
      <c r="AN1876" s="179" t="str">
        <f t="shared" si="3188"/>
        <v>AN$19</v>
      </c>
      <c r="AO1876" s="179" t="str">
        <f t="shared" si="3188"/>
        <v>AO$19</v>
      </c>
      <c r="AP1876" s="179" t="str">
        <f t="shared" si="3188"/>
        <v>AP$19</v>
      </c>
      <c r="AQ1876" s="179" t="str">
        <f t="shared" si="3188"/>
        <v>AQ$19</v>
      </c>
      <c r="AR1876" s="179" t="str">
        <f t="shared" si="3188"/>
        <v>AR$19</v>
      </c>
      <c r="AS1876" s="179" t="str">
        <f t="shared" si="3188"/>
        <v>AS$19</v>
      </c>
      <c r="AT1876" s="179" t="str">
        <f t="shared" si="3188"/>
        <v>AT$19</v>
      </c>
      <c r="AU1876" s="179" t="str">
        <f t="shared" si="3188"/>
        <v>AU$19</v>
      </c>
      <c r="AV1876" s="179" t="str">
        <f t="shared" si="3188"/>
        <v>AV$19</v>
      </c>
      <c r="AW1876" s="179" t="str">
        <f t="shared" si="3188"/>
        <v>AW$19</v>
      </c>
      <c r="AX1876" s="179" t="str">
        <f t="shared" si="3188"/>
        <v>AX$19</v>
      </c>
      <c r="AY1876" s="179" t="str">
        <f t="shared" ref="AY1876:CD1876" si="3189">AY1849</f>
        <v>AY$19</v>
      </c>
      <c r="AZ1876" s="179" t="str">
        <f t="shared" si="3189"/>
        <v>AZ$19</v>
      </c>
      <c r="BA1876" s="179" t="str">
        <f t="shared" si="3189"/>
        <v>BA$19</v>
      </c>
      <c r="BB1876" s="179" t="str">
        <f t="shared" si="3189"/>
        <v>BB$19</v>
      </c>
      <c r="BC1876" s="179" t="str">
        <f t="shared" si="3189"/>
        <v>BC$19</v>
      </c>
      <c r="BD1876" s="179" t="str">
        <f t="shared" si="3189"/>
        <v>BD$19</v>
      </c>
      <c r="BE1876" s="179" t="str">
        <f t="shared" si="3189"/>
        <v>BE$19</v>
      </c>
      <c r="BF1876" s="179" t="str">
        <f t="shared" si="3189"/>
        <v>BF$19</v>
      </c>
      <c r="BG1876" s="179" t="str">
        <f t="shared" si="3189"/>
        <v>BG$19</v>
      </c>
      <c r="BH1876" s="179" t="str">
        <f t="shared" si="3189"/>
        <v>BH$19</v>
      </c>
      <c r="BI1876" s="179" t="str">
        <f t="shared" si="3189"/>
        <v>BI$19</v>
      </c>
      <c r="BJ1876" s="179" t="str">
        <f t="shared" si="3189"/>
        <v>BJ$19</v>
      </c>
      <c r="BK1876" s="179" t="str">
        <f t="shared" si="3189"/>
        <v>BK$19</v>
      </c>
      <c r="BL1876" s="179" t="str">
        <f t="shared" si="3189"/>
        <v>BL$19</v>
      </c>
      <c r="BM1876" s="179" t="str">
        <f t="shared" si="3189"/>
        <v>BM$19</v>
      </c>
      <c r="BN1876" s="179" t="str">
        <f t="shared" si="3189"/>
        <v>BN$19</v>
      </c>
      <c r="BO1876" s="179" t="str">
        <f t="shared" si="3189"/>
        <v>BO$19</v>
      </c>
      <c r="BP1876" s="179" t="str">
        <f t="shared" si="3189"/>
        <v>BP$19</v>
      </c>
      <c r="BQ1876" s="179" t="str">
        <f t="shared" si="3189"/>
        <v>BQ$19</v>
      </c>
      <c r="BR1876" s="179" t="str">
        <f t="shared" si="3189"/>
        <v>BR$19</v>
      </c>
      <c r="BS1876" s="179" t="str">
        <f t="shared" si="3189"/>
        <v>BS$19</v>
      </c>
      <c r="BT1876" s="179" t="str">
        <f t="shared" si="3189"/>
        <v>BT$19</v>
      </c>
      <c r="BU1876" s="179" t="str">
        <f t="shared" si="3189"/>
        <v>BU$19</v>
      </c>
      <c r="BV1876" s="179" t="str">
        <f t="shared" si="3189"/>
        <v>BV$19</v>
      </c>
      <c r="BW1876" s="179" t="str">
        <f t="shared" si="3189"/>
        <v>BW$19</v>
      </c>
      <c r="BX1876" s="179" t="str">
        <f t="shared" si="3189"/>
        <v>BX$19</v>
      </c>
      <c r="BY1876" s="179" t="str">
        <f t="shared" si="3189"/>
        <v>BY$19</v>
      </c>
      <c r="BZ1876" s="179" t="str">
        <f t="shared" si="3189"/>
        <v>BZ$19</v>
      </c>
      <c r="CA1876" s="179" t="str">
        <f t="shared" si="3189"/>
        <v>CA$19</v>
      </c>
      <c r="CB1876" s="179" t="str">
        <f t="shared" si="3189"/>
        <v>CB$19</v>
      </c>
      <c r="CC1876" s="179" t="str">
        <f t="shared" si="3189"/>
        <v>CC$19</v>
      </c>
      <c r="CD1876" s="179" t="str">
        <f t="shared" si="3189"/>
        <v>CD$19</v>
      </c>
      <c r="CE1876" s="179" t="str">
        <f t="shared" ref="CE1876:CL1876" si="3190">CE1849</f>
        <v>CE$19</v>
      </c>
      <c r="CF1876" s="179" t="str">
        <f t="shared" si="3190"/>
        <v>CF$19</v>
      </c>
      <c r="CG1876" s="179" t="str">
        <f t="shared" si="3190"/>
        <v>CG$19</v>
      </c>
      <c r="CH1876" s="179" t="str">
        <f t="shared" si="3190"/>
        <v>CH$19</v>
      </c>
      <c r="CI1876" s="179" t="str">
        <f t="shared" si="3190"/>
        <v>CI$19</v>
      </c>
      <c r="CJ1876" s="179" t="str">
        <f t="shared" si="3190"/>
        <v>CJ$19</v>
      </c>
      <c r="CK1876" s="179" t="str">
        <f t="shared" si="3190"/>
        <v>CK$19</v>
      </c>
      <c r="CL1876" s="179" t="str">
        <f t="shared" si="3190"/>
        <v>CL$19</v>
      </c>
      <c r="CN1876" s="60"/>
      <c r="CO1876" s="179" t="str">
        <f t="shared" ref="CO1876:DL1876" si="3191">CO1849</f>
        <v>CO$19</v>
      </c>
      <c r="CP1876" s="179" t="str">
        <f t="shared" si="3191"/>
        <v>CP$19</v>
      </c>
      <c r="CQ1876" s="179" t="str">
        <f t="shared" si="3191"/>
        <v>CQ$19</v>
      </c>
      <c r="CR1876" s="179" t="str">
        <f t="shared" si="3191"/>
        <v>CR$19</v>
      </c>
      <c r="CS1876" s="179" t="str">
        <f t="shared" si="3191"/>
        <v>CS$19</v>
      </c>
      <c r="CT1876" s="179" t="str">
        <f t="shared" si="3191"/>
        <v>CT$19</v>
      </c>
      <c r="CU1876" s="179" t="str">
        <f t="shared" si="3191"/>
        <v>CU$19</v>
      </c>
      <c r="CV1876" s="179" t="str">
        <f t="shared" si="3191"/>
        <v>CV$19</v>
      </c>
      <c r="CW1876" s="179" t="str">
        <f t="shared" si="3191"/>
        <v>CW$19</v>
      </c>
      <c r="CX1876" s="179" t="str">
        <f t="shared" si="3191"/>
        <v>CX$19</v>
      </c>
      <c r="CY1876" s="179" t="str">
        <f t="shared" si="3191"/>
        <v>CY$19</v>
      </c>
      <c r="CZ1876" s="179" t="str">
        <f t="shared" si="3191"/>
        <v>CZ$19</v>
      </c>
      <c r="DA1876" s="179" t="str">
        <f t="shared" si="3191"/>
        <v>DA$19</v>
      </c>
      <c r="DB1876" s="179" t="str">
        <f t="shared" si="3191"/>
        <v>DB$19</v>
      </c>
      <c r="DC1876" s="179" t="str">
        <f t="shared" si="3191"/>
        <v>DC$19</v>
      </c>
      <c r="DD1876" s="179" t="str">
        <f t="shared" si="3191"/>
        <v>DD$19</v>
      </c>
      <c r="DE1876" s="179" t="str">
        <f t="shared" si="3191"/>
        <v>DE$19</v>
      </c>
      <c r="DF1876" s="179" t="str">
        <f t="shared" si="3191"/>
        <v>DF$19</v>
      </c>
      <c r="DG1876" s="179" t="str">
        <f t="shared" si="3191"/>
        <v>DG$19</v>
      </c>
      <c r="DH1876" s="179" t="str">
        <f t="shared" si="3191"/>
        <v>DH$19</v>
      </c>
      <c r="DI1876" s="179" t="str">
        <f t="shared" si="3191"/>
        <v>DI$19</v>
      </c>
      <c r="DJ1876" s="179" t="str">
        <f t="shared" si="3191"/>
        <v>DJ$19</v>
      </c>
      <c r="DK1876" s="179" t="str">
        <f t="shared" si="3191"/>
        <v>DK$19</v>
      </c>
      <c r="DL1876" s="179" t="str">
        <f t="shared" si="3191"/>
        <v>DL$19</v>
      </c>
    </row>
    <row r="1877" spans="1:116" x14ac:dyDescent="0.4">
      <c r="E1877" s="8"/>
      <c r="H1877" s="12"/>
      <c r="I1877" s="60"/>
      <c r="J1877" s="60"/>
      <c r="K1877" s="15"/>
      <c r="L1877" s="15"/>
      <c r="M1877" s="15"/>
      <c r="N1877" s="15"/>
      <c r="O1877" s="15"/>
      <c r="P1877" s="15"/>
      <c r="R1877" s="15"/>
      <c r="S1877" s="76"/>
      <c r="T1877" s="76"/>
      <c r="U1877" s="76"/>
      <c r="V1877" s="76"/>
      <c r="W1877" s="76"/>
      <c r="X1877" s="76"/>
      <c r="Y1877" s="76"/>
      <c r="Z1877" s="76"/>
      <c r="AA1877" s="76"/>
      <c r="AB1877" s="76"/>
      <c r="AC1877" s="76"/>
      <c r="AD1877" s="76"/>
      <c r="AE1877" s="76"/>
      <c r="AF1877" s="76"/>
      <c r="AG1877" s="76"/>
      <c r="AH1877" s="76"/>
      <c r="AI1877" s="76"/>
      <c r="AJ1877" s="76"/>
      <c r="AK1877" s="76"/>
      <c r="AL1877" s="76"/>
      <c r="AM1877" s="76"/>
      <c r="AN1877" s="76"/>
      <c r="AO1877" s="76"/>
      <c r="AP1877" s="76"/>
      <c r="AQ1877" s="76"/>
      <c r="AR1877" s="76"/>
      <c r="AS1877" s="76"/>
      <c r="AT1877" s="76"/>
      <c r="AU1877" s="76"/>
      <c r="AV1877" s="76"/>
      <c r="AW1877" s="76"/>
      <c r="AX1877" s="76"/>
      <c r="AY1877" s="76"/>
      <c r="AZ1877" s="76"/>
      <c r="BA1877" s="76"/>
      <c r="BB1877" s="76"/>
      <c r="BC1877" s="76"/>
      <c r="BD1877" s="76"/>
      <c r="BE1877" s="76"/>
      <c r="BF1877" s="76"/>
      <c r="BG1877" s="76"/>
      <c r="BH1877" s="76"/>
      <c r="BI1877" s="76"/>
      <c r="BJ1877" s="76"/>
      <c r="BK1877" s="76"/>
      <c r="BL1877" s="76"/>
      <c r="BM1877" s="76"/>
      <c r="BN1877" s="76"/>
      <c r="BO1877" s="76"/>
      <c r="BP1877" s="76"/>
      <c r="BQ1877" s="76"/>
      <c r="BR1877" s="76"/>
      <c r="BS1877" s="76"/>
      <c r="BT1877" s="76"/>
      <c r="BU1877" s="76"/>
      <c r="BV1877" s="76"/>
      <c r="BW1877" s="76"/>
      <c r="BX1877" s="76"/>
      <c r="BY1877" s="76"/>
      <c r="BZ1877" s="76"/>
      <c r="CA1877" s="76"/>
      <c r="CB1877" s="76"/>
      <c r="CC1877" s="76"/>
      <c r="CD1877" s="76"/>
      <c r="CE1877" s="76"/>
      <c r="CF1877" s="76"/>
      <c r="CG1877" s="76"/>
      <c r="CH1877" s="76"/>
      <c r="CI1877" s="76"/>
      <c r="CJ1877" s="76"/>
      <c r="CK1877" s="76"/>
      <c r="CL1877" s="76"/>
      <c r="CN1877" s="60"/>
      <c r="CO1877" s="76"/>
      <c r="CP1877" s="76"/>
      <c r="CQ1877" s="76"/>
      <c r="CR1877" s="76"/>
      <c r="CS1877" s="76"/>
      <c r="CT1877" s="76"/>
      <c r="CU1877" s="76"/>
      <c r="CV1877" s="76"/>
      <c r="CW1877" s="76"/>
      <c r="CX1877" s="76"/>
      <c r="CY1877" s="76"/>
      <c r="CZ1877" s="76"/>
      <c r="DA1877" s="76"/>
      <c r="DB1877" s="76"/>
      <c r="DC1877" s="76"/>
      <c r="DD1877" s="76"/>
      <c r="DE1877" s="76"/>
      <c r="DF1877" s="76"/>
      <c r="DG1877" s="76"/>
      <c r="DH1877" s="76"/>
      <c r="DI1877" s="76"/>
      <c r="DJ1877" s="76"/>
      <c r="DK1877" s="76"/>
      <c r="DL1877" s="76"/>
    </row>
    <row r="1878" spans="1:116" x14ac:dyDescent="0.4">
      <c r="A1878" s="174"/>
      <c r="E1878" s="8"/>
      <c r="G1878" s="175" t="s">
        <v>490</v>
      </c>
      <c r="H1878" s="174"/>
      <c r="I1878" s="176"/>
      <c r="J1878" s="176"/>
      <c r="K1878" s="197"/>
      <c r="L1878" s="197"/>
      <c r="M1878" s="197"/>
      <c r="N1878" s="197"/>
      <c r="O1878" s="197"/>
      <c r="P1878" s="197"/>
      <c r="R1878" s="198"/>
      <c r="S1878" s="174"/>
      <c r="T1878" s="174"/>
      <c r="U1878" s="174"/>
      <c r="V1878" s="174"/>
      <c r="W1878" s="174"/>
      <c r="X1878" s="174"/>
      <c r="Y1878" s="174"/>
      <c r="Z1878" s="174"/>
      <c r="AA1878" s="174"/>
      <c r="AB1878" s="174"/>
      <c r="AC1878" s="174"/>
      <c r="AD1878" s="174"/>
      <c r="AE1878" s="174"/>
      <c r="AF1878" s="174"/>
      <c r="AG1878" s="174"/>
      <c r="AH1878" s="174"/>
      <c r="AI1878" s="174"/>
      <c r="AJ1878" s="174"/>
      <c r="AK1878" s="174"/>
      <c r="AL1878" s="174"/>
      <c r="AM1878" s="174"/>
      <c r="AN1878" s="174"/>
      <c r="AO1878" s="174"/>
      <c r="AP1878" s="174"/>
      <c r="AQ1878" s="174"/>
      <c r="AR1878" s="174"/>
      <c r="AS1878" s="174"/>
      <c r="AT1878" s="174"/>
      <c r="AU1878" s="174"/>
      <c r="AV1878" s="174"/>
      <c r="AW1878" s="174"/>
      <c r="AX1878" s="174"/>
      <c r="AY1878" s="174"/>
      <c r="AZ1878" s="174"/>
      <c r="BA1878" s="174"/>
      <c r="BB1878" s="174"/>
      <c r="BC1878" s="174"/>
      <c r="BD1878" s="174"/>
      <c r="BE1878" s="174"/>
      <c r="BF1878" s="174"/>
      <c r="BG1878" s="174"/>
      <c r="BH1878" s="174"/>
      <c r="BI1878" s="174"/>
      <c r="BJ1878" s="174"/>
      <c r="BK1878" s="174"/>
      <c r="BL1878" s="174"/>
      <c r="BM1878" s="174"/>
      <c r="BN1878" s="174"/>
      <c r="BO1878" s="174"/>
      <c r="BP1878" s="174"/>
      <c r="BQ1878" s="174"/>
      <c r="BR1878" s="174"/>
      <c r="BS1878" s="174"/>
      <c r="BT1878" s="174"/>
      <c r="BU1878" s="174"/>
      <c r="BV1878" s="174"/>
      <c r="BW1878" s="174"/>
      <c r="BX1878" s="174"/>
      <c r="BY1878" s="174"/>
      <c r="BZ1878" s="174"/>
      <c r="CA1878" s="174"/>
      <c r="CB1878" s="174"/>
      <c r="CC1878" s="174"/>
      <c r="CD1878" s="174"/>
      <c r="CE1878" s="174"/>
      <c r="CF1878" s="174"/>
      <c r="CG1878" s="174"/>
      <c r="CH1878" s="174"/>
      <c r="CI1878" s="174"/>
      <c r="CJ1878" s="174"/>
      <c r="CK1878" s="174"/>
      <c r="CL1878" s="174"/>
      <c r="CN1878" s="176"/>
      <c r="CO1878" s="174"/>
      <c r="CP1878" s="174"/>
      <c r="CQ1878" s="174"/>
      <c r="CR1878" s="174"/>
      <c r="CS1878" s="174"/>
      <c r="CT1878" s="174"/>
      <c r="CU1878" s="174"/>
      <c r="CV1878" s="174"/>
      <c r="CW1878" s="174"/>
      <c r="CX1878" s="174"/>
      <c r="CY1878" s="174"/>
      <c r="CZ1878" s="174"/>
      <c r="DA1878" s="174"/>
      <c r="DB1878" s="174"/>
      <c r="DC1878" s="174"/>
      <c r="DD1878" s="174"/>
      <c r="DE1878" s="174"/>
      <c r="DF1878" s="174"/>
      <c r="DG1878" s="174"/>
      <c r="DH1878" s="174"/>
      <c r="DI1878" s="174"/>
      <c r="DJ1878" s="174"/>
      <c r="DK1878" s="174"/>
      <c r="DL1878" s="174"/>
    </row>
    <row r="1879" spans="1:116" x14ac:dyDescent="0.4">
      <c r="A1879" s="174"/>
      <c r="E1879" s="8"/>
      <c r="G1879" s="175" t="s">
        <v>492</v>
      </c>
      <c r="H1879" s="174"/>
      <c r="I1879" s="176"/>
      <c r="J1879" s="176"/>
      <c r="K1879" s="197"/>
      <c r="L1879" s="197"/>
      <c r="M1879" s="197"/>
      <c r="N1879" s="197"/>
      <c r="O1879" s="197"/>
      <c r="P1879" s="197"/>
      <c r="R1879" s="198"/>
      <c r="S1879" s="174"/>
      <c r="T1879" s="174"/>
      <c r="U1879" s="174"/>
      <c r="V1879" s="174"/>
      <c r="W1879" s="174"/>
      <c r="X1879" s="174"/>
      <c r="Y1879" s="174"/>
      <c r="Z1879" s="174"/>
      <c r="AA1879" s="174"/>
      <c r="AB1879" s="174"/>
      <c r="AC1879" s="174"/>
      <c r="AD1879" s="174"/>
      <c r="AE1879" s="174"/>
      <c r="AF1879" s="174"/>
      <c r="AG1879" s="174"/>
      <c r="AH1879" s="174"/>
      <c r="AI1879" s="174"/>
      <c r="AJ1879" s="174"/>
      <c r="AK1879" s="174"/>
      <c r="AL1879" s="174"/>
      <c r="AM1879" s="174"/>
      <c r="AN1879" s="174"/>
      <c r="AO1879" s="174"/>
      <c r="AP1879" s="174"/>
      <c r="AQ1879" s="174"/>
      <c r="AR1879" s="174"/>
      <c r="AS1879" s="174"/>
      <c r="AT1879" s="174"/>
      <c r="AU1879" s="174"/>
      <c r="AV1879" s="174"/>
      <c r="AW1879" s="174"/>
      <c r="AX1879" s="174"/>
      <c r="AY1879" s="174"/>
      <c r="AZ1879" s="174"/>
      <c r="BA1879" s="174"/>
      <c r="BB1879" s="174"/>
      <c r="BC1879" s="174"/>
      <c r="BD1879" s="174"/>
      <c r="BE1879" s="174"/>
      <c r="BF1879" s="174"/>
      <c r="BG1879" s="174"/>
      <c r="BH1879" s="174"/>
      <c r="BI1879" s="174"/>
      <c r="BJ1879" s="174"/>
      <c r="BK1879" s="174"/>
      <c r="BL1879" s="174"/>
      <c r="BM1879" s="174"/>
      <c r="BN1879" s="174"/>
      <c r="BO1879" s="174"/>
      <c r="BP1879" s="174"/>
      <c r="BQ1879" s="174"/>
      <c r="BR1879" s="174"/>
      <c r="BS1879" s="174"/>
      <c r="BT1879" s="174"/>
      <c r="BU1879" s="174"/>
      <c r="BV1879" s="174"/>
      <c r="BW1879" s="174"/>
      <c r="BX1879" s="174"/>
      <c r="BY1879" s="174"/>
      <c r="BZ1879" s="174"/>
      <c r="CA1879" s="174"/>
      <c r="CB1879" s="174"/>
      <c r="CC1879" s="174"/>
      <c r="CD1879" s="174"/>
      <c r="CE1879" s="174"/>
      <c r="CF1879" s="174"/>
      <c r="CG1879" s="174"/>
      <c r="CH1879" s="174"/>
      <c r="CI1879" s="174"/>
      <c r="CJ1879" s="174"/>
      <c r="CK1879" s="174"/>
      <c r="CL1879" s="174"/>
      <c r="CN1879" s="176"/>
      <c r="CO1879" s="174"/>
      <c r="CP1879" s="174"/>
      <c r="CQ1879" s="174"/>
      <c r="CR1879" s="174"/>
      <c r="CS1879" s="174"/>
      <c r="CT1879" s="174"/>
      <c r="CU1879" s="174"/>
      <c r="CV1879" s="174"/>
      <c r="CW1879" s="174"/>
      <c r="CX1879" s="174"/>
      <c r="CY1879" s="174"/>
      <c r="CZ1879" s="174"/>
      <c r="DA1879" s="174"/>
      <c r="DB1879" s="174"/>
      <c r="DC1879" s="174"/>
      <c r="DD1879" s="174"/>
      <c r="DE1879" s="174"/>
      <c r="DF1879" s="174"/>
      <c r="DG1879" s="174"/>
      <c r="DH1879" s="174"/>
      <c r="DI1879" s="174"/>
      <c r="DJ1879" s="174"/>
      <c r="DK1879" s="174"/>
      <c r="DL1879" s="174"/>
    </row>
    <row r="1880" spans="1:116" x14ac:dyDescent="0.4">
      <c r="A1880" s="174"/>
      <c r="E1880" s="8"/>
      <c r="G1880" s="175" t="s">
        <v>461</v>
      </c>
      <c r="H1880" s="174"/>
      <c r="I1880" s="176"/>
      <c r="J1880" s="176"/>
      <c r="K1880" s="197"/>
      <c r="L1880" s="197"/>
      <c r="M1880" s="197"/>
      <c r="N1880" s="197"/>
      <c r="O1880" s="197"/>
      <c r="P1880" s="197"/>
      <c r="R1880" s="198"/>
      <c r="S1880" s="199" t="str">
        <f t="shared" ref="S1880:AX1880" si="3192">S$20</f>
        <v>S$16</v>
      </c>
      <c r="T1880" s="199" t="str">
        <f t="shared" si="3192"/>
        <v>T$16</v>
      </c>
      <c r="U1880" s="199" t="str">
        <f t="shared" si="3192"/>
        <v>U$16</v>
      </c>
      <c r="V1880" s="199" t="str">
        <f t="shared" si="3192"/>
        <v>V$16</v>
      </c>
      <c r="W1880" s="199" t="str">
        <f t="shared" si="3192"/>
        <v>W$16</v>
      </c>
      <c r="X1880" s="199" t="str">
        <f t="shared" si="3192"/>
        <v>X$16</v>
      </c>
      <c r="Y1880" s="199" t="str">
        <f t="shared" si="3192"/>
        <v>Y$16</v>
      </c>
      <c r="Z1880" s="199" t="str">
        <f t="shared" si="3192"/>
        <v>Z$16</v>
      </c>
      <c r="AA1880" s="199" t="str">
        <f t="shared" si="3192"/>
        <v>AA$16</v>
      </c>
      <c r="AB1880" s="199" t="str">
        <f t="shared" si="3192"/>
        <v>AB$16</v>
      </c>
      <c r="AC1880" s="199" t="str">
        <f t="shared" si="3192"/>
        <v>AC$16</v>
      </c>
      <c r="AD1880" s="199" t="str">
        <f t="shared" si="3192"/>
        <v>AD$16</v>
      </c>
      <c r="AE1880" s="199" t="str">
        <f t="shared" si="3192"/>
        <v>AE$16</v>
      </c>
      <c r="AF1880" s="199" t="str">
        <f t="shared" si="3192"/>
        <v>AF$16</v>
      </c>
      <c r="AG1880" s="199" t="str">
        <f t="shared" si="3192"/>
        <v>AG$16</v>
      </c>
      <c r="AH1880" s="199" t="str">
        <f t="shared" si="3192"/>
        <v>AH$16</v>
      </c>
      <c r="AI1880" s="199" t="str">
        <f t="shared" si="3192"/>
        <v>AI$16</v>
      </c>
      <c r="AJ1880" s="199" t="str">
        <f t="shared" si="3192"/>
        <v>AJ$16</v>
      </c>
      <c r="AK1880" s="199" t="str">
        <f t="shared" si="3192"/>
        <v>AK$16</v>
      </c>
      <c r="AL1880" s="199" t="str">
        <f t="shared" si="3192"/>
        <v>AL$16</v>
      </c>
      <c r="AM1880" s="199" t="str">
        <f t="shared" si="3192"/>
        <v>AM$16</v>
      </c>
      <c r="AN1880" s="199" t="str">
        <f t="shared" si="3192"/>
        <v>AN$16</v>
      </c>
      <c r="AO1880" s="199" t="str">
        <f t="shared" si="3192"/>
        <v>AO$16</v>
      </c>
      <c r="AP1880" s="199" t="str">
        <f t="shared" si="3192"/>
        <v>AP$16</v>
      </c>
      <c r="AQ1880" s="199" t="str">
        <f t="shared" si="3192"/>
        <v>AQ$16</v>
      </c>
      <c r="AR1880" s="199" t="str">
        <f t="shared" si="3192"/>
        <v>AR$16</v>
      </c>
      <c r="AS1880" s="199" t="str">
        <f t="shared" si="3192"/>
        <v>AS$16</v>
      </c>
      <c r="AT1880" s="199" t="str">
        <f t="shared" si="3192"/>
        <v>AT$16</v>
      </c>
      <c r="AU1880" s="199" t="str">
        <f t="shared" si="3192"/>
        <v>AU$16</v>
      </c>
      <c r="AV1880" s="199" t="str">
        <f t="shared" si="3192"/>
        <v>AV$16</v>
      </c>
      <c r="AW1880" s="199" t="str">
        <f t="shared" si="3192"/>
        <v>AW$16</v>
      </c>
      <c r="AX1880" s="199" t="str">
        <f t="shared" si="3192"/>
        <v>AX$16</v>
      </c>
      <c r="AY1880" s="199" t="str">
        <f t="shared" ref="AY1880:CD1880" si="3193">AY$20</f>
        <v>AY$16</v>
      </c>
      <c r="AZ1880" s="199" t="str">
        <f t="shared" si="3193"/>
        <v>AZ$16</v>
      </c>
      <c r="BA1880" s="199" t="str">
        <f t="shared" si="3193"/>
        <v>BA$16</v>
      </c>
      <c r="BB1880" s="199" t="str">
        <f t="shared" si="3193"/>
        <v>BB$16</v>
      </c>
      <c r="BC1880" s="199" t="str">
        <f t="shared" si="3193"/>
        <v>BC$16</v>
      </c>
      <c r="BD1880" s="199" t="str">
        <f t="shared" si="3193"/>
        <v>BD$16</v>
      </c>
      <c r="BE1880" s="199" t="str">
        <f t="shared" si="3193"/>
        <v>BE$16</v>
      </c>
      <c r="BF1880" s="199" t="str">
        <f t="shared" si="3193"/>
        <v>BF$16</v>
      </c>
      <c r="BG1880" s="199" t="str">
        <f t="shared" si="3193"/>
        <v>BG$16</v>
      </c>
      <c r="BH1880" s="199" t="str">
        <f t="shared" si="3193"/>
        <v>BH$16</v>
      </c>
      <c r="BI1880" s="199" t="str">
        <f t="shared" si="3193"/>
        <v>BI$16</v>
      </c>
      <c r="BJ1880" s="199" t="str">
        <f t="shared" si="3193"/>
        <v>BJ$16</v>
      </c>
      <c r="BK1880" s="199" t="str">
        <f t="shared" si="3193"/>
        <v>BK$16</v>
      </c>
      <c r="BL1880" s="199" t="str">
        <f t="shared" si="3193"/>
        <v>BL$16</v>
      </c>
      <c r="BM1880" s="199" t="str">
        <f t="shared" si="3193"/>
        <v>BM$16</v>
      </c>
      <c r="BN1880" s="199" t="str">
        <f t="shared" si="3193"/>
        <v>BN$16</v>
      </c>
      <c r="BO1880" s="199" t="str">
        <f t="shared" si="3193"/>
        <v>BO$16</v>
      </c>
      <c r="BP1880" s="199" t="str">
        <f t="shared" si="3193"/>
        <v>BP$16</v>
      </c>
      <c r="BQ1880" s="199" t="str">
        <f t="shared" si="3193"/>
        <v>BQ$16</v>
      </c>
      <c r="BR1880" s="199" t="str">
        <f t="shared" si="3193"/>
        <v>BR$16</v>
      </c>
      <c r="BS1880" s="199" t="str">
        <f t="shared" si="3193"/>
        <v>BS$16</v>
      </c>
      <c r="BT1880" s="199" t="str">
        <f t="shared" si="3193"/>
        <v>BT$16</v>
      </c>
      <c r="BU1880" s="199" t="str">
        <f t="shared" si="3193"/>
        <v>BU$16</v>
      </c>
      <c r="BV1880" s="199" t="str">
        <f t="shared" si="3193"/>
        <v>BV$16</v>
      </c>
      <c r="BW1880" s="199" t="str">
        <f t="shared" si="3193"/>
        <v>BW$16</v>
      </c>
      <c r="BX1880" s="199" t="str">
        <f t="shared" si="3193"/>
        <v>BX$16</v>
      </c>
      <c r="BY1880" s="199" t="str">
        <f t="shared" si="3193"/>
        <v>BY$16</v>
      </c>
      <c r="BZ1880" s="199" t="str">
        <f t="shared" si="3193"/>
        <v>BZ$16</v>
      </c>
      <c r="CA1880" s="199" t="str">
        <f t="shared" si="3193"/>
        <v>CA$16</v>
      </c>
      <c r="CB1880" s="199" t="str">
        <f t="shared" si="3193"/>
        <v>CB$16</v>
      </c>
      <c r="CC1880" s="199" t="str">
        <f t="shared" si="3193"/>
        <v>CC$16</v>
      </c>
      <c r="CD1880" s="199" t="str">
        <f t="shared" si="3193"/>
        <v>CD$16</v>
      </c>
      <c r="CE1880" s="199" t="str">
        <f t="shared" ref="CE1880:CL1880" si="3194">CE$20</f>
        <v>CE$16</v>
      </c>
      <c r="CF1880" s="199" t="str">
        <f t="shared" si="3194"/>
        <v>CF$16</v>
      </c>
      <c r="CG1880" s="199" t="str">
        <f t="shared" si="3194"/>
        <v>CG$16</v>
      </c>
      <c r="CH1880" s="199" t="str">
        <f t="shared" si="3194"/>
        <v>CH$16</v>
      </c>
      <c r="CI1880" s="199" t="str">
        <f t="shared" si="3194"/>
        <v>CI$16</v>
      </c>
      <c r="CJ1880" s="199" t="str">
        <f t="shared" si="3194"/>
        <v>CJ$16</v>
      </c>
      <c r="CK1880" s="199" t="str">
        <f t="shared" si="3194"/>
        <v>CK$16</v>
      </c>
      <c r="CL1880" s="199" t="str">
        <f t="shared" si="3194"/>
        <v>CL$16</v>
      </c>
      <c r="CN1880" s="176"/>
      <c r="CO1880" s="199" t="str">
        <f t="shared" ref="CO1880:DL1880" si="3195">CO$20</f>
        <v>CO$16</v>
      </c>
      <c r="CP1880" s="199" t="str">
        <f t="shared" si="3195"/>
        <v>CP$16</v>
      </c>
      <c r="CQ1880" s="199" t="str">
        <f t="shared" si="3195"/>
        <v>CQ$16</v>
      </c>
      <c r="CR1880" s="199" t="str">
        <f t="shared" si="3195"/>
        <v>CR$16</v>
      </c>
      <c r="CS1880" s="199" t="str">
        <f t="shared" si="3195"/>
        <v>CS$16</v>
      </c>
      <c r="CT1880" s="199" t="str">
        <f t="shared" si="3195"/>
        <v>CT$16</v>
      </c>
      <c r="CU1880" s="199" t="str">
        <f t="shared" si="3195"/>
        <v>CU$16</v>
      </c>
      <c r="CV1880" s="199" t="str">
        <f t="shared" si="3195"/>
        <v>CV$16</v>
      </c>
      <c r="CW1880" s="199" t="str">
        <f t="shared" si="3195"/>
        <v>CW$16</v>
      </c>
      <c r="CX1880" s="199" t="str">
        <f t="shared" si="3195"/>
        <v>CX$16</v>
      </c>
      <c r="CY1880" s="199" t="str">
        <f t="shared" si="3195"/>
        <v>CY$16</v>
      </c>
      <c r="CZ1880" s="199" t="str">
        <f t="shared" si="3195"/>
        <v>CZ$16</v>
      </c>
      <c r="DA1880" s="199" t="str">
        <f t="shared" si="3195"/>
        <v>DA$16</v>
      </c>
      <c r="DB1880" s="199" t="str">
        <f t="shared" si="3195"/>
        <v>DB$16</v>
      </c>
      <c r="DC1880" s="199" t="str">
        <f t="shared" si="3195"/>
        <v>DC$16</v>
      </c>
      <c r="DD1880" s="199" t="str">
        <f t="shared" si="3195"/>
        <v>DD$16</v>
      </c>
      <c r="DE1880" s="199" t="str">
        <f t="shared" si="3195"/>
        <v>DE$16</v>
      </c>
      <c r="DF1880" s="199" t="str">
        <f t="shared" si="3195"/>
        <v>DF$16</v>
      </c>
      <c r="DG1880" s="199" t="str">
        <f t="shared" si="3195"/>
        <v>DG$16</v>
      </c>
      <c r="DH1880" s="199" t="str">
        <f t="shared" si="3195"/>
        <v>DH$16</v>
      </c>
      <c r="DI1880" s="199" t="str">
        <f t="shared" si="3195"/>
        <v>DI$16</v>
      </c>
      <c r="DJ1880" s="199" t="str">
        <f t="shared" si="3195"/>
        <v>DJ$16</v>
      </c>
      <c r="DK1880" s="199" t="str">
        <f t="shared" si="3195"/>
        <v>DK$16</v>
      </c>
      <c r="DL1880" s="199" t="str">
        <f t="shared" si="3195"/>
        <v>DL$16</v>
      </c>
    </row>
    <row r="1881" spans="1:116" x14ac:dyDescent="0.4">
      <c r="A1881" s="174"/>
      <c r="E1881" s="8"/>
      <c r="G1881" s="175" t="s">
        <v>462</v>
      </c>
      <c r="H1881" s="200"/>
      <c r="I1881" s="201"/>
      <c r="J1881" s="201"/>
      <c r="K1881" s="202"/>
      <c r="L1881" s="202"/>
      <c r="M1881" s="202"/>
      <c r="N1881" s="202"/>
      <c r="O1881" s="202"/>
      <c r="P1881" s="202"/>
      <c r="R1881" s="202"/>
      <c r="S1881" s="199" t="str">
        <f t="shared" ref="S1881:AX1881" si="3196">S$21</f>
        <v>S$17</v>
      </c>
      <c r="T1881" s="199" t="str">
        <f t="shared" si="3196"/>
        <v>T$17</v>
      </c>
      <c r="U1881" s="199" t="str">
        <f t="shared" si="3196"/>
        <v>U$17</v>
      </c>
      <c r="V1881" s="199" t="str">
        <f t="shared" si="3196"/>
        <v>V$17</v>
      </c>
      <c r="W1881" s="199" t="str">
        <f t="shared" si="3196"/>
        <v>W$17</v>
      </c>
      <c r="X1881" s="199" t="str">
        <f t="shared" si="3196"/>
        <v>X$17</v>
      </c>
      <c r="Y1881" s="199" t="str">
        <f t="shared" si="3196"/>
        <v>Y$17</v>
      </c>
      <c r="Z1881" s="199" t="str">
        <f t="shared" si="3196"/>
        <v>Z$17</v>
      </c>
      <c r="AA1881" s="199" t="str">
        <f t="shared" si="3196"/>
        <v>AA$17</v>
      </c>
      <c r="AB1881" s="199" t="str">
        <f t="shared" si="3196"/>
        <v>AB$17</v>
      </c>
      <c r="AC1881" s="199" t="str">
        <f t="shared" si="3196"/>
        <v>AC$17</v>
      </c>
      <c r="AD1881" s="199" t="str">
        <f t="shared" si="3196"/>
        <v>AD$17</v>
      </c>
      <c r="AE1881" s="199" t="str">
        <f t="shared" si="3196"/>
        <v>AE$17</v>
      </c>
      <c r="AF1881" s="199" t="str">
        <f t="shared" si="3196"/>
        <v>AF$17</v>
      </c>
      <c r="AG1881" s="199" t="str">
        <f t="shared" si="3196"/>
        <v>AG$17</v>
      </c>
      <c r="AH1881" s="199" t="str">
        <f t="shared" si="3196"/>
        <v>AH$17</v>
      </c>
      <c r="AI1881" s="199" t="str">
        <f t="shared" si="3196"/>
        <v>AI$17</v>
      </c>
      <c r="AJ1881" s="199" t="str">
        <f t="shared" si="3196"/>
        <v>AJ$17</v>
      </c>
      <c r="AK1881" s="199" t="str">
        <f t="shared" si="3196"/>
        <v>AK$17</v>
      </c>
      <c r="AL1881" s="199" t="str">
        <f t="shared" si="3196"/>
        <v>AL$17</v>
      </c>
      <c r="AM1881" s="199" t="str">
        <f t="shared" si="3196"/>
        <v>AM$17</v>
      </c>
      <c r="AN1881" s="199" t="str">
        <f t="shared" si="3196"/>
        <v>AN$17</v>
      </c>
      <c r="AO1881" s="199" t="str">
        <f t="shared" si="3196"/>
        <v>AO$17</v>
      </c>
      <c r="AP1881" s="199" t="str">
        <f t="shared" si="3196"/>
        <v>AP$17</v>
      </c>
      <c r="AQ1881" s="199" t="str">
        <f t="shared" si="3196"/>
        <v>AQ$17</v>
      </c>
      <c r="AR1881" s="199" t="str">
        <f t="shared" si="3196"/>
        <v>AR$17</v>
      </c>
      <c r="AS1881" s="199" t="str">
        <f t="shared" si="3196"/>
        <v>AS$17</v>
      </c>
      <c r="AT1881" s="199" t="str">
        <f t="shared" si="3196"/>
        <v>AT$17</v>
      </c>
      <c r="AU1881" s="199" t="str">
        <f t="shared" si="3196"/>
        <v>AU$17</v>
      </c>
      <c r="AV1881" s="199" t="str">
        <f t="shared" si="3196"/>
        <v>AV$17</v>
      </c>
      <c r="AW1881" s="199" t="str">
        <f t="shared" si="3196"/>
        <v>AW$17</v>
      </c>
      <c r="AX1881" s="199" t="str">
        <f t="shared" si="3196"/>
        <v>AX$17</v>
      </c>
      <c r="AY1881" s="199" t="str">
        <f t="shared" ref="AY1881:CD1881" si="3197">AY$21</f>
        <v>AY$17</v>
      </c>
      <c r="AZ1881" s="199" t="str">
        <f t="shared" si="3197"/>
        <v>AZ$17</v>
      </c>
      <c r="BA1881" s="199" t="str">
        <f t="shared" si="3197"/>
        <v>BA$17</v>
      </c>
      <c r="BB1881" s="199" t="str">
        <f t="shared" si="3197"/>
        <v>BB$17</v>
      </c>
      <c r="BC1881" s="199" t="str">
        <f t="shared" si="3197"/>
        <v>BC$17</v>
      </c>
      <c r="BD1881" s="199" t="str">
        <f t="shared" si="3197"/>
        <v>BD$17</v>
      </c>
      <c r="BE1881" s="199" t="str">
        <f t="shared" si="3197"/>
        <v>BE$17</v>
      </c>
      <c r="BF1881" s="199" t="str">
        <f t="shared" si="3197"/>
        <v>BF$17</v>
      </c>
      <c r="BG1881" s="199" t="str">
        <f t="shared" si="3197"/>
        <v>BG$17</v>
      </c>
      <c r="BH1881" s="199" t="str">
        <f t="shared" si="3197"/>
        <v>BH$17</v>
      </c>
      <c r="BI1881" s="199" t="str">
        <f t="shared" si="3197"/>
        <v>BI$17</v>
      </c>
      <c r="BJ1881" s="199" t="str">
        <f t="shared" si="3197"/>
        <v>BJ$17</v>
      </c>
      <c r="BK1881" s="199" t="str">
        <f t="shared" si="3197"/>
        <v>BK$17</v>
      </c>
      <c r="BL1881" s="199" t="str">
        <f t="shared" si="3197"/>
        <v>BL$17</v>
      </c>
      <c r="BM1881" s="199" t="str">
        <f t="shared" si="3197"/>
        <v>BM$17</v>
      </c>
      <c r="BN1881" s="199" t="str">
        <f t="shared" si="3197"/>
        <v>BN$17</v>
      </c>
      <c r="BO1881" s="199" t="str">
        <f t="shared" si="3197"/>
        <v>BO$17</v>
      </c>
      <c r="BP1881" s="199" t="str">
        <f t="shared" si="3197"/>
        <v>BP$17</v>
      </c>
      <c r="BQ1881" s="199" t="str">
        <f t="shared" si="3197"/>
        <v>BQ$17</v>
      </c>
      <c r="BR1881" s="199" t="str">
        <f t="shared" si="3197"/>
        <v>BR$17</v>
      </c>
      <c r="BS1881" s="199" t="str">
        <f t="shared" si="3197"/>
        <v>BS$17</v>
      </c>
      <c r="BT1881" s="199" t="str">
        <f t="shared" si="3197"/>
        <v>BT$17</v>
      </c>
      <c r="BU1881" s="199" t="str">
        <f t="shared" si="3197"/>
        <v>BU$17</v>
      </c>
      <c r="BV1881" s="199" t="str">
        <f t="shared" si="3197"/>
        <v>BV$17</v>
      </c>
      <c r="BW1881" s="199" t="str">
        <f t="shared" si="3197"/>
        <v>BW$17</v>
      </c>
      <c r="BX1881" s="199" t="str">
        <f t="shared" si="3197"/>
        <v>BX$17</v>
      </c>
      <c r="BY1881" s="199" t="str">
        <f t="shared" si="3197"/>
        <v>BY$17</v>
      </c>
      <c r="BZ1881" s="199" t="str">
        <f t="shared" si="3197"/>
        <v>BZ$17</v>
      </c>
      <c r="CA1881" s="199" t="str">
        <f t="shared" si="3197"/>
        <v>CA$17</v>
      </c>
      <c r="CB1881" s="199" t="str">
        <f t="shared" si="3197"/>
        <v>CB$17</v>
      </c>
      <c r="CC1881" s="199" t="str">
        <f t="shared" si="3197"/>
        <v>CC$17</v>
      </c>
      <c r="CD1881" s="199" t="str">
        <f t="shared" si="3197"/>
        <v>CD$17</v>
      </c>
      <c r="CE1881" s="199" t="str">
        <f t="shared" ref="CE1881:CL1881" si="3198">CE$21</f>
        <v>CE$17</v>
      </c>
      <c r="CF1881" s="199" t="str">
        <f t="shared" si="3198"/>
        <v>CF$17</v>
      </c>
      <c r="CG1881" s="199" t="str">
        <f t="shared" si="3198"/>
        <v>CG$17</v>
      </c>
      <c r="CH1881" s="199" t="str">
        <f t="shared" si="3198"/>
        <v>CH$17</v>
      </c>
      <c r="CI1881" s="199" t="str">
        <f t="shared" si="3198"/>
        <v>CI$17</v>
      </c>
      <c r="CJ1881" s="199" t="str">
        <f t="shared" si="3198"/>
        <v>CJ$17</v>
      </c>
      <c r="CK1881" s="199" t="str">
        <f t="shared" si="3198"/>
        <v>CK$17</v>
      </c>
      <c r="CL1881" s="199" t="str">
        <f t="shared" si="3198"/>
        <v>CL$17</v>
      </c>
      <c r="CN1881" s="201"/>
      <c r="CO1881" s="199" t="str">
        <f t="shared" ref="CO1881:DL1881" si="3199">CO$21</f>
        <v>CO$17</v>
      </c>
      <c r="CP1881" s="199" t="str">
        <f t="shared" si="3199"/>
        <v>CP$17</v>
      </c>
      <c r="CQ1881" s="199" t="str">
        <f t="shared" si="3199"/>
        <v>CQ$17</v>
      </c>
      <c r="CR1881" s="199" t="str">
        <f t="shared" si="3199"/>
        <v>CR$17</v>
      </c>
      <c r="CS1881" s="199" t="str">
        <f t="shared" si="3199"/>
        <v>CS$17</v>
      </c>
      <c r="CT1881" s="199" t="str">
        <f t="shared" si="3199"/>
        <v>CT$17</v>
      </c>
      <c r="CU1881" s="199" t="str">
        <f t="shared" si="3199"/>
        <v>CU$17</v>
      </c>
      <c r="CV1881" s="199" t="str">
        <f t="shared" si="3199"/>
        <v>CV$17</v>
      </c>
      <c r="CW1881" s="199" t="str">
        <f t="shared" si="3199"/>
        <v>CW$17</v>
      </c>
      <c r="CX1881" s="199" t="str">
        <f t="shared" si="3199"/>
        <v>CX$17</v>
      </c>
      <c r="CY1881" s="199" t="str">
        <f t="shared" si="3199"/>
        <v>CY$17</v>
      </c>
      <c r="CZ1881" s="199" t="str">
        <f t="shared" si="3199"/>
        <v>CZ$17</v>
      </c>
      <c r="DA1881" s="199" t="str">
        <f t="shared" si="3199"/>
        <v>DA$17</v>
      </c>
      <c r="DB1881" s="199" t="str">
        <f t="shared" si="3199"/>
        <v>DB$17</v>
      </c>
      <c r="DC1881" s="199" t="str">
        <f t="shared" si="3199"/>
        <v>DC$17</v>
      </c>
      <c r="DD1881" s="199" t="str">
        <f t="shared" si="3199"/>
        <v>DD$17</v>
      </c>
      <c r="DE1881" s="199" t="str">
        <f t="shared" si="3199"/>
        <v>DE$17</v>
      </c>
      <c r="DF1881" s="199" t="str">
        <f t="shared" si="3199"/>
        <v>DF$17</v>
      </c>
      <c r="DG1881" s="199" t="str">
        <f t="shared" si="3199"/>
        <v>DG$17</v>
      </c>
      <c r="DH1881" s="199" t="str">
        <f t="shared" si="3199"/>
        <v>DH$17</v>
      </c>
      <c r="DI1881" s="199" t="str">
        <f t="shared" si="3199"/>
        <v>DI$17</v>
      </c>
      <c r="DJ1881" s="199" t="str">
        <f t="shared" si="3199"/>
        <v>DJ$17</v>
      </c>
      <c r="DK1881" s="199" t="str">
        <f t="shared" si="3199"/>
        <v>DK$17</v>
      </c>
      <c r="DL1881" s="199" t="str">
        <f t="shared" si="3199"/>
        <v>DL$17</v>
      </c>
    </row>
    <row r="1882" spans="1:116" x14ac:dyDescent="0.4">
      <c r="A1882" s="174"/>
      <c r="E1882" s="8"/>
      <c r="G1882" s="175" t="s">
        <v>491</v>
      </c>
      <c r="H1882" s="200"/>
      <c r="I1882" s="201"/>
      <c r="J1882" s="201"/>
      <c r="K1882" s="202"/>
      <c r="L1882" s="202"/>
      <c r="M1882" s="202"/>
      <c r="N1882" s="202"/>
      <c r="O1882" s="202"/>
      <c r="P1882" s="202"/>
      <c r="R1882" s="202"/>
      <c r="S1882" s="190"/>
      <c r="T1882" s="190"/>
      <c r="U1882" s="190"/>
      <c r="V1882" s="190"/>
      <c r="W1882" s="190"/>
      <c r="X1882" s="190"/>
      <c r="Y1882" s="190"/>
      <c r="Z1882" s="190"/>
      <c r="AA1882" s="190"/>
      <c r="AB1882" s="190"/>
      <c r="AC1882" s="190"/>
      <c r="AD1882" s="190"/>
      <c r="AE1882" s="190"/>
      <c r="AF1882" s="190"/>
      <c r="AG1882" s="190"/>
      <c r="AH1882" s="190"/>
      <c r="AI1882" s="190"/>
      <c r="AJ1882" s="190"/>
      <c r="AK1882" s="190"/>
      <c r="AL1882" s="190"/>
      <c r="AM1882" s="190"/>
      <c r="AN1882" s="190"/>
      <c r="AO1882" s="190"/>
      <c r="AP1882" s="190"/>
      <c r="AQ1882" s="190"/>
      <c r="AR1882" s="190"/>
      <c r="AS1882" s="190"/>
      <c r="AT1882" s="190"/>
      <c r="AU1882" s="190"/>
      <c r="AV1882" s="190"/>
      <c r="AW1882" s="190"/>
      <c r="AX1882" s="190"/>
      <c r="AY1882" s="190"/>
      <c r="AZ1882" s="190"/>
      <c r="BA1882" s="190"/>
      <c r="BB1882" s="190"/>
      <c r="BC1882" s="190"/>
      <c r="BD1882" s="190"/>
      <c r="BE1882" s="190"/>
      <c r="BF1882" s="190"/>
      <c r="BG1882" s="190"/>
      <c r="BH1882" s="190"/>
      <c r="BI1882" s="190"/>
      <c r="BJ1882" s="190"/>
      <c r="BK1882" s="190"/>
      <c r="BL1882" s="190"/>
      <c r="BM1882" s="190"/>
      <c r="BN1882" s="190"/>
      <c r="BO1882" s="190"/>
      <c r="BP1882" s="190"/>
      <c r="BQ1882" s="190"/>
      <c r="BR1882" s="190"/>
      <c r="BS1882" s="190"/>
      <c r="BT1882" s="190"/>
      <c r="BU1882" s="190"/>
      <c r="BV1882" s="190"/>
      <c r="BW1882" s="190"/>
      <c r="BX1882" s="190"/>
      <c r="BY1882" s="190"/>
      <c r="BZ1882" s="190"/>
      <c r="CA1882" s="190"/>
      <c r="CB1882" s="190"/>
      <c r="CC1882" s="190"/>
      <c r="CD1882" s="190"/>
      <c r="CE1882" s="190"/>
      <c r="CF1882" s="190"/>
      <c r="CG1882" s="190"/>
      <c r="CH1882" s="190"/>
      <c r="CI1882" s="190"/>
      <c r="CJ1882" s="190"/>
      <c r="CK1882" s="190"/>
      <c r="CL1882" s="190"/>
      <c r="CN1882" s="201"/>
      <c r="CO1882" s="190"/>
      <c r="CP1882" s="190"/>
      <c r="CQ1882" s="190"/>
      <c r="CR1882" s="190"/>
      <c r="CS1882" s="190"/>
      <c r="CT1882" s="190"/>
      <c r="CU1882" s="190"/>
      <c r="CV1882" s="190"/>
      <c r="CW1882" s="190"/>
      <c r="CX1882" s="190"/>
      <c r="CY1882" s="190"/>
      <c r="CZ1882" s="190"/>
      <c r="DA1882" s="190"/>
      <c r="DB1882" s="190"/>
      <c r="DC1882" s="190"/>
      <c r="DD1882" s="190"/>
      <c r="DE1882" s="190"/>
      <c r="DF1882" s="190"/>
      <c r="DG1882" s="190"/>
      <c r="DH1882" s="190"/>
      <c r="DI1882" s="190"/>
      <c r="DJ1882" s="190"/>
      <c r="DK1882" s="190"/>
      <c r="DL1882" s="190"/>
    </row>
    <row r="1883" spans="1:116" x14ac:dyDescent="0.4">
      <c r="A1883" s="174"/>
      <c r="E1883" s="8"/>
      <c r="G1883" s="175" t="s">
        <v>505</v>
      </c>
      <c r="H1883" s="200"/>
      <c r="I1883" s="201"/>
      <c r="J1883" s="201"/>
      <c r="K1883" s="202"/>
      <c r="L1883" s="202"/>
      <c r="M1883" s="202"/>
      <c r="N1883" s="202"/>
      <c r="O1883" s="202"/>
      <c r="P1883" s="202"/>
      <c r="R1883" s="202"/>
      <c r="S1883" s="190"/>
      <c r="T1883" s="190"/>
      <c r="U1883" s="190"/>
      <c r="V1883" s="190"/>
      <c r="W1883" s="190"/>
      <c r="X1883" s="190"/>
      <c r="Y1883" s="190"/>
      <c r="Z1883" s="190"/>
      <c r="AA1883" s="190"/>
      <c r="AB1883" s="190"/>
      <c r="AC1883" s="190"/>
      <c r="AD1883" s="190"/>
      <c r="AE1883" s="190"/>
      <c r="AF1883" s="190"/>
      <c r="AG1883" s="190"/>
      <c r="AH1883" s="190"/>
      <c r="AI1883" s="190"/>
      <c r="AJ1883" s="190"/>
      <c r="AK1883" s="190"/>
      <c r="AL1883" s="190"/>
      <c r="AM1883" s="190"/>
      <c r="AN1883" s="190"/>
      <c r="AO1883" s="190"/>
      <c r="AP1883" s="190"/>
      <c r="AQ1883" s="190"/>
      <c r="AR1883" s="190"/>
      <c r="AS1883" s="190"/>
      <c r="AT1883" s="190"/>
      <c r="AU1883" s="190"/>
      <c r="AV1883" s="190"/>
      <c r="AW1883" s="190"/>
      <c r="AX1883" s="190"/>
      <c r="AY1883" s="190"/>
      <c r="AZ1883" s="190"/>
      <c r="BA1883" s="190"/>
      <c r="BB1883" s="190"/>
      <c r="BC1883" s="190"/>
      <c r="BD1883" s="190"/>
      <c r="BE1883" s="190"/>
      <c r="BF1883" s="190"/>
      <c r="BG1883" s="190"/>
      <c r="BH1883" s="190"/>
      <c r="BI1883" s="190"/>
      <c r="BJ1883" s="190"/>
      <c r="BK1883" s="190"/>
      <c r="BL1883" s="190"/>
      <c r="BM1883" s="190"/>
      <c r="BN1883" s="190"/>
      <c r="BO1883" s="190"/>
      <c r="BP1883" s="190"/>
      <c r="BQ1883" s="190"/>
      <c r="BR1883" s="190"/>
      <c r="BS1883" s="190"/>
      <c r="BT1883" s="190"/>
      <c r="BU1883" s="190"/>
      <c r="BV1883" s="190"/>
      <c r="BW1883" s="190"/>
      <c r="BX1883" s="190"/>
      <c r="BY1883" s="190"/>
      <c r="BZ1883" s="190"/>
      <c r="CA1883" s="190"/>
      <c r="CB1883" s="190"/>
      <c r="CC1883" s="190"/>
      <c r="CD1883" s="190"/>
      <c r="CE1883" s="190"/>
      <c r="CF1883" s="190"/>
      <c r="CG1883" s="190"/>
      <c r="CH1883" s="190"/>
      <c r="CI1883" s="190"/>
      <c r="CJ1883" s="190"/>
      <c r="CK1883" s="190"/>
      <c r="CL1883" s="190"/>
      <c r="CN1883" s="201"/>
      <c r="CO1883" s="190"/>
      <c r="CP1883" s="190"/>
      <c r="CQ1883" s="190"/>
      <c r="CR1883" s="190"/>
      <c r="CS1883" s="190"/>
      <c r="CT1883" s="190"/>
      <c r="CU1883" s="190"/>
      <c r="CV1883" s="190"/>
      <c r="CW1883" s="190"/>
      <c r="CX1883" s="190"/>
      <c r="CY1883" s="190"/>
      <c r="CZ1883" s="190"/>
      <c r="DA1883" s="190"/>
      <c r="DB1883" s="190"/>
      <c r="DC1883" s="190"/>
      <c r="DD1883" s="190"/>
      <c r="DE1883" s="190"/>
      <c r="DF1883" s="190"/>
      <c r="DG1883" s="190"/>
      <c r="DH1883" s="190"/>
      <c r="DI1883" s="190"/>
      <c r="DJ1883" s="190"/>
      <c r="DK1883" s="190"/>
      <c r="DL1883" s="190"/>
    </row>
    <row r="1884" spans="1:116" x14ac:dyDescent="0.4">
      <c r="A1884" s="174"/>
      <c r="E1884" s="8"/>
      <c r="G1884" s="175" t="s">
        <v>463</v>
      </c>
      <c r="H1884" s="200"/>
      <c r="I1884" s="201"/>
      <c r="J1884" s="201"/>
      <c r="K1884" s="202"/>
      <c r="L1884" s="202"/>
      <c r="M1884" s="202"/>
      <c r="N1884" s="202"/>
      <c r="O1884" s="202"/>
      <c r="P1884" s="202"/>
      <c r="R1884" s="202"/>
      <c r="S1884" s="190" t="str">
        <f t="shared" ref="S1884:AX1884" si="3200">S$22</f>
        <v>S$18</v>
      </c>
      <c r="T1884" s="190" t="str">
        <f t="shared" si="3200"/>
        <v>T$18</v>
      </c>
      <c r="U1884" s="190" t="str">
        <f t="shared" si="3200"/>
        <v>U$18</v>
      </c>
      <c r="V1884" s="190" t="str">
        <f t="shared" si="3200"/>
        <v>V$18</v>
      </c>
      <c r="W1884" s="190" t="str">
        <f t="shared" si="3200"/>
        <v>W$18</v>
      </c>
      <c r="X1884" s="190" t="str">
        <f t="shared" si="3200"/>
        <v>X$18</v>
      </c>
      <c r="Y1884" s="190" t="str">
        <f t="shared" si="3200"/>
        <v>Y$18</v>
      </c>
      <c r="Z1884" s="190" t="str">
        <f t="shared" si="3200"/>
        <v>Z$18</v>
      </c>
      <c r="AA1884" s="190" t="str">
        <f t="shared" si="3200"/>
        <v>AA$18</v>
      </c>
      <c r="AB1884" s="190" t="str">
        <f t="shared" si="3200"/>
        <v>AB$18</v>
      </c>
      <c r="AC1884" s="190" t="str">
        <f t="shared" si="3200"/>
        <v>AC$18</v>
      </c>
      <c r="AD1884" s="190" t="str">
        <f t="shared" si="3200"/>
        <v>AD$18</v>
      </c>
      <c r="AE1884" s="190" t="str">
        <f t="shared" si="3200"/>
        <v>AE$18</v>
      </c>
      <c r="AF1884" s="190" t="str">
        <f t="shared" si="3200"/>
        <v>AF$18</v>
      </c>
      <c r="AG1884" s="190" t="str">
        <f t="shared" si="3200"/>
        <v>AG$18</v>
      </c>
      <c r="AH1884" s="190" t="str">
        <f t="shared" si="3200"/>
        <v>AH$18</v>
      </c>
      <c r="AI1884" s="190" t="str">
        <f t="shared" si="3200"/>
        <v>AI$18</v>
      </c>
      <c r="AJ1884" s="190" t="str">
        <f t="shared" si="3200"/>
        <v>AJ$18</v>
      </c>
      <c r="AK1884" s="190" t="str">
        <f t="shared" si="3200"/>
        <v>AK$18</v>
      </c>
      <c r="AL1884" s="190" t="str">
        <f t="shared" si="3200"/>
        <v>AL$18</v>
      </c>
      <c r="AM1884" s="190" t="str">
        <f t="shared" si="3200"/>
        <v>AM$18</v>
      </c>
      <c r="AN1884" s="190" t="str">
        <f t="shared" si="3200"/>
        <v>AN$18</v>
      </c>
      <c r="AO1884" s="190" t="str">
        <f t="shared" si="3200"/>
        <v>AO$18</v>
      </c>
      <c r="AP1884" s="190" t="str">
        <f t="shared" si="3200"/>
        <v>AP$18</v>
      </c>
      <c r="AQ1884" s="190" t="str">
        <f t="shared" si="3200"/>
        <v>AQ$18</v>
      </c>
      <c r="AR1884" s="190" t="str">
        <f t="shared" si="3200"/>
        <v>AR$18</v>
      </c>
      <c r="AS1884" s="190" t="str">
        <f t="shared" si="3200"/>
        <v>AS$18</v>
      </c>
      <c r="AT1884" s="190" t="str">
        <f t="shared" si="3200"/>
        <v>AT$18</v>
      </c>
      <c r="AU1884" s="190" t="str">
        <f t="shared" si="3200"/>
        <v>AU$18</v>
      </c>
      <c r="AV1884" s="190" t="str">
        <f t="shared" si="3200"/>
        <v>AV$18</v>
      </c>
      <c r="AW1884" s="190" t="str">
        <f t="shared" si="3200"/>
        <v>AW$18</v>
      </c>
      <c r="AX1884" s="190" t="str">
        <f t="shared" si="3200"/>
        <v>AX$18</v>
      </c>
      <c r="AY1884" s="190" t="str">
        <f t="shared" ref="AY1884:CD1884" si="3201">AY$22</f>
        <v>AY$18</v>
      </c>
      <c r="AZ1884" s="190" t="str">
        <f t="shared" si="3201"/>
        <v>AZ$18</v>
      </c>
      <c r="BA1884" s="190" t="str">
        <f t="shared" si="3201"/>
        <v>BA$18</v>
      </c>
      <c r="BB1884" s="190" t="str">
        <f t="shared" si="3201"/>
        <v>BB$18</v>
      </c>
      <c r="BC1884" s="190" t="str">
        <f t="shared" si="3201"/>
        <v>BC$18</v>
      </c>
      <c r="BD1884" s="190" t="str">
        <f t="shared" si="3201"/>
        <v>BD$18</v>
      </c>
      <c r="BE1884" s="190" t="str">
        <f t="shared" si="3201"/>
        <v>BE$18</v>
      </c>
      <c r="BF1884" s="190" t="str">
        <f t="shared" si="3201"/>
        <v>BF$18</v>
      </c>
      <c r="BG1884" s="190" t="str">
        <f t="shared" si="3201"/>
        <v>BG$18</v>
      </c>
      <c r="BH1884" s="190" t="str">
        <f t="shared" si="3201"/>
        <v>BH$18</v>
      </c>
      <c r="BI1884" s="190" t="str">
        <f t="shared" si="3201"/>
        <v>BI$18</v>
      </c>
      <c r="BJ1884" s="190" t="str">
        <f t="shared" si="3201"/>
        <v>BJ$18</v>
      </c>
      <c r="BK1884" s="190" t="str">
        <f t="shared" si="3201"/>
        <v>BK$18</v>
      </c>
      <c r="BL1884" s="190" t="str">
        <f t="shared" si="3201"/>
        <v>BL$18</v>
      </c>
      <c r="BM1884" s="190" t="str">
        <f t="shared" si="3201"/>
        <v>BM$18</v>
      </c>
      <c r="BN1884" s="190" t="str">
        <f t="shared" si="3201"/>
        <v>BN$18</v>
      </c>
      <c r="BO1884" s="190" t="str">
        <f t="shared" si="3201"/>
        <v>BO$18</v>
      </c>
      <c r="BP1884" s="190" t="str">
        <f t="shared" si="3201"/>
        <v>BP$18</v>
      </c>
      <c r="BQ1884" s="190" t="str">
        <f t="shared" si="3201"/>
        <v>BQ$18</v>
      </c>
      <c r="BR1884" s="190" t="str">
        <f t="shared" si="3201"/>
        <v>BR$18</v>
      </c>
      <c r="BS1884" s="190" t="str">
        <f t="shared" si="3201"/>
        <v>BS$18</v>
      </c>
      <c r="BT1884" s="190" t="str">
        <f t="shared" si="3201"/>
        <v>BT$18</v>
      </c>
      <c r="BU1884" s="190" t="str">
        <f t="shared" si="3201"/>
        <v>BU$18</v>
      </c>
      <c r="BV1884" s="190" t="str">
        <f t="shared" si="3201"/>
        <v>BV$18</v>
      </c>
      <c r="BW1884" s="190" t="str">
        <f t="shared" si="3201"/>
        <v>BW$18</v>
      </c>
      <c r="BX1884" s="190" t="str">
        <f t="shared" si="3201"/>
        <v>BX$18</v>
      </c>
      <c r="BY1884" s="190" t="str">
        <f t="shared" si="3201"/>
        <v>BY$18</v>
      </c>
      <c r="BZ1884" s="190" t="str">
        <f t="shared" si="3201"/>
        <v>BZ$18</v>
      </c>
      <c r="CA1884" s="190" t="str">
        <f t="shared" si="3201"/>
        <v>CA$18</v>
      </c>
      <c r="CB1884" s="190" t="str">
        <f t="shared" si="3201"/>
        <v>CB$18</v>
      </c>
      <c r="CC1884" s="190" t="str">
        <f t="shared" si="3201"/>
        <v>CC$18</v>
      </c>
      <c r="CD1884" s="190" t="str">
        <f t="shared" si="3201"/>
        <v>CD$18</v>
      </c>
      <c r="CE1884" s="190" t="str">
        <f t="shared" ref="CE1884:CL1884" si="3202">CE$22</f>
        <v>CE$18</v>
      </c>
      <c r="CF1884" s="190" t="str">
        <f t="shared" si="3202"/>
        <v>CF$18</v>
      </c>
      <c r="CG1884" s="190" t="str">
        <f t="shared" si="3202"/>
        <v>CG$18</v>
      </c>
      <c r="CH1884" s="190" t="str">
        <f t="shared" si="3202"/>
        <v>CH$18</v>
      </c>
      <c r="CI1884" s="190" t="str">
        <f t="shared" si="3202"/>
        <v>CI$18</v>
      </c>
      <c r="CJ1884" s="190" t="str">
        <f t="shared" si="3202"/>
        <v>CJ$18</v>
      </c>
      <c r="CK1884" s="190" t="str">
        <f t="shared" si="3202"/>
        <v>CK$18</v>
      </c>
      <c r="CL1884" s="190" t="str">
        <f t="shared" si="3202"/>
        <v>CL$18</v>
      </c>
      <c r="CN1884" s="201"/>
      <c r="CO1884" s="190" t="str">
        <f t="shared" ref="CO1884:DL1884" si="3203">CO$22</f>
        <v>CO$18</v>
      </c>
      <c r="CP1884" s="190" t="str">
        <f t="shared" si="3203"/>
        <v>CP$18</v>
      </c>
      <c r="CQ1884" s="190" t="str">
        <f t="shared" si="3203"/>
        <v>CQ$18</v>
      </c>
      <c r="CR1884" s="190" t="str">
        <f t="shared" si="3203"/>
        <v>CR$18</v>
      </c>
      <c r="CS1884" s="190" t="str">
        <f t="shared" si="3203"/>
        <v>CS$18</v>
      </c>
      <c r="CT1884" s="190" t="str">
        <f t="shared" si="3203"/>
        <v>CT$18</v>
      </c>
      <c r="CU1884" s="190" t="str">
        <f t="shared" si="3203"/>
        <v>CU$18</v>
      </c>
      <c r="CV1884" s="190" t="str">
        <f t="shared" si="3203"/>
        <v>CV$18</v>
      </c>
      <c r="CW1884" s="190" t="str">
        <f t="shared" si="3203"/>
        <v>CW$18</v>
      </c>
      <c r="CX1884" s="190" t="str">
        <f t="shared" si="3203"/>
        <v>CX$18</v>
      </c>
      <c r="CY1884" s="190" t="str">
        <f t="shared" si="3203"/>
        <v>CY$18</v>
      </c>
      <c r="CZ1884" s="190" t="str">
        <f t="shared" si="3203"/>
        <v>CZ$18</v>
      </c>
      <c r="DA1884" s="190" t="str">
        <f t="shared" si="3203"/>
        <v>DA$18</v>
      </c>
      <c r="DB1884" s="190" t="str">
        <f t="shared" si="3203"/>
        <v>DB$18</v>
      </c>
      <c r="DC1884" s="190" t="str">
        <f t="shared" si="3203"/>
        <v>DC$18</v>
      </c>
      <c r="DD1884" s="190" t="str">
        <f t="shared" si="3203"/>
        <v>DD$18</v>
      </c>
      <c r="DE1884" s="190" t="str">
        <f t="shared" si="3203"/>
        <v>DE$18</v>
      </c>
      <c r="DF1884" s="190" t="str">
        <f t="shared" si="3203"/>
        <v>DF$18</v>
      </c>
      <c r="DG1884" s="190" t="str">
        <f t="shared" si="3203"/>
        <v>DG$18</v>
      </c>
      <c r="DH1884" s="190" t="str">
        <f t="shared" si="3203"/>
        <v>DH$18</v>
      </c>
      <c r="DI1884" s="190" t="str">
        <f t="shared" si="3203"/>
        <v>DI$18</v>
      </c>
      <c r="DJ1884" s="190" t="str">
        <f t="shared" si="3203"/>
        <v>DJ$18</v>
      </c>
      <c r="DK1884" s="190" t="str">
        <f t="shared" si="3203"/>
        <v>DK$18</v>
      </c>
      <c r="DL1884" s="190" t="str">
        <f t="shared" si="3203"/>
        <v>DL$18</v>
      </c>
    </row>
    <row r="1885" spans="1:116" x14ac:dyDescent="0.4">
      <c r="A1885" s="174"/>
      <c r="E1885" s="8"/>
      <c r="G1885" s="175" t="s">
        <v>464</v>
      </c>
      <c r="H1885" s="200"/>
      <c r="I1885" s="201"/>
      <c r="J1885" s="201"/>
      <c r="K1885" s="202"/>
      <c r="L1885" s="202"/>
      <c r="M1885" s="202"/>
      <c r="N1885" s="202"/>
      <c r="O1885" s="202"/>
      <c r="P1885" s="202"/>
      <c r="R1885" s="202"/>
      <c r="S1885" s="190" t="str">
        <f t="shared" ref="S1885:AX1885" si="3204">S$23</f>
        <v>S$19</v>
      </c>
      <c r="T1885" s="190" t="str">
        <f t="shared" si="3204"/>
        <v>T$19</v>
      </c>
      <c r="U1885" s="190" t="str">
        <f t="shared" si="3204"/>
        <v>U$19</v>
      </c>
      <c r="V1885" s="190" t="str">
        <f t="shared" si="3204"/>
        <v>V$19</v>
      </c>
      <c r="W1885" s="190" t="str">
        <f t="shared" si="3204"/>
        <v>W$19</v>
      </c>
      <c r="X1885" s="190" t="str">
        <f t="shared" si="3204"/>
        <v>X$19</v>
      </c>
      <c r="Y1885" s="190" t="str">
        <f t="shared" si="3204"/>
        <v>Y$19</v>
      </c>
      <c r="Z1885" s="190" t="str">
        <f t="shared" si="3204"/>
        <v>Z$19</v>
      </c>
      <c r="AA1885" s="190" t="str">
        <f t="shared" si="3204"/>
        <v>AA$19</v>
      </c>
      <c r="AB1885" s="190" t="str">
        <f t="shared" si="3204"/>
        <v>AB$19</v>
      </c>
      <c r="AC1885" s="190" t="str">
        <f t="shared" si="3204"/>
        <v>AC$19</v>
      </c>
      <c r="AD1885" s="190" t="str">
        <f t="shared" si="3204"/>
        <v>AD$19</v>
      </c>
      <c r="AE1885" s="190" t="str">
        <f t="shared" si="3204"/>
        <v>AE$19</v>
      </c>
      <c r="AF1885" s="190" t="str">
        <f t="shared" si="3204"/>
        <v>AF$19</v>
      </c>
      <c r="AG1885" s="190" t="str">
        <f t="shared" si="3204"/>
        <v>AG$19</v>
      </c>
      <c r="AH1885" s="190" t="str">
        <f t="shared" si="3204"/>
        <v>AH$19</v>
      </c>
      <c r="AI1885" s="190" t="str">
        <f t="shared" si="3204"/>
        <v>AI$19</v>
      </c>
      <c r="AJ1885" s="190" t="str">
        <f t="shared" si="3204"/>
        <v>AJ$19</v>
      </c>
      <c r="AK1885" s="190" t="str">
        <f t="shared" si="3204"/>
        <v>AK$19</v>
      </c>
      <c r="AL1885" s="190" t="str">
        <f t="shared" si="3204"/>
        <v>AL$19</v>
      </c>
      <c r="AM1885" s="190" t="str">
        <f t="shared" si="3204"/>
        <v>AM$19</v>
      </c>
      <c r="AN1885" s="190" t="str">
        <f t="shared" si="3204"/>
        <v>AN$19</v>
      </c>
      <c r="AO1885" s="190" t="str">
        <f t="shared" si="3204"/>
        <v>AO$19</v>
      </c>
      <c r="AP1885" s="190" t="str">
        <f t="shared" si="3204"/>
        <v>AP$19</v>
      </c>
      <c r="AQ1885" s="190" t="str">
        <f t="shared" si="3204"/>
        <v>AQ$19</v>
      </c>
      <c r="AR1885" s="190" t="str">
        <f t="shared" si="3204"/>
        <v>AR$19</v>
      </c>
      <c r="AS1885" s="190" t="str">
        <f t="shared" si="3204"/>
        <v>AS$19</v>
      </c>
      <c r="AT1885" s="190" t="str">
        <f t="shared" si="3204"/>
        <v>AT$19</v>
      </c>
      <c r="AU1885" s="190" t="str">
        <f t="shared" si="3204"/>
        <v>AU$19</v>
      </c>
      <c r="AV1885" s="190" t="str">
        <f t="shared" si="3204"/>
        <v>AV$19</v>
      </c>
      <c r="AW1885" s="190" t="str">
        <f t="shared" si="3204"/>
        <v>AW$19</v>
      </c>
      <c r="AX1885" s="190" t="str">
        <f t="shared" si="3204"/>
        <v>AX$19</v>
      </c>
      <c r="AY1885" s="190" t="str">
        <f t="shared" ref="AY1885:CD1885" si="3205">AY$23</f>
        <v>AY$19</v>
      </c>
      <c r="AZ1885" s="190" t="str">
        <f t="shared" si="3205"/>
        <v>AZ$19</v>
      </c>
      <c r="BA1885" s="190" t="str">
        <f t="shared" si="3205"/>
        <v>BA$19</v>
      </c>
      <c r="BB1885" s="190" t="str">
        <f t="shared" si="3205"/>
        <v>BB$19</v>
      </c>
      <c r="BC1885" s="190" t="str">
        <f t="shared" si="3205"/>
        <v>BC$19</v>
      </c>
      <c r="BD1885" s="190" t="str">
        <f t="shared" si="3205"/>
        <v>BD$19</v>
      </c>
      <c r="BE1885" s="190" t="str">
        <f t="shared" si="3205"/>
        <v>BE$19</v>
      </c>
      <c r="BF1885" s="190" t="str">
        <f t="shared" si="3205"/>
        <v>BF$19</v>
      </c>
      <c r="BG1885" s="190" t="str">
        <f t="shared" si="3205"/>
        <v>BG$19</v>
      </c>
      <c r="BH1885" s="190" t="str">
        <f t="shared" si="3205"/>
        <v>BH$19</v>
      </c>
      <c r="BI1885" s="190" t="str">
        <f t="shared" si="3205"/>
        <v>BI$19</v>
      </c>
      <c r="BJ1885" s="190" t="str">
        <f t="shared" si="3205"/>
        <v>BJ$19</v>
      </c>
      <c r="BK1885" s="190" t="str">
        <f t="shared" si="3205"/>
        <v>BK$19</v>
      </c>
      <c r="BL1885" s="190" t="str">
        <f t="shared" si="3205"/>
        <v>BL$19</v>
      </c>
      <c r="BM1885" s="190" t="str">
        <f t="shared" si="3205"/>
        <v>BM$19</v>
      </c>
      <c r="BN1885" s="190" t="str">
        <f t="shared" si="3205"/>
        <v>BN$19</v>
      </c>
      <c r="BO1885" s="190" t="str">
        <f t="shared" si="3205"/>
        <v>BO$19</v>
      </c>
      <c r="BP1885" s="190" t="str">
        <f t="shared" si="3205"/>
        <v>BP$19</v>
      </c>
      <c r="BQ1885" s="190" t="str">
        <f t="shared" si="3205"/>
        <v>BQ$19</v>
      </c>
      <c r="BR1885" s="190" t="str">
        <f t="shared" si="3205"/>
        <v>BR$19</v>
      </c>
      <c r="BS1885" s="190" t="str">
        <f t="shared" si="3205"/>
        <v>BS$19</v>
      </c>
      <c r="BT1885" s="190" t="str">
        <f t="shared" si="3205"/>
        <v>BT$19</v>
      </c>
      <c r="BU1885" s="190" t="str">
        <f t="shared" si="3205"/>
        <v>BU$19</v>
      </c>
      <c r="BV1885" s="190" t="str">
        <f t="shared" si="3205"/>
        <v>BV$19</v>
      </c>
      <c r="BW1885" s="190" t="str">
        <f t="shared" si="3205"/>
        <v>BW$19</v>
      </c>
      <c r="BX1885" s="190" t="str">
        <f t="shared" si="3205"/>
        <v>BX$19</v>
      </c>
      <c r="BY1885" s="190" t="str">
        <f t="shared" si="3205"/>
        <v>BY$19</v>
      </c>
      <c r="BZ1885" s="190" t="str">
        <f t="shared" si="3205"/>
        <v>BZ$19</v>
      </c>
      <c r="CA1885" s="190" t="str">
        <f t="shared" si="3205"/>
        <v>CA$19</v>
      </c>
      <c r="CB1885" s="190" t="str">
        <f t="shared" si="3205"/>
        <v>CB$19</v>
      </c>
      <c r="CC1885" s="190" t="str">
        <f t="shared" si="3205"/>
        <v>CC$19</v>
      </c>
      <c r="CD1885" s="190" t="str">
        <f t="shared" si="3205"/>
        <v>CD$19</v>
      </c>
      <c r="CE1885" s="190" t="str">
        <f t="shared" ref="CE1885:CL1885" si="3206">CE$23</f>
        <v>CE$19</v>
      </c>
      <c r="CF1885" s="190" t="str">
        <f t="shared" si="3206"/>
        <v>CF$19</v>
      </c>
      <c r="CG1885" s="190" t="str">
        <f t="shared" si="3206"/>
        <v>CG$19</v>
      </c>
      <c r="CH1885" s="190" t="str">
        <f t="shared" si="3206"/>
        <v>CH$19</v>
      </c>
      <c r="CI1885" s="190" t="str">
        <f t="shared" si="3206"/>
        <v>CI$19</v>
      </c>
      <c r="CJ1885" s="190" t="str">
        <f t="shared" si="3206"/>
        <v>CJ$19</v>
      </c>
      <c r="CK1885" s="190" t="str">
        <f t="shared" si="3206"/>
        <v>CK$19</v>
      </c>
      <c r="CL1885" s="190" t="str">
        <f t="shared" si="3206"/>
        <v>CL$19</v>
      </c>
      <c r="CN1885" s="201"/>
      <c r="CO1885" s="190" t="str">
        <f t="shared" ref="CO1885:DL1885" si="3207">CO$23</f>
        <v>CO$19</v>
      </c>
      <c r="CP1885" s="190" t="str">
        <f t="shared" si="3207"/>
        <v>CP$19</v>
      </c>
      <c r="CQ1885" s="190" t="str">
        <f t="shared" si="3207"/>
        <v>CQ$19</v>
      </c>
      <c r="CR1885" s="190" t="str">
        <f t="shared" si="3207"/>
        <v>CR$19</v>
      </c>
      <c r="CS1885" s="190" t="str">
        <f t="shared" si="3207"/>
        <v>CS$19</v>
      </c>
      <c r="CT1885" s="190" t="str">
        <f t="shared" si="3207"/>
        <v>CT$19</v>
      </c>
      <c r="CU1885" s="190" t="str">
        <f t="shared" si="3207"/>
        <v>CU$19</v>
      </c>
      <c r="CV1885" s="190" t="str">
        <f t="shared" si="3207"/>
        <v>CV$19</v>
      </c>
      <c r="CW1885" s="190" t="str">
        <f t="shared" si="3207"/>
        <v>CW$19</v>
      </c>
      <c r="CX1885" s="190" t="str">
        <f t="shared" si="3207"/>
        <v>CX$19</v>
      </c>
      <c r="CY1885" s="190" t="str">
        <f t="shared" si="3207"/>
        <v>CY$19</v>
      </c>
      <c r="CZ1885" s="190" t="str">
        <f t="shared" si="3207"/>
        <v>CZ$19</v>
      </c>
      <c r="DA1885" s="190" t="str">
        <f t="shared" si="3207"/>
        <v>DA$19</v>
      </c>
      <c r="DB1885" s="190" t="str">
        <f t="shared" si="3207"/>
        <v>DB$19</v>
      </c>
      <c r="DC1885" s="190" t="str">
        <f t="shared" si="3207"/>
        <v>DC$19</v>
      </c>
      <c r="DD1885" s="190" t="str">
        <f t="shared" si="3207"/>
        <v>DD$19</v>
      </c>
      <c r="DE1885" s="190" t="str">
        <f t="shared" si="3207"/>
        <v>DE$19</v>
      </c>
      <c r="DF1885" s="190" t="str">
        <f t="shared" si="3207"/>
        <v>DF$19</v>
      </c>
      <c r="DG1885" s="190" t="str">
        <f t="shared" si="3207"/>
        <v>DG$19</v>
      </c>
      <c r="DH1885" s="190" t="str">
        <f t="shared" si="3207"/>
        <v>DH$19</v>
      </c>
      <c r="DI1885" s="190" t="str">
        <f t="shared" si="3207"/>
        <v>DI$19</v>
      </c>
      <c r="DJ1885" s="190" t="str">
        <f t="shared" si="3207"/>
        <v>DJ$19</v>
      </c>
      <c r="DK1885" s="190" t="str">
        <f t="shared" si="3207"/>
        <v>DK$19</v>
      </c>
      <c r="DL1885" s="190" t="str">
        <f t="shared" si="3207"/>
        <v>DL$19</v>
      </c>
    </row>
    <row r="1886" spans="1:116" x14ac:dyDescent="0.4">
      <c r="A1886" s="31" t="s">
        <v>218</v>
      </c>
      <c r="B1886" s="31" t="s">
        <v>243</v>
      </c>
      <c r="C1886" s="31"/>
      <c r="D1886" t="s">
        <v>427</v>
      </c>
      <c r="E1886" s="8" t="str">
        <f t="shared" ref="E1886:E1908" si="3208">ROW()&amp;" "&amp;D1886</f>
        <v>1886 DTERMY-F</v>
      </c>
      <c r="F1886" t="s">
        <v>350</v>
      </c>
      <c r="G1886" s="70" t="s">
        <v>297</v>
      </c>
      <c r="H1886" s="48"/>
      <c r="I1886" s="297"/>
      <c r="J1886" s="297"/>
      <c r="K1886" s="48"/>
      <c r="L1886" s="48"/>
      <c r="M1886" s="48"/>
      <c r="N1886" s="48"/>
      <c r="O1886" s="48"/>
      <c r="P1886" s="48"/>
      <c r="R1886" s="70"/>
      <c r="S1886" s="298"/>
      <c r="T1886" s="298"/>
      <c r="U1886" s="298"/>
      <c r="V1886" s="298"/>
      <c r="W1886" s="298"/>
      <c r="X1886" s="298"/>
      <c r="Y1886" s="298"/>
      <c r="Z1886" s="298"/>
      <c r="AA1886" s="298"/>
      <c r="AB1886" s="298"/>
      <c r="AC1886" s="298"/>
      <c r="AD1886" s="298"/>
      <c r="AE1886" s="298"/>
      <c r="AF1886" s="298"/>
      <c r="AG1886" s="298"/>
      <c r="AH1886" s="298"/>
      <c r="AI1886" s="298"/>
      <c r="AJ1886" s="298"/>
      <c r="AK1886" s="298"/>
      <c r="AL1886" s="298"/>
      <c r="AM1886" s="298"/>
      <c r="AN1886" s="298"/>
      <c r="AO1886" s="298"/>
      <c r="AP1886" s="298"/>
      <c r="AQ1886" s="298"/>
      <c r="AR1886" s="298"/>
      <c r="AS1886" s="298"/>
      <c r="AT1886" s="298"/>
      <c r="AU1886" s="298"/>
      <c r="AV1886" s="298"/>
      <c r="AW1886" s="298"/>
      <c r="AX1886" s="298"/>
      <c r="AY1886" s="298"/>
      <c r="AZ1886" s="298"/>
      <c r="BA1886" s="298"/>
      <c r="BB1886" s="298"/>
      <c r="BC1886" s="298"/>
      <c r="BD1886" s="298"/>
      <c r="BE1886" s="298"/>
      <c r="BF1886" s="298"/>
      <c r="BG1886" s="298"/>
      <c r="BH1886" s="298"/>
      <c r="BI1886" s="298"/>
      <c r="BJ1886" s="298"/>
      <c r="BK1886" s="298"/>
      <c r="BL1886" s="298"/>
      <c r="BM1886" s="298"/>
      <c r="BN1886" s="298"/>
      <c r="BO1886" s="298"/>
      <c r="BP1886" s="298"/>
      <c r="BQ1886" s="298"/>
      <c r="BR1886" s="298"/>
      <c r="BS1886" s="298"/>
      <c r="BT1886" s="298"/>
      <c r="BU1886" s="298"/>
      <c r="BV1886" s="298"/>
      <c r="BW1886" s="298"/>
      <c r="BX1886" s="298"/>
      <c r="BY1886" s="298"/>
      <c r="BZ1886" s="298"/>
      <c r="CA1886" s="298"/>
      <c r="CB1886" s="298"/>
      <c r="CC1886" s="298"/>
      <c r="CD1886" s="298"/>
      <c r="CE1886" s="298"/>
      <c r="CF1886" s="298"/>
      <c r="CG1886" s="298"/>
      <c r="CH1886" s="298"/>
      <c r="CI1886" s="298"/>
      <c r="CJ1886" s="298"/>
      <c r="CK1886" s="298"/>
      <c r="CL1886" s="298"/>
      <c r="CN1886" s="297"/>
      <c r="CO1886" s="298"/>
      <c r="CP1886" s="298"/>
      <c r="CQ1886" s="298"/>
      <c r="CR1886" s="298"/>
      <c r="CS1886" s="298"/>
      <c r="CT1886" s="298"/>
      <c r="CU1886" s="298"/>
      <c r="CV1886" s="298"/>
      <c r="CW1886" s="298"/>
      <c r="CX1886" s="298"/>
      <c r="CY1886" s="298"/>
      <c r="CZ1886" s="298"/>
      <c r="DA1886" s="298"/>
      <c r="DB1886" s="298"/>
      <c r="DC1886" s="298"/>
      <c r="DD1886" s="298"/>
      <c r="DE1886" s="298"/>
      <c r="DF1886" s="298"/>
      <c r="DG1886" s="298"/>
      <c r="DH1886" s="298"/>
      <c r="DI1886" s="298"/>
      <c r="DJ1886" s="298"/>
      <c r="DK1886" s="298"/>
      <c r="DL1886" s="298"/>
    </row>
    <row r="1887" spans="1:116" x14ac:dyDescent="0.4">
      <c r="B1887" t="str">
        <f>E1887</f>
        <v>1887 DTERMY-F</v>
      </c>
      <c r="D1887" t="s">
        <v>427</v>
      </c>
      <c r="E1887" t="str">
        <f t="shared" ref="E1887" si="3209">ROW()&amp;" "&amp;D1887</f>
        <v>1887 DTERMY-F</v>
      </c>
      <c r="G1887" s="95" t="str">
        <f>"Assumptions - "&amp;G1886</f>
        <v>Assumptions - Rolling fixed term debt - multiple borrowings w/ annual control:</v>
      </c>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1:116" x14ac:dyDescent="0.4">
      <c r="A1888" s="31"/>
      <c r="B1888" t="str">
        <f>E1888</f>
        <v>1888 DTERMY-F</v>
      </c>
      <c r="D1888" t="s">
        <v>427</v>
      </c>
      <c r="E1888" t="str">
        <f t="shared" si="3208"/>
        <v>1888 DTERMY-F</v>
      </c>
      <c r="F1888" s="31"/>
      <c r="G1888" s="159" t="s">
        <v>287</v>
      </c>
      <c r="H1888" s="57">
        <v>4</v>
      </c>
      <c r="I1888" s="31"/>
      <c r="J1888" s="31"/>
      <c r="K1888" s="31"/>
      <c r="L1888" s="31"/>
      <c r="M1888" s="31"/>
      <c r="N1888" s="31"/>
      <c r="O1888" s="31"/>
      <c r="P1888" s="31"/>
      <c r="R1888" s="31"/>
      <c r="S1888" s="73"/>
      <c r="T1888" s="73"/>
      <c r="U1888" s="73"/>
      <c r="V1888" s="73"/>
      <c r="W1888" s="73"/>
      <c r="X1888" s="73"/>
      <c r="Y1888" s="73"/>
      <c r="Z1888" s="73"/>
      <c r="AA1888" s="73"/>
      <c r="AB1888" s="73"/>
      <c r="AC1888" s="73"/>
      <c r="AD1888" s="73"/>
      <c r="AE1888" s="73"/>
      <c r="AF1888" s="73"/>
      <c r="AG1888" s="73"/>
      <c r="AH1888" s="73"/>
      <c r="AI1888" s="73"/>
      <c r="AJ1888" s="73"/>
      <c r="AK1888" s="73"/>
      <c r="AL1888" s="73"/>
      <c r="AM1888" s="73"/>
      <c r="AN1888" s="73"/>
      <c r="AO1888" s="73"/>
      <c r="AP1888" s="73"/>
      <c r="AQ1888" s="73"/>
      <c r="AR1888" s="73"/>
      <c r="AS1888" s="73"/>
      <c r="AT1888" s="73"/>
      <c r="AU1888" s="73"/>
      <c r="AV1888" s="73"/>
      <c r="AW1888" s="73"/>
      <c r="AX1888" s="73"/>
      <c r="AY1888" s="73"/>
      <c r="AZ1888" s="73"/>
      <c r="BA1888" s="73"/>
      <c r="BB1888" s="73"/>
      <c r="BC1888" s="73"/>
      <c r="BD1888" s="73"/>
      <c r="BE1888" s="73"/>
      <c r="BF1888" s="73"/>
      <c r="BG1888" s="73"/>
      <c r="BH1888" s="73"/>
      <c r="BI1888" s="73"/>
      <c r="BJ1888" s="73"/>
      <c r="BK1888" s="73"/>
      <c r="BL1888" s="73"/>
      <c r="BM1888" s="73"/>
      <c r="BN1888" s="73"/>
      <c r="BO1888" s="73"/>
      <c r="BP1888" s="73"/>
      <c r="BQ1888" s="73"/>
      <c r="BR1888" s="73"/>
      <c r="BS1888" s="73"/>
      <c r="BT1888" s="73"/>
      <c r="BU1888" s="73"/>
      <c r="BV1888" s="73"/>
      <c r="BW1888" s="73"/>
      <c r="BX1888" s="73"/>
      <c r="BY1888" s="73"/>
      <c r="BZ1888" s="73"/>
      <c r="CA1888" s="73"/>
      <c r="CB1888" s="73"/>
      <c r="CC1888" s="73"/>
      <c r="CD1888" s="73"/>
      <c r="CE1888" s="73"/>
      <c r="CF1888" s="73"/>
      <c r="CG1888" s="73"/>
      <c r="CH1888" s="73"/>
      <c r="CI1888" s="73"/>
      <c r="CJ1888" s="73"/>
      <c r="CK1888" s="73"/>
      <c r="CL1888" s="73"/>
      <c r="CN1888" s="31"/>
      <c r="CO1888" s="73"/>
      <c r="CP1888" s="73"/>
      <c r="CQ1888" s="73"/>
      <c r="CR1888" s="73"/>
      <c r="CS1888" s="73"/>
      <c r="CT1888" s="73"/>
      <c r="CU1888" s="73"/>
      <c r="CV1888" s="73"/>
      <c r="CW1888" s="73"/>
      <c r="CX1888" s="73"/>
      <c r="CY1888" s="73"/>
      <c r="CZ1888" s="73"/>
      <c r="DA1888" s="73"/>
      <c r="DB1888" s="73"/>
      <c r="DC1888" s="73"/>
      <c r="DD1888" s="73"/>
      <c r="DE1888" s="73"/>
      <c r="DF1888" s="73"/>
      <c r="DG1888" s="73"/>
      <c r="DH1888" s="73"/>
      <c r="DI1888" s="73"/>
      <c r="DJ1888" s="73"/>
      <c r="DK1888" s="73"/>
      <c r="DL1888" s="73"/>
    </row>
    <row r="1889" spans="1:116" x14ac:dyDescent="0.4">
      <c r="A1889" s="31"/>
      <c r="B1889" t="str">
        <f>E1889</f>
        <v>1889 DTERMY-F</v>
      </c>
      <c r="D1889" t="s">
        <v>427</v>
      </c>
      <c r="E1889" t="str">
        <f t="shared" si="3208"/>
        <v>1889 DTERMY-F</v>
      </c>
      <c r="F1889" s="31"/>
      <c r="G1889" s="159" t="s">
        <v>294</v>
      </c>
      <c r="H1889" s="57">
        <v>3</v>
      </c>
      <c r="I1889" s="31"/>
      <c r="J1889" s="31"/>
      <c r="K1889" s="31"/>
      <c r="L1889" s="31"/>
      <c r="M1889" s="31"/>
      <c r="N1889" s="31"/>
      <c r="O1889" s="31"/>
      <c r="P1889" s="31"/>
      <c r="R1889" s="31"/>
      <c r="S1889" s="73"/>
      <c r="T1889" s="73"/>
      <c r="U1889" s="73"/>
      <c r="V1889" s="73"/>
      <c r="W1889" s="73"/>
      <c r="X1889" s="73"/>
      <c r="Y1889" s="73"/>
      <c r="Z1889" s="73"/>
      <c r="AA1889" s="73"/>
      <c r="AB1889" s="73"/>
      <c r="AC1889" s="73"/>
      <c r="AD1889" s="73"/>
      <c r="AE1889" s="73"/>
      <c r="AF1889" s="73"/>
      <c r="AG1889" s="73"/>
      <c r="AH1889" s="73"/>
      <c r="AI1889" s="73"/>
      <c r="AJ1889" s="73"/>
      <c r="AK1889" s="73"/>
      <c r="AL1889" s="73"/>
      <c r="AM1889" s="73"/>
      <c r="AN1889" s="73"/>
      <c r="AO1889" s="73"/>
      <c r="AP1889" s="73"/>
      <c r="AQ1889" s="73"/>
      <c r="AR1889" s="73"/>
      <c r="AS1889" s="73"/>
      <c r="AT1889" s="73"/>
      <c r="AU1889" s="73"/>
      <c r="AV1889" s="73"/>
      <c r="AW1889" s="73"/>
      <c r="AX1889" s="73"/>
      <c r="AY1889" s="73"/>
      <c r="AZ1889" s="73"/>
      <c r="BA1889" s="73"/>
      <c r="BB1889" s="73"/>
      <c r="BC1889" s="73"/>
      <c r="BD1889" s="73"/>
      <c r="BE1889" s="73"/>
      <c r="BF1889" s="73"/>
      <c r="BG1889" s="73"/>
      <c r="BH1889" s="73"/>
      <c r="BI1889" s="73"/>
      <c r="BJ1889" s="73"/>
      <c r="BK1889" s="73"/>
      <c r="BL1889" s="73"/>
      <c r="BM1889" s="73"/>
      <c r="BN1889" s="73"/>
      <c r="BO1889" s="73"/>
      <c r="BP1889" s="73"/>
      <c r="BQ1889" s="73"/>
      <c r="BR1889" s="73"/>
      <c r="BS1889" s="73"/>
      <c r="BT1889" s="73"/>
      <c r="BU1889" s="73"/>
      <c r="BV1889" s="73"/>
      <c r="BW1889" s="73"/>
      <c r="BX1889" s="73"/>
      <c r="BY1889" s="73"/>
      <c r="BZ1889" s="73"/>
      <c r="CA1889" s="73"/>
      <c r="CB1889" s="73"/>
      <c r="CC1889" s="73"/>
      <c r="CD1889" s="73"/>
      <c r="CE1889" s="73"/>
      <c r="CF1889" s="73"/>
      <c r="CG1889" s="73"/>
      <c r="CH1889" s="73"/>
      <c r="CI1889" s="73"/>
      <c r="CJ1889" s="73"/>
      <c r="CK1889" s="73"/>
      <c r="CL1889" s="73"/>
      <c r="CN1889" s="31"/>
      <c r="CO1889" s="73"/>
      <c r="CP1889" s="73"/>
      <c r="CQ1889" s="73"/>
      <c r="CR1889" s="73"/>
      <c r="CS1889" s="73"/>
      <c r="CT1889" s="73"/>
      <c r="CU1889" s="73"/>
      <c r="CV1889" s="73"/>
      <c r="CW1889" s="73"/>
      <c r="CX1889" s="73"/>
      <c r="CY1889" s="73"/>
      <c r="CZ1889" s="73"/>
      <c r="DA1889" s="73"/>
      <c r="DB1889" s="73"/>
      <c r="DC1889" s="73"/>
      <c r="DD1889" s="73"/>
      <c r="DE1889" s="73"/>
      <c r="DF1889" s="73"/>
      <c r="DG1889" s="73"/>
      <c r="DH1889" s="73"/>
      <c r="DI1889" s="73"/>
      <c r="DJ1889" s="73"/>
      <c r="DK1889" s="73"/>
      <c r="DL1889" s="73"/>
    </row>
    <row r="1890" spans="1:116" x14ac:dyDescent="0.4">
      <c r="A1890" s="31"/>
      <c r="B1890" t="str">
        <f>E1890</f>
        <v>1890 DTERMY-F</v>
      </c>
      <c r="D1890" t="s">
        <v>427</v>
      </c>
      <c r="E1890" t="str">
        <f t="shared" si="3208"/>
        <v>1890 DTERMY-F</v>
      </c>
      <c r="F1890" s="31"/>
      <c r="G1890" s="159" t="s">
        <v>288</v>
      </c>
      <c r="H1890" s="59">
        <v>0.1</v>
      </c>
      <c r="I1890" s="31"/>
      <c r="J1890" s="31"/>
      <c r="K1890" s="31"/>
      <c r="L1890" s="31"/>
      <c r="M1890" s="31"/>
      <c r="N1890" s="31"/>
      <c r="O1890" s="31"/>
      <c r="P1890" s="31"/>
      <c r="R1890" s="31"/>
      <c r="S1890" s="73"/>
      <c r="T1890" s="73"/>
      <c r="U1890" s="73"/>
      <c r="V1890" s="73"/>
      <c r="W1890" s="73"/>
      <c r="X1890" s="73"/>
      <c r="Y1890" s="73"/>
      <c r="Z1890" s="73"/>
      <c r="AA1890" s="73"/>
      <c r="AB1890" s="73"/>
      <c r="AC1890" s="73"/>
      <c r="AD1890" s="73"/>
      <c r="AE1890" s="73"/>
      <c r="AF1890" s="73"/>
      <c r="AG1890" s="73"/>
      <c r="AH1890" s="73"/>
      <c r="AI1890" s="73"/>
      <c r="AJ1890" s="73"/>
      <c r="AK1890" s="73"/>
      <c r="AL1890" s="73"/>
      <c r="AM1890" s="73"/>
      <c r="AN1890" s="73"/>
      <c r="AO1890" s="73"/>
      <c r="AP1890" s="73"/>
      <c r="AQ1890" s="73"/>
      <c r="AR1890" s="73"/>
      <c r="AS1890" s="73"/>
      <c r="AT1890" s="73"/>
      <c r="AU1890" s="73"/>
      <c r="AV1890" s="73"/>
      <c r="AW1890" s="73"/>
      <c r="AX1890" s="73"/>
      <c r="AY1890" s="73"/>
      <c r="AZ1890" s="73"/>
      <c r="BA1890" s="73"/>
      <c r="BB1890" s="73"/>
      <c r="BC1890" s="73"/>
      <c r="BD1890" s="73"/>
      <c r="BE1890" s="73"/>
      <c r="BF1890" s="73"/>
      <c r="BG1890" s="73"/>
      <c r="BH1890" s="73"/>
      <c r="BI1890" s="73"/>
      <c r="BJ1890" s="73"/>
      <c r="BK1890" s="73"/>
      <c r="BL1890" s="73"/>
      <c r="BM1890" s="73"/>
      <c r="BN1890" s="73"/>
      <c r="BO1890" s="73"/>
      <c r="BP1890" s="73"/>
      <c r="BQ1890" s="73"/>
      <c r="BR1890" s="73"/>
      <c r="BS1890" s="73"/>
      <c r="BT1890" s="73"/>
      <c r="BU1890" s="73"/>
      <c r="BV1890" s="73"/>
      <c r="BW1890" s="73"/>
      <c r="BX1890" s="73"/>
      <c r="BY1890" s="73"/>
      <c r="BZ1890" s="73"/>
      <c r="CA1890" s="73"/>
      <c r="CB1890" s="73"/>
      <c r="CC1890" s="73"/>
      <c r="CD1890" s="73"/>
      <c r="CE1890" s="73"/>
      <c r="CF1890" s="73"/>
      <c r="CG1890" s="73"/>
      <c r="CH1890" s="73"/>
      <c r="CI1890" s="73"/>
      <c r="CJ1890" s="73"/>
      <c r="CK1890" s="73"/>
      <c r="CL1890" s="73"/>
      <c r="CN1890" s="31"/>
      <c r="CO1890" s="73"/>
      <c r="CP1890" s="73"/>
      <c r="CQ1890" s="73"/>
      <c r="CR1890" s="73"/>
      <c r="CS1890" s="73"/>
      <c r="CT1890" s="73"/>
      <c r="CU1890" s="73"/>
      <c r="CV1890" s="73"/>
      <c r="CW1890" s="73"/>
      <c r="CX1890" s="73"/>
      <c r="CY1890" s="73"/>
      <c r="CZ1890" s="73"/>
      <c r="DA1890" s="73"/>
      <c r="DB1890" s="73"/>
      <c r="DC1890" s="73"/>
      <c r="DD1890" s="73"/>
      <c r="DE1890" s="73"/>
      <c r="DF1890" s="73"/>
      <c r="DG1890" s="73"/>
      <c r="DH1890" s="73"/>
      <c r="DI1890" s="73"/>
      <c r="DJ1890" s="73"/>
      <c r="DK1890" s="73"/>
      <c r="DL1890" s="73"/>
    </row>
    <row r="1891" spans="1:116" x14ac:dyDescent="0.4">
      <c r="A1891" s="31"/>
      <c r="B1891" t="str">
        <f>E1891</f>
        <v>1891 DTERMY-F</v>
      </c>
      <c r="D1891" t="s">
        <v>427</v>
      </c>
      <c r="E1891" t="str">
        <f t="shared" si="3208"/>
        <v>1891 DTERMY-F</v>
      </c>
      <c r="F1891" s="31"/>
      <c r="G1891" s="158" t="s">
        <v>295</v>
      </c>
      <c r="H1891" s="23">
        <v>1000</v>
      </c>
      <c r="I1891" s="31"/>
      <c r="J1891" s="31"/>
      <c r="K1891" s="31"/>
      <c r="L1891" s="31"/>
      <c r="M1891" s="31"/>
      <c r="N1891" s="31"/>
      <c r="O1891" s="31"/>
      <c r="P1891" s="31"/>
      <c r="R1891" s="31"/>
      <c r="S1891" s="73"/>
      <c r="T1891" s="73"/>
      <c r="U1891" s="73"/>
      <c r="V1891" s="73"/>
      <c r="W1891" s="73"/>
      <c r="X1891" s="73"/>
      <c r="Y1891" s="73"/>
      <c r="Z1891" s="73"/>
      <c r="AA1891" s="73"/>
      <c r="AB1891" s="73"/>
      <c r="AC1891" s="73"/>
      <c r="AD1891" s="73"/>
      <c r="AE1891" s="73"/>
      <c r="AF1891" s="73"/>
      <c r="AG1891" s="73"/>
      <c r="AH1891" s="73"/>
      <c r="AI1891" s="73"/>
      <c r="AJ1891" s="73"/>
      <c r="AK1891" s="73"/>
      <c r="AL1891" s="73"/>
      <c r="AM1891" s="73"/>
      <c r="AN1891" s="73"/>
      <c r="AO1891" s="73"/>
      <c r="AP1891" s="73"/>
      <c r="AQ1891" s="73"/>
      <c r="AR1891" s="73"/>
      <c r="AS1891" s="73"/>
      <c r="AT1891" s="73"/>
      <c r="AU1891" s="73"/>
      <c r="AV1891" s="73"/>
      <c r="AW1891" s="73"/>
      <c r="AX1891" s="73"/>
      <c r="AY1891" s="73"/>
      <c r="AZ1891" s="73"/>
      <c r="BA1891" s="73"/>
      <c r="BB1891" s="73"/>
      <c r="BC1891" s="73"/>
      <c r="BD1891" s="73"/>
      <c r="BE1891" s="73"/>
      <c r="BF1891" s="73"/>
      <c r="BG1891" s="73"/>
      <c r="BH1891" s="73"/>
      <c r="BI1891" s="73"/>
      <c r="BJ1891" s="73"/>
      <c r="BK1891" s="73"/>
      <c r="BL1891" s="73"/>
      <c r="BM1891" s="73"/>
      <c r="BN1891" s="73"/>
      <c r="BO1891" s="73"/>
      <c r="BP1891" s="73"/>
      <c r="BQ1891" s="73"/>
      <c r="BR1891" s="73"/>
      <c r="BS1891" s="73"/>
      <c r="BT1891" s="73"/>
      <c r="BU1891" s="73"/>
      <c r="BV1891" s="73"/>
      <c r="BW1891" s="73"/>
      <c r="BX1891" s="73"/>
      <c r="BY1891" s="73"/>
      <c r="BZ1891" s="73"/>
      <c r="CA1891" s="73"/>
      <c r="CB1891" s="73"/>
      <c r="CC1891" s="73"/>
      <c r="CD1891" s="73"/>
      <c r="CE1891" s="73"/>
      <c r="CF1891" s="73"/>
      <c r="CG1891" s="73"/>
      <c r="CH1891" s="73"/>
      <c r="CI1891" s="73"/>
      <c r="CJ1891" s="73"/>
      <c r="CK1891" s="73"/>
      <c r="CL1891" s="73"/>
      <c r="CN1891" s="31"/>
      <c r="CO1891" s="73"/>
      <c r="CP1891" s="73"/>
      <c r="CQ1891" s="73"/>
      <c r="CR1891" s="73"/>
      <c r="CS1891" s="73"/>
      <c r="CT1891" s="73"/>
      <c r="CU1891" s="73"/>
      <c r="CV1891" s="73"/>
      <c r="CW1891" s="73"/>
      <c r="CX1891" s="73"/>
      <c r="CY1891" s="73"/>
      <c r="CZ1891" s="73"/>
      <c r="DA1891" s="73"/>
      <c r="DB1891" s="73"/>
      <c r="DC1891" s="73"/>
      <c r="DD1891" s="73"/>
      <c r="DE1891" s="73"/>
      <c r="DF1891" s="73"/>
      <c r="DG1891" s="73"/>
      <c r="DH1891" s="73"/>
      <c r="DI1891" s="73"/>
      <c r="DJ1891" s="73"/>
      <c r="DK1891" s="73"/>
      <c r="DL1891" s="73"/>
    </row>
    <row r="1892" spans="1:116" x14ac:dyDescent="0.4">
      <c r="A1892" s="31"/>
      <c r="B1892" s="31"/>
      <c r="C1892" s="31"/>
      <c r="D1892" t="s">
        <v>427</v>
      </c>
      <c r="E1892" t="str">
        <f t="shared" si="3208"/>
        <v>1892 DTERMY-F</v>
      </c>
      <c r="F1892" s="31"/>
      <c r="G1892" s="127"/>
      <c r="H1892" s="31"/>
      <c r="I1892" s="31"/>
      <c r="J1892" s="31"/>
      <c r="K1892" s="31"/>
      <c r="L1892" s="31"/>
      <c r="M1892" s="31"/>
      <c r="N1892" s="31"/>
      <c r="O1892" s="31"/>
      <c r="P1892" s="31"/>
      <c r="R1892" s="31"/>
      <c r="S1892" s="73"/>
      <c r="T1892" s="73"/>
      <c r="U1892" s="73"/>
      <c r="V1892" s="73"/>
      <c r="W1892" s="73"/>
      <c r="X1892" s="73"/>
      <c r="Y1892" s="73"/>
      <c r="Z1892" s="73"/>
      <c r="AA1892" s="73"/>
      <c r="AB1892" s="73"/>
      <c r="AC1892" s="73"/>
      <c r="AD1892" s="73"/>
      <c r="AE1892" s="73"/>
      <c r="AF1892" s="73"/>
      <c r="AG1892" s="73"/>
      <c r="AH1892" s="73"/>
      <c r="AI1892" s="73"/>
      <c r="AJ1892" s="73"/>
      <c r="AK1892" s="73"/>
      <c r="AL1892" s="73"/>
      <c r="AM1892" s="73"/>
      <c r="AN1892" s="73"/>
      <c r="AO1892" s="73"/>
      <c r="AP1892" s="73"/>
      <c r="AQ1892" s="73"/>
      <c r="AR1892" s="73"/>
      <c r="AS1892" s="73"/>
      <c r="AT1892" s="73"/>
      <c r="AU1892" s="73"/>
      <c r="AV1892" s="73"/>
      <c r="AW1892" s="73"/>
      <c r="AX1892" s="73"/>
      <c r="AY1892" s="73"/>
      <c r="AZ1892" s="73"/>
      <c r="BA1892" s="73"/>
      <c r="BB1892" s="73"/>
      <c r="BC1892" s="73"/>
      <c r="BD1892" s="73"/>
      <c r="BE1892" s="73"/>
      <c r="BF1892" s="73"/>
      <c r="BG1892" s="73"/>
      <c r="BH1892" s="73"/>
      <c r="BI1892" s="73"/>
      <c r="BJ1892" s="73"/>
      <c r="BK1892" s="73"/>
      <c r="BL1892" s="73"/>
      <c r="BM1892" s="73"/>
      <c r="BN1892" s="73"/>
      <c r="BO1892" s="73"/>
      <c r="BP1892" s="73"/>
      <c r="BQ1892" s="73"/>
      <c r="BR1892" s="73"/>
      <c r="BS1892" s="73"/>
      <c r="BT1892" s="73"/>
      <c r="BU1892" s="73"/>
      <c r="BV1892" s="73"/>
      <c r="BW1892" s="73"/>
      <c r="BX1892" s="73"/>
      <c r="BY1892" s="73"/>
      <c r="BZ1892" s="73"/>
      <c r="CA1892" s="73"/>
      <c r="CB1892" s="73"/>
      <c r="CC1892" s="73"/>
      <c r="CD1892" s="73"/>
      <c r="CE1892" s="73"/>
      <c r="CF1892" s="73"/>
      <c r="CG1892" s="73"/>
      <c r="CH1892" s="73"/>
      <c r="CI1892" s="73"/>
      <c r="CJ1892" s="73"/>
      <c r="CK1892" s="73"/>
      <c r="CL1892" s="73"/>
      <c r="CN1892" s="31"/>
      <c r="CO1892" s="73"/>
      <c r="CP1892" s="73"/>
      <c r="CQ1892" s="73"/>
      <c r="CR1892" s="73"/>
      <c r="CS1892" s="73"/>
      <c r="CT1892" s="73"/>
      <c r="CU1892" s="73"/>
      <c r="CV1892" s="73"/>
      <c r="CW1892" s="73"/>
      <c r="CX1892" s="73"/>
      <c r="CY1892" s="73"/>
      <c r="CZ1892" s="73"/>
      <c r="DA1892" s="73"/>
      <c r="DB1892" s="73"/>
      <c r="DC1892" s="73"/>
      <c r="DD1892" s="73"/>
      <c r="DE1892" s="73"/>
      <c r="DF1892" s="73"/>
      <c r="DG1892" s="73"/>
      <c r="DH1892" s="73"/>
      <c r="DI1892" s="73"/>
      <c r="DJ1892" s="73"/>
      <c r="DK1892" s="73"/>
      <c r="DL1892" s="73"/>
    </row>
    <row r="1893" spans="1:116" x14ac:dyDescent="0.4">
      <c r="D1893" t="s">
        <v>427</v>
      </c>
      <c r="E1893" t="str">
        <f t="shared" si="3208"/>
        <v>1893 DTERMY-F</v>
      </c>
      <c r="F1893" s="292"/>
      <c r="G1893" s="95" t="s">
        <v>290</v>
      </c>
      <c r="R1893" s="92"/>
      <c r="S1893" s="154"/>
      <c r="T1893" s="154"/>
      <c r="U1893" s="154"/>
      <c r="V1893" s="154"/>
      <c r="W1893" s="154"/>
      <c r="X1893" s="154"/>
      <c r="Y1893" s="154"/>
      <c r="Z1893" s="154"/>
      <c r="AA1893" s="154"/>
      <c r="AB1893" s="154"/>
      <c r="AC1893" s="154"/>
      <c r="AD1893" s="154"/>
      <c r="AE1893" s="154"/>
      <c r="AF1893" s="154"/>
      <c r="AG1893" s="154"/>
      <c r="AH1893" s="154"/>
      <c r="AI1893" s="154"/>
      <c r="AJ1893" s="154"/>
      <c r="AK1893" s="154"/>
      <c r="AL1893" s="154"/>
      <c r="AM1893" s="154"/>
      <c r="AN1893" s="154"/>
      <c r="AO1893" s="154"/>
      <c r="AP1893" s="154"/>
      <c r="AQ1893" s="154"/>
      <c r="AR1893" s="154"/>
      <c r="AS1893" s="154"/>
      <c r="AT1893" s="154"/>
      <c r="AU1893" s="154"/>
      <c r="AV1893" s="154"/>
      <c r="AW1893" s="154"/>
      <c r="AX1893" s="154"/>
      <c r="AY1893" s="154"/>
      <c r="AZ1893" s="154"/>
      <c r="BA1893" s="154"/>
      <c r="BB1893" s="154"/>
      <c r="BC1893" s="154"/>
      <c r="BD1893" s="154"/>
      <c r="BE1893" s="154"/>
      <c r="BF1893" s="154"/>
      <c r="BG1893" s="154"/>
      <c r="BH1893" s="154"/>
      <c r="BI1893" s="154"/>
      <c r="BJ1893" s="154"/>
      <c r="BK1893" s="154"/>
      <c r="BL1893" s="154"/>
      <c r="BM1893" s="154"/>
      <c r="BN1893" s="154"/>
      <c r="BO1893" s="154"/>
      <c r="BP1893" s="154"/>
      <c r="BQ1893" s="154"/>
      <c r="BR1893" s="154"/>
      <c r="BS1893" s="154"/>
      <c r="BT1893" s="154"/>
      <c r="BU1893" s="154"/>
      <c r="BV1893" s="154"/>
      <c r="BW1893" s="154"/>
      <c r="BX1893" s="154"/>
      <c r="BY1893" s="154"/>
      <c r="BZ1893" s="154"/>
      <c r="CA1893" s="154"/>
      <c r="CB1893" s="154"/>
      <c r="CC1893" s="154"/>
      <c r="CD1893" s="154"/>
      <c r="CE1893" s="154"/>
      <c r="CF1893" s="154"/>
      <c r="CG1893" s="154"/>
      <c r="CH1893" s="154"/>
      <c r="CI1893" s="154"/>
      <c r="CJ1893" s="154"/>
      <c r="CK1893" s="154"/>
      <c r="CL1893" s="154"/>
      <c r="CO1893" s="154"/>
      <c r="CP1893" s="154"/>
      <c r="CQ1893" s="154"/>
      <c r="CR1893" s="154"/>
      <c r="CS1893" s="154"/>
      <c r="CT1893" s="154"/>
      <c r="CU1893" s="154"/>
      <c r="CV1893" s="154"/>
      <c r="CW1893" s="154"/>
      <c r="CX1893" s="154"/>
      <c r="CY1893" s="154"/>
      <c r="CZ1893" s="154"/>
      <c r="DA1893" s="154"/>
      <c r="DB1893" s="154"/>
      <c r="DC1893" s="154"/>
      <c r="DD1893" s="154"/>
      <c r="DE1893" s="154"/>
      <c r="DF1893" s="154"/>
      <c r="DG1893" s="154"/>
      <c r="DH1893" s="154"/>
      <c r="DI1893" s="154"/>
      <c r="DJ1893" s="154"/>
      <c r="DK1893" s="154"/>
      <c r="DL1893" s="154"/>
    </row>
    <row r="1894" spans="1:116" x14ac:dyDescent="0.4">
      <c r="D1894" t="s">
        <v>427</v>
      </c>
      <c r="E1894" t="str">
        <f t="shared" si="3208"/>
        <v>1894 DTERMY-F</v>
      </c>
      <c r="F1894" s="292"/>
      <c r="G1894" s="158" t="s">
        <v>289</v>
      </c>
      <c r="K1894" s="24">
        <f>H1891</f>
        <v>1000</v>
      </c>
      <c r="L1894" s="24">
        <f ca="1">K1897</f>
        <v>2500.0000000000005</v>
      </c>
      <c r="M1894" s="24">
        <f ca="1">L1897</f>
        <v>0</v>
      </c>
      <c r="N1894" s="24">
        <f ca="1">M1897</f>
        <v>0</v>
      </c>
      <c r="O1894" s="24">
        <f ca="1">N1897</f>
        <v>0</v>
      </c>
      <c r="P1894" s="24">
        <f ca="1">O1897</f>
        <v>0</v>
      </c>
      <c r="R1894"/>
      <c r="S1894" s="80">
        <f>H1891</f>
        <v>1000</v>
      </c>
      <c r="T1894" s="62">
        <f t="shared" ref="T1894:AY1894" ca="1" si="3210">S1897</f>
        <v>1833.3333333333335</v>
      </c>
      <c r="U1894" s="62">
        <f t="shared" ca="1" si="3210"/>
        <v>2666.666666666667</v>
      </c>
      <c r="V1894" s="62">
        <f t="shared" ca="1" si="3210"/>
        <v>2500.0000000000005</v>
      </c>
      <c r="W1894" s="62">
        <f t="shared" ca="1" si="3210"/>
        <v>2500.0000000000005</v>
      </c>
      <c r="X1894" s="62">
        <f t="shared" ca="1" si="3210"/>
        <v>2500.0000000000005</v>
      </c>
      <c r="Y1894" s="62">
        <f t="shared" ca="1" si="3210"/>
        <v>2500.0000000000005</v>
      </c>
      <c r="Z1894" s="62">
        <f t="shared" ca="1" si="3210"/>
        <v>2500.0000000000005</v>
      </c>
      <c r="AA1894" s="62">
        <f t="shared" ca="1" si="3210"/>
        <v>2500.0000000000005</v>
      </c>
      <c r="AB1894" s="62">
        <f t="shared" ca="1" si="3210"/>
        <v>2500.0000000000005</v>
      </c>
      <c r="AC1894" s="62">
        <f t="shared" ca="1" si="3210"/>
        <v>2500.0000000000005</v>
      </c>
      <c r="AD1894" s="62">
        <f t="shared" ca="1" si="3210"/>
        <v>2500.0000000000005</v>
      </c>
      <c r="AE1894" s="62">
        <f t="shared" ca="1" si="3210"/>
        <v>2500.0000000000005</v>
      </c>
      <c r="AF1894" s="62">
        <f t="shared" ca="1" si="3210"/>
        <v>1666.666666666667</v>
      </c>
      <c r="AG1894" s="62">
        <f t="shared" ca="1" si="3210"/>
        <v>833.3333333333336</v>
      </c>
      <c r="AH1894" s="62">
        <f t="shared" ca="1" si="3210"/>
        <v>0</v>
      </c>
      <c r="AI1894" s="62">
        <f t="shared" ca="1" si="3210"/>
        <v>0</v>
      </c>
      <c r="AJ1894" s="62">
        <f t="shared" ca="1" si="3210"/>
        <v>0</v>
      </c>
      <c r="AK1894" s="62">
        <f t="shared" ca="1" si="3210"/>
        <v>0</v>
      </c>
      <c r="AL1894" s="62">
        <f t="shared" ca="1" si="3210"/>
        <v>0</v>
      </c>
      <c r="AM1894" s="62">
        <f t="shared" ca="1" si="3210"/>
        <v>0</v>
      </c>
      <c r="AN1894" s="62">
        <f t="shared" ca="1" si="3210"/>
        <v>0</v>
      </c>
      <c r="AO1894" s="62">
        <f t="shared" ca="1" si="3210"/>
        <v>0</v>
      </c>
      <c r="AP1894" s="62">
        <f t="shared" ca="1" si="3210"/>
        <v>0</v>
      </c>
      <c r="AQ1894" s="62">
        <f t="shared" ca="1" si="3210"/>
        <v>0</v>
      </c>
      <c r="AR1894" s="62">
        <f t="shared" ca="1" si="3210"/>
        <v>0</v>
      </c>
      <c r="AS1894" s="62">
        <f t="shared" ca="1" si="3210"/>
        <v>0</v>
      </c>
      <c r="AT1894" s="62">
        <f t="shared" ca="1" si="3210"/>
        <v>0</v>
      </c>
      <c r="AU1894" s="62">
        <f t="shared" ca="1" si="3210"/>
        <v>0</v>
      </c>
      <c r="AV1894" s="62">
        <f t="shared" ca="1" si="3210"/>
        <v>0</v>
      </c>
      <c r="AW1894" s="62">
        <f t="shared" ca="1" si="3210"/>
        <v>0</v>
      </c>
      <c r="AX1894" s="62">
        <f t="shared" ca="1" si="3210"/>
        <v>0</v>
      </c>
      <c r="AY1894" s="62">
        <f t="shared" ca="1" si="3210"/>
        <v>0</v>
      </c>
      <c r="AZ1894" s="62">
        <f t="shared" ref="AZ1894:CE1894" ca="1" si="3211">AY1897</f>
        <v>0</v>
      </c>
      <c r="BA1894" s="62">
        <f t="shared" ca="1" si="3211"/>
        <v>0</v>
      </c>
      <c r="BB1894" s="62">
        <f t="shared" ca="1" si="3211"/>
        <v>0</v>
      </c>
      <c r="BC1894" s="62">
        <f t="shared" ca="1" si="3211"/>
        <v>0</v>
      </c>
      <c r="BD1894" s="62">
        <f t="shared" ca="1" si="3211"/>
        <v>0</v>
      </c>
      <c r="BE1894" s="62">
        <f t="shared" ca="1" si="3211"/>
        <v>0</v>
      </c>
      <c r="BF1894" s="62">
        <f t="shared" ca="1" si="3211"/>
        <v>0</v>
      </c>
      <c r="BG1894" s="62">
        <f t="shared" ca="1" si="3211"/>
        <v>0</v>
      </c>
      <c r="BH1894" s="62">
        <f t="shared" ca="1" si="3211"/>
        <v>0</v>
      </c>
      <c r="BI1894" s="62">
        <f t="shared" ca="1" si="3211"/>
        <v>0</v>
      </c>
      <c r="BJ1894" s="62">
        <f t="shared" ca="1" si="3211"/>
        <v>0</v>
      </c>
      <c r="BK1894" s="62">
        <f t="shared" ca="1" si="3211"/>
        <v>0</v>
      </c>
      <c r="BL1894" s="62">
        <f t="shared" ca="1" si="3211"/>
        <v>0</v>
      </c>
      <c r="BM1894" s="62">
        <f t="shared" ca="1" si="3211"/>
        <v>0</v>
      </c>
      <c r="BN1894" s="62">
        <f t="shared" ca="1" si="3211"/>
        <v>0</v>
      </c>
      <c r="BO1894" s="62">
        <f t="shared" ca="1" si="3211"/>
        <v>0</v>
      </c>
      <c r="BP1894" s="62">
        <f t="shared" ca="1" si="3211"/>
        <v>0</v>
      </c>
      <c r="BQ1894" s="62">
        <f t="shared" ca="1" si="3211"/>
        <v>0</v>
      </c>
      <c r="BR1894" s="62">
        <f t="shared" ca="1" si="3211"/>
        <v>0</v>
      </c>
      <c r="BS1894" s="62">
        <f t="shared" ca="1" si="3211"/>
        <v>0</v>
      </c>
      <c r="BT1894" s="62">
        <f t="shared" ca="1" si="3211"/>
        <v>0</v>
      </c>
      <c r="BU1894" s="62">
        <f t="shared" ca="1" si="3211"/>
        <v>0</v>
      </c>
      <c r="BV1894" s="62">
        <f t="shared" ca="1" si="3211"/>
        <v>0</v>
      </c>
      <c r="BW1894" s="62">
        <f t="shared" ca="1" si="3211"/>
        <v>0</v>
      </c>
      <c r="BX1894" s="62">
        <f t="shared" ca="1" si="3211"/>
        <v>0</v>
      </c>
      <c r="BY1894" s="62">
        <f t="shared" ca="1" si="3211"/>
        <v>0</v>
      </c>
      <c r="BZ1894" s="62">
        <f t="shared" ca="1" si="3211"/>
        <v>0</v>
      </c>
      <c r="CA1894" s="62">
        <f t="shared" ca="1" si="3211"/>
        <v>0</v>
      </c>
      <c r="CB1894" s="62">
        <f t="shared" ca="1" si="3211"/>
        <v>0</v>
      </c>
      <c r="CC1894" s="62">
        <f t="shared" ca="1" si="3211"/>
        <v>0</v>
      </c>
      <c r="CD1894" s="62">
        <f t="shared" ca="1" si="3211"/>
        <v>0</v>
      </c>
      <c r="CE1894" s="62">
        <f t="shared" ca="1" si="3211"/>
        <v>0</v>
      </c>
      <c r="CF1894" s="62">
        <f t="shared" ref="CF1894:CL1894" ca="1" si="3212">CE1897</f>
        <v>0</v>
      </c>
      <c r="CG1894" s="62">
        <f t="shared" ca="1" si="3212"/>
        <v>0</v>
      </c>
      <c r="CH1894" s="62">
        <f t="shared" ca="1" si="3212"/>
        <v>0</v>
      </c>
      <c r="CI1894" s="62">
        <f t="shared" ca="1" si="3212"/>
        <v>0</v>
      </c>
      <c r="CJ1894" s="62">
        <f t="shared" ca="1" si="3212"/>
        <v>0</v>
      </c>
      <c r="CK1894" s="62">
        <f t="shared" ca="1" si="3212"/>
        <v>0</v>
      </c>
      <c r="CL1894" s="62">
        <f t="shared" ca="1" si="3212"/>
        <v>0</v>
      </c>
      <c r="CO1894" s="62">
        <f t="shared" ref="CO1894:DK1894" si="3213">CN1897</f>
        <v>0</v>
      </c>
      <c r="CP1894" s="62">
        <f t="shared" ca="1" si="3213"/>
        <v>0</v>
      </c>
      <c r="CQ1894" s="62">
        <f t="shared" ca="1" si="3213"/>
        <v>0</v>
      </c>
      <c r="CR1894" s="62">
        <f t="shared" ca="1" si="3213"/>
        <v>0</v>
      </c>
      <c r="CS1894" s="62">
        <f t="shared" ca="1" si="3213"/>
        <v>0</v>
      </c>
      <c r="CT1894" s="62">
        <f t="shared" ca="1" si="3213"/>
        <v>0</v>
      </c>
      <c r="CU1894" s="62">
        <f t="shared" ca="1" si="3213"/>
        <v>0</v>
      </c>
      <c r="CV1894" s="62">
        <f t="shared" ca="1" si="3213"/>
        <v>0</v>
      </c>
      <c r="CW1894" s="62">
        <f t="shared" ca="1" si="3213"/>
        <v>0</v>
      </c>
      <c r="CX1894" s="62">
        <f t="shared" ca="1" si="3213"/>
        <v>0</v>
      </c>
      <c r="CY1894" s="62">
        <f t="shared" ca="1" si="3213"/>
        <v>0</v>
      </c>
      <c r="CZ1894" s="62">
        <f t="shared" ca="1" si="3213"/>
        <v>0</v>
      </c>
      <c r="DA1894" s="62">
        <f t="shared" ca="1" si="3213"/>
        <v>0</v>
      </c>
      <c r="DB1894" s="62">
        <f t="shared" ca="1" si="3213"/>
        <v>0</v>
      </c>
      <c r="DC1894" s="62">
        <f t="shared" ca="1" si="3213"/>
        <v>0</v>
      </c>
      <c r="DD1894" s="62">
        <f t="shared" ca="1" si="3213"/>
        <v>0</v>
      </c>
      <c r="DE1894" s="62">
        <f t="shared" ca="1" si="3213"/>
        <v>0</v>
      </c>
      <c r="DF1894" s="62">
        <f t="shared" ca="1" si="3213"/>
        <v>0</v>
      </c>
      <c r="DG1894" s="62">
        <f t="shared" ca="1" si="3213"/>
        <v>0</v>
      </c>
      <c r="DH1894" s="62">
        <f t="shared" ca="1" si="3213"/>
        <v>0</v>
      </c>
      <c r="DI1894" s="62">
        <f t="shared" ca="1" si="3213"/>
        <v>0</v>
      </c>
      <c r="DJ1894" s="62">
        <f t="shared" ca="1" si="3213"/>
        <v>0</v>
      </c>
      <c r="DK1894" s="62">
        <f t="shared" ca="1" si="3213"/>
        <v>0</v>
      </c>
      <c r="DL1894" s="62">
        <f t="shared" ref="DL1894" ca="1" si="3214">DK1897</f>
        <v>0</v>
      </c>
    </row>
    <row r="1895" spans="1:116" x14ac:dyDescent="0.4">
      <c r="B1895" t="str">
        <f>E1895</f>
        <v>1895 DTERMY-F</v>
      </c>
      <c r="C1895" t="s">
        <v>236</v>
      </c>
      <c r="D1895" t="s">
        <v>427</v>
      </c>
      <c r="E1895" t="str">
        <f t="shared" si="3208"/>
        <v>1895 DTERMY-F</v>
      </c>
      <c r="G1895" s="158" t="str">
        <f>"New borrowing - "&amp;SUBSTITUTE(G1886,":","")</f>
        <v>New borrowing - Rolling fixed term debt - multiple borrowings w/ annual control</v>
      </c>
      <c r="K1895" s="23">
        <v>10000</v>
      </c>
      <c r="L1895" s="23">
        <f>SUMIF($4:$4,L$2,1893:1893)</f>
        <v>0</v>
      </c>
      <c r="M1895" s="23">
        <f>SUMIF($4:$4,M$2,1893:1893)</f>
        <v>0</v>
      </c>
      <c r="N1895" s="23">
        <f>SUMIF($4:$4,N$2,1893:1893)</f>
        <v>0</v>
      </c>
      <c r="O1895" s="23">
        <f>SUMIF($4:$4,O$2,1893:1893)</f>
        <v>0</v>
      </c>
      <c r="P1895" s="23">
        <f>SUMIF($4:$4,P$2,1893:1893)</f>
        <v>0</v>
      </c>
      <c r="R1895" s="53">
        <f>H1891</f>
        <v>1000</v>
      </c>
      <c r="S1895" s="80" cm="1">
        <f t="array" ref="S1895">IFERROR(INDEX($K:$Q,ROW(),MATCH(S$3,$K$2:$Q$2,0))/12,0)</f>
        <v>833.33333333333337</v>
      </c>
      <c r="T1895" s="80" cm="1">
        <f t="array" ref="T1895">IFERROR(INDEX($K:$Q,ROW(),MATCH(T$3,$K$2:$Q$2,0))/12,0)</f>
        <v>833.33333333333337</v>
      </c>
      <c r="U1895" s="80" cm="1">
        <f t="array" ref="U1895">IFERROR(INDEX($K:$Q,ROW(),MATCH(U$3,$K$2:$Q$2,0))/12,0)</f>
        <v>833.33333333333337</v>
      </c>
      <c r="V1895" s="80" cm="1">
        <f t="array" ref="V1895">IFERROR(INDEX($K:$Q,ROW(),MATCH(V$3,$K$2:$Q$2,0))/12,0)</f>
        <v>833.33333333333337</v>
      </c>
      <c r="W1895" s="80" cm="1">
        <f t="array" ref="W1895">IFERROR(INDEX($K:$Q,ROW(),MATCH(W$3,$K$2:$Q$2,0))/12,0)</f>
        <v>833.33333333333337</v>
      </c>
      <c r="X1895" s="80" cm="1">
        <f t="array" ref="X1895">IFERROR(INDEX($K:$Q,ROW(),MATCH(X$3,$K$2:$Q$2,0))/12,0)</f>
        <v>833.33333333333337</v>
      </c>
      <c r="Y1895" s="80" cm="1">
        <f t="array" ref="Y1895">IFERROR(INDEX($K:$Q,ROW(),MATCH(Y$3,$K$2:$Q$2,0))/12,0)</f>
        <v>833.33333333333337</v>
      </c>
      <c r="Z1895" s="80" cm="1">
        <f t="array" ref="Z1895">IFERROR(INDEX($K:$Q,ROW(),MATCH(Z$3,$K$2:$Q$2,0))/12,0)</f>
        <v>833.33333333333337</v>
      </c>
      <c r="AA1895" s="80" cm="1">
        <f t="array" ref="AA1895">IFERROR(INDEX($K:$Q,ROW(),MATCH(AA$3,$K$2:$Q$2,0))/12,0)</f>
        <v>833.33333333333337</v>
      </c>
      <c r="AB1895" s="80" cm="1">
        <f t="array" ref="AB1895">IFERROR(INDEX($K:$Q,ROW(),MATCH(AB$3,$K$2:$Q$2,0))/12,0)</f>
        <v>833.33333333333337</v>
      </c>
      <c r="AC1895" s="80" cm="1">
        <f t="array" ref="AC1895">IFERROR(INDEX($K:$Q,ROW(),MATCH(AC$3,$K$2:$Q$2,0))/12,0)</f>
        <v>833.33333333333337</v>
      </c>
      <c r="AD1895" s="80" cm="1">
        <f t="array" ref="AD1895">IFERROR(INDEX($K:$Q,ROW(),MATCH(AD$3,$K$2:$Q$2,0))/12,0)</f>
        <v>833.33333333333337</v>
      </c>
      <c r="AE1895" s="80" cm="1">
        <f t="array" ref="AE1895">IFERROR(INDEX($K:$Q,ROW(),MATCH(AE$3,$K$2:$Q$2,0))/12,0)</f>
        <v>0</v>
      </c>
      <c r="AF1895" s="80" cm="1">
        <f t="array" ref="AF1895">IFERROR(INDEX($K:$Q,ROW(),MATCH(AF$3,$K$2:$Q$2,0))/12,0)</f>
        <v>0</v>
      </c>
      <c r="AG1895" s="80" cm="1">
        <f t="array" ref="AG1895">IFERROR(INDEX($K:$Q,ROW(),MATCH(AG$3,$K$2:$Q$2,0))/12,0)</f>
        <v>0</v>
      </c>
      <c r="AH1895" s="80" cm="1">
        <f t="array" ref="AH1895">IFERROR(INDEX($K:$Q,ROW(),MATCH(AH$3,$K$2:$Q$2,0))/12,0)</f>
        <v>0</v>
      </c>
      <c r="AI1895" s="80" cm="1">
        <f t="array" ref="AI1895">IFERROR(INDEX($K:$Q,ROW(),MATCH(AI$3,$K$2:$Q$2,0))/12,0)</f>
        <v>0</v>
      </c>
      <c r="AJ1895" s="80" cm="1">
        <f t="array" ref="AJ1895">IFERROR(INDEX($K:$Q,ROW(),MATCH(AJ$3,$K$2:$Q$2,0))/12,0)</f>
        <v>0</v>
      </c>
      <c r="AK1895" s="80" cm="1">
        <f t="array" ref="AK1895">IFERROR(INDEX($K:$Q,ROW(),MATCH(AK$3,$K$2:$Q$2,0))/12,0)</f>
        <v>0</v>
      </c>
      <c r="AL1895" s="80" cm="1">
        <f t="array" ref="AL1895">IFERROR(INDEX($K:$Q,ROW(),MATCH(AL$3,$K$2:$Q$2,0))/12,0)</f>
        <v>0</v>
      </c>
      <c r="AM1895" s="80" cm="1">
        <f t="array" ref="AM1895">IFERROR(INDEX($K:$Q,ROW(),MATCH(AM$3,$K$2:$Q$2,0))/12,0)</f>
        <v>0</v>
      </c>
      <c r="AN1895" s="80" cm="1">
        <f t="array" ref="AN1895">IFERROR(INDEX($K:$Q,ROW(),MATCH(AN$3,$K$2:$Q$2,0))/12,0)</f>
        <v>0</v>
      </c>
      <c r="AO1895" s="80" cm="1">
        <f t="array" ref="AO1895">IFERROR(INDEX($K:$Q,ROW(),MATCH(AO$3,$K$2:$Q$2,0))/12,0)</f>
        <v>0</v>
      </c>
      <c r="AP1895" s="80" cm="1">
        <f t="array" ref="AP1895">IFERROR(INDEX($K:$Q,ROW(),MATCH(AP$3,$K$2:$Q$2,0))/12,0)</f>
        <v>0</v>
      </c>
      <c r="AQ1895" s="80" cm="1">
        <f t="array" ref="AQ1895">IFERROR(INDEX($K:$Q,ROW(),MATCH(AQ$3,$K$2:$Q$2,0))/12,0)</f>
        <v>0</v>
      </c>
      <c r="AR1895" s="80" cm="1">
        <f t="array" ref="AR1895">IFERROR(INDEX($K:$Q,ROW(),MATCH(AR$3,$K$2:$Q$2,0))/12,0)</f>
        <v>0</v>
      </c>
      <c r="AS1895" s="80" cm="1">
        <f t="array" ref="AS1895">IFERROR(INDEX($K:$Q,ROW(),MATCH(AS$3,$K$2:$Q$2,0))/12,0)</f>
        <v>0</v>
      </c>
      <c r="AT1895" s="80" cm="1">
        <f t="array" ref="AT1895">IFERROR(INDEX($K:$Q,ROW(),MATCH(AT$3,$K$2:$Q$2,0))/12,0)</f>
        <v>0</v>
      </c>
      <c r="AU1895" s="80" cm="1">
        <f t="array" ref="AU1895">IFERROR(INDEX($K:$Q,ROW(),MATCH(AU$3,$K$2:$Q$2,0))/12,0)</f>
        <v>0</v>
      </c>
      <c r="AV1895" s="80" cm="1">
        <f t="array" ref="AV1895">IFERROR(INDEX($K:$Q,ROW(),MATCH(AV$3,$K$2:$Q$2,0))/12,0)</f>
        <v>0</v>
      </c>
      <c r="AW1895" s="80" cm="1">
        <f t="array" ref="AW1895">IFERROR(INDEX($K:$Q,ROW(),MATCH(AW$3,$K$2:$Q$2,0))/12,0)</f>
        <v>0</v>
      </c>
      <c r="AX1895" s="80" cm="1">
        <f t="array" ref="AX1895">IFERROR(INDEX($K:$Q,ROW(),MATCH(AX$3,$K$2:$Q$2,0))/12,0)</f>
        <v>0</v>
      </c>
      <c r="AY1895" s="80" cm="1">
        <f t="array" ref="AY1895">IFERROR(INDEX($K:$Q,ROW(),MATCH(AY$3,$K$2:$Q$2,0))/12,0)</f>
        <v>0</v>
      </c>
      <c r="AZ1895" s="80" cm="1">
        <f t="array" ref="AZ1895">IFERROR(INDEX($K:$Q,ROW(),MATCH(AZ$3,$K$2:$Q$2,0))/12,0)</f>
        <v>0</v>
      </c>
      <c r="BA1895" s="80" cm="1">
        <f t="array" ref="BA1895">IFERROR(INDEX($K:$Q,ROW(),MATCH(BA$3,$K$2:$Q$2,0))/12,0)</f>
        <v>0</v>
      </c>
      <c r="BB1895" s="80" cm="1">
        <f t="array" ref="BB1895">IFERROR(INDEX($K:$Q,ROW(),MATCH(BB$3,$K$2:$Q$2,0))/12,0)</f>
        <v>0</v>
      </c>
      <c r="BC1895" s="80" cm="1">
        <f t="array" ref="BC1895">IFERROR(INDEX($K:$Q,ROW(),MATCH(BC$3,$K$2:$Q$2,0))/12,0)</f>
        <v>0</v>
      </c>
      <c r="BD1895" s="80" cm="1">
        <f t="array" ref="BD1895">IFERROR(INDEX($K:$Q,ROW(),MATCH(BD$3,$K$2:$Q$2,0))/12,0)</f>
        <v>0</v>
      </c>
      <c r="BE1895" s="80" cm="1">
        <f t="array" ref="BE1895">IFERROR(INDEX($K:$Q,ROW(),MATCH(BE$3,$K$2:$Q$2,0))/12,0)</f>
        <v>0</v>
      </c>
      <c r="BF1895" s="80" cm="1">
        <f t="array" ref="BF1895">IFERROR(INDEX($K:$Q,ROW(),MATCH(BF$3,$K$2:$Q$2,0))/12,0)</f>
        <v>0</v>
      </c>
      <c r="BG1895" s="80" cm="1">
        <f t="array" ref="BG1895">IFERROR(INDEX($K:$Q,ROW(),MATCH(BG$3,$K$2:$Q$2,0))/12,0)</f>
        <v>0</v>
      </c>
      <c r="BH1895" s="80" cm="1">
        <f t="array" ref="BH1895">IFERROR(INDEX($K:$Q,ROW(),MATCH(BH$3,$K$2:$Q$2,0))/12,0)</f>
        <v>0</v>
      </c>
      <c r="BI1895" s="80" cm="1">
        <f t="array" ref="BI1895">IFERROR(INDEX($K:$Q,ROW(),MATCH(BI$3,$K$2:$Q$2,0))/12,0)</f>
        <v>0</v>
      </c>
      <c r="BJ1895" s="80" cm="1">
        <f t="array" ref="BJ1895">IFERROR(INDEX($K:$Q,ROW(),MATCH(BJ$3,$K$2:$Q$2,0))/12,0)</f>
        <v>0</v>
      </c>
      <c r="BK1895" s="80" cm="1">
        <f t="array" ref="BK1895">IFERROR(INDEX($K:$Q,ROW(),MATCH(BK$3,$K$2:$Q$2,0))/12,0)</f>
        <v>0</v>
      </c>
      <c r="BL1895" s="80" cm="1">
        <f t="array" ref="BL1895">IFERROR(INDEX($K:$Q,ROW(),MATCH(BL$3,$K$2:$Q$2,0))/12,0)</f>
        <v>0</v>
      </c>
      <c r="BM1895" s="80" cm="1">
        <f t="array" ref="BM1895">IFERROR(INDEX($K:$Q,ROW(),MATCH(BM$3,$K$2:$Q$2,0))/12,0)</f>
        <v>0</v>
      </c>
      <c r="BN1895" s="80" cm="1">
        <f t="array" ref="BN1895">IFERROR(INDEX($K:$Q,ROW(),MATCH(BN$3,$K$2:$Q$2,0))/12,0)</f>
        <v>0</v>
      </c>
      <c r="BO1895" s="80" cm="1">
        <f t="array" ref="BO1895">IFERROR(INDEX($K:$Q,ROW(),MATCH(BO$3,$K$2:$Q$2,0))/12,0)</f>
        <v>0</v>
      </c>
      <c r="BP1895" s="80" cm="1">
        <f t="array" ref="BP1895">IFERROR(INDEX($K:$Q,ROW(),MATCH(BP$3,$K$2:$Q$2,0))/12,0)</f>
        <v>0</v>
      </c>
      <c r="BQ1895" s="80" cm="1">
        <f t="array" ref="BQ1895">IFERROR(INDEX($K:$Q,ROW(),MATCH(BQ$3,$K$2:$Q$2,0))/12,0)</f>
        <v>0</v>
      </c>
      <c r="BR1895" s="80" cm="1">
        <f t="array" ref="BR1895">IFERROR(INDEX($K:$Q,ROW(),MATCH(BR$3,$K$2:$Q$2,0))/12,0)</f>
        <v>0</v>
      </c>
      <c r="BS1895" s="80" cm="1">
        <f t="array" ref="BS1895">IFERROR(INDEX($K:$Q,ROW(),MATCH(BS$3,$K$2:$Q$2,0))/12,0)</f>
        <v>0</v>
      </c>
      <c r="BT1895" s="80" cm="1">
        <f t="array" ref="BT1895">IFERROR(INDEX($K:$Q,ROW(),MATCH(BT$3,$K$2:$Q$2,0))/12,0)</f>
        <v>0</v>
      </c>
      <c r="BU1895" s="80" cm="1">
        <f t="array" ref="BU1895">IFERROR(INDEX($K:$Q,ROW(),MATCH(BU$3,$K$2:$Q$2,0))/12,0)</f>
        <v>0</v>
      </c>
      <c r="BV1895" s="80" cm="1">
        <f t="array" ref="BV1895">IFERROR(INDEX($K:$Q,ROW(),MATCH(BV$3,$K$2:$Q$2,0))/12,0)</f>
        <v>0</v>
      </c>
      <c r="BW1895" s="80" cm="1">
        <f t="array" ref="BW1895">IFERROR(INDEX($K:$Q,ROW(),MATCH(BW$3,$K$2:$Q$2,0))/12,0)</f>
        <v>0</v>
      </c>
      <c r="BX1895" s="80" cm="1">
        <f t="array" ref="BX1895">IFERROR(INDEX($K:$Q,ROW(),MATCH(BX$3,$K$2:$Q$2,0))/12,0)</f>
        <v>0</v>
      </c>
      <c r="BY1895" s="80" cm="1">
        <f t="array" ref="BY1895">IFERROR(INDEX($K:$Q,ROW(),MATCH(BY$3,$K$2:$Q$2,0))/12,0)</f>
        <v>0</v>
      </c>
      <c r="BZ1895" s="80" cm="1">
        <f t="array" ref="BZ1895">IFERROR(INDEX($K:$Q,ROW(),MATCH(BZ$3,$K$2:$Q$2,0))/12,0)</f>
        <v>0</v>
      </c>
      <c r="CA1895" s="80" cm="1">
        <f t="array" ref="CA1895">IFERROR(INDEX($K:$Q,ROW(),MATCH(CA$3,$K$2:$Q$2,0))/12,0)</f>
        <v>0</v>
      </c>
      <c r="CB1895" s="80" cm="1">
        <f t="array" ref="CB1895">IFERROR(INDEX($K:$Q,ROW(),MATCH(CB$3,$K$2:$Q$2,0))/12,0)</f>
        <v>0</v>
      </c>
      <c r="CC1895" s="80" cm="1">
        <f t="array" ref="CC1895">IFERROR(INDEX($K:$Q,ROW(),MATCH(CC$3,$K$2:$Q$2,0))/12,0)</f>
        <v>0</v>
      </c>
      <c r="CD1895" s="80" cm="1">
        <f t="array" ref="CD1895">IFERROR(INDEX($K:$Q,ROW(),MATCH(CD$3,$K$2:$Q$2,0))/12,0)</f>
        <v>0</v>
      </c>
      <c r="CE1895" s="80" cm="1">
        <f t="array" ref="CE1895">IFERROR(INDEX($K:$Q,ROW(),MATCH(CE$3,$K$2:$Q$2,0))/12,0)</f>
        <v>0</v>
      </c>
      <c r="CF1895" s="80" cm="1">
        <f t="array" ref="CF1895">IFERROR(INDEX($K:$Q,ROW(),MATCH(CF$3,$K$2:$Q$2,0))/12,0)</f>
        <v>0</v>
      </c>
      <c r="CG1895" s="80" cm="1">
        <f t="array" ref="CG1895">IFERROR(INDEX($K:$Q,ROW(),MATCH(CG$3,$K$2:$Q$2,0))/12,0)</f>
        <v>0</v>
      </c>
      <c r="CH1895" s="80" cm="1">
        <f t="array" ref="CH1895">IFERROR(INDEX($K:$Q,ROW(),MATCH(CH$3,$K$2:$Q$2,0))/12,0)</f>
        <v>0</v>
      </c>
      <c r="CI1895" s="80" cm="1">
        <f t="array" ref="CI1895">IFERROR(INDEX($K:$Q,ROW(),MATCH(CI$3,$K$2:$Q$2,0))/12,0)</f>
        <v>0</v>
      </c>
      <c r="CJ1895" s="80" cm="1">
        <f t="array" ref="CJ1895">IFERROR(INDEX($K:$Q,ROW(),MATCH(CJ$3,$K$2:$Q$2,0))/12,0)</f>
        <v>0</v>
      </c>
      <c r="CK1895" s="80" cm="1">
        <f t="array" ref="CK1895">IFERROR(INDEX($K:$Q,ROW(),MATCH(CK$3,$K$2:$Q$2,0))/12,0)</f>
        <v>0</v>
      </c>
      <c r="CL1895" s="80" cm="1">
        <f t="array" ref="CL1895">IFERROR(INDEX($K:$Q,ROW(),MATCH(CL$3,$K$2:$Q$2,0))/12,0)</f>
        <v>0</v>
      </c>
      <c r="CO1895" s="80" cm="1">
        <f t="array" ref="CO1895">IFERROR(INDEX($K:$Q,ROW(),MATCH(CO$3,$K$2:$Q$2,0))/CO$5,0)</f>
        <v>0</v>
      </c>
      <c r="CP1895" s="80" cm="1">
        <f t="array" ref="CP1895">IFERROR(INDEX($K:$Q,ROW(),MATCH(CP$3,$K$2:$Q$2,0))/CP$5,0)</f>
        <v>0</v>
      </c>
      <c r="CQ1895" s="80" cm="1">
        <f t="array" ref="CQ1895">IFERROR(INDEX($K:$Q,ROW(),MATCH(CQ$3,$K$2:$Q$2,0))/CQ$5,0)</f>
        <v>0</v>
      </c>
      <c r="CR1895" s="80" cm="1">
        <f t="array" ref="CR1895">IFERROR(INDEX($K:$Q,ROW(),MATCH(CR$3,$K$2:$Q$2,0))/CR$5,0)</f>
        <v>0</v>
      </c>
      <c r="CS1895" s="80" cm="1">
        <f t="array" ref="CS1895">IFERROR(INDEX($K:$Q,ROW(),MATCH(CS$3,$K$2:$Q$2,0))/CS$5,0)</f>
        <v>0</v>
      </c>
      <c r="CT1895" s="80" cm="1">
        <f t="array" ref="CT1895">IFERROR(INDEX($K:$Q,ROW(),MATCH(CT$3,$K$2:$Q$2,0))/CT$5,0)</f>
        <v>0</v>
      </c>
      <c r="CU1895" s="80" cm="1">
        <f t="array" ref="CU1895">IFERROR(INDEX($K:$Q,ROW(),MATCH(CU$3,$K$2:$Q$2,0))/CU$5,0)</f>
        <v>0</v>
      </c>
      <c r="CV1895" s="80" cm="1">
        <f t="array" ref="CV1895">IFERROR(INDEX($K:$Q,ROW(),MATCH(CV$3,$K$2:$Q$2,0))/CV$5,0)</f>
        <v>0</v>
      </c>
      <c r="CW1895" s="80" cm="1">
        <f t="array" ref="CW1895">IFERROR(INDEX($K:$Q,ROW(),MATCH(CW$3,$K$2:$Q$2,0))/CW$5,0)</f>
        <v>0</v>
      </c>
      <c r="CX1895" s="80" cm="1">
        <f t="array" ref="CX1895">IFERROR(INDEX($K:$Q,ROW(),MATCH(CX$3,$K$2:$Q$2,0))/CX$5,0)</f>
        <v>0</v>
      </c>
      <c r="CY1895" s="80" cm="1">
        <f t="array" ref="CY1895">IFERROR(INDEX($K:$Q,ROW(),MATCH(CY$3,$K$2:$Q$2,0))/CL$5,0)</f>
        <v>0</v>
      </c>
      <c r="CZ1895" s="80" cm="1">
        <f t="array" ref="CZ1895">IFERROR(INDEX($K:$Q,ROW(),MATCH(CZ$3,$K$2:$Q$2,0))/CZ$5,0)</f>
        <v>0</v>
      </c>
      <c r="DA1895" s="80" cm="1">
        <f t="array" ref="DA1895">IFERROR(INDEX($K:$Q,ROW(),MATCH(DA$3,$K$2:$Q$2,0))/DA$5,0)</f>
        <v>0</v>
      </c>
      <c r="DB1895" s="80" cm="1">
        <f t="array" ref="DB1895">IFERROR(INDEX($K:$Q,ROW(),MATCH(DB$3,$K$2:$Q$2,0))/DB$5,0)</f>
        <v>0</v>
      </c>
      <c r="DC1895" s="80" cm="1">
        <f t="array" ref="DC1895">IFERROR(INDEX($K:$Q,ROW(),MATCH(DC$3,$K$2:$Q$2,0))/DC$5,0)</f>
        <v>0</v>
      </c>
      <c r="DD1895" s="80" cm="1">
        <f t="array" ref="DD1895">IFERROR(INDEX($K:$Q,ROW(),MATCH(DD$3,$K$2:$Q$2,0))/DD$5,0)</f>
        <v>0</v>
      </c>
      <c r="DE1895" s="80" cm="1">
        <f t="array" ref="DE1895">IFERROR(INDEX($K:$Q,ROW(),MATCH(DE$3,$K$2:$Q$2,0))/DE$5,0)</f>
        <v>0</v>
      </c>
      <c r="DF1895" s="80" cm="1">
        <f t="array" ref="DF1895">IFERROR(INDEX($K:$Q,ROW(),MATCH(DF$3,$K$2:$Q$2,0))/DF$5,0)</f>
        <v>0</v>
      </c>
      <c r="DG1895" s="80" cm="1">
        <f t="array" ref="DG1895">IFERROR(INDEX($K:$Q,ROW(),MATCH(DG$3,$K$2:$Q$2,0))/DG$5,0)</f>
        <v>0</v>
      </c>
      <c r="DH1895" s="80" cm="1">
        <f t="array" ref="DH1895">IFERROR(INDEX($K:$Q,ROW(),MATCH(DH$3,$K$2:$Q$2,0))/DH$5,0)</f>
        <v>0</v>
      </c>
      <c r="DI1895" s="80" cm="1">
        <f t="array" ref="DI1895">IFERROR(INDEX($K:$Q,ROW(),MATCH(DI$3,$K$2:$Q$2,0))/DI$5,0)</f>
        <v>0</v>
      </c>
      <c r="DJ1895" s="80" cm="1">
        <f t="array" ref="DJ1895">IFERROR(INDEX($K:$Q,ROW(),MATCH(DJ$3,$K$2:$Q$2,0))/DJ$5,0)</f>
        <v>0</v>
      </c>
      <c r="DK1895" s="80" cm="1">
        <f t="array" ref="DK1895">IFERROR(INDEX($K:$Q,ROW(),MATCH(DK$3,$K$2:$Q$2,0))/DK$5,0)</f>
        <v>0</v>
      </c>
      <c r="DL1895" s="80" cm="1">
        <f t="array" ref="DL1895">IFERROR(INDEX($K:$Q,ROW(),MATCH(DL$3,$K$2:$Q$2,0))/DL$5,0)</f>
        <v>0</v>
      </c>
    </row>
    <row r="1896" spans="1:116" x14ac:dyDescent="0.4">
      <c r="C1896" t="s">
        <v>236</v>
      </c>
      <c r="D1896" t="s">
        <v>427</v>
      </c>
      <c r="E1896" t="str">
        <f t="shared" si="3208"/>
        <v>1896 DTERMY-F</v>
      </c>
      <c r="G1896" s="158" t="str">
        <f>"Repayment - "&amp;SUBSTITUTE(G1886,":","")</f>
        <v>Repayment - Rolling fixed term debt - multiple borrowings w/ annual control</v>
      </c>
      <c r="K1896" s="138">
        <f t="shared" ref="K1896:P1896" ca="1" si="3215">SUMIF($3:$3,K$2,1896:1896)</f>
        <v>-8500</v>
      </c>
      <c r="L1896" s="138">
        <f t="shared" ca="1" si="3215"/>
        <v>-2500</v>
      </c>
      <c r="M1896" s="138">
        <f t="shared" ca="1" si="3215"/>
        <v>0</v>
      </c>
      <c r="N1896" s="138">
        <f t="shared" ca="1" si="3215"/>
        <v>0</v>
      </c>
      <c r="O1896" s="138">
        <f t="shared" ca="1" si="3215"/>
        <v>0</v>
      </c>
      <c r="P1896" s="138">
        <f t="shared" ca="1" si="3215"/>
        <v>0</v>
      </c>
      <c r="R1896" s="225"/>
      <c r="S1896" s="226">
        <f ca="1">-IF(COUNT($R1895:S1895)&lt;$H1888,0,OFFSET(S1895,0,-$H1888+1))-$J$1864*(COUNT(R1895:$S1895)=($H1888-$H1889+1))</f>
        <v>0</v>
      </c>
      <c r="T1896" s="226">
        <f ca="1">-IF(COUNT($R1895:T1895)&lt;$H1888,0,OFFSET(T1895,0,-$H1888+1))-$J$1864*(COUNT(S1895:$S1895)=($H1888-$H1889+1))</f>
        <v>0</v>
      </c>
      <c r="U1896" s="226">
        <f ca="1">-IF(COUNT($R1895:U1895)&lt;$H1888,0,OFFSET(U1895,0,-$H1888+1))-$J$1864*(COUNT($S1895:T1895)=($H1888-$H1889+1))</f>
        <v>-1000</v>
      </c>
      <c r="V1896" s="226">
        <f ca="1">-IF(COUNT($R1895:V1895)&lt;$H1888,0,OFFSET(V1895,0,-$H1888+1))-$J$1864*(COUNT($S1895:U1895)=($H1888-$H1889+1))</f>
        <v>-833.33333333333337</v>
      </c>
      <c r="W1896" s="226">
        <f ca="1">-IF(COUNT($R1895:W1895)&lt;$H1888,0,OFFSET(W1895,0,-$H1888+1))-$J$1864*(COUNT($S1895:V1895)=($H1888-$H1889+1))</f>
        <v>-833.33333333333337</v>
      </c>
      <c r="X1896" s="226">
        <f ca="1">-IF(COUNT($R1895:X1895)&lt;$H1888,0,OFFSET(X1895,0,-$H1888+1))-$J$1864*(COUNT($S1895:W1895)=($H1888-$H1889+1))</f>
        <v>-833.33333333333337</v>
      </c>
      <c r="Y1896" s="226">
        <f ca="1">-IF(COUNT($R1895:Y1895)&lt;$H1888,0,OFFSET(Y1895,0,-$H1888+1))-$J$1864*(COUNT($S1895:X1895)=($H1888-$H1889+1))</f>
        <v>-833.33333333333337</v>
      </c>
      <c r="Z1896" s="226">
        <f ca="1">-IF(COUNT($R1895:Z1895)&lt;$H1888,0,OFFSET(Z1895,0,-$H1888+1))-$J$1864*(COUNT($S1895:Y1895)=($H1888-$H1889+1))</f>
        <v>-833.33333333333337</v>
      </c>
      <c r="AA1896" s="226">
        <f ca="1">-IF(COUNT($R1895:AA1895)&lt;$H1888,0,OFFSET(AA1895,0,-$H1888+1))-$J$1864*(COUNT($S1895:Z1895)=($H1888-$H1889+1))</f>
        <v>-833.33333333333337</v>
      </c>
      <c r="AB1896" s="226">
        <f ca="1">-IF(COUNT($R1895:AB1895)&lt;$H1888,0,OFFSET(AB1895,0,-$H1888+1))-$J$1864*(COUNT($S1895:AA1895)=($H1888-$H1889+1))</f>
        <v>-833.33333333333337</v>
      </c>
      <c r="AC1896" s="226">
        <f ca="1">-IF(COUNT($R1895:AC1895)&lt;$H1888,0,OFFSET(AC1895,0,-$H1888+1))-$J$1864*(COUNT($S1895:AB1895)=($H1888-$H1889+1))</f>
        <v>-833.33333333333337</v>
      </c>
      <c r="AD1896" s="226">
        <f ca="1">-IF(COUNT($R1895:AD1895)&lt;$H1888,0,OFFSET(AD1895,0,-$H1888+1))-$J$1864*(COUNT($S1895:AC1895)=($H1888-$H1889+1))</f>
        <v>-833.33333333333337</v>
      </c>
      <c r="AE1896" s="226">
        <f ca="1">-IF(COUNT($R1895:AE1895)&lt;$H1888,0,OFFSET(AE1895,0,-$H1888+1))-$J$1864*(COUNT($S1895:AD1895)=($H1888-$H1889+1))</f>
        <v>-833.33333333333337</v>
      </c>
      <c r="AF1896" s="226">
        <f ca="1">-IF(COUNT($R1895:AF1895)&lt;$H1888,0,OFFSET(AF1895,0,-$H1888+1))-$J$1864*(COUNT($S1895:AE1895)=($H1888-$H1889+1))</f>
        <v>-833.33333333333337</v>
      </c>
      <c r="AG1896" s="226">
        <f ca="1">-IF(COUNT($R1895:AG1895)&lt;$H1888,0,OFFSET(AG1895,0,-$H1888+1))-$J$1864*(COUNT($S1895:AF1895)=($H1888-$H1889+1))</f>
        <v>-833.33333333333337</v>
      </c>
      <c r="AH1896" s="226">
        <f ca="1">-IF(COUNT($R1895:AH1895)&lt;$H1888,0,OFFSET(AH1895,0,-$H1888+1))-$J$1864*(COUNT($S1895:AG1895)=($H1888-$H1889+1))</f>
        <v>0</v>
      </c>
      <c r="AI1896" s="226">
        <f ca="1">-IF(COUNT($R1895:AI1895)&lt;$H1888,0,OFFSET(AI1895,0,-$H1888+1))-$J$1864*(COUNT($S1895:AH1895)=($H1888-$H1889+1))</f>
        <v>0</v>
      </c>
      <c r="AJ1896" s="226">
        <f ca="1">-IF(COUNT($R1895:AJ1895)&lt;$H1888,0,OFFSET(AJ1895,0,-$H1888+1))-$J$1864*(COUNT($S1895:AI1895)=($H1888-$H1889+1))</f>
        <v>0</v>
      </c>
      <c r="AK1896" s="226">
        <f ca="1">-IF(COUNT($R1895:AK1895)&lt;$H1888,0,OFFSET(AK1895,0,-$H1888+1))-$J$1864*(COUNT($S1895:AJ1895)=($H1888-$H1889+1))</f>
        <v>0</v>
      </c>
      <c r="AL1896" s="226">
        <f ca="1">-IF(COUNT($R1895:AL1895)&lt;$H1888,0,OFFSET(AL1895,0,-$H1888+1))-$J$1864*(COUNT($S1895:AK1895)=($H1888-$H1889+1))</f>
        <v>0</v>
      </c>
      <c r="AM1896" s="226">
        <f ca="1">-IF(COUNT($R1895:AM1895)&lt;$H1888,0,OFFSET(AM1895,0,-$H1888+1))-$J$1864*(COUNT($S1895:AL1895)=($H1888-$H1889+1))</f>
        <v>0</v>
      </c>
      <c r="AN1896" s="226">
        <f ca="1">-IF(COUNT($R1895:AN1895)&lt;$H1888,0,OFFSET(AN1895,0,-$H1888+1))-$J$1864*(COUNT($S1895:AM1895)=($H1888-$H1889+1))</f>
        <v>0</v>
      </c>
      <c r="AO1896" s="226">
        <f ca="1">-IF(COUNT($R1895:AO1895)&lt;$H1888,0,OFFSET(AO1895,0,-$H1888+1))-$J$1864*(COUNT($S1895:AN1895)=($H1888-$H1889+1))</f>
        <v>0</v>
      </c>
      <c r="AP1896" s="226">
        <f ca="1">-IF(COUNT($R1895:AP1895)&lt;$H1888,0,OFFSET(AP1895,0,-$H1888+1))-$J$1864*(COUNT($S1895:AO1895)=($H1888-$H1889+1))</f>
        <v>0</v>
      </c>
      <c r="AQ1896" s="226">
        <f ca="1">-IF(COUNT($R1895:AQ1895)&lt;$H1888,0,OFFSET(AQ1895,0,-$H1888+1))-$J$1864*(COUNT($S1895:AP1895)=($H1888-$H1889+1))</f>
        <v>0</v>
      </c>
      <c r="AR1896" s="226">
        <f ca="1">-IF(COUNT($R1895:AR1895)&lt;$H1888,0,OFFSET(AR1895,0,-$H1888+1))-$J$1864*(COUNT($S1895:AQ1895)=($H1888-$H1889+1))</f>
        <v>0</v>
      </c>
      <c r="AS1896" s="226">
        <f ca="1">-IF(COUNT($R1895:AS1895)&lt;$H1888,0,OFFSET(AS1895,0,-$H1888+1))-$J$1864*(COUNT($S1895:AR1895)=($H1888-$H1889+1))</f>
        <v>0</v>
      </c>
      <c r="AT1896" s="226">
        <f ca="1">-IF(COUNT($R1895:AT1895)&lt;$H1888,0,OFFSET(AT1895,0,-$H1888+1))-$J$1864*(COUNT($S1895:AS1895)=($H1888-$H1889+1))</f>
        <v>0</v>
      </c>
      <c r="AU1896" s="226">
        <f ca="1">-IF(COUNT($R1895:AU1895)&lt;$H1888,0,OFFSET(AU1895,0,-$H1888+1))-$J$1864*(COUNT($S1895:AT1895)=($H1888-$H1889+1))</f>
        <v>0</v>
      </c>
      <c r="AV1896" s="226">
        <f ca="1">-IF(COUNT($R1895:AV1895)&lt;$H1888,0,OFFSET(AV1895,0,-$H1888+1))-$J$1864*(COUNT($S1895:AU1895)=($H1888-$H1889+1))</f>
        <v>0</v>
      </c>
      <c r="AW1896" s="226">
        <f ca="1">-IF(COUNT($R1895:AW1895)&lt;$H1888,0,OFFSET(AW1895,0,-$H1888+1))-$J$1864*(COUNT($S1895:AV1895)=($H1888-$H1889+1))</f>
        <v>0</v>
      </c>
      <c r="AX1896" s="226">
        <f ca="1">-IF(COUNT($R1895:AX1895)&lt;$H1888,0,OFFSET(AX1895,0,-$H1888+1))-$J$1864*(COUNT($S1895:AW1895)=($H1888-$H1889+1))</f>
        <v>0</v>
      </c>
      <c r="AY1896" s="226">
        <f ca="1">-IF(COUNT($R1895:AY1895)&lt;$H1888,0,OFFSET(AY1895,0,-$H1888+1))-$J$1864*(COUNT($S1895:AX1895)=($H1888-$H1889+1))</f>
        <v>0</v>
      </c>
      <c r="AZ1896" s="226">
        <f ca="1">-IF(COUNT($R1895:AZ1895)&lt;$H1888,0,OFFSET(AZ1895,0,-$H1888+1))-$J$1864*(COUNT($S1895:AY1895)=($H1888-$H1889+1))</f>
        <v>0</v>
      </c>
      <c r="BA1896" s="226">
        <f ca="1">-IF(COUNT($R1895:BA1895)&lt;$H1888,0,OFFSET(BA1895,0,-$H1888+1))-$J$1864*(COUNT($S1895:AZ1895)=($H1888-$H1889+1))</f>
        <v>0</v>
      </c>
      <c r="BB1896" s="226">
        <f ca="1">-IF(COUNT($R1895:BB1895)&lt;$H1888,0,OFFSET(BB1895,0,-$H1888+1))-$J$1864*(COUNT($S1895:BA1895)=($H1888-$H1889+1))</f>
        <v>0</v>
      </c>
      <c r="BC1896" s="226">
        <f ca="1">-IF(COUNT($R1895:BC1895)&lt;$H1888,0,OFFSET(BC1895,0,-$H1888+1))-$J$1864*(COUNT($S1895:BB1895)=($H1888-$H1889+1))</f>
        <v>0</v>
      </c>
      <c r="BD1896" s="226">
        <f ca="1">-IF(COUNT($R1895:BD1895)&lt;$H1888,0,OFFSET(BD1895,0,-$H1888+1))-$J$1864*(COUNT($S1895:BC1895)=($H1888-$H1889+1))</f>
        <v>0</v>
      </c>
      <c r="BE1896" s="226">
        <f ca="1">-IF(COUNT($R1895:BE1895)&lt;$H1888,0,OFFSET(BE1895,0,-$H1888+1))-$J$1864*(COUNT($S1895:BD1895)=($H1888-$H1889+1))</f>
        <v>0</v>
      </c>
      <c r="BF1896" s="226">
        <f ca="1">-IF(COUNT($R1895:BF1895)&lt;$H1888,0,OFFSET(BF1895,0,-$H1888+1))-$J$1864*(COUNT($S1895:BE1895)=($H1888-$H1889+1))</f>
        <v>0</v>
      </c>
      <c r="BG1896" s="226">
        <f ca="1">-IF(COUNT($R1895:BG1895)&lt;$H1888,0,OFFSET(BG1895,0,-$H1888+1))-$J$1864*(COUNT($S1895:BF1895)=($H1888-$H1889+1))</f>
        <v>0</v>
      </c>
      <c r="BH1896" s="226">
        <f ca="1">-IF(COUNT($R1895:BH1895)&lt;$H1888,0,OFFSET(BH1895,0,-$H1888+1))-$J$1864*(COUNT($S1895:BG1895)=($H1888-$H1889+1))</f>
        <v>0</v>
      </c>
      <c r="BI1896" s="226">
        <f ca="1">-IF(COUNT($R1895:BI1895)&lt;$H1888,0,OFFSET(BI1895,0,-$H1888+1))-$J$1864*(COUNT($S1895:BH1895)=($H1888-$H1889+1))</f>
        <v>0</v>
      </c>
      <c r="BJ1896" s="226">
        <f ca="1">-IF(COUNT($R1895:BJ1895)&lt;$H1888,0,OFFSET(BJ1895,0,-$H1888+1))-$J$1864*(COUNT($S1895:BI1895)=($H1888-$H1889+1))</f>
        <v>0</v>
      </c>
      <c r="BK1896" s="226">
        <f ca="1">-IF(COUNT($R1895:BK1895)&lt;$H1888,0,OFFSET(BK1895,0,-$H1888+1))-$J$1864*(COUNT($S1895:BJ1895)=($H1888-$H1889+1))</f>
        <v>0</v>
      </c>
      <c r="BL1896" s="226">
        <f ca="1">-IF(COUNT($R1895:BL1895)&lt;$H1888,0,OFFSET(BL1895,0,-$H1888+1))-$J$1864*(COUNT($S1895:BK1895)=($H1888-$H1889+1))</f>
        <v>0</v>
      </c>
      <c r="BM1896" s="226">
        <f ca="1">-IF(COUNT($R1895:BM1895)&lt;$H1888,0,OFFSET(BM1895,0,-$H1888+1))-$J$1864*(COUNT($S1895:BL1895)=($H1888-$H1889+1))</f>
        <v>0</v>
      </c>
      <c r="BN1896" s="226">
        <f ca="1">-IF(COUNT($R1895:BN1895)&lt;$H1888,0,OFFSET(BN1895,0,-$H1888+1))-$J$1864*(COUNT($S1895:BM1895)=($H1888-$H1889+1))</f>
        <v>0</v>
      </c>
      <c r="BO1896" s="226">
        <f ca="1">-IF(COUNT($R1895:BO1895)&lt;$H1888,0,OFFSET(BO1895,0,-$H1888+1))-$J$1864*(COUNT($S1895:BN1895)=($H1888-$H1889+1))</f>
        <v>0</v>
      </c>
      <c r="BP1896" s="226">
        <f ca="1">-IF(COUNT($R1895:BP1895)&lt;$H1888,0,OFFSET(BP1895,0,-$H1888+1))-$J$1864*(COUNT($S1895:BO1895)=($H1888-$H1889+1))</f>
        <v>0</v>
      </c>
      <c r="BQ1896" s="226">
        <f ca="1">-IF(COUNT($R1895:BQ1895)&lt;$H1888,0,OFFSET(BQ1895,0,-$H1888+1))-$J$1864*(COUNT($S1895:BP1895)=($H1888-$H1889+1))</f>
        <v>0</v>
      </c>
      <c r="BR1896" s="226">
        <f ca="1">-IF(COUNT($R1895:BR1895)&lt;$H1888,0,OFFSET(BR1895,0,-$H1888+1))-$J$1864*(COUNT($S1895:BQ1895)=($H1888-$H1889+1))</f>
        <v>0</v>
      </c>
      <c r="BS1896" s="226">
        <f ca="1">-IF(COUNT($R1895:BS1895)&lt;$H1888,0,OFFSET(BS1895,0,-$H1888+1))-$J$1864*(COUNT($S1895:BR1895)=($H1888-$H1889+1))</f>
        <v>0</v>
      </c>
      <c r="BT1896" s="226">
        <f ca="1">-IF(COUNT($R1895:BT1895)&lt;$H1888,0,OFFSET(BT1895,0,-$H1888+1))-$J$1864*(COUNT($S1895:BS1895)=($H1888-$H1889+1))</f>
        <v>0</v>
      </c>
      <c r="BU1896" s="226">
        <f ca="1">-IF(COUNT($R1895:BU1895)&lt;$H1888,0,OFFSET(BU1895,0,-$H1888+1))-$J$1864*(COUNT($S1895:BT1895)=($H1888-$H1889+1))</f>
        <v>0</v>
      </c>
      <c r="BV1896" s="226">
        <f ca="1">-IF(COUNT($R1895:BV1895)&lt;$H1888,0,OFFSET(BV1895,0,-$H1888+1))-$J$1864*(COUNT($S1895:BU1895)=($H1888-$H1889+1))</f>
        <v>0</v>
      </c>
      <c r="BW1896" s="226">
        <f ca="1">-IF(COUNT($R1895:BW1895)&lt;$H1888,0,OFFSET(BW1895,0,-$H1888+1))-$J$1864*(COUNT($S1895:BV1895)=($H1888-$H1889+1))</f>
        <v>0</v>
      </c>
      <c r="BX1896" s="226">
        <f ca="1">-IF(COUNT($R1895:BX1895)&lt;$H1888,0,OFFSET(BX1895,0,-$H1888+1))-$J$1864*(COUNT($S1895:BW1895)=($H1888-$H1889+1))</f>
        <v>0</v>
      </c>
      <c r="BY1896" s="226">
        <f ca="1">-IF(COUNT($R1895:BY1895)&lt;$H1888,0,OFFSET(BY1895,0,-$H1888+1))-$J$1864*(COUNT($S1895:BX1895)=($H1888-$H1889+1))</f>
        <v>0</v>
      </c>
      <c r="BZ1896" s="226">
        <f ca="1">-IF(COUNT($R1895:BZ1895)&lt;$H1888,0,OFFSET(BZ1895,0,-$H1888+1))-$J$1864*(COUNT($S1895:BY1895)=($H1888-$H1889+1))</f>
        <v>0</v>
      </c>
      <c r="CA1896" s="226">
        <f ca="1">-IF(COUNT($R1895:CA1895)&lt;$H1888,0,OFFSET(CA1895,0,-$H1888+1))-$J$1864*(COUNT($S1895:BZ1895)=($H1888-$H1889+1))</f>
        <v>0</v>
      </c>
      <c r="CB1896" s="226">
        <f ca="1">-IF(COUNT($R1895:CB1895)&lt;$H1888,0,OFFSET(CB1895,0,-$H1888+1))-$J$1864*(COUNT($S1895:CA1895)=($H1888-$H1889+1))</f>
        <v>0</v>
      </c>
      <c r="CC1896" s="226">
        <f ca="1">-IF(COUNT($R1895:CC1895)&lt;$H1888,0,OFFSET(CC1895,0,-$H1888+1))-$J$1864*(COUNT($S1895:CB1895)=($H1888-$H1889+1))</f>
        <v>0</v>
      </c>
      <c r="CD1896" s="226">
        <f ca="1">-IF(COUNT($R1895:CD1895)&lt;$H1888,0,OFFSET(CD1895,0,-$H1888+1))-$J$1864*(COUNT($S1895:CC1895)=($H1888-$H1889+1))</f>
        <v>0</v>
      </c>
      <c r="CE1896" s="226">
        <f ca="1">-IF(COUNT($R1895:CE1895)&lt;$H1888,0,OFFSET(CE1895,0,-$H1888+1))-$J$1864*(COUNT($S1895:CD1895)=($H1888-$H1889+1))</f>
        <v>0</v>
      </c>
      <c r="CF1896" s="226">
        <f ca="1">-IF(COUNT($R1895:CF1895)&lt;$H1888,0,OFFSET(CF1895,0,-$H1888+1))-$J$1864*(COUNT($S1895:CE1895)=($H1888-$H1889+1))</f>
        <v>0</v>
      </c>
      <c r="CG1896" s="226">
        <f ca="1">-IF(COUNT($R1895:CG1895)&lt;$H1888,0,OFFSET(CG1895,0,-$H1888+1))-$J$1864*(COUNT($S1895:CF1895)=($H1888-$H1889+1))</f>
        <v>0</v>
      </c>
      <c r="CH1896" s="226">
        <f ca="1">-IF(COUNT($R1895:CH1895)&lt;$H1888,0,OFFSET(CH1895,0,-$H1888+1))-$J$1864*(COUNT($S1895:CG1895)=($H1888-$H1889+1))</f>
        <v>0</v>
      </c>
      <c r="CI1896" s="226">
        <f ca="1">-IF(COUNT($R1895:CI1895)&lt;$H1888,0,OFFSET(CI1895,0,-$H1888+1))-$J$1864*(COUNT($S1895:CH1895)=($H1888-$H1889+1))</f>
        <v>0</v>
      </c>
      <c r="CJ1896" s="226">
        <f ca="1">-IF(COUNT($R1895:CJ1895)&lt;$H1888,0,OFFSET(CJ1895,0,-$H1888+1))-$J$1864*(COUNT($S1895:CI1895)=($H1888-$H1889+1))</f>
        <v>0</v>
      </c>
      <c r="CK1896" s="226">
        <f ca="1">-IF(COUNT($R1895:CK1895)&lt;$H1888,0,OFFSET(CK1895,0,-$H1888+1))-$J$1864*(COUNT($S1895:CJ1895)=($H1888-$H1889+1))</f>
        <v>0</v>
      </c>
      <c r="CL1896" s="226">
        <f ca="1">-IF(COUNT($R1895:CL1895)&lt;$H1888,0,OFFSET(CL1895,0,-$H1888+1))-$J$1864*(COUNT($S1895:CK1895)=($H1888-$H1889+1))</f>
        <v>0</v>
      </c>
      <c r="CM1896" s="225"/>
      <c r="CN1896" s="321"/>
      <c r="CO1896" s="226">
        <f ca="1">-IF(COUNT($R1895:CO1895)&lt;$H1888,0,OFFSET(CO1895,0,-$H1888+1))-$J$1864*(COUNT($S1895:CN1895)=($H1888-$H1889+1))</f>
        <v>0</v>
      </c>
      <c r="CP1896" s="226">
        <f ca="1">-IF(COUNT($R1895:CP1895)&lt;$H1888,0,OFFSET(CP1895,0,-$H1888+1))-$J$1864*(COUNT($S1895:CO1895)=($H1888-$H1889+1))</f>
        <v>0</v>
      </c>
      <c r="CQ1896" s="226">
        <f ca="1">-IF(COUNT($R1895:CQ1895)&lt;$H1888,0,OFFSET(CQ1895,0,-$H1888+1))-$J$1864*(COUNT($S1895:CP1895)=($H1888-$H1889+1))</f>
        <v>0</v>
      </c>
      <c r="CR1896" s="226">
        <f ca="1">-IF(COUNT($R1895:CR1895)&lt;$H1888,0,OFFSET(CR1895,0,-$H1888+1))-$J$1864*(COUNT($S1895:CQ1895)=($H1888-$H1889+1))</f>
        <v>0</v>
      </c>
      <c r="CS1896" s="226">
        <f ca="1">-IF(COUNT($R1895:CS1895)&lt;$H1888,0,OFFSET(CS1895,0,-$H1888+1))-$J$1864*(COUNT($S1895:CR1895)=($H1888-$H1889+1))</f>
        <v>0</v>
      </c>
      <c r="CT1896" s="226">
        <f ca="1">-IF(COUNT($R1895:CT1895)&lt;$H1888,0,OFFSET(CT1895,0,-$H1888+1))-$J$1864*(COUNT($S1895:CS1895)=($H1888-$H1889+1))</f>
        <v>0</v>
      </c>
      <c r="CU1896" s="226">
        <f ca="1">-IF(COUNT($R1895:CU1895)&lt;$H1888,0,OFFSET(CU1895,0,-$H1888+1))-$J$1864*(COUNT($S1895:CT1895)=($H1888-$H1889+1))</f>
        <v>0</v>
      </c>
      <c r="CV1896" s="226">
        <f ca="1">-IF(COUNT($R1895:CV1895)&lt;$H1888,0,OFFSET(CV1895,0,-$H1888+1))-$J$1864*(COUNT($S1895:CU1895)=($H1888-$H1889+1))</f>
        <v>0</v>
      </c>
      <c r="CW1896" s="226">
        <f ca="1">-IF(COUNT($R1895:CW1895)&lt;$H1888,0,OFFSET(CW1895,0,-$H1888+1))-$J$1864*(COUNT($S1895:CV1895)=($H1888-$H1889+1))</f>
        <v>0</v>
      </c>
      <c r="CX1896" s="226">
        <f ca="1">-IF(COUNT($R1895:CX1895)&lt;$H1888,0,OFFSET(CX1895,0,-$H1888+1))-$J$1864*(COUNT($S1895:CW1895)=($H1888-$H1889+1))</f>
        <v>0</v>
      </c>
      <c r="CY1896" s="226">
        <f ca="1">-IF(COUNT($R1895:CY1895)&lt;$H1888,0,OFFSET(CY1895,0,-$H1888+1))-$J$1864*(COUNT($S1895:CX1895)=($H1888-$H1889+1))</f>
        <v>0</v>
      </c>
      <c r="CZ1896" s="226">
        <f ca="1">-IF(COUNT($R1895:CZ1895)&lt;$H1888,0,OFFSET(CZ1895,0,-$H1888+1))-$J$1864*(COUNT($S1895:CY1895)=($H1888-$H1889+1))</f>
        <v>0</v>
      </c>
      <c r="DA1896" s="226">
        <f ca="1">-IF(COUNT($R1895:DA1895)&lt;$H1888,0,OFFSET(DA1895,0,-$H1888+1))-$J$1864*(COUNT($S1895:CZ1895)=($H1888-$H1889+1))</f>
        <v>0</v>
      </c>
      <c r="DB1896" s="226">
        <f ca="1">-IF(COUNT($R1895:DB1895)&lt;$H1888,0,OFFSET(DB1895,0,-$H1888+1))-$J$1864*(COUNT($S1895:DA1895)=($H1888-$H1889+1))</f>
        <v>0</v>
      </c>
      <c r="DC1896" s="226">
        <f ca="1">-IF(COUNT($R1895:DC1895)&lt;$H1888,0,OFFSET(DC1895,0,-$H1888+1))-$J$1864*(COUNT($S1895:DB1895)=($H1888-$H1889+1))</f>
        <v>0</v>
      </c>
      <c r="DD1896" s="226">
        <f ca="1">-IF(COUNT($R1895:DD1895)&lt;$H1888,0,OFFSET(DD1895,0,-$H1888+1))-$J$1864*(COUNT($S1895:DC1895)=($H1888-$H1889+1))</f>
        <v>0</v>
      </c>
      <c r="DE1896" s="226">
        <f ca="1">-IF(COUNT($R1895:DE1895)&lt;$H1888,0,OFFSET(DE1895,0,-$H1888+1))-$J$1864*(COUNT($S1895:DD1895)=($H1888-$H1889+1))</f>
        <v>0</v>
      </c>
      <c r="DF1896" s="226">
        <f ca="1">-IF(COUNT($R1895:DF1895)&lt;$H1888,0,OFFSET(DF1895,0,-$H1888+1))-$J$1864*(COUNT($S1895:DE1895)=($H1888-$H1889+1))</f>
        <v>0</v>
      </c>
      <c r="DG1896" s="226">
        <f ca="1">-IF(COUNT($R1895:DG1895)&lt;$H1888,0,OFFSET(DG1895,0,-$H1888+1))-$J$1864*(COUNT($S1895:DF1895)=($H1888-$H1889+1))</f>
        <v>0</v>
      </c>
      <c r="DH1896" s="226">
        <f ca="1">-IF(COUNT($R1895:DH1895)&lt;$H1888,0,OFFSET(DH1895,0,-$H1888+1))-$J$1864*(COUNT($S1895:DG1895)=($H1888-$H1889+1))</f>
        <v>0</v>
      </c>
      <c r="DI1896" s="226">
        <f ca="1">-IF(COUNT($R1895:DI1895)&lt;$H1888,0,OFFSET(DI1895,0,-$H1888+1))-$J$1864*(COUNT($S1895:DH1895)=($H1888-$H1889+1))</f>
        <v>0</v>
      </c>
      <c r="DJ1896" s="226">
        <f ca="1">-IF(COUNT($R1895:DJ1895)&lt;$H1888,0,OFFSET(DJ1895,0,-$H1888+1))-$J$1864*(COUNT($S1895:DI1895)=($H1888-$H1889+1))</f>
        <v>0</v>
      </c>
      <c r="DK1896" s="226">
        <f ca="1">-IF(COUNT($R1895:DK1895)&lt;$H1888,0,OFFSET(DK1895,0,-$H1888+1))-$J$1864*(COUNT($S1895:DJ1895)=($H1888-$H1889+1))</f>
        <v>0</v>
      </c>
      <c r="DL1896" s="226">
        <f ca="1">-IF(COUNT($R1895:DL1895)&lt;$H1888,0,OFFSET(DL1895,0,-$H1888+1))-$J$1864*(COUNT($S1895:DK1895)=($H1888-$H1889+1))</f>
        <v>0</v>
      </c>
    </row>
    <row r="1897" spans="1:116" x14ac:dyDescent="0.4">
      <c r="C1897" t="s">
        <v>237</v>
      </c>
      <c r="D1897" t="s">
        <v>427</v>
      </c>
      <c r="E1897" t="str">
        <f t="shared" si="3208"/>
        <v>1897 DTERMY-F</v>
      </c>
      <c r="G1897" s="126" t="str">
        <f>"Debt - "&amp;SUBSTITUTE(G1886,":","")</f>
        <v>Debt - Rolling fixed term debt - multiple borrowings w/ annual control</v>
      </c>
      <c r="I1897" s="80"/>
      <c r="J1897" s="80"/>
      <c r="K1897" s="33">
        <f t="shared" ref="K1897:P1897" ca="1" si="3216">SUMIF($4:$4,K$2,1897:1897)</f>
        <v>2500.0000000000005</v>
      </c>
      <c r="L1897" s="33">
        <f t="shared" ca="1" si="3216"/>
        <v>0</v>
      </c>
      <c r="M1897" s="33">
        <f t="shared" ca="1" si="3216"/>
        <v>0</v>
      </c>
      <c r="N1897" s="33">
        <f t="shared" ca="1" si="3216"/>
        <v>0</v>
      </c>
      <c r="O1897" s="33">
        <f t="shared" ca="1" si="3216"/>
        <v>0</v>
      </c>
      <c r="P1897" s="33">
        <f t="shared" ca="1" si="3216"/>
        <v>0</v>
      </c>
      <c r="R1897" s="53">
        <f>S1894</f>
        <v>1000</v>
      </c>
      <c r="S1897" s="93">
        <f t="shared" ref="S1897:AX1897" ca="1" si="3217">SUM(S1894:S1896)</f>
        <v>1833.3333333333335</v>
      </c>
      <c r="T1897" s="93">
        <f t="shared" ca="1" si="3217"/>
        <v>2666.666666666667</v>
      </c>
      <c r="U1897" s="93">
        <f t="shared" ca="1" si="3217"/>
        <v>2500.0000000000005</v>
      </c>
      <c r="V1897" s="93">
        <f t="shared" ca="1" si="3217"/>
        <v>2500.0000000000005</v>
      </c>
      <c r="W1897" s="93">
        <f t="shared" ca="1" si="3217"/>
        <v>2500.0000000000005</v>
      </c>
      <c r="X1897" s="93">
        <f t="shared" ca="1" si="3217"/>
        <v>2500.0000000000005</v>
      </c>
      <c r="Y1897" s="93">
        <f t="shared" ca="1" si="3217"/>
        <v>2500.0000000000005</v>
      </c>
      <c r="Z1897" s="93">
        <f t="shared" ca="1" si="3217"/>
        <v>2500.0000000000005</v>
      </c>
      <c r="AA1897" s="93">
        <f t="shared" ca="1" si="3217"/>
        <v>2500.0000000000005</v>
      </c>
      <c r="AB1897" s="93">
        <f t="shared" ca="1" si="3217"/>
        <v>2500.0000000000005</v>
      </c>
      <c r="AC1897" s="93">
        <f t="shared" ca="1" si="3217"/>
        <v>2500.0000000000005</v>
      </c>
      <c r="AD1897" s="93">
        <f t="shared" ca="1" si="3217"/>
        <v>2500.0000000000005</v>
      </c>
      <c r="AE1897" s="93">
        <f t="shared" ca="1" si="3217"/>
        <v>1666.666666666667</v>
      </c>
      <c r="AF1897" s="93">
        <f t="shared" ca="1" si="3217"/>
        <v>833.3333333333336</v>
      </c>
      <c r="AG1897" s="93">
        <f t="shared" ca="1" si="3217"/>
        <v>0</v>
      </c>
      <c r="AH1897" s="93">
        <f t="shared" ca="1" si="3217"/>
        <v>0</v>
      </c>
      <c r="AI1897" s="93">
        <f t="shared" ca="1" si="3217"/>
        <v>0</v>
      </c>
      <c r="AJ1897" s="93">
        <f t="shared" ca="1" si="3217"/>
        <v>0</v>
      </c>
      <c r="AK1897" s="93">
        <f t="shared" ca="1" si="3217"/>
        <v>0</v>
      </c>
      <c r="AL1897" s="93">
        <f t="shared" ca="1" si="3217"/>
        <v>0</v>
      </c>
      <c r="AM1897" s="93">
        <f t="shared" ca="1" si="3217"/>
        <v>0</v>
      </c>
      <c r="AN1897" s="93">
        <f t="shared" ca="1" si="3217"/>
        <v>0</v>
      </c>
      <c r="AO1897" s="93">
        <f t="shared" ca="1" si="3217"/>
        <v>0</v>
      </c>
      <c r="AP1897" s="93">
        <f t="shared" ca="1" si="3217"/>
        <v>0</v>
      </c>
      <c r="AQ1897" s="93">
        <f t="shared" ca="1" si="3217"/>
        <v>0</v>
      </c>
      <c r="AR1897" s="93">
        <f t="shared" ca="1" si="3217"/>
        <v>0</v>
      </c>
      <c r="AS1897" s="93">
        <f t="shared" ca="1" si="3217"/>
        <v>0</v>
      </c>
      <c r="AT1897" s="93">
        <f t="shared" ca="1" si="3217"/>
        <v>0</v>
      </c>
      <c r="AU1897" s="93">
        <f t="shared" ca="1" si="3217"/>
        <v>0</v>
      </c>
      <c r="AV1897" s="93">
        <f t="shared" ca="1" si="3217"/>
        <v>0</v>
      </c>
      <c r="AW1897" s="93">
        <f t="shared" ca="1" si="3217"/>
        <v>0</v>
      </c>
      <c r="AX1897" s="93">
        <f t="shared" ca="1" si="3217"/>
        <v>0</v>
      </c>
      <c r="AY1897" s="93">
        <f t="shared" ref="AY1897:CD1897" ca="1" si="3218">SUM(AY1894:AY1896)</f>
        <v>0</v>
      </c>
      <c r="AZ1897" s="93">
        <f t="shared" ca="1" si="3218"/>
        <v>0</v>
      </c>
      <c r="BA1897" s="93">
        <f t="shared" ca="1" si="3218"/>
        <v>0</v>
      </c>
      <c r="BB1897" s="93">
        <f t="shared" ca="1" si="3218"/>
        <v>0</v>
      </c>
      <c r="BC1897" s="93">
        <f t="shared" ca="1" si="3218"/>
        <v>0</v>
      </c>
      <c r="BD1897" s="93">
        <f t="shared" ca="1" si="3218"/>
        <v>0</v>
      </c>
      <c r="BE1897" s="93">
        <f t="shared" ca="1" si="3218"/>
        <v>0</v>
      </c>
      <c r="BF1897" s="93">
        <f t="shared" ca="1" si="3218"/>
        <v>0</v>
      </c>
      <c r="BG1897" s="93">
        <f t="shared" ca="1" si="3218"/>
        <v>0</v>
      </c>
      <c r="BH1897" s="93">
        <f t="shared" ca="1" si="3218"/>
        <v>0</v>
      </c>
      <c r="BI1897" s="93">
        <f t="shared" ca="1" si="3218"/>
        <v>0</v>
      </c>
      <c r="BJ1897" s="93">
        <f t="shared" ca="1" si="3218"/>
        <v>0</v>
      </c>
      <c r="BK1897" s="93">
        <f t="shared" ca="1" si="3218"/>
        <v>0</v>
      </c>
      <c r="BL1897" s="93">
        <f t="shared" ca="1" si="3218"/>
        <v>0</v>
      </c>
      <c r="BM1897" s="93">
        <f t="shared" ca="1" si="3218"/>
        <v>0</v>
      </c>
      <c r="BN1897" s="93">
        <f t="shared" ca="1" si="3218"/>
        <v>0</v>
      </c>
      <c r="BO1897" s="93">
        <f t="shared" ca="1" si="3218"/>
        <v>0</v>
      </c>
      <c r="BP1897" s="93">
        <f t="shared" ca="1" si="3218"/>
        <v>0</v>
      </c>
      <c r="BQ1897" s="93">
        <f t="shared" ca="1" si="3218"/>
        <v>0</v>
      </c>
      <c r="BR1897" s="93">
        <f t="shared" ca="1" si="3218"/>
        <v>0</v>
      </c>
      <c r="BS1897" s="93">
        <f t="shared" ca="1" si="3218"/>
        <v>0</v>
      </c>
      <c r="BT1897" s="93">
        <f t="shared" ca="1" si="3218"/>
        <v>0</v>
      </c>
      <c r="BU1897" s="93">
        <f t="shared" ca="1" si="3218"/>
        <v>0</v>
      </c>
      <c r="BV1897" s="93">
        <f t="shared" ca="1" si="3218"/>
        <v>0</v>
      </c>
      <c r="BW1897" s="93">
        <f t="shared" ca="1" si="3218"/>
        <v>0</v>
      </c>
      <c r="BX1897" s="93">
        <f t="shared" ca="1" si="3218"/>
        <v>0</v>
      </c>
      <c r="BY1897" s="93">
        <f t="shared" ca="1" si="3218"/>
        <v>0</v>
      </c>
      <c r="BZ1897" s="93">
        <f t="shared" ca="1" si="3218"/>
        <v>0</v>
      </c>
      <c r="CA1897" s="93">
        <f t="shared" ca="1" si="3218"/>
        <v>0</v>
      </c>
      <c r="CB1897" s="93">
        <f t="shared" ca="1" si="3218"/>
        <v>0</v>
      </c>
      <c r="CC1897" s="93">
        <f t="shared" ca="1" si="3218"/>
        <v>0</v>
      </c>
      <c r="CD1897" s="93">
        <f t="shared" ca="1" si="3218"/>
        <v>0</v>
      </c>
      <c r="CE1897" s="93">
        <f t="shared" ref="CE1897:CL1897" ca="1" si="3219">SUM(CE1894:CE1896)</f>
        <v>0</v>
      </c>
      <c r="CF1897" s="93">
        <f t="shared" ca="1" si="3219"/>
        <v>0</v>
      </c>
      <c r="CG1897" s="93">
        <f t="shared" ca="1" si="3219"/>
        <v>0</v>
      </c>
      <c r="CH1897" s="93">
        <f t="shared" ca="1" si="3219"/>
        <v>0</v>
      </c>
      <c r="CI1897" s="93">
        <f t="shared" ca="1" si="3219"/>
        <v>0</v>
      </c>
      <c r="CJ1897" s="93">
        <f t="shared" ca="1" si="3219"/>
        <v>0</v>
      </c>
      <c r="CK1897" s="93">
        <f t="shared" ca="1" si="3219"/>
        <v>0</v>
      </c>
      <c r="CL1897" s="93">
        <f t="shared" ca="1" si="3219"/>
        <v>0</v>
      </c>
      <c r="CN1897" s="80"/>
      <c r="CO1897" s="93">
        <f t="shared" ref="CO1897:DL1897" ca="1" si="3220">SUM(CO1894:CO1896)</f>
        <v>0</v>
      </c>
      <c r="CP1897" s="93">
        <f t="shared" ca="1" si="3220"/>
        <v>0</v>
      </c>
      <c r="CQ1897" s="93">
        <f t="shared" ca="1" si="3220"/>
        <v>0</v>
      </c>
      <c r="CR1897" s="93">
        <f t="shared" ca="1" si="3220"/>
        <v>0</v>
      </c>
      <c r="CS1897" s="93">
        <f t="shared" ca="1" si="3220"/>
        <v>0</v>
      </c>
      <c r="CT1897" s="93">
        <f t="shared" ca="1" si="3220"/>
        <v>0</v>
      </c>
      <c r="CU1897" s="93">
        <f t="shared" ca="1" si="3220"/>
        <v>0</v>
      </c>
      <c r="CV1897" s="93">
        <f t="shared" ca="1" si="3220"/>
        <v>0</v>
      </c>
      <c r="CW1897" s="93">
        <f t="shared" ca="1" si="3220"/>
        <v>0</v>
      </c>
      <c r="CX1897" s="93">
        <f t="shared" ca="1" si="3220"/>
        <v>0</v>
      </c>
      <c r="CY1897" s="93">
        <f t="shared" ca="1" si="3220"/>
        <v>0</v>
      </c>
      <c r="CZ1897" s="93">
        <f t="shared" ca="1" si="3220"/>
        <v>0</v>
      </c>
      <c r="DA1897" s="93">
        <f t="shared" ca="1" si="3220"/>
        <v>0</v>
      </c>
      <c r="DB1897" s="93">
        <f t="shared" ca="1" si="3220"/>
        <v>0</v>
      </c>
      <c r="DC1897" s="93">
        <f t="shared" ca="1" si="3220"/>
        <v>0</v>
      </c>
      <c r="DD1897" s="93">
        <f t="shared" ca="1" si="3220"/>
        <v>0</v>
      </c>
      <c r="DE1897" s="93">
        <f t="shared" ca="1" si="3220"/>
        <v>0</v>
      </c>
      <c r="DF1897" s="93">
        <f t="shared" ca="1" si="3220"/>
        <v>0</v>
      </c>
      <c r="DG1897" s="93">
        <f t="shared" ca="1" si="3220"/>
        <v>0</v>
      </c>
      <c r="DH1897" s="93">
        <f t="shared" ca="1" si="3220"/>
        <v>0</v>
      </c>
      <c r="DI1897" s="93">
        <f t="shared" ca="1" si="3220"/>
        <v>0</v>
      </c>
      <c r="DJ1897" s="93">
        <f t="shared" ca="1" si="3220"/>
        <v>0</v>
      </c>
      <c r="DK1897" s="93">
        <f t="shared" ca="1" si="3220"/>
        <v>0</v>
      </c>
      <c r="DL1897" s="93">
        <f t="shared" ca="1" si="3220"/>
        <v>0</v>
      </c>
    </row>
    <row r="1898" spans="1:116" x14ac:dyDescent="0.4">
      <c r="A1898" s="98"/>
      <c r="B1898" s="59"/>
      <c r="C1898" s="59"/>
      <c r="D1898" t="s">
        <v>427</v>
      </c>
      <c r="E1898" t="str">
        <f t="shared" si="3208"/>
        <v>1898 DTERMY-F</v>
      </c>
      <c r="G1898" s="125"/>
      <c r="R1898"/>
      <c r="S1898" s="62"/>
      <c r="T1898" s="62"/>
      <c r="U1898" s="62"/>
      <c r="V1898" s="62"/>
      <c r="W1898" s="62"/>
      <c r="X1898" s="62"/>
      <c r="Y1898" s="62"/>
      <c r="Z1898" s="62"/>
      <c r="AA1898" s="62"/>
      <c r="AB1898" s="62"/>
      <c r="AC1898" s="62"/>
      <c r="AD1898" s="62"/>
      <c r="AE1898" s="62"/>
      <c r="AF1898" s="62"/>
      <c r="AG1898" s="62"/>
      <c r="AH1898" s="62"/>
      <c r="AI1898" s="62"/>
      <c r="AJ1898" s="62"/>
      <c r="AK1898" s="62"/>
      <c r="AL1898" s="62"/>
      <c r="AM1898" s="62"/>
      <c r="AN1898" s="62"/>
      <c r="AO1898" s="62"/>
      <c r="AP1898" s="62"/>
      <c r="AQ1898" s="62"/>
      <c r="AR1898" s="62"/>
      <c r="AS1898" s="62"/>
      <c r="AT1898" s="62"/>
      <c r="AU1898" s="62"/>
      <c r="AV1898" s="62"/>
      <c r="AW1898" s="62"/>
      <c r="AX1898" s="62"/>
      <c r="AY1898" s="62"/>
      <c r="AZ1898" s="62"/>
      <c r="BA1898" s="62"/>
      <c r="BB1898" s="62"/>
      <c r="BC1898" s="62"/>
      <c r="BD1898" s="62"/>
      <c r="BE1898" s="62"/>
      <c r="BF1898" s="62"/>
      <c r="BG1898" s="62"/>
      <c r="BH1898" s="62"/>
      <c r="BI1898" s="62"/>
      <c r="BJ1898" s="62"/>
      <c r="BK1898" s="62"/>
      <c r="BL1898" s="62"/>
      <c r="BM1898" s="62"/>
      <c r="BN1898" s="62"/>
      <c r="BO1898" s="62"/>
      <c r="BP1898" s="62"/>
      <c r="BQ1898" s="62"/>
      <c r="BR1898" s="62"/>
      <c r="BS1898" s="62"/>
      <c r="BT1898" s="62"/>
      <c r="BU1898" s="62"/>
      <c r="BV1898" s="62"/>
      <c r="BW1898" s="62"/>
      <c r="BX1898" s="62"/>
      <c r="BY1898" s="62"/>
      <c r="BZ1898" s="62"/>
      <c r="CA1898" s="62"/>
      <c r="CB1898" s="62"/>
      <c r="CC1898" s="62"/>
      <c r="CD1898" s="62"/>
      <c r="CE1898" s="62"/>
      <c r="CF1898" s="62"/>
      <c r="CG1898" s="62"/>
      <c r="CH1898" s="62"/>
      <c r="CI1898" s="62"/>
      <c r="CJ1898" s="62"/>
      <c r="CK1898" s="62"/>
      <c r="CL1898" s="62"/>
      <c r="CO1898" s="62"/>
      <c r="CP1898" s="62"/>
      <c r="CQ1898" s="62"/>
      <c r="CR1898" s="62"/>
      <c r="CS1898" s="62"/>
      <c r="CT1898" s="62"/>
      <c r="CU1898" s="62"/>
      <c r="CV1898" s="62"/>
      <c r="CW1898" s="62"/>
      <c r="CX1898" s="62"/>
      <c r="CY1898" s="62"/>
      <c r="CZ1898" s="62"/>
      <c r="DA1898" s="62"/>
      <c r="DB1898" s="62"/>
      <c r="DC1898" s="62"/>
      <c r="DD1898" s="62"/>
      <c r="DE1898" s="62"/>
      <c r="DF1898" s="62"/>
      <c r="DG1898" s="62"/>
      <c r="DH1898" s="62"/>
      <c r="DI1898" s="62"/>
      <c r="DJ1898" s="62"/>
      <c r="DK1898" s="62"/>
      <c r="DL1898" s="62"/>
    </row>
    <row r="1899" spans="1:116" x14ac:dyDescent="0.4">
      <c r="A1899" s="98"/>
      <c r="C1899" t="s">
        <v>228</v>
      </c>
      <c r="D1899" t="s">
        <v>427</v>
      </c>
      <c r="E1899" t="str">
        <f t="shared" si="3208"/>
        <v>1899 DTERMY-F</v>
      </c>
      <c r="G1899" s="126" t="str">
        <f>"Interest expense - "&amp;SUBSTITUTE(G1886,":","")</f>
        <v>Interest expense - Rolling fixed term debt - multiple borrowings w/ annual control</v>
      </c>
      <c r="J1899" s="93">
        <f>SUMIF($5:$5,I$2,1897:1897)</f>
        <v>0</v>
      </c>
      <c r="K1899" s="28">
        <f t="shared" ref="K1899:P1899" ca="1" si="3221">SUMIF($3:$3,K$2,1899:1899)</f>
        <v>-316.66666666666669</v>
      </c>
      <c r="L1899" s="28">
        <f t="shared" ca="1" si="3221"/>
        <v>-41.666666666666679</v>
      </c>
      <c r="M1899" s="28">
        <f t="shared" ca="1" si="3221"/>
        <v>0</v>
      </c>
      <c r="N1899" s="28">
        <f t="shared" ca="1" si="3221"/>
        <v>0</v>
      </c>
      <c r="O1899" s="28">
        <f t="shared" ca="1" si="3221"/>
        <v>0</v>
      </c>
      <c r="P1899" s="28">
        <f t="shared" ca="1" si="3221"/>
        <v>0</v>
      </c>
      <c r="R1899" s="27"/>
      <c r="S1899" s="93">
        <f t="shared" ref="S1899:AX1899" si="3222">-SUM(S1893:S1895)*$H1890/12</f>
        <v>-15.27777777777778</v>
      </c>
      <c r="T1899" s="93">
        <f t="shared" ca="1" si="3222"/>
        <v>-22.222222222222225</v>
      </c>
      <c r="U1899" s="93">
        <f t="shared" ca="1" si="3222"/>
        <v>-29.166666666666671</v>
      </c>
      <c r="V1899" s="93">
        <f t="shared" ca="1" si="3222"/>
        <v>-27.777777777777786</v>
      </c>
      <c r="W1899" s="93">
        <f t="shared" ca="1" si="3222"/>
        <v>-27.777777777777786</v>
      </c>
      <c r="X1899" s="93">
        <f t="shared" ca="1" si="3222"/>
        <v>-27.777777777777786</v>
      </c>
      <c r="Y1899" s="93">
        <f t="shared" ca="1" si="3222"/>
        <v>-27.777777777777786</v>
      </c>
      <c r="Z1899" s="93">
        <f t="shared" ca="1" si="3222"/>
        <v>-27.777777777777786</v>
      </c>
      <c r="AA1899" s="93">
        <f t="shared" ca="1" si="3222"/>
        <v>-27.777777777777786</v>
      </c>
      <c r="AB1899" s="93">
        <f t="shared" ca="1" si="3222"/>
        <v>-27.777777777777786</v>
      </c>
      <c r="AC1899" s="93">
        <f t="shared" ca="1" si="3222"/>
        <v>-27.777777777777786</v>
      </c>
      <c r="AD1899" s="93">
        <f t="shared" ca="1" si="3222"/>
        <v>-27.777777777777786</v>
      </c>
      <c r="AE1899" s="93">
        <f t="shared" ca="1" si="3222"/>
        <v>-20.833333333333339</v>
      </c>
      <c r="AF1899" s="93">
        <f t="shared" ca="1" si="3222"/>
        <v>-13.888888888888893</v>
      </c>
      <c r="AG1899" s="93">
        <f t="shared" ca="1" si="3222"/>
        <v>-6.9444444444444473</v>
      </c>
      <c r="AH1899" s="93">
        <f t="shared" ca="1" si="3222"/>
        <v>0</v>
      </c>
      <c r="AI1899" s="93">
        <f t="shared" ca="1" si="3222"/>
        <v>0</v>
      </c>
      <c r="AJ1899" s="93">
        <f t="shared" ca="1" si="3222"/>
        <v>0</v>
      </c>
      <c r="AK1899" s="93">
        <f t="shared" ca="1" si="3222"/>
        <v>0</v>
      </c>
      <c r="AL1899" s="93">
        <f t="shared" ca="1" si="3222"/>
        <v>0</v>
      </c>
      <c r="AM1899" s="93">
        <f t="shared" ca="1" si="3222"/>
        <v>0</v>
      </c>
      <c r="AN1899" s="93">
        <f t="shared" ca="1" si="3222"/>
        <v>0</v>
      </c>
      <c r="AO1899" s="93">
        <f t="shared" ca="1" si="3222"/>
        <v>0</v>
      </c>
      <c r="AP1899" s="93">
        <f t="shared" ca="1" si="3222"/>
        <v>0</v>
      </c>
      <c r="AQ1899" s="93">
        <f t="shared" ca="1" si="3222"/>
        <v>0</v>
      </c>
      <c r="AR1899" s="93">
        <f t="shared" ca="1" si="3222"/>
        <v>0</v>
      </c>
      <c r="AS1899" s="93">
        <f t="shared" ca="1" si="3222"/>
        <v>0</v>
      </c>
      <c r="AT1899" s="93">
        <f t="shared" ca="1" si="3222"/>
        <v>0</v>
      </c>
      <c r="AU1899" s="93">
        <f t="shared" ca="1" si="3222"/>
        <v>0</v>
      </c>
      <c r="AV1899" s="93">
        <f t="shared" ca="1" si="3222"/>
        <v>0</v>
      </c>
      <c r="AW1899" s="93">
        <f t="shared" ca="1" si="3222"/>
        <v>0</v>
      </c>
      <c r="AX1899" s="93">
        <f t="shared" ca="1" si="3222"/>
        <v>0</v>
      </c>
      <c r="AY1899" s="93">
        <f t="shared" ref="AY1899:CD1899" ca="1" si="3223">-SUM(AY1893:AY1895)*$H1890/12</f>
        <v>0</v>
      </c>
      <c r="AZ1899" s="93">
        <f t="shared" ca="1" si="3223"/>
        <v>0</v>
      </c>
      <c r="BA1899" s="93">
        <f t="shared" ca="1" si="3223"/>
        <v>0</v>
      </c>
      <c r="BB1899" s="93">
        <f t="shared" ca="1" si="3223"/>
        <v>0</v>
      </c>
      <c r="BC1899" s="93">
        <f t="shared" ca="1" si="3223"/>
        <v>0</v>
      </c>
      <c r="BD1899" s="93">
        <f t="shared" ca="1" si="3223"/>
        <v>0</v>
      </c>
      <c r="BE1899" s="93">
        <f t="shared" ca="1" si="3223"/>
        <v>0</v>
      </c>
      <c r="BF1899" s="93">
        <f t="shared" ca="1" si="3223"/>
        <v>0</v>
      </c>
      <c r="BG1899" s="93">
        <f t="shared" ca="1" si="3223"/>
        <v>0</v>
      </c>
      <c r="BH1899" s="93">
        <f t="shared" ca="1" si="3223"/>
        <v>0</v>
      </c>
      <c r="BI1899" s="93">
        <f t="shared" ca="1" si="3223"/>
        <v>0</v>
      </c>
      <c r="BJ1899" s="93">
        <f t="shared" ca="1" si="3223"/>
        <v>0</v>
      </c>
      <c r="BK1899" s="93">
        <f t="shared" ca="1" si="3223"/>
        <v>0</v>
      </c>
      <c r="BL1899" s="93">
        <f t="shared" ca="1" si="3223"/>
        <v>0</v>
      </c>
      <c r="BM1899" s="93">
        <f t="shared" ca="1" si="3223"/>
        <v>0</v>
      </c>
      <c r="BN1899" s="93">
        <f t="shared" ca="1" si="3223"/>
        <v>0</v>
      </c>
      <c r="BO1899" s="93">
        <f t="shared" ca="1" si="3223"/>
        <v>0</v>
      </c>
      <c r="BP1899" s="93">
        <f t="shared" ca="1" si="3223"/>
        <v>0</v>
      </c>
      <c r="BQ1899" s="93">
        <f t="shared" ca="1" si="3223"/>
        <v>0</v>
      </c>
      <c r="BR1899" s="93">
        <f t="shared" ca="1" si="3223"/>
        <v>0</v>
      </c>
      <c r="BS1899" s="93">
        <f t="shared" ca="1" si="3223"/>
        <v>0</v>
      </c>
      <c r="BT1899" s="93">
        <f t="shared" ca="1" si="3223"/>
        <v>0</v>
      </c>
      <c r="BU1899" s="93">
        <f t="shared" ca="1" si="3223"/>
        <v>0</v>
      </c>
      <c r="BV1899" s="93">
        <f t="shared" ca="1" si="3223"/>
        <v>0</v>
      </c>
      <c r="BW1899" s="93">
        <f t="shared" ca="1" si="3223"/>
        <v>0</v>
      </c>
      <c r="BX1899" s="93">
        <f t="shared" ca="1" si="3223"/>
        <v>0</v>
      </c>
      <c r="BY1899" s="93">
        <f t="shared" ca="1" si="3223"/>
        <v>0</v>
      </c>
      <c r="BZ1899" s="93">
        <f t="shared" ca="1" si="3223"/>
        <v>0</v>
      </c>
      <c r="CA1899" s="93">
        <f t="shared" ca="1" si="3223"/>
        <v>0</v>
      </c>
      <c r="CB1899" s="93">
        <f t="shared" ca="1" si="3223"/>
        <v>0</v>
      </c>
      <c r="CC1899" s="93">
        <f t="shared" ca="1" si="3223"/>
        <v>0</v>
      </c>
      <c r="CD1899" s="93">
        <f t="shared" ca="1" si="3223"/>
        <v>0</v>
      </c>
      <c r="CE1899" s="93">
        <f t="shared" ref="CE1899:CL1899" ca="1" si="3224">-SUM(CE1893:CE1895)*$H1890/12</f>
        <v>0</v>
      </c>
      <c r="CF1899" s="93">
        <f t="shared" ca="1" si="3224"/>
        <v>0</v>
      </c>
      <c r="CG1899" s="93">
        <f t="shared" ca="1" si="3224"/>
        <v>0</v>
      </c>
      <c r="CH1899" s="93">
        <f t="shared" ca="1" si="3224"/>
        <v>0</v>
      </c>
      <c r="CI1899" s="93">
        <f t="shared" ca="1" si="3224"/>
        <v>0</v>
      </c>
      <c r="CJ1899" s="93">
        <f t="shared" ca="1" si="3224"/>
        <v>0</v>
      </c>
      <c r="CK1899" s="93">
        <f t="shared" ca="1" si="3224"/>
        <v>0</v>
      </c>
      <c r="CL1899" s="93">
        <f t="shared" ca="1" si="3224"/>
        <v>0</v>
      </c>
      <c r="CN1899" s="93">
        <f>SUMIF($5:$5,CN$2,1897:1897)</f>
        <v>0</v>
      </c>
      <c r="CO1899" s="93">
        <f t="shared" ref="CO1899:CX1899" si="3225">-SUM(CO1893:CO1895)*$H1890/CO$5</f>
        <v>0</v>
      </c>
      <c r="CP1899" s="93">
        <f t="shared" ca="1" si="3225"/>
        <v>0</v>
      </c>
      <c r="CQ1899" s="93">
        <f t="shared" ca="1" si="3225"/>
        <v>0</v>
      </c>
      <c r="CR1899" s="93">
        <f t="shared" ca="1" si="3225"/>
        <v>0</v>
      </c>
      <c r="CS1899" s="93">
        <f t="shared" ca="1" si="3225"/>
        <v>0</v>
      </c>
      <c r="CT1899" s="93">
        <f t="shared" ca="1" si="3225"/>
        <v>0</v>
      </c>
      <c r="CU1899" s="93">
        <f t="shared" ca="1" si="3225"/>
        <v>0</v>
      </c>
      <c r="CV1899" s="93">
        <f t="shared" ca="1" si="3225"/>
        <v>0</v>
      </c>
      <c r="CW1899" s="93">
        <f t="shared" ca="1" si="3225"/>
        <v>0</v>
      </c>
      <c r="CX1899" s="93">
        <f t="shared" ca="1" si="3225"/>
        <v>0</v>
      </c>
      <c r="CY1899" s="93">
        <f ca="1">-SUM(CY1893:CY1895)*$H1890/CL$5</f>
        <v>0</v>
      </c>
      <c r="CZ1899" s="93">
        <f t="shared" ref="CZ1899:DL1899" ca="1" si="3226">-SUM(CZ1893:CZ1895)*$H1890/CZ$5</f>
        <v>0</v>
      </c>
      <c r="DA1899" s="93">
        <f t="shared" ca="1" si="3226"/>
        <v>0</v>
      </c>
      <c r="DB1899" s="93">
        <f t="shared" ca="1" si="3226"/>
        <v>0</v>
      </c>
      <c r="DC1899" s="93">
        <f t="shared" ca="1" si="3226"/>
        <v>0</v>
      </c>
      <c r="DD1899" s="93">
        <f t="shared" ca="1" si="3226"/>
        <v>0</v>
      </c>
      <c r="DE1899" s="93">
        <f t="shared" ca="1" si="3226"/>
        <v>0</v>
      </c>
      <c r="DF1899" s="93">
        <f t="shared" ca="1" si="3226"/>
        <v>0</v>
      </c>
      <c r="DG1899" s="93">
        <f t="shared" ca="1" si="3226"/>
        <v>0</v>
      </c>
      <c r="DH1899" s="93">
        <f t="shared" ca="1" si="3226"/>
        <v>0</v>
      </c>
      <c r="DI1899" s="93">
        <f t="shared" ca="1" si="3226"/>
        <v>0</v>
      </c>
      <c r="DJ1899" s="93">
        <f t="shared" ca="1" si="3226"/>
        <v>0</v>
      </c>
      <c r="DK1899" s="93">
        <f t="shared" ca="1" si="3226"/>
        <v>0</v>
      </c>
      <c r="DL1899" s="93">
        <f t="shared" ca="1" si="3226"/>
        <v>0</v>
      </c>
    </row>
    <row r="1900" spans="1:116" x14ac:dyDescent="0.4">
      <c r="A1900" s="98"/>
      <c r="D1900" t="s">
        <v>427</v>
      </c>
      <c r="E1900" t="str">
        <f t="shared" ref="E1900" si="3227">ROW()&amp;" "&amp;D1900</f>
        <v>1900 DTERMY-F</v>
      </c>
      <c r="G1900" s="126"/>
      <c r="J1900" s="93"/>
      <c r="K1900" s="28"/>
      <c r="L1900" s="28"/>
      <c r="M1900" s="28"/>
      <c r="N1900" s="28"/>
      <c r="O1900" s="28"/>
      <c r="P1900" s="28"/>
      <c r="R1900" s="27"/>
      <c r="S1900" s="93"/>
      <c r="T1900" s="93"/>
      <c r="U1900" s="93"/>
      <c r="V1900" s="93"/>
      <c r="W1900" s="93"/>
      <c r="X1900" s="93"/>
      <c r="Y1900" s="93"/>
      <c r="Z1900" s="93"/>
      <c r="AA1900" s="93"/>
      <c r="AB1900" s="93"/>
      <c r="AC1900" s="93"/>
      <c r="AD1900" s="93"/>
      <c r="AE1900" s="93"/>
      <c r="AF1900" s="93"/>
      <c r="AG1900" s="93"/>
      <c r="AH1900" s="93"/>
      <c r="AI1900" s="93"/>
      <c r="AJ1900" s="93"/>
      <c r="AK1900" s="93"/>
      <c r="AL1900" s="93"/>
      <c r="AM1900" s="93"/>
      <c r="AN1900" s="93"/>
      <c r="AO1900" s="93"/>
      <c r="AP1900" s="93"/>
      <c r="AQ1900" s="93"/>
      <c r="AR1900" s="93"/>
      <c r="AS1900" s="93"/>
      <c r="AT1900" s="93"/>
      <c r="AU1900" s="93"/>
      <c r="AV1900" s="93"/>
      <c r="AW1900" s="93"/>
      <c r="AX1900" s="93"/>
      <c r="AY1900" s="93"/>
      <c r="AZ1900" s="93"/>
      <c r="BA1900" s="93"/>
      <c r="BB1900" s="93"/>
      <c r="BC1900" s="93"/>
      <c r="BD1900" s="93"/>
      <c r="BE1900" s="93"/>
      <c r="BF1900" s="93"/>
      <c r="BG1900" s="93"/>
      <c r="BH1900" s="93"/>
      <c r="BI1900" s="93"/>
      <c r="BJ1900" s="93"/>
      <c r="BK1900" s="93"/>
      <c r="BL1900" s="93"/>
      <c r="BM1900" s="93"/>
      <c r="BN1900" s="93"/>
      <c r="BO1900" s="93"/>
      <c r="BP1900" s="93"/>
      <c r="BQ1900" s="93"/>
      <c r="BR1900" s="93"/>
      <c r="BS1900" s="93"/>
      <c r="BT1900" s="93"/>
      <c r="BU1900" s="93"/>
      <c r="BV1900" s="93"/>
      <c r="BW1900" s="93"/>
      <c r="BX1900" s="93"/>
      <c r="BY1900" s="93"/>
      <c r="BZ1900" s="93"/>
      <c r="CA1900" s="93"/>
      <c r="CB1900" s="93"/>
      <c r="CC1900" s="93"/>
      <c r="CD1900" s="93"/>
      <c r="CE1900" s="93"/>
      <c r="CF1900" s="93"/>
      <c r="CG1900" s="93"/>
      <c r="CH1900" s="93"/>
      <c r="CI1900" s="93"/>
      <c r="CJ1900" s="93"/>
      <c r="CK1900" s="93"/>
      <c r="CL1900" s="93"/>
      <c r="CN1900" s="93"/>
      <c r="CO1900" s="93"/>
      <c r="CP1900" s="93"/>
      <c r="CQ1900" s="93"/>
      <c r="CR1900" s="93"/>
      <c r="CS1900" s="93"/>
      <c r="CT1900" s="93"/>
      <c r="CU1900" s="93"/>
      <c r="CV1900" s="93"/>
      <c r="CW1900" s="93"/>
      <c r="CX1900" s="93"/>
      <c r="CY1900" s="93"/>
      <c r="CZ1900" s="93"/>
      <c r="DA1900" s="93"/>
      <c r="DB1900" s="93"/>
      <c r="DC1900" s="93"/>
      <c r="DD1900" s="93"/>
      <c r="DE1900" s="93"/>
      <c r="DF1900" s="93"/>
      <c r="DG1900" s="93"/>
      <c r="DH1900" s="93"/>
      <c r="DI1900" s="93"/>
      <c r="DJ1900" s="93"/>
      <c r="DK1900" s="93"/>
      <c r="DL1900" s="93"/>
    </row>
    <row r="1901" spans="1:116" x14ac:dyDescent="0.4">
      <c r="B1901" t="s">
        <v>332</v>
      </c>
      <c r="D1901" t="s">
        <v>427</v>
      </c>
      <c r="E1901" s="8" t="str">
        <f t="shared" si="3208"/>
        <v>1901 DTERMY-F</v>
      </c>
      <c r="G1901" s="136" t="str">
        <f>G1878</f>
        <v>(Primary label)</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427</v>
      </c>
      <c r="E1902" s="8" t="str">
        <f t="shared" si="3208"/>
        <v>1902 DTERMY-F</v>
      </c>
      <c r="G1902" s="136" t="str">
        <f>G1879</f>
        <v>primary unit</v>
      </c>
      <c r="H1902" s="27"/>
      <c r="I1902" s="78"/>
      <c r="J1902" s="78"/>
      <c r="K1902" s="33"/>
      <c r="L1902" s="33"/>
      <c r="M1902" s="33"/>
      <c r="N1902" s="33"/>
      <c r="O1902" s="33"/>
      <c r="P1902" s="33"/>
      <c r="R1902" s="33"/>
      <c r="S1902" s="77"/>
      <c r="T1902" s="77"/>
      <c r="U1902" s="77"/>
      <c r="V1902" s="77"/>
      <c r="W1902" s="77"/>
      <c r="X1902" s="77"/>
      <c r="Y1902" s="77"/>
      <c r="Z1902" s="77"/>
      <c r="AA1902" s="77"/>
      <c r="AB1902" s="77"/>
      <c r="AC1902" s="77"/>
      <c r="AD1902" s="77"/>
      <c r="AE1902" s="77"/>
      <c r="AF1902" s="77"/>
      <c r="AG1902" s="77"/>
      <c r="AH1902" s="77"/>
      <c r="AI1902" s="77"/>
      <c r="AJ1902" s="77"/>
      <c r="AK1902" s="77"/>
      <c r="AL1902" s="77"/>
      <c r="AM1902" s="77"/>
      <c r="AN1902" s="77"/>
      <c r="AO1902" s="77"/>
      <c r="AP1902" s="77"/>
      <c r="AQ1902" s="77"/>
      <c r="AR1902" s="77"/>
      <c r="AS1902" s="77"/>
      <c r="AT1902" s="77"/>
      <c r="AU1902" s="77"/>
      <c r="AV1902" s="77"/>
      <c r="AW1902" s="77"/>
      <c r="AX1902" s="77"/>
      <c r="AY1902" s="77"/>
      <c r="AZ1902" s="77"/>
      <c r="BA1902" s="77"/>
      <c r="BB1902" s="77"/>
      <c r="BC1902" s="77"/>
      <c r="BD1902" s="77"/>
      <c r="BE1902" s="77"/>
      <c r="BF1902" s="77"/>
      <c r="BG1902" s="77"/>
      <c r="BH1902" s="77"/>
      <c r="BI1902" s="77"/>
      <c r="BJ1902" s="77"/>
      <c r="BK1902" s="77"/>
      <c r="BL1902" s="77"/>
      <c r="BM1902" s="77"/>
      <c r="BN1902" s="77"/>
      <c r="BO1902" s="77"/>
      <c r="BP1902" s="77"/>
      <c r="BQ1902" s="77"/>
      <c r="BR1902" s="77"/>
      <c r="BS1902" s="77"/>
      <c r="BT1902" s="77"/>
      <c r="BU1902" s="77"/>
      <c r="BV1902" s="77"/>
      <c r="BW1902" s="77"/>
      <c r="BX1902" s="77"/>
      <c r="BY1902" s="77"/>
      <c r="BZ1902" s="77"/>
      <c r="CA1902" s="77"/>
      <c r="CB1902" s="77"/>
      <c r="CC1902" s="77"/>
      <c r="CD1902" s="77"/>
      <c r="CE1902" s="77"/>
      <c r="CF1902" s="77"/>
      <c r="CG1902" s="77"/>
      <c r="CH1902" s="77"/>
      <c r="CI1902" s="77"/>
      <c r="CJ1902" s="77"/>
      <c r="CK1902" s="77"/>
      <c r="CL1902" s="77"/>
      <c r="CN1902" s="78"/>
      <c r="CO1902" s="77"/>
      <c r="CP1902" s="77"/>
      <c r="CQ1902" s="77"/>
      <c r="CR1902" s="77"/>
      <c r="CS1902" s="77"/>
      <c r="CT1902" s="77"/>
      <c r="CU1902" s="77"/>
      <c r="CV1902" s="77"/>
      <c r="CW1902" s="77"/>
      <c r="CX1902" s="77"/>
      <c r="CY1902" s="77"/>
      <c r="CZ1902" s="77"/>
      <c r="DA1902" s="77"/>
      <c r="DB1902" s="77"/>
      <c r="DC1902" s="77"/>
      <c r="DD1902" s="77"/>
      <c r="DE1902" s="77"/>
      <c r="DF1902" s="77"/>
      <c r="DG1902" s="77"/>
      <c r="DH1902" s="77"/>
      <c r="DI1902" s="77"/>
      <c r="DJ1902" s="77"/>
      <c r="DK1902" s="77"/>
      <c r="DL1902" s="77"/>
    </row>
    <row r="1903" spans="1:116" x14ac:dyDescent="0.4">
      <c r="B1903" t="s">
        <v>332</v>
      </c>
      <c r="D1903" t="s">
        <v>427</v>
      </c>
      <c r="E1903" s="8" t="str">
        <f t="shared" si="3208"/>
        <v>1903 DTERMY-F</v>
      </c>
      <c r="G1903" s="136" t="str">
        <f>G1880</f>
        <v>Primary revenue driver</v>
      </c>
      <c r="K1903" s="53"/>
      <c r="L1903" s="53"/>
      <c r="M1903" s="53"/>
      <c r="N1903" s="53"/>
      <c r="O1903" s="53"/>
      <c r="P1903" s="53"/>
      <c r="R1903" s="24"/>
      <c r="S1903" s="179" t="str">
        <f t="shared" ref="S1903:AX1903" si="3228">S1880</f>
        <v>S$16</v>
      </c>
      <c r="T1903" s="179" t="str">
        <f t="shared" si="3228"/>
        <v>T$16</v>
      </c>
      <c r="U1903" s="179" t="str">
        <f t="shared" si="3228"/>
        <v>U$16</v>
      </c>
      <c r="V1903" s="179" t="str">
        <f t="shared" si="3228"/>
        <v>V$16</v>
      </c>
      <c r="W1903" s="179" t="str">
        <f t="shared" si="3228"/>
        <v>W$16</v>
      </c>
      <c r="X1903" s="179" t="str">
        <f t="shared" si="3228"/>
        <v>X$16</v>
      </c>
      <c r="Y1903" s="179" t="str">
        <f t="shared" si="3228"/>
        <v>Y$16</v>
      </c>
      <c r="Z1903" s="179" t="str">
        <f t="shared" si="3228"/>
        <v>Z$16</v>
      </c>
      <c r="AA1903" s="179" t="str">
        <f t="shared" si="3228"/>
        <v>AA$16</v>
      </c>
      <c r="AB1903" s="179" t="str">
        <f t="shared" si="3228"/>
        <v>AB$16</v>
      </c>
      <c r="AC1903" s="179" t="str">
        <f t="shared" si="3228"/>
        <v>AC$16</v>
      </c>
      <c r="AD1903" s="179" t="str">
        <f t="shared" si="3228"/>
        <v>AD$16</v>
      </c>
      <c r="AE1903" s="179" t="str">
        <f t="shared" si="3228"/>
        <v>AE$16</v>
      </c>
      <c r="AF1903" s="179" t="str">
        <f t="shared" si="3228"/>
        <v>AF$16</v>
      </c>
      <c r="AG1903" s="179" t="str">
        <f t="shared" si="3228"/>
        <v>AG$16</v>
      </c>
      <c r="AH1903" s="179" t="str">
        <f t="shared" si="3228"/>
        <v>AH$16</v>
      </c>
      <c r="AI1903" s="179" t="str">
        <f t="shared" si="3228"/>
        <v>AI$16</v>
      </c>
      <c r="AJ1903" s="179" t="str">
        <f t="shared" si="3228"/>
        <v>AJ$16</v>
      </c>
      <c r="AK1903" s="179" t="str">
        <f t="shared" si="3228"/>
        <v>AK$16</v>
      </c>
      <c r="AL1903" s="179" t="str">
        <f t="shared" si="3228"/>
        <v>AL$16</v>
      </c>
      <c r="AM1903" s="179" t="str">
        <f t="shared" si="3228"/>
        <v>AM$16</v>
      </c>
      <c r="AN1903" s="179" t="str">
        <f t="shared" si="3228"/>
        <v>AN$16</v>
      </c>
      <c r="AO1903" s="179" t="str">
        <f t="shared" si="3228"/>
        <v>AO$16</v>
      </c>
      <c r="AP1903" s="179" t="str">
        <f t="shared" si="3228"/>
        <v>AP$16</v>
      </c>
      <c r="AQ1903" s="179" t="str">
        <f t="shared" si="3228"/>
        <v>AQ$16</v>
      </c>
      <c r="AR1903" s="179" t="str">
        <f t="shared" si="3228"/>
        <v>AR$16</v>
      </c>
      <c r="AS1903" s="179" t="str">
        <f t="shared" si="3228"/>
        <v>AS$16</v>
      </c>
      <c r="AT1903" s="179" t="str">
        <f t="shared" si="3228"/>
        <v>AT$16</v>
      </c>
      <c r="AU1903" s="179" t="str">
        <f t="shared" si="3228"/>
        <v>AU$16</v>
      </c>
      <c r="AV1903" s="179" t="str">
        <f t="shared" si="3228"/>
        <v>AV$16</v>
      </c>
      <c r="AW1903" s="179" t="str">
        <f t="shared" si="3228"/>
        <v>AW$16</v>
      </c>
      <c r="AX1903" s="179" t="str">
        <f t="shared" si="3228"/>
        <v>AX$16</v>
      </c>
      <c r="AY1903" s="179" t="str">
        <f t="shared" ref="AY1903:CD1903" si="3229">AY1880</f>
        <v>AY$16</v>
      </c>
      <c r="AZ1903" s="179" t="str">
        <f t="shared" si="3229"/>
        <v>AZ$16</v>
      </c>
      <c r="BA1903" s="179" t="str">
        <f t="shared" si="3229"/>
        <v>BA$16</v>
      </c>
      <c r="BB1903" s="179" t="str">
        <f t="shared" si="3229"/>
        <v>BB$16</v>
      </c>
      <c r="BC1903" s="179" t="str">
        <f t="shared" si="3229"/>
        <v>BC$16</v>
      </c>
      <c r="BD1903" s="179" t="str">
        <f t="shared" si="3229"/>
        <v>BD$16</v>
      </c>
      <c r="BE1903" s="179" t="str">
        <f t="shared" si="3229"/>
        <v>BE$16</v>
      </c>
      <c r="BF1903" s="179" t="str">
        <f t="shared" si="3229"/>
        <v>BF$16</v>
      </c>
      <c r="BG1903" s="179" t="str">
        <f t="shared" si="3229"/>
        <v>BG$16</v>
      </c>
      <c r="BH1903" s="179" t="str">
        <f t="shared" si="3229"/>
        <v>BH$16</v>
      </c>
      <c r="BI1903" s="179" t="str">
        <f t="shared" si="3229"/>
        <v>BI$16</v>
      </c>
      <c r="BJ1903" s="179" t="str">
        <f t="shared" si="3229"/>
        <v>BJ$16</v>
      </c>
      <c r="BK1903" s="179" t="str">
        <f t="shared" si="3229"/>
        <v>BK$16</v>
      </c>
      <c r="BL1903" s="179" t="str">
        <f t="shared" si="3229"/>
        <v>BL$16</v>
      </c>
      <c r="BM1903" s="179" t="str">
        <f t="shared" si="3229"/>
        <v>BM$16</v>
      </c>
      <c r="BN1903" s="179" t="str">
        <f t="shared" si="3229"/>
        <v>BN$16</v>
      </c>
      <c r="BO1903" s="179" t="str">
        <f t="shared" si="3229"/>
        <v>BO$16</v>
      </c>
      <c r="BP1903" s="179" t="str">
        <f t="shared" si="3229"/>
        <v>BP$16</v>
      </c>
      <c r="BQ1903" s="179" t="str">
        <f t="shared" si="3229"/>
        <v>BQ$16</v>
      </c>
      <c r="BR1903" s="179" t="str">
        <f t="shared" si="3229"/>
        <v>BR$16</v>
      </c>
      <c r="BS1903" s="179" t="str">
        <f t="shared" si="3229"/>
        <v>BS$16</v>
      </c>
      <c r="BT1903" s="179" t="str">
        <f t="shared" si="3229"/>
        <v>BT$16</v>
      </c>
      <c r="BU1903" s="179" t="str">
        <f t="shared" si="3229"/>
        <v>BU$16</v>
      </c>
      <c r="BV1903" s="179" t="str">
        <f t="shared" si="3229"/>
        <v>BV$16</v>
      </c>
      <c r="BW1903" s="179" t="str">
        <f t="shared" si="3229"/>
        <v>BW$16</v>
      </c>
      <c r="BX1903" s="179" t="str">
        <f t="shared" si="3229"/>
        <v>BX$16</v>
      </c>
      <c r="BY1903" s="179" t="str">
        <f t="shared" si="3229"/>
        <v>BY$16</v>
      </c>
      <c r="BZ1903" s="179" t="str">
        <f t="shared" si="3229"/>
        <v>BZ$16</v>
      </c>
      <c r="CA1903" s="179" t="str">
        <f t="shared" si="3229"/>
        <v>CA$16</v>
      </c>
      <c r="CB1903" s="179" t="str">
        <f t="shared" si="3229"/>
        <v>CB$16</v>
      </c>
      <c r="CC1903" s="179" t="str">
        <f t="shared" si="3229"/>
        <v>CC$16</v>
      </c>
      <c r="CD1903" s="179" t="str">
        <f t="shared" si="3229"/>
        <v>CD$16</v>
      </c>
      <c r="CE1903" s="179" t="str">
        <f t="shared" ref="CE1903:CL1903" si="3230">CE1880</f>
        <v>CE$16</v>
      </c>
      <c r="CF1903" s="179" t="str">
        <f t="shared" si="3230"/>
        <v>CF$16</v>
      </c>
      <c r="CG1903" s="179" t="str">
        <f t="shared" si="3230"/>
        <v>CG$16</v>
      </c>
      <c r="CH1903" s="179" t="str">
        <f t="shared" si="3230"/>
        <v>CH$16</v>
      </c>
      <c r="CI1903" s="179" t="str">
        <f t="shared" si="3230"/>
        <v>CI$16</v>
      </c>
      <c r="CJ1903" s="179" t="str">
        <f t="shared" si="3230"/>
        <v>CJ$16</v>
      </c>
      <c r="CK1903" s="179" t="str">
        <f t="shared" si="3230"/>
        <v>CK$16</v>
      </c>
      <c r="CL1903" s="179" t="str">
        <f t="shared" si="3230"/>
        <v>CL$16</v>
      </c>
      <c r="CO1903" s="179" t="str">
        <f t="shared" ref="CO1903:DL1903" si="3231">CO1880</f>
        <v>CO$16</v>
      </c>
      <c r="CP1903" s="179" t="str">
        <f t="shared" si="3231"/>
        <v>CP$16</v>
      </c>
      <c r="CQ1903" s="179" t="str">
        <f t="shared" si="3231"/>
        <v>CQ$16</v>
      </c>
      <c r="CR1903" s="179" t="str">
        <f t="shared" si="3231"/>
        <v>CR$16</v>
      </c>
      <c r="CS1903" s="179" t="str">
        <f t="shared" si="3231"/>
        <v>CS$16</v>
      </c>
      <c r="CT1903" s="179" t="str">
        <f t="shared" si="3231"/>
        <v>CT$16</v>
      </c>
      <c r="CU1903" s="179" t="str">
        <f t="shared" si="3231"/>
        <v>CU$16</v>
      </c>
      <c r="CV1903" s="179" t="str">
        <f t="shared" si="3231"/>
        <v>CV$16</v>
      </c>
      <c r="CW1903" s="179" t="str">
        <f t="shared" si="3231"/>
        <v>CW$16</v>
      </c>
      <c r="CX1903" s="179" t="str">
        <f t="shared" si="3231"/>
        <v>CX$16</v>
      </c>
      <c r="CY1903" s="179" t="str">
        <f t="shared" si="3231"/>
        <v>CY$16</v>
      </c>
      <c r="CZ1903" s="179" t="str">
        <f t="shared" si="3231"/>
        <v>CZ$16</v>
      </c>
      <c r="DA1903" s="179" t="str">
        <f t="shared" si="3231"/>
        <v>DA$16</v>
      </c>
      <c r="DB1903" s="179" t="str">
        <f t="shared" si="3231"/>
        <v>DB$16</v>
      </c>
      <c r="DC1903" s="179" t="str">
        <f t="shared" si="3231"/>
        <v>DC$16</v>
      </c>
      <c r="DD1903" s="179" t="str">
        <f t="shared" si="3231"/>
        <v>DD$16</v>
      </c>
      <c r="DE1903" s="179" t="str">
        <f t="shared" si="3231"/>
        <v>DE$16</v>
      </c>
      <c r="DF1903" s="179" t="str">
        <f t="shared" si="3231"/>
        <v>DF$16</v>
      </c>
      <c r="DG1903" s="179" t="str">
        <f t="shared" si="3231"/>
        <v>DG$16</v>
      </c>
      <c r="DH1903" s="179" t="str">
        <f t="shared" si="3231"/>
        <v>DH$16</v>
      </c>
      <c r="DI1903" s="179" t="str">
        <f t="shared" si="3231"/>
        <v>DI$16</v>
      </c>
      <c r="DJ1903" s="179" t="str">
        <f t="shared" si="3231"/>
        <v>DJ$16</v>
      </c>
      <c r="DK1903" s="179" t="str">
        <f t="shared" si="3231"/>
        <v>DK$16</v>
      </c>
      <c r="DL1903" s="179" t="str">
        <f t="shared" si="3231"/>
        <v>DL$16</v>
      </c>
    </row>
    <row r="1904" spans="1:116" x14ac:dyDescent="0.4">
      <c r="B1904" t="s">
        <v>332</v>
      </c>
      <c r="D1904" t="s">
        <v>427</v>
      </c>
      <c r="E1904" s="8" t="str">
        <f t="shared" si="3208"/>
        <v>1904 DTERMY-F</v>
      </c>
      <c r="G1904" s="136" t="str">
        <f>G1881</f>
        <v>Primary volume driver</v>
      </c>
      <c r="H1904" s="12"/>
      <c r="I1904" s="60"/>
      <c r="J1904" s="60"/>
      <c r="K1904" s="15"/>
      <c r="L1904" s="15"/>
      <c r="M1904" s="15"/>
      <c r="N1904" s="15"/>
      <c r="O1904" s="15"/>
      <c r="P1904" s="15"/>
      <c r="R1904" s="15"/>
      <c r="S1904" s="179" t="str">
        <f t="shared" ref="S1904:AX1904" si="3232">S1881</f>
        <v>S$17</v>
      </c>
      <c r="T1904" s="179" t="str">
        <f t="shared" si="3232"/>
        <v>T$17</v>
      </c>
      <c r="U1904" s="179" t="str">
        <f t="shared" si="3232"/>
        <v>U$17</v>
      </c>
      <c r="V1904" s="179" t="str">
        <f t="shared" si="3232"/>
        <v>V$17</v>
      </c>
      <c r="W1904" s="179" t="str">
        <f t="shared" si="3232"/>
        <v>W$17</v>
      </c>
      <c r="X1904" s="179" t="str">
        <f t="shared" si="3232"/>
        <v>X$17</v>
      </c>
      <c r="Y1904" s="179" t="str">
        <f t="shared" si="3232"/>
        <v>Y$17</v>
      </c>
      <c r="Z1904" s="179" t="str">
        <f t="shared" si="3232"/>
        <v>Z$17</v>
      </c>
      <c r="AA1904" s="179" t="str">
        <f t="shared" si="3232"/>
        <v>AA$17</v>
      </c>
      <c r="AB1904" s="179" t="str">
        <f t="shared" si="3232"/>
        <v>AB$17</v>
      </c>
      <c r="AC1904" s="179" t="str">
        <f t="shared" si="3232"/>
        <v>AC$17</v>
      </c>
      <c r="AD1904" s="179" t="str">
        <f t="shared" si="3232"/>
        <v>AD$17</v>
      </c>
      <c r="AE1904" s="179" t="str">
        <f t="shared" si="3232"/>
        <v>AE$17</v>
      </c>
      <c r="AF1904" s="179" t="str">
        <f t="shared" si="3232"/>
        <v>AF$17</v>
      </c>
      <c r="AG1904" s="179" t="str">
        <f t="shared" si="3232"/>
        <v>AG$17</v>
      </c>
      <c r="AH1904" s="179" t="str">
        <f t="shared" si="3232"/>
        <v>AH$17</v>
      </c>
      <c r="AI1904" s="179" t="str">
        <f t="shared" si="3232"/>
        <v>AI$17</v>
      </c>
      <c r="AJ1904" s="179" t="str">
        <f t="shared" si="3232"/>
        <v>AJ$17</v>
      </c>
      <c r="AK1904" s="179" t="str">
        <f t="shared" si="3232"/>
        <v>AK$17</v>
      </c>
      <c r="AL1904" s="179" t="str">
        <f t="shared" si="3232"/>
        <v>AL$17</v>
      </c>
      <c r="AM1904" s="179" t="str">
        <f t="shared" si="3232"/>
        <v>AM$17</v>
      </c>
      <c r="AN1904" s="179" t="str">
        <f t="shared" si="3232"/>
        <v>AN$17</v>
      </c>
      <c r="AO1904" s="179" t="str">
        <f t="shared" si="3232"/>
        <v>AO$17</v>
      </c>
      <c r="AP1904" s="179" t="str">
        <f t="shared" si="3232"/>
        <v>AP$17</v>
      </c>
      <c r="AQ1904" s="179" t="str">
        <f t="shared" si="3232"/>
        <v>AQ$17</v>
      </c>
      <c r="AR1904" s="179" t="str">
        <f t="shared" si="3232"/>
        <v>AR$17</v>
      </c>
      <c r="AS1904" s="179" t="str">
        <f t="shared" si="3232"/>
        <v>AS$17</v>
      </c>
      <c r="AT1904" s="179" t="str">
        <f t="shared" si="3232"/>
        <v>AT$17</v>
      </c>
      <c r="AU1904" s="179" t="str">
        <f t="shared" si="3232"/>
        <v>AU$17</v>
      </c>
      <c r="AV1904" s="179" t="str">
        <f t="shared" si="3232"/>
        <v>AV$17</v>
      </c>
      <c r="AW1904" s="179" t="str">
        <f t="shared" si="3232"/>
        <v>AW$17</v>
      </c>
      <c r="AX1904" s="179" t="str">
        <f t="shared" si="3232"/>
        <v>AX$17</v>
      </c>
      <c r="AY1904" s="179" t="str">
        <f t="shared" ref="AY1904:CD1904" si="3233">AY1881</f>
        <v>AY$17</v>
      </c>
      <c r="AZ1904" s="179" t="str">
        <f t="shared" si="3233"/>
        <v>AZ$17</v>
      </c>
      <c r="BA1904" s="179" t="str">
        <f t="shared" si="3233"/>
        <v>BA$17</v>
      </c>
      <c r="BB1904" s="179" t="str">
        <f t="shared" si="3233"/>
        <v>BB$17</v>
      </c>
      <c r="BC1904" s="179" t="str">
        <f t="shared" si="3233"/>
        <v>BC$17</v>
      </c>
      <c r="BD1904" s="179" t="str">
        <f t="shared" si="3233"/>
        <v>BD$17</v>
      </c>
      <c r="BE1904" s="179" t="str">
        <f t="shared" si="3233"/>
        <v>BE$17</v>
      </c>
      <c r="BF1904" s="179" t="str">
        <f t="shared" si="3233"/>
        <v>BF$17</v>
      </c>
      <c r="BG1904" s="179" t="str">
        <f t="shared" si="3233"/>
        <v>BG$17</v>
      </c>
      <c r="BH1904" s="179" t="str">
        <f t="shared" si="3233"/>
        <v>BH$17</v>
      </c>
      <c r="BI1904" s="179" t="str">
        <f t="shared" si="3233"/>
        <v>BI$17</v>
      </c>
      <c r="BJ1904" s="179" t="str">
        <f t="shared" si="3233"/>
        <v>BJ$17</v>
      </c>
      <c r="BK1904" s="179" t="str">
        <f t="shared" si="3233"/>
        <v>BK$17</v>
      </c>
      <c r="BL1904" s="179" t="str">
        <f t="shared" si="3233"/>
        <v>BL$17</v>
      </c>
      <c r="BM1904" s="179" t="str">
        <f t="shared" si="3233"/>
        <v>BM$17</v>
      </c>
      <c r="BN1904" s="179" t="str">
        <f t="shared" si="3233"/>
        <v>BN$17</v>
      </c>
      <c r="BO1904" s="179" t="str">
        <f t="shared" si="3233"/>
        <v>BO$17</v>
      </c>
      <c r="BP1904" s="179" t="str">
        <f t="shared" si="3233"/>
        <v>BP$17</v>
      </c>
      <c r="BQ1904" s="179" t="str">
        <f t="shared" si="3233"/>
        <v>BQ$17</v>
      </c>
      <c r="BR1904" s="179" t="str">
        <f t="shared" si="3233"/>
        <v>BR$17</v>
      </c>
      <c r="BS1904" s="179" t="str">
        <f t="shared" si="3233"/>
        <v>BS$17</v>
      </c>
      <c r="BT1904" s="179" t="str">
        <f t="shared" si="3233"/>
        <v>BT$17</v>
      </c>
      <c r="BU1904" s="179" t="str">
        <f t="shared" si="3233"/>
        <v>BU$17</v>
      </c>
      <c r="BV1904" s="179" t="str">
        <f t="shared" si="3233"/>
        <v>BV$17</v>
      </c>
      <c r="BW1904" s="179" t="str">
        <f t="shared" si="3233"/>
        <v>BW$17</v>
      </c>
      <c r="BX1904" s="179" t="str">
        <f t="shared" si="3233"/>
        <v>BX$17</v>
      </c>
      <c r="BY1904" s="179" t="str">
        <f t="shared" si="3233"/>
        <v>BY$17</v>
      </c>
      <c r="BZ1904" s="179" t="str">
        <f t="shared" si="3233"/>
        <v>BZ$17</v>
      </c>
      <c r="CA1904" s="179" t="str">
        <f t="shared" si="3233"/>
        <v>CA$17</v>
      </c>
      <c r="CB1904" s="179" t="str">
        <f t="shared" si="3233"/>
        <v>CB$17</v>
      </c>
      <c r="CC1904" s="179" t="str">
        <f t="shared" si="3233"/>
        <v>CC$17</v>
      </c>
      <c r="CD1904" s="179" t="str">
        <f t="shared" si="3233"/>
        <v>CD$17</v>
      </c>
      <c r="CE1904" s="179" t="str">
        <f t="shared" ref="CE1904:CL1904" si="3234">CE1881</f>
        <v>CE$17</v>
      </c>
      <c r="CF1904" s="179" t="str">
        <f t="shared" si="3234"/>
        <v>CF$17</v>
      </c>
      <c r="CG1904" s="179" t="str">
        <f t="shared" si="3234"/>
        <v>CG$17</v>
      </c>
      <c r="CH1904" s="179" t="str">
        <f t="shared" si="3234"/>
        <v>CH$17</v>
      </c>
      <c r="CI1904" s="179" t="str">
        <f t="shared" si="3234"/>
        <v>CI$17</v>
      </c>
      <c r="CJ1904" s="179" t="str">
        <f t="shared" si="3234"/>
        <v>CJ$17</v>
      </c>
      <c r="CK1904" s="179" t="str">
        <f t="shared" si="3234"/>
        <v>CK$17</v>
      </c>
      <c r="CL1904" s="179" t="str">
        <f t="shared" si="3234"/>
        <v>CL$17</v>
      </c>
      <c r="CN1904" s="60"/>
      <c r="CO1904" s="179" t="str">
        <f t="shared" ref="CO1904:DL1904" si="3235">CO1881</f>
        <v>CO$17</v>
      </c>
      <c r="CP1904" s="179" t="str">
        <f t="shared" si="3235"/>
        <v>CP$17</v>
      </c>
      <c r="CQ1904" s="179" t="str">
        <f t="shared" si="3235"/>
        <v>CQ$17</v>
      </c>
      <c r="CR1904" s="179" t="str">
        <f t="shared" si="3235"/>
        <v>CR$17</v>
      </c>
      <c r="CS1904" s="179" t="str">
        <f t="shared" si="3235"/>
        <v>CS$17</v>
      </c>
      <c r="CT1904" s="179" t="str">
        <f t="shared" si="3235"/>
        <v>CT$17</v>
      </c>
      <c r="CU1904" s="179" t="str">
        <f t="shared" si="3235"/>
        <v>CU$17</v>
      </c>
      <c r="CV1904" s="179" t="str">
        <f t="shared" si="3235"/>
        <v>CV$17</v>
      </c>
      <c r="CW1904" s="179" t="str">
        <f t="shared" si="3235"/>
        <v>CW$17</v>
      </c>
      <c r="CX1904" s="179" t="str">
        <f t="shared" si="3235"/>
        <v>CX$17</v>
      </c>
      <c r="CY1904" s="179" t="str">
        <f t="shared" si="3235"/>
        <v>CY$17</v>
      </c>
      <c r="CZ1904" s="179" t="str">
        <f t="shared" si="3235"/>
        <v>CZ$17</v>
      </c>
      <c r="DA1904" s="179" t="str">
        <f t="shared" si="3235"/>
        <v>DA$17</v>
      </c>
      <c r="DB1904" s="179" t="str">
        <f t="shared" si="3235"/>
        <v>DB$17</v>
      </c>
      <c r="DC1904" s="179" t="str">
        <f t="shared" si="3235"/>
        <v>DC$17</v>
      </c>
      <c r="DD1904" s="179" t="str">
        <f t="shared" si="3235"/>
        <v>DD$17</v>
      </c>
      <c r="DE1904" s="179" t="str">
        <f t="shared" si="3235"/>
        <v>DE$17</v>
      </c>
      <c r="DF1904" s="179" t="str">
        <f t="shared" si="3235"/>
        <v>DF$17</v>
      </c>
      <c r="DG1904" s="179" t="str">
        <f t="shared" si="3235"/>
        <v>DG$17</v>
      </c>
      <c r="DH1904" s="179" t="str">
        <f t="shared" si="3235"/>
        <v>DH$17</v>
      </c>
      <c r="DI1904" s="179" t="str">
        <f t="shared" si="3235"/>
        <v>DI$17</v>
      </c>
      <c r="DJ1904" s="179" t="str">
        <f t="shared" si="3235"/>
        <v>DJ$17</v>
      </c>
      <c r="DK1904" s="179" t="str">
        <f t="shared" si="3235"/>
        <v>DK$17</v>
      </c>
      <c r="DL1904" s="179" t="str">
        <f t="shared" si="3235"/>
        <v>DL$17</v>
      </c>
    </row>
    <row r="1905" spans="1:116" x14ac:dyDescent="0.4">
      <c r="B1905" t="s">
        <v>332</v>
      </c>
      <c r="D1905" t="s">
        <v>427</v>
      </c>
      <c r="E1905" s="8" t="str">
        <f t="shared" si="3208"/>
        <v>1905 DTERMY-F</v>
      </c>
      <c r="G1905" s="191" t="str">
        <f>G1886</f>
        <v>Rolling fixed term debt - multiple borrowings w/ annual control:</v>
      </c>
      <c r="H1905" s="12"/>
      <c r="I1905" s="60"/>
      <c r="J1905" s="60"/>
      <c r="K1905" s="15"/>
      <c r="L1905" s="15"/>
      <c r="M1905" s="15"/>
      <c r="N1905" s="15"/>
      <c r="O1905" s="15"/>
      <c r="P1905" s="15"/>
      <c r="R1905" s="15"/>
      <c r="S1905" s="179">
        <f t="shared" ref="S1905:AX1905" si="3236">S1882</f>
        <v>0</v>
      </c>
      <c r="T1905" s="179">
        <f t="shared" si="3236"/>
        <v>0</v>
      </c>
      <c r="U1905" s="179">
        <f t="shared" si="3236"/>
        <v>0</v>
      </c>
      <c r="V1905" s="179">
        <f t="shared" si="3236"/>
        <v>0</v>
      </c>
      <c r="W1905" s="179">
        <f t="shared" si="3236"/>
        <v>0</v>
      </c>
      <c r="X1905" s="179">
        <f t="shared" si="3236"/>
        <v>0</v>
      </c>
      <c r="Y1905" s="179">
        <f t="shared" si="3236"/>
        <v>0</v>
      </c>
      <c r="Z1905" s="179">
        <f t="shared" si="3236"/>
        <v>0</v>
      </c>
      <c r="AA1905" s="179">
        <f t="shared" si="3236"/>
        <v>0</v>
      </c>
      <c r="AB1905" s="179">
        <f t="shared" si="3236"/>
        <v>0</v>
      </c>
      <c r="AC1905" s="179">
        <f t="shared" si="3236"/>
        <v>0</v>
      </c>
      <c r="AD1905" s="179">
        <f t="shared" si="3236"/>
        <v>0</v>
      </c>
      <c r="AE1905" s="179">
        <f t="shared" si="3236"/>
        <v>0</v>
      </c>
      <c r="AF1905" s="179">
        <f t="shared" si="3236"/>
        <v>0</v>
      </c>
      <c r="AG1905" s="179">
        <f t="shared" si="3236"/>
        <v>0</v>
      </c>
      <c r="AH1905" s="179">
        <f t="shared" si="3236"/>
        <v>0</v>
      </c>
      <c r="AI1905" s="179">
        <f t="shared" si="3236"/>
        <v>0</v>
      </c>
      <c r="AJ1905" s="179">
        <f t="shared" si="3236"/>
        <v>0</v>
      </c>
      <c r="AK1905" s="179">
        <f t="shared" si="3236"/>
        <v>0</v>
      </c>
      <c r="AL1905" s="179">
        <f t="shared" si="3236"/>
        <v>0</v>
      </c>
      <c r="AM1905" s="179">
        <f t="shared" si="3236"/>
        <v>0</v>
      </c>
      <c r="AN1905" s="179">
        <f t="shared" si="3236"/>
        <v>0</v>
      </c>
      <c r="AO1905" s="179">
        <f t="shared" si="3236"/>
        <v>0</v>
      </c>
      <c r="AP1905" s="179">
        <f t="shared" si="3236"/>
        <v>0</v>
      </c>
      <c r="AQ1905" s="179">
        <f t="shared" si="3236"/>
        <v>0</v>
      </c>
      <c r="AR1905" s="179">
        <f t="shared" si="3236"/>
        <v>0</v>
      </c>
      <c r="AS1905" s="179">
        <f t="shared" si="3236"/>
        <v>0</v>
      </c>
      <c r="AT1905" s="179">
        <f t="shared" si="3236"/>
        <v>0</v>
      </c>
      <c r="AU1905" s="179">
        <f t="shared" si="3236"/>
        <v>0</v>
      </c>
      <c r="AV1905" s="179">
        <f t="shared" si="3236"/>
        <v>0</v>
      </c>
      <c r="AW1905" s="179">
        <f t="shared" si="3236"/>
        <v>0</v>
      </c>
      <c r="AX1905" s="179">
        <f t="shared" si="3236"/>
        <v>0</v>
      </c>
      <c r="AY1905" s="179">
        <f t="shared" ref="AY1905:CD1905" si="3237">AY1882</f>
        <v>0</v>
      </c>
      <c r="AZ1905" s="179">
        <f t="shared" si="3237"/>
        <v>0</v>
      </c>
      <c r="BA1905" s="179">
        <f t="shared" si="3237"/>
        <v>0</v>
      </c>
      <c r="BB1905" s="179">
        <f t="shared" si="3237"/>
        <v>0</v>
      </c>
      <c r="BC1905" s="179">
        <f t="shared" si="3237"/>
        <v>0</v>
      </c>
      <c r="BD1905" s="179">
        <f t="shared" si="3237"/>
        <v>0</v>
      </c>
      <c r="BE1905" s="179">
        <f t="shared" si="3237"/>
        <v>0</v>
      </c>
      <c r="BF1905" s="179">
        <f t="shared" si="3237"/>
        <v>0</v>
      </c>
      <c r="BG1905" s="179">
        <f t="shared" si="3237"/>
        <v>0</v>
      </c>
      <c r="BH1905" s="179">
        <f t="shared" si="3237"/>
        <v>0</v>
      </c>
      <c r="BI1905" s="179">
        <f t="shared" si="3237"/>
        <v>0</v>
      </c>
      <c r="BJ1905" s="179">
        <f t="shared" si="3237"/>
        <v>0</v>
      </c>
      <c r="BK1905" s="179">
        <f t="shared" si="3237"/>
        <v>0</v>
      </c>
      <c r="BL1905" s="179">
        <f t="shared" si="3237"/>
        <v>0</v>
      </c>
      <c r="BM1905" s="179">
        <f t="shared" si="3237"/>
        <v>0</v>
      </c>
      <c r="BN1905" s="179">
        <f t="shared" si="3237"/>
        <v>0</v>
      </c>
      <c r="BO1905" s="179">
        <f t="shared" si="3237"/>
        <v>0</v>
      </c>
      <c r="BP1905" s="179">
        <f t="shared" si="3237"/>
        <v>0</v>
      </c>
      <c r="BQ1905" s="179">
        <f t="shared" si="3237"/>
        <v>0</v>
      </c>
      <c r="BR1905" s="179">
        <f t="shared" si="3237"/>
        <v>0</v>
      </c>
      <c r="BS1905" s="179">
        <f t="shared" si="3237"/>
        <v>0</v>
      </c>
      <c r="BT1905" s="179">
        <f t="shared" si="3237"/>
        <v>0</v>
      </c>
      <c r="BU1905" s="179">
        <f t="shared" si="3237"/>
        <v>0</v>
      </c>
      <c r="BV1905" s="179">
        <f t="shared" si="3237"/>
        <v>0</v>
      </c>
      <c r="BW1905" s="179">
        <f t="shared" si="3237"/>
        <v>0</v>
      </c>
      <c r="BX1905" s="179">
        <f t="shared" si="3237"/>
        <v>0</v>
      </c>
      <c r="BY1905" s="179">
        <f t="shared" si="3237"/>
        <v>0</v>
      </c>
      <c r="BZ1905" s="179">
        <f t="shared" si="3237"/>
        <v>0</v>
      </c>
      <c r="CA1905" s="179">
        <f t="shared" si="3237"/>
        <v>0</v>
      </c>
      <c r="CB1905" s="179">
        <f t="shared" si="3237"/>
        <v>0</v>
      </c>
      <c r="CC1905" s="179">
        <f t="shared" si="3237"/>
        <v>0</v>
      </c>
      <c r="CD1905" s="179">
        <f t="shared" si="3237"/>
        <v>0</v>
      </c>
      <c r="CE1905" s="179">
        <f t="shared" ref="CE1905:CL1905" si="3238">CE1882</f>
        <v>0</v>
      </c>
      <c r="CF1905" s="179">
        <f t="shared" si="3238"/>
        <v>0</v>
      </c>
      <c r="CG1905" s="179">
        <f t="shared" si="3238"/>
        <v>0</v>
      </c>
      <c r="CH1905" s="179">
        <f t="shared" si="3238"/>
        <v>0</v>
      </c>
      <c r="CI1905" s="179">
        <f t="shared" si="3238"/>
        <v>0</v>
      </c>
      <c r="CJ1905" s="179">
        <f t="shared" si="3238"/>
        <v>0</v>
      </c>
      <c r="CK1905" s="179">
        <f t="shared" si="3238"/>
        <v>0</v>
      </c>
      <c r="CL1905" s="179">
        <f t="shared" si="3238"/>
        <v>0</v>
      </c>
      <c r="CN1905" s="60"/>
      <c r="CO1905" s="179">
        <f t="shared" ref="CO1905:DL1905" si="3239">CO1882</f>
        <v>0</v>
      </c>
      <c r="CP1905" s="179">
        <f t="shared" si="3239"/>
        <v>0</v>
      </c>
      <c r="CQ1905" s="179">
        <f t="shared" si="3239"/>
        <v>0</v>
      </c>
      <c r="CR1905" s="179">
        <f t="shared" si="3239"/>
        <v>0</v>
      </c>
      <c r="CS1905" s="179">
        <f t="shared" si="3239"/>
        <v>0</v>
      </c>
      <c r="CT1905" s="179">
        <f t="shared" si="3239"/>
        <v>0</v>
      </c>
      <c r="CU1905" s="179">
        <f t="shared" si="3239"/>
        <v>0</v>
      </c>
      <c r="CV1905" s="179">
        <f t="shared" si="3239"/>
        <v>0</v>
      </c>
      <c r="CW1905" s="179">
        <f t="shared" si="3239"/>
        <v>0</v>
      </c>
      <c r="CX1905" s="179">
        <f t="shared" si="3239"/>
        <v>0</v>
      </c>
      <c r="CY1905" s="179">
        <f t="shared" si="3239"/>
        <v>0</v>
      </c>
      <c r="CZ1905" s="179">
        <f t="shared" si="3239"/>
        <v>0</v>
      </c>
      <c r="DA1905" s="179">
        <f t="shared" si="3239"/>
        <v>0</v>
      </c>
      <c r="DB1905" s="179">
        <f t="shared" si="3239"/>
        <v>0</v>
      </c>
      <c r="DC1905" s="179">
        <f t="shared" si="3239"/>
        <v>0</v>
      </c>
      <c r="DD1905" s="179">
        <f t="shared" si="3239"/>
        <v>0</v>
      </c>
      <c r="DE1905" s="179">
        <f t="shared" si="3239"/>
        <v>0</v>
      </c>
      <c r="DF1905" s="179">
        <f t="shared" si="3239"/>
        <v>0</v>
      </c>
      <c r="DG1905" s="179">
        <f t="shared" si="3239"/>
        <v>0</v>
      </c>
      <c r="DH1905" s="179">
        <f t="shared" si="3239"/>
        <v>0</v>
      </c>
      <c r="DI1905" s="179">
        <f t="shared" si="3239"/>
        <v>0</v>
      </c>
      <c r="DJ1905" s="179">
        <f t="shared" si="3239"/>
        <v>0</v>
      </c>
      <c r="DK1905" s="179">
        <f t="shared" si="3239"/>
        <v>0</v>
      </c>
      <c r="DL1905" s="179">
        <f t="shared" si="3239"/>
        <v>0</v>
      </c>
    </row>
    <row r="1906" spans="1:116" x14ac:dyDescent="0.4">
      <c r="B1906" t="s">
        <v>332</v>
      </c>
      <c r="D1906" t="s">
        <v>427</v>
      </c>
      <c r="E1906" s="8" t="str">
        <f t="shared" si="3208"/>
        <v>1906 DTERMY-F</v>
      </c>
      <c r="G1906" s="241" t="str">
        <f>IFERROR(SUBSTITUTE(TRIM(MID(G1886, SEARCH("-", G1886) + 1, LEN(G1886))),":",""),"no unit")</f>
        <v>multiple borrowings w/ annual control</v>
      </c>
      <c r="H1906" s="12"/>
      <c r="I1906" s="60"/>
      <c r="J1906" s="60"/>
      <c r="K1906" s="15"/>
      <c r="L1906" s="15"/>
      <c r="M1906" s="15"/>
      <c r="N1906" s="15"/>
      <c r="O1906" s="15"/>
      <c r="P1906" s="15"/>
      <c r="R1906" s="15"/>
      <c r="S1906" s="179"/>
      <c r="T1906" s="179"/>
      <c r="U1906" s="179"/>
      <c r="V1906" s="179"/>
      <c r="W1906" s="179"/>
      <c r="X1906" s="179"/>
      <c r="Y1906" s="179"/>
      <c r="Z1906" s="179"/>
      <c r="AA1906" s="179"/>
      <c r="AB1906" s="179"/>
      <c r="AC1906" s="179"/>
      <c r="AD1906" s="179"/>
      <c r="AE1906" s="179"/>
      <c r="AF1906" s="179"/>
      <c r="AG1906" s="179"/>
      <c r="AH1906" s="179"/>
      <c r="AI1906" s="179"/>
      <c r="AJ1906" s="179"/>
      <c r="AK1906" s="179"/>
      <c r="AL1906" s="179"/>
      <c r="AM1906" s="179"/>
      <c r="AN1906" s="179"/>
      <c r="AO1906" s="179"/>
      <c r="AP1906" s="179"/>
      <c r="AQ1906" s="179"/>
      <c r="AR1906" s="179"/>
      <c r="AS1906" s="179"/>
      <c r="AT1906" s="179"/>
      <c r="AU1906" s="179"/>
      <c r="AV1906" s="179"/>
      <c r="AW1906" s="179"/>
      <c r="AX1906" s="179"/>
      <c r="AY1906" s="179"/>
      <c r="AZ1906" s="179"/>
      <c r="BA1906" s="179"/>
      <c r="BB1906" s="179"/>
      <c r="BC1906" s="179"/>
      <c r="BD1906" s="179"/>
      <c r="BE1906" s="179"/>
      <c r="BF1906" s="179"/>
      <c r="BG1906" s="179"/>
      <c r="BH1906" s="179"/>
      <c r="BI1906" s="179"/>
      <c r="BJ1906" s="179"/>
      <c r="BK1906" s="179"/>
      <c r="BL1906" s="179"/>
      <c r="BM1906" s="179"/>
      <c r="BN1906" s="179"/>
      <c r="BO1906" s="179"/>
      <c r="BP1906" s="179"/>
      <c r="BQ1906" s="179"/>
      <c r="BR1906" s="179"/>
      <c r="BS1906" s="179"/>
      <c r="BT1906" s="179"/>
      <c r="BU1906" s="179"/>
      <c r="BV1906" s="179"/>
      <c r="BW1906" s="179"/>
      <c r="BX1906" s="179"/>
      <c r="BY1906" s="179"/>
      <c r="BZ1906" s="179"/>
      <c r="CA1906" s="179"/>
      <c r="CB1906" s="179"/>
      <c r="CC1906" s="179"/>
      <c r="CD1906" s="179"/>
      <c r="CE1906" s="179"/>
      <c r="CF1906" s="179"/>
      <c r="CG1906" s="179"/>
      <c r="CH1906" s="179"/>
      <c r="CI1906" s="179"/>
      <c r="CJ1906" s="179"/>
      <c r="CK1906" s="179"/>
      <c r="CL1906" s="179"/>
      <c r="CN1906" s="60"/>
      <c r="CO1906" s="179"/>
      <c r="CP1906" s="179"/>
      <c r="CQ1906" s="179"/>
      <c r="CR1906" s="179"/>
      <c r="CS1906" s="179"/>
      <c r="CT1906" s="179"/>
      <c r="CU1906" s="179"/>
      <c r="CV1906" s="179"/>
      <c r="CW1906" s="179"/>
      <c r="CX1906" s="179"/>
      <c r="CY1906" s="179"/>
      <c r="CZ1906" s="179"/>
      <c r="DA1906" s="179"/>
      <c r="DB1906" s="179"/>
      <c r="DC1906" s="179"/>
      <c r="DD1906" s="179"/>
      <c r="DE1906" s="179"/>
      <c r="DF1906" s="179"/>
      <c r="DG1906" s="179"/>
      <c r="DH1906" s="179"/>
      <c r="DI1906" s="179"/>
      <c r="DJ1906" s="179"/>
      <c r="DK1906" s="179"/>
      <c r="DL1906" s="179"/>
    </row>
    <row r="1907" spans="1:116" x14ac:dyDescent="0.4">
      <c r="A1907" s="3"/>
      <c r="B1907" t="s">
        <v>332</v>
      </c>
      <c r="D1907" t="s">
        <v>427</v>
      </c>
      <c r="E1907" s="8" t="str">
        <f t="shared" si="3208"/>
        <v>1907 DTERMY-F</v>
      </c>
      <c r="G1907" s="191" t="str">
        <f>G1884</f>
        <v>Secondary revenue driver</v>
      </c>
      <c r="H1907" s="90"/>
      <c r="I1907" s="213"/>
      <c r="J1907" s="213"/>
      <c r="K1907" s="214"/>
      <c r="L1907" s="214"/>
      <c r="M1907" s="214"/>
      <c r="N1907" s="214"/>
      <c r="O1907" s="214"/>
      <c r="P1907" s="214"/>
      <c r="R1907" s="214"/>
      <c r="S1907" s="4" t="str">
        <f t="shared" ref="S1907:AX1907" si="3240">ADDRESS(ROW(S1897),COLUMN(S1897),2)</f>
        <v>S$1897</v>
      </c>
      <c r="T1907" s="4" t="str">
        <f t="shared" si="3240"/>
        <v>T$1897</v>
      </c>
      <c r="U1907" s="4" t="str">
        <f t="shared" si="3240"/>
        <v>U$1897</v>
      </c>
      <c r="V1907" s="4" t="str">
        <f t="shared" si="3240"/>
        <v>V$1897</v>
      </c>
      <c r="W1907" s="4" t="str">
        <f t="shared" si="3240"/>
        <v>W$1897</v>
      </c>
      <c r="X1907" s="4" t="str">
        <f t="shared" si="3240"/>
        <v>X$1897</v>
      </c>
      <c r="Y1907" s="4" t="str">
        <f t="shared" si="3240"/>
        <v>Y$1897</v>
      </c>
      <c r="Z1907" s="4" t="str">
        <f t="shared" si="3240"/>
        <v>Z$1897</v>
      </c>
      <c r="AA1907" s="4" t="str">
        <f t="shared" si="3240"/>
        <v>AA$1897</v>
      </c>
      <c r="AB1907" s="4" t="str">
        <f t="shared" si="3240"/>
        <v>AB$1897</v>
      </c>
      <c r="AC1907" s="4" t="str">
        <f t="shared" si="3240"/>
        <v>AC$1897</v>
      </c>
      <c r="AD1907" s="4" t="str">
        <f t="shared" si="3240"/>
        <v>AD$1897</v>
      </c>
      <c r="AE1907" s="4" t="str">
        <f t="shared" si="3240"/>
        <v>AE$1897</v>
      </c>
      <c r="AF1907" s="4" t="str">
        <f t="shared" si="3240"/>
        <v>AF$1897</v>
      </c>
      <c r="AG1907" s="4" t="str">
        <f t="shared" si="3240"/>
        <v>AG$1897</v>
      </c>
      <c r="AH1907" s="4" t="str">
        <f t="shared" si="3240"/>
        <v>AH$1897</v>
      </c>
      <c r="AI1907" s="4" t="str">
        <f t="shared" si="3240"/>
        <v>AI$1897</v>
      </c>
      <c r="AJ1907" s="4" t="str">
        <f t="shared" si="3240"/>
        <v>AJ$1897</v>
      </c>
      <c r="AK1907" s="4" t="str">
        <f t="shared" si="3240"/>
        <v>AK$1897</v>
      </c>
      <c r="AL1907" s="4" t="str">
        <f t="shared" si="3240"/>
        <v>AL$1897</v>
      </c>
      <c r="AM1907" s="4" t="str">
        <f t="shared" si="3240"/>
        <v>AM$1897</v>
      </c>
      <c r="AN1907" s="4" t="str">
        <f t="shared" si="3240"/>
        <v>AN$1897</v>
      </c>
      <c r="AO1907" s="4" t="str">
        <f t="shared" si="3240"/>
        <v>AO$1897</v>
      </c>
      <c r="AP1907" s="4" t="str">
        <f t="shared" si="3240"/>
        <v>AP$1897</v>
      </c>
      <c r="AQ1907" s="4" t="str">
        <f t="shared" si="3240"/>
        <v>AQ$1897</v>
      </c>
      <c r="AR1907" s="4" t="str">
        <f t="shared" si="3240"/>
        <v>AR$1897</v>
      </c>
      <c r="AS1907" s="4" t="str">
        <f t="shared" si="3240"/>
        <v>AS$1897</v>
      </c>
      <c r="AT1907" s="4" t="str">
        <f t="shared" si="3240"/>
        <v>AT$1897</v>
      </c>
      <c r="AU1907" s="4" t="str">
        <f t="shared" si="3240"/>
        <v>AU$1897</v>
      </c>
      <c r="AV1907" s="4" t="str">
        <f t="shared" si="3240"/>
        <v>AV$1897</v>
      </c>
      <c r="AW1907" s="4" t="str">
        <f t="shared" si="3240"/>
        <v>AW$1897</v>
      </c>
      <c r="AX1907" s="4" t="str">
        <f t="shared" si="3240"/>
        <v>AX$1897</v>
      </c>
      <c r="AY1907" s="4" t="str">
        <f t="shared" ref="AY1907:CD1907" si="3241">ADDRESS(ROW(AY1897),COLUMN(AY1897),2)</f>
        <v>AY$1897</v>
      </c>
      <c r="AZ1907" s="4" t="str">
        <f t="shared" si="3241"/>
        <v>AZ$1897</v>
      </c>
      <c r="BA1907" s="4" t="str">
        <f t="shared" si="3241"/>
        <v>BA$1897</v>
      </c>
      <c r="BB1907" s="4" t="str">
        <f t="shared" si="3241"/>
        <v>BB$1897</v>
      </c>
      <c r="BC1907" s="4" t="str">
        <f t="shared" si="3241"/>
        <v>BC$1897</v>
      </c>
      <c r="BD1907" s="4" t="str">
        <f t="shared" si="3241"/>
        <v>BD$1897</v>
      </c>
      <c r="BE1907" s="4" t="str">
        <f t="shared" si="3241"/>
        <v>BE$1897</v>
      </c>
      <c r="BF1907" s="4" t="str">
        <f t="shared" si="3241"/>
        <v>BF$1897</v>
      </c>
      <c r="BG1907" s="4" t="str">
        <f t="shared" si="3241"/>
        <v>BG$1897</v>
      </c>
      <c r="BH1907" s="4" t="str">
        <f t="shared" si="3241"/>
        <v>BH$1897</v>
      </c>
      <c r="BI1907" s="4" t="str">
        <f t="shared" si="3241"/>
        <v>BI$1897</v>
      </c>
      <c r="BJ1907" s="4" t="str">
        <f t="shared" si="3241"/>
        <v>BJ$1897</v>
      </c>
      <c r="BK1907" s="4" t="str">
        <f t="shared" si="3241"/>
        <v>BK$1897</v>
      </c>
      <c r="BL1907" s="4" t="str">
        <f t="shared" si="3241"/>
        <v>BL$1897</v>
      </c>
      <c r="BM1907" s="4" t="str">
        <f t="shared" si="3241"/>
        <v>BM$1897</v>
      </c>
      <c r="BN1907" s="4" t="str">
        <f t="shared" si="3241"/>
        <v>BN$1897</v>
      </c>
      <c r="BO1907" s="4" t="str">
        <f t="shared" si="3241"/>
        <v>BO$1897</v>
      </c>
      <c r="BP1907" s="4" t="str">
        <f t="shared" si="3241"/>
        <v>BP$1897</v>
      </c>
      <c r="BQ1907" s="4" t="str">
        <f t="shared" si="3241"/>
        <v>BQ$1897</v>
      </c>
      <c r="BR1907" s="4" t="str">
        <f t="shared" si="3241"/>
        <v>BR$1897</v>
      </c>
      <c r="BS1907" s="4" t="str">
        <f t="shared" si="3241"/>
        <v>BS$1897</v>
      </c>
      <c r="BT1907" s="4" t="str">
        <f t="shared" si="3241"/>
        <v>BT$1897</v>
      </c>
      <c r="BU1907" s="4" t="str">
        <f t="shared" si="3241"/>
        <v>BU$1897</v>
      </c>
      <c r="BV1907" s="4" t="str">
        <f t="shared" si="3241"/>
        <v>BV$1897</v>
      </c>
      <c r="BW1907" s="4" t="str">
        <f t="shared" si="3241"/>
        <v>BW$1897</v>
      </c>
      <c r="BX1907" s="4" t="str">
        <f t="shared" si="3241"/>
        <v>BX$1897</v>
      </c>
      <c r="BY1907" s="4" t="str">
        <f t="shared" si="3241"/>
        <v>BY$1897</v>
      </c>
      <c r="BZ1907" s="4" t="str">
        <f t="shared" si="3241"/>
        <v>BZ$1897</v>
      </c>
      <c r="CA1907" s="4" t="str">
        <f t="shared" si="3241"/>
        <v>CA$1897</v>
      </c>
      <c r="CB1907" s="4" t="str">
        <f t="shared" si="3241"/>
        <v>CB$1897</v>
      </c>
      <c r="CC1907" s="4" t="str">
        <f t="shared" si="3241"/>
        <v>CC$1897</v>
      </c>
      <c r="CD1907" s="4" t="str">
        <f t="shared" si="3241"/>
        <v>CD$1897</v>
      </c>
      <c r="CE1907" s="4" t="str">
        <f t="shared" ref="CE1907:CL1907" si="3242">ADDRESS(ROW(CE1897),COLUMN(CE1897),2)</f>
        <v>CE$1897</v>
      </c>
      <c r="CF1907" s="4" t="str">
        <f t="shared" si="3242"/>
        <v>CF$1897</v>
      </c>
      <c r="CG1907" s="4" t="str">
        <f t="shared" si="3242"/>
        <v>CG$1897</v>
      </c>
      <c r="CH1907" s="4" t="str">
        <f t="shared" si="3242"/>
        <v>CH$1897</v>
      </c>
      <c r="CI1907" s="4" t="str">
        <f t="shared" si="3242"/>
        <v>CI$1897</v>
      </c>
      <c r="CJ1907" s="4" t="str">
        <f t="shared" si="3242"/>
        <v>CJ$1897</v>
      </c>
      <c r="CK1907" s="4" t="str">
        <f t="shared" si="3242"/>
        <v>CK$1897</v>
      </c>
      <c r="CL1907" s="4" t="str">
        <f t="shared" si="3242"/>
        <v>CL$1897</v>
      </c>
      <c r="CN1907" s="213"/>
      <c r="CO1907" s="4" t="str">
        <f t="shared" ref="CO1907:DL1907" si="3243">ADDRESS(ROW(CO1897),COLUMN(CO1897),2)</f>
        <v>CO$1897</v>
      </c>
      <c r="CP1907" s="4" t="str">
        <f t="shared" si="3243"/>
        <v>CP$1897</v>
      </c>
      <c r="CQ1907" s="4" t="str">
        <f t="shared" si="3243"/>
        <v>CQ$1897</v>
      </c>
      <c r="CR1907" s="4" t="str">
        <f t="shared" si="3243"/>
        <v>CR$1897</v>
      </c>
      <c r="CS1907" s="4" t="str">
        <f t="shared" si="3243"/>
        <v>CS$1897</v>
      </c>
      <c r="CT1907" s="4" t="str">
        <f t="shared" si="3243"/>
        <v>CT$1897</v>
      </c>
      <c r="CU1907" s="4" t="str">
        <f t="shared" si="3243"/>
        <v>CU$1897</v>
      </c>
      <c r="CV1907" s="4" t="str">
        <f t="shared" si="3243"/>
        <v>CV$1897</v>
      </c>
      <c r="CW1907" s="4" t="str">
        <f t="shared" si="3243"/>
        <v>CW$1897</v>
      </c>
      <c r="CX1907" s="4" t="str">
        <f t="shared" si="3243"/>
        <v>CX$1897</v>
      </c>
      <c r="CY1907" s="4" t="str">
        <f t="shared" si="3243"/>
        <v>CY$1897</v>
      </c>
      <c r="CZ1907" s="4" t="str">
        <f t="shared" si="3243"/>
        <v>CZ$1897</v>
      </c>
      <c r="DA1907" s="4" t="str">
        <f t="shared" si="3243"/>
        <v>DA$1897</v>
      </c>
      <c r="DB1907" s="4" t="str">
        <f t="shared" si="3243"/>
        <v>DB$1897</v>
      </c>
      <c r="DC1907" s="4" t="str">
        <f t="shared" si="3243"/>
        <v>DC$1897</v>
      </c>
      <c r="DD1907" s="4" t="str">
        <f t="shared" si="3243"/>
        <v>DD$1897</v>
      </c>
      <c r="DE1907" s="4" t="str">
        <f t="shared" si="3243"/>
        <v>DE$1897</v>
      </c>
      <c r="DF1907" s="4" t="str">
        <f t="shared" si="3243"/>
        <v>DF$1897</v>
      </c>
      <c r="DG1907" s="4" t="str">
        <f t="shared" si="3243"/>
        <v>DG$1897</v>
      </c>
      <c r="DH1907" s="4" t="str">
        <f t="shared" si="3243"/>
        <v>DH$1897</v>
      </c>
      <c r="DI1907" s="4" t="str">
        <f t="shared" si="3243"/>
        <v>DI$1897</v>
      </c>
      <c r="DJ1907" s="4" t="str">
        <f t="shared" si="3243"/>
        <v>DJ$1897</v>
      </c>
      <c r="DK1907" s="4" t="str">
        <f t="shared" si="3243"/>
        <v>DK$1897</v>
      </c>
      <c r="DL1907" s="4" t="str">
        <f t="shared" si="3243"/>
        <v>DL$1897</v>
      </c>
    </row>
    <row r="1908" spans="1:116" x14ac:dyDescent="0.4">
      <c r="B1908" t="s">
        <v>332</v>
      </c>
      <c r="D1908" t="s">
        <v>427</v>
      </c>
      <c r="E1908" s="8" t="str">
        <f t="shared" si="3208"/>
        <v>1908 DTERMY-F</v>
      </c>
      <c r="G1908" s="136" t="str">
        <f>G1885</f>
        <v>Secondary volume driver</v>
      </c>
      <c r="H1908" s="12"/>
      <c r="I1908" s="60"/>
      <c r="J1908" s="60"/>
      <c r="K1908" s="15"/>
      <c r="L1908" s="15"/>
      <c r="M1908" s="15"/>
      <c r="N1908" s="15"/>
      <c r="O1908" s="15"/>
      <c r="P1908" s="15"/>
      <c r="R1908" s="15"/>
      <c r="S1908" s="179" t="str">
        <f t="shared" ref="S1908:AX1908" si="3244">S1885</f>
        <v>S$19</v>
      </c>
      <c r="T1908" s="179" t="str">
        <f t="shared" si="3244"/>
        <v>T$19</v>
      </c>
      <c r="U1908" s="179" t="str">
        <f t="shared" si="3244"/>
        <v>U$19</v>
      </c>
      <c r="V1908" s="179" t="str">
        <f t="shared" si="3244"/>
        <v>V$19</v>
      </c>
      <c r="W1908" s="179" t="str">
        <f t="shared" si="3244"/>
        <v>W$19</v>
      </c>
      <c r="X1908" s="179" t="str">
        <f t="shared" si="3244"/>
        <v>X$19</v>
      </c>
      <c r="Y1908" s="179" t="str">
        <f t="shared" si="3244"/>
        <v>Y$19</v>
      </c>
      <c r="Z1908" s="179" t="str">
        <f t="shared" si="3244"/>
        <v>Z$19</v>
      </c>
      <c r="AA1908" s="179" t="str">
        <f t="shared" si="3244"/>
        <v>AA$19</v>
      </c>
      <c r="AB1908" s="179" t="str">
        <f t="shared" si="3244"/>
        <v>AB$19</v>
      </c>
      <c r="AC1908" s="179" t="str">
        <f t="shared" si="3244"/>
        <v>AC$19</v>
      </c>
      <c r="AD1908" s="179" t="str">
        <f t="shared" si="3244"/>
        <v>AD$19</v>
      </c>
      <c r="AE1908" s="179" t="str">
        <f t="shared" si="3244"/>
        <v>AE$19</v>
      </c>
      <c r="AF1908" s="179" t="str">
        <f t="shared" si="3244"/>
        <v>AF$19</v>
      </c>
      <c r="AG1908" s="179" t="str">
        <f t="shared" si="3244"/>
        <v>AG$19</v>
      </c>
      <c r="AH1908" s="179" t="str">
        <f t="shared" si="3244"/>
        <v>AH$19</v>
      </c>
      <c r="AI1908" s="179" t="str">
        <f t="shared" si="3244"/>
        <v>AI$19</v>
      </c>
      <c r="AJ1908" s="179" t="str">
        <f t="shared" si="3244"/>
        <v>AJ$19</v>
      </c>
      <c r="AK1908" s="179" t="str">
        <f t="shared" si="3244"/>
        <v>AK$19</v>
      </c>
      <c r="AL1908" s="179" t="str">
        <f t="shared" si="3244"/>
        <v>AL$19</v>
      </c>
      <c r="AM1908" s="179" t="str">
        <f t="shared" si="3244"/>
        <v>AM$19</v>
      </c>
      <c r="AN1908" s="179" t="str">
        <f t="shared" si="3244"/>
        <v>AN$19</v>
      </c>
      <c r="AO1908" s="179" t="str">
        <f t="shared" si="3244"/>
        <v>AO$19</v>
      </c>
      <c r="AP1908" s="179" t="str">
        <f t="shared" si="3244"/>
        <v>AP$19</v>
      </c>
      <c r="AQ1908" s="179" t="str">
        <f t="shared" si="3244"/>
        <v>AQ$19</v>
      </c>
      <c r="AR1908" s="179" t="str">
        <f t="shared" si="3244"/>
        <v>AR$19</v>
      </c>
      <c r="AS1908" s="179" t="str">
        <f t="shared" si="3244"/>
        <v>AS$19</v>
      </c>
      <c r="AT1908" s="179" t="str">
        <f t="shared" si="3244"/>
        <v>AT$19</v>
      </c>
      <c r="AU1908" s="179" t="str">
        <f t="shared" si="3244"/>
        <v>AU$19</v>
      </c>
      <c r="AV1908" s="179" t="str">
        <f t="shared" si="3244"/>
        <v>AV$19</v>
      </c>
      <c r="AW1908" s="179" t="str">
        <f t="shared" si="3244"/>
        <v>AW$19</v>
      </c>
      <c r="AX1908" s="179" t="str">
        <f t="shared" si="3244"/>
        <v>AX$19</v>
      </c>
      <c r="AY1908" s="179" t="str">
        <f t="shared" ref="AY1908:CD1908" si="3245">AY1885</f>
        <v>AY$19</v>
      </c>
      <c r="AZ1908" s="179" t="str">
        <f t="shared" si="3245"/>
        <v>AZ$19</v>
      </c>
      <c r="BA1908" s="179" t="str">
        <f t="shared" si="3245"/>
        <v>BA$19</v>
      </c>
      <c r="BB1908" s="179" t="str">
        <f t="shared" si="3245"/>
        <v>BB$19</v>
      </c>
      <c r="BC1908" s="179" t="str">
        <f t="shared" si="3245"/>
        <v>BC$19</v>
      </c>
      <c r="BD1908" s="179" t="str">
        <f t="shared" si="3245"/>
        <v>BD$19</v>
      </c>
      <c r="BE1908" s="179" t="str">
        <f t="shared" si="3245"/>
        <v>BE$19</v>
      </c>
      <c r="BF1908" s="179" t="str">
        <f t="shared" si="3245"/>
        <v>BF$19</v>
      </c>
      <c r="BG1908" s="179" t="str">
        <f t="shared" si="3245"/>
        <v>BG$19</v>
      </c>
      <c r="BH1908" s="179" t="str">
        <f t="shared" si="3245"/>
        <v>BH$19</v>
      </c>
      <c r="BI1908" s="179" t="str">
        <f t="shared" si="3245"/>
        <v>BI$19</v>
      </c>
      <c r="BJ1908" s="179" t="str">
        <f t="shared" si="3245"/>
        <v>BJ$19</v>
      </c>
      <c r="BK1908" s="179" t="str">
        <f t="shared" si="3245"/>
        <v>BK$19</v>
      </c>
      <c r="BL1908" s="179" t="str">
        <f t="shared" si="3245"/>
        <v>BL$19</v>
      </c>
      <c r="BM1908" s="179" t="str">
        <f t="shared" si="3245"/>
        <v>BM$19</v>
      </c>
      <c r="BN1908" s="179" t="str">
        <f t="shared" si="3245"/>
        <v>BN$19</v>
      </c>
      <c r="BO1908" s="179" t="str">
        <f t="shared" si="3245"/>
        <v>BO$19</v>
      </c>
      <c r="BP1908" s="179" t="str">
        <f t="shared" si="3245"/>
        <v>BP$19</v>
      </c>
      <c r="BQ1908" s="179" t="str">
        <f t="shared" si="3245"/>
        <v>BQ$19</v>
      </c>
      <c r="BR1908" s="179" t="str">
        <f t="shared" si="3245"/>
        <v>BR$19</v>
      </c>
      <c r="BS1908" s="179" t="str">
        <f t="shared" si="3245"/>
        <v>BS$19</v>
      </c>
      <c r="BT1908" s="179" t="str">
        <f t="shared" si="3245"/>
        <v>BT$19</v>
      </c>
      <c r="BU1908" s="179" t="str">
        <f t="shared" si="3245"/>
        <v>BU$19</v>
      </c>
      <c r="BV1908" s="179" t="str">
        <f t="shared" si="3245"/>
        <v>BV$19</v>
      </c>
      <c r="BW1908" s="179" t="str">
        <f t="shared" si="3245"/>
        <v>BW$19</v>
      </c>
      <c r="BX1908" s="179" t="str">
        <f t="shared" si="3245"/>
        <v>BX$19</v>
      </c>
      <c r="BY1908" s="179" t="str">
        <f t="shared" si="3245"/>
        <v>BY$19</v>
      </c>
      <c r="BZ1908" s="179" t="str">
        <f t="shared" si="3245"/>
        <v>BZ$19</v>
      </c>
      <c r="CA1908" s="179" t="str">
        <f t="shared" si="3245"/>
        <v>CA$19</v>
      </c>
      <c r="CB1908" s="179" t="str">
        <f t="shared" si="3245"/>
        <v>CB$19</v>
      </c>
      <c r="CC1908" s="179" t="str">
        <f t="shared" si="3245"/>
        <v>CC$19</v>
      </c>
      <c r="CD1908" s="179" t="str">
        <f t="shared" si="3245"/>
        <v>CD$19</v>
      </c>
      <c r="CE1908" s="179" t="str">
        <f t="shared" ref="CE1908:CL1908" si="3246">CE1885</f>
        <v>CE$19</v>
      </c>
      <c r="CF1908" s="179" t="str">
        <f t="shared" si="3246"/>
        <v>CF$19</v>
      </c>
      <c r="CG1908" s="179" t="str">
        <f t="shared" si="3246"/>
        <v>CG$19</v>
      </c>
      <c r="CH1908" s="179" t="str">
        <f t="shared" si="3246"/>
        <v>CH$19</v>
      </c>
      <c r="CI1908" s="179" t="str">
        <f t="shared" si="3246"/>
        <v>CI$19</v>
      </c>
      <c r="CJ1908" s="179" t="str">
        <f t="shared" si="3246"/>
        <v>CJ$19</v>
      </c>
      <c r="CK1908" s="179" t="str">
        <f t="shared" si="3246"/>
        <v>CK$19</v>
      </c>
      <c r="CL1908" s="179" t="str">
        <f t="shared" si="3246"/>
        <v>CL$19</v>
      </c>
      <c r="CN1908" s="60"/>
      <c r="CO1908" s="179" t="str">
        <f t="shared" ref="CO1908:DL1908" si="3247">CO1885</f>
        <v>CO$19</v>
      </c>
      <c r="CP1908" s="179" t="str">
        <f t="shared" si="3247"/>
        <v>CP$19</v>
      </c>
      <c r="CQ1908" s="179" t="str">
        <f t="shared" si="3247"/>
        <v>CQ$19</v>
      </c>
      <c r="CR1908" s="179" t="str">
        <f t="shared" si="3247"/>
        <v>CR$19</v>
      </c>
      <c r="CS1908" s="179" t="str">
        <f t="shared" si="3247"/>
        <v>CS$19</v>
      </c>
      <c r="CT1908" s="179" t="str">
        <f t="shared" si="3247"/>
        <v>CT$19</v>
      </c>
      <c r="CU1908" s="179" t="str">
        <f t="shared" si="3247"/>
        <v>CU$19</v>
      </c>
      <c r="CV1908" s="179" t="str">
        <f t="shared" si="3247"/>
        <v>CV$19</v>
      </c>
      <c r="CW1908" s="179" t="str">
        <f t="shared" si="3247"/>
        <v>CW$19</v>
      </c>
      <c r="CX1908" s="179" t="str">
        <f t="shared" si="3247"/>
        <v>CX$19</v>
      </c>
      <c r="CY1908" s="179" t="str">
        <f t="shared" si="3247"/>
        <v>CY$19</v>
      </c>
      <c r="CZ1908" s="179" t="str">
        <f t="shared" si="3247"/>
        <v>CZ$19</v>
      </c>
      <c r="DA1908" s="179" t="str">
        <f t="shared" si="3247"/>
        <v>DA$19</v>
      </c>
      <c r="DB1908" s="179" t="str">
        <f t="shared" si="3247"/>
        <v>DB$19</v>
      </c>
      <c r="DC1908" s="179" t="str">
        <f t="shared" si="3247"/>
        <v>DC$19</v>
      </c>
      <c r="DD1908" s="179" t="str">
        <f t="shared" si="3247"/>
        <v>DD$19</v>
      </c>
      <c r="DE1908" s="179" t="str">
        <f t="shared" si="3247"/>
        <v>DE$19</v>
      </c>
      <c r="DF1908" s="179" t="str">
        <f t="shared" si="3247"/>
        <v>DF$19</v>
      </c>
      <c r="DG1908" s="179" t="str">
        <f t="shared" si="3247"/>
        <v>DG$19</v>
      </c>
      <c r="DH1908" s="179" t="str">
        <f t="shared" si="3247"/>
        <v>DH$19</v>
      </c>
      <c r="DI1908" s="179" t="str">
        <f t="shared" si="3247"/>
        <v>DI$19</v>
      </c>
      <c r="DJ1908" s="179" t="str">
        <f t="shared" si="3247"/>
        <v>DJ$19</v>
      </c>
      <c r="DK1908" s="179" t="str">
        <f t="shared" si="3247"/>
        <v>DK$19</v>
      </c>
      <c r="DL1908" s="179" t="str">
        <f t="shared" si="3247"/>
        <v>DL$19</v>
      </c>
    </row>
    <row r="1909" spans="1:116" x14ac:dyDescent="0.4">
      <c r="E1909" s="8"/>
      <c r="H1909" s="12"/>
      <c r="I1909" s="60"/>
      <c r="J1909" s="60"/>
      <c r="K1909" s="15"/>
      <c r="L1909" s="15"/>
      <c r="M1909" s="15"/>
      <c r="N1909" s="15"/>
      <c r="O1909" s="15"/>
      <c r="P1909" s="15"/>
      <c r="R1909" s="15"/>
      <c r="S1909" s="76"/>
      <c r="T1909" s="76"/>
      <c r="U1909" s="76"/>
      <c r="V1909" s="76"/>
      <c r="W1909" s="76"/>
      <c r="X1909" s="76"/>
      <c r="Y1909" s="76"/>
      <c r="Z1909" s="76"/>
      <c r="AA1909" s="76"/>
      <c r="AB1909" s="76"/>
      <c r="AC1909" s="76"/>
      <c r="AD1909" s="76"/>
      <c r="AE1909" s="76"/>
      <c r="AF1909" s="76"/>
      <c r="AG1909" s="76"/>
      <c r="AH1909" s="76"/>
      <c r="AI1909" s="76"/>
      <c r="AJ1909" s="76"/>
      <c r="AK1909" s="76"/>
      <c r="AL1909" s="76"/>
      <c r="AM1909" s="76"/>
      <c r="AN1909" s="76"/>
      <c r="AO1909" s="76"/>
      <c r="AP1909" s="76"/>
      <c r="AQ1909" s="76"/>
      <c r="AR1909" s="76"/>
      <c r="AS1909" s="76"/>
      <c r="AT1909" s="76"/>
      <c r="AU1909" s="76"/>
      <c r="AV1909" s="76"/>
      <c r="AW1909" s="76"/>
      <c r="AX1909" s="76"/>
      <c r="AY1909" s="76"/>
      <c r="AZ1909" s="76"/>
      <c r="BA1909" s="76"/>
      <c r="BB1909" s="76"/>
      <c r="BC1909" s="76"/>
      <c r="BD1909" s="76"/>
      <c r="BE1909" s="76"/>
      <c r="BF1909" s="76"/>
      <c r="BG1909" s="76"/>
      <c r="BH1909" s="76"/>
      <c r="BI1909" s="76"/>
      <c r="BJ1909" s="76"/>
      <c r="BK1909" s="76"/>
      <c r="BL1909" s="76"/>
      <c r="BM1909" s="76"/>
      <c r="BN1909" s="76"/>
      <c r="BO1909" s="76"/>
      <c r="BP1909" s="76"/>
      <c r="BQ1909" s="76"/>
      <c r="BR1909" s="76"/>
      <c r="BS1909" s="76"/>
      <c r="BT1909" s="76"/>
      <c r="BU1909" s="76"/>
      <c r="BV1909" s="76"/>
      <c r="BW1909" s="76"/>
      <c r="BX1909" s="76"/>
      <c r="BY1909" s="76"/>
      <c r="BZ1909" s="76"/>
      <c r="CA1909" s="76"/>
      <c r="CB1909" s="76"/>
      <c r="CC1909" s="76"/>
      <c r="CD1909" s="76"/>
      <c r="CE1909" s="76"/>
      <c r="CF1909" s="76"/>
      <c r="CG1909" s="76"/>
      <c r="CH1909" s="76"/>
      <c r="CI1909" s="76"/>
      <c r="CJ1909" s="76"/>
      <c r="CK1909" s="76"/>
      <c r="CL1909" s="76"/>
      <c r="CN1909" s="60"/>
      <c r="CO1909" s="76"/>
      <c r="CP1909" s="76"/>
      <c r="CQ1909" s="76"/>
      <c r="CR1909" s="76"/>
      <c r="CS1909" s="76"/>
      <c r="CT1909" s="76"/>
      <c r="CU1909" s="76"/>
      <c r="CV1909" s="76"/>
      <c r="CW1909" s="76"/>
      <c r="CX1909" s="76"/>
      <c r="CY1909" s="76"/>
      <c r="CZ1909" s="76"/>
      <c r="DA1909" s="76"/>
      <c r="DB1909" s="76"/>
      <c r="DC1909" s="76"/>
      <c r="DD1909" s="76"/>
      <c r="DE1909" s="76"/>
      <c r="DF1909" s="76"/>
      <c r="DG1909" s="76"/>
      <c r="DH1909" s="76"/>
      <c r="DI1909" s="76"/>
      <c r="DJ1909" s="76"/>
      <c r="DK1909" s="76"/>
      <c r="DL1909" s="76"/>
    </row>
    <row r="1910" spans="1:116" x14ac:dyDescent="0.4">
      <c r="A1910" s="174"/>
      <c r="E1910" s="8"/>
      <c r="G1910" s="175" t="s">
        <v>490</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492</v>
      </c>
      <c r="H1911" s="174"/>
      <c r="I1911" s="176"/>
      <c r="J1911" s="176"/>
      <c r="K1911" s="197"/>
      <c r="L1911" s="197"/>
      <c r="M1911" s="197"/>
      <c r="N1911" s="197"/>
      <c r="O1911" s="197"/>
      <c r="P1911" s="197"/>
      <c r="R1911" s="198"/>
      <c r="S1911" s="174"/>
      <c r="T1911" s="174"/>
      <c r="U1911" s="174"/>
      <c r="V1911" s="174"/>
      <c r="W1911" s="174"/>
      <c r="X1911" s="174"/>
      <c r="Y1911" s="174"/>
      <c r="Z1911" s="174"/>
      <c r="AA1911" s="174"/>
      <c r="AB1911" s="174"/>
      <c r="AC1911" s="174"/>
      <c r="AD1911" s="174"/>
      <c r="AE1911" s="174"/>
      <c r="AF1911" s="174"/>
      <c r="AG1911" s="174"/>
      <c r="AH1911" s="174"/>
      <c r="AI1911" s="174"/>
      <c r="AJ1911" s="174"/>
      <c r="AK1911" s="174"/>
      <c r="AL1911" s="174"/>
      <c r="AM1911" s="174"/>
      <c r="AN1911" s="174"/>
      <c r="AO1911" s="174"/>
      <c r="AP1911" s="174"/>
      <c r="AQ1911" s="174"/>
      <c r="AR1911" s="174"/>
      <c r="AS1911" s="174"/>
      <c r="AT1911" s="174"/>
      <c r="AU1911" s="174"/>
      <c r="AV1911" s="174"/>
      <c r="AW1911" s="174"/>
      <c r="AX1911" s="174"/>
      <c r="AY1911" s="174"/>
      <c r="AZ1911" s="174"/>
      <c r="BA1911" s="174"/>
      <c r="BB1911" s="174"/>
      <c r="BC1911" s="174"/>
      <c r="BD1911" s="174"/>
      <c r="BE1911" s="174"/>
      <c r="BF1911" s="174"/>
      <c r="BG1911" s="174"/>
      <c r="BH1911" s="174"/>
      <c r="BI1911" s="174"/>
      <c r="BJ1911" s="174"/>
      <c r="BK1911" s="174"/>
      <c r="BL1911" s="174"/>
      <c r="BM1911" s="174"/>
      <c r="BN1911" s="174"/>
      <c r="BO1911" s="174"/>
      <c r="BP1911" s="174"/>
      <c r="BQ1911" s="174"/>
      <c r="BR1911" s="174"/>
      <c r="BS1911" s="174"/>
      <c r="BT1911" s="174"/>
      <c r="BU1911" s="174"/>
      <c r="BV1911" s="174"/>
      <c r="BW1911" s="174"/>
      <c r="BX1911" s="174"/>
      <c r="BY1911" s="174"/>
      <c r="BZ1911" s="174"/>
      <c r="CA1911" s="174"/>
      <c r="CB1911" s="174"/>
      <c r="CC1911" s="174"/>
      <c r="CD1911" s="174"/>
      <c r="CE1911" s="174"/>
      <c r="CF1911" s="174"/>
      <c r="CG1911" s="174"/>
      <c r="CH1911" s="174"/>
      <c r="CI1911" s="174"/>
      <c r="CJ1911" s="174"/>
      <c r="CK1911" s="174"/>
      <c r="CL1911" s="174"/>
      <c r="CN1911" s="176"/>
      <c r="CO1911" s="174"/>
      <c r="CP1911" s="174"/>
      <c r="CQ1911" s="174"/>
      <c r="CR1911" s="174"/>
      <c r="CS1911" s="174"/>
      <c r="CT1911" s="174"/>
      <c r="CU1911" s="174"/>
      <c r="CV1911" s="174"/>
      <c r="CW1911" s="174"/>
      <c r="CX1911" s="174"/>
      <c r="CY1911" s="174"/>
      <c r="CZ1911" s="174"/>
      <c r="DA1911" s="174"/>
      <c r="DB1911" s="174"/>
      <c r="DC1911" s="174"/>
      <c r="DD1911" s="174"/>
      <c r="DE1911" s="174"/>
      <c r="DF1911" s="174"/>
      <c r="DG1911" s="174"/>
      <c r="DH1911" s="174"/>
      <c r="DI1911" s="174"/>
      <c r="DJ1911" s="174"/>
      <c r="DK1911" s="174"/>
      <c r="DL1911" s="174"/>
    </row>
    <row r="1912" spans="1:116" x14ac:dyDescent="0.4">
      <c r="A1912" s="174"/>
      <c r="E1912" s="8"/>
      <c r="G1912" s="175" t="s">
        <v>461</v>
      </c>
      <c r="H1912" s="174"/>
      <c r="I1912" s="176"/>
      <c r="J1912" s="176"/>
      <c r="K1912" s="197"/>
      <c r="L1912" s="197"/>
      <c r="M1912" s="197"/>
      <c r="N1912" s="197"/>
      <c r="O1912" s="197"/>
      <c r="P1912" s="197"/>
      <c r="R1912" s="198"/>
      <c r="S1912" s="199" t="str">
        <f t="shared" ref="S1912:AX1912" si="3248">S$20</f>
        <v>S$16</v>
      </c>
      <c r="T1912" s="199" t="str">
        <f t="shared" si="3248"/>
        <v>T$16</v>
      </c>
      <c r="U1912" s="199" t="str">
        <f t="shared" si="3248"/>
        <v>U$16</v>
      </c>
      <c r="V1912" s="199" t="str">
        <f t="shared" si="3248"/>
        <v>V$16</v>
      </c>
      <c r="W1912" s="199" t="str">
        <f t="shared" si="3248"/>
        <v>W$16</v>
      </c>
      <c r="X1912" s="199" t="str">
        <f t="shared" si="3248"/>
        <v>X$16</v>
      </c>
      <c r="Y1912" s="199" t="str">
        <f t="shared" si="3248"/>
        <v>Y$16</v>
      </c>
      <c r="Z1912" s="199" t="str">
        <f t="shared" si="3248"/>
        <v>Z$16</v>
      </c>
      <c r="AA1912" s="199" t="str">
        <f t="shared" si="3248"/>
        <v>AA$16</v>
      </c>
      <c r="AB1912" s="199" t="str">
        <f t="shared" si="3248"/>
        <v>AB$16</v>
      </c>
      <c r="AC1912" s="199" t="str">
        <f t="shared" si="3248"/>
        <v>AC$16</v>
      </c>
      <c r="AD1912" s="199" t="str">
        <f t="shared" si="3248"/>
        <v>AD$16</v>
      </c>
      <c r="AE1912" s="199" t="str">
        <f t="shared" si="3248"/>
        <v>AE$16</v>
      </c>
      <c r="AF1912" s="199" t="str">
        <f t="shared" si="3248"/>
        <v>AF$16</v>
      </c>
      <c r="AG1912" s="199" t="str">
        <f t="shared" si="3248"/>
        <v>AG$16</v>
      </c>
      <c r="AH1912" s="199" t="str">
        <f t="shared" si="3248"/>
        <v>AH$16</v>
      </c>
      <c r="AI1912" s="199" t="str">
        <f t="shared" si="3248"/>
        <v>AI$16</v>
      </c>
      <c r="AJ1912" s="199" t="str">
        <f t="shared" si="3248"/>
        <v>AJ$16</v>
      </c>
      <c r="AK1912" s="199" t="str">
        <f t="shared" si="3248"/>
        <v>AK$16</v>
      </c>
      <c r="AL1912" s="199" t="str">
        <f t="shared" si="3248"/>
        <v>AL$16</v>
      </c>
      <c r="AM1912" s="199" t="str">
        <f t="shared" si="3248"/>
        <v>AM$16</v>
      </c>
      <c r="AN1912" s="199" t="str">
        <f t="shared" si="3248"/>
        <v>AN$16</v>
      </c>
      <c r="AO1912" s="199" t="str">
        <f t="shared" si="3248"/>
        <v>AO$16</v>
      </c>
      <c r="AP1912" s="199" t="str">
        <f t="shared" si="3248"/>
        <v>AP$16</v>
      </c>
      <c r="AQ1912" s="199" t="str">
        <f t="shared" si="3248"/>
        <v>AQ$16</v>
      </c>
      <c r="AR1912" s="199" t="str">
        <f t="shared" si="3248"/>
        <v>AR$16</v>
      </c>
      <c r="AS1912" s="199" t="str">
        <f t="shared" si="3248"/>
        <v>AS$16</v>
      </c>
      <c r="AT1912" s="199" t="str">
        <f t="shared" si="3248"/>
        <v>AT$16</v>
      </c>
      <c r="AU1912" s="199" t="str">
        <f t="shared" si="3248"/>
        <v>AU$16</v>
      </c>
      <c r="AV1912" s="199" t="str">
        <f t="shared" si="3248"/>
        <v>AV$16</v>
      </c>
      <c r="AW1912" s="199" t="str">
        <f t="shared" si="3248"/>
        <v>AW$16</v>
      </c>
      <c r="AX1912" s="199" t="str">
        <f t="shared" si="3248"/>
        <v>AX$16</v>
      </c>
      <c r="AY1912" s="199" t="str">
        <f t="shared" ref="AY1912:CD1912" si="3249">AY$20</f>
        <v>AY$16</v>
      </c>
      <c r="AZ1912" s="199" t="str">
        <f t="shared" si="3249"/>
        <v>AZ$16</v>
      </c>
      <c r="BA1912" s="199" t="str">
        <f t="shared" si="3249"/>
        <v>BA$16</v>
      </c>
      <c r="BB1912" s="199" t="str">
        <f t="shared" si="3249"/>
        <v>BB$16</v>
      </c>
      <c r="BC1912" s="199" t="str">
        <f t="shared" si="3249"/>
        <v>BC$16</v>
      </c>
      <c r="BD1912" s="199" t="str">
        <f t="shared" si="3249"/>
        <v>BD$16</v>
      </c>
      <c r="BE1912" s="199" t="str">
        <f t="shared" si="3249"/>
        <v>BE$16</v>
      </c>
      <c r="BF1912" s="199" t="str">
        <f t="shared" si="3249"/>
        <v>BF$16</v>
      </c>
      <c r="BG1912" s="199" t="str">
        <f t="shared" si="3249"/>
        <v>BG$16</v>
      </c>
      <c r="BH1912" s="199" t="str">
        <f t="shared" si="3249"/>
        <v>BH$16</v>
      </c>
      <c r="BI1912" s="199" t="str">
        <f t="shared" si="3249"/>
        <v>BI$16</v>
      </c>
      <c r="BJ1912" s="199" t="str">
        <f t="shared" si="3249"/>
        <v>BJ$16</v>
      </c>
      <c r="BK1912" s="199" t="str">
        <f t="shared" si="3249"/>
        <v>BK$16</v>
      </c>
      <c r="BL1912" s="199" t="str">
        <f t="shared" si="3249"/>
        <v>BL$16</v>
      </c>
      <c r="BM1912" s="199" t="str">
        <f t="shared" si="3249"/>
        <v>BM$16</v>
      </c>
      <c r="BN1912" s="199" t="str">
        <f t="shared" si="3249"/>
        <v>BN$16</v>
      </c>
      <c r="BO1912" s="199" t="str">
        <f t="shared" si="3249"/>
        <v>BO$16</v>
      </c>
      <c r="BP1912" s="199" t="str">
        <f t="shared" si="3249"/>
        <v>BP$16</v>
      </c>
      <c r="BQ1912" s="199" t="str">
        <f t="shared" si="3249"/>
        <v>BQ$16</v>
      </c>
      <c r="BR1912" s="199" t="str">
        <f t="shared" si="3249"/>
        <v>BR$16</v>
      </c>
      <c r="BS1912" s="199" t="str">
        <f t="shared" si="3249"/>
        <v>BS$16</v>
      </c>
      <c r="BT1912" s="199" t="str">
        <f t="shared" si="3249"/>
        <v>BT$16</v>
      </c>
      <c r="BU1912" s="199" t="str">
        <f t="shared" si="3249"/>
        <v>BU$16</v>
      </c>
      <c r="BV1912" s="199" t="str">
        <f t="shared" si="3249"/>
        <v>BV$16</v>
      </c>
      <c r="BW1912" s="199" t="str">
        <f t="shared" si="3249"/>
        <v>BW$16</v>
      </c>
      <c r="BX1912" s="199" t="str">
        <f t="shared" si="3249"/>
        <v>BX$16</v>
      </c>
      <c r="BY1912" s="199" t="str">
        <f t="shared" si="3249"/>
        <v>BY$16</v>
      </c>
      <c r="BZ1912" s="199" t="str">
        <f t="shared" si="3249"/>
        <v>BZ$16</v>
      </c>
      <c r="CA1912" s="199" t="str">
        <f t="shared" si="3249"/>
        <v>CA$16</v>
      </c>
      <c r="CB1912" s="199" t="str">
        <f t="shared" si="3249"/>
        <v>CB$16</v>
      </c>
      <c r="CC1912" s="199" t="str">
        <f t="shared" si="3249"/>
        <v>CC$16</v>
      </c>
      <c r="CD1912" s="199" t="str">
        <f t="shared" si="3249"/>
        <v>CD$16</v>
      </c>
      <c r="CE1912" s="199" t="str">
        <f t="shared" ref="CE1912:CL1912" si="3250">CE$20</f>
        <v>CE$16</v>
      </c>
      <c r="CF1912" s="199" t="str">
        <f t="shared" si="3250"/>
        <v>CF$16</v>
      </c>
      <c r="CG1912" s="199" t="str">
        <f t="shared" si="3250"/>
        <v>CG$16</v>
      </c>
      <c r="CH1912" s="199" t="str">
        <f t="shared" si="3250"/>
        <v>CH$16</v>
      </c>
      <c r="CI1912" s="199" t="str">
        <f t="shared" si="3250"/>
        <v>CI$16</v>
      </c>
      <c r="CJ1912" s="199" t="str">
        <f t="shared" si="3250"/>
        <v>CJ$16</v>
      </c>
      <c r="CK1912" s="199" t="str">
        <f t="shared" si="3250"/>
        <v>CK$16</v>
      </c>
      <c r="CL1912" s="199" t="str">
        <f t="shared" si="3250"/>
        <v>CL$16</v>
      </c>
      <c r="CN1912" s="176"/>
      <c r="CO1912" s="199" t="str">
        <f t="shared" ref="CO1912:DL1912" si="3251">CO$20</f>
        <v>CO$16</v>
      </c>
      <c r="CP1912" s="199" t="str">
        <f t="shared" si="3251"/>
        <v>CP$16</v>
      </c>
      <c r="CQ1912" s="199" t="str">
        <f t="shared" si="3251"/>
        <v>CQ$16</v>
      </c>
      <c r="CR1912" s="199" t="str">
        <f t="shared" si="3251"/>
        <v>CR$16</v>
      </c>
      <c r="CS1912" s="199" t="str">
        <f t="shared" si="3251"/>
        <v>CS$16</v>
      </c>
      <c r="CT1912" s="199" t="str">
        <f t="shared" si="3251"/>
        <v>CT$16</v>
      </c>
      <c r="CU1912" s="199" t="str">
        <f t="shared" si="3251"/>
        <v>CU$16</v>
      </c>
      <c r="CV1912" s="199" t="str">
        <f t="shared" si="3251"/>
        <v>CV$16</v>
      </c>
      <c r="CW1912" s="199" t="str">
        <f t="shared" si="3251"/>
        <v>CW$16</v>
      </c>
      <c r="CX1912" s="199" t="str">
        <f t="shared" si="3251"/>
        <v>CX$16</v>
      </c>
      <c r="CY1912" s="199" t="str">
        <f t="shared" si="3251"/>
        <v>CY$16</v>
      </c>
      <c r="CZ1912" s="199" t="str">
        <f t="shared" si="3251"/>
        <v>CZ$16</v>
      </c>
      <c r="DA1912" s="199" t="str">
        <f t="shared" si="3251"/>
        <v>DA$16</v>
      </c>
      <c r="DB1912" s="199" t="str">
        <f t="shared" si="3251"/>
        <v>DB$16</v>
      </c>
      <c r="DC1912" s="199" t="str">
        <f t="shared" si="3251"/>
        <v>DC$16</v>
      </c>
      <c r="DD1912" s="199" t="str">
        <f t="shared" si="3251"/>
        <v>DD$16</v>
      </c>
      <c r="DE1912" s="199" t="str">
        <f t="shared" si="3251"/>
        <v>DE$16</v>
      </c>
      <c r="DF1912" s="199" t="str">
        <f t="shared" si="3251"/>
        <v>DF$16</v>
      </c>
      <c r="DG1912" s="199" t="str">
        <f t="shared" si="3251"/>
        <v>DG$16</v>
      </c>
      <c r="DH1912" s="199" t="str">
        <f t="shared" si="3251"/>
        <v>DH$16</v>
      </c>
      <c r="DI1912" s="199" t="str">
        <f t="shared" si="3251"/>
        <v>DI$16</v>
      </c>
      <c r="DJ1912" s="199" t="str">
        <f t="shared" si="3251"/>
        <v>DJ$16</v>
      </c>
      <c r="DK1912" s="199" t="str">
        <f t="shared" si="3251"/>
        <v>DK$16</v>
      </c>
      <c r="DL1912" s="199" t="str">
        <f t="shared" si="3251"/>
        <v>DL$16</v>
      </c>
    </row>
    <row r="1913" spans="1:116" x14ac:dyDescent="0.4">
      <c r="A1913" s="174"/>
      <c r="E1913" s="8"/>
      <c r="G1913" s="175" t="s">
        <v>462</v>
      </c>
      <c r="H1913" s="200"/>
      <c r="I1913" s="201"/>
      <c r="J1913" s="201"/>
      <c r="K1913" s="202"/>
      <c r="L1913" s="202"/>
      <c r="M1913" s="202"/>
      <c r="N1913" s="202"/>
      <c r="O1913" s="202"/>
      <c r="P1913" s="202"/>
      <c r="R1913" s="202"/>
      <c r="S1913" s="199" t="str">
        <f t="shared" ref="S1913:AX1913" si="3252">S$21</f>
        <v>S$17</v>
      </c>
      <c r="T1913" s="199" t="str">
        <f t="shared" si="3252"/>
        <v>T$17</v>
      </c>
      <c r="U1913" s="199" t="str">
        <f t="shared" si="3252"/>
        <v>U$17</v>
      </c>
      <c r="V1913" s="199" t="str">
        <f t="shared" si="3252"/>
        <v>V$17</v>
      </c>
      <c r="W1913" s="199" t="str">
        <f t="shared" si="3252"/>
        <v>W$17</v>
      </c>
      <c r="X1913" s="199" t="str">
        <f t="shared" si="3252"/>
        <v>X$17</v>
      </c>
      <c r="Y1913" s="199" t="str">
        <f t="shared" si="3252"/>
        <v>Y$17</v>
      </c>
      <c r="Z1913" s="199" t="str">
        <f t="shared" si="3252"/>
        <v>Z$17</v>
      </c>
      <c r="AA1913" s="199" t="str">
        <f t="shared" si="3252"/>
        <v>AA$17</v>
      </c>
      <c r="AB1913" s="199" t="str">
        <f t="shared" si="3252"/>
        <v>AB$17</v>
      </c>
      <c r="AC1913" s="199" t="str">
        <f t="shared" si="3252"/>
        <v>AC$17</v>
      </c>
      <c r="AD1913" s="199" t="str">
        <f t="shared" si="3252"/>
        <v>AD$17</v>
      </c>
      <c r="AE1913" s="199" t="str">
        <f t="shared" si="3252"/>
        <v>AE$17</v>
      </c>
      <c r="AF1913" s="199" t="str">
        <f t="shared" si="3252"/>
        <v>AF$17</v>
      </c>
      <c r="AG1913" s="199" t="str">
        <f t="shared" si="3252"/>
        <v>AG$17</v>
      </c>
      <c r="AH1913" s="199" t="str">
        <f t="shared" si="3252"/>
        <v>AH$17</v>
      </c>
      <c r="AI1913" s="199" t="str">
        <f t="shared" si="3252"/>
        <v>AI$17</v>
      </c>
      <c r="AJ1913" s="199" t="str">
        <f t="shared" si="3252"/>
        <v>AJ$17</v>
      </c>
      <c r="AK1913" s="199" t="str">
        <f t="shared" si="3252"/>
        <v>AK$17</v>
      </c>
      <c r="AL1913" s="199" t="str">
        <f t="shared" si="3252"/>
        <v>AL$17</v>
      </c>
      <c r="AM1913" s="199" t="str">
        <f t="shared" si="3252"/>
        <v>AM$17</v>
      </c>
      <c r="AN1913" s="199" t="str">
        <f t="shared" si="3252"/>
        <v>AN$17</v>
      </c>
      <c r="AO1913" s="199" t="str">
        <f t="shared" si="3252"/>
        <v>AO$17</v>
      </c>
      <c r="AP1913" s="199" t="str">
        <f t="shared" si="3252"/>
        <v>AP$17</v>
      </c>
      <c r="AQ1913" s="199" t="str">
        <f t="shared" si="3252"/>
        <v>AQ$17</v>
      </c>
      <c r="AR1913" s="199" t="str">
        <f t="shared" si="3252"/>
        <v>AR$17</v>
      </c>
      <c r="AS1913" s="199" t="str">
        <f t="shared" si="3252"/>
        <v>AS$17</v>
      </c>
      <c r="AT1913" s="199" t="str">
        <f t="shared" si="3252"/>
        <v>AT$17</v>
      </c>
      <c r="AU1913" s="199" t="str">
        <f t="shared" si="3252"/>
        <v>AU$17</v>
      </c>
      <c r="AV1913" s="199" t="str">
        <f t="shared" si="3252"/>
        <v>AV$17</v>
      </c>
      <c r="AW1913" s="199" t="str">
        <f t="shared" si="3252"/>
        <v>AW$17</v>
      </c>
      <c r="AX1913" s="199" t="str">
        <f t="shared" si="3252"/>
        <v>AX$17</v>
      </c>
      <c r="AY1913" s="199" t="str">
        <f t="shared" ref="AY1913:CD1913" si="3253">AY$21</f>
        <v>AY$17</v>
      </c>
      <c r="AZ1913" s="199" t="str">
        <f t="shared" si="3253"/>
        <v>AZ$17</v>
      </c>
      <c r="BA1913" s="199" t="str">
        <f t="shared" si="3253"/>
        <v>BA$17</v>
      </c>
      <c r="BB1913" s="199" t="str">
        <f t="shared" si="3253"/>
        <v>BB$17</v>
      </c>
      <c r="BC1913" s="199" t="str">
        <f t="shared" si="3253"/>
        <v>BC$17</v>
      </c>
      <c r="BD1913" s="199" t="str">
        <f t="shared" si="3253"/>
        <v>BD$17</v>
      </c>
      <c r="BE1913" s="199" t="str">
        <f t="shared" si="3253"/>
        <v>BE$17</v>
      </c>
      <c r="BF1913" s="199" t="str">
        <f t="shared" si="3253"/>
        <v>BF$17</v>
      </c>
      <c r="BG1913" s="199" t="str">
        <f t="shared" si="3253"/>
        <v>BG$17</v>
      </c>
      <c r="BH1913" s="199" t="str">
        <f t="shared" si="3253"/>
        <v>BH$17</v>
      </c>
      <c r="BI1913" s="199" t="str">
        <f t="shared" si="3253"/>
        <v>BI$17</v>
      </c>
      <c r="BJ1913" s="199" t="str">
        <f t="shared" si="3253"/>
        <v>BJ$17</v>
      </c>
      <c r="BK1913" s="199" t="str">
        <f t="shared" si="3253"/>
        <v>BK$17</v>
      </c>
      <c r="BL1913" s="199" t="str">
        <f t="shared" si="3253"/>
        <v>BL$17</v>
      </c>
      <c r="BM1913" s="199" t="str">
        <f t="shared" si="3253"/>
        <v>BM$17</v>
      </c>
      <c r="BN1913" s="199" t="str">
        <f t="shared" si="3253"/>
        <v>BN$17</v>
      </c>
      <c r="BO1913" s="199" t="str">
        <f t="shared" si="3253"/>
        <v>BO$17</v>
      </c>
      <c r="BP1913" s="199" t="str">
        <f t="shared" si="3253"/>
        <v>BP$17</v>
      </c>
      <c r="BQ1913" s="199" t="str">
        <f t="shared" si="3253"/>
        <v>BQ$17</v>
      </c>
      <c r="BR1913" s="199" t="str">
        <f t="shared" si="3253"/>
        <v>BR$17</v>
      </c>
      <c r="BS1913" s="199" t="str">
        <f t="shared" si="3253"/>
        <v>BS$17</v>
      </c>
      <c r="BT1913" s="199" t="str">
        <f t="shared" si="3253"/>
        <v>BT$17</v>
      </c>
      <c r="BU1913" s="199" t="str">
        <f t="shared" si="3253"/>
        <v>BU$17</v>
      </c>
      <c r="BV1913" s="199" t="str">
        <f t="shared" si="3253"/>
        <v>BV$17</v>
      </c>
      <c r="BW1913" s="199" t="str">
        <f t="shared" si="3253"/>
        <v>BW$17</v>
      </c>
      <c r="BX1913" s="199" t="str">
        <f t="shared" si="3253"/>
        <v>BX$17</v>
      </c>
      <c r="BY1913" s="199" t="str">
        <f t="shared" si="3253"/>
        <v>BY$17</v>
      </c>
      <c r="BZ1913" s="199" t="str">
        <f t="shared" si="3253"/>
        <v>BZ$17</v>
      </c>
      <c r="CA1913" s="199" t="str">
        <f t="shared" si="3253"/>
        <v>CA$17</v>
      </c>
      <c r="CB1913" s="199" t="str">
        <f t="shared" si="3253"/>
        <v>CB$17</v>
      </c>
      <c r="CC1913" s="199" t="str">
        <f t="shared" si="3253"/>
        <v>CC$17</v>
      </c>
      <c r="CD1913" s="199" t="str">
        <f t="shared" si="3253"/>
        <v>CD$17</v>
      </c>
      <c r="CE1913" s="199" t="str">
        <f t="shared" ref="CE1913:CL1913" si="3254">CE$21</f>
        <v>CE$17</v>
      </c>
      <c r="CF1913" s="199" t="str">
        <f t="shared" si="3254"/>
        <v>CF$17</v>
      </c>
      <c r="CG1913" s="199" t="str">
        <f t="shared" si="3254"/>
        <v>CG$17</v>
      </c>
      <c r="CH1913" s="199" t="str">
        <f t="shared" si="3254"/>
        <v>CH$17</v>
      </c>
      <c r="CI1913" s="199" t="str">
        <f t="shared" si="3254"/>
        <v>CI$17</v>
      </c>
      <c r="CJ1913" s="199" t="str">
        <f t="shared" si="3254"/>
        <v>CJ$17</v>
      </c>
      <c r="CK1913" s="199" t="str">
        <f t="shared" si="3254"/>
        <v>CK$17</v>
      </c>
      <c r="CL1913" s="199" t="str">
        <f t="shared" si="3254"/>
        <v>CL$17</v>
      </c>
      <c r="CN1913" s="201"/>
      <c r="CO1913" s="199" t="str">
        <f t="shared" ref="CO1913:DL1913" si="3255">CO$21</f>
        <v>CO$17</v>
      </c>
      <c r="CP1913" s="199" t="str">
        <f t="shared" si="3255"/>
        <v>CP$17</v>
      </c>
      <c r="CQ1913" s="199" t="str">
        <f t="shared" si="3255"/>
        <v>CQ$17</v>
      </c>
      <c r="CR1913" s="199" t="str">
        <f t="shared" si="3255"/>
        <v>CR$17</v>
      </c>
      <c r="CS1913" s="199" t="str">
        <f t="shared" si="3255"/>
        <v>CS$17</v>
      </c>
      <c r="CT1913" s="199" t="str">
        <f t="shared" si="3255"/>
        <v>CT$17</v>
      </c>
      <c r="CU1913" s="199" t="str">
        <f t="shared" si="3255"/>
        <v>CU$17</v>
      </c>
      <c r="CV1913" s="199" t="str">
        <f t="shared" si="3255"/>
        <v>CV$17</v>
      </c>
      <c r="CW1913" s="199" t="str">
        <f t="shared" si="3255"/>
        <v>CW$17</v>
      </c>
      <c r="CX1913" s="199" t="str">
        <f t="shared" si="3255"/>
        <v>CX$17</v>
      </c>
      <c r="CY1913" s="199" t="str">
        <f t="shared" si="3255"/>
        <v>CY$17</v>
      </c>
      <c r="CZ1913" s="199" t="str">
        <f t="shared" si="3255"/>
        <v>CZ$17</v>
      </c>
      <c r="DA1913" s="199" t="str">
        <f t="shared" si="3255"/>
        <v>DA$17</v>
      </c>
      <c r="DB1913" s="199" t="str">
        <f t="shared" si="3255"/>
        <v>DB$17</v>
      </c>
      <c r="DC1913" s="199" t="str">
        <f t="shared" si="3255"/>
        <v>DC$17</v>
      </c>
      <c r="DD1913" s="199" t="str">
        <f t="shared" si="3255"/>
        <v>DD$17</v>
      </c>
      <c r="DE1913" s="199" t="str">
        <f t="shared" si="3255"/>
        <v>DE$17</v>
      </c>
      <c r="DF1913" s="199" t="str">
        <f t="shared" si="3255"/>
        <v>DF$17</v>
      </c>
      <c r="DG1913" s="199" t="str">
        <f t="shared" si="3255"/>
        <v>DG$17</v>
      </c>
      <c r="DH1913" s="199" t="str">
        <f t="shared" si="3255"/>
        <v>DH$17</v>
      </c>
      <c r="DI1913" s="199" t="str">
        <f t="shared" si="3255"/>
        <v>DI$17</v>
      </c>
      <c r="DJ1913" s="199" t="str">
        <f t="shared" si="3255"/>
        <v>DJ$17</v>
      </c>
      <c r="DK1913" s="199" t="str">
        <f t="shared" si="3255"/>
        <v>DK$17</v>
      </c>
      <c r="DL1913" s="199" t="str">
        <f t="shared" si="3255"/>
        <v>DL$17</v>
      </c>
    </row>
    <row r="1914" spans="1:116" x14ac:dyDescent="0.4">
      <c r="A1914" s="174"/>
      <c r="E1914" s="8"/>
      <c r="G1914" s="175" t="s">
        <v>491</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505</v>
      </c>
      <c r="H1915" s="200"/>
      <c r="I1915" s="201"/>
      <c r="J1915" s="201"/>
      <c r="K1915" s="202"/>
      <c r="L1915" s="202"/>
      <c r="M1915" s="202"/>
      <c r="N1915" s="202"/>
      <c r="O1915" s="202"/>
      <c r="P1915" s="202"/>
      <c r="R1915" s="202"/>
      <c r="S1915" s="190"/>
      <c r="T1915" s="190"/>
      <c r="U1915" s="190"/>
      <c r="V1915" s="190"/>
      <c r="W1915" s="190"/>
      <c r="X1915" s="190"/>
      <c r="Y1915" s="190"/>
      <c r="Z1915" s="190"/>
      <c r="AA1915" s="190"/>
      <c r="AB1915" s="190"/>
      <c r="AC1915" s="190"/>
      <c r="AD1915" s="190"/>
      <c r="AE1915" s="190"/>
      <c r="AF1915" s="190"/>
      <c r="AG1915" s="190"/>
      <c r="AH1915" s="190"/>
      <c r="AI1915" s="190"/>
      <c r="AJ1915" s="190"/>
      <c r="AK1915" s="190"/>
      <c r="AL1915" s="190"/>
      <c r="AM1915" s="190"/>
      <c r="AN1915" s="190"/>
      <c r="AO1915" s="190"/>
      <c r="AP1915" s="190"/>
      <c r="AQ1915" s="190"/>
      <c r="AR1915" s="190"/>
      <c r="AS1915" s="190"/>
      <c r="AT1915" s="190"/>
      <c r="AU1915" s="190"/>
      <c r="AV1915" s="190"/>
      <c r="AW1915" s="190"/>
      <c r="AX1915" s="190"/>
      <c r="AY1915" s="190"/>
      <c r="AZ1915" s="190"/>
      <c r="BA1915" s="190"/>
      <c r="BB1915" s="190"/>
      <c r="BC1915" s="190"/>
      <c r="BD1915" s="190"/>
      <c r="BE1915" s="190"/>
      <c r="BF1915" s="190"/>
      <c r="BG1915" s="190"/>
      <c r="BH1915" s="190"/>
      <c r="BI1915" s="190"/>
      <c r="BJ1915" s="190"/>
      <c r="BK1915" s="190"/>
      <c r="BL1915" s="190"/>
      <c r="BM1915" s="190"/>
      <c r="BN1915" s="190"/>
      <c r="BO1915" s="190"/>
      <c r="BP1915" s="190"/>
      <c r="BQ1915" s="190"/>
      <c r="BR1915" s="190"/>
      <c r="BS1915" s="190"/>
      <c r="BT1915" s="190"/>
      <c r="BU1915" s="190"/>
      <c r="BV1915" s="190"/>
      <c r="BW1915" s="190"/>
      <c r="BX1915" s="190"/>
      <c r="BY1915" s="190"/>
      <c r="BZ1915" s="190"/>
      <c r="CA1915" s="190"/>
      <c r="CB1915" s="190"/>
      <c r="CC1915" s="190"/>
      <c r="CD1915" s="190"/>
      <c r="CE1915" s="190"/>
      <c r="CF1915" s="190"/>
      <c r="CG1915" s="190"/>
      <c r="CH1915" s="190"/>
      <c r="CI1915" s="190"/>
      <c r="CJ1915" s="190"/>
      <c r="CK1915" s="190"/>
      <c r="CL1915" s="190"/>
      <c r="CN1915" s="201"/>
      <c r="CO1915" s="190"/>
      <c r="CP1915" s="190"/>
      <c r="CQ1915" s="190"/>
      <c r="CR1915" s="190"/>
      <c r="CS1915" s="190"/>
      <c r="CT1915" s="190"/>
      <c r="CU1915" s="190"/>
      <c r="CV1915" s="190"/>
      <c r="CW1915" s="190"/>
      <c r="CX1915" s="190"/>
      <c r="CY1915" s="190"/>
      <c r="CZ1915" s="190"/>
      <c r="DA1915" s="190"/>
      <c r="DB1915" s="190"/>
      <c r="DC1915" s="190"/>
      <c r="DD1915" s="190"/>
      <c r="DE1915" s="190"/>
      <c r="DF1915" s="190"/>
      <c r="DG1915" s="190"/>
      <c r="DH1915" s="190"/>
      <c r="DI1915" s="190"/>
      <c r="DJ1915" s="190"/>
      <c r="DK1915" s="190"/>
      <c r="DL1915" s="190"/>
    </row>
    <row r="1916" spans="1:116" x14ac:dyDescent="0.4">
      <c r="A1916" s="174"/>
      <c r="E1916" s="8"/>
      <c r="G1916" s="175" t="s">
        <v>463</v>
      </c>
      <c r="H1916" s="200"/>
      <c r="I1916" s="201"/>
      <c r="J1916" s="201"/>
      <c r="K1916" s="202"/>
      <c r="L1916" s="202"/>
      <c r="M1916" s="202"/>
      <c r="N1916" s="202"/>
      <c r="O1916" s="202"/>
      <c r="P1916" s="202"/>
      <c r="R1916" s="202"/>
      <c r="S1916" s="190" t="str">
        <f t="shared" ref="S1916:AX1916" si="3256">S$22</f>
        <v>S$18</v>
      </c>
      <c r="T1916" s="190" t="str">
        <f t="shared" si="3256"/>
        <v>T$18</v>
      </c>
      <c r="U1916" s="190" t="str">
        <f t="shared" si="3256"/>
        <v>U$18</v>
      </c>
      <c r="V1916" s="190" t="str">
        <f t="shared" si="3256"/>
        <v>V$18</v>
      </c>
      <c r="W1916" s="190" t="str">
        <f t="shared" si="3256"/>
        <v>W$18</v>
      </c>
      <c r="X1916" s="190" t="str">
        <f t="shared" si="3256"/>
        <v>X$18</v>
      </c>
      <c r="Y1916" s="190" t="str">
        <f t="shared" si="3256"/>
        <v>Y$18</v>
      </c>
      <c r="Z1916" s="190" t="str">
        <f t="shared" si="3256"/>
        <v>Z$18</v>
      </c>
      <c r="AA1916" s="190" t="str">
        <f t="shared" si="3256"/>
        <v>AA$18</v>
      </c>
      <c r="AB1916" s="190" t="str">
        <f t="shared" si="3256"/>
        <v>AB$18</v>
      </c>
      <c r="AC1916" s="190" t="str">
        <f t="shared" si="3256"/>
        <v>AC$18</v>
      </c>
      <c r="AD1916" s="190" t="str">
        <f t="shared" si="3256"/>
        <v>AD$18</v>
      </c>
      <c r="AE1916" s="190" t="str">
        <f t="shared" si="3256"/>
        <v>AE$18</v>
      </c>
      <c r="AF1916" s="190" t="str">
        <f t="shared" si="3256"/>
        <v>AF$18</v>
      </c>
      <c r="AG1916" s="190" t="str">
        <f t="shared" si="3256"/>
        <v>AG$18</v>
      </c>
      <c r="AH1916" s="190" t="str">
        <f t="shared" si="3256"/>
        <v>AH$18</v>
      </c>
      <c r="AI1916" s="190" t="str">
        <f t="shared" si="3256"/>
        <v>AI$18</v>
      </c>
      <c r="AJ1916" s="190" t="str">
        <f t="shared" si="3256"/>
        <v>AJ$18</v>
      </c>
      <c r="AK1916" s="190" t="str">
        <f t="shared" si="3256"/>
        <v>AK$18</v>
      </c>
      <c r="AL1916" s="190" t="str">
        <f t="shared" si="3256"/>
        <v>AL$18</v>
      </c>
      <c r="AM1916" s="190" t="str">
        <f t="shared" si="3256"/>
        <v>AM$18</v>
      </c>
      <c r="AN1916" s="190" t="str">
        <f t="shared" si="3256"/>
        <v>AN$18</v>
      </c>
      <c r="AO1916" s="190" t="str">
        <f t="shared" si="3256"/>
        <v>AO$18</v>
      </c>
      <c r="AP1916" s="190" t="str">
        <f t="shared" si="3256"/>
        <v>AP$18</v>
      </c>
      <c r="AQ1916" s="190" t="str">
        <f t="shared" si="3256"/>
        <v>AQ$18</v>
      </c>
      <c r="AR1916" s="190" t="str">
        <f t="shared" si="3256"/>
        <v>AR$18</v>
      </c>
      <c r="AS1916" s="190" t="str">
        <f t="shared" si="3256"/>
        <v>AS$18</v>
      </c>
      <c r="AT1916" s="190" t="str">
        <f t="shared" si="3256"/>
        <v>AT$18</v>
      </c>
      <c r="AU1916" s="190" t="str">
        <f t="shared" si="3256"/>
        <v>AU$18</v>
      </c>
      <c r="AV1916" s="190" t="str">
        <f t="shared" si="3256"/>
        <v>AV$18</v>
      </c>
      <c r="AW1916" s="190" t="str">
        <f t="shared" si="3256"/>
        <v>AW$18</v>
      </c>
      <c r="AX1916" s="190" t="str">
        <f t="shared" si="3256"/>
        <v>AX$18</v>
      </c>
      <c r="AY1916" s="190" t="str">
        <f t="shared" ref="AY1916:CD1916" si="3257">AY$22</f>
        <v>AY$18</v>
      </c>
      <c r="AZ1916" s="190" t="str">
        <f t="shared" si="3257"/>
        <v>AZ$18</v>
      </c>
      <c r="BA1916" s="190" t="str">
        <f t="shared" si="3257"/>
        <v>BA$18</v>
      </c>
      <c r="BB1916" s="190" t="str">
        <f t="shared" si="3257"/>
        <v>BB$18</v>
      </c>
      <c r="BC1916" s="190" t="str">
        <f t="shared" si="3257"/>
        <v>BC$18</v>
      </c>
      <c r="BD1916" s="190" t="str">
        <f t="shared" si="3257"/>
        <v>BD$18</v>
      </c>
      <c r="BE1916" s="190" t="str">
        <f t="shared" si="3257"/>
        <v>BE$18</v>
      </c>
      <c r="BF1916" s="190" t="str">
        <f t="shared" si="3257"/>
        <v>BF$18</v>
      </c>
      <c r="BG1916" s="190" t="str">
        <f t="shared" si="3257"/>
        <v>BG$18</v>
      </c>
      <c r="BH1916" s="190" t="str">
        <f t="shared" si="3257"/>
        <v>BH$18</v>
      </c>
      <c r="BI1916" s="190" t="str">
        <f t="shared" si="3257"/>
        <v>BI$18</v>
      </c>
      <c r="BJ1916" s="190" t="str">
        <f t="shared" si="3257"/>
        <v>BJ$18</v>
      </c>
      <c r="BK1916" s="190" t="str">
        <f t="shared" si="3257"/>
        <v>BK$18</v>
      </c>
      <c r="BL1916" s="190" t="str">
        <f t="shared" si="3257"/>
        <v>BL$18</v>
      </c>
      <c r="BM1916" s="190" t="str">
        <f t="shared" si="3257"/>
        <v>BM$18</v>
      </c>
      <c r="BN1916" s="190" t="str">
        <f t="shared" si="3257"/>
        <v>BN$18</v>
      </c>
      <c r="BO1916" s="190" t="str">
        <f t="shared" si="3257"/>
        <v>BO$18</v>
      </c>
      <c r="BP1916" s="190" t="str">
        <f t="shared" si="3257"/>
        <v>BP$18</v>
      </c>
      <c r="BQ1916" s="190" t="str">
        <f t="shared" si="3257"/>
        <v>BQ$18</v>
      </c>
      <c r="BR1916" s="190" t="str">
        <f t="shared" si="3257"/>
        <v>BR$18</v>
      </c>
      <c r="BS1916" s="190" t="str">
        <f t="shared" si="3257"/>
        <v>BS$18</v>
      </c>
      <c r="BT1916" s="190" t="str">
        <f t="shared" si="3257"/>
        <v>BT$18</v>
      </c>
      <c r="BU1916" s="190" t="str">
        <f t="shared" si="3257"/>
        <v>BU$18</v>
      </c>
      <c r="BV1916" s="190" t="str">
        <f t="shared" si="3257"/>
        <v>BV$18</v>
      </c>
      <c r="BW1916" s="190" t="str">
        <f t="shared" si="3257"/>
        <v>BW$18</v>
      </c>
      <c r="BX1916" s="190" t="str">
        <f t="shared" si="3257"/>
        <v>BX$18</v>
      </c>
      <c r="BY1916" s="190" t="str">
        <f t="shared" si="3257"/>
        <v>BY$18</v>
      </c>
      <c r="BZ1916" s="190" t="str">
        <f t="shared" si="3257"/>
        <v>BZ$18</v>
      </c>
      <c r="CA1916" s="190" t="str">
        <f t="shared" si="3257"/>
        <v>CA$18</v>
      </c>
      <c r="CB1916" s="190" t="str">
        <f t="shared" si="3257"/>
        <v>CB$18</v>
      </c>
      <c r="CC1916" s="190" t="str">
        <f t="shared" si="3257"/>
        <v>CC$18</v>
      </c>
      <c r="CD1916" s="190" t="str">
        <f t="shared" si="3257"/>
        <v>CD$18</v>
      </c>
      <c r="CE1916" s="190" t="str">
        <f t="shared" ref="CE1916:CL1916" si="3258">CE$22</f>
        <v>CE$18</v>
      </c>
      <c r="CF1916" s="190" t="str">
        <f t="shared" si="3258"/>
        <v>CF$18</v>
      </c>
      <c r="CG1916" s="190" t="str">
        <f t="shared" si="3258"/>
        <v>CG$18</v>
      </c>
      <c r="CH1916" s="190" t="str">
        <f t="shared" si="3258"/>
        <v>CH$18</v>
      </c>
      <c r="CI1916" s="190" t="str">
        <f t="shared" si="3258"/>
        <v>CI$18</v>
      </c>
      <c r="CJ1916" s="190" t="str">
        <f t="shared" si="3258"/>
        <v>CJ$18</v>
      </c>
      <c r="CK1916" s="190" t="str">
        <f t="shared" si="3258"/>
        <v>CK$18</v>
      </c>
      <c r="CL1916" s="190" t="str">
        <f t="shared" si="3258"/>
        <v>CL$18</v>
      </c>
      <c r="CN1916" s="201"/>
      <c r="CO1916" s="190" t="str">
        <f t="shared" ref="CO1916:DL1916" si="3259">CO$22</f>
        <v>CO$18</v>
      </c>
      <c r="CP1916" s="190" t="str">
        <f t="shared" si="3259"/>
        <v>CP$18</v>
      </c>
      <c r="CQ1916" s="190" t="str">
        <f t="shared" si="3259"/>
        <v>CQ$18</v>
      </c>
      <c r="CR1916" s="190" t="str">
        <f t="shared" si="3259"/>
        <v>CR$18</v>
      </c>
      <c r="CS1916" s="190" t="str">
        <f t="shared" si="3259"/>
        <v>CS$18</v>
      </c>
      <c r="CT1916" s="190" t="str">
        <f t="shared" si="3259"/>
        <v>CT$18</v>
      </c>
      <c r="CU1916" s="190" t="str">
        <f t="shared" si="3259"/>
        <v>CU$18</v>
      </c>
      <c r="CV1916" s="190" t="str">
        <f t="shared" si="3259"/>
        <v>CV$18</v>
      </c>
      <c r="CW1916" s="190" t="str">
        <f t="shared" si="3259"/>
        <v>CW$18</v>
      </c>
      <c r="CX1916" s="190" t="str">
        <f t="shared" si="3259"/>
        <v>CX$18</v>
      </c>
      <c r="CY1916" s="190" t="str">
        <f t="shared" si="3259"/>
        <v>CY$18</v>
      </c>
      <c r="CZ1916" s="190" t="str">
        <f t="shared" si="3259"/>
        <v>CZ$18</v>
      </c>
      <c r="DA1916" s="190" t="str">
        <f t="shared" si="3259"/>
        <v>DA$18</v>
      </c>
      <c r="DB1916" s="190" t="str">
        <f t="shared" si="3259"/>
        <v>DB$18</v>
      </c>
      <c r="DC1916" s="190" t="str">
        <f t="shared" si="3259"/>
        <v>DC$18</v>
      </c>
      <c r="DD1916" s="190" t="str">
        <f t="shared" si="3259"/>
        <v>DD$18</v>
      </c>
      <c r="DE1916" s="190" t="str">
        <f t="shared" si="3259"/>
        <v>DE$18</v>
      </c>
      <c r="DF1916" s="190" t="str">
        <f t="shared" si="3259"/>
        <v>DF$18</v>
      </c>
      <c r="DG1916" s="190" t="str">
        <f t="shared" si="3259"/>
        <v>DG$18</v>
      </c>
      <c r="DH1916" s="190" t="str">
        <f t="shared" si="3259"/>
        <v>DH$18</v>
      </c>
      <c r="DI1916" s="190" t="str">
        <f t="shared" si="3259"/>
        <v>DI$18</v>
      </c>
      <c r="DJ1916" s="190" t="str">
        <f t="shared" si="3259"/>
        <v>DJ$18</v>
      </c>
      <c r="DK1916" s="190" t="str">
        <f t="shared" si="3259"/>
        <v>DK$18</v>
      </c>
      <c r="DL1916" s="190" t="str">
        <f t="shared" si="3259"/>
        <v>DL$18</v>
      </c>
    </row>
    <row r="1917" spans="1:116" x14ac:dyDescent="0.4">
      <c r="A1917" s="174"/>
      <c r="E1917" s="8"/>
      <c r="G1917" s="175" t="s">
        <v>464</v>
      </c>
      <c r="H1917" s="200"/>
      <c r="I1917" s="201"/>
      <c r="J1917" s="201"/>
      <c r="K1917" s="202"/>
      <c r="L1917" s="202"/>
      <c r="M1917" s="202"/>
      <c r="N1917" s="202"/>
      <c r="O1917" s="202"/>
      <c r="P1917" s="202"/>
      <c r="R1917" s="202"/>
      <c r="S1917" s="190" t="str">
        <f t="shared" ref="S1917:AX1917" si="3260">S$23</f>
        <v>S$19</v>
      </c>
      <c r="T1917" s="190" t="str">
        <f t="shared" si="3260"/>
        <v>T$19</v>
      </c>
      <c r="U1917" s="190" t="str">
        <f t="shared" si="3260"/>
        <v>U$19</v>
      </c>
      <c r="V1917" s="190" t="str">
        <f t="shared" si="3260"/>
        <v>V$19</v>
      </c>
      <c r="W1917" s="190" t="str">
        <f t="shared" si="3260"/>
        <v>W$19</v>
      </c>
      <c r="X1917" s="190" t="str">
        <f t="shared" si="3260"/>
        <v>X$19</v>
      </c>
      <c r="Y1917" s="190" t="str">
        <f t="shared" si="3260"/>
        <v>Y$19</v>
      </c>
      <c r="Z1917" s="190" t="str">
        <f t="shared" si="3260"/>
        <v>Z$19</v>
      </c>
      <c r="AA1917" s="190" t="str">
        <f t="shared" si="3260"/>
        <v>AA$19</v>
      </c>
      <c r="AB1917" s="190" t="str">
        <f t="shared" si="3260"/>
        <v>AB$19</v>
      </c>
      <c r="AC1917" s="190" t="str">
        <f t="shared" si="3260"/>
        <v>AC$19</v>
      </c>
      <c r="AD1917" s="190" t="str">
        <f t="shared" si="3260"/>
        <v>AD$19</v>
      </c>
      <c r="AE1917" s="190" t="str">
        <f t="shared" si="3260"/>
        <v>AE$19</v>
      </c>
      <c r="AF1917" s="190" t="str">
        <f t="shared" si="3260"/>
        <v>AF$19</v>
      </c>
      <c r="AG1917" s="190" t="str">
        <f t="shared" si="3260"/>
        <v>AG$19</v>
      </c>
      <c r="AH1917" s="190" t="str">
        <f t="shared" si="3260"/>
        <v>AH$19</v>
      </c>
      <c r="AI1917" s="190" t="str">
        <f t="shared" si="3260"/>
        <v>AI$19</v>
      </c>
      <c r="AJ1917" s="190" t="str">
        <f t="shared" si="3260"/>
        <v>AJ$19</v>
      </c>
      <c r="AK1917" s="190" t="str">
        <f t="shared" si="3260"/>
        <v>AK$19</v>
      </c>
      <c r="AL1917" s="190" t="str">
        <f t="shared" si="3260"/>
        <v>AL$19</v>
      </c>
      <c r="AM1917" s="190" t="str">
        <f t="shared" si="3260"/>
        <v>AM$19</v>
      </c>
      <c r="AN1917" s="190" t="str">
        <f t="shared" si="3260"/>
        <v>AN$19</v>
      </c>
      <c r="AO1917" s="190" t="str">
        <f t="shared" si="3260"/>
        <v>AO$19</v>
      </c>
      <c r="AP1917" s="190" t="str">
        <f t="shared" si="3260"/>
        <v>AP$19</v>
      </c>
      <c r="AQ1917" s="190" t="str">
        <f t="shared" si="3260"/>
        <v>AQ$19</v>
      </c>
      <c r="AR1917" s="190" t="str">
        <f t="shared" si="3260"/>
        <v>AR$19</v>
      </c>
      <c r="AS1917" s="190" t="str">
        <f t="shared" si="3260"/>
        <v>AS$19</v>
      </c>
      <c r="AT1917" s="190" t="str">
        <f t="shared" si="3260"/>
        <v>AT$19</v>
      </c>
      <c r="AU1917" s="190" t="str">
        <f t="shared" si="3260"/>
        <v>AU$19</v>
      </c>
      <c r="AV1917" s="190" t="str">
        <f t="shared" si="3260"/>
        <v>AV$19</v>
      </c>
      <c r="AW1917" s="190" t="str">
        <f t="shared" si="3260"/>
        <v>AW$19</v>
      </c>
      <c r="AX1917" s="190" t="str">
        <f t="shared" si="3260"/>
        <v>AX$19</v>
      </c>
      <c r="AY1917" s="190" t="str">
        <f t="shared" ref="AY1917:CD1917" si="3261">AY$23</f>
        <v>AY$19</v>
      </c>
      <c r="AZ1917" s="190" t="str">
        <f t="shared" si="3261"/>
        <v>AZ$19</v>
      </c>
      <c r="BA1917" s="190" t="str">
        <f t="shared" si="3261"/>
        <v>BA$19</v>
      </c>
      <c r="BB1917" s="190" t="str">
        <f t="shared" si="3261"/>
        <v>BB$19</v>
      </c>
      <c r="BC1917" s="190" t="str">
        <f t="shared" si="3261"/>
        <v>BC$19</v>
      </c>
      <c r="BD1917" s="190" t="str">
        <f t="shared" si="3261"/>
        <v>BD$19</v>
      </c>
      <c r="BE1917" s="190" t="str">
        <f t="shared" si="3261"/>
        <v>BE$19</v>
      </c>
      <c r="BF1917" s="190" t="str">
        <f t="shared" si="3261"/>
        <v>BF$19</v>
      </c>
      <c r="BG1917" s="190" t="str">
        <f t="shared" si="3261"/>
        <v>BG$19</v>
      </c>
      <c r="BH1917" s="190" t="str">
        <f t="shared" si="3261"/>
        <v>BH$19</v>
      </c>
      <c r="BI1917" s="190" t="str">
        <f t="shared" si="3261"/>
        <v>BI$19</v>
      </c>
      <c r="BJ1917" s="190" t="str">
        <f t="shared" si="3261"/>
        <v>BJ$19</v>
      </c>
      <c r="BK1917" s="190" t="str">
        <f t="shared" si="3261"/>
        <v>BK$19</v>
      </c>
      <c r="BL1917" s="190" t="str">
        <f t="shared" si="3261"/>
        <v>BL$19</v>
      </c>
      <c r="BM1917" s="190" t="str">
        <f t="shared" si="3261"/>
        <v>BM$19</v>
      </c>
      <c r="BN1917" s="190" t="str">
        <f t="shared" si="3261"/>
        <v>BN$19</v>
      </c>
      <c r="BO1917" s="190" t="str">
        <f t="shared" si="3261"/>
        <v>BO$19</v>
      </c>
      <c r="BP1917" s="190" t="str">
        <f t="shared" si="3261"/>
        <v>BP$19</v>
      </c>
      <c r="BQ1917" s="190" t="str">
        <f t="shared" si="3261"/>
        <v>BQ$19</v>
      </c>
      <c r="BR1917" s="190" t="str">
        <f t="shared" si="3261"/>
        <v>BR$19</v>
      </c>
      <c r="BS1917" s="190" t="str">
        <f t="shared" si="3261"/>
        <v>BS$19</v>
      </c>
      <c r="BT1917" s="190" t="str">
        <f t="shared" si="3261"/>
        <v>BT$19</v>
      </c>
      <c r="BU1917" s="190" t="str">
        <f t="shared" si="3261"/>
        <v>BU$19</v>
      </c>
      <c r="BV1917" s="190" t="str">
        <f t="shared" si="3261"/>
        <v>BV$19</v>
      </c>
      <c r="BW1917" s="190" t="str">
        <f t="shared" si="3261"/>
        <v>BW$19</v>
      </c>
      <c r="BX1917" s="190" t="str">
        <f t="shared" si="3261"/>
        <v>BX$19</v>
      </c>
      <c r="BY1917" s="190" t="str">
        <f t="shared" si="3261"/>
        <v>BY$19</v>
      </c>
      <c r="BZ1917" s="190" t="str">
        <f t="shared" si="3261"/>
        <v>BZ$19</v>
      </c>
      <c r="CA1917" s="190" t="str">
        <f t="shared" si="3261"/>
        <v>CA$19</v>
      </c>
      <c r="CB1917" s="190" t="str">
        <f t="shared" si="3261"/>
        <v>CB$19</v>
      </c>
      <c r="CC1917" s="190" t="str">
        <f t="shared" si="3261"/>
        <v>CC$19</v>
      </c>
      <c r="CD1917" s="190" t="str">
        <f t="shared" si="3261"/>
        <v>CD$19</v>
      </c>
      <c r="CE1917" s="190" t="str">
        <f t="shared" ref="CE1917:CL1917" si="3262">CE$23</f>
        <v>CE$19</v>
      </c>
      <c r="CF1917" s="190" t="str">
        <f t="shared" si="3262"/>
        <v>CF$19</v>
      </c>
      <c r="CG1917" s="190" t="str">
        <f t="shared" si="3262"/>
        <v>CG$19</v>
      </c>
      <c r="CH1917" s="190" t="str">
        <f t="shared" si="3262"/>
        <v>CH$19</v>
      </c>
      <c r="CI1917" s="190" t="str">
        <f t="shared" si="3262"/>
        <v>CI$19</v>
      </c>
      <c r="CJ1917" s="190" t="str">
        <f t="shared" si="3262"/>
        <v>CJ$19</v>
      </c>
      <c r="CK1917" s="190" t="str">
        <f t="shared" si="3262"/>
        <v>CK$19</v>
      </c>
      <c r="CL1917" s="190" t="str">
        <f t="shared" si="3262"/>
        <v>CL$19</v>
      </c>
      <c r="CN1917" s="201"/>
      <c r="CO1917" s="190" t="str">
        <f t="shared" ref="CO1917:DL1917" si="3263">CO$23</f>
        <v>CO$19</v>
      </c>
      <c r="CP1917" s="190" t="str">
        <f t="shared" si="3263"/>
        <v>CP$19</v>
      </c>
      <c r="CQ1917" s="190" t="str">
        <f t="shared" si="3263"/>
        <v>CQ$19</v>
      </c>
      <c r="CR1917" s="190" t="str">
        <f t="shared" si="3263"/>
        <v>CR$19</v>
      </c>
      <c r="CS1917" s="190" t="str">
        <f t="shared" si="3263"/>
        <v>CS$19</v>
      </c>
      <c r="CT1917" s="190" t="str">
        <f t="shared" si="3263"/>
        <v>CT$19</v>
      </c>
      <c r="CU1917" s="190" t="str">
        <f t="shared" si="3263"/>
        <v>CU$19</v>
      </c>
      <c r="CV1917" s="190" t="str">
        <f t="shared" si="3263"/>
        <v>CV$19</v>
      </c>
      <c r="CW1917" s="190" t="str">
        <f t="shared" si="3263"/>
        <v>CW$19</v>
      </c>
      <c r="CX1917" s="190" t="str">
        <f t="shared" si="3263"/>
        <v>CX$19</v>
      </c>
      <c r="CY1917" s="190" t="str">
        <f t="shared" si="3263"/>
        <v>CY$19</v>
      </c>
      <c r="CZ1917" s="190" t="str">
        <f t="shared" si="3263"/>
        <v>CZ$19</v>
      </c>
      <c r="DA1917" s="190" t="str">
        <f t="shared" si="3263"/>
        <v>DA$19</v>
      </c>
      <c r="DB1917" s="190" t="str">
        <f t="shared" si="3263"/>
        <v>DB$19</v>
      </c>
      <c r="DC1917" s="190" t="str">
        <f t="shared" si="3263"/>
        <v>DC$19</v>
      </c>
      <c r="DD1917" s="190" t="str">
        <f t="shared" si="3263"/>
        <v>DD$19</v>
      </c>
      <c r="DE1917" s="190" t="str">
        <f t="shared" si="3263"/>
        <v>DE$19</v>
      </c>
      <c r="DF1917" s="190" t="str">
        <f t="shared" si="3263"/>
        <v>DF$19</v>
      </c>
      <c r="DG1917" s="190" t="str">
        <f t="shared" si="3263"/>
        <v>DG$19</v>
      </c>
      <c r="DH1917" s="190" t="str">
        <f t="shared" si="3263"/>
        <v>DH$19</v>
      </c>
      <c r="DI1917" s="190" t="str">
        <f t="shared" si="3263"/>
        <v>DI$19</v>
      </c>
      <c r="DJ1917" s="190" t="str">
        <f t="shared" si="3263"/>
        <v>DJ$19</v>
      </c>
      <c r="DK1917" s="190" t="str">
        <f t="shared" si="3263"/>
        <v>DK$19</v>
      </c>
      <c r="DL1917" s="190" t="str">
        <f t="shared" si="3263"/>
        <v>DL$19</v>
      </c>
    </row>
    <row r="1918" spans="1:116" x14ac:dyDescent="0.4">
      <c r="A1918" s="31" t="s">
        <v>218</v>
      </c>
      <c r="B1918" s="31" t="s">
        <v>243</v>
      </c>
      <c r="C1918" s="31"/>
      <c r="D1918" t="s">
        <v>428</v>
      </c>
      <c r="E1918" s="8" t="str">
        <f t="shared" ref="E1918:E1940" si="3264">ROW()&amp;" "&amp;D1918</f>
        <v>1918 DTERM1-F</v>
      </c>
      <c r="F1918" t="s">
        <v>410</v>
      </c>
      <c r="G1918" s="70" t="s">
        <v>300</v>
      </c>
      <c r="H1918" s="48"/>
      <c r="I1918" s="297"/>
      <c r="J1918" s="297"/>
      <c r="K1918" s="48"/>
      <c r="L1918" s="48"/>
      <c r="M1918" s="48"/>
      <c r="N1918" s="48"/>
      <c r="O1918" s="48"/>
      <c r="P1918" s="48"/>
      <c r="R1918" s="70"/>
      <c r="S1918" s="298"/>
      <c r="T1918" s="298"/>
      <c r="U1918" s="298"/>
      <c r="V1918" s="298"/>
      <c r="W1918" s="298"/>
      <c r="X1918" s="298"/>
      <c r="Y1918" s="298"/>
      <c r="Z1918" s="298"/>
      <c r="AA1918" s="298"/>
      <c r="AB1918" s="298"/>
      <c r="AC1918" s="298"/>
      <c r="AD1918" s="298"/>
      <c r="AE1918" s="298"/>
      <c r="AF1918" s="298"/>
      <c r="AG1918" s="298"/>
      <c r="AH1918" s="298"/>
      <c r="AI1918" s="298"/>
      <c r="AJ1918" s="298"/>
      <c r="AK1918" s="298"/>
      <c r="AL1918" s="298"/>
      <c r="AM1918" s="298"/>
      <c r="AN1918" s="298"/>
      <c r="AO1918" s="298"/>
      <c r="AP1918" s="298"/>
      <c r="AQ1918" s="298"/>
      <c r="AR1918" s="298"/>
      <c r="AS1918" s="298"/>
      <c r="AT1918" s="298"/>
      <c r="AU1918" s="298"/>
      <c r="AV1918" s="298"/>
      <c r="AW1918" s="298"/>
      <c r="AX1918" s="298"/>
      <c r="AY1918" s="298"/>
      <c r="AZ1918" s="298"/>
      <c r="BA1918" s="298"/>
      <c r="BB1918" s="298"/>
      <c r="BC1918" s="298"/>
      <c r="BD1918" s="298"/>
      <c r="BE1918" s="298"/>
      <c r="BF1918" s="298"/>
      <c r="BG1918" s="298"/>
      <c r="BH1918" s="298"/>
      <c r="BI1918" s="298"/>
      <c r="BJ1918" s="298"/>
      <c r="BK1918" s="298"/>
      <c r="BL1918" s="298"/>
      <c r="BM1918" s="298"/>
      <c r="BN1918" s="298"/>
      <c r="BO1918" s="298"/>
      <c r="BP1918" s="298"/>
      <c r="BQ1918" s="298"/>
      <c r="BR1918" s="298"/>
      <c r="BS1918" s="298"/>
      <c r="BT1918" s="298"/>
      <c r="BU1918" s="298"/>
      <c r="BV1918" s="298"/>
      <c r="BW1918" s="298"/>
      <c r="BX1918" s="298"/>
      <c r="BY1918" s="298"/>
      <c r="BZ1918" s="298"/>
      <c r="CA1918" s="298"/>
      <c r="CB1918" s="298"/>
      <c r="CC1918" s="298"/>
      <c r="CD1918" s="298"/>
      <c r="CE1918" s="298"/>
      <c r="CF1918" s="298"/>
      <c r="CG1918" s="298"/>
      <c r="CH1918" s="298"/>
      <c r="CI1918" s="298"/>
      <c r="CJ1918" s="298"/>
      <c r="CK1918" s="298"/>
      <c r="CL1918" s="298"/>
      <c r="CN1918" s="297"/>
      <c r="CO1918" s="298"/>
      <c r="CP1918" s="298"/>
      <c r="CQ1918" s="298"/>
      <c r="CR1918" s="298"/>
      <c r="CS1918" s="298"/>
      <c r="CT1918" s="298"/>
      <c r="CU1918" s="298"/>
      <c r="CV1918" s="298"/>
      <c r="CW1918" s="298"/>
      <c r="CX1918" s="298"/>
      <c r="CY1918" s="298"/>
      <c r="CZ1918" s="298"/>
      <c r="DA1918" s="298"/>
      <c r="DB1918" s="298"/>
      <c r="DC1918" s="298"/>
      <c r="DD1918" s="298"/>
      <c r="DE1918" s="298"/>
      <c r="DF1918" s="298"/>
      <c r="DG1918" s="298"/>
      <c r="DH1918" s="298"/>
      <c r="DI1918" s="298"/>
      <c r="DJ1918" s="298"/>
      <c r="DK1918" s="298"/>
      <c r="DL1918" s="298"/>
    </row>
    <row r="1919" spans="1:116" x14ac:dyDescent="0.4">
      <c r="B1919" t="str">
        <f t="shared" ref="B1919:B1924" si="3265">E1919</f>
        <v>1919 DTERM1-F</v>
      </c>
      <c r="D1919" t="s">
        <v>428</v>
      </c>
      <c r="E1919" t="str">
        <f t="shared" ref="E1919" si="3266">ROW()&amp;" "&amp;D1919</f>
        <v>1919 DTERM1-F</v>
      </c>
      <c r="G1919" s="95" t="str">
        <f>"Assumptions - "&amp;G1918</f>
        <v>Assumptions - Fixed term debt - one-time borrowing</v>
      </c>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1:116" x14ac:dyDescent="0.4">
      <c r="A1920" s="31"/>
      <c r="B1920" t="str">
        <f t="shared" si="3265"/>
        <v>1920 DTERM1-F</v>
      </c>
      <c r="D1920" t="s">
        <v>428</v>
      </c>
      <c r="E1920" t="str">
        <f t="shared" si="3264"/>
        <v>1920 DTERM1-F</v>
      </c>
      <c r="F1920" s="31"/>
      <c r="G1920" s="159" t="s">
        <v>287</v>
      </c>
      <c r="H1920" s="57">
        <v>4</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t="str">
        <f t="shared" si="3265"/>
        <v>1921 DTERM1-F</v>
      </c>
      <c r="D1921" t="s">
        <v>428</v>
      </c>
      <c r="E1921" t="str">
        <f t="shared" si="3264"/>
        <v>1921 DTERM1-F</v>
      </c>
      <c r="F1921" s="31"/>
      <c r="G1921" s="159" t="s">
        <v>288</v>
      </c>
      <c r="H1921" s="59">
        <v>0.1</v>
      </c>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A1922" s="31"/>
      <c r="B1922" t="str">
        <f t="shared" si="3265"/>
        <v>1922 DTERM1-F</v>
      </c>
      <c r="D1922" t="s">
        <v>428</v>
      </c>
      <c r="E1922" t="str">
        <f t="shared" si="3264"/>
        <v>1922 DTERM1-F</v>
      </c>
      <c r="F1922" s="31"/>
      <c r="G1922" s="158" t="s">
        <v>301</v>
      </c>
      <c r="H1922" s="23">
        <v>1000000</v>
      </c>
      <c r="I1922" s="31"/>
      <c r="J1922" s="31"/>
      <c r="K1922" s="31"/>
      <c r="L1922" s="31"/>
      <c r="M1922" s="31"/>
      <c r="N1922" s="31"/>
      <c r="O1922" s="31"/>
      <c r="P1922" s="31"/>
      <c r="R1922" s="31"/>
      <c r="S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N1922" s="31"/>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row>
    <row r="1923" spans="1:116" x14ac:dyDescent="0.4">
      <c r="A1923" s="31"/>
      <c r="B1923" t="str">
        <f t="shared" si="3265"/>
        <v>1923 DTERM1-F</v>
      </c>
      <c r="D1923" t="s">
        <v>428</v>
      </c>
      <c r="E1923" t="str">
        <f t="shared" si="3264"/>
        <v>1923 DTERM1-F</v>
      </c>
      <c r="F1923" s="31"/>
      <c r="G1923" s="158" t="s">
        <v>296</v>
      </c>
      <c r="H1923" s="101">
        <v>45444</v>
      </c>
      <c r="I1923" s="31"/>
      <c r="J1923" s="31"/>
      <c r="K1923" s="31"/>
      <c r="L1923" s="31"/>
      <c r="M1923" s="31"/>
      <c r="N1923" s="31"/>
      <c r="O1923" s="31"/>
      <c r="P1923" s="31"/>
      <c r="R1923" s="31"/>
      <c r="S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N1923" s="31"/>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row>
    <row r="1924" spans="1:116" x14ac:dyDescent="0.4">
      <c r="A1924" s="31"/>
      <c r="B1924" t="str">
        <f t="shared" si="3265"/>
        <v>1924 DTERM1-F</v>
      </c>
      <c r="D1924" t="s">
        <v>428</v>
      </c>
      <c r="E1924" t="str">
        <f t="shared" si="3264"/>
        <v>1924 DTERM1-F</v>
      </c>
      <c r="F1924" s="31"/>
      <c r="G1924" s="125"/>
      <c r="H1924" s="23"/>
      <c r="I1924" s="31"/>
      <c r="J1924" s="31"/>
      <c r="K1924" s="31"/>
      <c r="L1924" s="31"/>
      <c r="M1924" s="31"/>
      <c r="N1924" s="31"/>
      <c r="O1924" s="31"/>
      <c r="P1924" s="31"/>
      <c r="R1924" s="31"/>
      <c r="S1924" s="73"/>
      <c r="T1924" s="73"/>
      <c r="U1924" s="73"/>
      <c r="V1924" s="73"/>
      <c r="W1924" s="73"/>
      <c r="X1924" s="73"/>
      <c r="Y1924" s="73"/>
      <c r="Z1924" s="73"/>
      <c r="AA1924" s="73"/>
      <c r="AB1924" s="73"/>
      <c r="AC1924" s="73"/>
      <c r="AD1924" s="73"/>
      <c r="AE1924" s="73"/>
      <c r="AF1924" s="73"/>
      <c r="AG1924" s="73"/>
      <c r="AH1924" s="73"/>
      <c r="AI1924" s="73"/>
      <c r="AJ1924" s="73"/>
      <c r="AK1924" s="73"/>
      <c r="AL1924" s="73"/>
      <c r="AM1924" s="73"/>
      <c r="AN1924" s="73"/>
      <c r="AO1924" s="73"/>
      <c r="AP1924" s="73"/>
      <c r="AQ1924" s="73"/>
      <c r="AR1924" s="73"/>
      <c r="AS1924" s="73"/>
      <c r="AT1924" s="73"/>
      <c r="AU1924" s="73"/>
      <c r="AV1924" s="73"/>
      <c r="AW1924" s="73"/>
      <c r="AX1924" s="73"/>
      <c r="AY1924" s="73"/>
      <c r="AZ1924" s="73"/>
      <c r="BA1924" s="73"/>
      <c r="BB1924" s="73"/>
      <c r="BC1924" s="73"/>
      <c r="BD1924" s="73"/>
      <c r="BE1924" s="73"/>
      <c r="BF1924" s="73"/>
      <c r="BG1924" s="73"/>
      <c r="BH1924" s="73"/>
      <c r="BI1924" s="73"/>
      <c r="BJ1924" s="73"/>
      <c r="BK1924" s="73"/>
      <c r="BL1924" s="73"/>
      <c r="BM1924" s="73"/>
      <c r="BN1924" s="73"/>
      <c r="BO1924" s="73"/>
      <c r="BP1924" s="73"/>
      <c r="BQ1924" s="73"/>
      <c r="BR1924" s="73"/>
      <c r="BS1924" s="73"/>
      <c r="BT1924" s="73"/>
      <c r="BU1924" s="73"/>
      <c r="BV1924" s="73"/>
      <c r="BW1924" s="73"/>
      <c r="BX1924" s="73"/>
      <c r="BY1924" s="73"/>
      <c r="BZ1924" s="73"/>
      <c r="CA1924" s="73"/>
      <c r="CB1924" s="73"/>
      <c r="CC1924" s="73"/>
      <c r="CD1924" s="73"/>
      <c r="CE1924" s="73"/>
      <c r="CF1924" s="73"/>
      <c r="CG1924" s="73"/>
      <c r="CH1924" s="73"/>
      <c r="CI1924" s="73"/>
      <c r="CJ1924" s="73"/>
      <c r="CK1924" s="73"/>
      <c r="CL1924" s="73"/>
      <c r="CN1924" s="31"/>
      <c r="CO1924" s="73"/>
      <c r="CP1924" s="73"/>
      <c r="CQ1924" s="73"/>
      <c r="CR1924" s="73"/>
      <c r="CS1924" s="73"/>
      <c r="CT1924" s="73"/>
      <c r="CU1924" s="73"/>
      <c r="CV1924" s="73"/>
      <c r="CW1924" s="73"/>
      <c r="CX1924" s="73"/>
      <c r="CY1924" s="73"/>
      <c r="CZ1924" s="73"/>
      <c r="DA1924" s="73"/>
      <c r="DB1924" s="73"/>
      <c r="DC1924" s="73"/>
      <c r="DD1924" s="73"/>
      <c r="DE1924" s="73"/>
      <c r="DF1924" s="73"/>
      <c r="DG1924" s="73"/>
      <c r="DH1924" s="73"/>
      <c r="DI1924" s="73"/>
      <c r="DJ1924" s="73"/>
      <c r="DK1924" s="73"/>
      <c r="DL1924" s="73"/>
    </row>
    <row r="1925" spans="1:116" x14ac:dyDescent="0.4">
      <c r="D1925" t="s">
        <v>428</v>
      </c>
      <c r="E1925" t="str">
        <f t="shared" si="3264"/>
        <v>1925 DTERM1-F</v>
      </c>
      <c r="F1925" s="292"/>
      <c r="G1925" s="95" t="s">
        <v>290</v>
      </c>
      <c r="R1925" s="92"/>
      <c r="S1925" s="154"/>
      <c r="T1925" s="154"/>
      <c r="U1925" s="154"/>
      <c r="V1925" s="154"/>
      <c r="W1925" s="154"/>
      <c r="X1925" s="154"/>
      <c r="Y1925" s="154"/>
      <c r="Z1925" s="154"/>
      <c r="AA1925" s="154"/>
      <c r="AB1925" s="154"/>
      <c r="AC1925" s="154"/>
      <c r="AD1925" s="154"/>
      <c r="AE1925" s="154"/>
      <c r="AF1925" s="154"/>
      <c r="AG1925" s="154"/>
      <c r="AH1925" s="154"/>
      <c r="AI1925" s="154"/>
      <c r="AJ1925" s="154"/>
      <c r="AK1925" s="154"/>
      <c r="AL1925" s="154"/>
      <c r="AM1925" s="154"/>
      <c r="AN1925" s="154"/>
      <c r="AO1925" s="154"/>
      <c r="AP1925" s="154"/>
      <c r="AQ1925" s="154"/>
      <c r="AR1925" s="154"/>
      <c r="AS1925" s="154"/>
      <c r="AT1925" s="154"/>
      <c r="AU1925" s="154"/>
      <c r="AV1925" s="154"/>
      <c r="AW1925" s="154"/>
      <c r="AX1925" s="154"/>
      <c r="AY1925" s="154"/>
      <c r="AZ1925" s="154"/>
      <c r="BA1925" s="154"/>
      <c r="BB1925" s="154"/>
      <c r="BC1925" s="154"/>
      <c r="BD1925" s="154"/>
      <c r="BE1925" s="154"/>
      <c r="BF1925" s="154"/>
      <c r="BG1925" s="154"/>
      <c r="BH1925" s="154"/>
      <c r="BI1925" s="154"/>
      <c r="BJ1925" s="154"/>
      <c r="BK1925" s="154"/>
      <c r="BL1925" s="154"/>
      <c r="BM1925" s="154"/>
      <c r="BN1925" s="154"/>
      <c r="BO1925" s="154"/>
      <c r="BP1925" s="154"/>
      <c r="BQ1925" s="154"/>
      <c r="BR1925" s="154"/>
      <c r="BS1925" s="154"/>
      <c r="BT1925" s="154"/>
      <c r="BU1925" s="154"/>
      <c r="BV1925" s="154"/>
      <c r="BW1925" s="154"/>
      <c r="BX1925" s="154"/>
      <c r="BY1925" s="154"/>
      <c r="BZ1925" s="154"/>
      <c r="CA1925" s="154"/>
      <c r="CB1925" s="154"/>
      <c r="CC1925" s="154"/>
      <c r="CD1925" s="154"/>
      <c r="CE1925" s="154"/>
      <c r="CF1925" s="154"/>
      <c r="CG1925" s="154"/>
      <c r="CH1925" s="154"/>
      <c r="CI1925" s="154"/>
      <c r="CJ1925" s="154"/>
      <c r="CK1925" s="154"/>
      <c r="CL1925" s="154"/>
      <c r="CO1925" s="154"/>
      <c r="CP1925" s="154"/>
      <c r="CQ1925" s="154"/>
      <c r="CR1925" s="154"/>
      <c r="CS1925" s="154"/>
      <c r="CT1925" s="154"/>
      <c r="CU1925" s="154"/>
      <c r="CV1925" s="154"/>
      <c r="CW1925" s="154"/>
      <c r="CX1925" s="154"/>
      <c r="CY1925" s="154"/>
      <c r="CZ1925" s="154"/>
      <c r="DA1925" s="154"/>
      <c r="DB1925" s="154"/>
      <c r="DC1925" s="154"/>
      <c r="DD1925" s="154"/>
      <c r="DE1925" s="154"/>
      <c r="DF1925" s="154"/>
      <c r="DG1925" s="154"/>
      <c r="DH1925" s="154"/>
      <c r="DI1925" s="154"/>
      <c r="DJ1925" s="154"/>
      <c r="DK1925" s="154"/>
      <c r="DL1925" s="154"/>
    </row>
    <row r="1926" spans="1:116" x14ac:dyDescent="0.4">
      <c r="D1926" t="s">
        <v>428</v>
      </c>
      <c r="E1926" t="str">
        <f t="shared" si="3264"/>
        <v>1926 DTERM1-F</v>
      </c>
      <c r="F1926" s="292"/>
      <c r="G1926" s="158" t="s">
        <v>289</v>
      </c>
      <c r="K1926" s="24">
        <v>0</v>
      </c>
      <c r="L1926" s="24">
        <f ca="1">K1929</f>
        <v>0</v>
      </c>
      <c r="M1926" s="24">
        <f ca="1">L1929</f>
        <v>0</v>
      </c>
      <c r="N1926" s="24">
        <f ca="1">M1929</f>
        <v>0</v>
      </c>
      <c r="O1926" s="24">
        <f ca="1">N1929</f>
        <v>0</v>
      </c>
      <c r="P1926" s="24">
        <f ca="1">O1929</f>
        <v>0</v>
      </c>
      <c r="R1926"/>
      <c r="S1926" s="80">
        <f>H1924</f>
        <v>0</v>
      </c>
      <c r="T1926" s="62">
        <f t="shared" ref="T1926:AY1926" ca="1" si="3267">S1929</f>
        <v>0</v>
      </c>
      <c r="U1926" s="62">
        <f t="shared" ca="1" si="3267"/>
        <v>0</v>
      </c>
      <c r="V1926" s="62">
        <f t="shared" ca="1" si="3267"/>
        <v>0</v>
      </c>
      <c r="W1926" s="62">
        <f t="shared" ca="1" si="3267"/>
        <v>0</v>
      </c>
      <c r="X1926" s="62">
        <f t="shared" ca="1" si="3267"/>
        <v>0</v>
      </c>
      <c r="Y1926" s="62">
        <f t="shared" ca="1" si="3267"/>
        <v>1000000</v>
      </c>
      <c r="Z1926" s="62">
        <f t="shared" ca="1" si="3267"/>
        <v>1000000</v>
      </c>
      <c r="AA1926" s="62">
        <f t="shared" ca="1" si="3267"/>
        <v>1000000</v>
      </c>
      <c r="AB1926" s="62">
        <f t="shared" ca="1" si="3267"/>
        <v>0</v>
      </c>
      <c r="AC1926" s="62">
        <f t="shared" ca="1" si="3267"/>
        <v>0</v>
      </c>
      <c r="AD1926" s="62">
        <f t="shared" ca="1" si="3267"/>
        <v>0</v>
      </c>
      <c r="AE1926" s="62">
        <f t="shared" ca="1" si="3267"/>
        <v>0</v>
      </c>
      <c r="AF1926" s="62">
        <f t="shared" ca="1" si="3267"/>
        <v>0</v>
      </c>
      <c r="AG1926" s="62">
        <f t="shared" ca="1" si="3267"/>
        <v>0</v>
      </c>
      <c r="AH1926" s="62">
        <f t="shared" ca="1" si="3267"/>
        <v>0</v>
      </c>
      <c r="AI1926" s="62">
        <f t="shared" ca="1" si="3267"/>
        <v>0</v>
      </c>
      <c r="AJ1926" s="62">
        <f t="shared" ca="1" si="3267"/>
        <v>0</v>
      </c>
      <c r="AK1926" s="62">
        <f t="shared" ca="1" si="3267"/>
        <v>0</v>
      </c>
      <c r="AL1926" s="62">
        <f t="shared" ca="1" si="3267"/>
        <v>0</v>
      </c>
      <c r="AM1926" s="62">
        <f t="shared" ca="1" si="3267"/>
        <v>0</v>
      </c>
      <c r="AN1926" s="62">
        <f t="shared" ca="1" si="3267"/>
        <v>0</v>
      </c>
      <c r="AO1926" s="62">
        <f t="shared" ca="1" si="3267"/>
        <v>0</v>
      </c>
      <c r="AP1926" s="62">
        <f t="shared" ca="1" si="3267"/>
        <v>0</v>
      </c>
      <c r="AQ1926" s="62">
        <f t="shared" ca="1" si="3267"/>
        <v>0</v>
      </c>
      <c r="AR1926" s="62">
        <f t="shared" ca="1" si="3267"/>
        <v>0</v>
      </c>
      <c r="AS1926" s="62">
        <f t="shared" ca="1" si="3267"/>
        <v>0</v>
      </c>
      <c r="AT1926" s="62">
        <f t="shared" ca="1" si="3267"/>
        <v>0</v>
      </c>
      <c r="AU1926" s="62">
        <f t="shared" ca="1" si="3267"/>
        <v>0</v>
      </c>
      <c r="AV1926" s="62">
        <f t="shared" ca="1" si="3267"/>
        <v>0</v>
      </c>
      <c r="AW1926" s="62">
        <f t="shared" ca="1" si="3267"/>
        <v>0</v>
      </c>
      <c r="AX1926" s="62">
        <f t="shared" ca="1" si="3267"/>
        <v>0</v>
      </c>
      <c r="AY1926" s="62">
        <f t="shared" ca="1" si="3267"/>
        <v>0</v>
      </c>
      <c r="AZ1926" s="62">
        <f t="shared" ref="AZ1926:CE1926" ca="1" si="3268">AY1929</f>
        <v>0</v>
      </c>
      <c r="BA1926" s="62">
        <f t="shared" ca="1" si="3268"/>
        <v>0</v>
      </c>
      <c r="BB1926" s="62">
        <f t="shared" ca="1" si="3268"/>
        <v>0</v>
      </c>
      <c r="BC1926" s="62">
        <f t="shared" ca="1" si="3268"/>
        <v>0</v>
      </c>
      <c r="BD1926" s="62">
        <f t="shared" ca="1" si="3268"/>
        <v>0</v>
      </c>
      <c r="BE1926" s="62">
        <f t="shared" ca="1" si="3268"/>
        <v>0</v>
      </c>
      <c r="BF1926" s="62">
        <f t="shared" ca="1" si="3268"/>
        <v>0</v>
      </c>
      <c r="BG1926" s="62">
        <f t="shared" ca="1" si="3268"/>
        <v>0</v>
      </c>
      <c r="BH1926" s="62">
        <f t="shared" ca="1" si="3268"/>
        <v>0</v>
      </c>
      <c r="BI1926" s="62">
        <f t="shared" ca="1" si="3268"/>
        <v>0</v>
      </c>
      <c r="BJ1926" s="62">
        <f t="shared" ca="1" si="3268"/>
        <v>0</v>
      </c>
      <c r="BK1926" s="62">
        <f t="shared" ca="1" si="3268"/>
        <v>0</v>
      </c>
      <c r="BL1926" s="62">
        <f t="shared" ca="1" si="3268"/>
        <v>0</v>
      </c>
      <c r="BM1926" s="62">
        <f t="shared" ca="1" si="3268"/>
        <v>0</v>
      </c>
      <c r="BN1926" s="62">
        <f t="shared" ca="1" si="3268"/>
        <v>0</v>
      </c>
      <c r="BO1926" s="62">
        <f t="shared" ca="1" si="3268"/>
        <v>0</v>
      </c>
      <c r="BP1926" s="62">
        <f t="shared" ca="1" si="3268"/>
        <v>0</v>
      </c>
      <c r="BQ1926" s="62">
        <f t="shared" ca="1" si="3268"/>
        <v>0</v>
      </c>
      <c r="BR1926" s="62">
        <f t="shared" ca="1" si="3268"/>
        <v>0</v>
      </c>
      <c r="BS1926" s="62">
        <f t="shared" ca="1" si="3268"/>
        <v>0</v>
      </c>
      <c r="BT1926" s="62">
        <f t="shared" ca="1" si="3268"/>
        <v>0</v>
      </c>
      <c r="BU1926" s="62">
        <f t="shared" ca="1" si="3268"/>
        <v>0</v>
      </c>
      <c r="BV1926" s="62">
        <f t="shared" ca="1" si="3268"/>
        <v>0</v>
      </c>
      <c r="BW1926" s="62">
        <f t="shared" ca="1" si="3268"/>
        <v>0</v>
      </c>
      <c r="BX1926" s="62">
        <f t="shared" ca="1" si="3268"/>
        <v>0</v>
      </c>
      <c r="BY1926" s="62">
        <f t="shared" ca="1" si="3268"/>
        <v>0</v>
      </c>
      <c r="BZ1926" s="62">
        <f t="shared" ca="1" si="3268"/>
        <v>0</v>
      </c>
      <c r="CA1926" s="62">
        <f t="shared" ca="1" si="3268"/>
        <v>0</v>
      </c>
      <c r="CB1926" s="62">
        <f t="shared" ca="1" si="3268"/>
        <v>0</v>
      </c>
      <c r="CC1926" s="62">
        <f t="shared" ca="1" si="3268"/>
        <v>0</v>
      </c>
      <c r="CD1926" s="62">
        <f t="shared" ca="1" si="3268"/>
        <v>0</v>
      </c>
      <c r="CE1926" s="62">
        <f t="shared" ca="1" si="3268"/>
        <v>0</v>
      </c>
      <c r="CF1926" s="62">
        <f t="shared" ref="CF1926:CL1926" ca="1" si="3269">CE1929</f>
        <v>0</v>
      </c>
      <c r="CG1926" s="62">
        <f t="shared" ca="1" si="3269"/>
        <v>0</v>
      </c>
      <c r="CH1926" s="62">
        <f t="shared" ca="1" si="3269"/>
        <v>0</v>
      </c>
      <c r="CI1926" s="62">
        <f t="shared" ca="1" si="3269"/>
        <v>0</v>
      </c>
      <c r="CJ1926" s="62">
        <f t="shared" ca="1" si="3269"/>
        <v>0</v>
      </c>
      <c r="CK1926" s="62">
        <f t="shared" ca="1" si="3269"/>
        <v>0</v>
      </c>
      <c r="CL1926" s="62">
        <f t="shared" ca="1" si="3269"/>
        <v>0</v>
      </c>
      <c r="CO1926" s="62">
        <f t="shared" ref="CO1926:DK1926" si="3270">CN1929</f>
        <v>0</v>
      </c>
      <c r="CP1926" s="62">
        <f t="shared" ca="1" si="3270"/>
        <v>0</v>
      </c>
      <c r="CQ1926" s="62">
        <f t="shared" ca="1" si="3270"/>
        <v>1000000</v>
      </c>
      <c r="CR1926" s="62">
        <f t="shared" ca="1" si="3270"/>
        <v>1000000</v>
      </c>
      <c r="CS1926" s="62">
        <f t="shared" ca="1" si="3270"/>
        <v>1000000</v>
      </c>
      <c r="CT1926" s="62">
        <f t="shared" ca="1" si="3270"/>
        <v>0</v>
      </c>
      <c r="CU1926" s="62">
        <f t="shared" ca="1" si="3270"/>
        <v>0</v>
      </c>
      <c r="CV1926" s="62">
        <f t="shared" ca="1" si="3270"/>
        <v>0</v>
      </c>
      <c r="CW1926" s="62">
        <f t="shared" ca="1" si="3270"/>
        <v>0</v>
      </c>
      <c r="CX1926" s="62">
        <f t="shared" ca="1" si="3270"/>
        <v>0</v>
      </c>
      <c r="CY1926" s="62">
        <f t="shared" ca="1" si="3270"/>
        <v>0</v>
      </c>
      <c r="CZ1926" s="62">
        <f t="shared" ca="1" si="3270"/>
        <v>0</v>
      </c>
      <c r="DA1926" s="62">
        <f t="shared" ca="1" si="3270"/>
        <v>0</v>
      </c>
      <c r="DB1926" s="62">
        <f t="shared" ca="1" si="3270"/>
        <v>0</v>
      </c>
      <c r="DC1926" s="62">
        <f t="shared" ca="1" si="3270"/>
        <v>0</v>
      </c>
      <c r="DD1926" s="62">
        <f t="shared" ca="1" si="3270"/>
        <v>0</v>
      </c>
      <c r="DE1926" s="62">
        <f t="shared" ca="1" si="3270"/>
        <v>0</v>
      </c>
      <c r="DF1926" s="62">
        <f t="shared" ca="1" si="3270"/>
        <v>0</v>
      </c>
      <c r="DG1926" s="62">
        <f t="shared" ca="1" si="3270"/>
        <v>0</v>
      </c>
      <c r="DH1926" s="62">
        <f t="shared" ca="1" si="3270"/>
        <v>0</v>
      </c>
      <c r="DI1926" s="62">
        <f t="shared" ca="1" si="3270"/>
        <v>0</v>
      </c>
      <c r="DJ1926" s="62">
        <f t="shared" ca="1" si="3270"/>
        <v>0</v>
      </c>
      <c r="DK1926" s="62">
        <f t="shared" ca="1" si="3270"/>
        <v>0</v>
      </c>
      <c r="DL1926" s="62">
        <f t="shared" ref="DL1926" ca="1" si="3271">DK1929</f>
        <v>0</v>
      </c>
    </row>
    <row r="1927" spans="1:116" x14ac:dyDescent="0.4">
      <c r="B1927" t="str">
        <f>E1927</f>
        <v>1927 DTERM1-F</v>
      </c>
      <c r="C1927" t="s">
        <v>236</v>
      </c>
      <c r="D1927" t="s">
        <v>428</v>
      </c>
      <c r="E1927" t="str">
        <f t="shared" si="3264"/>
        <v>1927 DTERM1-F</v>
      </c>
      <c r="G1927" s="158" t="str">
        <f>"New borrowing - "&amp;SUBSTITUTE(G1918,":","")</f>
        <v>New borrowing - Fixed term debt - one-time borrowing</v>
      </c>
      <c r="K1927" s="23">
        <f t="shared" ref="K1927:P1928" si="3272">SUMIF($3:$3,K$2,1927:1927)</f>
        <v>1000000</v>
      </c>
      <c r="L1927" s="23">
        <f t="shared" si="3272"/>
        <v>0</v>
      </c>
      <c r="M1927" s="23">
        <f t="shared" si="3272"/>
        <v>0</v>
      </c>
      <c r="N1927" s="23">
        <f t="shared" si="3272"/>
        <v>0</v>
      </c>
      <c r="O1927" s="23">
        <f t="shared" si="3272"/>
        <v>0</v>
      </c>
      <c r="P1927" s="23">
        <f t="shared" si="3272"/>
        <v>0</v>
      </c>
      <c r="R1927" s="53">
        <f t="shared" ref="R1927:AW1927" si="3273">$H1922*(R$2=EOMONTH($H1923,0))</f>
        <v>0</v>
      </c>
      <c r="S1927" s="62">
        <f t="shared" si="3273"/>
        <v>0</v>
      </c>
      <c r="T1927" s="62">
        <f t="shared" si="3273"/>
        <v>0</v>
      </c>
      <c r="U1927" s="62">
        <f t="shared" si="3273"/>
        <v>0</v>
      </c>
      <c r="V1927" s="62">
        <f t="shared" si="3273"/>
        <v>0</v>
      </c>
      <c r="W1927" s="62">
        <f t="shared" si="3273"/>
        <v>0</v>
      </c>
      <c r="X1927" s="62">
        <f t="shared" si="3273"/>
        <v>1000000</v>
      </c>
      <c r="Y1927" s="62">
        <f t="shared" si="3273"/>
        <v>0</v>
      </c>
      <c r="Z1927" s="62">
        <f t="shared" si="3273"/>
        <v>0</v>
      </c>
      <c r="AA1927" s="62">
        <f t="shared" si="3273"/>
        <v>0</v>
      </c>
      <c r="AB1927" s="62">
        <f t="shared" si="3273"/>
        <v>0</v>
      </c>
      <c r="AC1927" s="62">
        <f t="shared" si="3273"/>
        <v>0</v>
      </c>
      <c r="AD1927" s="62">
        <f t="shared" si="3273"/>
        <v>0</v>
      </c>
      <c r="AE1927" s="62">
        <f t="shared" si="3273"/>
        <v>0</v>
      </c>
      <c r="AF1927" s="62">
        <f t="shared" si="3273"/>
        <v>0</v>
      </c>
      <c r="AG1927" s="62">
        <f t="shared" si="3273"/>
        <v>0</v>
      </c>
      <c r="AH1927" s="62">
        <f t="shared" si="3273"/>
        <v>0</v>
      </c>
      <c r="AI1927" s="62">
        <f t="shared" si="3273"/>
        <v>0</v>
      </c>
      <c r="AJ1927" s="62">
        <f t="shared" si="3273"/>
        <v>0</v>
      </c>
      <c r="AK1927" s="62">
        <f t="shared" si="3273"/>
        <v>0</v>
      </c>
      <c r="AL1927" s="62">
        <f t="shared" si="3273"/>
        <v>0</v>
      </c>
      <c r="AM1927" s="62">
        <f t="shared" si="3273"/>
        <v>0</v>
      </c>
      <c r="AN1927" s="62">
        <f t="shared" si="3273"/>
        <v>0</v>
      </c>
      <c r="AO1927" s="62">
        <f t="shared" si="3273"/>
        <v>0</v>
      </c>
      <c r="AP1927" s="62">
        <f t="shared" si="3273"/>
        <v>0</v>
      </c>
      <c r="AQ1927" s="62">
        <f t="shared" si="3273"/>
        <v>0</v>
      </c>
      <c r="AR1927" s="62">
        <f t="shared" si="3273"/>
        <v>0</v>
      </c>
      <c r="AS1927" s="62">
        <f t="shared" si="3273"/>
        <v>0</v>
      </c>
      <c r="AT1927" s="62">
        <f t="shared" si="3273"/>
        <v>0</v>
      </c>
      <c r="AU1927" s="62">
        <f t="shared" si="3273"/>
        <v>0</v>
      </c>
      <c r="AV1927" s="62">
        <f t="shared" si="3273"/>
        <v>0</v>
      </c>
      <c r="AW1927" s="62">
        <f t="shared" si="3273"/>
        <v>0</v>
      </c>
      <c r="AX1927" s="62">
        <f t="shared" ref="AX1927:CC1927" si="3274">$H1922*(AX$2=EOMONTH($H1923,0))</f>
        <v>0</v>
      </c>
      <c r="AY1927" s="62">
        <f t="shared" si="3274"/>
        <v>0</v>
      </c>
      <c r="AZ1927" s="62">
        <f t="shared" si="3274"/>
        <v>0</v>
      </c>
      <c r="BA1927" s="62">
        <f t="shared" si="3274"/>
        <v>0</v>
      </c>
      <c r="BB1927" s="62">
        <f t="shared" si="3274"/>
        <v>0</v>
      </c>
      <c r="BC1927" s="62">
        <f t="shared" si="3274"/>
        <v>0</v>
      </c>
      <c r="BD1927" s="62">
        <f t="shared" si="3274"/>
        <v>0</v>
      </c>
      <c r="BE1927" s="62">
        <f t="shared" si="3274"/>
        <v>0</v>
      </c>
      <c r="BF1927" s="62">
        <f t="shared" si="3274"/>
        <v>0</v>
      </c>
      <c r="BG1927" s="62">
        <f t="shared" si="3274"/>
        <v>0</v>
      </c>
      <c r="BH1927" s="62">
        <f t="shared" si="3274"/>
        <v>0</v>
      </c>
      <c r="BI1927" s="62">
        <f t="shared" si="3274"/>
        <v>0</v>
      </c>
      <c r="BJ1927" s="62">
        <f t="shared" si="3274"/>
        <v>0</v>
      </c>
      <c r="BK1927" s="62">
        <f t="shared" si="3274"/>
        <v>0</v>
      </c>
      <c r="BL1927" s="62">
        <f t="shared" si="3274"/>
        <v>0</v>
      </c>
      <c r="BM1927" s="62">
        <f t="shared" si="3274"/>
        <v>0</v>
      </c>
      <c r="BN1927" s="62">
        <f t="shared" si="3274"/>
        <v>0</v>
      </c>
      <c r="BO1927" s="62">
        <f t="shared" si="3274"/>
        <v>0</v>
      </c>
      <c r="BP1927" s="62">
        <f t="shared" si="3274"/>
        <v>0</v>
      </c>
      <c r="BQ1927" s="62">
        <f t="shared" si="3274"/>
        <v>0</v>
      </c>
      <c r="BR1927" s="62">
        <f t="shared" si="3274"/>
        <v>0</v>
      </c>
      <c r="BS1927" s="62">
        <f t="shared" si="3274"/>
        <v>0</v>
      </c>
      <c r="BT1927" s="62">
        <f t="shared" si="3274"/>
        <v>0</v>
      </c>
      <c r="BU1927" s="62">
        <f t="shared" si="3274"/>
        <v>0</v>
      </c>
      <c r="BV1927" s="62">
        <f t="shared" si="3274"/>
        <v>0</v>
      </c>
      <c r="BW1927" s="62">
        <f t="shared" si="3274"/>
        <v>0</v>
      </c>
      <c r="BX1927" s="62">
        <f t="shared" si="3274"/>
        <v>0</v>
      </c>
      <c r="BY1927" s="62">
        <f t="shared" si="3274"/>
        <v>0</v>
      </c>
      <c r="BZ1927" s="62">
        <f t="shared" si="3274"/>
        <v>0</v>
      </c>
      <c r="CA1927" s="62">
        <f t="shared" si="3274"/>
        <v>0</v>
      </c>
      <c r="CB1927" s="62">
        <f t="shared" si="3274"/>
        <v>0</v>
      </c>
      <c r="CC1927" s="62">
        <f t="shared" si="3274"/>
        <v>0</v>
      </c>
      <c r="CD1927" s="62">
        <f t="shared" ref="CD1927:CL1927" si="3275">$H1922*(CD$2=EOMONTH($H1923,0))</f>
        <v>0</v>
      </c>
      <c r="CE1927" s="62">
        <f t="shared" si="3275"/>
        <v>0</v>
      </c>
      <c r="CF1927" s="62">
        <f t="shared" si="3275"/>
        <v>0</v>
      </c>
      <c r="CG1927" s="62">
        <f t="shared" si="3275"/>
        <v>0</v>
      </c>
      <c r="CH1927" s="62">
        <f t="shared" si="3275"/>
        <v>0</v>
      </c>
      <c r="CI1927" s="62">
        <f t="shared" si="3275"/>
        <v>0</v>
      </c>
      <c r="CJ1927" s="62">
        <f t="shared" si="3275"/>
        <v>0</v>
      </c>
      <c r="CK1927" s="62">
        <f t="shared" si="3275"/>
        <v>0</v>
      </c>
      <c r="CL1927" s="62">
        <f t="shared" si="3275"/>
        <v>0</v>
      </c>
      <c r="CO1927" s="62">
        <f t="shared" ref="CO1927:DK1927" si="3276">$H1922*(CO$2=EOMONTH($H1923,0))</f>
        <v>0</v>
      </c>
      <c r="CP1927" s="62">
        <f t="shared" si="3276"/>
        <v>1000000</v>
      </c>
      <c r="CQ1927" s="62">
        <f t="shared" si="3276"/>
        <v>0</v>
      </c>
      <c r="CR1927" s="62">
        <f t="shared" si="3276"/>
        <v>0</v>
      </c>
      <c r="CS1927" s="62">
        <f t="shared" si="3276"/>
        <v>0</v>
      </c>
      <c r="CT1927" s="62">
        <f t="shared" si="3276"/>
        <v>0</v>
      </c>
      <c r="CU1927" s="62">
        <f t="shared" si="3276"/>
        <v>0</v>
      </c>
      <c r="CV1927" s="62">
        <f t="shared" si="3276"/>
        <v>0</v>
      </c>
      <c r="CW1927" s="62">
        <f t="shared" si="3276"/>
        <v>0</v>
      </c>
      <c r="CX1927" s="62">
        <f t="shared" si="3276"/>
        <v>0</v>
      </c>
      <c r="CY1927" s="62">
        <f t="shared" si="3276"/>
        <v>0</v>
      </c>
      <c r="CZ1927" s="62">
        <f t="shared" si="3276"/>
        <v>0</v>
      </c>
      <c r="DA1927" s="62">
        <f t="shared" si="3276"/>
        <v>0</v>
      </c>
      <c r="DB1927" s="62">
        <f t="shared" si="3276"/>
        <v>0</v>
      </c>
      <c r="DC1927" s="62">
        <f t="shared" si="3276"/>
        <v>0</v>
      </c>
      <c r="DD1927" s="62">
        <f t="shared" si="3276"/>
        <v>0</v>
      </c>
      <c r="DE1927" s="62">
        <f t="shared" si="3276"/>
        <v>0</v>
      </c>
      <c r="DF1927" s="62">
        <f t="shared" si="3276"/>
        <v>0</v>
      </c>
      <c r="DG1927" s="62">
        <f t="shared" si="3276"/>
        <v>0</v>
      </c>
      <c r="DH1927" s="62">
        <f t="shared" si="3276"/>
        <v>0</v>
      </c>
      <c r="DI1927" s="62">
        <f t="shared" si="3276"/>
        <v>0</v>
      </c>
      <c r="DJ1927" s="62">
        <f t="shared" si="3276"/>
        <v>0</v>
      </c>
      <c r="DK1927" s="62">
        <f t="shared" si="3276"/>
        <v>0</v>
      </c>
      <c r="DL1927" s="62">
        <f t="shared" ref="DL1927" si="3277">$H1922*(DL$2=EOMONTH($H1923,0))</f>
        <v>0</v>
      </c>
    </row>
    <row r="1928" spans="1:116" x14ac:dyDescent="0.4">
      <c r="C1928" t="s">
        <v>236</v>
      </c>
      <c r="D1928" t="s">
        <v>428</v>
      </c>
      <c r="E1928" t="str">
        <f t="shared" si="3264"/>
        <v>1928 DTERM1-F</v>
      </c>
      <c r="G1928" s="158" t="str">
        <f>"Repayment - "&amp;SUBSTITUTE(G1918,":","")</f>
        <v>Repayment - Fixed term debt - one-time borrowing</v>
      </c>
      <c r="K1928" s="138">
        <f t="shared" ca="1" si="3272"/>
        <v>-1000000</v>
      </c>
      <c r="L1928" s="138">
        <f t="shared" ca="1" si="3272"/>
        <v>0</v>
      </c>
      <c r="M1928" s="138">
        <f t="shared" ca="1" si="3272"/>
        <v>0</v>
      </c>
      <c r="N1928" s="138">
        <f t="shared" ca="1" si="3272"/>
        <v>0</v>
      </c>
      <c r="O1928" s="138">
        <f t="shared" ca="1" si="3272"/>
        <v>0</v>
      </c>
      <c r="P1928" s="138">
        <f t="shared" ca="1" si="3272"/>
        <v>0</v>
      </c>
      <c r="R1928" s="225"/>
      <c r="S1928" s="226">
        <f ca="1">-IF(COUNT($R1927:S1927)&lt;$H1920,0,OFFSET(S1927,0,-$H1920+1))</f>
        <v>0</v>
      </c>
      <c r="T1928" s="226">
        <f ca="1">-IF(COUNT($R1927:T1927)&lt;$H1920,0,OFFSET(T1927,0,-$H1920+1))</f>
        <v>0</v>
      </c>
      <c r="U1928" s="226">
        <f ca="1">-IF(COUNT($R1927:U1927)&lt;$H1920,0,OFFSET(U1927,0,-$H1920+1))</f>
        <v>0</v>
      </c>
      <c r="V1928" s="226">
        <f ca="1">-IF(COUNT($R1927:V1927)&lt;$H1920,0,OFFSET(V1927,0,-$H1920+1))</f>
        <v>0</v>
      </c>
      <c r="W1928" s="226">
        <f ca="1">-IF(COUNT($R1927:W1927)&lt;$H1920,0,OFFSET(W1927,0,-$H1920+1))</f>
        <v>0</v>
      </c>
      <c r="X1928" s="226">
        <f ca="1">-IF(COUNT($R1927:X1927)&lt;$H1920,0,OFFSET(X1927,0,-$H1920+1))</f>
        <v>0</v>
      </c>
      <c r="Y1928" s="226">
        <f ca="1">-IF(COUNT($R1927:Y1927)&lt;$H1920,0,OFFSET(Y1927,0,-$H1920+1))</f>
        <v>0</v>
      </c>
      <c r="Z1928" s="226">
        <f ca="1">-IF(COUNT($R1927:Z1927)&lt;$H1920,0,OFFSET(Z1927,0,-$H1920+1))</f>
        <v>0</v>
      </c>
      <c r="AA1928" s="226">
        <f ca="1">-IF(COUNT($R1927:AA1927)&lt;$H1920,0,OFFSET(AA1927,0,-$H1920+1))</f>
        <v>-1000000</v>
      </c>
      <c r="AB1928" s="226">
        <f ca="1">-IF(COUNT($R1927:AB1927)&lt;$H1920,0,OFFSET(AB1927,0,-$H1920+1))</f>
        <v>0</v>
      </c>
      <c r="AC1928" s="226">
        <f ca="1">-IF(COUNT($R1927:AC1927)&lt;$H1920,0,OFFSET(AC1927,0,-$H1920+1))</f>
        <v>0</v>
      </c>
      <c r="AD1928" s="226">
        <f ca="1">-IF(COUNT($R1927:AD1927)&lt;$H1920,0,OFFSET(AD1927,0,-$H1920+1))</f>
        <v>0</v>
      </c>
      <c r="AE1928" s="226">
        <f ca="1">-IF(COUNT($R1927:AE1927)&lt;$H1920,0,OFFSET(AE1927,0,-$H1920+1))</f>
        <v>0</v>
      </c>
      <c r="AF1928" s="226">
        <f ca="1">-IF(COUNT($R1927:AF1927)&lt;$H1920,0,OFFSET(AF1927,0,-$H1920+1))</f>
        <v>0</v>
      </c>
      <c r="AG1928" s="226">
        <f ca="1">-IF(COUNT($R1927:AG1927)&lt;$H1920,0,OFFSET(AG1927,0,-$H1920+1))</f>
        <v>0</v>
      </c>
      <c r="AH1928" s="226">
        <f ca="1">-IF(COUNT($R1927:AH1927)&lt;$H1920,0,OFFSET(AH1927,0,-$H1920+1))</f>
        <v>0</v>
      </c>
      <c r="AI1928" s="226">
        <f ca="1">-IF(COUNT($R1927:AI1927)&lt;$H1920,0,OFFSET(AI1927,0,-$H1920+1))</f>
        <v>0</v>
      </c>
      <c r="AJ1928" s="226">
        <f ca="1">-IF(COUNT($R1927:AJ1927)&lt;$H1920,0,OFFSET(AJ1927,0,-$H1920+1))</f>
        <v>0</v>
      </c>
      <c r="AK1928" s="226">
        <f ca="1">-IF(COUNT($R1927:AK1927)&lt;$H1920,0,OFFSET(AK1927,0,-$H1920+1))</f>
        <v>0</v>
      </c>
      <c r="AL1928" s="226">
        <f ca="1">-IF(COUNT($R1927:AL1927)&lt;$H1920,0,OFFSET(AL1927,0,-$H1920+1))</f>
        <v>0</v>
      </c>
      <c r="AM1928" s="226">
        <f ca="1">-IF(COUNT($R1927:AM1927)&lt;$H1920,0,OFFSET(AM1927,0,-$H1920+1))</f>
        <v>0</v>
      </c>
      <c r="AN1928" s="226">
        <f ca="1">-IF(COUNT($R1927:AN1927)&lt;$H1920,0,OFFSET(AN1927,0,-$H1920+1))</f>
        <v>0</v>
      </c>
      <c r="AO1928" s="226">
        <f ca="1">-IF(COUNT($R1927:AO1927)&lt;$H1920,0,OFFSET(AO1927,0,-$H1920+1))</f>
        <v>0</v>
      </c>
      <c r="AP1928" s="226">
        <f ca="1">-IF(COUNT($R1927:AP1927)&lt;$H1920,0,OFFSET(AP1927,0,-$H1920+1))</f>
        <v>0</v>
      </c>
      <c r="AQ1928" s="226">
        <f ca="1">-IF(COUNT($R1927:AQ1927)&lt;$H1920,0,OFFSET(AQ1927,0,-$H1920+1))</f>
        <v>0</v>
      </c>
      <c r="AR1928" s="226">
        <f ca="1">-IF(COUNT($R1927:AR1927)&lt;$H1920,0,OFFSET(AR1927,0,-$H1920+1))</f>
        <v>0</v>
      </c>
      <c r="AS1928" s="226">
        <f ca="1">-IF(COUNT($R1927:AS1927)&lt;$H1920,0,OFFSET(AS1927,0,-$H1920+1))</f>
        <v>0</v>
      </c>
      <c r="AT1928" s="226">
        <f ca="1">-IF(COUNT($R1927:AT1927)&lt;$H1920,0,OFFSET(AT1927,0,-$H1920+1))</f>
        <v>0</v>
      </c>
      <c r="AU1928" s="226">
        <f ca="1">-IF(COUNT($R1927:AU1927)&lt;$H1920,0,OFFSET(AU1927,0,-$H1920+1))</f>
        <v>0</v>
      </c>
      <c r="AV1928" s="226">
        <f ca="1">-IF(COUNT($R1927:AV1927)&lt;$H1920,0,OFFSET(AV1927,0,-$H1920+1))</f>
        <v>0</v>
      </c>
      <c r="AW1928" s="226">
        <f ca="1">-IF(COUNT($R1927:AW1927)&lt;$H1920,0,OFFSET(AW1927,0,-$H1920+1))</f>
        <v>0</v>
      </c>
      <c r="AX1928" s="226">
        <f ca="1">-IF(COUNT($R1927:AX1927)&lt;$H1920,0,OFFSET(AX1927,0,-$H1920+1))</f>
        <v>0</v>
      </c>
      <c r="AY1928" s="226">
        <f ca="1">-IF(COUNT($R1927:AY1927)&lt;$H1920,0,OFFSET(AY1927,0,-$H1920+1))</f>
        <v>0</v>
      </c>
      <c r="AZ1928" s="226">
        <f ca="1">-IF(COUNT($R1927:AZ1927)&lt;$H1920,0,OFFSET(AZ1927,0,-$H1920+1))</f>
        <v>0</v>
      </c>
      <c r="BA1928" s="226">
        <f ca="1">-IF(COUNT($R1927:BA1927)&lt;$H1920,0,OFFSET(BA1927,0,-$H1920+1))</f>
        <v>0</v>
      </c>
      <c r="BB1928" s="226">
        <f ca="1">-IF(COUNT($R1927:BB1927)&lt;$H1920,0,OFFSET(BB1927,0,-$H1920+1))</f>
        <v>0</v>
      </c>
      <c r="BC1928" s="226">
        <f ca="1">-IF(COUNT($R1927:BC1927)&lt;$H1920,0,OFFSET(BC1927,0,-$H1920+1))</f>
        <v>0</v>
      </c>
      <c r="BD1928" s="226">
        <f ca="1">-IF(COUNT($R1927:BD1927)&lt;$H1920,0,OFFSET(BD1927,0,-$H1920+1))</f>
        <v>0</v>
      </c>
      <c r="BE1928" s="226">
        <f ca="1">-IF(COUNT($R1927:BE1927)&lt;$H1920,0,OFFSET(BE1927,0,-$H1920+1))</f>
        <v>0</v>
      </c>
      <c r="BF1928" s="226">
        <f ca="1">-IF(COUNT($R1927:BF1927)&lt;$H1920,0,OFFSET(BF1927,0,-$H1920+1))</f>
        <v>0</v>
      </c>
      <c r="BG1928" s="226">
        <f ca="1">-IF(COUNT($R1927:BG1927)&lt;$H1920,0,OFFSET(BG1927,0,-$H1920+1))</f>
        <v>0</v>
      </c>
      <c r="BH1928" s="226">
        <f ca="1">-IF(COUNT($R1927:BH1927)&lt;$H1920,0,OFFSET(BH1927,0,-$H1920+1))</f>
        <v>0</v>
      </c>
      <c r="BI1928" s="226">
        <f ca="1">-IF(COUNT($R1927:BI1927)&lt;$H1920,0,OFFSET(BI1927,0,-$H1920+1))</f>
        <v>0</v>
      </c>
      <c r="BJ1928" s="226">
        <f ca="1">-IF(COUNT($R1927:BJ1927)&lt;$H1920,0,OFFSET(BJ1927,0,-$H1920+1))</f>
        <v>0</v>
      </c>
      <c r="BK1928" s="226">
        <f ca="1">-IF(COUNT($R1927:BK1927)&lt;$H1920,0,OFFSET(BK1927,0,-$H1920+1))</f>
        <v>0</v>
      </c>
      <c r="BL1928" s="226">
        <f ca="1">-IF(COUNT($R1927:BL1927)&lt;$H1920,0,OFFSET(BL1927,0,-$H1920+1))</f>
        <v>0</v>
      </c>
      <c r="BM1928" s="226">
        <f ca="1">-IF(COUNT($R1927:BM1927)&lt;$H1920,0,OFFSET(BM1927,0,-$H1920+1))</f>
        <v>0</v>
      </c>
      <c r="BN1928" s="226">
        <f ca="1">-IF(COUNT($R1927:BN1927)&lt;$H1920,0,OFFSET(BN1927,0,-$H1920+1))</f>
        <v>0</v>
      </c>
      <c r="BO1928" s="226">
        <f ca="1">-IF(COUNT($R1927:BO1927)&lt;$H1920,0,OFFSET(BO1927,0,-$H1920+1))</f>
        <v>0</v>
      </c>
      <c r="BP1928" s="226">
        <f ca="1">-IF(COUNT($R1927:BP1927)&lt;$H1920,0,OFFSET(BP1927,0,-$H1920+1))</f>
        <v>0</v>
      </c>
      <c r="BQ1928" s="226">
        <f ca="1">-IF(COUNT($R1927:BQ1927)&lt;$H1920,0,OFFSET(BQ1927,0,-$H1920+1))</f>
        <v>0</v>
      </c>
      <c r="BR1928" s="226">
        <f ca="1">-IF(COUNT($R1927:BR1927)&lt;$H1920,0,OFFSET(BR1927,0,-$H1920+1))</f>
        <v>0</v>
      </c>
      <c r="BS1928" s="226">
        <f ca="1">-IF(COUNT($R1927:BS1927)&lt;$H1920,0,OFFSET(BS1927,0,-$H1920+1))</f>
        <v>0</v>
      </c>
      <c r="BT1928" s="226">
        <f ca="1">-IF(COUNT($R1927:BT1927)&lt;$H1920,0,OFFSET(BT1927,0,-$H1920+1))</f>
        <v>0</v>
      </c>
      <c r="BU1928" s="226">
        <f ca="1">-IF(COUNT($R1927:BU1927)&lt;$H1920,0,OFFSET(BU1927,0,-$H1920+1))</f>
        <v>0</v>
      </c>
      <c r="BV1928" s="226">
        <f ca="1">-IF(COUNT($R1927:BV1927)&lt;$H1920,0,OFFSET(BV1927,0,-$H1920+1))</f>
        <v>0</v>
      </c>
      <c r="BW1928" s="226">
        <f ca="1">-IF(COUNT($R1927:BW1927)&lt;$H1920,0,OFFSET(BW1927,0,-$H1920+1))</f>
        <v>0</v>
      </c>
      <c r="BX1928" s="226">
        <f ca="1">-IF(COUNT($R1927:BX1927)&lt;$H1920,0,OFFSET(BX1927,0,-$H1920+1))</f>
        <v>0</v>
      </c>
      <c r="BY1928" s="226">
        <f ca="1">-IF(COUNT($R1927:BY1927)&lt;$H1920,0,OFFSET(BY1927,0,-$H1920+1))</f>
        <v>0</v>
      </c>
      <c r="BZ1928" s="226">
        <f ca="1">-IF(COUNT($R1927:BZ1927)&lt;$H1920,0,OFFSET(BZ1927,0,-$H1920+1))</f>
        <v>0</v>
      </c>
      <c r="CA1928" s="226">
        <f ca="1">-IF(COUNT($R1927:CA1927)&lt;$H1920,0,OFFSET(CA1927,0,-$H1920+1))</f>
        <v>0</v>
      </c>
      <c r="CB1928" s="226">
        <f ca="1">-IF(COUNT($R1927:CB1927)&lt;$H1920,0,OFFSET(CB1927,0,-$H1920+1))</f>
        <v>0</v>
      </c>
      <c r="CC1928" s="226">
        <f ca="1">-IF(COUNT($R1927:CC1927)&lt;$H1920,0,OFFSET(CC1927,0,-$H1920+1))</f>
        <v>0</v>
      </c>
      <c r="CD1928" s="226">
        <f ca="1">-IF(COUNT($R1927:CD1927)&lt;$H1920,0,OFFSET(CD1927,0,-$H1920+1))</f>
        <v>0</v>
      </c>
      <c r="CE1928" s="226">
        <f ca="1">-IF(COUNT($R1927:CE1927)&lt;$H1920,0,OFFSET(CE1927,0,-$H1920+1))</f>
        <v>0</v>
      </c>
      <c r="CF1928" s="226">
        <f ca="1">-IF(COUNT($R1927:CF1927)&lt;$H1920,0,OFFSET(CF1927,0,-$H1920+1))</f>
        <v>0</v>
      </c>
      <c r="CG1928" s="226">
        <f ca="1">-IF(COUNT($R1927:CG1927)&lt;$H1920,0,OFFSET(CG1927,0,-$H1920+1))</f>
        <v>0</v>
      </c>
      <c r="CH1928" s="226">
        <f ca="1">-IF(COUNT($R1927:CH1927)&lt;$H1920,0,OFFSET(CH1927,0,-$H1920+1))</f>
        <v>0</v>
      </c>
      <c r="CI1928" s="226">
        <f ca="1">-IF(COUNT($R1927:CI1927)&lt;$H1920,0,OFFSET(CI1927,0,-$H1920+1))</f>
        <v>0</v>
      </c>
      <c r="CJ1928" s="226">
        <f ca="1">-IF(COUNT($R1927:CJ1927)&lt;$H1920,0,OFFSET(CJ1927,0,-$H1920+1))</f>
        <v>0</v>
      </c>
      <c r="CK1928" s="226">
        <f ca="1">-IF(COUNT($R1927:CK1927)&lt;$H1920,0,OFFSET(CK1927,0,-$H1920+1))</f>
        <v>0</v>
      </c>
      <c r="CL1928" s="226">
        <f ca="1">-IF(COUNT($R1927:CL1927)&lt;$H1920,0,OFFSET(CL1927,0,-$H1920+1))</f>
        <v>0</v>
      </c>
      <c r="CO1928" s="226">
        <f ca="1">-IF(COUNT($R1927:CO1927)&lt;$H1920,0,OFFSET(CO1927,0,-$H1920+1))</f>
        <v>0</v>
      </c>
      <c r="CP1928" s="226">
        <f ca="1">-IF(COUNT($R1927:CP1927)&lt;$H1920,0,OFFSET(CP1927,0,-$H1920+1))</f>
        <v>0</v>
      </c>
      <c r="CQ1928" s="226">
        <f ca="1">-IF(COUNT($R1927:CQ1927)&lt;$H1920,0,OFFSET(CQ1927,0,-$H1920+1))</f>
        <v>0</v>
      </c>
      <c r="CR1928" s="226">
        <f ca="1">-IF(COUNT($R1927:CR1927)&lt;$H1920,0,OFFSET(CR1927,0,-$H1920+1))</f>
        <v>0</v>
      </c>
      <c r="CS1928" s="226">
        <f ca="1">-IF(COUNT($R1927:CS1927)&lt;$H1920,0,OFFSET(CS1927,0,-$H1920+1))</f>
        <v>-1000000</v>
      </c>
      <c r="CT1928" s="226">
        <f ca="1">-IF(COUNT($R1927:CT1927)&lt;$H1920,0,OFFSET(CT1927,0,-$H1920+1))</f>
        <v>0</v>
      </c>
      <c r="CU1928" s="226">
        <f ca="1">-IF(COUNT($R1927:CU1927)&lt;$H1920,0,OFFSET(CU1927,0,-$H1920+1))</f>
        <v>0</v>
      </c>
      <c r="CV1928" s="226">
        <f ca="1">-IF(COUNT($R1927:CV1927)&lt;$H1920,0,OFFSET(CV1927,0,-$H1920+1))</f>
        <v>0</v>
      </c>
      <c r="CW1928" s="226">
        <f ca="1">-IF(COUNT($R1927:CW1927)&lt;$H1920,0,OFFSET(CW1927,0,-$H1920+1))</f>
        <v>0</v>
      </c>
      <c r="CX1928" s="226">
        <f ca="1">-IF(COUNT($R1927:CX1927)&lt;$H1920,0,OFFSET(CX1927,0,-$H1920+1))</f>
        <v>0</v>
      </c>
      <c r="CY1928" s="226">
        <f ca="1">-IF(COUNT($R1927:CY1927)&lt;$H1920,0,OFFSET(CY1927,0,-$H1920+1))</f>
        <v>0</v>
      </c>
      <c r="CZ1928" s="226">
        <f ca="1">-IF(COUNT($R1927:CZ1927)&lt;$H1920,0,OFFSET(CZ1927,0,-$H1920+1))</f>
        <v>0</v>
      </c>
      <c r="DA1928" s="226">
        <f ca="1">-IF(COUNT($R1927:DA1927)&lt;$H1920,0,OFFSET(DA1927,0,-$H1920+1))</f>
        <v>0</v>
      </c>
      <c r="DB1928" s="226">
        <f ca="1">-IF(COUNT($R1927:DB1927)&lt;$H1920,0,OFFSET(DB1927,0,-$H1920+1))</f>
        <v>0</v>
      </c>
      <c r="DC1928" s="226">
        <f ca="1">-IF(COUNT($R1927:DC1927)&lt;$H1920,0,OFFSET(DC1927,0,-$H1920+1))</f>
        <v>0</v>
      </c>
      <c r="DD1928" s="226">
        <f ca="1">-IF(COUNT($R1927:DD1927)&lt;$H1920,0,OFFSET(DD1927,0,-$H1920+1))</f>
        <v>0</v>
      </c>
      <c r="DE1928" s="226">
        <f ca="1">-IF(COUNT($R1927:DE1927)&lt;$H1920,0,OFFSET(DE1927,0,-$H1920+1))</f>
        <v>0</v>
      </c>
      <c r="DF1928" s="226">
        <f ca="1">-IF(COUNT($R1927:DF1927)&lt;$H1920,0,OFFSET(DF1927,0,-$H1920+1))</f>
        <v>0</v>
      </c>
      <c r="DG1928" s="226">
        <f ca="1">-IF(COUNT($R1927:DG1927)&lt;$H1920,0,OFFSET(DG1927,0,-$H1920+1))</f>
        <v>0</v>
      </c>
      <c r="DH1928" s="226">
        <f ca="1">-IF(COUNT($R1927:DH1927)&lt;$H1920,0,OFFSET(DH1927,0,-$H1920+1))</f>
        <v>0</v>
      </c>
      <c r="DI1928" s="226">
        <f ca="1">-IF(COUNT($R1927:DI1927)&lt;$H1920,0,OFFSET(DI1927,0,-$H1920+1))</f>
        <v>0</v>
      </c>
      <c r="DJ1928" s="226">
        <f ca="1">-IF(COUNT($R1927:DJ1927)&lt;$H1920,0,OFFSET(DJ1927,0,-$H1920+1))</f>
        <v>0</v>
      </c>
      <c r="DK1928" s="226">
        <f ca="1">-IF(COUNT($R1927:DK1927)&lt;$H1920,0,OFFSET(DK1927,0,-$H1920+1))</f>
        <v>0</v>
      </c>
      <c r="DL1928" s="226">
        <f ca="1">-IF(COUNT($R1927:DL1927)&lt;$H1920,0,OFFSET(DL1927,0,-$H1920+1))</f>
        <v>0</v>
      </c>
    </row>
    <row r="1929" spans="1:116" x14ac:dyDescent="0.4">
      <c r="C1929" t="s">
        <v>237</v>
      </c>
      <c r="D1929" t="s">
        <v>428</v>
      </c>
      <c r="E1929" t="str">
        <f t="shared" si="3264"/>
        <v>1929 DTERM1-F</v>
      </c>
      <c r="G1929" s="126" t="str">
        <f>"Debt - "&amp;SUBSTITUTE(G1918,":","")</f>
        <v>Debt - Fixed term debt - one-time borrowing</v>
      </c>
      <c r="I1929" s="80"/>
      <c r="J1929" s="80"/>
      <c r="K1929" s="33">
        <f t="shared" ref="K1929:P1929" ca="1" si="3278">SUMIF($4:$4,K$2,1929:1929)</f>
        <v>0</v>
      </c>
      <c r="L1929" s="33">
        <f t="shared" ca="1" si="3278"/>
        <v>0</v>
      </c>
      <c r="M1929" s="33">
        <f t="shared" ca="1" si="3278"/>
        <v>0</v>
      </c>
      <c r="N1929" s="33">
        <f t="shared" ca="1" si="3278"/>
        <v>0</v>
      </c>
      <c r="O1929" s="33">
        <f t="shared" ca="1" si="3278"/>
        <v>0</v>
      </c>
      <c r="P1929" s="33">
        <f t="shared" ca="1" si="3278"/>
        <v>0</v>
      </c>
      <c r="R1929" s="53">
        <f>S1926</f>
        <v>0</v>
      </c>
      <c r="S1929" s="93">
        <f t="shared" ref="S1929:AX1929" ca="1" si="3279">SUM(S1926:S1928)</f>
        <v>0</v>
      </c>
      <c r="T1929" s="93">
        <f t="shared" ca="1" si="3279"/>
        <v>0</v>
      </c>
      <c r="U1929" s="93">
        <f t="shared" ca="1" si="3279"/>
        <v>0</v>
      </c>
      <c r="V1929" s="93">
        <f t="shared" ca="1" si="3279"/>
        <v>0</v>
      </c>
      <c r="W1929" s="93">
        <f t="shared" ca="1" si="3279"/>
        <v>0</v>
      </c>
      <c r="X1929" s="93">
        <f t="shared" ca="1" si="3279"/>
        <v>1000000</v>
      </c>
      <c r="Y1929" s="93">
        <f t="shared" ca="1" si="3279"/>
        <v>1000000</v>
      </c>
      <c r="Z1929" s="93">
        <f t="shared" ca="1" si="3279"/>
        <v>1000000</v>
      </c>
      <c r="AA1929" s="93">
        <f t="shared" ca="1" si="3279"/>
        <v>0</v>
      </c>
      <c r="AB1929" s="93">
        <f t="shared" ca="1" si="3279"/>
        <v>0</v>
      </c>
      <c r="AC1929" s="93">
        <f t="shared" ca="1" si="3279"/>
        <v>0</v>
      </c>
      <c r="AD1929" s="93">
        <f t="shared" ca="1" si="3279"/>
        <v>0</v>
      </c>
      <c r="AE1929" s="93">
        <f t="shared" ca="1" si="3279"/>
        <v>0</v>
      </c>
      <c r="AF1929" s="93">
        <f t="shared" ca="1" si="3279"/>
        <v>0</v>
      </c>
      <c r="AG1929" s="93">
        <f t="shared" ca="1" si="3279"/>
        <v>0</v>
      </c>
      <c r="AH1929" s="93">
        <f t="shared" ca="1" si="3279"/>
        <v>0</v>
      </c>
      <c r="AI1929" s="93">
        <f t="shared" ca="1" si="3279"/>
        <v>0</v>
      </c>
      <c r="AJ1929" s="93">
        <f t="shared" ca="1" si="3279"/>
        <v>0</v>
      </c>
      <c r="AK1929" s="93">
        <f t="shared" ca="1" si="3279"/>
        <v>0</v>
      </c>
      <c r="AL1929" s="93">
        <f t="shared" ca="1" si="3279"/>
        <v>0</v>
      </c>
      <c r="AM1929" s="93">
        <f t="shared" ca="1" si="3279"/>
        <v>0</v>
      </c>
      <c r="AN1929" s="93">
        <f t="shared" ca="1" si="3279"/>
        <v>0</v>
      </c>
      <c r="AO1929" s="93">
        <f t="shared" ca="1" si="3279"/>
        <v>0</v>
      </c>
      <c r="AP1929" s="93">
        <f t="shared" ca="1" si="3279"/>
        <v>0</v>
      </c>
      <c r="AQ1929" s="93">
        <f t="shared" ca="1" si="3279"/>
        <v>0</v>
      </c>
      <c r="AR1929" s="93">
        <f t="shared" ca="1" si="3279"/>
        <v>0</v>
      </c>
      <c r="AS1929" s="93">
        <f t="shared" ca="1" si="3279"/>
        <v>0</v>
      </c>
      <c r="AT1929" s="93">
        <f t="shared" ca="1" si="3279"/>
        <v>0</v>
      </c>
      <c r="AU1929" s="93">
        <f t="shared" ca="1" si="3279"/>
        <v>0</v>
      </c>
      <c r="AV1929" s="93">
        <f t="shared" ca="1" si="3279"/>
        <v>0</v>
      </c>
      <c r="AW1929" s="93">
        <f t="shared" ca="1" si="3279"/>
        <v>0</v>
      </c>
      <c r="AX1929" s="93">
        <f t="shared" ca="1" si="3279"/>
        <v>0</v>
      </c>
      <c r="AY1929" s="93">
        <f t="shared" ref="AY1929:CD1929" ca="1" si="3280">SUM(AY1926:AY1928)</f>
        <v>0</v>
      </c>
      <c r="AZ1929" s="93">
        <f t="shared" ca="1" si="3280"/>
        <v>0</v>
      </c>
      <c r="BA1929" s="93">
        <f t="shared" ca="1" si="3280"/>
        <v>0</v>
      </c>
      <c r="BB1929" s="93">
        <f t="shared" ca="1" si="3280"/>
        <v>0</v>
      </c>
      <c r="BC1929" s="93">
        <f t="shared" ca="1" si="3280"/>
        <v>0</v>
      </c>
      <c r="BD1929" s="93">
        <f t="shared" ca="1" si="3280"/>
        <v>0</v>
      </c>
      <c r="BE1929" s="93">
        <f t="shared" ca="1" si="3280"/>
        <v>0</v>
      </c>
      <c r="BF1929" s="93">
        <f t="shared" ca="1" si="3280"/>
        <v>0</v>
      </c>
      <c r="BG1929" s="93">
        <f t="shared" ca="1" si="3280"/>
        <v>0</v>
      </c>
      <c r="BH1929" s="93">
        <f t="shared" ca="1" si="3280"/>
        <v>0</v>
      </c>
      <c r="BI1929" s="93">
        <f t="shared" ca="1" si="3280"/>
        <v>0</v>
      </c>
      <c r="BJ1929" s="93">
        <f t="shared" ca="1" si="3280"/>
        <v>0</v>
      </c>
      <c r="BK1929" s="93">
        <f t="shared" ca="1" si="3280"/>
        <v>0</v>
      </c>
      <c r="BL1929" s="93">
        <f t="shared" ca="1" si="3280"/>
        <v>0</v>
      </c>
      <c r="BM1929" s="93">
        <f t="shared" ca="1" si="3280"/>
        <v>0</v>
      </c>
      <c r="BN1929" s="93">
        <f t="shared" ca="1" si="3280"/>
        <v>0</v>
      </c>
      <c r="BO1929" s="93">
        <f t="shared" ca="1" si="3280"/>
        <v>0</v>
      </c>
      <c r="BP1929" s="93">
        <f t="shared" ca="1" si="3280"/>
        <v>0</v>
      </c>
      <c r="BQ1929" s="93">
        <f t="shared" ca="1" si="3280"/>
        <v>0</v>
      </c>
      <c r="BR1929" s="93">
        <f t="shared" ca="1" si="3280"/>
        <v>0</v>
      </c>
      <c r="BS1929" s="93">
        <f t="shared" ca="1" si="3280"/>
        <v>0</v>
      </c>
      <c r="BT1929" s="93">
        <f t="shared" ca="1" si="3280"/>
        <v>0</v>
      </c>
      <c r="BU1929" s="93">
        <f t="shared" ca="1" si="3280"/>
        <v>0</v>
      </c>
      <c r="BV1929" s="93">
        <f t="shared" ca="1" si="3280"/>
        <v>0</v>
      </c>
      <c r="BW1929" s="93">
        <f t="shared" ca="1" si="3280"/>
        <v>0</v>
      </c>
      <c r="BX1929" s="93">
        <f t="shared" ca="1" si="3280"/>
        <v>0</v>
      </c>
      <c r="BY1929" s="93">
        <f t="shared" ca="1" si="3280"/>
        <v>0</v>
      </c>
      <c r="BZ1929" s="93">
        <f t="shared" ca="1" si="3280"/>
        <v>0</v>
      </c>
      <c r="CA1929" s="93">
        <f t="shared" ca="1" si="3280"/>
        <v>0</v>
      </c>
      <c r="CB1929" s="93">
        <f t="shared" ca="1" si="3280"/>
        <v>0</v>
      </c>
      <c r="CC1929" s="93">
        <f t="shared" ca="1" si="3280"/>
        <v>0</v>
      </c>
      <c r="CD1929" s="93">
        <f t="shared" ca="1" si="3280"/>
        <v>0</v>
      </c>
      <c r="CE1929" s="93">
        <f t="shared" ref="CE1929:CL1929" ca="1" si="3281">SUM(CE1926:CE1928)</f>
        <v>0</v>
      </c>
      <c r="CF1929" s="93">
        <f t="shared" ca="1" si="3281"/>
        <v>0</v>
      </c>
      <c r="CG1929" s="93">
        <f t="shared" ca="1" si="3281"/>
        <v>0</v>
      </c>
      <c r="CH1929" s="93">
        <f t="shared" ca="1" si="3281"/>
        <v>0</v>
      </c>
      <c r="CI1929" s="93">
        <f t="shared" ca="1" si="3281"/>
        <v>0</v>
      </c>
      <c r="CJ1929" s="93">
        <f t="shared" ca="1" si="3281"/>
        <v>0</v>
      </c>
      <c r="CK1929" s="93">
        <f t="shared" ca="1" si="3281"/>
        <v>0</v>
      </c>
      <c r="CL1929" s="93">
        <f t="shared" ca="1" si="3281"/>
        <v>0</v>
      </c>
      <c r="CN1929" s="80"/>
      <c r="CO1929" s="93">
        <f t="shared" ref="CO1929:DL1929" ca="1" si="3282">SUM(CO1926:CO1928)</f>
        <v>0</v>
      </c>
      <c r="CP1929" s="93">
        <f t="shared" ca="1" si="3282"/>
        <v>1000000</v>
      </c>
      <c r="CQ1929" s="93">
        <f t="shared" ca="1" si="3282"/>
        <v>1000000</v>
      </c>
      <c r="CR1929" s="93">
        <f t="shared" ca="1" si="3282"/>
        <v>1000000</v>
      </c>
      <c r="CS1929" s="93">
        <f t="shared" ca="1" si="3282"/>
        <v>0</v>
      </c>
      <c r="CT1929" s="93">
        <f t="shared" ca="1" si="3282"/>
        <v>0</v>
      </c>
      <c r="CU1929" s="93">
        <f t="shared" ca="1" si="3282"/>
        <v>0</v>
      </c>
      <c r="CV1929" s="93">
        <f t="shared" ca="1" si="3282"/>
        <v>0</v>
      </c>
      <c r="CW1929" s="93">
        <f t="shared" ca="1" si="3282"/>
        <v>0</v>
      </c>
      <c r="CX1929" s="93">
        <f t="shared" ca="1" si="3282"/>
        <v>0</v>
      </c>
      <c r="CY1929" s="93">
        <f t="shared" ca="1" si="3282"/>
        <v>0</v>
      </c>
      <c r="CZ1929" s="93">
        <f t="shared" ca="1" si="3282"/>
        <v>0</v>
      </c>
      <c r="DA1929" s="93">
        <f t="shared" ca="1" si="3282"/>
        <v>0</v>
      </c>
      <c r="DB1929" s="93">
        <f t="shared" ca="1" si="3282"/>
        <v>0</v>
      </c>
      <c r="DC1929" s="93">
        <f t="shared" ca="1" si="3282"/>
        <v>0</v>
      </c>
      <c r="DD1929" s="93">
        <f t="shared" ca="1" si="3282"/>
        <v>0</v>
      </c>
      <c r="DE1929" s="93">
        <f t="shared" ca="1" si="3282"/>
        <v>0</v>
      </c>
      <c r="DF1929" s="93">
        <f t="shared" ca="1" si="3282"/>
        <v>0</v>
      </c>
      <c r="DG1929" s="93">
        <f t="shared" ca="1" si="3282"/>
        <v>0</v>
      </c>
      <c r="DH1929" s="93">
        <f t="shared" ca="1" si="3282"/>
        <v>0</v>
      </c>
      <c r="DI1929" s="93">
        <f t="shared" ca="1" si="3282"/>
        <v>0</v>
      </c>
      <c r="DJ1929" s="93">
        <f t="shared" ca="1" si="3282"/>
        <v>0</v>
      </c>
      <c r="DK1929" s="93">
        <f t="shared" ca="1" si="3282"/>
        <v>0</v>
      </c>
      <c r="DL1929" s="93">
        <f t="shared" ca="1" si="3282"/>
        <v>0</v>
      </c>
    </row>
    <row r="1930" spans="1:116" x14ac:dyDescent="0.4">
      <c r="A1930" s="98"/>
      <c r="B1930" s="59"/>
      <c r="C1930" s="59"/>
      <c r="D1930" t="s">
        <v>428</v>
      </c>
      <c r="E1930" t="str">
        <f t="shared" si="3264"/>
        <v>1930 DTERM1-F</v>
      </c>
      <c r="G1930" s="125"/>
      <c r="R1930"/>
      <c r="S1930" s="62"/>
      <c r="T1930" s="62"/>
      <c r="U1930" s="62"/>
      <c r="V1930" s="62"/>
      <c r="W1930" s="62"/>
      <c r="X1930" s="62"/>
      <c r="Y1930" s="62"/>
      <c r="Z1930" s="62"/>
      <c r="AA1930" s="62"/>
      <c r="AB1930" s="62"/>
      <c r="AC1930" s="62"/>
      <c r="AD1930" s="62"/>
      <c r="AE1930" s="62"/>
      <c r="AF1930" s="62"/>
      <c r="AG1930" s="62"/>
      <c r="AH1930" s="62"/>
      <c r="AI1930" s="62"/>
      <c r="AJ1930" s="62"/>
      <c r="AK1930" s="62"/>
      <c r="AL1930" s="62"/>
      <c r="AM1930" s="62"/>
      <c r="AN1930" s="62"/>
      <c r="AO1930" s="62"/>
      <c r="AP1930" s="62"/>
      <c r="AQ1930" s="62"/>
      <c r="AR1930" s="62"/>
      <c r="AS1930" s="62"/>
      <c r="AT1930" s="62"/>
      <c r="AU1930" s="62"/>
      <c r="AV1930" s="62"/>
      <c r="AW1930" s="62"/>
      <c r="AX1930" s="62"/>
      <c r="AY1930" s="62"/>
      <c r="AZ1930" s="62"/>
      <c r="BA1930" s="62"/>
      <c r="BB1930" s="62"/>
      <c r="BC1930" s="62"/>
      <c r="BD1930" s="62"/>
      <c r="BE1930" s="62"/>
      <c r="BF1930" s="62"/>
      <c r="BG1930" s="62"/>
      <c r="BH1930" s="62"/>
      <c r="BI1930" s="62"/>
      <c r="BJ1930" s="62"/>
      <c r="BK1930" s="62"/>
      <c r="BL1930" s="62"/>
      <c r="BM1930" s="62"/>
      <c r="BN1930" s="62"/>
      <c r="BO1930" s="62"/>
      <c r="BP1930" s="62"/>
      <c r="BQ1930" s="62"/>
      <c r="BR1930" s="62"/>
      <c r="BS1930" s="62"/>
      <c r="BT1930" s="62"/>
      <c r="BU1930" s="62"/>
      <c r="BV1930" s="62"/>
      <c r="BW1930" s="62"/>
      <c r="BX1930" s="62"/>
      <c r="BY1930" s="62"/>
      <c r="BZ1930" s="62"/>
      <c r="CA1930" s="62"/>
      <c r="CB1930" s="62"/>
      <c r="CC1930" s="62"/>
      <c r="CD1930" s="62"/>
      <c r="CE1930" s="62"/>
      <c r="CF1930" s="62"/>
      <c r="CG1930" s="62"/>
      <c r="CH1930" s="62"/>
      <c r="CI1930" s="62"/>
      <c r="CJ1930" s="62"/>
      <c r="CK1930" s="62"/>
      <c r="CL1930" s="62"/>
      <c r="CO1930" s="62"/>
      <c r="CP1930" s="62"/>
      <c r="CQ1930" s="62"/>
      <c r="CR1930" s="62"/>
      <c r="CS1930" s="62"/>
      <c r="CT1930" s="62"/>
      <c r="CU1930" s="62"/>
      <c r="CV1930" s="62"/>
      <c r="CW1930" s="62"/>
      <c r="CX1930" s="62"/>
      <c r="CY1930" s="62"/>
      <c r="CZ1930" s="62"/>
      <c r="DA1930" s="62"/>
      <c r="DB1930" s="62"/>
      <c r="DC1930" s="62"/>
      <c r="DD1930" s="62"/>
      <c r="DE1930" s="62"/>
      <c r="DF1930" s="62"/>
      <c r="DG1930" s="62"/>
      <c r="DH1930" s="62"/>
      <c r="DI1930" s="62"/>
      <c r="DJ1930" s="62"/>
      <c r="DK1930" s="62"/>
      <c r="DL1930" s="62"/>
    </row>
    <row r="1931" spans="1:116" x14ac:dyDescent="0.4">
      <c r="A1931" s="98"/>
      <c r="C1931" t="s">
        <v>228</v>
      </c>
      <c r="D1931" t="s">
        <v>428</v>
      </c>
      <c r="E1931" t="str">
        <f t="shared" si="3264"/>
        <v>1931 DTERM1-F</v>
      </c>
      <c r="G1931" s="126" t="str">
        <f>"Interest expense - "&amp;SUBSTITUTE(G1918,":","")</f>
        <v>Interest expense - Fixed term debt - one-time borrowing</v>
      </c>
      <c r="J1931" s="93">
        <f>SUMIF($5:$5,I$2,1929:1929)</f>
        <v>0</v>
      </c>
      <c r="K1931" s="28">
        <f t="shared" ref="K1931:P1931" ca="1" si="3283">SUMIF($3:$3,K$2,1931:1931)</f>
        <v>-33333.333333333336</v>
      </c>
      <c r="L1931" s="28">
        <f t="shared" ca="1" si="3283"/>
        <v>0</v>
      </c>
      <c r="M1931" s="28">
        <f t="shared" ca="1" si="3283"/>
        <v>0</v>
      </c>
      <c r="N1931" s="28">
        <f t="shared" ca="1" si="3283"/>
        <v>0</v>
      </c>
      <c r="O1931" s="28">
        <f t="shared" ca="1" si="3283"/>
        <v>0</v>
      </c>
      <c r="P1931" s="28">
        <f t="shared" ca="1" si="3283"/>
        <v>0</v>
      </c>
      <c r="R1931" s="27"/>
      <c r="S1931" s="93">
        <f t="shared" ref="S1931:AX1931" si="3284">-SUM(S1925:S1927)*$H1921/12</f>
        <v>0</v>
      </c>
      <c r="T1931" s="93">
        <f t="shared" ca="1" si="3284"/>
        <v>0</v>
      </c>
      <c r="U1931" s="93">
        <f t="shared" ca="1" si="3284"/>
        <v>0</v>
      </c>
      <c r="V1931" s="93">
        <f t="shared" ca="1" si="3284"/>
        <v>0</v>
      </c>
      <c r="W1931" s="93">
        <f t="shared" ca="1" si="3284"/>
        <v>0</v>
      </c>
      <c r="X1931" s="93">
        <f t="shared" ca="1" si="3284"/>
        <v>-8333.3333333333339</v>
      </c>
      <c r="Y1931" s="93">
        <f t="shared" ca="1" si="3284"/>
        <v>-8333.3333333333339</v>
      </c>
      <c r="Z1931" s="93">
        <f t="shared" ca="1" si="3284"/>
        <v>-8333.3333333333339</v>
      </c>
      <c r="AA1931" s="93">
        <f t="shared" ca="1" si="3284"/>
        <v>-8333.3333333333339</v>
      </c>
      <c r="AB1931" s="93">
        <f t="shared" ca="1" si="3284"/>
        <v>0</v>
      </c>
      <c r="AC1931" s="93">
        <f t="shared" ca="1" si="3284"/>
        <v>0</v>
      </c>
      <c r="AD1931" s="93">
        <f t="shared" ca="1" si="3284"/>
        <v>0</v>
      </c>
      <c r="AE1931" s="93">
        <f t="shared" ca="1" si="3284"/>
        <v>0</v>
      </c>
      <c r="AF1931" s="93">
        <f t="shared" ca="1" si="3284"/>
        <v>0</v>
      </c>
      <c r="AG1931" s="93">
        <f t="shared" ca="1" si="3284"/>
        <v>0</v>
      </c>
      <c r="AH1931" s="93">
        <f t="shared" ca="1" si="3284"/>
        <v>0</v>
      </c>
      <c r="AI1931" s="93">
        <f t="shared" ca="1" si="3284"/>
        <v>0</v>
      </c>
      <c r="AJ1931" s="93">
        <f t="shared" ca="1" si="3284"/>
        <v>0</v>
      </c>
      <c r="AK1931" s="93">
        <f t="shared" ca="1" si="3284"/>
        <v>0</v>
      </c>
      <c r="AL1931" s="93">
        <f t="shared" ca="1" si="3284"/>
        <v>0</v>
      </c>
      <c r="AM1931" s="93">
        <f t="shared" ca="1" si="3284"/>
        <v>0</v>
      </c>
      <c r="AN1931" s="93">
        <f t="shared" ca="1" si="3284"/>
        <v>0</v>
      </c>
      <c r="AO1931" s="93">
        <f t="shared" ca="1" si="3284"/>
        <v>0</v>
      </c>
      <c r="AP1931" s="93">
        <f t="shared" ca="1" si="3284"/>
        <v>0</v>
      </c>
      <c r="AQ1931" s="93">
        <f t="shared" ca="1" si="3284"/>
        <v>0</v>
      </c>
      <c r="AR1931" s="93">
        <f t="shared" ca="1" si="3284"/>
        <v>0</v>
      </c>
      <c r="AS1931" s="93">
        <f t="shared" ca="1" si="3284"/>
        <v>0</v>
      </c>
      <c r="AT1931" s="93">
        <f t="shared" ca="1" si="3284"/>
        <v>0</v>
      </c>
      <c r="AU1931" s="93">
        <f t="shared" ca="1" si="3284"/>
        <v>0</v>
      </c>
      <c r="AV1931" s="93">
        <f t="shared" ca="1" si="3284"/>
        <v>0</v>
      </c>
      <c r="AW1931" s="93">
        <f t="shared" ca="1" si="3284"/>
        <v>0</v>
      </c>
      <c r="AX1931" s="93">
        <f t="shared" ca="1" si="3284"/>
        <v>0</v>
      </c>
      <c r="AY1931" s="93">
        <f t="shared" ref="AY1931:CD1931" ca="1" si="3285">-SUM(AY1925:AY1927)*$H1921/12</f>
        <v>0</v>
      </c>
      <c r="AZ1931" s="93">
        <f t="shared" ca="1" si="3285"/>
        <v>0</v>
      </c>
      <c r="BA1931" s="93">
        <f t="shared" ca="1" si="3285"/>
        <v>0</v>
      </c>
      <c r="BB1931" s="93">
        <f t="shared" ca="1" si="3285"/>
        <v>0</v>
      </c>
      <c r="BC1931" s="93">
        <f t="shared" ca="1" si="3285"/>
        <v>0</v>
      </c>
      <c r="BD1931" s="93">
        <f t="shared" ca="1" si="3285"/>
        <v>0</v>
      </c>
      <c r="BE1931" s="93">
        <f t="shared" ca="1" si="3285"/>
        <v>0</v>
      </c>
      <c r="BF1931" s="93">
        <f t="shared" ca="1" si="3285"/>
        <v>0</v>
      </c>
      <c r="BG1931" s="93">
        <f t="shared" ca="1" si="3285"/>
        <v>0</v>
      </c>
      <c r="BH1931" s="93">
        <f t="shared" ca="1" si="3285"/>
        <v>0</v>
      </c>
      <c r="BI1931" s="93">
        <f t="shared" ca="1" si="3285"/>
        <v>0</v>
      </c>
      <c r="BJ1931" s="93">
        <f t="shared" ca="1" si="3285"/>
        <v>0</v>
      </c>
      <c r="BK1931" s="93">
        <f t="shared" ca="1" si="3285"/>
        <v>0</v>
      </c>
      <c r="BL1931" s="93">
        <f t="shared" ca="1" si="3285"/>
        <v>0</v>
      </c>
      <c r="BM1931" s="93">
        <f t="shared" ca="1" si="3285"/>
        <v>0</v>
      </c>
      <c r="BN1931" s="93">
        <f t="shared" ca="1" si="3285"/>
        <v>0</v>
      </c>
      <c r="BO1931" s="93">
        <f t="shared" ca="1" si="3285"/>
        <v>0</v>
      </c>
      <c r="BP1931" s="93">
        <f t="shared" ca="1" si="3285"/>
        <v>0</v>
      </c>
      <c r="BQ1931" s="93">
        <f t="shared" ca="1" si="3285"/>
        <v>0</v>
      </c>
      <c r="BR1931" s="93">
        <f t="shared" ca="1" si="3285"/>
        <v>0</v>
      </c>
      <c r="BS1931" s="93">
        <f t="shared" ca="1" si="3285"/>
        <v>0</v>
      </c>
      <c r="BT1931" s="93">
        <f t="shared" ca="1" si="3285"/>
        <v>0</v>
      </c>
      <c r="BU1931" s="93">
        <f t="shared" ca="1" si="3285"/>
        <v>0</v>
      </c>
      <c r="BV1931" s="93">
        <f t="shared" ca="1" si="3285"/>
        <v>0</v>
      </c>
      <c r="BW1931" s="93">
        <f t="shared" ca="1" si="3285"/>
        <v>0</v>
      </c>
      <c r="BX1931" s="93">
        <f t="shared" ca="1" si="3285"/>
        <v>0</v>
      </c>
      <c r="BY1931" s="93">
        <f t="shared" ca="1" si="3285"/>
        <v>0</v>
      </c>
      <c r="BZ1931" s="93">
        <f t="shared" ca="1" si="3285"/>
        <v>0</v>
      </c>
      <c r="CA1931" s="93">
        <f t="shared" ca="1" si="3285"/>
        <v>0</v>
      </c>
      <c r="CB1931" s="93">
        <f t="shared" ca="1" si="3285"/>
        <v>0</v>
      </c>
      <c r="CC1931" s="93">
        <f t="shared" ca="1" si="3285"/>
        <v>0</v>
      </c>
      <c r="CD1931" s="93">
        <f t="shared" ca="1" si="3285"/>
        <v>0</v>
      </c>
      <c r="CE1931" s="93">
        <f t="shared" ref="CE1931:CL1931" ca="1" si="3286">-SUM(CE1925:CE1927)*$H1921/12</f>
        <v>0</v>
      </c>
      <c r="CF1931" s="93">
        <f t="shared" ca="1" si="3286"/>
        <v>0</v>
      </c>
      <c r="CG1931" s="93">
        <f t="shared" ca="1" si="3286"/>
        <v>0</v>
      </c>
      <c r="CH1931" s="93">
        <f t="shared" ca="1" si="3286"/>
        <v>0</v>
      </c>
      <c r="CI1931" s="93">
        <f t="shared" ca="1" si="3286"/>
        <v>0</v>
      </c>
      <c r="CJ1931" s="93">
        <f t="shared" ca="1" si="3286"/>
        <v>0</v>
      </c>
      <c r="CK1931" s="93">
        <f t="shared" ca="1" si="3286"/>
        <v>0</v>
      </c>
      <c r="CL1931" s="93">
        <f t="shared" ca="1" si="3286"/>
        <v>0</v>
      </c>
      <c r="CN1931" s="93">
        <f>SUMIF($5:$5,CN$2,1929:1929)</f>
        <v>0</v>
      </c>
      <c r="CO1931" s="93">
        <f t="shared" ref="CO1931:CX1931" si="3287">-SUM(CO1925:CO1927)*$H1921/CO$5</f>
        <v>0</v>
      </c>
      <c r="CP1931" s="93">
        <f t="shared" ca="1" si="3287"/>
        <v>-25000</v>
      </c>
      <c r="CQ1931" s="93">
        <f t="shared" ca="1" si="3287"/>
        <v>-25000</v>
      </c>
      <c r="CR1931" s="93">
        <f t="shared" ca="1" si="3287"/>
        <v>-25000</v>
      </c>
      <c r="CS1931" s="93">
        <f t="shared" ca="1" si="3287"/>
        <v>-25000</v>
      </c>
      <c r="CT1931" s="93">
        <f t="shared" ca="1" si="3287"/>
        <v>0</v>
      </c>
      <c r="CU1931" s="93">
        <f t="shared" ca="1" si="3287"/>
        <v>0</v>
      </c>
      <c r="CV1931" s="93">
        <f t="shared" ca="1" si="3287"/>
        <v>0</v>
      </c>
      <c r="CW1931" s="93">
        <f t="shared" ca="1" si="3287"/>
        <v>0</v>
      </c>
      <c r="CX1931" s="93">
        <f t="shared" ca="1" si="3287"/>
        <v>0</v>
      </c>
      <c r="CY1931" s="93">
        <f ca="1">-SUM(CY1925:CY1927)*$H1921/CL$5</f>
        <v>0</v>
      </c>
      <c r="CZ1931" s="93">
        <f t="shared" ref="CZ1931:DL1931" ca="1" si="3288">-SUM(CZ1925:CZ1927)*$H1921/CZ$5</f>
        <v>0</v>
      </c>
      <c r="DA1931" s="93">
        <f t="shared" ca="1" si="3288"/>
        <v>0</v>
      </c>
      <c r="DB1931" s="93">
        <f t="shared" ca="1" si="3288"/>
        <v>0</v>
      </c>
      <c r="DC1931" s="93">
        <f t="shared" ca="1" si="3288"/>
        <v>0</v>
      </c>
      <c r="DD1931" s="93">
        <f t="shared" ca="1" si="3288"/>
        <v>0</v>
      </c>
      <c r="DE1931" s="93">
        <f t="shared" ca="1" si="3288"/>
        <v>0</v>
      </c>
      <c r="DF1931" s="93">
        <f t="shared" ca="1" si="3288"/>
        <v>0</v>
      </c>
      <c r="DG1931" s="93">
        <f t="shared" ca="1" si="3288"/>
        <v>0</v>
      </c>
      <c r="DH1931" s="93">
        <f t="shared" ca="1" si="3288"/>
        <v>0</v>
      </c>
      <c r="DI1931" s="93">
        <f t="shared" ca="1" si="3288"/>
        <v>0</v>
      </c>
      <c r="DJ1931" s="93">
        <f t="shared" ca="1" si="3288"/>
        <v>0</v>
      </c>
      <c r="DK1931" s="93">
        <f t="shared" ca="1" si="3288"/>
        <v>0</v>
      </c>
      <c r="DL1931" s="93">
        <f t="shared" ca="1" si="3288"/>
        <v>0</v>
      </c>
    </row>
    <row r="1932" spans="1:116" x14ac:dyDescent="0.4">
      <c r="A1932" s="98"/>
      <c r="D1932" t="s">
        <v>428</v>
      </c>
      <c r="E1932" t="str">
        <f t="shared" ref="E1932" si="3289">ROW()&amp;" "&amp;D1932</f>
        <v>1932 DTERM1-F</v>
      </c>
      <c r="G1932" s="126"/>
      <c r="J1932" s="93"/>
      <c r="K1932" s="28"/>
      <c r="L1932" s="28"/>
      <c r="M1932" s="28"/>
      <c r="N1932" s="28"/>
      <c r="O1932" s="28"/>
      <c r="P1932" s="28"/>
      <c r="R1932" s="27"/>
      <c r="S1932" s="93"/>
      <c r="T1932" s="93"/>
      <c r="U1932" s="93"/>
      <c r="V1932" s="93"/>
      <c r="W1932" s="93"/>
      <c r="X1932" s="93"/>
      <c r="Y1932" s="93"/>
      <c r="Z1932" s="93"/>
      <c r="AA1932" s="93"/>
      <c r="AB1932" s="93"/>
      <c r="AC1932" s="93"/>
      <c r="AD1932" s="93"/>
      <c r="AE1932" s="93"/>
      <c r="AF1932" s="93"/>
      <c r="AG1932" s="93"/>
      <c r="AH1932" s="93"/>
      <c r="AI1932" s="93"/>
      <c r="AJ1932" s="93"/>
      <c r="AK1932" s="93"/>
      <c r="AL1932" s="93"/>
      <c r="AM1932" s="93"/>
      <c r="AN1932" s="93"/>
      <c r="AO1932" s="93"/>
      <c r="AP1932" s="93"/>
      <c r="AQ1932" s="93"/>
      <c r="AR1932" s="93"/>
      <c r="AS1932" s="93"/>
      <c r="AT1932" s="93"/>
      <c r="AU1932" s="93"/>
      <c r="AV1932" s="93"/>
      <c r="AW1932" s="93"/>
      <c r="AX1932" s="93"/>
      <c r="AY1932" s="93"/>
      <c r="AZ1932" s="93"/>
      <c r="BA1932" s="93"/>
      <c r="BB1932" s="93"/>
      <c r="BC1932" s="93"/>
      <c r="BD1932" s="93"/>
      <c r="BE1932" s="93"/>
      <c r="BF1932" s="93"/>
      <c r="BG1932" s="93"/>
      <c r="BH1932" s="93"/>
      <c r="BI1932" s="93"/>
      <c r="BJ1932" s="93"/>
      <c r="BK1932" s="93"/>
      <c r="BL1932" s="93"/>
      <c r="BM1932" s="93"/>
      <c r="BN1932" s="93"/>
      <c r="BO1932" s="93"/>
      <c r="BP1932" s="93"/>
      <c r="BQ1932" s="93"/>
      <c r="BR1932" s="93"/>
      <c r="BS1932" s="93"/>
      <c r="BT1932" s="93"/>
      <c r="BU1932" s="93"/>
      <c r="BV1932" s="93"/>
      <c r="BW1932" s="93"/>
      <c r="BX1932" s="93"/>
      <c r="BY1932" s="93"/>
      <c r="BZ1932" s="93"/>
      <c r="CA1932" s="93"/>
      <c r="CB1932" s="93"/>
      <c r="CC1932" s="93"/>
      <c r="CD1932" s="93"/>
      <c r="CE1932" s="93"/>
      <c r="CF1932" s="93"/>
      <c r="CG1932" s="93"/>
      <c r="CH1932" s="93"/>
      <c r="CI1932" s="93"/>
      <c r="CJ1932" s="93"/>
      <c r="CK1932" s="93"/>
      <c r="CL1932" s="93"/>
      <c r="CN1932" s="93"/>
      <c r="CO1932" s="93"/>
      <c r="CP1932" s="93"/>
      <c r="CQ1932" s="93"/>
      <c r="CR1932" s="93"/>
      <c r="CS1932" s="93"/>
      <c r="CT1932" s="93"/>
      <c r="CU1932" s="93"/>
      <c r="CV1932" s="93"/>
      <c r="CW1932" s="93"/>
      <c r="CX1932" s="93"/>
      <c r="CY1932" s="93"/>
      <c r="CZ1932" s="93"/>
      <c r="DA1932" s="93"/>
      <c r="DB1932" s="93"/>
      <c r="DC1932" s="93"/>
      <c r="DD1932" s="93"/>
      <c r="DE1932" s="93"/>
      <c r="DF1932" s="93"/>
      <c r="DG1932" s="93"/>
      <c r="DH1932" s="93"/>
      <c r="DI1932" s="93"/>
      <c r="DJ1932" s="93"/>
      <c r="DK1932" s="93"/>
      <c r="DL1932" s="93"/>
    </row>
    <row r="1933" spans="1:116" x14ac:dyDescent="0.4">
      <c r="B1933" t="s">
        <v>332</v>
      </c>
      <c r="D1933" t="s">
        <v>428</v>
      </c>
      <c r="E1933" s="8" t="str">
        <f t="shared" si="3264"/>
        <v>1933 DTERM1-F</v>
      </c>
      <c r="G1933" s="136" t="str">
        <f>G1910</f>
        <v>(Primary label)</v>
      </c>
      <c r="H1933" s="27"/>
      <c r="I1933" s="78"/>
      <c r="J1933" s="78"/>
      <c r="K1933" s="33"/>
      <c r="L1933" s="33"/>
      <c r="M1933" s="33"/>
      <c r="N1933" s="33"/>
      <c r="O1933" s="33"/>
      <c r="P1933" s="33"/>
      <c r="R1933" s="33"/>
      <c r="S1933" s="77"/>
      <c r="T1933" s="77"/>
      <c r="U1933" s="77"/>
      <c r="V1933" s="77"/>
      <c r="W1933" s="77"/>
      <c r="X1933" s="77"/>
      <c r="Y1933" s="77"/>
      <c r="Z1933" s="77"/>
      <c r="AA1933" s="77"/>
      <c r="AB1933" s="77"/>
      <c r="AC1933" s="77"/>
      <c r="AD1933" s="77"/>
      <c r="AE1933" s="77"/>
      <c r="AF1933" s="77"/>
      <c r="AG1933" s="77"/>
      <c r="AH1933" s="77"/>
      <c r="AI1933" s="77"/>
      <c r="AJ1933" s="77"/>
      <c r="AK1933" s="77"/>
      <c r="AL1933" s="77"/>
      <c r="AM1933" s="77"/>
      <c r="AN1933" s="77"/>
      <c r="AO1933" s="77"/>
      <c r="AP1933" s="77"/>
      <c r="AQ1933" s="77"/>
      <c r="AR1933" s="77"/>
      <c r="AS1933" s="77"/>
      <c r="AT1933" s="77"/>
      <c r="AU1933" s="77"/>
      <c r="AV1933" s="77"/>
      <c r="AW1933" s="77"/>
      <c r="AX1933" s="77"/>
      <c r="AY1933" s="77"/>
      <c r="AZ1933" s="77"/>
      <c r="BA1933" s="77"/>
      <c r="BB1933" s="77"/>
      <c r="BC1933" s="77"/>
      <c r="BD1933" s="77"/>
      <c r="BE1933" s="77"/>
      <c r="BF1933" s="77"/>
      <c r="BG1933" s="77"/>
      <c r="BH1933" s="77"/>
      <c r="BI1933" s="77"/>
      <c r="BJ1933" s="77"/>
      <c r="BK1933" s="77"/>
      <c r="BL1933" s="77"/>
      <c r="BM1933" s="77"/>
      <c r="BN1933" s="77"/>
      <c r="BO1933" s="77"/>
      <c r="BP1933" s="77"/>
      <c r="BQ1933" s="77"/>
      <c r="BR1933" s="77"/>
      <c r="BS1933" s="77"/>
      <c r="BT1933" s="77"/>
      <c r="BU1933" s="77"/>
      <c r="BV1933" s="77"/>
      <c r="BW1933" s="77"/>
      <c r="BX1933" s="77"/>
      <c r="BY1933" s="77"/>
      <c r="BZ1933" s="77"/>
      <c r="CA1933" s="77"/>
      <c r="CB1933" s="77"/>
      <c r="CC1933" s="77"/>
      <c r="CD1933" s="77"/>
      <c r="CE1933" s="77"/>
      <c r="CF1933" s="77"/>
      <c r="CG1933" s="77"/>
      <c r="CH1933" s="77"/>
      <c r="CI1933" s="77"/>
      <c r="CJ1933" s="77"/>
      <c r="CK1933" s="77"/>
      <c r="CL1933" s="77"/>
      <c r="CN1933" s="78"/>
      <c r="CO1933" s="77"/>
      <c r="CP1933" s="77"/>
      <c r="CQ1933" s="77"/>
      <c r="CR1933" s="77"/>
      <c r="CS1933" s="77"/>
      <c r="CT1933" s="77"/>
      <c r="CU1933" s="77"/>
      <c r="CV1933" s="77"/>
      <c r="CW1933" s="77"/>
      <c r="CX1933" s="77"/>
      <c r="CY1933" s="77"/>
      <c r="CZ1933" s="77"/>
      <c r="DA1933" s="77"/>
      <c r="DB1933" s="77"/>
      <c r="DC1933" s="77"/>
      <c r="DD1933" s="77"/>
      <c r="DE1933" s="77"/>
      <c r="DF1933" s="77"/>
      <c r="DG1933" s="77"/>
      <c r="DH1933" s="77"/>
      <c r="DI1933" s="77"/>
      <c r="DJ1933" s="77"/>
      <c r="DK1933" s="77"/>
      <c r="DL1933" s="77"/>
    </row>
    <row r="1934" spans="1:116" x14ac:dyDescent="0.4">
      <c r="B1934" t="s">
        <v>332</v>
      </c>
      <c r="D1934" t="s">
        <v>428</v>
      </c>
      <c r="E1934" s="8" t="str">
        <f t="shared" si="3264"/>
        <v>1934 DTERM1-F</v>
      </c>
      <c r="G1934" s="136" t="str">
        <f>G1911</f>
        <v>primary unit</v>
      </c>
      <c r="H1934" s="27"/>
      <c r="I1934" s="78"/>
      <c r="J1934" s="78"/>
      <c r="K1934" s="33"/>
      <c r="L1934" s="33"/>
      <c r="M1934" s="33"/>
      <c r="N1934" s="33"/>
      <c r="O1934" s="33"/>
      <c r="P1934" s="33"/>
      <c r="R1934" s="33"/>
      <c r="S1934" s="77"/>
      <c r="T1934" s="77"/>
      <c r="U1934" s="77"/>
      <c r="V1934" s="77"/>
      <c r="W1934" s="77"/>
      <c r="X1934" s="77"/>
      <c r="Y1934" s="77"/>
      <c r="Z1934" s="77"/>
      <c r="AA1934" s="77"/>
      <c r="AB1934" s="77"/>
      <c r="AC1934" s="77"/>
      <c r="AD1934" s="77"/>
      <c r="AE1934" s="77"/>
      <c r="AF1934" s="77"/>
      <c r="AG1934" s="77"/>
      <c r="AH1934" s="77"/>
      <c r="AI1934" s="77"/>
      <c r="AJ1934" s="77"/>
      <c r="AK1934" s="77"/>
      <c r="AL1934" s="77"/>
      <c r="AM1934" s="77"/>
      <c r="AN1934" s="77"/>
      <c r="AO1934" s="77"/>
      <c r="AP1934" s="77"/>
      <c r="AQ1934" s="77"/>
      <c r="AR1934" s="77"/>
      <c r="AS1934" s="77"/>
      <c r="AT1934" s="77"/>
      <c r="AU1934" s="77"/>
      <c r="AV1934" s="77"/>
      <c r="AW1934" s="77"/>
      <c r="AX1934" s="77"/>
      <c r="AY1934" s="77"/>
      <c r="AZ1934" s="77"/>
      <c r="BA1934" s="77"/>
      <c r="BB1934" s="77"/>
      <c r="BC1934" s="77"/>
      <c r="BD1934" s="77"/>
      <c r="BE1934" s="77"/>
      <c r="BF1934" s="77"/>
      <c r="BG1934" s="77"/>
      <c r="BH1934" s="77"/>
      <c r="BI1934" s="77"/>
      <c r="BJ1934" s="77"/>
      <c r="BK1934" s="77"/>
      <c r="BL1934" s="77"/>
      <c r="BM1934" s="77"/>
      <c r="BN1934" s="77"/>
      <c r="BO1934" s="77"/>
      <c r="BP1934" s="77"/>
      <c r="BQ1934" s="77"/>
      <c r="BR1934" s="77"/>
      <c r="BS1934" s="77"/>
      <c r="BT1934" s="77"/>
      <c r="BU1934" s="77"/>
      <c r="BV1934" s="77"/>
      <c r="BW1934" s="77"/>
      <c r="BX1934" s="77"/>
      <c r="BY1934" s="77"/>
      <c r="BZ1934" s="77"/>
      <c r="CA1934" s="77"/>
      <c r="CB1934" s="77"/>
      <c r="CC1934" s="77"/>
      <c r="CD1934" s="77"/>
      <c r="CE1934" s="77"/>
      <c r="CF1934" s="77"/>
      <c r="CG1934" s="77"/>
      <c r="CH1934" s="77"/>
      <c r="CI1934" s="77"/>
      <c r="CJ1934" s="77"/>
      <c r="CK1934" s="77"/>
      <c r="CL1934" s="77"/>
      <c r="CN1934" s="78"/>
      <c r="CO1934" s="77"/>
      <c r="CP1934" s="77"/>
      <c r="CQ1934" s="77"/>
      <c r="CR1934" s="77"/>
      <c r="CS1934" s="77"/>
      <c r="CT1934" s="77"/>
      <c r="CU1934" s="77"/>
      <c r="CV1934" s="77"/>
      <c r="CW1934" s="77"/>
      <c r="CX1934" s="77"/>
      <c r="CY1934" s="77"/>
      <c r="CZ1934" s="77"/>
      <c r="DA1934" s="77"/>
      <c r="DB1934" s="77"/>
      <c r="DC1934" s="77"/>
      <c r="DD1934" s="77"/>
      <c r="DE1934" s="77"/>
      <c r="DF1934" s="77"/>
      <c r="DG1934" s="77"/>
      <c r="DH1934" s="77"/>
      <c r="DI1934" s="77"/>
      <c r="DJ1934" s="77"/>
      <c r="DK1934" s="77"/>
      <c r="DL1934" s="77"/>
    </row>
    <row r="1935" spans="1:116" x14ac:dyDescent="0.4">
      <c r="B1935" t="s">
        <v>332</v>
      </c>
      <c r="D1935" t="s">
        <v>428</v>
      </c>
      <c r="E1935" s="8" t="str">
        <f t="shared" si="3264"/>
        <v>1935 DTERM1-F</v>
      </c>
      <c r="G1935" s="136" t="str">
        <f>G1912</f>
        <v>Primary revenue driver</v>
      </c>
      <c r="K1935" s="53"/>
      <c r="L1935" s="53"/>
      <c r="M1935" s="53"/>
      <c r="N1935" s="53"/>
      <c r="O1935" s="53"/>
      <c r="P1935" s="53"/>
      <c r="R1935" s="24"/>
      <c r="S1935" s="80" t="str">
        <f t="shared" ref="S1935:AX1935" si="3290">S1912</f>
        <v>S$16</v>
      </c>
      <c r="T1935" s="80" t="str">
        <f t="shared" si="3290"/>
        <v>T$16</v>
      </c>
      <c r="U1935" s="80" t="str">
        <f t="shared" si="3290"/>
        <v>U$16</v>
      </c>
      <c r="V1935" s="80" t="str">
        <f t="shared" si="3290"/>
        <v>V$16</v>
      </c>
      <c r="W1935" s="80" t="str">
        <f t="shared" si="3290"/>
        <v>W$16</v>
      </c>
      <c r="X1935" s="80" t="str">
        <f t="shared" si="3290"/>
        <v>X$16</v>
      </c>
      <c r="Y1935" s="80" t="str">
        <f t="shared" si="3290"/>
        <v>Y$16</v>
      </c>
      <c r="Z1935" s="80" t="str">
        <f t="shared" si="3290"/>
        <v>Z$16</v>
      </c>
      <c r="AA1935" s="80" t="str">
        <f t="shared" si="3290"/>
        <v>AA$16</v>
      </c>
      <c r="AB1935" s="80" t="str">
        <f t="shared" si="3290"/>
        <v>AB$16</v>
      </c>
      <c r="AC1935" s="80" t="str">
        <f t="shared" si="3290"/>
        <v>AC$16</v>
      </c>
      <c r="AD1935" s="80" t="str">
        <f t="shared" si="3290"/>
        <v>AD$16</v>
      </c>
      <c r="AE1935" s="80" t="str">
        <f t="shared" si="3290"/>
        <v>AE$16</v>
      </c>
      <c r="AF1935" s="80" t="str">
        <f t="shared" si="3290"/>
        <v>AF$16</v>
      </c>
      <c r="AG1935" s="80" t="str">
        <f t="shared" si="3290"/>
        <v>AG$16</v>
      </c>
      <c r="AH1935" s="80" t="str">
        <f t="shared" si="3290"/>
        <v>AH$16</v>
      </c>
      <c r="AI1935" s="80" t="str">
        <f t="shared" si="3290"/>
        <v>AI$16</v>
      </c>
      <c r="AJ1935" s="80" t="str">
        <f t="shared" si="3290"/>
        <v>AJ$16</v>
      </c>
      <c r="AK1935" s="80" t="str">
        <f t="shared" si="3290"/>
        <v>AK$16</v>
      </c>
      <c r="AL1935" s="80" t="str">
        <f t="shared" si="3290"/>
        <v>AL$16</v>
      </c>
      <c r="AM1935" s="80" t="str">
        <f t="shared" si="3290"/>
        <v>AM$16</v>
      </c>
      <c r="AN1935" s="80" t="str">
        <f t="shared" si="3290"/>
        <v>AN$16</v>
      </c>
      <c r="AO1935" s="80" t="str">
        <f t="shared" si="3290"/>
        <v>AO$16</v>
      </c>
      <c r="AP1935" s="80" t="str">
        <f t="shared" si="3290"/>
        <v>AP$16</v>
      </c>
      <c r="AQ1935" s="80" t="str">
        <f t="shared" si="3290"/>
        <v>AQ$16</v>
      </c>
      <c r="AR1935" s="80" t="str">
        <f t="shared" si="3290"/>
        <v>AR$16</v>
      </c>
      <c r="AS1935" s="80" t="str">
        <f t="shared" si="3290"/>
        <v>AS$16</v>
      </c>
      <c r="AT1935" s="80" t="str">
        <f t="shared" si="3290"/>
        <v>AT$16</v>
      </c>
      <c r="AU1935" s="80" t="str">
        <f t="shared" si="3290"/>
        <v>AU$16</v>
      </c>
      <c r="AV1935" s="80" t="str">
        <f t="shared" si="3290"/>
        <v>AV$16</v>
      </c>
      <c r="AW1935" s="80" t="str">
        <f t="shared" si="3290"/>
        <v>AW$16</v>
      </c>
      <c r="AX1935" s="80" t="str">
        <f t="shared" si="3290"/>
        <v>AX$16</v>
      </c>
      <c r="AY1935" s="80" t="str">
        <f t="shared" ref="AY1935:CD1935" si="3291">AY1912</f>
        <v>AY$16</v>
      </c>
      <c r="AZ1935" s="80" t="str">
        <f t="shared" si="3291"/>
        <v>AZ$16</v>
      </c>
      <c r="BA1935" s="80" t="str">
        <f t="shared" si="3291"/>
        <v>BA$16</v>
      </c>
      <c r="BB1935" s="80" t="str">
        <f t="shared" si="3291"/>
        <v>BB$16</v>
      </c>
      <c r="BC1935" s="80" t="str">
        <f t="shared" si="3291"/>
        <v>BC$16</v>
      </c>
      <c r="BD1935" s="80" t="str">
        <f t="shared" si="3291"/>
        <v>BD$16</v>
      </c>
      <c r="BE1935" s="80" t="str">
        <f t="shared" si="3291"/>
        <v>BE$16</v>
      </c>
      <c r="BF1935" s="80" t="str">
        <f t="shared" si="3291"/>
        <v>BF$16</v>
      </c>
      <c r="BG1935" s="80" t="str">
        <f t="shared" si="3291"/>
        <v>BG$16</v>
      </c>
      <c r="BH1935" s="80" t="str">
        <f t="shared" si="3291"/>
        <v>BH$16</v>
      </c>
      <c r="BI1935" s="80" t="str">
        <f t="shared" si="3291"/>
        <v>BI$16</v>
      </c>
      <c r="BJ1935" s="80" t="str">
        <f t="shared" si="3291"/>
        <v>BJ$16</v>
      </c>
      <c r="BK1935" s="80" t="str">
        <f t="shared" si="3291"/>
        <v>BK$16</v>
      </c>
      <c r="BL1935" s="80" t="str">
        <f t="shared" si="3291"/>
        <v>BL$16</v>
      </c>
      <c r="BM1935" s="80" t="str">
        <f t="shared" si="3291"/>
        <v>BM$16</v>
      </c>
      <c r="BN1935" s="80" t="str">
        <f t="shared" si="3291"/>
        <v>BN$16</v>
      </c>
      <c r="BO1935" s="80" t="str">
        <f t="shared" si="3291"/>
        <v>BO$16</v>
      </c>
      <c r="BP1935" s="80" t="str">
        <f t="shared" si="3291"/>
        <v>BP$16</v>
      </c>
      <c r="BQ1935" s="80" t="str">
        <f t="shared" si="3291"/>
        <v>BQ$16</v>
      </c>
      <c r="BR1935" s="80" t="str">
        <f t="shared" si="3291"/>
        <v>BR$16</v>
      </c>
      <c r="BS1935" s="80" t="str">
        <f t="shared" si="3291"/>
        <v>BS$16</v>
      </c>
      <c r="BT1935" s="80" t="str">
        <f t="shared" si="3291"/>
        <v>BT$16</v>
      </c>
      <c r="BU1935" s="80" t="str">
        <f t="shared" si="3291"/>
        <v>BU$16</v>
      </c>
      <c r="BV1935" s="80" t="str">
        <f t="shared" si="3291"/>
        <v>BV$16</v>
      </c>
      <c r="BW1935" s="80" t="str">
        <f t="shared" si="3291"/>
        <v>BW$16</v>
      </c>
      <c r="BX1935" s="80" t="str">
        <f t="shared" si="3291"/>
        <v>BX$16</v>
      </c>
      <c r="BY1935" s="80" t="str">
        <f t="shared" si="3291"/>
        <v>BY$16</v>
      </c>
      <c r="BZ1935" s="80" t="str">
        <f t="shared" si="3291"/>
        <v>BZ$16</v>
      </c>
      <c r="CA1935" s="80" t="str">
        <f t="shared" si="3291"/>
        <v>CA$16</v>
      </c>
      <c r="CB1935" s="80" t="str">
        <f t="shared" si="3291"/>
        <v>CB$16</v>
      </c>
      <c r="CC1935" s="80" t="str">
        <f t="shared" si="3291"/>
        <v>CC$16</v>
      </c>
      <c r="CD1935" s="80" t="str">
        <f t="shared" si="3291"/>
        <v>CD$16</v>
      </c>
      <c r="CE1935" s="80" t="str">
        <f t="shared" ref="CE1935:CL1935" si="3292">CE1912</f>
        <v>CE$16</v>
      </c>
      <c r="CF1935" s="80" t="str">
        <f t="shared" si="3292"/>
        <v>CF$16</v>
      </c>
      <c r="CG1935" s="80" t="str">
        <f t="shared" si="3292"/>
        <v>CG$16</v>
      </c>
      <c r="CH1935" s="80" t="str">
        <f t="shared" si="3292"/>
        <v>CH$16</v>
      </c>
      <c r="CI1935" s="80" t="str">
        <f t="shared" si="3292"/>
        <v>CI$16</v>
      </c>
      <c r="CJ1935" s="80" t="str">
        <f t="shared" si="3292"/>
        <v>CJ$16</v>
      </c>
      <c r="CK1935" s="80" t="str">
        <f t="shared" si="3292"/>
        <v>CK$16</v>
      </c>
      <c r="CL1935" s="80" t="str">
        <f t="shared" si="3292"/>
        <v>CL$16</v>
      </c>
      <c r="CO1935" s="80" t="str">
        <f t="shared" ref="CO1935:DL1935" si="3293">CO1912</f>
        <v>CO$16</v>
      </c>
      <c r="CP1935" s="80" t="str">
        <f t="shared" si="3293"/>
        <v>CP$16</v>
      </c>
      <c r="CQ1935" s="80" t="str">
        <f t="shared" si="3293"/>
        <v>CQ$16</v>
      </c>
      <c r="CR1935" s="80" t="str">
        <f t="shared" si="3293"/>
        <v>CR$16</v>
      </c>
      <c r="CS1935" s="80" t="str">
        <f t="shared" si="3293"/>
        <v>CS$16</v>
      </c>
      <c r="CT1935" s="80" t="str">
        <f t="shared" si="3293"/>
        <v>CT$16</v>
      </c>
      <c r="CU1935" s="80" t="str">
        <f t="shared" si="3293"/>
        <v>CU$16</v>
      </c>
      <c r="CV1935" s="80" t="str">
        <f t="shared" si="3293"/>
        <v>CV$16</v>
      </c>
      <c r="CW1935" s="80" t="str">
        <f t="shared" si="3293"/>
        <v>CW$16</v>
      </c>
      <c r="CX1935" s="80" t="str">
        <f t="shared" si="3293"/>
        <v>CX$16</v>
      </c>
      <c r="CY1935" s="80" t="str">
        <f t="shared" si="3293"/>
        <v>CY$16</v>
      </c>
      <c r="CZ1935" s="80" t="str">
        <f t="shared" si="3293"/>
        <v>CZ$16</v>
      </c>
      <c r="DA1935" s="80" t="str">
        <f t="shared" si="3293"/>
        <v>DA$16</v>
      </c>
      <c r="DB1935" s="80" t="str">
        <f t="shared" si="3293"/>
        <v>DB$16</v>
      </c>
      <c r="DC1935" s="80" t="str">
        <f t="shared" si="3293"/>
        <v>DC$16</v>
      </c>
      <c r="DD1935" s="80" t="str">
        <f t="shared" si="3293"/>
        <v>DD$16</v>
      </c>
      <c r="DE1935" s="80" t="str">
        <f t="shared" si="3293"/>
        <v>DE$16</v>
      </c>
      <c r="DF1935" s="80" t="str">
        <f t="shared" si="3293"/>
        <v>DF$16</v>
      </c>
      <c r="DG1935" s="80" t="str">
        <f t="shared" si="3293"/>
        <v>DG$16</v>
      </c>
      <c r="DH1935" s="80" t="str">
        <f t="shared" si="3293"/>
        <v>DH$16</v>
      </c>
      <c r="DI1935" s="80" t="str">
        <f t="shared" si="3293"/>
        <v>DI$16</v>
      </c>
      <c r="DJ1935" s="80" t="str">
        <f t="shared" si="3293"/>
        <v>DJ$16</v>
      </c>
      <c r="DK1935" s="80" t="str">
        <f t="shared" si="3293"/>
        <v>DK$16</v>
      </c>
      <c r="DL1935" s="80" t="str">
        <f t="shared" si="3293"/>
        <v>DL$16</v>
      </c>
    </row>
    <row r="1936" spans="1:116" x14ac:dyDescent="0.4">
      <c r="B1936" t="s">
        <v>332</v>
      </c>
      <c r="D1936" t="s">
        <v>428</v>
      </c>
      <c r="E1936" s="8" t="str">
        <f t="shared" si="3264"/>
        <v>1936 DTERM1-F</v>
      </c>
      <c r="G1936" s="136" t="str">
        <f>G1913</f>
        <v>Primary volume driver</v>
      </c>
      <c r="H1936" s="12"/>
      <c r="I1936" s="60"/>
      <c r="J1936" s="60"/>
      <c r="K1936" s="15"/>
      <c r="L1936" s="15"/>
      <c r="M1936" s="15"/>
      <c r="N1936" s="15"/>
      <c r="O1936" s="15"/>
      <c r="P1936" s="15"/>
      <c r="R1936" s="15"/>
      <c r="S1936" s="80" t="str">
        <f t="shared" ref="S1936:AX1936" si="3294">S1913</f>
        <v>S$17</v>
      </c>
      <c r="T1936" s="80" t="str">
        <f t="shared" si="3294"/>
        <v>T$17</v>
      </c>
      <c r="U1936" s="80" t="str">
        <f t="shared" si="3294"/>
        <v>U$17</v>
      </c>
      <c r="V1936" s="80" t="str">
        <f t="shared" si="3294"/>
        <v>V$17</v>
      </c>
      <c r="W1936" s="80" t="str">
        <f t="shared" si="3294"/>
        <v>W$17</v>
      </c>
      <c r="X1936" s="80" t="str">
        <f t="shared" si="3294"/>
        <v>X$17</v>
      </c>
      <c r="Y1936" s="80" t="str">
        <f t="shared" si="3294"/>
        <v>Y$17</v>
      </c>
      <c r="Z1936" s="80" t="str">
        <f t="shared" si="3294"/>
        <v>Z$17</v>
      </c>
      <c r="AA1936" s="80" t="str">
        <f t="shared" si="3294"/>
        <v>AA$17</v>
      </c>
      <c r="AB1936" s="80" t="str">
        <f t="shared" si="3294"/>
        <v>AB$17</v>
      </c>
      <c r="AC1936" s="80" t="str">
        <f t="shared" si="3294"/>
        <v>AC$17</v>
      </c>
      <c r="AD1936" s="80" t="str">
        <f t="shared" si="3294"/>
        <v>AD$17</v>
      </c>
      <c r="AE1936" s="80" t="str">
        <f t="shared" si="3294"/>
        <v>AE$17</v>
      </c>
      <c r="AF1936" s="80" t="str">
        <f t="shared" si="3294"/>
        <v>AF$17</v>
      </c>
      <c r="AG1936" s="80" t="str">
        <f t="shared" si="3294"/>
        <v>AG$17</v>
      </c>
      <c r="AH1936" s="80" t="str">
        <f t="shared" si="3294"/>
        <v>AH$17</v>
      </c>
      <c r="AI1936" s="80" t="str">
        <f t="shared" si="3294"/>
        <v>AI$17</v>
      </c>
      <c r="AJ1936" s="80" t="str">
        <f t="shared" si="3294"/>
        <v>AJ$17</v>
      </c>
      <c r="AK1936" s="80" t="str">
        <f t="shared" si="3294"/>
        <v>AK$17</v>
      </c>
      <c r="AL1936" s="80" t="str">
        <f t="shared" si="3294"/>
        <v>AL$17</v>
      </c>
      <c r="AM1936" s="80" t="str">
        <f t="shared" si="3294"/>
        <v>AM$17</v>
      </c>
      <c r="AN1936" s="80" t="str">
        <f t="shared" si="3294"/>
        <v>AN$17</v>
      </c>
      <c r="AO1936" s="80" t="str">
        <f t="shared" si="3294"/>
        <v>AO$17</v>
      </c>
      <c r="AP1936" s="80" t="str">
        <f t="shared" si="3294"/>
        <v>AP$17</v>
      </c>
      <c r="AQ1936" s="80" t="str">
        <f t="shared" si="3294"/>
        <v>AQ$17</v>
      </c>
      <c r="AR1936" s="80" t="str">
        <f t="shared" si="3294"/>
        <v>AR$17</v>
      </c>
      <c r="AS1936" s="80" t="str">
        <f t="shared" si="3294"/>
        <v>AS$17</v>
      </c>
      <c r="AT1936" s="80" t="str">
        <f t="shared" si="3294"/>
        <v>AT$17</v>
      </c>
      <c r="AU1936" s="80" t="str">
        <f t="shared" si="3294"/>
        <v>AU$17</v>
      </c>
      <c r="AV1936" s="80" t="str">
        <f t="shared" si="3294"/>
        <v>AV$17</v>
      </c>
      <c r="AW1936" s="80" t="str">
        <f t="shared" si="3294"/>
        <v>AW$17</v>
      </c>
      <c r="AX1936" s="80" t="str">
        <f t="shared" si="3294"/>
        <v>AX$17</v>
      </c>
      <c r="AY1936" s="80" t="str">
        <f t="shared" ref="AY1936:CD1936" si="3295">AY1913</f>
        <v>AY$17</v>
      </c>
      <c r="AZ1936" s="80" t="str">
        <f t="shared" si="3295"/>
        <v>AZ$17</v>
      </c>
      <c r="BA1936" s="80" t="str">
        <f t="shared" si="3295"/>
        <v>BA$17</v>
      </c>
      <c r="BB1936" s="80" t="str">
        <f t="shared" si="3295"/>
        <v>BB$17</v>
      </c>
      <c r="BC1936" s="80" t="str">
        <f t="shared" si="3295"/>
        <v>BC$17</v>
      </c>
      <c r="BD1936" s="80" t="str">
        <f t="shared" si="3295"/>
        <v>BD$17</v>
      </c>
      <c r="BE1936" s="80" t="str">
        <f t="shared" si="3295"/>
        <v>BE$17</v>
      </c>
      <c r="BF1936" s="80" t="str">
        <f t="shared" si="3295"/>
        <v>BF$17</v>
      </c>
      <c r="BG1936" s="80" t="str">
        <f t="shared" si="3295"/>
        <v>BG$17</v>
      </c>
      <c r="BH1936" s="80" t="str">
        <f t="shared" si="3295"/>
        <v>BH$17</v>
      </c>
      <c r="BI1936" s="80" t="str">
        <f t="shared" si="3295"/>
        <v>BI$17</v>
      </c>
      <c r="BJ1936" s="80" t="str">
        <f t="shared" si="3295"/>
        <v>BJ$17</v>
      </c>
      <c r="BK1936" s="80" t="str">
        <f t="shared" si="3295"/>
        <v>BK$17</v>
      </c>
      <c r="BL1936" s="80" t="str">
        <f t="shared" si="3295"/>
        <v>BL$17</v>
      </c>
      <c r="BM1936" s="80" t="str">
        <f t="shared" si="3295"/>
        <v>BM$17</v>
      </c>
      <c r="BN1936" s="80" t="str">
        <f t="shared" si="3295"/>
        <v>BN$17</v>
      </c>
      <c r="BO1936" s="80" t="str">
        <f t="shared" si="3295"/>
        <v>BO$17</v>
      </c>
      <c r="BP1936" s="80" t="str">
        <f t="shared" si="3295"/>
        <v>BP$17</v>
      </c>
      <c r="BQ1936" s="80" t="str">
        <f t="shared" si="3295"/>
        <v>BQ$17</v>
      </c>
      <c r="BR1936" s="80" t="str">
        <f t="shared" si="3295"/>
        <v>BR$17</v>
      </c>
      <c r="BS1936" s="80" t="str">
        <f t="shared" si="3295"/>
        <v>BS$17</v>
      </c>
      <c r="BT1936" s="80" t="str">
        <f t="shared" si="3295"/>
        <v>BT$17</v>
      </c>
      <c r="BU1936" s="80" t="str">
        <f t="shared" si="3295"/>
        <v>BU$17</v>
      </c>
      <c r="BV1936" s="80" t="str">
        <f t="shared" si="3295"/>
        <v>BV$17</v>
      </c>
      <c r="BW1936" s="80" t="str">
        <f t="shared" si="3295"/>
        <v>BW$17</v>
      </c>
      <c r="BX1936" s="80" t="str">
        <f t="shared" si="3295"/>
        <v>BX$17</v>
      </c>
      <c r="BY1936" s="80" t="str">
        <f t="shared" si="3295"/>
        <v>BY$17</v>
      </c>
      <c r="BZ1936" s="80" t="str">
        <f t="shared" si="3295"/>
        <v>BZ$17</v>
      </c>
      <c r="CA1936" s="80" t="str">
        <f t="shared" si="3295"/>
        <v>CA$17</v>
      </c>
      <c r="CB1936" s="80" t="str">
        <f t="shared" si="3295"/>
        <v>CB$17</v>
      </c>
      <c r="CC1936" s="80" t="str">
        <f t="shared" si="3295"/>
        <v>CC$17</v>
      </c>
      <c r="CD1936" s="80" t="str">
        <f t="shared" si="3295"/>
        <v>CD$17</v>
      </c>
      <c r="CE1936" s="80" t="str">
        <f t="shared" ref="CE1936:CL1936" si="3296">CE1913</f>
        <v>CE$17</v>
      </c>
      <c r="CF1936" s="80" t="str">
        <f t="shared" si="3296"/>
        <v>CF$17</v>
      </c>
      <c r="CG1936" s="80" t="str">
        <f t="shared" si="3296"/>
        <v>CG$17</v>
      </c>
      <c r="CH1936" s="80" t="str">
        <f t="shared" si="3296"/>
        <v>CH$17</v>
      </c>
      <c r="CI1936" s="80" t="str">
        <f t="shared" si="3296"/>
        <v>CI$17</v>
      </c>
      <c r="CJ1936" s="80" t="str">
        <f t="shared" si="3296"/>
        <v>CJ$17</v>
      </c>
      <c r="CK1936" s="80" t="str">
        <f t="shared" si="3296"/>
        <v>CK$17</v>
      </c>
      <c r="CL1936" s="80" t="str">
        <f t="shared" si="3296"/>
        <v>CL$17</v>
      </c>
      <c r="CN1936" s="60"/>
      <c r="CO1936" s="80" t="str">
        <f t="shared" ref="CO1936:DL1936" si="3297">CO1913</f>
        <v>CO$17</v>
      </c>
      <c r="CP1936" s="80" t="str">
        <f t="shared" si="3297"/>
        <v>CP$17</v>
      </c>
      <c r="CQ1936" s="80" t="str">
        <f t="shared" si="3297"/>
        <v>CQ$17</v>
      </c>
      <c r="CR1936" s="80" t="str">
        <f t="shared" si="3297"/>
        <v>CR$17</v>
      </c>
      <c r="CS1936" s="80" t="str">
        <f t="shared" si="3297"/>
        <v>CS$17</v>
      </c>
      <c r="CT1936" s="80" t="str">
        <f t="shared" si="3297"/>
        <v>CT$17</v>
      </c>
      <c r="CU1936" s="80" t="str">
        <f t="shared" si="3297"/>
        <v>CU$17</v>
      </c>
      <c r="CV1936" s="80" t="str">
        <f t="shared" si="3297"/>
        <v>CV$17</v>
      </c>
      <c r="CW1936" s="80" t="str">
        <f t="shared" si="3297"/>
        <v>CW$17</v>
      </c>
      <c r="CX1936" s="80" t="str">
        <f t="shared" si="3297"/>
        <v>CX$17</v>
      </c>
      <c r="CY1936" s="80" t="str">
        <f t="shared" si="3297"/>
        <v>CY$17</v>
      </c>
      <c r="CZ1936" s="80" t="str">
        <f t="shared" si="3297"/>
        <v>CZ$17</v>
      </c>
      <c r="DA1936" s="80" t="str">
        <f t="shared" si="3297"/>
        <v>DA$17</v>
      </c>
      <c r="DB1936" s="80" t="str">
        <f t="shared" si="3297"/>
        <v>DB$17</v>
      </c>
      <c r="DC1936" s="80" t="str">
        <f t="shared" si="3297"/>
        <v>DC$17</v>
      </c>
      <c r="DD1936" s="80" t="str">
        <f t="shared" si="3297"/>
        <v>DD$17</v>
      </c>
      <c r="DE1936" s="80" t="str">
        <f t="shared" si="3297"/>
        <v>DE$17</v>
      </c>
      <c r="DF1936" s="80" t="str">
        <f t="shared" si="3297"/>
        <v>DF$17</v>
      </c>
      <c r="DG1936" s="80" t="str">
        <f t="shared" si="3297"/>
        <v>DG$17</v>
      </c>
      <c r="DH1936" s="80" t="str">
        <f t="shared" si="3297"/>
        <v>DH$17</v>
      </c>
      <c r="DI1936" s="80" t="str">
        <f t="shared" si="3297"/>
        <v>DI$17</v>
      </c>
      <c r="DJ1936" s="80" t="str">
        <f t="shared" si="3297"/>
        <v>DJ$17</v>
      </c>
      <c r="DK1936" s="80" t="str">
        <f t="shared" si="3297"/>
        <v>DK$17</v>
      </c>
      <c r="DL1936" s="80" t="str">
        <f t="shared" si="3297"/>
        <v>DL$17</v>
      </c>
    </row>
    <row r="1937" spans="1:116" x14ac:dyDescent="0.4">
      <c r="B1937" t="s">
        <v>332</v>
      </c>
      <c r="D1937" t="s">
        <v>428</v>
      </c>
      <c r="E1937" s="8" t="str">
        <f t="shared" si="3264"/>
        <v>1937 DTERM1-F</v>
      </c>
      <c r="G1937" s="191" t="str">
        <f>G1918</f>
        <v>Fixed term debt - one-time borrowing</v>
      </c>
      <c r="H1937" s="12"/>
      <c r="I1937" s="60"/>
      <c r="J1937" s="60"/>
      <c r="K1937" s="15"/>
      <c r="L1937" s="15"/>
      <c r="M1937" s="15"/>
      <c r="N1937" s="15"/>
      <c r="O1937" s="15"/>
      <c r="P1937" s="15"/>
      <c r="R1937" s="15"/>
      <c r="S1937" s="179">
        <f t="shared" ref="S1937:AX1937" si="3298">S1914</f>
        <v>0</v>
      </c>
      <c r="T1937" s="179">
        <f t="shared" si="3298"/>
        <v>0</v>
      </c>
      <c r="U1937" s="179">
        <f t="shared" si="3298"/>
        <v>0</v>
      </c>
      <c r="V1937" s="179">
        <f t="shared" si="3298"/>
        <v>0</v>
      </c>
      <c r="W1937" s="179">
        <f t="shared" si="3298"/>
        <v>0</v>
      </c>
      <c r="X1937" s="179">
        <f t="shared" si="3298"/>
        <v>0</v>
      </c>
      <c r="Y1937" s="179">
        <f t="shared" si="3298"/>
        <v>0</v>
      </c>
      <c r="Z1937" s="179">
        <f t="shared" si="3298"/>
        <v>0</v>
      </c>
      <c r="AA1937" s="179">
        <f t="shared" si="3298"/>
        <v>0</v>
      </c>
      <c r="AB1937" s="179">
        <f t="shared" si="3298"/>
        <v>0</v>
      </c>
      <c r="AC1937" s="179">
        <f t="shared" si="3298"/>
        <v>0</v>
      </c>
      <c r="AD1937" s="179">
        <f t="shared" si="3298"/>
        <v>0</v>
      </c>
      <c r="AE1937" s="179">
        <f t="shared" si="3298"/>
        <v>0</v>
      </c>
      <c r="AF1937" s="179">
        <f t="shared" si="3298"/>
        <v>0</v>
      </c>
      <c r="AG1937" s="179">
        <f t="shared" si="3298"/>
        <v>0</v>
      </c>
      <c r="AH1937" s="179">
        <f t="shared" si="3298"/>
        <v>0</v>
      </c>
      <c r="AI1937" s="179">
        <f t="shared" si="3298"/>
        <v>0</v>
      </c>
      <c r="AJ1937" s="179">
        <f t="shared" si="3298"/>
        <v>0</v>
      </c>
      <c r="AK1937" s="179">
        <f t="shared" si="3298"/>
        <v>0</v>
      </c>
      <c r="AL1937" s="179">
        <f t="shared" si="3298"/>
        <v>0</v>
      </c>
      <c r="AM1937" s="179">
        <f t="shared" si="3298"/>
        <v>0</v>
      </c>
      <c r="AN1937" s="179">
        <f t="shared" si="3298"/>
        <v>0</v>
      </c>
      <c r="AO1937" s="179">
        <f t="shared" si="3298"/>
        <v>0</v>
      </c>
      <c r="AP1937" s="179">
        <f t="shared" si="3298"/>
        <v>0</v>
      </c>
      <c r="AQ1937" s="179">
        <f t="shared" si="3298"/>
        <v>0</v>
      </c>
      <c r="AR1937" s="179">
        <f t="shared" si="3298"/>
        <v>0</v>
      </c>
      <c r="AS1937" s="179">
        <f t="shared" si="3298"/>
        <v>0</v>
      </c>
      <c r="AT1937" s="179">
        <f t="shared" si="3298"/>
        <v>0</v>
      </c>
      <c r="AU1937" s="179">
        <f t="shared" si="3298"/>
        <v>0</v>
      </c>
      <c r="AV1937" s="179">
        <f t="shared" si="3298"/>
        <v>0</v>
      </c>
      <c r="AW1937" s="179">
        <f t="shared" si="3298"/>
        <v>0</v>
      </c>
      <c r="AX1937" s="179">
        <f t="shared" si="3298"/>
        <v>0</v>
      </c>
      <c r="AY1937" s="179">
        <f t="shared" ref="AY1937:CD1937" si="3299">AY1914</f>
        <v>0</v>
      </c>
      <c r="AZ1937" s="179">
        <f t="shared" si="3299"/>
        <v>0</v>
      </c>
      <c r="BA1937" s="179">
        <f t="shared" si="3299"/>
        <v>0</v>
      </c>
      <c r="BB1937" s="179">
        <f t="shared" si="3299"/>
        <v>0</v>
      </c>
      <c r="BC1937" s="179">
        <f t="shared" si="3299"/>
        <v>0</v>
      </c>
      <c r="BD1937" s="179">
        <f t="shared" si="3299"/>
        <v>0</v>
      </c>
      <c r="BE1937" s="179">
        <f t="shared" si="3299"/>
        <v>0</v>
      </c>
      <c r="BF1937" s="179">
        <f t="shared" si="3299"/>
        <v>0</v>
      </c>
      <c r="BG1937" s="179">
        <f t="shared" si="3299"/>
        <v>0</v>
      </c>
      <c r="BH1937" s="179">
        <f t="shared" si="3299"/>
        <v>0</v>
      </c>
      <c r="BI1937" s="179">
        <f t="shared" si="3299"/>
        <v>0</v>
      </c>
      <c r="BJ1937" s="179">
        <f t="shared" si="3299"/>
        <v>0</v>
      </c>
      <c r="BK1937" s="179">
        <f t="shared" si="3299"/>
        <v>0</v>
      </c>
      <c r="BL1937" s="179">
        <f t="shared" si="3299"/>
        <v>0</v>
      </c>
      <c r="BM1937" s="179">
        <f t="shared" si="3299"/>
        <v>0</v>
      </c>
      <c r="BN1937" s="179">
        <f t="shared" si="3299"/>
        <v>0</v>
      </c>
      <c r="BO1937" s="179">
        <f t="shared" si="3299"/>
        <v>0</v>
      </c>
      <c r="BP1937" s="179">
        <f t="shared" si="3299"/>
        <v>0</v>
      </c>
      <c r="BQ1937" s="179">
        <f t="shared" si="3299"/>
        <v>0</v>
      </c>
      <c r="BR1937" s="179">
        <f t="shared" si="3299"/>
        <v>0</v>
      </c>
      <c r="BS1937" s="179">
        <f t="shared" si="3299"/>
        <v>0</v>
      </c>
      <c r="BT1937" s="179">
        <f t="shared" si="3299"/>
        <v>0</v>
      </c>
      <c r="BU1937" s="179">
        <f t="shared" si="3299"/>
        <v>0</v>
      </c>
      <c r="BV1937" s="179">
        <f t="shared" si="3299"/>
        <v>0</v>
      </c>
      <c r="BW1937" s="179">
        <f t="shared" si="3299"/>
        <v>0</v>
      </c>
      <c r="BX1937" s="179">
        <f t="shared" si="3299"/>
        <v>0</v>
      </c>
      <c r="BY1937" s="179">
        <f t="shared" si="3299"/>
        <v>0</v>
      </c>
      <c r="BZ1937" s="179">
        <f t="shared" si="3299"/>
        <v>0</v>
      </c>
      <c r="CA1937" s="179">
        <f t="shared" si="3299"/>
        <v>0</v>
      </c>
      <c r="CB1937" s="179">
        <f t="shared" si="3299"/>
        <v>0</v>
      </c>
      <c r="CC1937" s="179">
        <f t="shared" si="3299"/>
        <v>0</v>
      </c>
      <c r="CD1937" s="179">
        <f t="shared" si="3299"/>
        <v>0</v>
      </c>
      <c r="CE1937" s="179">
        <f t="shared" ref="CE1937:CL1937" si="3300">CE1914</f>
        <v>0</v>
      </c>
      <c r="CF1937" s="179">
        <f t="shared" si="3300"/>
        <v>0</v>
      </c>
      <c r="CG1937" s="179">
        <f t="shared" si="3300"/>
        <v>0</v>
      </c>
      <c r="CH1937" s="179">
        <f t="shared" si="3300"/>
        <v>0</v>
      </c>
      <c r="CI1937" s="179">
        <f t="shared" si="3300"/>
        <v>0</v>
      </c>
      <c r="CJ1937" s="179">
        <f t="shared" si="3300"/>
        <v>0</v>
      </c>
      <c r="CK1937" s="179">
        <f t="shared" si="3300"/>
        <v>0</v>
      </c>
      <c r="CL1937" s="179">
        <f t="shared" si="3300"/>
        <v>0</v>
      </c>
      <c r="CN1937" s="60"/>
      <c r="CO1937" s="179">
        <f t="shared" ref="CO1937:DL1937" si="3301">CO1914</f>
        <v>0</v>
      </c>
      <c r="CP1937" s="179">
        <f t="shared" si="3301"/>
        <v>0</v>
      </c>
      <c r="CQ1937" s="179">
        <f t="shared" si="3301"/>
        <v>0</v>
      </c>
      <c r="CR1937" s="179">
        <f t="shared" si="3301"/>
        <v>0</v>
      </c>
      <c r="CS1937" s="179">
        <f t="shared" si="3301"/>
        <v>0</v>
      </c>
      <c r="CT1937" s="179">
        <f t="shared" si="3301"/>
        <v>0</v>
      </c>
      <c r="CU1937" s="179">
        <f t="shared" si="3301"/>
        <v>0</v>
      </c>
      <c r="CV1937" s="179">
        <f t="shared" si="3301"/>
        <v>0</v>
      </c>
      <c r="CW1937" s="179">
        <f t="shared" si="3301"/>
        <v>0</v>
      </c>
      <c r="CX1937" s="179">
        <f t="shared" si="3301"/>
        <v>0</v>
      </c>
      <c r="CY1937" s="179">
        <f t="shared" si="3301"/>
        <v>0</v>
      </c>
      <c r="CZ1937" s="179">
        <f t="shared" si="3301"/>
        <v>0</v>
      </c>
      <c r="DA1937" s="179">
        <f t="shared" si="3301"/>
        <v>0</v>
      </c>
      <c r="DB1937" s="179">
        <f t="shared" si="3301"/>
        <v>0</v>
      </c>
      <c r="DC1937" s="179">
        <f t="shared" si="3301"/>
        <v>0</v>
      </c>
      <c r="DD1937" s="179">
        <f t="shared" si="3301"/>
        <v>0</v>
      </c>
      <c r="DE1937" s="179">
        <f t="shared" si="3301"/>
        <v>0</v>
      </c>
      <c r="DF1937" s="179">
        <f t="shared" si="3301"/>
        <v>0</v>
      </c>
      <c r="DG1937" s="179">
        <f t="shared" si="3301"/>
        <v>0</v>
      </c>
      <c r="DH1937" s="179">
        <f t="shared" si="3301"/>
        <v>0</v>
      </c>
      <c r="DI1937" s="179">
        <f t="shared" si="3301"/>
        <v>0</v>
      </c>
      <c r="DJ1937" s="179">
        <f t="shared" si="3301"/>
        <v>0</v>
      </c>
      <c r="DK1937" s="179">
        <f t="shared" si="3301"/>
        <v>0</v>
      </c>
      <c r="DL1937" s="179">
        <f t="shared" si="3301"/>
        <v>0</v>
      </c>
    </row>
    <row r="1938" spans="1:116" x14ac:dyDescent="0.4">
      <c r="B1938" t="s">
        <v>332</v>
      </c>
      <c r="D1938" t="s">
        <v>428</v>
      </c>
      <c r="E1938" s="8" t="str">
        <f t="shared" si="3264"/>
        <v>1938 DTERM1-F</v>
      </c>
      <c r="G1938" s="241" t="str">
        <f>IFERROR(SUBSTITUTE(TRIM(MID(G1918, SEARCH("-", G1918) + 1, LEN(G1918))),":",""),"no unit")</f>
        <v>one-time borrowing</v>
      </c>
      <c r="H1938" s="12"/>
      <c r="I1938" s="60"/>
      <c r="J1938" s="60"/>
      <c r="K1938" s="15"/>
      <c r="L1938" s="15"/>
      <c r="M1938" s="15"/>
      <c r="N1938" s="15"/>
      <c r="O1938" s="15"/>
      <c r="P1938" s="15"/>
      <c r="R1938" s="15"/>
      <c r="S1938" s="179"/>
      <c r="T1938" s="179"/>
      <c r="U1938" s="179"/>
      <c r="V1938" s="179"/>
      <c r="W1938" s="179"/>
      <c r="X1938" s="179"/>
      <c r="Y1938" s="179"/>
      <c r="Z1938" s="179"/>
      <c r="AA1938" s="179"/>
      <c r="AB1938" s="179"/>
      <c r="AC1938" s="179"/>
      <c r="AD1938" s="179"/>
      <c r="AE1938" s="179"/>
      <c r="AF1938" s="179"/>
      <c r="AG1938" s="179"/>
      <c r="AH1938" s="179"/>
      <c r="AI1938" s="179"/>
      <c r="AJ1938" s="179"/>
      <c r="AK1938" s="179"/>
      <c r="AL1938" s="179"/>
      <c r="AM1938" s="179"/>
      <c r="AN1938" s="179"/>
      <c r="AO1938" s="179"/>
      <c r="AP1938" s="179"/>
      <c r="AQ1938" s="179"/>
      <c r="AR1938" s="179"/>
      <c r="AS1938" s="179"/>
      <c r="AT1938" s="179"/>
      <c r="AU1938" s="179"/>
      <c r="AV1938" s="179"/>
      <c r="AW1938" s="179"/>
      <c r="AX1938" s="179"/>
      <c r="AY1938" s="179"/>
      <c r="AZ1938" s="179"/>
      <c r="BA1938" s="179"/>
      <c r="BB1938" s="179"/>
      <c r="BC1938" s="179"/>
      <c r="BD1938" s="179"/>
      <c r="BE1938" s="179"/>
      <c r="BF1938" s="179"/>
      <c r="BG1938" s="179"/>
      <c r="BH1938" s="179"/>
      <c r="BI1938" s="179"/>
      <c r="BJ1938" s="179"/>
      <c r="BK1938" s="179"/>
      <c r="BL1938" s="179"/>
      <c r="BM1938" s="179"/>
      <c r="BN1938" s="179"/>
      <c r="BO1938" s="179"/>
      <c r="BP1938" s="179"/>
      <c r="BQ1938" s="179"/>
      <c r="BR1938" s="179"/>
      <c r="BS1938" s="179"/>
      <c r="BT1938" s="179"/>
      <c r="BU1938" s="179"/>
      <c r="BV1938" s="179"/>
      <c r="BW1938" s="179"/>
      <c r="BX1938" s="179"/>
      <c r="BY1938" s="179"/>
      <c r="BZ1938" s="179"/>
      <c r="CA1938" s="179"/>
      <c r="CB1938" s="179"/>
      <c r="CC1938" s="179"/>
      <c r="CD1938" s="179"/>
      <c r="CE1938" s="179"/>
      <c r="CF1938" s="179"/>
      <c r="CG1938" s="179"/>
      <c r="CH1938" s="179"/>
      <c r="CI1938" s="179"/>
      <c r="CJ1938" s="179"/>
      <c r="CK1938" s="179"/>
      <c r="CL1938" s="179"/>
      <c r="CN1938" s="60"/>
      <c r="CO1938" s="179"/>
      <c r="CP1938" s="179"/>
      <c r="CQ1938" s="179"/>
      <c r="CR1938" s="179"/>
      <c r="CS1938" s="179"/>
      <c r="CT1938" s="179"/>
      <c r="CU1938" s="179"/>
      <c r="CV1938" s="179"/>
      <c r="CW1938" s="179"/>
      <c r="CX1938" s="179"/>
      <c r="CY1938" s="179"/>
      <c r="CZ1938" s="179"/>
      <c r="DA1938" s="179"/>
      <c r="DB1938" s="179"/>
      <c r="DC1938" s="179"/>
      <c r="DD1938" s="179"/>
      <c r="DE1938" s="179"/>
      <c r="DF1938" s="179"/>
      <c r="DG1938" s="179"/>
      <c r="DH1938" s="179"/>
      <c r="DI1938" s="179"/>
      <c r="DJ1938" s="179"/>
      <c r="DK1938" s="179"/>
      <c r="DL1938" s="179"/>
    </row>
    <row r="1939" spans="1:116" x14ac:dyDescent="0.4">
      <c r="A1939" s="3"/>
      <c r="B1939" t="s">
        <v>332</v>
      </c>
      <c r="D1939" t="s">
        <v>428</v>
      </c>
      <c r="E1939" s="8" t="str">
        <f t="shared" si="3264"/>
        <v>1939 DTERM1-F</v>
      </c>
      <c r="G1939" s="191" t="str">
        <f>G1916</f>
        <v>Secondary revenue driver</v>
      </c>
      <c r="H1939" s="90"/>
      <c r="I1939" s="213"/>
      <c r="J1939" s="213"/>
      <c r="K1939" s="214"/>
      <c r="L1939" s="214"/>
      <c r="M1939" s="214"/>
      <c r="N1939" s="214"/>
      <c r="O1939" s="214"/>
      <c r="P1939" s="214"/>
      <c r="R1939" s="214"/>
      <c r="S1939" s="4" t="str">
        <f t="shared" ref="S1939:AX1939" si="3302">ADDRESS(ROW(S1929),COLUMN(S1929),2)</f>
        <v>S$1929</v>
      </c>
      <c r="T1939" s="4" t="str">
        <f t="shared" si="3302"/>
        <v>T$1929</v>
      </c>
      <c r="U1939" s="4" t="str">
        <f t="shared" si="3302"/>
        <v>U$1929</v>
      </c>
      <c r="V1939" s="4" t="str">
        <f t="shared" si="3302"/>
        <v>V$1929</v>
      </c>
      <c r="W1939" s="4" t="str">
        <f t="shared" si="3302"/>
        <v>W$1929</v>
      </c>
      <c r="X1939" s="4" t="str">
        <f t="shared" si="3302"/>
        <v>X$1929</v>
      </c>
      <c r="Y1939" s="4" t="str">
        <f t="shared" si="3302"/>
        <v>Y$1929</v>
      </c>
      <c r="Z1939" s="4" t="str">
        <f t="shared" si="3302"/>
        <v>Z$1929</v>
      </c>
      <c r="AA1939" s="4" t="str">
        <f t="shared" si="3302"/>
        <v>AA$1929</v>
      </c>
      <c r="AB1939" s="4" t="str">
        <f t="shared" si="3302"/>
        <v>AB$1929</v>
      </c>
      <c r="AC1939" s="4" t="str">
        <f t="shared" si="3302"/>
        <v>AC$1929</v>
      </c>
      <c r="AD1939" s="4" t="str">
        <f t="shared" si="3302"/>
        <v>AD$1929</v>
      </c>
      <c r="AE1939" s="4" t="str">
        <f t="shared" si="3302"/>
        <v>AE$1929</v>
      </c>
      <c r="AF1939" s="4" t="str">
        <f t="shared" si="3302"/>
        <v>AF$1929</v>
      </c>
      <c r="AG1939" s="4" t="str">
        <f t="shared" si="3302"/>
        <v>AG$1929</v>
      </c>
      <c r="AH1939" s="4" t="str">
        <f t="shared" si="3302"/>
        <v>AH$1929</v>
      </c>
      <c r="AI1939" s="4" t="str">
        <f t="shared" si="3302"/>
        <v>AI$1929</v>
      </c>
      <c r="AJ1939" s="4" t="str">
        <f t="shared" si="3302"/>
        <v>AJ$1929</v>
      </c>
      <c r="AK1939" s="4" t="str">
        <f t="shared" si="3302"/>
        <v>AK$1929</v>
      </c>
      <c r="AL1939" s="4" t="str">
        <f t="shared" si="3302"/>
        <v>AL$1929</v>
      </c>
      <c r="AM1939" s="4" t="str">
        <f t="shared" si="3302"/>
        <v>AM$1929</v>
      </c>
      <c r="AN1939" s="4" t="str">
        <f t="shared" si="3302"/>
        <v>AN$1929</v>
      </c>
      <c r="AO1939" s="4" t="str">
        <f t="shared" si="3302"/>
        <v>AO$1929</v>
      </c>
      <c r="AP1939" s="4" t="str">
        <f t="shared" si="3302"/>
        <v>AP$1929</v>
      </c>
      <c r="AQ1939" s="4" t="str">
        <f t="shared" si="3302"/>
        <v>AQ$1929</v>
      </c>
      <c r="AR1939" s="4" t="str">
        <f t="shared" si="3302"/>
        <v>AR$1929</v>
      </c>
      <c r="AS1939" s="4" t="str">
        <f t="shared" si="3302"/>
        <v>AS$1929</v>
      </c>
      <c r="AT1939" s="4" t="str">
        <f t="shared" si="3302"/>
        <v>AT$1929</v>
      </c>
      <c r="AU1939" s="4" t="str">
        <f t="shared" si="3302"/>
        <v>AU$1929</v>
      </c>
      <c r="AV1939" s="4" t="str">
        <f t="shared" si="3302"/>
        <v>AV$1929</v>
      </c>
      <c r="AW1939" s="4" t="str">
        <f t="shared" si="3302"/>
        <v>AW$1929</v>
      </c>
      <c r="AX1939" s="4" t="str">
        <f t="shared" si="3302"/>
        <v>AX$1929</v>
      </c>
      <c r="AY1939" s="4" t="str">
        <f t="shared" ref="AY1939:CD1939" si="3303">ADDRESS(ROW(AY1929),COLUMN(AY1929),2)</f>
        <v>AY$1929</v>
      </c>
      <c r="AZ1939" s="4" t="str">
        <f t="shared" si="3303"/>
        <v>AZ$1929</v>
      </c>
      <c r="BA1939" s="4" t="str">
        <f t="shared" si="3303"/>
        <v>BA$1929</v>
      </c>
      <c r="BB1939" s="4" t="str">
        <f t="shared" si="3303"/>
        <v>BB$1929</v>
      </c>
      <c r="BC1939" s="4" t="str">
        <f t="shared" si="3303"/>
        <v>BC$1929</v>
      </c>
      <c r="BD1939" s="4" t="str">
        <f t="shared" si="3303"/>
        <v>BD$1929</v>
      </c>
      <c r="BE1939" s="4" t="str">
        <f t="shared" si="3303"/>
        <v>BE$1929</v>
      </c>
      <c r="BF1939" s="4" t="str">
        <f t="shared" si="3303"/>
        <v>BF$1929</v>
      </c>
      <c r="BG1939" s="4" t="str">
        <f t="shared" si="3303"/>
        <v>BG$1929</v>
      </c>
      <c r="BH1939" s="4" t="str">
        <f t="shared" si="3303"/>
        <v>BH$1929</v>
      </c>
      <c r="BI1939" s="4" t="str">
        <f t="shared" si="3303"/>
        <v>BI$1929</v>
      </c>
      <c r="BJ1939" s="4" t="str">
        <f t="shared" si="3303"/>
        <v>BJ$1929</v>
      </c>
      <c r="BK1939" s="4" t="str">
        <f t="shared" si="3303"/>
        <v>BK$1929</v>
      </c>
      <c r="BL1939" s="4" t="str">
        <f t="shared" si="3303"/>
        <v>BL$1929</v>
      </c>
      <c r="BM1939" s="4" t="str">
        <f t="shared" si="3303"/>
        <v>BM$1929</v>
      </c>
      <c r="BN1939" s="4" t="str">
        <f t="shared" si="3303"/>
        <v>BN$1929</v>
      </c>
      <c r="BO1939" s="4" t="str">
        <f t="shared" si="3303"/>
        <v>BO$1929</v>
      </c>
      <c r="BP1939" s="4" t="str">
        <f t="shared" si="3303"/>
        <v>BP$1929</v>
      </c>
      <c r="BQ1939" s="4" t="str">
        <f t="shared" si="3303"/>
        <v>BQ$1929</v>
      </c>
      <c r="BR1939" s="4" t="str">
        <f t="shared" si="3303"/>
        <v>BR$1929</v>
      </c>
      <c r="BS1939" s="4" t="str">
        <f t="shared" si="3303"/>
        <v>BS$1929</v>
      </c>
      <c r="BT1939" s="4" t="str">
        <f t="shared" si="3303"/>
        <v>BT$1929</v>
      </c>
      <c r="BU1939" s="4" t="str">
        <f t="shared" si="3303"/>
        <v>BU$1929</v>
      </c>
      <c r="BV1939" s="4" t="str">
        <f t="shared" si="3303"/>
        <v>BV$1929</v>
      </c>
      <c r="BW1939" s="4" t="str">
        <f t="shared" si="3303"/>
        <v>BW$1929</v>
      </c>
      <c r="BX1939" s="4" t="str">
        <f t="shared" si="3303"/>
        <v>BX$1929</v>
      </c>
      <c r="BY1939" s="4" t="str">
        <f t="shared" si="3303"/>
        <v>BY$1929</v>
      </c>
      <c r="BZ1939" s="4" t="str">
        <f t="shared" si="3303"/>
        <v>BZ$1929</v>
      </c>
      <c r="CA1939" s="4" t="str">
        <f t="shared" si="3303"/>
        <v>CA$1929</v>
      </c>
      <c r="CB1939" s="4" t="str">
        <f t="shared" si="3303"/>
        <v>CB$1929</v>
      </c>
      <c r="CC1939" s="4" t="str">
        <f t="shared" si="3303"/>
        <v>CC$1929</v>
      </c>
      <c r="CD1939" s="4" t="str">
        <f t="shared" si="3303"/>
        <v>CD$1929</v>
      </c>
      <c r="CE1939" s="4" t="str">
        <f t="shared" ref="CE1939:CL1939" si="3304">ADDRESS(ROW(CE1929),COLUMN(CE1929),2)</f>
        <v>CE$1929</v>
      </c>
      <c r="CF1939" s="4" t="str">
        <f t="shared" si="3304"/>
        <v>CF$1929</v>
      </c>
      <c r="CG1939" s="4" t="str">
        <f t="shared" si="3304"/>
        <v>CG$1929</v>
      </c>
      <c r="CH1939" s="4" t="str">
        <f t="shared" si="3304"/>
        <v>CH$1929</v>
      </c>
      <c r="CI1939" s="4" t="str">
        <f t="shared" si="3304"/>
        <v>CI$1929</v>
      </c>
      <c r="CJ1939" s="4" t="str">
        <f t="shared" si="3304"/>
        <v>CJ$1929</v>
      </c>
      <c r="CK1939" s="4" t="str">
        <f t="shared" si="3304"/>
        <v>CK$1929</v>
      </c>
      <c r="CL1939" s="4" t="str">
        <f t="shared" si="3304"/>
        <v>CL$1929</v>
      </c>
      <c r="CN1939" s="213"/>
      <c r="CO1939" s="4" t="str">
        <f t="shared" ref="CO1939:DL1939" si="3305">ADDRESS(ROW(CO1929),COLUMN(CO1929),2)</f>
        <v>CO$1929</v>
      </c>
      <c r="CP1939" s="4" t="str">
        <f t="shared" si="3305"/>
        <v>CP$1929</v>
      </c>
      <c r="CQ1939" s="4" t="str">
        <f t="shared" si="3305"/>
        <v>CQ$1929</v>
      </c>
      <c r="CR1939" s="4" t="str">
        <f t="shared" si="3305"/>
        <v>CR$1929</v>
      </c>
      <c r="CS1939" s="4" t="str">
        <f t="shared" si="3305"/>
        <v>CS$1929</v>
      </c>
      <c r="CT1939" s="4" t="str">
        <f t="shared" si="3305"/>
        <v>CT$1929</v>
      </c>
      <c r="CU1939" s="4" t="str">
        <f t="shared" si="3305"/>
        <v>CU$1929</v>
      </c>
      <c r="CV1939" s="4" t="str">
        <f t="shared" si="3305"/>
        <v>CV$1929</v>
      </c>
      <c r="CW1939" s="4" t="str">
        <f t="shared" si="3305"/>
        <v>CW$1929</v>
      </c>
      <c r="CX1939" s="4" t="str">
        <f t="shared" si="3305"/>
        <v>CX$1929</v>
      </c>
      <c r="CY1939" s="4" t="str">
        <f t="shared" si="3305"/>
        <v>CY$1929</v>
      </c>
      <c r="CZ1939" s="4" t="str">
        <f t="shared" si="3305"/>
        <v>CZ$1929</v>
      </c>
      <c r="DA1939" s="4" t="str">
        <f t="shared" si="3305"/>
        <v>DA$1929</v>
      </c>
      <c r="DB1939" s="4" t="str">
        <f t="shared" si="3305"/>
        <v>DB$1929</v>
      </c>
      <c r="DC1939" s="4" t="str">
        <f t="shared" si="3305"/>
        <v>DC$1929</v>
      </c>
      <c r="DD1939" s="4" t="str">
        <f t="shared" si="3305"/>
        <v>DD$1929</v>
      </c>
      <c r="DE1939" s="4" t="str">
        <f t="shared" si="3305"/>
        <v>DE$1929</v>
      </c>
      <c r="DF1939" s="4" t="str">
        <f t="shared" si="3305"/>
        <v>DF$1929</v>
      </c>
      <c r="DG1939" s="4" t="str">
        <f t="shared" si="3305"/>
        <v>DG$1929</v>
      </c>
      <c r="DH1939" s="4" t="str">
        <f t="shared" si="3305"/>
        <v>DH$1929</v>
      </c>
      <c r="DI1939" s="4" t="str">
        <f t="shared" si="3305"/>
        <v>DI$1929</v>
      </c>
      <c r="DJ1939" s="4" t="str">
        <f t="shared" si="3305"/>
        <v>DJ$1929</v>
      </c>
      <c r="DK1939" s="4" t="str">
        <f t="shared" si="3305"/>
        <v>DK$1929</v>
      </c>
      <c r="DL1939" s="4" t="str">
        <f t="shared" si="3305"/>
        <v>DL$1929</v>
      </c>
    </row>
    <row r="1940" spans="1:116" x14ac:dyDescent="0.4">
      <c r="B1940" t="s">
        <v>332</v>
      </c>
      <c r="D1940" t="s">
        <v>428</v>
      </c>
      <c r="E1940" s="8" t="str">
        <f t="shared" si="3264"/>
        <v>1940 DTERM1-F</v>
      </c>
      <c r="G1940" s="136" t="str">
        <f>G1917</f>
        <v>Secondary volume driver</v>
      </c>
      <c r="H1940" s="12"/>
      <c r="I1940" s="60"/>
      <c r="J1940" s="60"/>
      <c r="K1940" s="15"/>
      <c r="L1940" s="15"/>
      <c r="M1940" s="15"/>
      <c r="N1940" s="15"/>
      <c r="O1940" s="15"/>
      <c r="P1940" s="15"/>
      <c r="R1940" s="15"/>
      <c r="S1940" s="80" t="str">
        <f t="shared" ref="S1940:AX1940" si="3306">S1917</f>
        <v>S$19</v>
      </c>
      <c r="T1940" s="80" t="str">
        <f t="shared" si="3306"/>
        <v>T$19</v>
      </c>
      <c r="U1940" s="80" t="str">
        <f t="shared" si="3306"/>
        <v>U$19</v>
      </c>
      <c r="V1940" s="80" t="str">
        <f t="shared" si="3306"/>
        <v>V$19</v>
      </c>
      <c r="W1940" s="80" t="str">
        <f t="shared" si="3306"/>
        <v>W$19</v>
      </c>
      <c r="X1940" s="80" t="str">
        <f t="shared" si="3306"/>
        <v>X$19</v>
      </c>
      <c r="Y1940" s="80" t="str">
        <f t="shared" si="3306"/>
        <v>Y$19</v>
      </c>
      <c r="Z1940" s="80" t="str">
        <f t="shared" si="3306"/>
        <v>Z$19</v>
      </c>
      <c r="AA1940" s="80" t="str">
        <f t="shared" si="3306"/>
        <v>AA$19</v>
      </c>
      <c r="AB1940" s="80" t="str">
        <f t="shared" si="3306"/>
        <v>AB$19</v>
      </c>
      <c r="AC1940" s="80" t="str">
        <f t="shared" si="3306"/>
        <v>AC$19</v>
      </c>
      <c r="AD1940" s="80" t="str">
        <f t="shared" si="3306"/>
        <v>AD$19</v>
      </c>
      <c r="AE1940" s="80" t="str">
        <f t="shared" si="3306"/>
        <v>AE$19</v>
      </c>
      <c r="AF1940" s="80" t="str">
        <f t="shared" si="3306"/>
        <v>AF$19</v>
      </c>
      <c r="AG1940" s="80" t="str">
        <f t="shared" si="3306"/>
        <v>AG$19</v>
      </c>
      <c r="AH1940" s="80" t="str">
        <f t="shared" si="3306"/>
        <v>AH$19</v>
      </c>
      <c r="AI1940" s="80" t="str">
        <f t="shared" si="3306"/>
        <v>AI$19</v>
      </c>
      <c r="AJ1940" s="80" t="str">
        <f t="shared" si="3306"/>
        <v>AJ$19</v>
      </c>
      <c r="AK1940" s="80" t="str">
        <f t="shared" si="3306"/>
        <v>AK$19</v>
      </c>
      <c r="AL1940" s="80" t="str">
        <f t="shared" si="3306"/>
        <v>AL$19</v>
      </c>
      <c r="AM1940" s="80" t="str">
        <f t="shared" si="3306"/>
        <v>AM$19</v>
      </c>
      <c r="AN1940" s="80" t="str">
        <f t="shared" si="3306"/>
        <v>AN$19</v>
      </c>
      <c r="AO1940" s="80" t="str">
        <f t="shared" si="3306"/>
        <v>AO$19</v>
      </c>
      <c r="AP1940" s="80" t="str">
        <f t="shared" si="3306"/>
        <v>AP$19</v>
      </c>
      <c r="AQ1940" s="80" t="str">
        <f t="shared" si="3306"/>
        <v>AQ$19</v>
      </c>
      <c r="AR1940" s="80" t="str">
        <f t="shared" si="3306"/>
        <v>AR$19</v>
      </c>
      <c r="AS1940" s="80" t="str">
        <f t="shared" si="3306"/>
        <v>AS$19</v>
      </c>
      <c r="AT1940" s="80" t="str">
        <f t="shared" si="3306"/>
        <v>AT$19</v>
      </c>
      <c r="AU1940" s="80" t="str">
        <f t="shared" si="3306"/>
        <v>AU$19</v>
      </c>
      <c r="AV1940" s="80" t="str">
        <f t="shared" si="3306"/>
        <v>AV$19</v>
      </c>
      <c r="AW1940" s="80" t="str">
        <f t="shared" si="3306"/>
        <v>AW$19</v>
      </c>
      <c r="AX1940" s="80" t="str">
        <f t="shared" si="3306"/>
        <v>AX$19</v>
      </c>
      <c r="AY1940" s="80" t="str">
        <f t="shared" ref="AY1940:CD1940" si="3307">AY1917</f>
        <v>AY$19</v>
      </c>
      <c r="AZ1940" s="80" t="str">
        <f t="shared" si="3307"/>
        <v>AZ$19</v>
      </c>
      <c r="BA1940" s="80" t="str">
        <f t="shared" si="3307"/>
        <v>BA$19</v>
      </c>
      <c r="BB1940" s="80" t="str">
        <f t="shared" si="3307"/>
        <v>BB$19</v>
      </c>
      <c r="BC1940" s="80" t="str">
        <f t="shared" si="3307"/>
        <v>BC$19</v>
      </c>
      <c r="BD1940" s="80" t="str">
        <f t="shared" si="3307"/>
        <v>BD$19</v>
      </c>
      <c r="BE1940" s="80" t="str">
        <f t="shared" si="3307"/>
        <v>BE$19</v>
      </c>
      <c r="BF1940" s="80" t="str">
        <f t="shared" si="3307"/>
        <v>BF$19</v>
      </c>
      <c r="BG1940" s="80" t="str">
        <f t="shared" si="3307"/>
        <v>BG$19</v>
      </c>
      <c r="BH1940" s="80" t="str">
        <f t="shared" si="3307"/>
        <v>BH$19</v>
      </c>
      <c r="BI1940" s="80" t="str">
        <f t="shared" si="3307"/>
        <v>BI$19</v>
      </c>
      <c r="BJ1940" s="80" t="str">
        <f t="shared" si="3307"/>
        <v>BJ$19</v>
      </c>
      <c r="BK1940" s="80" t="str">
        <f t="shared" si="3307"/>
        <v>BK$19</v>
      </c>
      <c r="BL1940" s="80" t="str">
        <f t="shared" si="3307"/>
        <v>BL$19</v>
      </c>
      <c r="BM1940" s="80" t="str">
        <f t="shared" si="3307"/>
        <v>BM$19</v>
      </c>
      <c r="BN1940" s="80" t="str">
        <f t="shared" si="3307"/>
        <v>BN$19</v>
      </c>
      <c r="BO1940" s="80" t="str">
        <f t="shared" si="3307"/>
        <v>BO$19</v>
      </c>
      <c r="BP1940" s="80" t="str">
        <f t="shared" si="3307"/>
        <v>BP$19</v>
      </c>
      <c r="BQ1940" s="80" t="str">
        <f t="shared" si="3307"/>
        <v>BQ$19</v>
      </c>
      <c r="BR1940" s="80" t="str">
        <f t="shared" si="3307"/>
        <v>BR$19</v>
      </c>
      <c r="BS1940" s="80" t="str">
        <f t="shared" si="3307"/>
        <v>BS$19</v>
      </c>
      <c r="BT1940" s="80" t="str">
        <f t="shared" si="3307"/>
        <v>BT$19</v>
      </c>
      <c r="BU1940" s="80" t="str">
        <f t="shared" si="3307"/>
        <v>BU$19</v>
      </c>
      <c r="BV1940" s="80" t="str">
        <f t="shared" si="3307"/>
        <v>BV$19</v>
      </c>
      <c r="BW1940" s="80" t="str">
        <f t="shared" si="3307"/>
        <v>BW$19</v>
      </c>
      <c r="BX1940" s="80" t="str">
        <f t="shared" si="3307"/>
        <v>BX$19</v>
      </c>
      <c r="BY1940" s="80" t="str">
        <f t="shared" si="3307"/>
        <v>BY$19</v>
      </c>
      <c r="BZ1940" s="80" t="str">
        <f t="shared" si="3307"/>
        <v>BZ$19</v>
      </c>
      <c r="CA1940" s="80" t="str">
        <f t="shared" si="3307"/>
        <v>CA$19</v>
      </c>
      <c r="CB1940" s="80" t="str">
        <f t="shared" si="3307"/>
        <v>CB$19</v>
      </c>
      <c r="CC1940" s="80" t="str">
        <f t="shared" si="3307"/>
        <v>CC$19</v>
      </c>
      <c r="CD1940" s="80" t="str">
        <f t="shared" si="3307"/>
        <v>CD$19</v>
      </c>
      <c r="CE1940" s="80" t="str">
        <f t="shared" ref="CE1940:CL1940" si="3308">CE1917</f>
        <v>CE$19</v>
      </c>
      <c r="CF1940" s="80" t="str">
        <f t="shared" si="3308"/>
        <v>CF$19</v>
      </c>
      <c r="CG1940" s="80" t="str">
        <f t="shared" si="3308"/>
        <v>CG$19</v>
      </c>
      <c r="CH1940" s="80" t="str">
        <f t="shared" si="3308"/>
        <v>CH$19</v>
      </c>
      <c r="CI1940" s="80" t="str">
        <f t="shared" si="3308"/>
        <v>CI$19</v>
      </c>
      <c r="CJ1940" s="80" t="str">
        <f t="shared" si="3308"/>
        <v>CJ$19</v>
      </c>
      <c r="CK1940" s="80" t="str">
        <f t="shared" si="3308"/>
        <v>CK$19</v>
      </c>
      <c r="CL1940" s="80" t="str">
        <f t="shared" si="3308"/>
        <v>CL$19</v>
      </c>
      <c r="CN1940" s="60"/>
      <c r="CO1940" s="80" t="str">
        <f t="shared" ref="CO1940:DL1940" si="3309">CO1917</f>
        <v>CO$19</v>
      </c>
      <c r="CP1940" s="80" t="str">
        <f t="shared" si="3309"/>
        <v>CP$19</v>
      </c>
      <c r="CQ1940" s="80" t="str">
        <f t="shared" si="3309"/>
        <v>CQ$19</v>
      </c>
      <c r="CR1940" s="80" t="str">
        <f t="shared" si="3309"/>
        <v>CR$19</v>
      </c>
      <c r="CS1940" s="80" t="str">
        <f t="shared" si="3309"/>
        <v>CS$19</v>
      </c>
      <c r="CT1940" s="80" t="str">
        <f t="shared" si="3309"/>
        <v>CT$19</v>
      </c>
      <c r="CU1940" s="80" t="str">
        <f t="shared" si="3309"/>
        <v>CU$19</v>
      </c>
      <c r="CV1940" s="80" t="str">
        <f t="shared" si="3309"/>
        <v>CV$19</v>
      </c>
      <c r="CW1940" s="80" t="str">
        <f t="shared" si="3309"/>
        <v>CW$19</v>
      </c>
      <c r="CX1940" s="80" t="str">
        <f t="shared" si="3309"/>
        <v>CX$19</v>
      </c>
      <c r="CY1940" s="80" t="str">
        <f t="shared" si="3309"/>
        <v>CY$19</v>
      </c>
      <c r="CZ1940" s="80" t="str">
        <f t="shared" si="3309"/>
        <v>CZ$19</v>
      </c>
      <c r="DA1940" s="80" t="str">
        <f t="shared" si="3309"/>
        <v>DA$19</v>
      </c>
      <c r="DB1940" s="80" t="str">
        <f t="shared" si="3309"/>
        <v>DB$19</v>
      </c>
      <c r="DC1940" s="80" t="str">
        <f t="shared" si="3309"/>
        <v>DC$19</v>
      </c>
      <c r="DD1940" s="80" t="str">
        <f t="shared" si="3309"/>
        <v>DD$19</v>
      </c>
      <c r="DE1940" s="80" t="str">
        <f t="shared" si="3309"/>
        <v>DE$19</v>
      </c>
      <c r="DF1940" s="80" t="str">
        <f t="shared" si="3309"/>
        <v>DF$19</v>
      </c>
      <c r="DG1940" s="80" t="str">
        <f t="shared" si="3309"/>
        <v>DG$19</v>
      </c>
      <c r="DH1940" s="80" t="str">
        <f t="shared" si="3309"/>
        <v>DH$19</v>
      </c>
      <c r="DI1940" s="80" t="str">
        <f t="shared" si="3309"/>
        <v>DI$19</v>
      </c>
      <c r="DJ1940" s="80" t="str">
        <f t="shared" si="3309"/>
        <v>DJ$19</v>
      </c>
      <c r="DK1940" s="80" t="str">
        <f t="shared" si="3309"/>
        <v>DK$19</v>
      </c>
      <c r="DL1940" s="80" t="str">
        <f t="shared" si="3309"/>
        <v>DL$19</v>
      </c>
    </row>
    <row r="1941" spans="1:116" x14ac:dyDescent="0.4">
      <c r="A1941" s="27"/>
      <c r="B1941" s="27"/>
      <c r="C1941" s="27"/>
      <c r="D1941" s="27"/>
      <c r="E1941" s="27"/>
      <c r="F1941" s="27"/>
      <c r="G1941" s="27"/>
      <c r="H1941" s="27"/>
      <c r="I1941" s="27"/>
      <c r="J1941" s="27"/>
      <c r="K1941" s="27"/>
      <c r="L1941" s="27"/>
      <c r="M1941" s="27"/>
      <c r="N1941" s="27"/>
      <c r="O1941" s="27"/>
      <c r="P1941" s="27"/>
      <c r="CN1941" s="27"/>
    </row>
    <row r="1942" spans="1:116" x14ac:dyDescent="0.4">
      <c r="A1942" s="174"/>
      <c r="E1942" s="8"/>
      <c r="G1942" s="175" t="s">
        <v>490</v>
      </c>
      <c r="H1942" s="174"/>
      <c r="I1942" s="176"/>
      <c r="J1942" s="176"/>
      <c r="K1942" s="197"/>
      <c r="L1942" s="197"/>
      <c r="M1942" s="197"/>
      <c r="N1942" s="197"/>
      <c r="O1942" s="197"/>
      <c r="P1942" s="197"/>
      <c r="R1942" s="198"/>
      <c r="S1942" s="174"/>
      <c r="T1942" s="174"/>
      <c r="U1942" s="174"/>
      <c r="V1942" s="174"/>
      <c r="W1942" s="174"/>
      <c r="X1942" s="174"/>
      <c r="Y1942" s="174"/>
      <c r="Z1942" s="174"/>
      <c r="AA1942" s="174"/>
      <c r="AB1942" s="174"/>
      <c r="AC1942" s="174"/>
      <c r="AD1942" s="174"/>
      <c r="AE1942" s="174"/>
      <c r="AF1942" s="174"/>
      <c r="AG1942" s="174"/>
      <c r="AH1942" s="174"/>
      <c r="AI1942" s="174"/>
      <c r="AJ1942" s="174"/>
      <c r="AK1942" s="174"/>
      <c r="AL1942" s="174"/>
      <c r="AM1942" s="174"/>
      <c r="AN1942" s="174"/>
      <c r="AO1942" s="174"/>
      <c r="AP1942" s="174"/>
      <c r="AQ1942" s="174"/>
      <c r="AR1942" s="174"/>
      <c r="AS1942" s="174"/>
      <c r="AT1942" s="174"/>
      <c r="AU1942" s="174"/>
      <c r="AV1942" s="174"/>
      <c r="AW1942" s="174"/>
      <c r="AX1942" s="174"/>
      <c r="AY1942" s="174"/>
      <c r="AZ1942" s="174"/>
      <c r="BA1942" s="174"/>
      <c r="BB1942" s="174"/>
      <c r="BC1942" s="174"/>
      <c r="BD1942" s="174"/>
      <c r="BE1942" s="174"/>
      <c r="BF1942" s="174"/>
      <c r="BG1942" s="174"/>
      <c r="BH1942" s="174"/>
      <c r="BI1942" s="174"/>
      <c r="BJ1942" s="174"/>
      <c r="BK1942" s="174"/>
      <c r="BL1942" s="174"/>
      <c r="BM1942" s="174"/>
      <c r="BN1942" s="174"/>
      <c r="BO1942" s="174"/>
      <c r="BP1942" s="174"/>
      <c r="BQ1942" s="174"/>
      <c r="BR1942" s="174"/>
      <c r="BS1942" s="174"/>
      <c r="BT1942" s="174"/>
      <c r="BU1942" s="174"/>
      <c r="BV1942" s="174"/>
      <c r="BW1942" s="174"/>
      <c r="BX1942" s="174"/>
      <c r="BY1942" s="174"/>
      <c r="BZ1942" s="174"/>
      <c r="CA1942" s="174"/>
      <c r="CB1942" s="174"/>
      <c r="CC1942" s="174"/>
      <c r="CD1942" s="174"/>
      <c r="CE1942" s="174"/>
      <c r="CF1942" s="174"/>
      <c r="CG1942" s="174"/>
      <c r="CH1942" s="174"/>
      <c r="CI1942" s="174"/>
      <c r="CJ1942" s="174"/>
      <c r="CK1942" s="174"/>
      <c r="CL1942" s="174"/>
      <c r="CN1942" s="176"/>
      <c r="CO1942" s="174"/>
      <c r="CP1942" s="174"/>
      <c r="CQ1942" s="174"/>
      <c r="CR1942" s="174"/>
      <c r="CS1942" s="174"/>
      <c r="CT1942" s="174"/>
      <c r="CU1942" s="174"/>
      <c r="CV1942" s="174"/>
      <c r="CW1942" s="174"/>
      <c r="CX1942" s="174"/>
      <c r="CY1942" s="174"/>
      <c r="CZ1942" s="174"/>
      <c r="DA1942" s="174"/>
      <c r="DB1942" s="174"/>
      <c r="DC1942" s="174"/>
      <c r="DD1942" s="174"/>
      <c r="DE1942" s="174"/>
      <c r="DF1942" s="174"/>
      <c r="DG1942" s="174"/>
      <c r="DH1942" s="174"/>
      <c r="DI1942" s="174"/>
      <c r="DJ1942" s="174"/>
      <c r="DK1942" s="174"/>
      <c r="DL1942" s="174"/>
    </row>
    <row r="1943" spans="1:116" x14ac:dyDescent="0.4">
      <c r="A1943" s="174"/>
      <c r="E1943" s="8"/>
      <c r="G1943" s="175" t="s">
        <v>492</v>
      </c>
      <c r="H1943" s="174"/>
      <c r="I1943" s="176"/>
      <c r="J1943" s="176"/>
      <c r="K1943" s="197"/>
      <c r="L1943" s="197"/>
      <c r="M1943" s="197"/>
      <c r="N1943" s="197"/>
      <c r="O1943" s="197"/>
      <c r="P1943" s="197"/>
      <c r="R1943" s="198"/>
      <c r="S1943" s="174"/>
      <c r="T1943" s="174"/>
      <c r="U1943" s="174"/>
      <c r="V1943" s="174"/>
      <c r="W1943" s="174"/>
      <c r="X1943" s="174"/>
      <c r="Y1943" s="174"/>
      <c r="Z1943" s="174"/>
      <c r="AA1943" s="174"/>
      <c r="AB1943" s="174"/>
      <c r="AC1943" s="174"/>
      <c r="AD1943" s="174"/>
      <c r="AE1943" s="174"/>
      <c r="AF1943" s="174"/>
      <c r="AG1943" s="174"/>
      <c r="AH1943" s="174"/>
      <c r="AI1943" s="174"/>
      <c r="AJ1943" s="174"/>
      <c r="AK1943" s="174"/>
      <c r="AL1943" s="174"/>
      <c r="AM1943" s="174"/>
      <c r="AN1943" s="174"/>
      <c r="AO1943" s="174"/>
      <c r="AP1943" s="174"/>
      <c r="AQ1943" s="174"/>
      <c r="AR1943" s="174"/>
      <c r="AS1943" s="174"/>
      <c r="AT1943" s="174"/>
      <c r="AU1943" s="174"/>
      <c r="AV1943" s="174"/>
      <c r="AW1943" s="174"/>
      <c r="AX1943" s="174"/>
      <c r="AY1943" s="174"/>
      <c r="AZ1943" s="174"/>
      <c r="BA1943" s="174"/>
      <c r="BB1943" s="174"/>
      <c r="BC1943" s="174"/>
      <c r="BD1943" s="174"/>
      <c r="BE1943" s="174"/>
      <c r="BF1943" s="174"/>
      <c r="BG1943" s="174"/>
      <c r="BH1943" s="174"/>
      <c r="BI1943" s="174"/>
      <c r="BJ1943" s="174"/>
      <c r="BK1943" s="174"/>
      <c r="BL1943" s="174"/>
      <c r="BM1943" s="174"/>
      <c r="BN1943" s="174"/>
      <c r="BO1943" s="174"/>
      <c r="BP1943" s="174"/>
      <c r="BQ1943" s="174"/>
      <c r="BR1943" s="174"/>
      <c r="BS1943" s="174"/>
      <c r="BT1943" s="174"/>
      <c r="BU1943" s="174"/>
      <c r="BV1943" s="174"/>
      <c r="BW1943" s="174"/>
      <c r="BX1943" s="174"/>
      <c r="BY1943" s="174"/>
      <c r="BZ1943" s="174"/>
      <c r="CA1943" s="174"/>
      <c r="CB1943" s="174"/>
      <c r="CC1943" s="174"/>
      <c r="CD1943" s="174"/>
      <c r="CE1943" s="174"/>
      <c r="CF1943" s="174"/>
      <c r="CG1943" s="174"/>
      <c r="CH1943" s="174"/>
      <c r="CI1943" s="174"/>
      <c r="CJ1943" s="174"/>
      <c r="CK1943" s="174"/>
      <c r="CL1943" s="174"/>
      <c r="CN1943" s="176"/>
      <c r="CO1943" s="174"/>
      <c r="CP1943" s="174"/>
      <c r="CQ1943" s="174"/>
      <c r="CR1943" s="174"/>
      <c r="CS1943" s="174"/>
      <c r="CT1943" s="174"/>
      <c r="CU1943" s="174"/>
      <c r="CV1943" s="174"/>
      <c r="CW1943" s="174"/>
      <c r="CX1943" s="174"/>
      <c r="CY1943" s="174"/>
      <c r="CZ1943" s="174"/>
      <c r="DA1943" s="174"/>
      <c r="DB1943" s="174"/>
      <c r="DC1943" s="174"/>
      <c r="DD1943" s="174"/>
      <c r="DE1943" s="174"/>
      <c r="DF1943" s="174"/>
      <c r="DG1943" s="174"/>
      <c r="DH1943" s="174"/>
      <c r="DI1943" s="174"/>
      <c r="DJ1943" s="174"/>
      <c r="DK1943" s="174"/>
      <c r="DL1943" s="174"/>
    </row>
    <row r="1944" spans="1:116" x14ac:dyDescent="0.4">
      <c r="A1944" s="174"/>
      <c r="E1944" s="8"/>
      <c r="G1944" s="175" t="s">
        <v>461</v>
      </c>
      <c r="H1944" s="174"/>
      <c r="I1944" s="176"/>
      <c r="J1944" s="176"/>
      <c r="K1944" s="197"/>
      <c r="L1944" s="197"/>
      <c r="M1944" s="197"/>
      <c r="N1944" s="197"/>
      <c r="O1944" s="197"/>
      <c r="P1944" s="197"/>
      <c r="R1944" s="198"/>
      <c r="S1944" s="199" t="str">
        <f t="shared" ref="S1944:AX1944" si="3310">S$20</f>
        <v>S$16</v>
      </c>
      <c r="T1944" s="199" t="str">
        <f t="shared" si="3310"/>
        <v>T$16</v>
      </c>
      <c r="U1944" s="199" t="str">
        <f t="shared" si="3310"/>
        <v>U$16</v>
      </c>
      <c r="V1944" s="199" t="str">
        <f t="shared" si="3310"/>
        <v>V$16</v>
      </c>
      <c r="W1944" s="199" t="str">
        <f t="shared" si="3310"/>
        <v>W$16</v>
      </c>
      <c r="X1944" s="199" t="str">
        <f t="shared" si="3310"/>
        <v>X$16</v>
      </c>
      <c r="Y1944" s="199" t="str">
        <f t="shared" si="3310"/>
        <v>Y$16</v>
      </c>
      <c r="Z1944" s="199" t="str">
        <f t="shared" si="3310"/>
        <v>Z$16</v>
      </c>
      <c r="AA1944" s="199" t="str">
        <f t="shared" si="3310"/>
        <v>AA$16</v>
      </c>
      <c r="AB1944" s="199" t="str">
        <f t="shared" si="3310"/>
        <v>AB$16</v>
      </c>
      <c r="AC1944" s="199" t="str">
        <f t="shared" si="3310"/>
        <v>AC$16</v>
      </c>
      <c r="AD1944" s="199" t="str">
        <f t="shared" si="3310"/>
        <v>AD$16</v>
      </c>
      <c r="AE1944" s="199" t="str">
        <f t="shared" si="3310"/>
        <v>AE$16</v>
      </c>
      <c r="AF1944" s="199" t="str">
        <f t="shared" si="3310"/>
        <v>AF$16</v>
      </c>
      <c r="AG1944" s="199" t="str">
        <f t="shared" si="3310"/>
        <v>AG$16</v>
      </c>
      <c r="AH1944" s="199" t="str">
        <f t="shared" si="3310"/>
        <v>AH$16</v>
      </c>
      <c r="AI1944" s="199" t="str">
        <f t="shared" si="3310"/>
        <v>AI$16</v>
      </c>
      <c r="AJ1944" s="199" t="str">
        <f t="shared" si="3310"/>
        <v>AJ$16</v>
      </c>
      <c r="AK1944" s="199" t="str">
        <f t="shared" si="3310"/>
        <v>AK$16</v>
      </c>
      <c r="AL1944" s="199" t="str">
        <f t="shared" si="3310"/>
        <v>AL$16</v>
      </c>
      <c r="AM1944" s="199" t="str">
        <f t="shared" si="3310"/>
        <v>AM$16</v>
      </c>
      <c r="AN1944" s="199" t="str">
        <f t="shared" si="3310"/>
        <v>AN$16</v>
      </c>
      <c r="AO1944" s="199" t="str">
        <f t="shared" si="3310"/>
        <v>AO$16</v>
      </c>
      <c r="AP1944" s="199" t="str">
        <f t="shared" si="3310"/>
        <v>AP$16</v>
      </c>
      <c r="AQ1944" s="199" t="str">
        <f t="shared" si="3310"/>
        <v>AQ$16</v>
      </c>
      <c r="AR1944" s="199" t="str">
        <f t="shared" si="3310"/>
        <v>AR$16</v>
      </c>
      <c r="AS1944" s="199" t="str">
        <f t="shared" si="3310"/>
        <v>AS$16</v>
      </c>
      <c r="AT1944" s="199" t="str">
        <f t="shared" si="3310"/>
        <v>AT$16</v>
      </c>
      <c r="AU1944" s="199" t="str">
        <f t="shared" si="3310"/>
        <v>AU$16</v>
      </c>
      <c r="AV1944" s="199" t="str">
        <f t="shared" si="3310"/>
        <v>AV$16</v>
      </c>
      <c r="AW1944" s="199" t="str">
        <f t="shared" si="3310"/>
        <v>AW$16</v>
      </c>
      <c r="AX1944" s="199" t="str">
        <f t="shared" si="3310"/>
        <v>AX$16</v>
      </c>
      <c r="AY1944" s="199" t="str">
        <f t="shared" ref="AY1944:CD1944" si="3311">AY$20</f>
        <v>AY$16</v>
      </c>
      <c r="AZ1944" s="199" t="str">
        <f t="shared" si="3311"/>
        <v>AZ$16</v>
      </c>
      <c r="BA1944" s="199" t="str">
        <f t="shared" si="3311"/>
        <v>BA$16</v>
      </c>
      <c r="BB1944" s="199" t="str">
        <f t="shared" si="3311"/>
        <v>BB$16</v>
      </c>
      <c r="BC1944" s="199" t="str">
        <f t="shared" si="3311"/>
        <v>BC$16</v>
      </c>
      <c r="BD1944" s="199" t="str">
        <f t="shared" si="3311"/>
        <v>BD$16</v>
      </c>
      <c r="BE1944" s="199" t="str">
        <f t="shared" si="3311"/>
        <v>BE$16</v>
      </c>
      <c r="BF1944" s="199" t="str">
        <f t="shared" si="3311"/>
        <v>BF$16</v>
      </c>
      <c r="BG1944" s="199" t="str">
        <f t="shared" si="3311"/>
        <v>BG$16</v>
      </c>
      <c r="BH1944" s="199" t="str">
        <f t="shared" si="3311"/>
        <v>BH$16</v>
      </c>
      <c r="BI1944" s="199" t="str">
        <f t="shared" si="3311"/>
        <v>BI$16</v>
      </c>
      <c r="BJ1944" s="199" t="str">
        <f t="shared" si="3311"/>
        <v>BJ$16</v>
      </c>
      <c r="BK1944" s="199" t="str">
        <f t="shared" si="3311"/>
        <v>BK$16</v>
      </c>
      <c r="BL1944" s="199" t="str">
        <f t="shared" si="3311"/>
        <v>BL$16</v>
      </c>
      <c r="BM1944" s="199" t="str">
        <f t="shared" si="3311"/>
        <v>BM$16</v>
      </c>
      <c r="BN1944" s="199" t="str">
        <f t="shared" si="3311"/>
        <v>BN$16</v>
      </c>
      <c r="BO1944" s="199" t="str">
        <f t="shared" si="3311"/>
        <v>BO$16</v>
      </c>
      <c r="BP1944" s="199" t="str">
        <f t="shared" si="3311"/>
        <v>BP$16</v>
      </c>
      <c r="BQ1944" s="199" t="str">
        <f t="shared" si="3311"/>
        <v>BQ$16</v>
      </c>
      <c r="BR1944" s="199" t="str">
        <f t="shared" si="3311"/>
        <v>BR$16</v>
      </c>
      <c r="BS1944" s="199" t="str">
        <f t="shared" si="3311"/>
        <v>BS$16</v>
      </c>
      <c r="BT1944" s="199" t="str">
        <f t="shared" si="3311"/>
        <v>BT$16</v>
      </c>
      <c r="BU1944" s="199" t="str">
        <f t="shared" si="3311"/>
        <v>BU$16</v>
      </c>
      <c r="BV1944" s="199" t="str">
        <f t="shared" si="3311"/>
        <v>BV$16</v>
      </c>
      <c r="BW1944" s="199" t="str">
        <f t="shared" si="3311"/>
        <v>BW$16</v>
      </c>
      <c r="BX1944" s="199" t="str">
        <f t="shared" si="3311"/>
        <v>BX$16</v>
      </c>
      <c r="BY1944" s="199" t="str">
        <f t="shared" si="3311"/>
        <v>BY$16</v>
      </c>
      <c r="BZ1944" s="199" t="str">
        <f t="shared" si="3311"/>
        <v>BZ$16</v>
      </c>
      <c r="CA1944" s="199" t="str">
        <f t="shared" si="3311"/>
        <v>CA$16</v>
      </c>
      <c r="CB1944" s="199" t="str">
        <f t="shared" si="3311"/>
        <v>CB$16</v>
      </c>
      <c r="CC1944" s="199" t="str">
        <f t="shared" si="3311"/>
        <v>CC$16</v>
      </c>
      <c r="CD1944" s="199" t="str">
        <f t="shared" si="3311"/>
        <v>CD$16</v>
      </c>
      <c r="CE1944" s="199" t="str">
        <f t="shared" ref="CE1944:CL1944" si="3312">CE$20</f>
        <v>CE$16</v>
      </c>
      <c r="CF1944" s="199" t="str">
        <f t="shared" si="3312"/>
        <v>CF$16</v>
      </c>
      <c r="CG1944" s="199" t="str">
        <f t="shared" si="3312"/>
        <v>CG$16</v>
      </c>
      <c r="CH1944" s="199" t="str">
        <f t="shared" si="3312"/>
        <v>CH$16</v>
      </c>
      <c r="CI1944" s="199" t="str">
        <f t="shared" si="3312"/>
        <v>CI$16</v>
      </c>
      <c r="CJ1944" s="199" t="str">
        <f t="shared" si="3312"/>
        <v>CJ$16</v>
      </c>
      <c r="CK1944" s="199" t="str">
        <f t="shared" si="3312"/>
        <v>CK$16</v>
      </c>
      <c r="CL1944" s="199" t="str">
        <f t="shared" si="3312"/>
        <v>CL$16</v>
      </c>
      <c r="CN1944" s="176"/>
      <c r="CO1944" s="199" t="str">
        <f t="shared" ref="CO1944:DL1944" si="3313">CO$20</f>
        <v>CO$16</v>
      </c>
      <c r="CP1944" s="199" t="str">
        <f t="shared" si="3313"/>
        <v>CP$16</v>
      </c>
      <c r="CQ1944" s="199" t="str">
        <f t="shared" si="3313"/>
        <v>CQ$16</v>
      </c>
      <c r="CR1944" s="199" t="str">
        <f t="shared" si="3313"/>
        <v>CR$16</v>
      </c>
      <c r="CS1944" s="199" t="str">
        <f t="shared" si="3313"/>
        <v>CS$16</v>
      </c>
      <c r="CT1944" s="199" t="str">
        <f t="shared" si="3313"/>
        <v>CT$16</v>
      </c>
      <c r="CU1944" s="199" t="str">
        <f t="shared" si="3313"/>
        <v>CU$16</v>
      </c>
      <c r="CV1944" s="199" t="str">
        <f t="shared" si="3313"/>
        <v>CV$16</v>
      </c>
      <c r="CW1944" s="199" t="str">
        <f t="shared" si="3313"/>
        <v>CW$16</v>
      </c>
      <c r="CX1944" s="199" t="str">
        <f t="shared" si="3313"/>
        <v>CX$16</v>
      </c>
      <c r="CY1944" s="199" t="str">
        <f t="shared" si="3313"/>
        <v>CY$16</v>
      </c>
      <c r="CZ1944" s="199" t="str">
        <f t="shared" si="3313"/>
        <v>CZ$16</v>
      </c>
      <c r="DA1944" s="199" t="str">
        <f t="shared" si="3313"/>
        <v>DA$16</v>
      </c>
      <c r="DB1944" s="199" t="str">
        <f t="shared" si="3313"/>
        <v>DB$16</v>
      </c>
      <c r="DC1944" s="199" t="str">
        <f t="shared" si="3313"/>
        <v>DC$16</v>
      </c>
      <c r="DD1944" s="199" t="str">
        <f t="shared" si="3313"/>
        <v>DD$16</v>
      </c>
      <c r="DE1944" s="199" t="str">
        <f t="shared" si="3313"/>
        <v>DE$16</v>
      </c>
      <c r="DF1944" s="199" t="str">
        <f t="shared" si="3313"/>
        <v>DF$16</v>
      </c>
      <c r="DG1944" s="199" t="str">
        <f t="shared" si="3313"/>
        <v>DG$16</v>
      </c>
      <c r="DH1944" s="199" t="str">
        <f t="shared" si="3313"/>
        <v>DH$16</v>
      </c>
      <c r="DI1944" s="199" t="str">
        <f t="shared" si="3313"/>
        <v>DI$16</v>
      </c>
      <c r="DJ1944" s="199" t="str">
        <f t="shared" si="3313"/>
        <v>DJ$16</v>
      </c>
      <c r="DK1944" s="199" t="str">
        <f t="shared" si="3313"/>
        <v>DK$16</v>
      </c>
      <c r="DL1944" s="199" t="str">
        <f t="shared" si="3313"/>
        <v>DL$16</v>
      </c>
    </row>
    <row r="1945" spans="1:116" x14ac:dyDescent="0.4">
      <c r="A1945" s="174"/>
      <c r="E1945" s="8"/>
      <c r="G1945" s="175" t="s">
        <v>462</v>
      </c>
      <c r="H1945" s="200"/>
      <c r="I1945" s="201"/>
      <c r="J1945" s="201"/>
      <c r="K1945" s="202"/>
      <c r="L1945" s="202"/>
      <c r="M1945" s="202"/>
      <c r="N1945" s="202"/>
      <c r="O1945" s="202"/>
      <c r="P1945" s="202"/>
      <c r="R1945" s="202"/>
      <c r="S1945" s="199" t="str">
        <f t="shared" ref="S1945:AX1945" si="3314">S$21</f>
        <v>S$17</v>
      </c>
      <c r="T1945" s="199" t="str">
        <f t="shared" si="3314"/>
        <v>T$17</v>
      </c>
      <c r="U1945" s="199" t="str">
        <f t="shared" si="3314"/>
        <v>U$17</v>
      </c>
      <c r="V1945" s="199" t="str">
        <f t="shared" si="3314"/>
        <v>V$17</v>
      </c>
      <c r="W1945" s="199" t="str">
        <f t="shared" si="3314"/>
        <v>W$17</v>
      </c>
      <c r="X1945" s="199" t="str">
        <f t="shared" si="3314"/>
        <v>X$17</v>
      </c>
      <c r="Y1945" s="199" t="str">
        <f t="shared" si="3314"/>
        <v>Y$17</v>
      </c>
      <c r="Z1945" s="199" t="str">
        <f t="shared" si="3314"/>
        <v>Z$17</v>
      </c>
      <c r="AA1945" s="199" t="str">
        <f t="shared" si="3314"/>
        <v>AA$17</v>
      </c>
      <c r="AB1945" s="199" t="str">
        <f t="shared" si="3314"/>
        <v>AB$17</v>
      </c>
      <c r="AC1945" s="199" t="str">
        <f t="shared" si="3314"/>
        <v>AC$17</v>
      </c>
      <c r="AD1945" s="199" t="str">
        <f t="shared" si="3314"/>
        <v>AD$17</v>
      </c>
      <c r="AE1945" s="199" t="str">
        <f t="shared" si="3314"/>
        <v>AE$17</v>
      </c>
      <c r="AF1945" s="199" t="str">
        <f t="shared" si="3314"/>
        <v>AF$17</v>
      </c>
      <c r="AG1945" s="199" t="str">
        <f t="shared" si="3314"/>
        <v>AG$17</v>
      </c>
      <c r="AH1945" s="199" t="str">
        <f t="shared" si="3314"/>
        <v>AH$17</v>
      </c>
      <c r="AI1945" s="199" t="str">
        <f t="shared" si="3314"/>
        <v>AI$17</v>
      </c>
      <c r="AJ1945" s="199" t="str">
        <f t="shared" si="3314"/>
        <v>AJ$17</v>
      </c>
      <c r="AK1945" s="199" t="str">
        <f t="shared" si="3314"/>
        <v>AK$17</v>
      </c>
      <c r="AL1945" s="199" t="str">
        <f t="shared" si="3314"/>
        <v>AL$17</v>
      </c>
      <c r="AM1945" s="199" t="str">
        <f t="shared" si="3314"/>
        <v>AM$17</v>
      </c>
      <c r="AN1945" s="199" t="str">
        <f t="shared" si="3314"/>
        <v>AN$17</v>
      </c>
      <c r="AO1945" s="199" t="str">
        <f t="shared" si="3314"/>
        <v>AO$17</v>
      </c>
      <c r="AP1945" s="199" t="str">
        <f t="shared" si="3314"/>
        <v>AP$17</v>
      </c>
      <c r="AQ1945" s="199" t="str">
        <f t="shared" si="3314"/>
        <v>AQ$17</v>
      </c>
      <c r="AR1945" s="199" t="str">
        <f t="shared" si="3314"/>
        <v>AR$17</v>
      </c>
      <c r="AS1945" s="199" t="str">
        <f t="shared" si="3314"/>
        <v>AS$17</v>
      </c>
      <c r="AT1945" s="199" t="str">
        <f t="shared" si="3314"/>
        <v>AT$17</v>
      </c>
      <c r="AU1945" s="199" t="str">
        <f t="shared" si="3314"/>
        <v>AU$17</v>
      </c>
      <c r="AV1945" s="199" t="str">
        <f t="shared" si="3314"/>
        <v>AV$17</v>
      </c>
      <c r="AW1945" s="199" t="str">
        <f t="shared" si="3314"/>
        <v>AW$17</v>
      </c>
      <c r="AX1945" s="199" t="str">
        <f t="shared" si="3314"/>
        <v>AX$17</v>
      </c>
      <c r="AY1945" s="199" t="str">
        <f t="shared" ref="AY1945:CD1945" si="3315">AY$21</f>
        <v>AY$17</v>
      </c>
      <c r="AZ1945" s="199" t="str">
        <f t="shared" si="3315"/>
        <v>AZ$17</v>
      </c>
      <c r="BA1945" s="199" t="str">
        <f t="shared" si="3315"/>
        <v>BA$17</v>
      </c>
      <c r="BB1945" s="199" t="str">
        <f t="shared" si="3315"/>
        <v>BB$17</v>
      </c>
      <c r="BC1945" s="199" t="str">
        <f t="shared" si="3315"/>
        <v>BC$17</v>
      </c>
      <c r="BD1945" s="199" t="str">
        <f t="shared" si="3315"/>
        <v>BD$17</v>
      </c>
      <c r="BE1945" s="199" t="str">
        <f t="shared" si="3315"/>
        <v>BE$17</v>
      </c>
      <c r="BF1945" s="199" t="str">
        <f t="shared" si="3315"/>
        <v>BF$17</v>
      </c>
      <c r="BG1945" s="199" t="str">
        <f t="shared" si="3315"/>
        <v>BG$17</v>
      </c>
      <c r="BH1945" s="199" t="str">
        <f t="shared" si="3315"/>
        <v>BH$17</v>
      </c>
      <c r="BI1945" s="199" t="str">
        <f t="shared" si="3315"/>
        <v>BI$17</v>
      </c>
      <c r="BJ1945" s="199" t="str">
        <f t="shared" si="3315"/>
        <v>BJ$17</v>
      </c>
      <c r="BK1945" s="199" t="str">
        <f t="shared" si="3315"/>
        <v>BK$17</v>
      </c>
      <c r="BL1945" s="199" t="str">
        <f t="shared" si="3315"/>
        <v>BL$17</v>
      </c>
      <c r="BM1945" s="199" t="str">
        <f t="shared" si="3315"/>
        <v>BM$17</v>
      </c>
      <c r="BN1945" s="199" t="str">
        <f t="shared" si="3315"/>
        <v>BN$17</v>
      </c>
      <c r="BO1945" s="199" t="str">
        <f t="shared" si="3315"/>
        <v>BO$17</v>
      </c>
      <c r="BP1945" s="199" t="str">
        <f t="shared" si="3315"/>
        <v>BP$17</v>
      </c>
      <c r="BQ1945" s="199" t="str">
        <f t="shared" si="3315"/>
        <v>BQ$17</v>
      </c>
      <c r="BR1945" s="199" t="str">
        <f t="shared" si="3315"/>
        <v>BR$17</v>
      </c>
      <c r="BS1945" s="199" t="str">
        <f t="shared" si="3315"/>
        <v>BS$17</v>
      </c>
      <c r="BT1945" s="199" t="str">
        <f t="shared" si="3315"/>
        <v>BT$17</v>
      </c>
      <c r="BU1945" s="199" t="str">
        <f t="shared" si="3315"/>
        <v>BU$17</v>
      </c>
      <c r="BV1945" s="199" t="str">
        <f t="shared" si="3315"/>
        <v>BV$17</v>
      </c>
      <c r="BW1945" s="199" t="str">
        <f t="shared" si="3315"/>
        <v>BW$17</v>
      </c>
      <c r="BX1945" s="199" t="str">
        <f t="shared" si="3315"/>
        <v>BX$17</v>
      </c>
      <c r="BY1945" s="199" t="str">
        <f t="shared" si="3315"/>
        <v>BY$17</v>
      </c>
      <c r="BZ1945" s="199" t="str">
        <f t="shared" si="3315"/>
        <v>BZ$17</v>
      </c>
      <c r="CA1945" s="199" t="str">
        <f t="shared" si="3315"/>
        <v>CA$17</v>
      </c>
      <c r="CB1945" s="199" t="str">
        <f t="shared" si="3315"/>
        <v>CB$17</v>
      </c>
      <c r="CC1945" s="199" t="str">
        <f t="shared" si="3315"/>
        <v>CC$17</v>
      </c>
      <c r="CD1945" s="199" t="str">
        <f t="shared" si="3315"/>
        <v>CD$17</v>
      </c>
      <c r="CE1945" s="199" t="str">
        <f t="shared" ref="CE1945:CL1945" si="3316">CE$21</f>
        <v>CE$17</v>
      </c>
      <c r="CF1945" s="199" t="str">
        <f t="shared" si="3316"/>
        <v>CF$17</v>
      </c>
      <c r="CG1945" s="199" t="str">
        <f t="shared" si="3316"/>
        <v>CG$17</v>
      </c>
      <c r="CH1945" s="199" t="str">
        <f t="shared" si="3316"/>
        <v>CH$17</v>
      </c>
      <c r="CI1945" s="199" t="str">
        <f t="shared" si="3316"/>
        <v>CI$17</v>
      </c>
      <c r="CJ1945" s="199" t="str">
        <f t="shared" si="3316"/>
        <v>CJ$17</v>
      </c>
      <c r="CK1945" s="199" t="str">
        <f t="shared" si="3316"/>
        <v>CK$17</v>
      </c>
      <c r="CL1945" s="199" t="str">
        <f t="shared" si="3316"/>
        <v>CL$17</v>
      </c>
      <c r="CN1945" s="201"/>
      <c r="CO1945" s="199" t="str">
        <f t="shared" ref="CO1945:DL1945" si="3317">CO$21</f>
        <v>CO$17</v>
      </c>
      <c r="CP1945" s="199" t="str">
        <f t="shared" si="3317"/>
        <v>CP$17</v>
      </c>
      <c r="CQ1945" s="199" t="str">
        <f t="shared" si="3317"/>
        <v>CQ$17</v>
      </c>
      <c r="CR1945" s="199" t="str">
        <f t="shared" si="3317"/>
        <v>CR$17</v>
      </c>
      <c r="CS1945" s="199" t="str">
        <f t="shared" si="3317"/>
        <v>CS$17</v>
      </c>
      <c r="CT1945" s="199" t="str">
        <f t="shared" si="3317"/>
        <v>CT$17</v>
      </c>
      <c r="CU1945" s="199" t="str">
        <f t="shared" si="3317"/>
        <v>CU$17</v>
      </c>
      <c r="CV1945" s="199" t="str">
        <f t="shared" si="3317"/>
        <v>CV$17</v>
      </c>
      <c r="CW1945" s="199" t="str">
        <f t="shared" si="3317"/>
        <v>CW$17</v>
      </c>
      <c r="CX1945" s="199" t="str">
        <f t="shared" si="3317"/>
        <v>CX$17</v>
      </c>
      <c r="CY1945" s="199" t="str">
        <f t="shared" si="3317"/>
        <v>CY$17</v>
      </c>
      <c r="CZ1945" s="199" t="str">
        <f t="shared" si="3317"/>
        <v>CZ$17</v>
      </c>
      <c r="DA1945" s="199" t="str">
        <f t="shared" si="3317"/>
        <v>DA$17</v>
      </c>
      <c r="DB1945" s="199" t="str">
        <f t="shared" si="3317"/>
        <v>DB$17</v>
      </c>
      <c r="DC1945" s="199" t="str">
        <f t="shared" si="3317"/>
        <v>DC$17</v>
      </c>
      <c r="DD1945" s="199" t="str">
        <f t="shared" si="3317"/>
        <v>DD$17</v>
      </c>
      <c r="DE1945" s="199" t="str">
        <f t="shared" si="3317"/>
        <v>DE$17</v>
      </c>
      <c r="DF1945" s="199" t="str">
        <f t="shared" si="3317"/>
        <v>DF$17</v>
      </c>
      <c r="DG1945" s="199" t="str">
        <f t="shared" si="3317"/>
        <v>DG$17</v>
      </c>
      <c r="DH1945" s="199" t="str">
        <f t="shared" si="3317"/>
        <v>DH$17</v>
      </c>
      <c r="DI1945" s="199" t="str">
        <f t="shared" si="3317"/>
        <v>DI$17</v>
      </c>
      <c r="DJ1945" s="199" t="str">
        <f t="shared" si="3317"/>
        <v>DJ$17</v>
      </c>
      <c r="DK1945" s="199" t="str">
        <f t="shared" si="3317"/>
        <v>DK$17</v>
      </c>
      <c r="DL1945" s="199" t="str">
        <f t="shared" si="3317"/>
        <v>DL$17</v>
      </c>
    </row>
    <row r="1946" spans="1:116" x14ac:dyDescent="0.4">
      <c r="A1946" s="174"/>
      <c r="E1946" s="8"/>
      <c r="G1946" s="175" t="s">
        <v>491</v>
      </c>
      <c r="H1946" s="200"/>
      <c r="I1946" s="201"/>
      <c r="J1946" s="201"/>
      <c r="K1946" s="202"/>
      <c r="L1946" s="202"/>
      <c r="M1946" s="202"/>
      <c r="N1946" s="202"/>
      <c r="O1946" s="202"/>
      <c r="P1946" s="202"/>
      <c r="R1946" s="202"/>
      <c r="S1946" s="190"/>
      <c r="T1946" s="190"/>
      <c r="U1946" s="190"/>
      <c r="V1946" s="190"/>
      <c r="W1946" s="190"/>
      <c r="X1946" s="190"/>
      <c r="Y1946" s="190"/>
      <c r="Z1946" s="190"/>
      <c r="AA1946" s="190"/>
      <c r="AB1946" s="190"/>
      <c r="AC1946" s="190"/>
      <c r="AD1946" s="190"/>
      <c r="AE1946" s="190"/>
      <c r="AF1946" s="190"/>
      <c r="AG1946" s="190"/>
      <c r="AH1946" s="190"/>
      <c r="AI1946" s="190"/>
      <c r="AJ1946" s="190"/>
      <c r="AK1946" s="190"/>
      <c r="AL1946" s="190"/>
      <c r="AM1946" s="190"/>
      <c r="AN1946" s="190"/>
      <c r="AO1946" s="190"/>
      <c r="AP1946" s="190"/>
      <c r="AQ1946" s="190"/>
      <c r="AR1946" s="190"/>
      <c r="AS1946" s="190"/>
      <c r="AT1946" s="190"/>
      <c r="AU1946" s="190"/>
      <c r="AV1946" s="190"/>
      <c r="AW1946" s="190"/>
      <c r="AX1946" s="190"/>
      <c r="AY1946" s="190"/>
      <c r="AZ1946" s="190"/>
      <c r="BA1946" s="190"/>
      <c r="BB1946" s="190"/>
      <c r="BC1946" s="190"/>
      <c r="BD1946" s="190"/>
      <c r="BE1946" s="190"/>
      <c r="BF1946" s="190"/>
      <c r="BG1946" s="190"/>
      <c r="BH1946" s="190"/>
      <c r="BI1946" s="190"/>
      <c r="BJ1946" s="190"/>
      <c r="BK1946" s="190"/>
      <c r="BL1946" s="190"/>
      <c r="BM1946" s="190"/>
      <c r="BN1946" s="190"/>
      <c r="BO1946" s="190"/>
      <c r="BP1946" s="190"/>
      <c r="BQ1946" s="190"/>
      <c r="BR1946" s="190"/>
      <c r="BS1946" s="190"/>
      <c r="BT1946" s="190"/>
      <c r="BU1946" s="190"/>
      <c r="BV1946" s="190"/>
      <c r="BW1946" s="190"/>
      <c r="BX1946" s="190"/>
      <c r="BY1946" s="190"/>
      <c r="BZ1946" s="190"/>
      <c r="CA1946" s="190"/>
      <c r="CB1946" s="190"/>
      <c r="CC1946" s="190"/>
      <c r="CD1946" s="190"/>
      <c r="CE1946" s="190"/>
      <c r="CF1946" s="190"/>
      <c r="CG1946" s="190"/>
      <c r="CH1946" s="190"/>
      <c r="CI1946" s="190"/>
      <c r="CJ1946" s="190"/>
      <c r="CK1946" s="190"/>
      <c r="CL1946" s="190"/>
      <c r="CN1946" s="201"/>
      <c r="CO1946" s="190"/>
      <c r="CP1946" s="190"/>
      <c r="CQ1946" s="190"/>
      <c r="CR1946" s="190"/>
      <c r="CS1946" s="190"/>
      <c r="CT1946" s="190"/>
      <c r="CU1946" s="190"/>
      <c r="CV1946" s="190"/>
      <c r="CW1946" s="190"/>
      <c r="CX1946" s="190"/>
      <c r="CY1946" s="190"/>
      <c r="CZ1946" s="190"/>
      <c r="DA1946" s="190"/>
      <c r="DB1946" s="190"/>
      <c r="DC1946" s="190"/>
      <c r="DD1946" s="190"/>
      <c r="DE1946" s="190"/>
      <c r="DF1946" s="190"/>
      <c r="DG1946" s="190"/>
      <c r="DH1946" s="190"/>
      <c r="DI1946" s="190"/>
      <c r="DJ1946" s="190"/>
      <c r="DK1946" s="190"/>
      <c r="DL1946" s="190"/>
    </row>
    <row r="1947" spans="1:116" x14ac:dyDescent="0.4">
      <c r="A1947" s="174"/>
      <c r="E1947" s="8"/>
      <c r="G1947" s="175" t="s">
        <v>505</v>
      </c>
      <c r="H1947" s="200"/>
      <c r="I1947" s="201"/>
      <c r="J1947" s="201"/>
      <c r="K1947" s="202"/>
      <c r="L1947" s="202"/>
      <c r="M1947" s="202"/>
      <c r="N1947" s="202"/>
      <c r="O1947" s="202"/>
      <c r="P1947" s="202"/>
      <c r="R1947" s="202"/>
      <c r="S1947" s="190"/>
      <c r="T1947" s="190"/>
      <c r="U1947" s="190"/>
      <c r="V1947" s="190"/>
      <c r="W1947" s="190"/>
      <c r="X1947" s="190"/>
      <c r="Y1947" s="190"/>
      <c r="Z1947" s="190"/>
      <c r="AA1947" s="190"/>
      <c r="AB1947" s="190"/>
      <c r="AC1947" s="190"/>
      <c r="AD1947" s="190"/>
      <c r="AE1947" s="190"/>
      <c r="AF1947" s="190"/>
      <c r="AG1947" s="190"/>
      <c r="AH1947" s="190"/>
      <c r="AI1947" s="190"/>
      <c r="AJ1947" s="190"/>
      <c r="AK1947" s="190"/>
      <c r="AL1947" s="190"/>
      <c r="AM1947" s="190"/>
      <c r="AN1947" s="190"/>
      <c r="AO1947" s="190"/>
      <c r="AP1947" s="190"/>
      <c r="AQ1947" s="190"/>
      <c r="AR1947" s="190"/>
      <c r="AS1947" s="190"/>
      <c r="AT1947" s="190"/>
      <c r="AU1947" s="190"/>
      <c r="AV1947" s="190"/>
      <c r="AW1947" s="190"/>
      <c r="AX1947" s="190"/>
      <c r="AY1947" s="190"/>
      <c r="AZ1947" s="190"/>
      <c r="BA1947" s="190"/>
      <c r="BB1947" s="190"/>
      <c r="BC1947" s="190"/>
      <c r="BD1947" s="190"/>
      <c r="BE1947" s="190"/>
      <c r="BF1947" s="190"/>
      <c r="BG1947" s="190"/>
      <c r="BH1947" s="190"/>
      <c r="BI1947" s="190"/>
      <c r="BJ1947" s="190"/>
      <c r="BK1947" s="190"/>
      <c r="BL1947" s="190"/>
      <c r="BM1947" s="190"/>
      <c r="BN1947" s="190"/>
      <c r="BO1947" s="190"/>
      <c r="BP1947" s="190"/>
      <c r="BQ1947" s="190"/>
      <c r="BR1947" s="190"/>
      <c r="BS1947" s="190"/>
      <c r="BT1947" s="190"/>
      <c r="BU1947" s="190"/>
      <c r="BV1947" s="190"/>
      <c r="BW1947" s="190"/>
      <c r="BX1947" s="190"/>
      <c r="BY1947" s="190"/>
      <c r="BZ1947" s="190"/>
      <c r="CA1947" s="190"/>
      <c r="CB1947" s="190"/>
      <c r="CC1947" s="190"/>
      <c r="CD1947" s="190"/>
      <c r="CE1947" s="190"/>
      <c r="CF1947" s="190"/>
      <c r="CG1947" s="190"/>
      <c r="CH1947" s="190"/>
      <c r="CI1947" s="190"/>
      <c r="CJ1947" s="190"/>
      <c r="CK1947" s="190"/>
      <c r="CL1947" s="190"/>
      <c r="CN1947" s="201"/>
      <c r="CO1947" s="190"/>
      <c r="CP1947" s="190"/>
      <c r="CQ1947" s="190"/>
      <c r="CR1947" s="190"/>
      <c r="CS1947" s="190"/>
      <c r="CT1947" s="190"/>
      <c r="CU1947" s="190"/>
      <c r="CV1947" s="190"/>
      <c r="CW1947" s="190"/>
      <c r="CX1947" s="190"/>
      <c r="CY1947" s="190"/>
      <c r="CZ1947" s="190"/>
      <c r="DA1947" s="190"/>
      <c r="DB1947" s="190"/>
      <c r="DC1947" s="190"/>
      <c r="DD1947" s="190"/>
      <c r="DE1947" s="190"/>
      <c r="DF1947" s="190"/>
      <c r="DG1947" s="190"/>
      <c r="DH1947" s="190"/>
      <c r="DI1947" s="190"/>
      <c r="DJ1947" s="190"/>
      <c r="DK1947" s="190"/>
      <c r="DL1947" s="190"/>
    </row>
    <row r="1948" spans="1:116" x14ac:dyDescent="0.4">
      <c r="A1948" s="174"/>
      <c r="E1948" s="8"/>
      <c r="G1948" s="175" t="s">
        <v>463</v>
      </c>
      <c r="H1948" s="200"/>
      <c r="I1948" s="201"/>
      <c r="J1948" s="201"/>
      <c r="K1948" s="202"/>
      <c r="L1948" s="202"/>
      <c r="M1948" s="202"/>
      <c r="N1948" s="202"/>
      <c r="O1948" s="202"/>
      <c r="P1948" s="202"/>
      <c r="R1948" s="202"/>
      <c r="S1948" s="190" t="str">
        <f t="shared" ref="S1948:AX1948" si="3318">S$22</f>
        <v>S$18</v>
      </c>
      <c r="T1948" s="190" t="str">
        <f t="shared" si="3318"/>
        <v>T$18</v>
      </c>
      <c r="U1948" s="190" t="str">
        <f t="shared" si="3318"/>
        <v>U$18</v>
      </c>
      <c r="V1948" s="190" t="str">
        <f t="shared" si="3318"/>
        <v>V$18</v>
      </c>
      <c r="W1948" s="190" t="str">
        <f t="shared" si="3318"/>
        <v>W$18</v>
      </c>
      <c r="X1948" s="190" t="str">
        <f t="shared" si="3318"/>
        <v>X$18</v>
      </c>
      <c r="Y1948" s="190" t="str">
        <f t="shared" si="3318"/>
        <v>Y$18</v>
      </c>
      <c r="Z1948" s="190" t="str">
        <f t="shared" si="3318"/>
        <v>Z$18</v>
      </c>
      <c r="AA1948" s="190" t="str">
        <f t="shared" si="3318"/>
        <v>AA$18</v>
      </c>
      <c r="AB1948" s="190" t="str">
        <f t="shared" si="3318"/>
        <v>AB$18</v>
      </c>
      <c r="AC1948" s="190" t="str">
        <f t="shared" si="3318"/>
        <v>AC$18</v>
      </c>
      <c r="AD1948" s="190" t="str">
        <f t="shared" si="3318"/>
        <v>AD$18</v>
      </c>
      <c r="AE1948" s="190" t="str">
        <f t="shared" si="3318"/>
        <v>AE$18</v>
      </c>
      <c r="AF1948" s="190" t="str">
        <f t="shared" si="3318"/>
        <v>AF$18</v>
      </c>
      <c r="AG1948" s="190" t="str">
        <f t="shared" si="3318"/>
        <v>AG$18</v>
      </c>
      <c r="AH1948" s="190" t="str">
        <f t="shared" si="3318"/>
        <v>AH$18</v>
      </c>
      <c r="AI1948" s="190" t="str">
        <f t="shared" si="3318"/>
        <v>AI$18</v>
      </c>
      <c r="AJ1948" s="190" t="str">
        <f t="shared" si="3318"/>
        <v>AJ$18</v>
      </c>
      <c r="AK1948" s="190" t="str">
        <f t="shared" si="3318"/>
        <v>AK$18</v>
      </c>
      <c r="AL1948" s="190" t="str">
        <f t="shared" si="3318"/>
        <v>AL$18</v>
      </c>
      <c r="AM1948" s="190" t="str">
        <f t="shared" si="3318"/>
        <v>AM$18</v>
      </c>
      <c r="AN1948" s="190" t="str">
        <f t="shared" si="3318"/>
        <v>AN$18</v>
      </c>
      <c r="AO1948" s="190" t="str">
        <f t="shared" si="3318"/>
        <v>AO$18</v>
      </c>
      <c r="AP1948" s="190" t="str">
        <f t="shared" si="3318"/>
        <v>AP$18</v>
      </c>
      <c r="AQ1948" s="190" t="str">
        <f t="shared" si="3318"/>
        <v>AQ$18</v>
      </c>
      <c r="AR1948" s="190" t="str">
        <f t="shared" si="3318"/>
        <v>AR$18</v>
      </c>
      <c r="AS1948" s="190" t="str">
        <f t="shared" si="3318"/>
        <v>AS$18</v>
      </c>
      <c r="AT1948" s="190" t="str">
        <f t="shared" si="3318"/>
        <v>AT$18</v>
      </c>
      <c r="AU1948" s="190" t="str">
        <f t="shared" si="3318"/>
        <v>AU$18</v>
      </c>
      <c r="AV1948" s="190" t="str">
        <f t="shared" si="3318"/>
        <v>AV$18</v>
      </c>
      <c r="AW1948" s="190" t="str">
        <f t="shared" si="3318"/>
        <v>AW$18</v>
      </c>
      <c r="AX1948" s="190" t="str">
        <f t="shared" si="3318"/>
        <v>AX$18</v>
      </c>
      <c r="AY1948" s="190" t="str">
        <f t="shared" ref="AY1948:CD1948" si="3319">AY$22</f>
        <v>AY$18</v>
      </c>
      <c r="AZ1948" s="190" t="str">
        <f t="shared" si="3319"/>
        <v>AZ$18</v>
      </c>
      <c r="BA1948" s="190" t="str">
        <f t="shared" si="3319"/>
        <v>BA$18</v>
      </c>
      <c r="BB1948" s="190" t="str">
        <f t="shared" si="3319"/>
        <v>BB$18</v>
      </c>
      <c r="BC1948" s="190" t="str">
        <f t="shared" si="3319"/>
        <v>BC$18</v>
      </c>
      <c r="BD1948" s="190" t="str">
        <f t="shared" si="3319"/>
        <v>BD$18</v>
      </c>
      <c r="BE1948" s="190" t="str">
        <f t="shared" si="3319"/>
        <v>BE$18</v>
      </c>
      <c r="BF1948" s="190" t="str">
        <f t="shared" si="3319"/>
        <v>BF$18</v>
      </c>
      <c r="BG1948" s="190" t="str">
        <f t="shared" si="3319"/>
        <v>BG$18</v>
      </c>
      <c r="BH1948" s="190" t="str">
        <f t="shared" si="3319"/>
        <v>BH$18</v>
      </c>
      <c r="BI1948" s="190" t="str">
        <f t="shared" si="3319"/>
        <v>BI$18</v>
      </c>
      <c r="BJ1948" s="190" t="str">
        <f t="shared" si="3319"/>
        <v>BJ$18</v>
      </c>
      <c r="BK1948" s="190" t="str">
        <f t="shared" si="3319"/>
        <v>BK$18</v>
      </c>
      <c r="BL1948" s="190" t="str">
        <f t="shared" si="3319"/>
        <v>BL$18</v>
      </c>
      <c r="BM1948" s="190" t="str">
        <f t="shared" si="3319"/>
        <v>BM$18</v>
      </c>
      <c r="BN1948" s="190" t="str">
        <f t="shared" si="3319"/>
        <v>BN$18</v>
      </c>
      <c r="BO1948" s="190" t="str">
        <f t="shared" si="3319"/>
        <v>BO$18</v>
      </c>
      <c r="BP1948" s="190" t="str">
        <f t="shared" si="3319"/>
        <v>BP$18</v>
      </c>
      <c r="BQ1948" s="190" t="str">
        <f t="shared" si="3319"/>
        <v>BQ$18</v>
      </c>
      <c r="BR1948" s="190" t="str">
        <f t="shared" si="3319"/>
        <v>BR$18</v>
      </c>
      <c r="BS1948" s="190" t="str">
        <f t="shared" si="3319"/>
        <v>BS$18</v>
      </c>
      <c r="BT1948" s="190" t="str">
        <f t="shared" si="3319"/>
        <v>BT$18</v>
      </c>
      <c r="BU1948" s="190" t="str">
        <f t="shared" si="3319"/>
        <v>BU$18</v>
      </c>
      <c r="BV1948" s="190" t="str">
        <f t="shared" si="3319"/>
        <v>BV$18</v>
      </c>
      <c r="BW1948" s="190" t="str">
        <f t="shared" si="3319"/>
        <v>BW$18</v>
      </c>
      <c r="BX1948" s="190" t="str">
        <f t="shared" si="3319"/>
        <v>BX$18</v>
      </c>
      <c r="BY1948" s="190" t="str">
        <f t="shared" si="3319"/>
        <v>BY$18</v>
      </c>
      <c r="BZ1948" s="190" t="str">
        <f t="shared" si="3319"/>
        <v>BZ$18</v>
      </c>
      <c r="CA1948" s="190" t="str">
        <f t="shared" si="3319"/>
        <v>CA$18</v>
      </c>
      <c r="CB1948" s="190" t="str">
        <f t="shared" si="3319"/>
        <v>CB$18</v>
      </c>
      <c r="CC1948" s="190" t="str">
        <f t="shared" si="3319"/>
        <v>CC$18</v>
      </c>
      <c r="CD1948" s="190" t="str">
        <f t="shared" si="3319"/>
        <v>CD$18</v>
      </c>
      <c r="CE1948" s="190" t="str">
        <f t="shared" ref="CE1948:CL1948" si="3320">CE$22</f>
        <v>CE$18</v>
      </c>
      <c r="CF1948" s="190" t="str">
        <f t="shared" si="3320"/>
        <v>CF$18</v>
      </c>
      <c r="CG1948" s="190" t="str">
        <f t="shared" si="3320"/>
        <v>CG$18</v>
      </c>
      <c r="CH1948" s="190" t="str">
        <f t="shared" si="3320"/>
        <v>CH$18</v>
      </c>
      <c r="CI1948" s="190" t="str">
        <f t="shared" si="3320"/>
        <v>CI$18</v>
      </c>
      <c r="CJ1948" s="190" t="str">
        <f t="shared" si="3320"/>
        <v>CJ$18</v>
      </c>
      <c r="CK1948" s="190" t="str">
        <f t="shared" si="3320"/>
        <v>CK$18</v>
      </c>
      <c r="CL1948" s="190" t="str">
        <f t="shared" si="3320"/>
        <v>CL$18</v>
      </c>
      <c r="CN1948" s="201"/>
      <c r="CO1948" s="190" t="str">
        <f t="shared" ref="CO1948:DL1948" si="3321">CO$22</f>
        <v>CO$18</v>
      </c>
      <c r="CP1948" s="190" t="str">
        <f t="shared" si="3321"/>
        <v>CP$18</v>
      </c>
      <c r="CQ1948" s="190" t="str">
        <f t="shared" si="3321"/>
        <v>CQ$18</v>
      </c>
      <c r="CR1948" s="190" t="str">
        <f t="shared" si="3321"/>
        <v>CR$18</v>
      </c>
      <c r="CS1948" s="190" t="str">
        <f t="shared" si="3321"/>
        <v>CS$18</v>
      </c>
      <c r="CT1948" s="190" t="str">
        <f t="shared" si="3321"/>
        <v>CT$18</v>
      </c>
      <c r="CU1948" s="190" t="str">
        <f t="shared" si="3321"/>
        <v>CU$18</v>
      </c>
      <c r="CV1948" s="190" t="str">
        <f t="shared" si="3321"/>
        <v>CV$18</v>
      </c>
      <c r="CW1948" s="190" t="str">
        <f t="shared" si="3321"/>
        <v>CW$18</v>
      </c>
      <c r="CX1948" s="190" t="str">
        <f t="shared" si="3321"/>
        <v>CX$18</v>
      </c>
      <c r="CY1948" s="190" t="str">
        <f t="shared" si="3321"/>
        <v>CY$18</v>
      </c>
      <c r="CZ1948" s="190" t="str">
        <f t="shared" si="3321"/>
        <v>CZ$18</v>
      </c>
      <c r="DA1948" s="190" t="str">
        <f t="shared" si="3321"/>
        <v>DA$18</v>
      </c>
      <c r="DB1948" s="190" t="str">
        <f t="shared" si="3321"/>
        <v>DB$18</v>
      </c>
      <c r="DC1948" s="190" t="str">
        <f t="shared" si="3321"/>
        <v>DC$18</v>
      </c>
      <c r="DD1948" s="190" t="str">
        <f t="shared" si="3321"/>
        <v>DD$18</v>
      </c>
      <c r="DE1948" s="190" t="str">
        <f t="shared" si="3321"/>
        <v>DE$18</v>
      </c>
      <c r="DF1948" s="190" t="str">
        <f t="shared" si="3321"/>
        <v>DF$18</v>
      </c>
      <c r="DG1948" s="190" t="str">
        <f t="shared" si="3321"/>
        <v>DG$18</v>
      </c>
      <c r="DH1948" s="190" t="str">
        <f t="shared" si="3321"/>
        <v>DH$18</v>
      </c>
      <c r="DI1948" s="190" t="str">
        <f t="shared" si="3321"/>
        <v>DI$18</v>
      </c>
      <c r="DJ1948" s="190" t="str">
        <f t="shared" si="3321"/>
        <v>DJ$18</v>
      </c>
      <c r="DK1948" s="190" t="str">
        <f t="shared" si="3321"/>
        <v>DK$18</v>
      </c>
      <c r="DL1948" s="190" t="str">
        <f t="shared" si="3321"/>
        <v>DL$18</v>
      </c>
    </row>
    <row r="1949" spans="1:116" x14ac:dyDescent="0.4">
      <c r="A1949" s="174"/>
      <c r="E1949" s="8"/>
      <c r="G1949" s="175" t="s">
        <v>464</v>
      </c>
      <c r="H1949" s="200"/>
      <c r="I1949" s="201"/>
      <c r="J1949" s="201"/>
      <c r="K1949" s="202"/>
      <c r="L1949" s="202"/>
      <c r="M1949" s="202"/>
      <c r="N1949" s="202"/>
      <c r="O1949" s="202"/>
      <c r="P1949" s="202"/>
      <c r="R1949" s="202"/>
      <c r="S1949" s="190" t="str">
        <f t="shared" ref="S1949:AX1949" si="3322">S$23</f>
        <v>S$19</v>
      </c>
      <c r="T1949" s="190" t="str">
        <f t="shared" si="3322"/>
        <v>T$19</v>
      </c>
      <c r="U1949" s="190" t="str">
        <f t="shared" si="3322"/>
        <v>U$19</v>
      </c>
      <c r="V1949" s="190" t="str">
        <f t="shared" si="3322"/>
        <v>V$19</v>
      </c>
      <c r="W1949" s="190" t="str">
        <f t="shared" si="3322"/>
        <v>W$19</v>
      </c>
      <c r="X1949" s="190" t="str">
        <f t="shared" si="3322"/>
        <v>X$19</v>
      </c>
      <c r="Y1949" s="190" t="str">
        <f t="shared" si="3322"/>
        <v>Y$19</v>
      </c>
      <c r="Z1949" s="190" t="str">
        <f t="shared" si="3322"/>
        <v>Z$19</v>
      </c>
      <c r="AA1949" s="190" t="str">
        <f t="shared" si="3322"/>
        <v>AA$19</v>
      </c>
      <c r="AB1949" s="190" t="str">
        <f t="shared" si="3322"/>
        <v>AB$19</v>
      </c>
      <c r="AC1949" s="190" t="str">
        <f t="shared" si="3322"/>
        <v>AC$19</v>
      </c>
      <c r="AD1949" s="190" t="str">
        <f t="shared" si="3322"/>
        <v>AD$19</v>
      </c>
      <c r="AE1949" s="190" t="str">
        <f t="shared" si="3322"/>
        <v>AE$19</v>
      </c>
      <c r="AF1949" s="190" t="str">
        <f t="shared" si="3322"/>
        <v>AF$19</v>
      </c>
      <c r="AG1949" s="190" t="str">
        <f t="shared" si="3322"/>
        <v>AG$19</v>
      </c>
      <c r="AH1949" s="190" t="str">
        <f t="shared" si="3322"/>
        <v>AH$19</v>
      </c>
      <c r="AI1949" s="190" t="str">
        <f t="shared" si="3322"/>
        <v>AI$19</v>
      </c>
      <c r="AJ1949" s="190" t="str">
        <f t="shared" si="3322"/>
        <v>AJ$19</v>
      </c>
      <c r="AK1949" s="190" t="str">
        <f t="shared" si="3322"/>
        <v>AK$19</v>
      </c>
      <c r="AL1949" s="190" t="str">
        <f t="shared" si="3322"/>
        <v>AL$19</v>
      </c>
      <c r="AM1949" s="190" t="str">
        <f t="shared" si="3322"/>
        <v>AM$19</v>
      </c>
      <c r="AN1949" s="190" t="str">
        <f t="shared" si="3322"/>
        <v>AN$19</v>
      </c>
      <c r="AO1949" s="190" t="str">
        <f t="shared" si="3322"/>
        <v>AO$19</v>
      </c>
      <c r="AP1949" s="190" t="str">
        <f t="shared" si="3322"/>
        <v>AP$19</v>
      </c>
      <c r="AQ1949" s="190" t="str">
        <f t="shared" si="3322"/>
        <v>AQ$19</v>
      </c>
      <c r="AR1949" s="190" t="str">
        <f t="shared" si="3322"/>
        <v>AR$19</v>
      </c>
      <c r="AS1949" s="190" t="str">
        <f t="shared" si="3322"/>
        <v>AS$19</v>
      </c>
      <c r="AT1949" s="190" t="str">
        <f t="shared" si="3322"/>
        <v>AT$19</v>
      </c>
      <c r="AU1949" s="190" t="str">
        <f t="shared" si="3322"/>
        <v>AU$19</v>
      </c>
      <c r="AV1949" s="190" t="str">
        <f t="shared" si="3322"/>
        <v>AV$19</v>
      </c>
      <c r="AW1949" s="190" t="str">
        <f t="shared" si="3322"/>
        <v>AW$19</v>
      </c>
      <c r="AX1949" s="190" t="str">
        <f t="shared" si="3322"/>
        <v>AX$19</v>
      </c>
      <c r="AY1949" s="190" t="str">
        <f t="shared" ref="AY1949:CD1949" si="3323">AY$23</f>
        <v>AY$19</v>
      </c>
      <c r="AZ1949" s="190" t="str">
        <f t="shared" si="3323"/>
        <v>AZ$19</v>
      </c>
      <c r="BA1949" s="190" t="str">
        <f t="shared" si="3323"/>
        <v>BA$19</v>
      </c>
      <c r="BB1949" s="190" t="str">
        <f t="shared" si="3323"/>
        <v>BB$19</v>
      </c>
      <c r="BC1949" s="190" t="str">
        <f t="shared" si="3323"/>
        <v>BC$19</v>
      </c>
      <c r="BD1949" s="190" t="str">
        <f t="shared" si="3323"/>
        <v>BD$19</v>
      </c>
      <c r="BE1949" s="190" t="str">
        <f t="shared" si="3323"/>
        <v>BE$19</v>
      </c>
      <c r="BF1949" s="190" t="str">
        <f t="shared" si="3323"/>
        <v>BF$19</v>
      </c>
      <c r="BG1949" s="190" t="str">
        <f t="shared" si="3323"/>
        <v>BG$19</v>
      </c>
      <c r="BH1949" s="190" t="str">
        <f t="shared" si="3323"/>
        <v>BH$19</v>
      </c>
      <c r="BI1949" s="190" t="str">
        <f t="shared" si="3323"/>
        <v>BI$19</v>
      </c>
      <c r="BJ1949" s="190" t="str">
        <f t="shared" si="3323"/>
        <v>BJ$19</v>
      </c>
      <c r="BK1949" s="190" t="str">
        <f t="shared" si="3323"/>
        <v>BK$19</v>
      </c>
      <c r="BL1949" s="190" t="str">
        <f t="shared" si="3323"/>
        <v>BL$19</v>
      </c>
      <c r="BM1949" s="190" t="str">
        <f t="shared" si="3323"/>
        <v>BM$19</v>
      </c>
      <c r="BN1949" s="190" t="str">
        <f t="shared" si="3323"/>
        <v>BN$19</v>
      </c>
      <c r="BO1949" s="190" t="str">
        <f t="shared" si="3323"/>
        <v>BO$19</v>
      </c>
      <c r="BP1949" s="190" t="str">
        <f t="shared" si="3323"/>
        <v>BP$19</v>
      </c>
      <c r="BQ1949" s="190" t="str">
        <f t="shared" si="3323"/>
        <v>BQ$19</v>
      </c>
      <c r="BR1949" s="190" t="str">
        <f t="shared" si="3323"/>
        <v>BR$19</v>
      </c>
      <c r="BS1949" s="190" t="str">
        <f t="shared" si="3323"/>
        <v>BS$19</v>
      </c>
      <c r="BT1949" s="190" t="str">
        <f t="shared" si="3323"/>
        <v>BT$19</v>
      </c>
      <c r="BU1949" s="190" t="str">
        <f t="shared" si="3323"/>
        <v>BU$19</v>
      </c>
      <c r="BV1949" s="190" t="str">
        <f t="shared" si="3323"/>
        <v>BV$19</v>
      </c>
      <c r="BW1949" s="190" t="str">
        <f t="shared" si="3323"/>
        <v>BW$19</v>
      </c>
      <c r="BX1949" s="190" t="str">
        <f t="shared" si="3323"/>
        <v>BX$19</v>
      </c>
      <c r="BY1949" s="190" t="str">
        <f t="shared" si="3323"/>
        <v>BY$19</v>
      </c>
      <c r="BZ1949" s="190" t="str">
        <f t="shared" si="3323"/>
        <v>BZ$19</v>
      </c>
      <c r="CA1949" s="190" t="str">
        <f t="shared" si="3323"/>
        <v>CA$19</v>
      </c>
      <c r="CB1949" s="190" t="str">
        <f t="shared" si="3323"/>
        <v>CB$19</v>
      </c>
      <c r="CC1949" s="190" t="str">
        <f t="shared" si="3323"/>
        <v>CC$19</v>
      </c>
      <c r="CD1949" s="190" t="str">
        <f t="shared" si="3323"/>
        <v>CD$19</v>
      </c>
      <c r="CE1949" s="190" t="str">
        <f t="shared" ref="CE1949:CL1949" si="3324">CE$23</f>
        <v>CE$19</v>
      </c>
      <c r="CF1949" s="190" t="str">
        <f t="shared" si="3324"/>
        <v>CF$19</v>
      </c>
      <c r="CG1949" s="190" t="str">
        <f t="shared" si="3324"/>
        <v>CG$19</v>
      </c>
      <c r="CH1949" s="190" t="str">
        <f t="shared" si="3324"/>
        <v>CH$19</v>
      </c>
      <c r="CI1949" s="190" t="str">
        <f t="shared" si="3324"/>
        <v>CI$19</v>
      </c>
      <c r="CJ1949" s="190" t="str">
        <f t="shared" si="3324"/>
        <v>CJ$19</v>
      </c>
      <c r="CK1949" s="190" t="str">
        <f t="shared" si="3324"/>
        <v>CK$19</v>
      </c>
      <c r="CL1949" s="190" t="str">
        <f t="shared" si="3324"/>
        <v>CL$19</v>
      </c>
      <c r="CN1949" s="201"/>
      <c r="CO1949" s="190" t="str">
        <f t="shared" ref="CO1949:DL1949" si="3325">CO$23</f>
        <v>CO$19</v>
      </c>
      <c r="CP1949" s="190" t="str">
        <f t="shared" si="3325"/>
        <v>CP$19</v>
      </c>
      <c r="CQ1949" s="190" t="str">
        <f t="shared" si="3325"/>
        <v>CQ$19</v>
      </c>
      <c r="CR1949" s="190" t="str">
        <f t="shared" si="3325"/>
        <v>CR$19</v>
      </c>
      <c r="CS1949" s="190" t="str">
        <f t="shared" si="3325"/>
        <v>CS$19</v>
      </c>
      <c r="CT1949" s="190" t="str">
        <f t="shared" si="3325"/>
        <v>CT$19</v>
      </c>
      <c r="CU1949" s="190" t="str">
        <f t="shared" si="3325"/>
        <v>CU$19</v>
      </c>
      <c r="CV1949" s="190" t="str">
        <f t="shared" si="3325"/>
        <v>CV$19</v>
      </c>
      <c r="CW1949" s="190" t="str">
        <f t="shared" si="3325"/>
        <v>CW$19</v>
      </c>
      <c r="CX1949" s="190" t="str">
        <f t="shared" si="3325"/>
        <v>CX$19</v>
      </c>
      <c r="CY1949" s="190" t="str">
        <f t="shared" si="3325"/>
        <v>CY$19</v>
      </c>
      <c r="CZ1949" s="190" t="str">
        <f t="shared" si="3325"/>
        <v>CZ$19</v>
      </c>
      <c r="DA1949" s="190" t="str">
        <f t="shared" si="3325"/>
        <v>DA$19</v>
      </c>
      <c r="DB1949" s="190" t="str">
        <f t="shared" si="3325"/>
        <v>DB$19</v>
      </c>
      <c r="DC1949" s="190" t="str">
        <f t="shared" si="3325"/>
        <v>DC$19</v>
      </c>
      <c r="DD1949" s="190" t="str">
        <f t="shared" si="3325"/>
        <v>DD$19</v>
      </c>
      <c r="DE1949" s="190" t="str">
        <f t="shared" si="3325"/>
        <v>DE$19</v>
      </c>
      <c r="DF1949" s="190" t="str">
        <f t="shared" si="3325"/>
        <v>DF$19</v>
      </c>
      <c r="DG1949" s="190" t="str">
        <f t="shared" si="3325"/>
        <v>DG$19</v>
      </c>
      <c r="DH1949" s="190" t="str">
        <f t="shared" si="3325"/>
        <v>DH$19</v>
      </c>
      <c r="DI1949" s="190" t="str">
        <f t="shared" si="3325"/>
        <v>DI$19</v>
      </c>
      <c r="DJ1949" s="190" t="str">
        <f t="shared" si="3325"/>
        <v>DJ$19</v>
      </c>
      <c r="DK1949" s="190" t="str">
        <f t="shared" si="3325"/>
        <v>DK$19</v>
      </c>
      <c r="DL1949" s="190" t="str">
        <f t="shared" si="3325"/>
        <v>DL$19</v>
      </c>
    </row>
    <row r="1950" spans="1:116" x14ac:dyDescent="0.4">
      <c r="A1950" s="31" t="s">
        <v>218</v>
      </c>
      <c r="B1950" s="31" t="s">
        <v>243</v>
      </c>
      <c r="C1950" s="31"/>
      <c r="D1950" t="s">
        <v>425</v>
      </c>
      <c r="E1950" s="8" t="str">
        <f t="shared" ref="E1950:E1971" si="3326">ROW()&amp;" "&amp;D1950</f>
        <v>1950 FAPPE-F</v>
      </c>
      <c r="F1950" t="s">
        <v>348</v>
      </c>
      <c r="G1950" s="70" t="s">
        <v>281</v>
      </c>
      <c r="H1950" s="48"/>
      <c r="I1950" s="297"/>
      <c r="J1950" s="297"/>
      <c r="K1950" s="48"/>
      <c r="L1950" s="48"/>
      <c r="M1950" s="48"/>
      <c r="N1950" s="48"/>
      <c r="O1950" s="48"/>
      <c r="P1950" s="48"/>
      <c r="R1950" s="70"/>
      <c r="S1950" s="298"/>
      <c r="T1950" s="298"/>
      <c r="U1950" s="298"/>
      <c r="V1950" s="298"/>
      <c r="W1950" s="298"/>
      <c r="X1950" s="298"/>
      <c r="Y1950" s="298"/>
      <c r="Z1950" s="298"/>
      <c r="AA1950" s="298"/>
      <c r="AB1950" s="298"/>
      <c r="AC1950" s="298"/>
      <c r="AD1950" s="298"/>
      <c r="AE1950" s="298"/>
      <c r="AF1950" s="298"/>
      <c r="AG1950" s="298"/>
      <c r="AH1950" s="298"/>
      <c r="AI1950" s="298"/>
      <c r="AJ1950" s="298"/>
      <c r="AK1950" s="298"/>
      <c r="AL1950" s="298"/>
      <c r="AM1950" s="298"/>
      <c r="AN1950" s="298"/>
      <c r="AO1950" s="298"/>
      <c r="AP1950" s="298"/>
      <c r="AQ1950" s="298"/>
      <c r="AR1950" s="298"/>
      <c r="AS1950" s="298"/>
      <c r="AT1950" s="298"/>
      <c r="AU1950" s="298"/>
      <c r="AV1950" s="298"/>
      <c r="AW1950" s="298"/>
      <c r="AX1950" s="298"/>
      <c r="AY1950" s="298"/>
      <c r="AZ1950" s="298"/>
      <c r="BA1950" s="298"/>
      <c r="BB1950" s="298"/>
      <c r="BC1950" s="298"/>
      <c r="BD1950" s="298"/>
      <c r="BE1950" s="298"/>
      <c r="BF1950" s="298"/>
      <c r="BG1950" s="298"/>
      <c r="BH1950" s="298"/>
      <c r="BI1950" s="298"/>
      <c r="BJ1950" s="298"/>
      <c r="BK1950" s="298"/>
      <c r="BL1950" s="298"/>
      <c r="BM1950" s="298"/>
      <c r="BN1950" s="298"/>
      <c r="BO1950" s="298"/>
      <c r="BP1950" s="298"/>
      <c r="BQ1950" s="298"/>
      <c r="BR1950" s="298"/>
      <c r="BS1950" s="298"/>
      <c r="BT1950" s="298"/>
      <c r="BU1950" s="298"/>
      <c r="BV1950" s="298"/>
      <c r="BW1950" s="298"/>
      <c r="BX1950" s="298"/>
      <c r="BY1950" s="298"/>
      <c r="BZ1950" s="298"/>
      <c r="CA1950" s="298"/>
      <c r="CB1950" s="298"/>
      <c r="CC1950" s="298"/>
      <c r="CD1950" s="298"/>
      <c r="CE1950" s="298"/>
      <c r="CF1950" s="298"/>
      <c r="CG1950" s="298"/>
      <c r="CH1950" s="298"/>
      <c r="CI1950" s="298"/>
      <c r="CJ1950" s="298"/>
      <c r="CK1950" s="298"/>
      <c r="CL1950" s="298"/>
      <c r="CN1950" s="297"/>
      <c r="CO1950" s="298"/>
      <c r="CP1950" s="298"/>
      <c r="CQ1950" s="298"/>
      <c r="CR1950" s="298"/>
      <c r="CS1950" s="298"/>
      <c r="CT1950" s="298"/>
      <c r="CU1950" s="298"/>
      <c r="CV1950" s="298"/>
      <c r="CW1950" s="298"/>
      <c r="CX1950" s="298"/>
      <c r="CY1950" s="298"/>
      <c r="CZ1950" s="298"/>
      <c r="DA1950" s="298"/>
      <c r="DB1950" s="298"/>
      <c r="DC1950" s="298"/>
      <c r="DD1950" s="298"/>
      <c r="DE1950" s="298"/>
      <c r="DF1950" s="298"/>
      <c r="DG1950" s="298"/>
      <c r="DH1950" s="298"/>
      <c r="DI1950" s="298"/>
      <c r="DJ1950" s="298"/>
      <c r="DK1950" s="298"/>
      <c r="DL1950" s="298"/>
    </row>
    <row r="1951" spans="1:116" x14ac:dyDescent="0.4">
      <c r="B1951" t="str">
        <f>E1951</f>
        <v>1951 FAPPE-F</v>
      </c>
      <c r="D1951" t="s">
        <v>425</v>
      </c>
      <c r="E1951" s="8" t="str">
        <f t="shared" ref="E1951" si="3327">ROW()&amp;" "&amp;D1951</f>
        <v>1951 FAPPE-F</v>
      </c>
      <c r="G1951" s="95" t="str">
        <f>"Assumptions - "&amp;G1950</f>
        <v>Assumptions - Fixed secondary PPE:</v>
      </c>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1:116" x14ac:dyDescent="0.4">
      <c r="B1952" t="str">
        <f>E1952</f>
        <v>1952 FAPPE-F</v>
      </c>
      <c r="D1952" t="s">
        <v>425</v>
      </c>
      <c r="E1952" s="8" t="str">
        <f t="shared" si="3326"/>
        <v>1952 FAPPE-F</v>
      </c>
      <c r="G1952" s="145" t="s">
        <v>206</v>
      </c>
      <c r="H1952" s="57">
        <v>5</v>
      </c>
      <c r="S1952" s="72"/>
      <c r="T1952" s="72"/>
      <c r="U1952" s="72"/>
      <c r="V1952" s="72"/>
      <c r="W1952" s="72"/>
      <c r="X1952" s="72"/>
      <c r="Y1952" s="72"/>
      <c r="Z1952" s="72"/>
      <c r="AA1952" s="72"/>
      <c r="AB1952" s="72"/>
      <c r="AC1952" s="72"/>
      <c r="AD1952" s="72"/>
      <c r="AE1952" s="72"/>
      <c r="AF1952" s="72"/>
      <c r="AG1952" s="72"/>
      <c r="AH1952" s="72"/>
      <c r="AI1952" s="72"/>
      <c r="AJ1952" s="72"/>
      <c r="AK1952" s="72"/>
      <c r="AL1952" s="72"/>
      <c r="AM1952" s="72"/>
      <c r="AN1952" s="72"/>
      <c r="AO1952" s="72"/>
      <c r="AP1952" s="72"/>
      <c r="AQ1952" s="72"/>
      <c r="AR1952" s="72"/>
      <c r="AS1952" s="72"/>
      <c r="AT1952" s="72"/>
      <c r="AU1952" s="72"/>
      <c r="AV1952" s="72"/>
      <c r="AW1952" s="72"/>
      <c r="AX1952" s="72"/>
      <c r="AY1952" s="72"/>
      <c r="AZ1952" s="72"/>
      <c r="BA1952" s="72"/>
      <c r="BB1952" s="72"/>
      <c r="BC1952" s="72"/>
      <c r="BD1952" s="72"/>
      <c r="BE1952" s="72"/>
      <c r="BF1952" s="72"/>
      <c r="BG1952" s="72"/>
      <c r="BH1952" s="72"/>
      <c r="BI1952" s="72"/>
      <c r="BJ1952" s="72"/>
      <c r="BK1952" s="72"/>
      <c r="BL1952" s="72"/>
      <c r="BM1952" s="72"/>
      <c r="BN1952" s="72"/>
      <c r="BO1952" s="72"/>
      <c r="BP1952" s="72"/>
      <c r="BQ1952" s="72"/>
      <c r="BR1952" s="72"/>
      <c r="BS1952" s="72"/>
      <c r="BT1952" s="72"/>
      <c r="BU1952" s="72"/>
      <c r="BV1952" s="72"/>
      <c r="BW1952" s="72"/>
      <c r="BX1952" s="72"/>
      <c r="BY1952" s="72"/>
      <c r="BZ1952" s="72"/>
      <c r="CA1952" s="72"/>
      <c r="CB1952" s="72"/>
      <c r="CC1952" s="72"/>
      <c r="CD1952" s="72"/>
      <c r="CE1952" s="72"/>
      <c r="CF1952" s="72"/>
      <c r="CG1952" s="72"/>
      <c r="CH1952" s="72"/>
      <c r="CI1952" s="72"/>
      <c r="CJ1952" s="72"/>
      <c r="CK1952" s="72"/>
      <c r="CL1952" s="72"/>
      <c r="CO1952" s="72"/>
      <c r="CP1952" s="72"/>
      <c r="CQ1952" s="72"/>
      <c r="CR1952" s="72"/>
      <c r="CS1952" s="72"/>
      <c r="CT1952" s="72"/>
      <c r="CU1952" s="72"/>
      <c r="CV1952" s="72"/>
      <c r="CW1952" s="72"/>
      <c r="CX1952" s="72"/>
      <c r="CY1952" s="72"/>
      <c r="CZ1952" s="72"/>
      <c r="DA1952" s="72"/>
      <c r="DB1952" s="72"/>
      <c r="DC1952" s="72"/>
      <c r="DD1952" s="72"/>
      <c r="DE1952" s="72"/>
      <c r="DF1952" s="72"/>
      <c r="DG1952" s="72"/>
      <c r="DH1952" s="72"/>
      <c r="DI1952" s="72"/>
      <c r="DJ1952" s="72"/>
      <c r="DK1952" s="72"/>
      <c r="DL1952" s="72"/>
    </row>
    <row r="1953" spans="2:116" x14ac:dyDescent="0.4">
      <c r="B1953" t="str">
        <f>E1953</f>
        <v>1953 FAPPE-F</v>
      </c>
      <c r="D1953" t="s">
        <v>425</v>
      </c>
      <c r="E1953" s="8" t="str">
        <f t="shared" si="3326"/>
        <v>1953 FAPPE-F</v>
      </c>
      <c r="G1953" s="145" t="s">
        <v>207</v>
      </c>
      <c r="H1953" s="57">
        <v>3</v>
      </c>
      <c r="S1953" s="72"/>
      <c r="T1953" s="72"/>
      <c r="U1953" s="72"/>
      <c r="V1953" s="72"/>
      <c r="W1953" s="72"/>
      <c r="X1953" s="72"/>
      <c r="Y1953" s="72"/>
      <c r="Z1953" s="72"/>
      <c r="AA1953" s="72"/>
      <c r="AB1953" s="72"/>
      <c r="AC1953" s="72"/>
      <c r="AD1953" s="72"/>
      <c r="AE1953" s="72"/>
      <c r="AF1953" s="72"/>
      <c r="AG1953" s="72"/>
      <c r="AH1953" s="72"/>
      <c r="AI1953" s="72"/>
      <c r="AJ1953" s="72"/>
      <c r="AK1953" s="72"/>
      <c r="AL1953" s="72"/>
      <c r="AM1953" s="72"/>
      <c r="AN1953" s="72"/>
      <c r="AO1953" s="72"/>
      <c r="AP1953" s="72"/>
      <c r="AQ1953" s="72"/>
      <c r="AR1953" s="72"/>
      <c r="AS1953" s="72"/>
      <c r="AT1953" s="72"/>
      <c r="AU1953" s="72"/>
      <c r="AV1953" s="72"/>
      <c r="AW1953" s="72"/>
      <c r="AX1953" s="72"/>
      <c r="AY1953" s="72"/>
      <c r="AZ1953" s="72"/>
      <c r="BA1953" s="72"/>
      <c r="BB1953" s="72"/>
      <c r="BC1953" s="72"/>
      <c r="BD1953" s="72"/>
      <c r="BE1953" s="72"/>
      <c r="BF1953" s="72"/>
      <c r="BG1953" s="72"/>
      <c r="BH1953" s="72"/>
      <c r="BI1953" s="72"/>
      <c r="BJ1953" s="72"/>
      <c r="BK1953" s="72"/>
      <c r="BL1953" s="72"/>
      <c r="BM1953" s="72"/>
      <c r="BN1953" s="72"/>
      <c r="BO1953" s="72"/>
      <c r="BP1953" s="72"/>
      <c r="BQ1953" s="72"/>
      <c r="BR1953" s="72"/>
      <c r="BS1953" s="72"/>
      <c r="BT1953" s="72"/>
      <c r="BU1953" s="72"/>
      <c r="BV1953" s="72"/>
      <c r="BW1953" s="72"/>
      <c r="BX1953" s="72"/>
      <c r="BY1953" s="72"/>
      <c r="BZ1953" s="72"/>
      <c r="CA1953" s="72"/>
      <c r="CB1953" s="72"/>
      <c r="CC1953" s="72"/>
      <c r="CD1953" s="72"/>
      <c r="CE1953" s="72"/>
      <c r="CF1953" s="72"/>
      <c r="CG1953" s="72"/>
      <c r="CH1953" s="72"/>
      <c r="CI1953" s="72"/>
      <c r="CJ1953" s="72"/>
      <c r="CK1953" s="72"/>
      <c r="CL1953" s="72"/>
      <c r="CO1953" s="72"/>
      <c r="CP1953" s="72"/>
      <c r="CQ1953" s="72"/>
      <c r="CR1953" s="72"/>
      <c r="CS1953" s="72"/>
      <c r="CT1953" s="72"/>
      <c r="CU1953" s="72"/>
      <c r="CV1953" s="72"/>
      <c r="CW1953" s="72"/>
      <c r="CX1953" s="72"/>
      <c r="CY1953" s="72"/>
      <c r="CZ1953" s="72"/>
      <c r="DA1953" s="72"/>
      <c r="DB1953" s="72"/>
      <c r="DC1953" s="72"/>
      <c r="DD1953" s="72"/>
      <c r="DE1953" s="72"/>
      <c r="DF1953" s="72"/>
      <c r="DG1953" s="72"/>
      <c r="DH1953" s="72"/>
      <c r="DI1953" s="72"/>
      <c r="DJ1953" s="72"/>
      <c r="DK1953" s="72"/>
      <c r="DL1953" s="72"/>
    </row>
    <row r="1954" spans="2:116" x14ac:dyDescent="0.4">
      <c r="D1954" t="s">
        <v>425</v>
      </c>
      <c r="E1954" s="8" t="str">
        <f t="shared" si="3326"/>
        <v>1954 FAPPE-F</v>
      </c>
      <c r="S1954" s="72"/>
      <c r="T1954" s="72"/>
      <c r="U1954" s="72"/>
      <c r="V1954" s="72"/>
      <c r="W1954" s="72"/>
      <c r="X1954" s="72"/>
      <c r="Y1954" s="72"/>
      <c r="Z1954" s="72"/>
      <c r="AA1954" s="72"/>
      <c r="AB1954" s="72"/>
      <c r="AC1954" s="72"/>
      <c r="AD1954" s="72"/>
      <c r="AE1954" s="72"/>
      <c r="AF1954" s="72"/>
      <c r="AG1954" s="72"/>
      <c r="AH1954" s="72"/>
      <c r="AI1954" s="72"/>
      <c r="AJ1954" s="72"/>
      <c r="AK1954" s="72"/>
      <c r="AL1954" s="72"/>
      <c r="AM1954" s="72"/>
      <c r="AN1954" s="72"/>
      <c r="AO1954" s="72"/>
      <c r="AP1954" s="72"/>
      <c r="AQ1954" s="72"/>
      <c r="AR1954" s="72"/>
      <c r="AS1954" s="72"/>
      <c r="AT1954" s="72"/>
      <c r="AU1954" s="72"/>
      <c r="AV1954" s="72"/>
      <c r="AW1954" s="72"/>
      <c r="AX1954" s="72"/>
      <c r="AY1954" s="72"/>
      <c r="AZ1954" s="72"/>
      <c r="BA1954" s="72"/>
      <c r="BB1954" s="72"/>
      <c r="BC1954" s="72"/>
      <c r="BD1954" s="72"/>
      <c r="BE1954" s="72"/>
      <c r="BF1954" s="72"/>
      <c r="BG1954" s="72"/>
      <c r="BH1954" s="72"/>
      <c r="BI1954" s="72"/>
      <c r="BJ1954" s="72"/>
      <c r="BK1954" s="72"/>
      <c r="BL1954" s="72"/>
      <c r="BM1954" s="72"/>
      <c r="BN1954" s="72"/>
      <c r="BO1954" s="72"/>
      <c r="BP1954" s="72"/>
      <c r="BQ1954" s="72"/>
      <c r="BR1954" s="72"/>
      <c r="BS1954" s="72"/>
      <c r="BT1954" s="72"/>
      <c r="BU1954" s="72"/>
      <c r="BV1954" s="72"/>
      <c r="BW1954" s="72"/>
      <c r="BX1954" s="72"/>
      <c r="BY1954" s="72"/>
      <c r="BZ1954" s="72"/>
      <c r="CA1954" s="72"/>
      <c r="CB1954" s="72"/>
      <c r="CC1954" s="72"/>
      <c r="CD1954" s="72"/>
      <c r="CE1954" s="72"/>
      <c r="CF1954" s="72"/>
      <c r="CG1954" s="72"/>
      <c r="CH1954" s="72"/>
      <c r="CI1954" s="72"/>
      <c r="CJ1954" s="72"/>
      <c r="CK1954" s="72"/>
      <c r="CL1954" s="72"/>
      <c r="CO1954" s="72"/>
      <c r="CP1954" s="72"/>
      <c r="CQ1954" s="72"/>
      <c r="CR1954" s="72"/>
      <c r="CS1954" s="72"/>
      <c r="CT1954" s="72"/>
      <c r="CU1954" s="72"/>
      <c r="CV1954" s="72"/>
      <c r="CW1954" s="72"/>
      <c r="CX1954" s="72"/>
      <c r="CY1954" s="72"/>
      <c r="CZ1954" s="72"/>
      <c r="DA1954" s="72"/>
      <c r="DB1954" s="72"/>
      <c r="DC1954" s="72"/>
      <c r="DD1954" s="72"/>
      <c r="DE1954" s="72"/>
      <c r="DF1954" s="72"/>
      <c r="DG1954" s="72"/>
      <c r="DH1954" s="72"/>
      <c r="DI1954" s="72"/>
      <c r="DJ1954" s="72"/>
      <c r="DK1954" s="72"/>
      <c r="DL1954" s="72"/>
    </row>
    <row r="1955" spans="2:116" x14ac:dyDescent="0.4">
      <c r="B1955" t="str">
        <f>E1955</f>
        <v>1955 FAPPE-F</v>
      </c>
      <c r="C1955" t="s">
        <v>235</v>
      </c>
      <c r="D1955" t="s">
        <v>425</v>
      </c>
      <c r="E1955" s="8" t="str">
        <f t="shared" si="3326"/>
        <v>1955 FAPPE-F</v>
      </c>
      <c r="G1955" s="125" t="str">
        <f>"Capital expenditures - "&amp;SUBSTITUTE(G1950,":","")</f>
        <v>Capital expenditures - Fixed secondary PPE</v>
      </c>
      <c r="I1955" s="74"/>
      <c r="J1955" s="74"/>
      <c r="K1955" s="23">
        <v>-1000</v>
      </c>
      <c r="L1955" s="23">
        <v>-2000</v>
      </c>
      <c r="M1955" s="23">
        <v>-4000</v>
      </c>
      <c r="N1955" s="23">
        <v>-8000</v>
      </c>
      <c r="O1955" s="23">
        <v>-16000</v>
      </c>
      <c r="P1955" s="23">
        <v>-32000</v>
      </c>
      <c r="R1955" s="24"/>
      <c r="S1955" s="80" cm="1">
        <f t="array" ref="S1955">INDEX($K:$Q,ROW(),MATCH(S$3,$K$2:$Q$2,0))/12</f>
        <v>-83.333333333333329</v>
      </c>
      <c r="T1955" s="80" cm="1">
        <f t="array" ref="T1955">INDEX($K:$Q,ROW(),MATCH(T$3,$K$2:$Q$2,0))/12</f>
        <v>-83.333333333333329</v>
      </c>
      <c r="U1955" s="80" cm="1">
        <f t="array" ref="U1955">INDEX($K:$Q,ROW(),MATCH(U$3,$K$2:$Q$2,0))/12</f>
        <v>-83.333333333333329</v>
      </c>
      <c r="V1955" s="80" cm="1">
        <f t="array" ref="V1955">INDEX($K:$Q,ROW(),MATCH(V$3,$K$2:$Q$2,0))/12</f>
        <v>-83.333333333333329</v>
      </c>
      <c r="W1955" s="80" cm="1">
        <f t="array" ref="W1955">INDEX($K:$Q,ROW(),MATCH(W$3,$K$2:$Q$2,0))/12</f>
        <v>-83.333333333333329</v>
      </c>
      <c r="X1955" s="80" cm="1">
        <f t="array" ref="X1955">INDEX($K:$Q,ROW(),MATCH(X$3,$K$2:$Q$2,0))/12</f>
        <v>-83.333333333333329</v>
      </c>
      <c r="Y1955" s="80" cm="1">
        <f t="array" ref="Y1955">INDEX($K:$Q,ROW(),MATCH(Y$3,$K$2:$Q$2,0))/12</f>
        <v>-83.333333333333329</v>
      </c>
      <c r="Z1955" s="80" cm="1">
        <f t="array" ref="Z1955">INDEX($K:$Q,ROW(),MATCH(Z$3,$K$2:$Q$2,0))/12</f>
        <v>-83.333333333333329</v>
      </c>
      <c r="AA1955" s="80" cm="1">
        <f t="array" ref="AA1955">INDEX($K:$Q,ROW(),MATCH(AA$3,$K$2:$Q$2,0))/12</f>
        <v>-83.333333333333329</v>
      </c>
      <c r="AB1955" s="80" cm="1">
        <f t="array" ref="AB1955">INDEX($K:$Q,ROW(),MATCH(AB$3,$K$2:$Q$2,0))/12</f>
        <v>-83.333333333333329</v>
      </c>
      <c r="AC1955" s="80" cm="1">
        <f t="array" ref="AC1955">INDEX($K:$Q,ROW(),MATCH(AC$3,$K$2:$Q$2,0))/12</f>
        <v>-83.333333333333329</v>
      </c>
      <c r="AD1955" s="80" cm="1">
        <f t="array" ref="AD1955">INDEX($K:$Q,ROW(),MATCH(AD$3,$K$2:$Q$2,0))/12</f>
        <v>-83.333333333333329</v>
      </c>
      <c r="AE1955" s="80" cm="1">
        <f t="array" ref="AE1955">INDEX($K:$Q,ROW(),MATCH(AE$3,$K$2:$Q$2,0))/12</f>
        <v>-166.66666666666666</v>
      </c>
      <c r="AF1955" s="80" cm="1">
        <f t="array" ref="AF1955">INDEX($K:$Q,ROW(),MATCH(AF$3,$K$2:$Q$2,0))/12</f>
        <v>-166.66666666666666</v>
      </c>
      <c r="AG1955" s="80" cm="1">
        <f t="array" ref="AG1955">INDEX($K:$Q,ROW(),MATCH(AG$3,$K$2:$Q$2,0))/12</f>
        <v>-166.66666666666666</v>
      </c>
      <c r="AH1955" s="80" cm="1">
        <f t="array" ref="AH1955">INDEX($K:$Q,ROW(),MATCH(AH$3,$K$2:$Q$2,0))/12</f>
        <v>-166.66666666666666</v>
      </c>
      <c r="AI1955" s="80" cm="1">
        <f t="array" ref="AI1955">INDEX($K:$Q,ROW(),MATCH(AI$3,$K$2:$Q$2,0))/12</f>
        <v>-166.66666666666666</v>
      </c>
      <c r="AJ1955" s="80" cm="1">
        <f t="array" ref="AJ1955">INDEX($K:$Q,ROW(),MATCH(AJ$3,$K$2:$Q$2,0))/12</f>
        <v>-166.66666666666666</v>
      </c>
      <c r="AK1955" s="80" cm="1">
        <f t="array" ref="AK1955">INDEX($K:$Q,ROW(),MATCH(AK$3,$K$2:$Q$2,0))/12</f>
        <v>-166.66666666666666</v>
      </c>
      <c r="AL1955" s="80" cm="1">
        <f t="array" ref="AL1955">INDEX($K:$Q,ROW(),MATCH(AL$3,$K$2:$Q$2,0))/12</f>
        <v>-166.66666666666666</v>
      </c>
      <c r="AM1955" s="80" cm="1">
        <f t="array" ref="AM1955">INDEX($K:$Q,ROW(),MATCH(AM$3,$K$2:$Q$2,0))/12</f>
        <v>-166.66666666666666</v>
      </c>
      <c r="AN1955" s="80" cm="1">
        <f t="array" ref="AN1955">INDEX($K:$Q,ROW(),MATCH(AN$3,$K$2:$Q$2,0))/12</f>
        <v>-166.66666666666666</v>
      </c>
      <c r="AO1955" s="80" cm="1">
        <f t="array" ref="AO1955">INDEX($K:$Q,ROW(),MATCH(AO$3,$K$2:$Q$2,0))/12</f>
        <v>-166.66666666666666</v>
      </c>
      <c r="AP1955" s="80" cm="1">
        <f t="array" ref="AP1955">INDEX($K:$Q,ROW(),MATCH(AP$3,$K$2:$Q$2,0))/12</f>
        <v>-166.66666666666666</v>
      </c>
      <c r="AQ1955" s="80" cm="1">
        <f t="array" ref="AQ1955">INDEX($K:$Q,ROW(),MATCH(AQ$3,$K$2:$Q$2,0))/12</f>
        <v>-333.33333333333331</v>
      </c>
      <c r="AR1955" s="80" cm="1">
        <f t="array" ref="AR1955">INDEX($K:$Q,ROW(),MATCH(AR$3,$K$2:$Q$2,0))/12</f>
        <v>-333.33333333333331</v>
      </c>
      <c r="AS1955" s="80" cm="1">
        <f t="array" ref="AS1955">INDEX($K:$Q,ROW(),MATCH(AS$3,$K$2:$Q$2,0))/12</f>
        <v>-333.33333333333331</v>
      </c>
      <c r="AT1955" s="80" cm="1">
        <f t="array" ref="AT1955">INDEX($K:$Q,ROW(),MATCH(AT$3,$K$2:$Q$2,0))/12</f>
        <v>-333.33333333333331</v>
      </c>
      <c r="AU1955" s="80" cm="1">
        <f t="array" ref="AU1955">INDEX($K:$Q,ROW(),MATCH(AU$3,$K$2:$Q$2,0))/12</f>
        <v>-333.33333333333331</v>
      </c>
      <c r="AV1955" s="80" cm="1">
        <f t="array" ref="AV1955">INDEX($K:$Q,ROW(),MATCH(AV$3,$K$2:$Q$2,0))/12</f>
        <v>-333.33333333333331</v>
      </c>
      <c r="AW1955" s="80" cm="1">
        <f t="array" ref="AW1955">INDEX($K:$Q,ROW(),MATCH(AW$3,$K$2:$Q$2,0))/12</f>
        <v>-333.33333333333331</v>
      </c>
      <c r="AX1955" s="80" cm="1">
        <f t="array" ref="AX1955">INDEX($K:$Q,ROW(),MATCH(AX$3,$K$2:$Q$2,0))/12</f>
        <v>-333.33333333333331</v>
      </c>
      <c r="AY1955" s="80" cm="1">
        <f t="array" ref="AY1955">INDEX($K:$Q,ROW(),MATCH(AY$3,$K$2:$Q$2,0))/12</f>
        <v>-333.33333333333331</v>
      </c>
      <c r="AZ1955" s="80" cm="1">
        <f t="array" ref="AZ1955">INDEX($K:$Q,ROW(),MATCH(AZ$3,$K$2:$Q$2,0))/12</f>
        <v>-333.33333333333331</v>
      </c>
      <c r="BA1955" s="80" cm="1">
        <f t="array" ref="BA1955">INDEX($K:$Q,ROW(),MATCH(BA$3,$K$2:$Q$2,0))/12</f>
        <v>-333.33333333333331</v>
      </c>
      <c r="BB1955" s="80" cm="1">
        <f t="array" ref="BB1955">INDEX($K:$Q,ROW(),MATCH(BB$3,$K$2:$Q$2,0))/12</f>
        <v>-333.33333333333331</v>
      </c>
      <c r="BC1955" s="80" cm="1">
        <f t="array" ref="BC1955">INDEX($K:$Q,ROW(),MATCH(BC$3,$K$2:$Q$2,0))/12</f>
        <v>-666.66666666666663</v>
      </c>
      <c r="BD1955" s="80" cm="1">
        <f t="array" ref="BD1955">INDEX($K:$Q,ROW(),MATCH(BD$3,$K$2:$Q$2,0))/12</f>
        <v>-666.66666666666663</v>
      </c>
      <c r="BE1955" s="80" cm="1">
        <f t="array" ref="BE1955">INDEX($K:$Q,ROW(),MATCH(BE$3,$K$2:$Q$2,0))/12</f>
        <v>-666.66666666666663</v>
      </c>
      <c r="BF1955" s="80" cm="1">
        <f t="array" ref="BF1955">INDEX($K:$Q,ROW(),MATCH(BF$3,$K$2:$Q$2,0))/12</f>
        <v>-666.66666666666663</v>
      </c>
      <c r="BG1955" s="80" cm="1">
        <f t="array" ref="BG1955">INDEX($K:$Q,ROW(),MATCH(BG$3,$K$2:$Q$2,0))/12</f>
        <v>-666.66666666666663</v>
      </c>
      <c r="BH1955" s="80" cm="1">
        <f t="array" ref="BH1955">INDEX($K:$Q,ROW(),MATCH(BH$3,$K$2:$Q$2,0))/12</f>
        <v>-666.66666666666663</v>
      </c>
      <c r="BI1955" s="80" cm="1">
        <f t="array" ref="BI1955">INDEX($K:$Q,ROW(),MATCH(BI$3,$K$2:$Q$2,0))/12</f>
        <v>-666.66666666666663</v>
      </c>
      <c r="BJ1955" s="80" cm="1">
        <f t="array" ref="BJ1955">INDEX($K:$Q,ROW(),MATCH(BJ$3,$K$2:$Q$2,0))/12</f>
        <v>-666.66666666666663</v>
      </c>
      <c r="BK1955" s="80" cm="1">
        <f t="array" ref="BK1955">INDEX($K:$Q,ROW(),MATCH(BK$3,$K$2:$Q$2,0))/12</f>
        <v>-666.66666666666663</v>
      </c>
      <c r="BL1955" s="80" cm="1">
        <f t="array" ref="BL1955">INDEX($K:$Q,ROW(),MATCH(BL$3,$K$2:$Q$2,0))/12</f>
        <v>-666.66666666666663</v>
      </c>
      <c r="BM1955" s="80" cm="1">
        <f t="array" ref="BM1955">INDEX($K:$Q,ROW(),MATCH(BM$3,$K$2:$Q$2,0))/12</f>
        <v>-666.66666666666663</v>
      </c>
      <c r="BN1955" s="80" cm="1">
        <f t="array" ref="BN1955">INDEX($K:$Q,ROW(),MATCH(BN$3,$K$2:$Q$2,0))/12</f>
        <v>-666.66666666666663</v>
      </c>
      <c r="BO1955" s="80" cm="1">
        <f t="array" ref="BO1955">INDEX($K:$Q,ROW(),MATCH(BO$3,$K$2:$Q$2,0))/12</f>
        <v>-1333.3333333333333</v>
      </c>
      <c r="BP1955" s="80" cm="1">
        <f t="array" ref="BP1955">INDEX($K:$Q,ROW(),MATCH(BP$3,$K$2:$Q$2,0))/12</f>
        <v>-1333.3333333333333</v>
      </c>
      <c r="BQ1955" s="80" cm="1">
        <f t="array" ref="BQ1955">INDEX($K:$Q,ROW(),MATCH(BQ$3,$K$2:$Q$2,0))/12</f>
        <v>-1333.3333333333333</v>
      </c>
      <c r="BR1955" s="80" cm="1">
        <f t="array" ref="BR1955">INDEX($K:$Q,ROW(),MATCH(BR$3,$K$2:$Q$2,0))/12</f>
        <v>-1333.3333333333333</v>
      </c>
      <c r="BS1955" s="80" cm="1">
        <f t="array" ref="BS1955">INDEX($K:$Q,ROW(),MATCH(BS$3,$K$2:$Q$2,0))/12</f>
        <v>-1333.3333333333333</v>
      </c>
      <c r="BT1955" s="80" cm="1">
        <f t="array" ref="BT1955">INDEX($K:$Q,ROW(),MATCH(BT$3,$K$2:$Q$2,0))/12</f>
        <v>-1333.3333333333333</v>
      </c>
      <c r="BU1955" s="80" cm="1">
        <f t="array" ref="BU1955">INDEX($K:$Q,ROW(),MATCH(BU$3,$K$2:$Q$2,0))/12</f>
        <v>-1333.3333333333333</v>
      </c>
      <c r="BV1955" s="80" cm="1">
        <f t="array" ref="BV1955">INDEX($K:$Q,ROW(),MATCH(BV$3,$K$2:$Q$2,0))/12</f>
        <v>-1333.3333333333333</v>
      </c>
      <c r="BW1955" s="80" cm="1">
        <f t="array" ref="BW1955">INDEX($K:$Q,ROW(),MATCH(BW$3,$K$2:$Q$2,0))/12</f>
        <v>-1333.3333333333333</v>
      </c>
      <c r="BX1955" s="80" cm="1">
        <f t="array" ref="BX1955">INDEX($K:$Q,ROW(),MATCH(BX$3,$K$2:$Q$2,0))/12</f>
        <v>-1333.3333333333333</v>
      </c>
      <c r="BY1955" s="80" cm="1">
        <f t="array" ref="BY1955">INDEX($K:$Q,ROW(),MATCH(BY$3,$K$2:$Q$2,0))/12</f>
        <v>-1333.3333333333333</v>
      </c>
      <c r="BZ1955" s="80" cm="1">
        <f t="array" ref="BZ1955">INDEX($K:$Q,ROW(),MATCH(BZ$3,$K$2:$Q$2,0))/12</f>
        <v>-1333.3333333333333</v>
      </c>
      <c r="CA1955" s="80" cm="1">
        <f t="array" ref="CA1955">INDEX($K:$Q,ROW(),MATCH(CA$3,$K$2:$Q$2,0))/12</f>
        <v>-2666.6666666666665</v>
      </c>
      <c r="CB1955" s="80" cm="1">
        <f t="array" ref="CB1955">INDEX($K:$Q,ROW(),MATCH(CB$3,$K$2:$Q$2,0))/12</f>
        <v>-2666.6666666666665</v>
      </c>
      <c r="CC1955" s="80" cm="1">
        <f t="array" ref="CC1955">INDEX($K:$Q,ROW(),MATCH(CC$3,$K$2:$Q$2,0))/12</f>
        <v>-2666.6666666666665</v>
      </c>
      <c r="CD1955" s="80" cm="1">
        <f t="array" ref="CD1955">INDEX($K:$Q,ROW(),MATCH(CD$3,$K$2:$Q$2,0))/12</f>
        <v>-2666.6666666666665</v>
      </c>
      <c r="CE1955" s="80" cm="1">
        <f t="array" ref="CE1955">INDEX($K:$Q,ROW(),MATCH(CE$3,$K$2:$Q$2,0))/12</f>
        <v>-2666.6666666666665</v>
      </c>
      <c r="CF1955" s="80" cm="1">
        <f t="array" ref="CF1955">INDEX($K:$Q,ROW(),MATCH(CF$3,$K$2:$Q$2,0))/12</f>
        <v>-2666.6666666666665</v>
      </c>
      <c r="CG1955" s="80" cm="1">
        <f t="array" ref="CG1955">INDEX($K:$Q,ROW(),MATCH(CG$3,$K$2:$Q$2,0))/12</f>
        <v>-2666.6666666666665</v>
      </c>
      <c r="CH1955" s="80" cm="1">
        <f t="array" ref="CH1955">INDEX($K:$Q,ROW(),MATCH(CH$3,$K$2:$Q$2,0))/12</f>
        <v>-2666.6666666666665</v>
      </c>
      <c r="CI1955" s="80" cm="1">
        <f t="array" ref="CI1955">INDEX($K:$Q,ROW(),MATCH(CI$3,$K$2:$Q$2,0))/12</f>
        <v>-2666.6666666666665</v>
      </c>
      <c r="CJ1955" s="80" cm="1">
        <f t="array" ref="CJ1955">INDEX($K:$Q,ROW(),MATCH(CJ$3,$K$2:$Q$2,0))/12</f>
        <v>-2666.6666666666665</v>
      </c>
      <c r="CK1955" s="80" cm="1">
        <f t="array" ref="CK1955">INDEX($K:$Q,ROW(),MATCH(CK$3,$K$2:$Q$2,0))/12</f>
        <v>-2666.6666666666665</v>
      </c>
      <c r="CL1955" s="80" cm="1">
        <f t="array" ref="CL1955">INDEX($K:$Q,ROW(),MATCH(CL$3,$K$2:$Q$2,0))/12</f>
        <v>-2666.6666666666665</v>
      </c>
      <c r="CN1955" s="74"/>
      <c r="CO1955" s="80" t="e" cm="1">
        <f t="array" ref="CO1955">INDEX($K:$Q,ROW(),MATCH(CO$3,$K$2:$Q$2,0))/CO$5</f>
        <v>#N/A</v>
      </c>
      <c r="CP1955" s="80" t="e" cm="1">
        <f t="array" ref="CP1955">INDEX($K:$Q,ROW(),MATCH(CP$3,$K$2:$Q$2,0))/CP$5</f>
        <v>#N/A</v>
      </c>
      <c r="CQ1955" s="80" t="e" cm="1">
        <f t="array" ref="CQ1955">INDEX($K:$Q,ROW(),MATCH(CQ$3,$K$2:$Q$2,0))/CQ$5</f>
        <v>#N/A</v>
      </c>
      <c r="CR1955" s="80" t="e" cm="1">
        <f t="array" ref="CR1955">INDEX($K:$Q,ROW(),MATCH(CR$3,$K$2:$Q$2,0))/CR$5</f>
        <v>#N/A</v>
      </c>
      <c r="CS1955" s="80" t="e" cm="1">
        <f t="array" ref="CS1955">INDEX($K:$Q,ROW(),MATCH(CS$3,$K$2:$Q$2,0))/CS$5</f>
        <v>#N/A</v>
      </c>
      <c r="CT1955" s="80" t="e" cm="1">
        <f t="array" ref="CT1955">INDEX($K:$Q,ROW(),MATCH(CT$3,$K$2:$Q$2,0))/CT$5</f>
        <v>#N/A</v>
      </c>
      <c r="CU1955" s="80" t="e" cm="1">
        <f t="array" ref="CU1955">INDEX($K:$Q,ROW(),MATCH(CU$3,$K$2:$Q$2,0))/CU$5</f>
        <v>#N/A</v>
      </c>
      <c r="CV1955" s="80" t="e" cm="1">
        <f t="array" ref="CV1955">INDEX($K:$Q,ROW(),MATCH(CV$3,$K$2:$Q$2,0))/CV$5</f>
        <v>#N/A</v>
      </c>
      <c r="CW1955" s="80" t="e" cm="1">
        <f t="array" ref="CW1955">INDEX($K:$Q,ROW(),MATCH(CW$3,$K$2:$Q$2,0))/CW$5</f>
        <v>#N/A</v>
      </c>
      <c r="CX1955" s="80" t="e" cm="1">
        <f t="array" ref="CX1955">INDEX($K:$Q,ROW(),MATCH(CX$3,$K$2:$Q$2,0))/CX$5</f>
        <v>#N/A</v>
      </c>
      <c r="CY1955" s="80" t="e" cm="1">
        <f t="array" ref="CY1955">INDEX($K:$Q,ROW(),MATCH(CY$3,$K$2:$Q$2,0))/CL$5</f>
        <v>#N/A</v>
      </c>
      <c r="CZ1955" s="80" t="e" cm="1">
        <f t="array" ref="CZ1955">INDEX($K:$Q,ROW(),MATCH(CZ$3,$K$2:$Q$2,0))/CZ$5</f>
        <v>#N/A</v>
      </c>
      <c r="DA1955" s="80" t="e" cm="1">
        <f t="array" ref="DA1955">INDEX($K:$Q,ROW(),MATCH(DA$3,$K$2:$Q$2,0))/DA$5</f>
        <v>#N/A</v>
      </c>
      <c r="DB1955" s="80" t="e" cm="1">
        <f t="array" ref="DB1955">INDEX($K:$Q,ROW(),MATCH(DB$3,$K$2:$Q$2,0))/DB$5</f>
        <v>#N/A</v>
      </c>
      <c r="DC1955" s="80" t="e" cm="1">
        <f t="array" ref="DC1955">INDEX($K:$Q,ROW(),MATCH(DC$3,$K$2:$Q$2,0))/DC$5</f>
        <v>#N/A</v>
      </c>
      <c r="DD1955" s="80" t="e" cm="1">
        <f t="array" ref="DD1955">INDEX($K:$Q,ROW(),MATCH(DD$3,$K$2:$Q$2,0))/DD$5</f>
        <v>#N/A</v>
      </c>
      <c r="DE1955" s="80" t="e" cm="1">
        <f t="array" ref="DE1955">INDEX($K:$Q,ROW(),MATCH(DE$3,$K$2:$Q$2,0))/DE$5</f>
        <v>#N/A</v>
      </c>
      <c r="DF1955" s="80" t="e" cm="1">
        <f t="array" ref="DF1955">INDEX($K:$Q,ROW(),MATCH(DF$3,$K$2:$Q$2,0))/DF$5</f>
        <v>#N/A</v>
      </c>
      <c r="DG1955" s="80" t="e" cm="1">
        <f t="array" ref="DG1955">INDEX($K:$Q,ROW(),MATCH(DG$3,$K$2:$Q$2,0))/DG$5</f>
        <v>#N/A</v>
      </c>
      <c r="DH1955" s="80" t="e" cm="1">
        <f t="array" ref="DH1955">INDEX($K:$Q,ROW(),MATCH(DH$3,$K$2:$Q$2,0))/DH$5</f>
        <v>#N/A</v>
      </c>
      <c r="DI1955" s="80" t="e" cm="1">
        <f t="array" ref="DI1955">INDEX($K:$Q,ROW(),MATCH(DI$3,$K$2:$Q$2,0))/DI$5</f>
        <v>#N/A</v>
      </c>
      <c r="DJ1955" s="80" t="e" cm="1">
        <f t="array" ref="DJ1955">INDEX($K:$Q,ROW(),MATCH(DJ$3,$K$2:$Q$2,0))/DJ$5</f>
        <v>#N/A</v>
      </c>
      <c r="DK1955" s="80" t="e" cm="1">
        <f t="array" ref="DK1955">INDEX($K:$Q,ROW(),MATCH(DK$3,$K$2:$Q$2,0))/DK$5</f>
        <v>#N/A</v>
      </c>
      <c r="DL1955" s="80" t="e" cm="1">
        <f t="array" ref="DL1955">INDEX($K:$Q,ROW(),MATCH(DL$3,$K$2:$Q$2,0))/DL$5</f>
        <v>#N/A</v>
      </c>
    </row>
    <row r="1956" spans="2:116" x14ac:dyDescent="0.4">
      <c r="D1956" t="s">
        <v>425</v>
      </c>
      <c r="E1956" s="8" t="str">
        <f t="shared" si="3326"/>
        <v>1956 FAPPE-F</v>
      </c>
      <c r="G1956" s="125"/>
      <c r="S1956" s="80"/>
      <c r="T1956" s="72"/>
      <c r="U1956" s="72"/>
      <c r="V1956" s="72"/>
      <c r="W1956" s="72"/>
      <c r="X1956" s="72"/>
      <c r="Y1956" s="72"/>
      <c r="Z1956" s="72"/>
      <c r="AA1956" s="72"/>
      <c r="AB1956" s="72"/>
      <c r="AC1956" s="72"/>
      <c r="AD1956" s="72"/>
      <c r="AE1956" s="72"/>
      <c r="AF1956" s="72"/>
      <c r="AG1956" s="72"/>
      <c r="AH1956" s="72"/>
      <c r="AI1956" s="72"/>
      <c r="AJ1956" s="72"/>
      <c r="AK1956" s="72"/>
      <c r="AL1956" s="72"/>
      <c r="AM1956" s="72"/>
      <c r="AN1956" s="72"/>
      <c r="AO1956" s="72"/>
      <c r="AP1956" s="72"/>
      <c r="AQ1956" s="72"/>
      <c r="AR1956" s="72"/>
      <c r="AS1956" s="72"/>
      <c r="AT1956" s="72"/>
      <c r="AU1956" s="72"/>
      <c r="AV1956" s="72"/>
      <c r="AW1956" s="72"/>
      <c r="AX1956" s="72"/>
      <c r="AY1956" s="72"/>
      <c r="AZ1956" s="72"/>
      <c r="BA1956" s="72"/>
      <c r="BB1956" s="72"/>
      <c r="BC1956" s="72"/>
      <c r="BD1956" s="72"/>
      <c r="BE1956" s="72"/>
      <c r="BF1956" s="72"/>
      <c r="BG1956" s="72"/>
      <c r="BH1956" s="72"/>
      <c r="BI1956" s="72"/>
      <c r="BJ1956" s="72"/>
      <c r="BK1956" s="72"/>
      <c r="BL1956" s="72"/>
      <c r="BM1956" s="72"/>
      <c r="BN1956" s="72"/>
      <c r="BO1956" s="72"/>
      <c r="BP1956" s="72"/>
      <c r="BQ1956" s="72"/>
      <c r="BR1956" s="72"/>
      <c r="BS1956" s="72"/>
      <c r="BT1956" s="72"/>
      <c r="BU1956" s="72"/>
      <c r="BV1956" s="72"/>
      <c r="BW1956" s="72"/>
      <c r="BX1956" s="72"/>
      <c r="BY1956" s="72"/>
      <c r="BZ1956" s="72"/>
      <c r="CA1956" s="72"/>
      <c r="CB1956" s="72"/>
      <c r="CC1956" s="72"/>
      <c r="CD1956" s="72"/>
      <c r="CE1956" s="72"/>
      <c r="CF1956" s="72"/>
      <c r="CG1956" s="72"/>
      <c r="CH1956" s="72"/>
      <c r="CI1956" s="72"/>
      <c r="CJ1956" s="72"/>
      <c r="CK1956" s="72"/>
      <c r="CL1956" s="72"/>
      <c r="CO1956" s="72"/>
      <c r="CP1956" s="72"/>
      <c r="CQ1956" s="72"/>
      <c r="CR1956" s="72"/>
      <c r="CS1956" s="72"/>
      <c r="CT1956" s="72"/>
      <c r="CU1956" s="72"/>
      <c r="CV1956" s="72"/>
      <c r="CW1956" s="72"/>
      <c r="CX1956" s="72"/>
      <c r="CY1956" s="72"/>
      <c r="CZ1956" s="72"/>
      <c r="DA1956" s="72"/>
      <c r="DB1956" s="72"/>
      <c r="DC1956" s="72"/>
      <c r="DD1956" s="72"/>
      <c r="DE1956" s="72"/>
      <c r="DF1956" s="72"/>
      <c r="DG1956" s="72"/>
      <c r="DH1956" s="72"/>
      <c r="DI1956" s="72"/>
      <c r="DJ1956" s="72"/>
      <c r="DK1956" s="72"/>
      <c r="DL1956" s="72"/>
    </row>
    <row r="1957" spans="2:116" x14ac:dyDescent="0.4">
      <c r="D1957" t="s">
        <v>425</v>
      </c>
      <c r="E1957" s="8" t="str">
        <f t="shared" si="3326"/>
        <v>1957 FAPPE-F</v>
      </c>
      <c r="G1957" s="95" t="s">
        <v>204</v>
      </c>
      <c r="H1957" s="12"/>
      <c r="S1957" s="72"/>
      <c r="T1957" s="72"/>
      <c r="U1957" s="72"/>
      <c r="V1957" s="72"/>
      <c r="W1957" s="72"/>
      <c r="X1957" s="72"/>
      <c r="Y1957" s="72"/>
      <c r="Z1957" s="72"/>
      <c r="AA1957" s="72"/>
      <c r="AB1957" s="72"/>
      <c r="AC1957" s="72"/>
      <c r="AD1957" s="72"/>
      <c r="AE1957" s="72"/>
      <c r="AF1957" s="72"/>
      <c r="AG1957" s="72"/>
      <c r="AH1957" s="72"/>
      <c r="AI1957" s="72"/>
      <c r="AJ1957" s="72"/>
      <c r="AK1957" s="72"/>
      <c r="AL1957" s="72"/>
      <c r="AM1957" s="72"/>
      <c r="AN1957" s="72"/>
      <c r="AO1957" s="72"/>
      <c r="AP1957" s="72"/>
      <c r="AQ1957" s="72"/>
      <c r="AR1957" s="72"/>
      <c r="AS1957" s="72"/>
      <c r="AT1957" s="72"/>
      <c r="AU1957" s="72"/>
      <c r="AV1957" s="72"/>
      <c r="AW1957" s="72"/>
      <c r="AX1957" s="72"/>
      <c r="AY1957" s="72"/>
      <c r="AZ1957" s="72"/>
      <c r="BA1957" s="72"/>
      <c r="BB1957" s="72"/>
      <c r="BC1957" s="72"/>
      <c r="BD1957" s="72"/>
      <c r="BE1957" s="72"/>
      <c r="BF1957" s="72"/>
      <c r="BG1957" s="72"/>
      <c r="BH1957" s="72"/>
      <c r="BI1957" s="72"/>
      <c r="BJ1957" s="72"/>
      <c r="BK1957" s="72"/>
      <c r="BL1957" s="72"/>
      <c r="BM1957" s="72"/>
      <c r="BN1957" s="72"/>
      <c r="BO1957" s="72"/>
      <c r="BP1957" s="72"/>
      <c r="BQ1957" s="72"/>
      <c r="BR1957" s="72"/>
      <c r="BS1957" s="72"/>
      <c r="BT1957" s="72"/>
      <c r="BU1957" s="72"/>
      <c r="BV1957" s="72"/>
      <c r="BW1957" s="72"/>
      <c r="BX1957" s="72"/>
      <c r="BY1957" s="72"/>
      <c r="BZ1957" s="72"/>
      <c r="CA1957" s="72"/>
      <c r="CB1957" s="72"/>
      <c r="CC1957" s="72"/>
      <c r="CD1957" s="72"/>
      <c r="CE1957" s="72"/>
      <c r="CF1957" s="72"/>
      <c r="CG1957" s="72"/>
      <c r="CH1957" s="72"/>
      <c r="CI1957" s="72"/>
      <c r="CJ1957" s="72"/>
      <c r="CK1957" s="72"/>
      <c r="CL1957" s="72"/>
      <c r="CO1957" s="72"/>
      <c r="CP1957" s="72"/>
      <c r="CQ1957" s="72"/>
      <c r="CR1957" s="72"/>
      <c r="CS1957" s="72"/>
      <c r="CT1957" s="72"/>
      <c r="CU1957" s="72"/>
      <c r="CV1957" s="72"/>
      <c r="CW1957" s="72"/>
      <c r="CX1957" s="72"/>
      <c r="CY1957" s="72"/>
      <c r="CZ1957" s="72"/>
      <c r="DA1957" s="72"/>
      <c r="DB1957" s="72"/>
      <c r="DC1957" s="72"/>
      <c r="DD1957" s="72"/>
      <c r="DE1957" s="72"/>
      <c r="DF1957" s="72"/>
      <c r="DG1957" s="72"/>
      <c r="DH1957" s="72"/>
      <c r="DI1957" s="72"/>
      <c r="DJ1957" s="72"/>
      <c r="DK1957" s="72"/>
      <c r="DL1957" s="72"/>
    </row>
    <row r="1958" spans="2:116" x14ac:dyDescent="0.4">
      <c r="C1958" t="s">
        <v>233</v>
      </c>
      <c r="D1958" t="s">
        <v>425</v>
      </c>
      <c r="E1958" s="8" t="str">
        <f t="shared" si="3326"/>
        <v>1958 FAPPE-F</v>
      </c>
      <c r="G1958" s="158" t="str">
        <f>"Depreciation - "&amp;SUBSTITUTE(G1950,":","")</f>
        <v>Depreciation - Fixed secondary PPE</v>
      </c>
      <c r="J1958" s="80">
        <f>SUMIF($5:$5,I$2,1956:1956)</f>
        <v>0</v>
      </c>
      <c r="K1958" s="24">
        <f t="shared" ref="K1958:P1958" ca="1" si="3328">SUMIF($3:$3,K$2,1958:1958)</f>
        <v>-139.66165856103825</v>
      </c>
      <c r="L1958" s="24">
        <f t="shared" ca="1" si="3328"/>
        <v>-511.64930342364386</v>
      </c>
      <c r="M1958" s="24">
        <f t="shared" ca="1" si="3328"/>
        <v>-1275.6173201828369</v>
      </c>
      <c r="N1958" s="24">
        <f t="shared" ca="1" si="3328"/>
        <v>-2860.9263605892866</v>
      </c>
      <c r="O1958" s="24">
        <f t="shared" ca="1" si="3328"/>
        <v>-6046.4615683227339</v>
      </c>
      <c r="P1958" s="24">
        <f t="shared" ca="1" si="3328"/>
        <v>-12310.543508908444</v>
      </c>
      <c r="R1958" s="24"/>
      <c r="S1958" s="80" cm="1">
        <f t="array" aca="1" ref="S1958" ca="1">(SUM(INDEX(1953:1953,1,MAX(COLUMN($R:$R),COLUMN()-($H1952*12-1))):S1955)/($H1952*12)+IF($R1960=0,0,SUM(INDEX(1958:1958,1,MAX(COLUMN($R:$R),COLUMN()-(($H1952-$H1953)*12))):S1960)/(($H1952)*12)))</f>
        <v>-3.1073446327683616</v>
      </c>
      <c r="T1958" s="80" cm="1">
        <f t="array" aca="1" ref="T1958" ca="1">(SUM(INDEX(1953:1953,1,MAX(COLUMN($R:$R),COLUMN()-($H1952*12-1))):T1955)/($H1952*12)+IF($R1960=0,0,SUM(INDEX(1958:1958,1,MAX(COLUMN($R:$R),COLUMN()-(($H1952-$H1953)*12))):T1960)/(($H1952)*12)))</f>
        <v>-4.5724408694819498</v>
      </c>
      <c r="U1958" s="80" cm="1">
        <f t="array" aca="1" ref="U1958" ca="1">(SUM(INDEX(1953:1953,1,MAX(COLUMN($R:$R),COLUMN()-($H1952*12-1))):U1955)/($H1952*12)+IF($R1960=0,0,SUM(INDEX(1958:1958,1,MAX(COLUMN($R:$R),COLUMN()-(($H1952-$H1953)*12))):U1960)/(($H1952)*12)))</f>
        <v>-6.0623692458008529</v>
      </c>
      <c r="V1958" s="80" cm="1">
        <f t="array" aca="1" ref="V1958" ca="1">(SUM(INDEX(1953:1953,1,MAX(COLUMN($R:$R),COLUMN()-($H1952*12-1))):V1955)/($H1952*12)+IF($R1960=0,0,SUM(INDEX(1958:1958,1,MAX(COLUMN($R:$R),COLUMN()-(($H1952-$H1953)*12))):V1960)/(($H1952)*12)))</f>
        <v>-7.5775506454471948</v>
      </c>
      <c r="W1958" s="80" cm="1">
        <f t="array" aca="1" ref="W1958" ca="1">(SUM(INDEX(1953:1953,1,MAX(COLUMN($R:$R),COLUMN()-($H1952*12-1))):W1955)/($H1952*12)+IF($R1960=0,0,SUM(INDEX(1958:1958,1,MAX(COLUMN($R:$R),COLUMN()-(($H1952-$H1953)*12))):W1960)/(($H1952)*12)))</f>
        <v>-9.1184130857655088</v>
      </c>
      <c r="X1958" s="80" cm="1">
        <f t="array" aca="1" ref="X1958" ca="1">(SUM(INDEX(1953:1953,1,MAX(COLUMN($R:$R),COLUMN()-($H1952*12-1))):X1955)/($H1952*12)+IF($R1960=0,0,SUM(INDEX(1958:1958,1,MAX(COLUMN($R:$R),COLUMN()-(($H1952-$H1953)*12))):X1960)/(($H1952)*12)))</f>
        <v>-10.68539183863159</v>
      </c>
      <c r="Y1958" s="80" cm="1">
        <f t="array" aca="1" ref="Y1958" ca="1">(SUM(INDEX(1953:1953,1,MAX(COLUMN($R:$R),COLUMN()-($H1952*12-1))):Y1955)/($H1952*12)+IF($R1960=0,0,SUM(INDEX(1958:1958,1,MAX(COLUMN($R:$R),COLUMN()-(($H1952-$H1953)*12))):Y1960)/(($H1952)*12)))</f>
        <v>-12.278929553410656</v>
      </c>
      <c r="Z1958" s="80" cm="1">
        <f t="array" aca="1" ref="Z1958" ca="1">(SUM(INDEX(1953:1953,1,MAX(COLUMN($R:$R),COLUMN()-($H1952*12-1))):Z1955)/($H1952*12)+IF($R1960=0,0,SUM(INDEX(1958:1958,1,MAX(COLUMN($R:$R),COLUMN()-(($H1952-$H1953)*12))):Z1960)/(($H1952)*12)))</f>
        <v>-13.899476381999538</v>
      </c>
      <c r="AA1958" s="80" cm="1">
        <f t="array" aca="1" ref="AA1958" ca="1">(SUM(INDEX(1953:1953,1,MAX(COLUMN($R:$R),COLUMN()-($H1952*12-1))):AA1955)/($H1952*12)+IF($R1960=0,0,SUM(INDEX(1958:1958,1,MAX(COLUMN($R:$R),COLUMN()-(($H1952-$H1953)*12))):AA1960)/(($H1952)*12)))</f>
        <v>-15.547490105988231</v>
      </c>
      <c r="AB1958" s="80" cm="1">
        <f t="array" aca="1" ref="AB1958" ca="1">(SUM(INDEX(1953:1953,1,MAX(COLUMN($R:$R),COLUMN()-($H1952*12-1))):AB1955)/($H1952*12)+IF($R1960=0,0,SUM(INDEX(1958:1958,1,MAX(COLUMN($R:$R),COLUMN()-(($H1952-$H1953)*12))):AB1960)/(($H1952)*12)))</f>
        <v>-17.223436265976733</v>
      </c>
      <c r="AC1958" s="80" cm="1">
        <f t="array" aca="1" ref="AC1958" ca="1">(SUM(INDEX(1953:1953,1,MAX(COLUMN($R:$R),COLUMN()-($H1952*12-1))):AC1955)/($H1952*12)+IF($R1960=0,0,SUM(INDEX(1958:1958,1,MAX(COLUMN($R:$R),COLUMN()-(($H1952-$H1953)*12))):AC1960)/(($H1952)*12)))</f>
        <v>-18.927788293083683</v>
      </c>
      <c r="AD1958" s="80" cm="1">
        <f t="array" aca="1" ref="AD1958" ca="1">(SUM(INDEX(1953:1953,1,MAX(COLUMN($R:$R),COLUMN()-($H1952*12-1))):AD1955)/($H1952*12)+IF($R1960=0,0,SUM(INDEX(1958:1958,1,MAX(COLUMN($R:$R),COLUMN()-(($H1952-$H1953)*12))):AD1960)/(($H1952)*12)))</f>
        <v>-20.661027642683973</v>
      </c>
      <c r="AE1958" s="80" cm="1">
        <f t="array" aca="1" ref="AE1958" ca="1">(SUM(INDEX(1953:1953,1,MAX(COLUMN($R:$R),COLUMN()-($H1952*12-1))):AE1955)/($H1952*12)+IF($R1960=0,0,SUM(INDEX(1958:1958,1,MAX(COLUMN($R:$R),COLUMN()-(($H1952-$H1953)*12))):AE1960)/(($H1952)*12)))</f>
        <v>-23.836073308944155</v>
      </c>
      <c r="AF1958" s="80" cm="1">
        <f t="array" aca="1" ref="AF1958" ca="1">(SUM(INDEX(1953:1953,1,MAX(COLUMN($R:$R),COLUMN()-($H1952*12-1))):AF1955)/($H1952*12)+IF($R1960=0,0,SUM(INDEX(1958:1958,1,MAX(COLUMN($R:$R),COLUMN()-(($H1952-$H1953)*12))):AF1960)/(($H1952)*12)))</f>
        <v>-27.064933308530776</v>
      </c>
      <c r="AG1958" s="80" cm="1">
        <f t="array" aca="1" ref="AG1958" ca="1">(SUM(INDEX(1953:1953,1,MAX(COLUMN($R:$R),COLUMN()-($H1952*12-1))):AG1955)/($H1952*12)+IF($R1960=0,0,SUM(INDEX(1958:1958,1,MAX(COLUMN($R:$R),COLUMN()-(($H1952-$H1953)*12))):AG1960)/(($H1952)*12)))</f>
        <v>-30.348519748788362</v>
      </c>
      <c r="AH1958" s="80" cm="1">
        <f t="array" aca="1" ref="AH1958" ca="1">(SUM(INDEX(1953:1953,1,MAX(COLUMN($R:$R),COLUMN()-($H1952*12-1))):AH1955)/($H1952*12)+IF($R1960=0,0,SUM(INDEX(1958:1958,1,MAX(COLUMN($R:$R),COLUMN()-(($H1952-$H1953)*12))):AH1960)/(($H1952)*12)))</f>
        <v>-33.687760196507938</v>
      </c>
      <c r="AI1958" s="80" cm="1">
        <f t="array" aca="1" ref="AI1958" ca="1">(SUM(INDEX(1953:1953,1,MAX(COLUMN($R:$R),COLUMN()-($H1952*12-1))):AI1955)/($H1952*12)+IF($R1960=0,0,SUM(INDEX(1958:1958,1,MAX(COLUMN($R:$R),COLUMN()-(($H1952-$H1953)*12))):AI1960)/(($H1952)*12)))</f>
        <v>-37.083597939951581</v>
      </c>
      <c r="AJ1958" s="80" cm="1">
        <f t="array" aca="1" ref="AJ1958" ca="1">(SUM(INDEX(1953:1953,1,MAX(COLUMN($R:$R),COLUMN()-($H1952*12-1))):AJ1955)/($H1952*12)+IF($R1960=0,0,SUM(INDEX(1958:1958,1,MAX(COLUMN($R:$R),COLUMN()-(($H1952-$H1953)*12))):AJ1960)/(($H1952)*12)))</f>
        <v>-40.536992255317998</v>
      </c>
      <c r="AK1958" s="80" cm="1">
        <f t="array" aca="1" ref="AK1958" ca="1">(SUM(INDEX(1953:1953,1,MAX(COLUMN($R:$R),COLUMN()-($H1952*12-1))):AK1955)/($H1952*12)+IF($R1960=0,0,SUM(INDEX(1958:1958,1,MAX(COLUMN($R:$R),COLUMN()-(($H1952-$H1953)*12))):AK1960)/(($H1952)*12)))</f>
        <v>-44.048918677724508</v>
      </c>
      <c r="AL1958" s="80" cm="1">
        <f t="array" aca="1" ref="AL1958" ca="1">(SUM(INDEX(1953:1953,1,MAX(COLUMN($R:$R),COLUMN()-($H1952*12-1))):AL1955)/($H1952*12)+IF($R1960=0,0,SUM(INDEX(1958:1958,1,MAX(COLUMN($R:$R),COLUMN()-(($H1952-$H1953)*12))):AL1960)/(($H1952)*12)))</f>
        <v>-47.620369276781986</v>
      </c>
      <c r="AM1958" s="80" cm="1">
        <f t="array" aca="1" ref="AM1958" ca="1">(SUM(INDEX(1953:1953,1,MAX(COLUMN($R:$R),COLUMN()-($H1952*12-1))):AM1955)/($H1952*12)+IF($R1960=0,0,SUM(INDEX(1958:1958,1,MAX(COLUMN($R:$R),COLUMN()-(($H1952-$H1953)*12))):AM1960)/(($H1952)*12)))</f>
        <v>-51.252352936840431</v>
      </c>
      <c r="AN1958" s="80" cm="1">
        <f t="array" aca="1" ref="AN1958" ca="1">(SUM(INDEX(1953:1953,1,MAX(COLUMN($R:$R),COLUMN()-($H1952*12-1))):AN1955)/($H1952*12)+IF($R1960=0,0,SUM(INDEX(1958:1958,1,MAX(COLUMN($R:$R),COLUMN()-(($H1952-$H1953)*12))):AN1960)/(($H1952)*12)))</f>
        <v>-54.94589564198462</v>
      </c>
      <c r="AO1958" s="80" cm="1">
        <f t="array" aca="1" ref="AO1958" ca="1">(SUM(INDEX(1953:1953,1,MAX(COLUMN($R:$R),COLUMN()-($H1952*12-1))):AO1955)/($H1952*12)+IF($R1960=0,0,SUM(INDEX(1958:1958,1,MAX(COLUMN($R:$R),COLUMN()-(($H1952-$H1953)*12))):AO1960)/(($H1952)*12)))</f>
        <v>-58.702040765860062</v>
      </c>
      <c r="AP1958" s="80" cm="1">
        <f t="array" aca="1" ref="AP1958" ca="1">(SUM(INDEX(1953:1953,1,MAX(COLUMN($R:$R),COLUMN()-($H1952*12-1))):AP1955)/($H1952*12)+IF($R1960=0,0,SUM(INDEX(1958:1958,1,MAX(COLUMN($R:$R),COLUMN()-(($H1952-$H1953)*12))):AP1960)/(($H1952)*12)))</f>
        <v>-62.521849366411359</v>
      </c>
      <c r="AQ1958" s="80" cm="1">
        <f t="array" aca="1" ref="AQ1958" ca="1">(SUM(INDEX(1953:1953,1,MAX(COLUMN($R:$R),COLUMN()-($H1952*12-1))):AQ1955)/($H1952*12)+IF($R1960=0,0,SUM(INDEX(1958:1958,1,MAX(COLUMN($R:$R),COLUMN()-(($H1952-$H1953)*12))):AQ1960)/(($H1952)*12)))</f>
        <v>-67.536343988440933</v>
      </c>
      <c r="AR1958" s="80" cm="1">
        <f t="array" aca="1" ref="AR1958" ca="1">(SUM(INDEX(1953:1953,1,MAX(COLUMN($R:$R),COLUMN()-($H1952*12-1))):AR1955)/($H1952*12)+IF($R1960=0,0,SUM(INDEX(1958:1958,1,MAX(COLUMN($R:$R),COLUMN()-(($H1952-$H1953)*12))):AR1960)/(($H1952)*12)))</f>
        <v>-74.278078440796975</v>
      </c>
      <c r="AS1958" s="80" cm="1">
        <f t="array" aca="1" ref="AS1958" ca="1">(SUM(INDEX(1953:1953,1,MAX(COLUMN($R:$R),COLUMN()-($H1952*12-1))):AS1955)/($H1952*12)+IF($R1960=0,0,SUM(INDEX(1958:1958,1,MAX(COLUMN($R:$R),COLUMN()-(($H1952-$H1953)*12))):AS1960)/(($H1952)*12)))</f>
        <v>-81.109247439180848</v>
      </c>
      <c r="AT1958" s="80" cm="1">
        <f t="array" aca="1" ref="AT1958" ca="1">(SUM(INDEX(1953:1953,1,MAX(COLUMN($R:$R),COLUMN()-($H1952*12-1))):AT1955)/($H1952*12)+IF($R1960=0,0,SUM(INDEX(1958:1958,1,MAX(COLUMN($R:$R),COLUMN()-(($H1952-$H1953)*12))):AT1960)/(($H1952)*12)))</f>
        <v>-88.030945939633611</v>
      </c>
      <c r="AU1958" s="80" cm="1">
        <f t="array" aca="1" ref="AU1958" ca="1">(SUM(INDEX(1953:1953,1,MAX(COLUMN($R:$R),COLUMN()-($H1952*12-1))):AU1955)/($H1952*12)+IF($R1960=0,0,SUM(INDEX(1958:1958,1,MAX(COLUMN($R:$R),COLUMN()-(($H1952-$H1953)*12))):AU1960)/(($H1952)*12)))</f>
        <v>-95.044280323150886</v>
      </c>
      <c r="AV1958" s="80" cm="1">
        <f t="array" aca="1" ref="AV1958" ca="1">(SUM(INDEX(1953:1953,1,MAX(COLUMN($R:$R),COLUMN()-($H1952*12-1))):AV1955)/($H1952*12)+IF($R1960=0,0,SUM(INDEX(1958:1958,1,MAX(COLUMN($R:$R),COLUMN()-(($H1952-$H1953)*12))):AV1960)/(($H1952)*12)))</f>
        <v>-102.1503684684173</v>
      </c>
      <c r="AW1958" s="80" cm="1">
        <f t="array" aca="1" ref="AW1958" ca="1">(SUM(INDEX(1953:1953,1,MAX(COLUMN($R:$R),COLUMN()-($H1952*12-1))):AW1955)/($H1952*12)+IF($R1960=0,0,SUM(INDEX(1958:1958,1,MAX(COLUMN($R:$R),COLUMN()-(($H1952-$H1953)*12))):AW1960)/(($H1952)*12)))</f>
        <v>-109.3503398237244</v>
      </c>
      <c r="AX1958" s="80" cm="1">
        <f t="array" aca="1" ref="AX1958" ca="1">(SUM(INDEX(1953:1953,1,MAX(COLUMN($R:$R),COLUMN()-($H1952*12-1))):AX1955)/($H1952*12)+IF($R1960=0,0,SUM(INDEX(1958:1958,1,MAX(COLUMN($R:$R),COLUMN()-(($H1952-$H1953)*12))):AX1960)/(($H1952)*12)))</f>
        <v>-116.6453354780235</v>
      </c>
      <c r="AY1958" s="80" cm="1">
        <f t="array" aca="1" ref="AY1958" ca="1">(SUM(INDEX(1953:1953,1,MAX(COLUMN($R:$R),COLUMN()-($H1952*12-1))):AY1955)/($H1952*12)+IF($R1960=0,0,SUM(INDEX(1958:1958,1,MAX(COLUMN($R:$R),COLUMN()-(($H1952-$H1953)*12))):AY1960)/(($H1952)*12)))</f>
        <v>-124.03650823106345</v>
      </c>
      <c r="AZ1958" s="80" cm="1">
        <f t="array" aca="1" ref="AZ1958" ca="1">(SUM(INDEX(1953:1953,1,MAX(COLUMN($R:$R),COLUMN()-($H1952*12-1))):AZ1955)/($H1952*12)+IF($R1960=0,0,SUM(INDEX(1958:1958,1,MAX(COLUMN($R:$R),COLUMN()-(($H1952-$H1953)*12))):AZ1960)/(($H1952)*12)))</f>
        <v>-131.5250226625619</v>
      </c>
      <c r="BA1958" s="80" cm="1">
        <f t="array" aca="1" ref="BA1958" ca="1">(SUM(INDEX(1953:1953,1,MAX(COLUMN($R:$R),COLUMN()-($H1952*12-1))):BA1955)/($H1952*12)+IF($R1960=0,0,SUM(INDEX(1958:1958,1,MAX(COLUMN($R:$R),COLUMN()-(($H1952-$H1953)*12))):BA1960)/(($H1952)*12)))</f>
        <v>-139.1120552003571</v>
      </c>
      <c r="BB1958" s="80" cm="1">
        <f t="array" aca="1" ref="BB1958" ca="1">(SUM(INDEX(1953:1953,1,MAX(COLUMN($R:$R),COLUMN()-($H1952*12-1))):BB1955)/($H1952*12)+IF($R1960=0,0,SUM(INDEX(1958:1958,1,MAX(COLUMN($R:$R),COLUMN()-(($H1952-$H1953)*12))):BB1960)/(($H1952)*12)))</f>
        <v>-146.79879418748604</v>
      </c>
      <c r="BC1958" s="80" cm="1">
        <f t="array" aca="1" ref="BC1958" ca="1">(SUM(INDEX(1953:1953,1,MAX(COLUMN($R:$R),COLUMN()-($H1952*12-1))):BC1955)/($H1952*12)+IF($R1960=0,0,SUM(INDEX(1958:1958,1,MAX(COLUMN($R:$R),COLUMN()-(($H1952-$H1953)*12))):BC1960)/(($H1952)*12)))</f>
        <v>-160.2361574622567</v>
      </c>
      <c r="BD1958" s="80" cm="1">
        <f t="array" aca="1" ref="BD1958" ca="1">(SUM(INDEX(1953:1953,1,MAX(COLUMN($R:$R),COLUMN()-($H1952*12-1))):BD1955)/($H1952*12)+IF($R1960=0,0,SUM(INDEX(1958:1958,1,MAX(COLUMN($R:$R),COLUMN()-(($H1952-$H1953)*12))):BD1960)/(($H1952)*12)))</f>
        <v>-173.84745832361227</v>
      </c>
      <c r="BE1958" s="80" cm="1">
        <f t="array" aca="1" ref="BE1958" ca="1">(SUM(INDEX(1953:1953,1,MAX(COLUMN($R:$R),COLUMN()-($H1952*12-1))):BE1955)/($H1952*12)+IF($R1960=0,0,SUM(INDEX(1958:1958,1,MAX(COLUMN($R:$R),COLUMN()-(($H1952-$H1953)*12))):BE1960)/(($H1952)*12)))</f>
        <v>-187.63473275889612</v>
      </c>
      <c r="BF1958" s="80" cm="1">
        <f t="array" aca="1" ref="BF1958" ca="1">(SUM(INDEX(1953:1953,1,MAX(COLUMN($R:$R),COLUMN()-($H1952*12-1))):BF1955)/($H1952*12)+IF($R1960=0,0,SUM(INDEX(1958:1958,1,MAX(COLUMN($R:$R),COLUMN()-(($H1952-$H1953)*12))):BF1960)/(($H1952)*12)))</f>
        <v>-201.60003580426516</v>
      </c>
      <c r="BG1958" s="80" cm="1">
        <f t="array" aca="1" ref="BG1958" ca="1">(SUM(INDEX(1953:1953,1,MAX(COLUMN($R:$R),COLUMN()-($H1952*12-1))):BG1955)/($H1952*12)+IF($R1960=0,0,SUM(INDEX(1958:1958,1,MAX(COLUMN($R:$R),COLUMN()-(($H1952-$H1953)*12))):BG1960)/(($H1952)*12)))</f>
        <v>-215.74544160552659</v>
      </c>
      <c r="BH1958" s="80" cm="1">
        <f t="array" aca="1" ref="BH1958" ca="1">(SUM(INDEX(1953:1953,1,MAX(COLUMN($R:$R),COLUMN()-($H1952*12-1))):BH1955)/($H1952*12)+IF($R1960=0,0,SUM(INDEX(1958:1958,1,MAX(COLUMN($R:$R),COLUMN()-(($H1952-$H1953)*12))):BH1960)/(($H1952)*12)))</f>
        <v>-230.07304347556456</v>
      </c>
      <c r="BI1958" s="80" cm="1">
        <f t="array" aca="1" ref="BI1958" ca="1">(SUM(INDEX(1953:1953,1,MAX(COLUMN($R:$R),COLUMN()-($H1952*12-1))):BI1955)/($H1952*12)+IF($R1960=0,0,SUM(INDEX(1958:1958,1,MAX(COLUMN($R:$R),COLUMN()-(($H1952-$H1953)*12))):BI1960)/(($H1952)*12)))</f>
        <v>-244.5849539482241</v>
      </c>
      <c r="BJ1958" s="80" cm="1">
        <f t="array" aca="1" ref="BJ1958" ca="1">(SUM(INDEX(1953:1953,1,MAX(COLUMN($R:$R),COLUMN()-($H1952*12-1))):BJ1955)/($H1952*12)+IF($R1960=0,0,SUM(INDEX(1958:1958,1,MAX(COLUMN($R:$R),COLUMN()-(($H1952-$H1953)*12))):BJ1960)/(($H1952)*12)))</f>
        <v>-259.28330482851504</v>
      </c>
      <c r="BK1958" s="80" cm="1">
        <f t="array" aca="1" ref="BK1958" ca="1">(SUM(INDEX(1953:1953,1,MAX(COLUMN($R:$R),COLUMN()-($H1952*12-1))):BK1955)/($H1952*12)+IF($R1960=0,0,SUM(INDEX(1958:1958,1,MAX(COLUMN($R:$R),COLUMN()-(($H1952-$H1953)*12))):BK1960)/(($H1952)*12)))</f>
        <v>-274.17024723899641</v>
      </c>
      <c r="BL1958" s="80" cm="1">
        <f t="array" aca="1" ref="BL1958" ca="1">(SUM(INDEX(1953:1953,1,MAX(COLUMN($R:$R),COLUMN()-($H1952*12-1))):BL1955)/($H1952*12)+IF($R1960=0,0,SUM(INDEX(1958:1958,1,MAX(COLUMN($R:$R),COLUMN()-(($H1952-$H1953)*12))):BL1960)/(($H1952)*12)))</f>
        <v>-289.24795166219678</v>
      </c>
      <c r="BM1958" s="80" cm="1">
        <f t="array" aca="1" ref="BM1958" ca="1">(SUM(INDEX(1953:1953,1,MAX(COLUMN($R:$R),COLUMN()-($H1952*12-1))):BM1955)/($H1952*12)+IF($R1960=0,0,SUM(INDEX(1958:1958,1,MAX(COLUMN($R:$R),COLUMN()-(($H1952-$H1953)*12))):BM1960)/(($H1952)*12)))</f>
        <v>-304.51860797892351</v>
      </c>
      <c r="BN1958" s="80" cm="1">
        <f t="array" aca="1" ref="BN1958" ca="1">(SUM(INDEX(1953:1953,1,MAX(COLUMN($R:$R),COLUMN()-($H1952*12-1))):BN1955)/($H1952*12)+IF($R1960=0,0,SUM(INDEX(1958:1958,1,MAX(COLUMN($R:$R),COLUMN()-(($H1952-$H1953)*12))):BN1960)/(($H1952)*12)))</f>
        <v>-319.9844255023088</v>
      </c>
      <c r="BO1958" s="80" cm="1">
        <f t="array" aca="1" ref="BO1958" ca="1">(SUM(INDEX(1953:1953,1,MAX(COLUMN($R:$R),COLUMN()-($H1952*12-1))):BO1955)/($H1952*12)+IF($R1960=0,0,SUM(INDEX(1958:1958,1,MAX(COLUMN($R:$R),COLUMN()-(($H1952-$H1953)*12))):BO1960)/(($H1952)*12)))</f>
        <v>-346.94706803568556</v>
      </c>
      <c r="BP1958" s="80" cm="1">
        <f t="array" aca="1" ref="BP1958" ca="1">(SUM(INDEX(1953:1953,1,MAX(COLUMN($R:$R),COLUMN()-($H1952*12-1))):BP1955)/($H1952*12)+IF($R1960=0,0,SUM(INDEX(1958:1958,1,MAX(COLUMN($R:$R),COLUMN()-(($H1952-$H1953)*12))):BP1960)/(($H1952)*12)))</f>
        <v>-374.28171307603429</v>
      </c>
      <c r="BQ1958" s="80" cm="1">
        <f t="array" aca="1" ref="BQ1958" ca="1">(SUM(INDEX(1953:1953,1,MAX(COLUMN($R:$R),COLUMN()-($H1952*12-1))):BQ1955)/($H1952*12)+IF($R1960=0,0,SUM(INDEX(1958:1958,1,MAX(COLUMN($R:$R),COLUMN()-(($H1952-$H1953)*12))):BQ1960)/(($H1952)*12)))</f>
        <v>-401.96539049923035</v>
      </c>
      <c r="BR1958" s="80" cm="1">
        <f t="array" aca="1" ref="BR1958" ca="1">(SUM(INDEX(1953:1953,1,MAX(COLUMN($R:$R),COLUMN()-($H1952*12-1))):BR1955)/($H1952*12)+IF($R1960=0,0,SUM(INDEX(1958:1958,1,MAX(COLUMN($R:$R),COLUMN()-(($H1952-$H1953)*12))):BR1960)/(($H1952)*12)))</f>
        <v>-430.00250026860977</v>
      </c>
      <c r="BS1958" s="80" cm="1">
        <f t="array" aca="1" ref="BS1958" ca="1">(SUM(INDEX(1953:1953,1,MAX(COLUMN($R:$R),COLUMN()-($H1952*12-1))):BS1955)/($H1952*12)+IF($R1960=0,0,SUM(INDEX(1958:1958,1,MAX(COLUMN($R:$R),COLUMN()-(($H1952-$H1953)*12))):BS1960)/(($H1952)*12)))</f>
        <v>-458.39749836458111</v>
      </c>
      <c r="BT1958" s="80" cm="1">
        <f t="array" aca="1" ref="BT1958" ca="1">(SUM(INDEX(1953:1953,1,MAX(COLUMN($R:$R),COLUMN()-($H1952*12-1))):BT1955)/($H1952*12)+IF($R1960=0,0,SUM(INDEX(1958:1958,1,MAX(COLUMN($R:$R),COLUMN()-(($H1952-$H1953)*12))):BT1960)/(($H1952)*12)))</f>
        <v>-487.15489754042449</v>
      </c>
      <c r="BU1958" s="80" cm="1">
        <f t="array" aca="1" ref="BU1958" ca="1">(SUM(INDEX(1953:1953,1,MAX(COLUMN($R:$R),COLUMN()-($H1952*12-1))):BU1955)/($H1952*12)+IF($R1960=0,0,SUM(INDEX(1958:1958,1,MAX(COLUMN($R:$R),COLUMN()-(($H1952-$H1953)*12))):BU1960)/(($H1952)*12)))</f>
        <v>-516.27926808966754</v>
      </c>
      <c r="BV1958" s="80" cm="1">
        <f t="array" aca="1" ref="BV1958" ca="1">(SUM(INDEX(1953:1953,1,MAX(COLUMN($R:$R),COLUMN()-($H1952*12-1))):BV1955)/($H1952*12)+IF($R1960=0,0,SUM(INDEX(1958:1958,1,MAX(COLUMN($R:$R),COLUMN()-(($H1952-$H1953)*12))):BV1960)/(($H1952)*12)))</f>
        <v>-545.77523862524845</v>
      </c>
      <c r="BW1958" s="80" cm="1">
        <f t="array" aca="1" ref="BW1958" ca="1">(SUM(INDEX(1953:1953,1,MAX(COLUMN($R:$R),COLUMN()-($H1952*12-1))):BW1955)/($H1952*12)+IF($R1960=0,0,SUM(INDEX(1958:1958,1,MAX(COLUMN($R:$R),COLUMN()-(($H1952-$H1953)*12))):BW1960)/(($H1952)*12)))</f>
        <v>-575.64749687068172</v>
      </c>
      <c r="BX1958" s="80" cm="1">
        <f t="array" aca="1" ref="BX1958" ca="1">(SUM(INDEX(1953:1953,1,MAX(COLUMN($R:$R),COLUMN()-($H1952*12-1))):BX1955)/($H1952*12)+IF($R1960=0,0,SUM(INDEX(1958:1958,1,MAX(COLUMN($R:$R),COLUMN()-(($H1952-$H1953)*12))):BX1960)/(($H1952)*12)))</f>
        <v>-605.90079046344351</v>
      </c>
      <c r="BY1958" s="80" cm="1">
        <f t="array" aca="1" ref="BY1958" ca="1">(SUM(INDEX(1953:1953,1,MAX(COLUMN($R:$R),COLUMN()-($H1952*12-1))):BY1955)/($H1952*12)+IF($R1960=0,0,SUM(INDEX(1958:1958,1,MAX(COLUMN($R:$R),COLUMN()-(($H1952-$H1953)*12))):BY1960)/(($H1952)*12)))</f>
        <v>-636.53992777080316</v>
      </c>
      <c r="BZ1958" s="80" cm="1">
        <f t="array" aca="1" ref="BZ1958" ca="1">(SUM(INDEX(1953:1953,1,MAX(COLUMN($R:$R),COLUMN()-($H1952*12-1))):BZ1955)/($H1952*12)+IF($R1960=0,0,SUM(INDEX(1958:1958,1,MAX(COLUMN($R:$R),COLUMN()-(($H1952-$H1953)*12))):BZ1960)/(($H1952)*12)))</f>
        <v>-667.56977871832476</v>
      </c>
      <c r="CA1958" s="80" cm="1">
        <f t="array" aca="1" ref="CA1958" ca="1">(SUM(INDEX(1953:1953,1,MAX(COLUMN($R:$R),COLUMN()-($H1952*12-1))):CA1955)/($H1952*12)+IF($R1960=0,0,SUM(INDEX(1958:1958,1,MAX(COLUMN($R:$R),COLUMN()-(($H1952-$H1953)*12))):CA1960)/(($H1952)*12)))</f>
        <v>-720.18171630924303</v>
      </c>
      <c r="CB1958" s="80" cm="1">
        <f t="array" aca="1" ref="CB1958" ca="1">(SUM(INDEX(1953:1953,1,MAX(COLUMN($R:$R),COLUMN()-($H1952*12-1))):CB1955)/($H1952*12)+IF($R1960=0,0,SUM(INDEX(1958:1958,1,MAX(COLUMN($R:$R),COLUMN()-(($H1952-$H1953)*12))):CB1960)/(($H1952)*12)))</f>
        <v>-773.45762973602791</v>
      </c>
      <c r="CC1958" s="80" cm="1">
        <f t="array" aca="1" ref="CC1958" ca="1">(SUM(INDEX(1953:1953,1,MAX(COLUMN($R:$R),COLUMN()-($H1952*12-1))):CC1955)/($H1952*12)+IF($R1960=0,0,SUM(INDEX(1958:1958,1,MAX(COLUMN($R:$R),COLUMN()-(($H1952-$H1953)*12))):CC1960)/(($H1952)*12)))</f>
        <v>-827.40582473171867</v>
      </c>
      <c r="CD1958" s="80" cm="1">
        <f t="array" aca="1" ref="CD1958" ca="1">(SUM(INDEX(1953:1953,1,MAX(COLUMN($R:$R),COLUMN()-($H1952*12-1))):CD1955)/($H1952*12)+IF($R1960=0,0,SUM(INDEX(1958:1958,1,MAX(COLUMN($R:$R),COLUMN()-(($H1952-$H1953)*12))):CD1960)/(($H1952)*12)))</f>
        <v>-882.03471329622971</v>
      </c>
      <c r="CE1958" s="80" cm="1">
        <f t="array" aca="1" ref="CE1958" ca="1">(SUM(INDEX(1953:1953,1,MAX(COLUMN($R:$R),COLUMN()-($H1952*12-1))):CE1955)/($H1952*12)+IF($R1960=0,0,SUM(INDEX(1958:1958,1,MAX(COLUMN($R:$R),COLUMN()-(($H1952-$H1953)*12))):CE1960)/(($H1952)*12)))</f>
        <v>-937.35281517462454</v>
      </c>
      <c r="CF1958" s="80" cm="1">
        <f t="array" aca="1" ref="CF1958" ca="1">(SUM(INDEX(1953:1953,1,MAX(COLUMN($R:$R),COLUMN()-($H1952*12-1))):CF1955)/($H1952*12)+IF($R1960=0,0,SUM(INDEX(1958:1958,1,MAX(COLUMN($R:$R),COLUMN()-(($H1952-$H1953)*12))):CF1960)/(($H1952)*12)))</f>
        <v>-993.36875935941157</v>
      </c>
      <c r="CG1958" s="80" cm="1">
        <f t="array" aca="1" ref="CG1958" ca="1">(SUM(INDEX(1953:1953,1,MAX(COLUMN($R:$R),COLUMN()-($H1952*12-1))):CG1955)/($H1952*12)+IF($R1960=0,0,SUM(INDEX(1958:1958,1,MAX(COLUMN($R:$R),COLUMN()-(($H1952-$H1953)*12))):CG1960)/(($H1952)*12)))</f>
        <v>-1050.0912856173297</v>
      </c>
      <c r="CH1958" s="80" cm="1">
        <f t="array" aca="1" ref="CH1958" ca="1">(SUM(INDEX(1953:1953,1,MAX(COLUMN($R:$R),COLUMN()-($H1952*12-1))):CH1955)/($H1952*12)+IF($R1960=0,0,SUM(INDEX(1958:1958,1,MAX(COLUMN($R:$R),COLUMN()-(($H1952-$H1953)*12))):CH1960)/(($H1952)*12)))</f>
        <v>-1107.5292460410999</v>
      </c>
      <c r="CI1958" s="80" cm="1">
        <f t="array" aca="1" ref="CI1958" ca="1">(SUM(INDEX(1953:1953,1,MAX(COLUMN($R:$R),COLUMN()-($H1952*12-1))):CI1955)/($H1952*12)+IF($R1960=0,0,SUM(INDEX(1958:1958,1,MAX(COLUMN($R:$R),COLUMN()-(($H1952-$H1953)*12))):CI1960)/(($H1952)*12)))</f>
        <v>-1165.691606626624</v>
      </c>
      <c r="CJ1958" s="80" cm="1">
        <f t="array" aca="1" ref="CJ1958" ca="1">(SUM(INDEX(1953:1953,1,MAX(COLUMN($R:$R),COLUMN()-($H1952*12-1))):CJ1955)/($H1952*12)+IF($R1960=0,0,SUM(INDEX(1958:1958,1,MAX(COLUMN($R:$R),COLUMN()-(($H1952-$H1953)*12))):CJ1960)/(($H1952)*12)))</f>
        <v>-1224.5874488761315</v>
      </c>
      <c r="CK1958" s="80" cm="1">
        <f t="array" aca="1" ref="CK1958" ca="1">(SUM(INDEX(1953:1953,1,MAX(COLUMN($R:$R),COLUMN()-($H1952*12-1))):CK1955)/($H1952*12)+IF($R1960=0,0,SUM(INDEX(1958:1958,1,MAX(COLUMN($R:$R),COLUMN()-(($H1952-$H1953)*12))):CK1960)/(($H1952)*12)))</f>
        <v>-1284.2259714277802</v>
      </c>
      <c r="CL1958" s="80" cm="1">
        <f t="array" aca="1" ref="CL1958" ca="1">(SUM(INDEX(1953:1953,1,MAX(COLUMN($R:$R),COLUMN()-($H1952*12-1))):CL1955)/($H1952*12)+IF($R1960=0,0,SUM(INDEX(1958:1958,1,MAX(COLUMN($R:$R),COLUMN()-(($H1952-$H1953)*12))):CL1960)/(($H1952)*12)))</f>
        <v>-1344.6164917122239</v>
      </c>
      <c r="CN1958" s="80">
        <f>SUMIF($5:$5,CN$2,1956:1956)</f>
        <v>0</v>
      </c>
      <c r="CO1958" s="80" t="e" cm="1">
        <f t="array" aca="1" ref="CO1958" ca="1">(SUM(INDEX(1953:1953,1,MAX(COLUMN($CN:$CN),COLUMN()-($H1952*4-1))):CO1955)/($H1952*4)-IF($CN1960=0,0,SUM(INDEX(1958:1958,1,MAX(COLUMN($CN:$CN),COLUMN()-(($H1952-$H1953)*4))):CO1960)/(($H1952)*4)))</f>
        <v>#N/A</v>
      </c>
      <c r="CP1958" s="80" t="e" cm="1">
        <f t="array" aca="1" ref="CP1958" ca="1">(SUM(INDEX(1953:1953,1,MAX(COLUMN($CN:$CN),COLUMN()-($H1952*4-1))):CP1955)/($H1952*4)-IF($CN1960=0,0,SUM(INDEX(1958:1958,1,MAX(COLUMN($CN:$CN),COLUMN()-(($H1952-$H1953)*4))):CP1960)/(($H1952)*4)))</f>
        <v>#N/A</v>
      </c>
      <c r="CQ1958" s="80" t="e" cm="1">
        <f t="array" aca="1" ref="CQ1958" ca="1">(SUM(INDEX(1953:1953,1,MAX(COLUMN($CN:$CN),COLUMN()-($H1952*4-1))):CQ1955)/($H1952*4)-IF($CN1960=0,0,SUM(INDEX(1958:1958,1,MAX(COLUMN($CN:$CN),COLUMN()-(($H1952-$H1953)*4))):CQ1960)/(($H1952)*4)))</f>
        <v>#N/A</v>
      </c>
      <c r="CR1958" s="80" t="e" cm="1">
        <f t="array" aca="1" ref="CR1958" ca="1">(SUM(INDEX(1953:1953,1,MAX(COLUMN($CN:$CN),COLUMN()-($H1952*4-1))):CR1955)/($H1952*4)-IF($CN1960=0,0,SUM(INDEX(1958:1958,1,MAX(COLUMN($CN:$CN),COLUMN()-(($H1952-$H1953)*4))):CR1960)/(($H1952)*4)))</f>
        <v>#N/A</v>
      </c>
      <c r="CS1958" s="80" t="e" cm="1">
        <f t="array" aca="1" ref="CS1958" ca="1">(SUM(INDEX(1953:1953,1,MAX(COLUMN($CN:$CN),COLUMN()-($H1952*4-1))):CS1955)/($H1952*4)-IF($CN1960=0,0,SUM(INDEX(1958:1958,1,MAX(COLUMN($CN:$CN),COLUMN()-(($H1952-$H1953)*4))):CS1960)/(($H1952)*4)))</f>
        <v>#N/A</v>
      </c>
      <c r="CT1958" s="80" t="e" cm="1">
        <f t="array" aca="1" ref="CT1958" ca="1">(SUM(INDEX(1953:1953,1,MAX(COLUMN($CN:$CN),COLUMN()-($H1952*4-1))):CT1955)/($H1952*4)-IF($CN1960=0,0,SUM(INDEX(1958:1958,1,MAX(COLUMN($CN:$CN),COLUMN()-(($H1952-$H1953)*4))):CT1960)/(($H1952)*4)))</f>
        <v>#N/A</v>
      </c>
      <c r="CU1958" s="80" t="e" cm="1">
        <f t="array" aca="1" ref="CU1958" ca="1">(SUM(INDEX(1953:1953,1,MAX(COLUMN($CN:$CN),COLUMN()-($H1952*4-1))):CU1955)/($H1952*4)-IF($CN1960=0,0,SUM(INDEX(1958:1958,1,MAX(COLUMN($CN:$CN),COLUMN()-(($H1952-$H1953)*4))):CU1960)/(($H1952)*4)))</f>
        <v>#N/A</v>
      </c>
      <c r="CV1958" s="80" t="e" cm="1">
        <f t="array" aca="1" ref="CV1958" ca="1">(SUM(INDEX(1953:1953,1,MAX(COLUMN($CN:$CN),COLUMN()-($H1952*4-1))):CV1955)/($H1952*4)-IF($CN1960=0,0,SUM(INDEX(1958:1958,1,MAX(COLUMN($CN:$CN),COLUMN()-(($H1952-$H1953)*4))):CV1960)/(($H1952)*4)))</f>
        <v>#N/A</v>
      </c>
      <c r="CW1958" s="80" t="e" cm="1">
        <f t="array" aca="1" ref="CW1958" ca="1">(SUM(INDEX(1953:1953,1,MAX(COLUMN($CN:$CN),COLUMN()-($H1952*4-1))):CW1955)/($H1952*4)-IF($CN1960=0,0,SUM(INDEX(1958:1958,1,MAX(COLUMN($CN:$CN),COLUMN()-(($H1952-$H1953)*4))):CW1960)/(($H1952)*4)))</f>
        <v>#N/A</v>
      </c>
      <c r="CX1958" s="80" t="e" cm="1">
        <f t="array" aca="1" ref="CX1958" ca="1">(SUM(INDEX(1953:1953,1,MAX(COLUMN($CN:$CN),COLUMN()-($H1952*4-1))):CX1955)/($H1952*4)-IF($CN1960=0,0,SUM(INDEX(1958:1958,1,MAX(COLUMN($CN:$CN),COLUMN()-(($H1952-$H1953)*4))):CX1960)/(($H1952)*4)))</f>
        <v>#N/A</v>
      </c>
      <c r="CY1958" s="80" t="e" cm="1">
        <f t="array" aca="1" ref="CY1958" ca="1">(SUM(INDEX(1953:1953,1,MAX(COLUMN($CN:$CN),COLUMN()-($H1952*4-1))):CY1955)/($H1952*4)-IF($CN1960=0,0,SUM(INDEX(1958:1958,1,MAX(COLUMN($CN:$CN),COLUMN()-(($H1952-$H1953)*4))):CY1960)/(($H1952)*4)))</f>
        <v>#N/A</v>
      </c>
      <c r="CZ1958" s="80" t="e" cm="1">
        <f t="array" aca="1" ref="CZ1958" ca="1">(SUM(INDEX(1953:1953,1,MAX(COLUMN($CN:$CN),COLUMN()-($H1952*4-1))):CZ1955)/($H1952*4)-IF($CN1960=0,0,SUM(INDEX(1958:1958,1,MAX(COLUMN($CN:$CN),COLUMN()-(($H1952-$H1953)*4))):CZ1960)/(($H1952)*4)))</f>
        <v>#N/A</v>
      </c>
      <c r="DA1958" s="80" t="e" cm="1">
        <f t="array" aca="1" ref="DA1958" ca="1">(SUM(INDEX(1953:1953,1,MAX(COLUMN($CN:$CN),COLUMN()-($H1952*4-1))):DA1955)/($H1952*4)-IF($CN1960=0,0,SUM(INDEX(1958:1958,1,MAX(COLUMN($CN:$CN),COLUMN()-(($H1952-$H1953)*4))):DA1960)/(($H1952)*4)))</f>
        <v>#N/A</v>
      </c>
      <c r="DB1958" s="80" t="e" cm="1">
        <f t="array" aca="1" ref="DB1958" ca="1">(SUM(INDEX(1953:1953,1,MAX(COLUMN($CN:$CN),COLUMN()-($H1952*4-1))):DB1955)/($H1952*4)-IF($CN1960=0,0,SUM(INDEX(1958:1958,1,MAX(COLUMN($CN:$CN),COLUMN()-(($H1952-$H1953)*4))):DB1960)/(($H1952)*4)))</f>
        <v>#N/A</v>
      </c>
      <c r="DC1958" s="80" t="e" cm="1">
        <f t="array" aca="1" ref="DC1958" ca="1">(SUM(INDEX(1953:1953,1,MAX(COLUMN($CN:$CN),COLUMN()-($H1952*4-1))):DC1955)/($H1952*4)-IF($CN1960=0,0,SUM(INDEX(1958:1958,1,MAX(COLUMN($CN:$CN),COLUMN()-(($H1952-$H1953)*4))):DC1960)/(($H1952)*4)))</f>
        <v>#N/A</v>
      </c>
      <c r="DD1958" s="80" t="e" cm="1">
        <f t="array" aca="1" ref="DD1958" ca="1">(SUM(INDEX(1953:1953,1,MAX(COLUMN($CN:$CN),COLUMN()-($H1952*4-1))):DD1955)/($H1952*4)-IF($CN1960=0,0,SUM(INDEX(1958:1958,1,MAX(COLUMN($CN:$CN),COLUMN()-(($H1952-$H1953)*4))):DD1960)/(($H1952)*4)))</f>
        <v>#N/A</v>
      </c>
      <c r="DE1958" s="80" t="e" cm="1">
        <f t="array" aca="1" ref="DE1958" ca="1">(SUM(INDEX(1953:1953,1,MAX(COLUMN($CN:$CN),COLUMN()-($H1952*4-1))):DE1955)/($H1952*4)-IF($CN1960=0,0,SUM(INDEX(1958:1958,1,MAX(COLUMN($CN:$CN),COLUMN()-(($H1952-$H1953)*4))):DE1960)/(($H1952)*4)))</f>
        <v>#N/A</v>
      </c>
      <c r="DF1958" s="80" t="e" cm="1">
        <f t="array" aca="1" ref="DF1958" ca="1">(SUM(INDEX(1953:1953,1,MAX(COLUMN($CN:$CN),COLUMN()-($H1952*4-1))):DF1955)/($H1952*4)-IF($CN1960=0,0,SUM(INDEX(1958:1958,1,MAX(COLUMN($CN:$CN),COLUMN()-(($H1952-$H1953)*4))):DF1960)/(($H1952)*4)))</f>
        <v>#N/A</v>
      </c>
      <c r="DG1958" s="80" t="e" cm="1">
        <f t="array" aca="1" ref="DG1958" ca="1">(SUM(INDEX(1953:1953,1,MAX(COLUMN($CN:$CN),COLUMN()-($H1952*4-1))):DG1955)/($H1952*4)-IF($CN1960=0,0,SUM(INDEX(1958:1958,1,MAX(COLUMN($CN:$CN),COLUMN()-(($H1952-$H1953)*4))):DG1960)/(($H1952)*4)))</f>
        <v>#N/A</v>
      </c>
      <c r="DH1958" s="80" t="e" cm="1">
        <f t="array" aca="1" ref="DH1958" ca="1">(SUM(INDEX(1953:1953,1,MAX(COLUMN($CN:$CN),COLUMN()-($H1952*4-1))):DH1955)/($H1952*4)-IF($CN1960=0,0,SUM(INDEX(1958:1958,1,MAX(COLUMN($CN:$CN),COLUMN()-(($H1952-$H1953)*4))):DH1960)/(($H1952)*4)))</f>
        <v>#N/A</v>
      </c>
      <c r="DI1958" s="80" t="e" cm="1">
        <f t="array" aca="1" ref="DI1958" ca="1">(SUM(INDEX(1953:1953,1,MAX(COLUMN($CN:$CN),COLUMN()-($H1952*4-1))):DI1955)/($H1952*4)-IF($CN1960=0,0,SUM(INDEX(1958:1958,1,MAX(COLUMN($CN:$CN),COLUMN()-(($H1952-$H1953)*4))):DI1960)/(($H1952)*4)))</f>
        <v>#N/A</v>
      </c>
      <c r="DJ1958" s="80" t="e" cm="1">
        <f t="array" aca="1" ref="DJ1958" ca="1">(SUM(INDEX(1953:1953,1,MAX(COLUMN($CN:$CN),COLUMN()-($H1952*4-1))):DJ1955)/($H1952*4)-IF($CN1960=0,0,SUM(INDEX(1958:1958,1,MAX(COLUMN($CN:$CN),COLUMN()-(($H1952-$H1953)*4))):DJ1960)/(($H1952)*4)))</f>
        <v>#N/A</v>
      </c>
      <c r="DK1958" s="80" t="e" cm="1">
        <f t="array" aca="1" ref="DK1958" ca="1">(SUM(INDEX(1953:1953,1,MAX(COLUMN($CN:$CN),COLUMN()-($H1952*4-1))):DK1955)/($H1952*4)-IF($CN1960=0,0,SUM(INDEX(1958:1958,1,MAX(COLUMN($CN:$CN),COLUMN()-(($H1952-$H1953)*4))):DK1960)/(($H1952)*4)))</f>
        <v>#N/A</v>
      </c>
      <c r="DL1958" s="80" t="e" cm="1">
        <f t="array" aca="1" ref="DL1958" ca="1">(SUM(INDEX(1953:1953,1,MAX(COLUMN($CN:$CN),COLUMN()-($H1952*4-1))):DL1955)/($H1952*4)-IF($CN1960=0,0,SUM(INDEX(1958:1958,1,MAX(COLUMN($CN:$CN),COLUMN()-(($H1952-$H1953)*4))):DL1960)/(($H1952)*4)))</f>
        <v>#N/A</v>
      </c>
    </row>
    <row r="1959" spans="2:116" x14ac:dyDescent="0.4">
      <c r="D1959" t="s">
        <v>425</v>
      </c>
      <c r="E1959" s="8" t="str">
        <f t="shared" si="3326"/>
        <v>1959 FAPPE-F</v>
      </c>
      <c r="G1959" s="125"/>
      <c r="J1959" s="62"/>
      <c r="K1959" s="53"/>
      <c r="L1959" s="53"/>
      <c r="M1959" s="53"/>
      <c r="N1959" s="53"/>
      <c r="O1959" s="53"/>
      <c r="P1959" s="53"/>
      <c r="R1959" s="82"/>
      <c r="S1959" s="153"/>
      <c r="T1959" s="153"/>
      <c r="U1959" s="153"/>
      <c r="V1959" s="153"/>
      <c r="W1959" s="153"/>
      <c r="X1959" s="153"/>
      <c r="Y1959" s="153"/>
      <c r="Z1959" s="153"/>
      <c r="AA1959" s="153"/>
      <c r="AB1959" s="153"/>
      <c r="AC1959" s="153"/>
      <c r="AD1959" s="153"/>
      <c r="AE1959" s="153"/>
      <c r="AF1959" s="153"/>
      <c r="AG1959" s="153"/>
      <c r="AH1959" s="153"/>
      <c r="AI1959" s="153"/>
      <c r="AJ1959" s="153"/>
      <c r="AK1959" s="153"/>
      <c r="AL1959" s="153"/>
      <c r="AM1959" s="153"/>
      <c r="AN1959" s="153"/>
      <c r="AO1959" s="153"/>
      <c r="AP1959" s="153"/>
      <c r="AQ1959" s="153"/>
      <c r="AR1959" s="153"/>
      <c r="AS1959" s="153"/>
      <c r="AT1959" s="153"/>
      <c r="AU1959" s="153"/>
      <c r="AV1959" s="153"/>
      <c r="AW1959" s="153"/>
      <c r="AX1959" s="153"/>
      <c r="AY1959" s="153"/>
      <c r="AZ1959" s="153"/>
      <c r="BA1959" s="153"/>
      <c r="BB1959" s="153"/>
      <c r="BC1959" s="153"/>
      <c r="BD1959" s="153"/>
      <c r="BE1959" s="153"/>
      <c r="BF1959" s="153"/>
      <c r="BG1959" s="153"/>
      <c r="BH1959" s="153"/>
      <c r="BI1959" s="153"/>
      <c r="BJ1959" s="153"/>
      <c r="BK1959" s="153"/>
      <c r="BL1959" s="153"/>
      <c r="BM1959" s="153"/>
      <c r="BN1959" s="153"/>
      <c r="BO1959" s="153"/>
      <c r="BP1959" s="153"/>
      <c r="BQ1959" s="153"/>
      <c r="BR1959" s="153"/>
      <c r="BS1959" s="153"/>
      <c r="BT1959" s="153"/>
      <c r="BU1959" s="153"/>
      <c r="BV1959" s="153"/>
      <c r="BW1959" s="153"/>
      <c r="BX1959" s="153"/>
      <c r="BY1959" s="153"/>
      <c r="BZ1959" s="153"/>
      <c r="CA1959" s="153"/>
      <c r="CB1959" s="153"/>
      <c r="CC1959" s="153"/>
      <c r="CD1959" s="153"/>
      <c r="CE1959" s="153"/>
      <c r="CF1959" s="153"/>
      <c r="CG1959" s="153"/>
      <c r="CH1959" s="153"/>
      <c r="CI1959" s="153"/>
      <c r="CJ1959" s="153"/>
      <c r="CK1959" s="153"/>
      <c r="CL1959" s="153"/>
      <c r="CN1959" s="62"/>
      <c r="CO1959" s="153"/>
      <c r="CP1959" s="153"/>
      <c r="CQ1959" s="153"/>
      <c r="CR1959" s="153"/>
      <c r="CS1959" s="153"/>
      <c r="CT1959" s="153"/>
      <c r="CU1959" s="153"/>
      <c r="CV1959" s="153"/>
      <c r="CW1959" s="153"/>
      <c r="CX1959" s="153"/>
      <c r="CY1959" s="153"/>
      <c r="CZ1959" s="153"/>
      <c r="DA1959" s="153"/>
      <c r="DB1959" s="153"/>
      <c r="DC1959" s="153"/>
      <c r="DD1959" s="153"/>
      <c r="DE1959" s="153"/>
      <c r="DF1959" s="153"/>
      <c r="DG1959" s="153"/>
      <c r="DH1959" s="153"/>
      <c r="DI1959" s="153"/>
      <c r="DJ1959" s="153"/>
      <c r="DK1959" s="153"/>
      <c r="DL1959" s="153"/>
    </row>
    <row r="1960" spans="2:116" x14ac:dyDescent="0.4">
      <c r="B1960" t="str">
        <f>E1960</f>
        <v>1960 FAPPE-F</v>
      </c>
      <c r="D1960" t="s">
        <v>425</v>
      </c>
      <c r="E1960" s="8" t="str">
        <f t="shared" si="3326"/>
        <v>1960 FAPPE-F</v>
      </c>
      <c r="G1960" s="125" t="s">
        <v>219</v>
      </c>
      <c r="J1960" s="74">
        <v>100</v>
      </c>
      <c r="K1960" s="53"/>
      <c r="L1960" s="53"/>
      <c r="M1960" s="53"/>
      <c r="N1960" s="53"/>
      <c r="O1960" s="53"/>
      <c r="P1960" s="53"/>
      <c r="R1960" s="82">
        <f>-$J1960</f>
        <v>-100</v>
      </c>
      <c r="S1960" s="153"/>
      <c r="T1960" s="153"/>
      <c r="U1960" s="153"/>
      <c r="V1960" s="153"/>
      <c r="W1960" s="153"/>
      <c r="X1960" s="153"/>
      <c r="Y1960" s="153"/>
      <c r="Z1960" s="153"/>
      <c r="AA1960" s="153"/>
      <c r="AB1960" s="153"/>
      <c r="AC1960" s="153"/>
      <c r="AD1960" s="153"/>
      <c r="AE1960" s="153"/>
      <c r="AF1960" s="153"/>
      <c r="AG1960" s="153"/>
      <c r="AH1960" s="153"/>
      <c r="AI1960" s="153"/>
      <c r="AJ1960" s="153"/>
      <c r="AK1960" s="153"/>
      <c r="AL1960" s="153"/>
      <c r="AM1960" s="153"/>
      <c r="AN1960" s="153"/>
      <c r="AO1960" s="153"/>
      <c r="AP1960" s="153"/>
      <c r="AQ1960" s="153"/>
      <c r="AR1960" s="153"/>
      <c r="AS1960" s="153"/>
      <c r="AT1960" s="153"/>
      <c r="AU1960" s="153"/>
      <c r="AV1960" s="153"/>
      <c r="AW1960" s="153"/>
      <c r="AX1960" s="153"/>
      <c r="AY1960" s="153"/>
      <c r="AZ1960" s="153"/>
      <c r="BA1960" s="153"/>
      <c r="BB1960" s="153"/>
      <c r="BC1960" s="153"/>
      <c r="BD1960" s="153"/>
      <c r="BE1960" s="153"/>
      <c r="BF1960" s="153"/>
      <c r="BG1960" s="153"/>
      <c r="BH1960" s="153"/>
      <c r="BI1960" s="153"/>
      <c r="BJ1960" s="153"/>
      <c r="BK1960" s="153"/>
      <c r="BL1960" s="153"/>
      <c r="BM1960" s="153"/>
      <c r="BN1960" s="153"/>
      <c r="BO1960" s="153"/>
      <c r="BP1960" s="153"/>
      <c r="BQ1960" s="153"/>
      <c r="BR1960" s="153"/>
      <c r="BS1960" s="153"/>
      <c r="BT1960" s="153"/>
      <c r="BU1960" s="153"/>
      <c r="BV1960" s="153"/>
      <c r="BW1960" s="153"/>
      <c r="BX1960" s="153"/>
      <c r="BY1960" s="153"/>
      <c r="BZ1960" s="153"/>
      <c r="CA1960" s="153"/>
      <c r="CB1960" s="153"/>
      <c r="CC1960" s="153"/>
      <c r="CD1960" s="153"/>
      <c r="CE1960" s="153"/>
      <c r="CF1960" s="153"/>
      <c r="CG1960" s="153"/>
      <c r="CH1960" s="153"/>
      <c r="CI1960" s="153"/>
      <c r="CJ1960" s="153"/>
      <c r="CK1960" s="153"/>
      <c r="CL1960" s="153"/>
      <c r="CN1960" s="74">
        <f>J1960</f>
        <v>100</v>
      </c>
      <c r="CO1960" s="153"/>
      <c r="CP1960" s="153"/>
      <c r="CQ1960" s="153"/>
      <c r="CR1960" s="153"/>
      <c r="CS1960" s="153"/>
      <c r="CT1960" s="153"/>
      <c r="CU1960" s="153"/>
      <c r="CV1960" s="153"/>
      <c r="CW1960" s="153"/>
      <c r="CX1960" s="153"/>
      <c r="CY1960" s="153"/>
      <c r="CZ1960" s="153"/>
      <c r="DA1960" s="153"/>
      <c r="DB1960" s="153"/>
      <c r="DC1960" s="153"/>
      <c r="DD1960" s="153"/>
      <c r="DE1960" s="153"/>
      <c r="DF1960" s="153"/>
      <c r="DG1960" s="153"/>
      <c r="DH1960" s="153"/>
      <c r="DI1960" s="153"/>
      <c r="DJ1960" s="153"/>
      <c r="DK1960" s="153"/>
      <c r="DL1960" s="153"/>
    </row>
    <row r="1961" spans="2:116" x14ac:dyDescent="0.4">
      <c r="D1961" t="s">
        <v>425</v>
      </c>
      <c r="E1961" s="8" t="str">
        <f t="shared" si="3326"/>
        <v>1961 FAPPE-F</v>
      </c>
      <c r="G1961" s="125"/>
      <c r="S1961" s="72"/>
      <c r="T1961" s="72"/>
      <c r="U1961" s="72"/>
      <c r="V1961" s="72"/>
      <c r="W1961" s="72"/>
      <c r="X1961" s="72"/>
      <c r="Y1961" s="72"/>
      <c r="Z1961" s="72"/>
      <c r="AA1961" s="72"/>
      <c r="AB1961" s="72"/>
      <c r="AC1961" s="72"/>
      <c r="AD1961" s="72"/>
      <c r="AE1961" s="72"/>
      <c r="AF1961" s="72"/>
      <c r="AG1961" s="72"/>
      <c r="AH1961" s="72"/>
      <c r="AI1961" s="72"/>
      <c r="AJ1961" s="72"/>
      <c r="AK1961" s="72"/>
      <c r="AL1961" s="72"/>
      <c r="AM1961" s="72"/>
      <c r="AN1961" s="72"/>
      <c r="AO1961" s="72"/>
      <c r="AP1961" s="72"/>
      <c r="AQ1961" s="72"/>
      <c r="AR1961" s="72"/>
      <c r="AS1961" s="72"/>
      <c r="AT1961" s="72"/>
      <c r="AU1961" s="72"/>
      <c r="AV1961" s="72"/>
      <c r="AW1961" s="72"/>
      <c r="AX1961" s="72"/>
      <c r="AY1961" s="72"/>
      <c r="AZ1961" s="72"/>
      <c r="BA1961" s="72"/>
      <c r="BB1961" s="72"/>
      <c r="BC1961" s="72"/>
      <c r="BD1961" s="72"/>
      <c r="BE1961" s="72"/>
      <c r="BF1961" s="72"/>
      <c r="BG1961" s="72"/>
      <c r="BH1961" s="72"/>
      <c r="BI1961" s="72"/>
      <c r="BJ1961" s="72"/>
      <c r="BK1961" s="72"/>
      <c r="BL1961" s="72"/>
      <c r="BM1961" s="72"/>
      <c r="BN1961" s="72"/>
      <c r="BO1961" s="72"/>
      <c r="BP1961" s="72"/>
      <c r="BQ1961" s="72"/>
      <c r="BR1961" s="72"/>
      <c r="BS1961" s="72"/>
      <c r="BT1961" s="72"/>
      <c r="BU1961" s="72"/>
      <c r="BV1961" s="72"/>
      <c r="BW1961" s="72"/>
      <c r="BX1961" s="72"/>
      <c r="BY1961" s="72"/>
      <c r="BZ1961" s="72"/>
      <c r="CA1961" s="72"/>
      <c r="CB1961" s="72"/>
      <c r="CC1961" s="72"/>
      <c r="CD1961" s="72"/>
      <c r="CE1961" s="72"/>
      <c r="CF1961" s="72"/>
      <c r="CG1961" s="72"/>
      <c r="CH1961" s="72"/>
      <c r="CI1961" s="72"/>
      <c r="CJ1961" s="72"/>
      <c r="CK1961" s="72"/>
      <c r="CL1961" s="72"/>
      <c r="CO1961" s="72"/>
      <c r="CP1961" s="72"/>
      <c r="CQ1961" s="72"/>
      <c r="CR1961" s="72"/>
      <c r="CS1961" s="72"/>
      <c r="CT1961" s="72"/>
      <c r="CU1961" s="72"/>
      <c r="CV1961" s="72"/>
      <c r="CW1961" s="72"/>
      <c r="CX1961" s="72"/>
      <c r="CY1961" s="72"/>
      <c r="CZ1961" s="72"/>
      <c r="DA1961" s="72"/>
      <c r="DB1961" s="72"/>
      <c r="DC1961" s="72"/>
      <c r="DD1961" s="72"/>
      <c r="DE1961" s="72"/>
      <c r="DF1961" s="72"/>
      <c r="DG1961" s="72"/>
      <c r="DH1961" s="72"/>
      <c r="DI1961" s="72"/>
      <c r="DJ1961" s="72"/>
      <c r="DK1961" s="72"/>
      <c r="DL1961" s="72"/>
    </row>
    <row r="1962" spans="2:116" x14ac:dyDescent="0.4">
      <c r="D1962" t="s">
        <v>425</v>
      </c>
      <c r="E1962" s="8" t="str">
        <f t="shared" si="3326"/>
        <v>1962 FAPPE-F</v>
      </c>
      <c r="G1962" s="95" t="s">
        <v>205</v>
      </c>
      <c r="H1962" s="12"/>
      <c r="S1962" s="72"/>
      <c r="T1962" s="72"/>
      <c r="U1962" s="72"/>
      <c r="V1962" s="72"/>
      <c r="W1962" s="72"/>
      <c r="X1962" s="72"/>
      <c r="Y1962" s="72"/>
      <c r="Z1962" s="72"/>
      <c r="AA1962" s="72"/>
      <c r="AB1962" s="72"/>
      <c r="AC1962" s="72"/>
      <c r="AD1962" s="72"/>
      <c r="AE1962" s="72"/>
      <c r="AF1962" s="72"/>
      <c r="AG1962" s="72"/>
      <c r="AH1962" s="72"/>
      <c r="AI1962" s="72"/>
      <c r="AJ1962" s="72"/>
      <c r="AK1962" s="72"/>
      <c r="AL1962" s="72"/>
      <c r="AM1962" s="72"/>
      <c r="AN1962" s="72"/>
      <c r="AO1962" s="72"/>
      <c r="AP1962" s="72"/>
      <c r="AQ1962" s="72"/>
      <c r="AR1962" s="72"/>
      <c r="AS1962" s="72"/>
      <c r="AT1962" s="72"/>
      <c r="AU1962" s="72"/>
      <c r="AV1962" s="72"/>
      <c r="AW1962" s="72"/>
      <c r="AX1962" s="72"/>
      <c r="AY1962" s="72"/>
      <c r="AZ1962" s="72"/>
      <c r="BA1962" s="72"/>
      <c r="BB1962" s="72"/>
      <c r="BC1962" s="72"/>
      <c r="BD1962" s="72"/>
      <c r="BE1962" s="72"/>
      <c r="BF1962" s="72"/>
      <c r="BG1962" s="72"/>
      <c r="BH1962" s="72"/>
      <c r="BI1962" s="72"/>
      <c r="BJ1962" s="72"/>
      <c r="BK1962" s="72"/>
      <c r="BL1962" s="72"/>
      <c r="BM1962" s="72"/>
      <c r="BN1962" s="72"/>
      <c r="BO1962" s="72"/>
      <c r="BP1962" s="72"/>
      <c r="BQ1962" s="72"/>
      <c r="BR1962" s="72"/>
      <c r="BS1962" s="72"/>
      <c r="BT1962" s="72"/>
      <c r="BU1962" s="72"/>
      <c r="BV1962" s="72"/>
      <c r="BW1962" s="72"/>
      <c r="BX1962" s="72"/>
      <c r="BY1962" s="72"/>
      <c r="BZ1962" s="72"/>
      <c r="CA1962" s="72"/>
      <c r="CB1962" s="72"/>
      <c r="CC1962" s="72"/>
      <c r="CD1962" s="72"/>
      <c r="CE1962" s="72"/>
      <c r="CF1962" s="72"/>
      <c r="CG1962" s="72"/>
      <c r="CH1962" s="72"/>
      <c r="CI1962" s="72"/>
      <c r="CJ1962" s="72"/>
      <c r="CK1962" s="72"/>
      <c r="CL1962" s="72"/>
      <c r="CO1962" s="72"/>
      <c r="CP1962" s="72"/>
      <c r="CQ1962" s="72"/>
      <c r="CR1962" s="72"/>
      <c r="CS1962" s="72"/>
      <c r="CT1962" s="72"/>
      <c r="CU1962" s="72"/>
      <c r="CV1962" s="72"/>
      <c r="CW1962" s="72"/>
      <c r="CX1962" s="72"/>
      <c r="CY1962" s="72"/>
      <c r="CZ1962" s="72"/>
      <c r="DA1962" s="72"/>
      <c r="DB1962" s="72"/>
      <c r="DC1962" s="72"/>
      <c r="DD1962" s="72"/>
      <c r="DE1962" s="72"/>
      <c r="DF1962" s="72"/>
      <c r="DG1962" s="72"/>
      <c r="DH1962" s="72"/>
      <c r="DI1962" s="72"/>
      <c r="DJ1962" s="72"/>
      <c r="DK1962" s="72"/>
      <c r="DL1962" s="72"/>
    </row>
    <row r="1963" spans="2:116" x14ac:dyDescent="0.4">
      <c r="D1963" t="s">
        <v>425</v>
      </c>
      <c r="E1963" s="8" t="str">
        <f t="shared" si="3326"/>
        <v>1963 FAPPE-F</v>
      </c>
      <c r="G1963" s="158" t="str">
        <f>"Gross PP&amp;E - "&amp;SUBSTITUTE(G1950,":","")</f>
        <v>Gross PP&amp;E - Fixed secondary PPE</v>
      </c>
      <c r="J1963" s="80">
        <f>J1960</f>
        <v>100</v>
      </c>
      <c r="K1963" s="53">
        <f t="shared" ref="K1963:P1965" si="3329">SUMIF($4:$4,K$2,1963:1963)</f>
        <v>1100.0000000000002</v>
      </c>
      <c r="L1963" s="53">
        <f t="shared" si="3329"/>
        <v>3099.9999999999995</v>
      </c>
      <c r="M1963" s="53">
        <f t="shared" si="3329"/>
        <v>7099.9999999999973</v>
      </c>
      <c r="N1963" s="53">
        <f t="shared" si="3329"/>
        <v>15099.999999999991</v>
      </c>
      <c r="O1963" s="53">
        <f t="shared" si="3329"/>
        <v>31099.999999999978</v>
      </c>
      <c r="P1963" s="53">
        <f t="shared" si="3329"/>
        <v>63099.999999999949</v>
      </c>
      <c r="R1963" s="24">
        <f>$J1963</f>
        <v>100</v>
      </c>
      <c r="S1963" s="80">
        <f t="shared" ref="S1963:AX1963" si="3330">-S1955+R1963</f>
        <v>183.33333333333331</v>
      </c>
      <c r="T1963" s="80">
        <f t="shared" si="3330"/>
        <v>266.66666666666663</v>
      </c>
      <c r="U1963" s="80">
        <f t="shared" si="3330"/>
        <v>349.99999999999994</v>
      </c>
      <c r="V1963" s="80">
        <f t="shared" si="3330"/>
        <v>433.33333333333326</v>
      </c>
      <c r="W1963" s="80">
        <f t="shared" si="3330"/>
        <v>516.66666666666663</v>
      </c>
      <c r="X1963" s="80">
        <f t="shared" si="3330"/>
        <v>600</v>
      </c>
      <c r="Y1963" s="80">
        <f t="shared" si="3330"/>
        <v>683.33333333333337</v>
      </c>
      <c r="Z1963" s="80">
        <f t="shared" si="3330"/>
        <v>766.66666666666674</v>
      </c>
      <c r="AA1963" s="80">
        <f t="shared" si="3330"/>
        <v>850.00000000000011</v>
      </c>
      <c r="AB1963" s="80">
        <f t="shared" si="3330"/>
        <v>933.33333333333348</v>
      </c>
      <c r="AC1963" s="80">
        <f t="shared" si="3330"/>
        <v>1016.6666666666669</v>
      </c>
      <c r="AD1963" s="80">
        <f t="shared" si="3330"/>
        <v>1100.0000000000002</v>
      </c>
      <c r="AE1963" s="80">
        <f t="shared" si="3330"/>
        <v>1266.666666666667</v>
      </c>
      <c r="AF1963" s="80">
        <f t="shared" si="3330"/>
        <v>1433.3333333333337</v>
      </c>
      <c r="AG1963" s="80">
        <f t="shared" si="3330"/>
        <v>1600.0000000000005</v>
      </c>
      <c r="AH1963" s="80">
        <f t="shared" si="3330"/>
        <v>1766.6666666666672</v>
      </c>
      <c r="AI1963" s="80">
        <f t="shared" si="3330"/>
        <v>1933.3333333333339</v>
      </c>
      <c r="AJ1963" s="80">
        <f t="shared" si="3330"/>
        <v>2100.0000000000005</v>
      </c>
      <c r="AK1963" s="80">
        <f t="shared" si="3330"/>
        <v>2266.666666666667</v>
      </c>
      <c r="AL1963" s="80">
        <f t="shared" si="3330"/>
        <v>2433.3333333333335</v>
      </c>
      <c r="AM1963" s="80">
        <f t="shared" si="3330"/>
        <v>2600</v>
      </c>
      <c r="AN1963" s="80">
        <f t="shared" si="3330"/>
        <v>2766.6666666666665</v>
      </c>
      <c r="AO1963" s="80">
        <f t="shared" si="3330"/>
        <v>2933.333333333333</v>
      </c>
      <c r="AP1963" s="80">
        <f t="shared" si="3330"/>
        <v>3099.9999999999995</v>
      </c>
      <c r="AQ1963" s="80">
        <f t="shared" si="3330"/>
        <v>3433.333333333333</v>
      </c>
      <c r="AR1963" s="80">
        <f t="shared" si="3330"/>
        <v>3766.6666666666665</v>
      </c>
      <c r="AS1963" s="80">
        <f t="shared" si="3330"/>
        <v>4100</v>
      </c>
      <c r="AT1963" s="80">
        <f t="shared" si="3330"/>
        <v>4433.333333333333</v>
      </c>
      <c r="AU1963" s="80">
        <f t="shared" si="3330"/>
        <v>4766.6666666666661</v>
      </c>
      <c r="AV1963" s="80">
        <f t="shared" si="3330"/>
        <v>5099.9999999999991</v>
      </c>
      <c r="AW1963" s="80">
        <f t="shared" si="3330"/>
        <v>5433.3333333333321</v>
      </c>
      <c r="AX1963" s="80">
        <f t="shared" si="3330"/>
        <v>5766.6666666666652</v>
      </c>
      <c r="AY1963" s="80">
        <f t="shared" ref="AY1963:CD1963" si="3331">-AY1955+AX1963</f>
        <v>6099.9999999999982</v>
      </c>
      <c r="AZ1963" s="80">
        <f t="shared" si="3331"/>
        <v>6433.3333333333312</v>
      </c>
      <c r="BA1963" s="80">
        <f t="shared" si="3331"/>
        <v>6766.6666666666642</v>
      </c>
      <c r="BB1963" s="80">
        <f t="shared" si="3331"/>
        <v>7099.9999999999973</v>
      </c>
      <c r="BC1963" s="80">
        <f t="shared" si="3331"/>
        <v>7766.6666666666642</v>
      </c>
      <c r="BD1963" s="80">
        <f t="shared" si="3331"/>
        <v>8433.3333333333303</v>
      </c>
      <c r="BE1963" s="80">
        <f t="shared" si="3331"/>
        <v>9099.9999999999964</v>
      </c>
      <c r="BF1963" s="80">
        <f t="shared" si="3331"/>
        <v>9766.6666666666624</v>
      </c>
      <c r="BG1963" s="80">
        <f t="shared" si="3331"/>
        <v>10433.333333333328</v>
      </c>
      <c r="BH1963" s="80">
        <f t="shared" si="3331"/>
        <v>11099.999999999995</v>
      </c>
      <c r="BI1963" s="80">
        <f t="shared" si="3331"/>
        <v>11766.666666666661</v>
      </c>
      <c r="BJ1963" s="80">
        <f t="shared" si="3331"/>
        <v>12433.333333333327</v>
      </c>
      <c r="BK1963" s="80">
        <f t="shared" si="3331"/>
        <v>13099.999999999993</v>
      </c>
      <c r="BL1963" s="80">
        <f t="shared" si="3331"/>
        <v>13766.666666666659</v>
      </c>
      <c r="BM1963" s="80">
        <f t="shared" si="3331"/>
        <v>14433.333333333325</v>
      </c>
      <c r="BN1963" s="80">
        <f t="shared" si="3331"/>
        <v>15099.999999999991</v>
      </c>
      <c r="BO1963" s="80">
        <f t="shared" si="3331"/>
        <v>16433.333333333325</v>
      </c>
      <c r="BP1963" s="80">
        <f t="shared" si="3331"/>
        <v>17766.666666666657</v>
      </c>
      <c r="BQ1963" s="80">
        <f t="shared" si="3331"/>
        <v>19099.999999999989</v>
      </c>
      <c r="BR1963" s="80">
        <f t="shared" si="3331"/>
        <v>20433.333333333321</v>
      </c>
      <c r="BS1963" s="80">
        <f t="shared" si="3331"/>
        <v>21766.666666666653</v>
      </c>
      <c r="BT1963" s="80">
        <f t="shared" si="3331"/>
        <v>23099.999999999985</v>
      </c>
      <c r="BU1963" s="80">
        <f t="shared" si="3331"/>
        <v>24433.333333333318</v>
      </c>
      <c r="BV1963" s="80">
        <f t="shared" si="3331"/>
        <v>25766.66666666665</v>
      </c>
      <c r="BW1963" s="80">
        <f t="shared" si="3331"/>
        <v>27099.999999999982</v>
      </c>
      <c r="BX1963" s="80">
        <f t="shared" si="3331"/>
        <v>28433.333333333314</v>
      </c>
      <c r="BY1963" s="80">
        <f t="shared" si="3331"/>
        <v>29766.666666666646</v>
      </c>
      <c r="BZ1963" s="80">
        <f t="shared" si="3331"/>
        <v>31099.999999999978</v>
      </c>
      <c r="CA1963" s="80">
        <f t="shared" si="3331"/>
        <v>33766.666666666642</v>
      </c>
      <c r="CB1963" s="80">
        <f t="shared" si="3331"/>
        <v>36433.333333333307</v>
      </c>
      <c r="CC1963" s="80">
        <f t="shared" si="3331"/>
        <v>39099.999999999971</v>
      </c>
      <c r="CD1963" s="80">
        <f t="shared" si="3331"/>
        <v>41766.666666666635</v>
      </c>
      <c r="CE1963" s="80">
        <f t="shared" ref="CE1963:CL1963" si="3332">-CE1955+CD1963</f>
        <v>44433.333333333299</v>
      </c>
      <c r="CF1963" s="80">
        <f t="shared" si="3332"/>
        <v>47099.999999999964</v>
      </c>
      <c r="CG1963" s="80">
        <f t="shared" si="3332"/>
        <v>49766.666666666628</v>
      </c>
      <c r="CH1963" s="80">
        <f t="shared" si="3332"/>
        <v>52433.333333333292</v>
      </c>
      <c r="CI1963" s="80">
        <f t="shared" si="3332"/>
        <v>55099.999999999956</v>
      </c>
      <c r="CJ1963" s="80">
        <f t="shared" si="3332"/>
        <v>57766.666666666621</v>
      </c>
      <c r="CK1963" s="80">
        <f t="shared" si="3332"/>
        <v>60433.333333333285</v>
      </c>
      <c r="CL1963" s="80">
        <f t="shared" si="3332"/>
        <v>63099.999999999949</v>
      </c>
      <c r="CN1963" s="80">
        <f>CN1960</f>
        <v>100</v>
      </c>
      <c r="CO1963" s="80" t="e">
        <f t="shared" ref="CO1963" si="3333">-CO1955+CN1963</f>
        <v>#N/A</v>
      </c>
      <c r="CP1963" s="80" t="e">
        <f t="shared" ref="CP1963" si="3334">-CP1955+CO1963</f>
        <v>#N/A</v>
      </c>
      <c r="CQ1963" s="80" t="e">
        <f t="shared" ref="CQ1963" si="3335">-CQ1955+CP1963</f>
        <v>#N/A</v>
      </c>
      <c r="CR1963" s="80" t="e">
        <f t="shared" ref="CR1963" si="3336">-CR1955+CQ1963</f>
        <v>#N/A</v>
      </c>
      <c r="CS1963" s="80" t="e">
        <f t="shared" ref="CS1963" si="3337">-CS1955+CR1963</f>
        <v>#N/A</v>
      </c>
      <c r="CT1963" s="80" t="e">
        <f t="shared" ref="CT1963" si="3338">-CT1955+CS1963</f>
        <v>#N/A</v>
      </c>
      <c r="CU1963" s="80" t="e">
        <f t="shared" ref="CU1963" si="3339">-CU1955+CT1963</f>
        <v>#N/A</v>
      </c>
      <c r="CV1963" s="80" t="e">
        <f t="shared" ref="CV1963" si="3340">-CV1955+CU1963</f>
        <v>#N/A</v>
      </c>
      <c r="CW1963" s="80" t="e">
        <f t="shared" ref="CW1963" si="3341">-CW1955+CV1963</f>
        <v>#N/A</v>
      </c>
      <c r="CX1963" s="80" t="e">
        <f t="shared" ref="CX1963" si="3342">-CX1955+CW1963</f>
        <v>#N/A</v>
      </c>
      <c r="CY1963" s="80" t="e">
        <f t="shared" ref="CY1963" si="3343">-CY1955+CX1963</f>
        <v>#N/A</v>
      </c>
      <c r="CZ1963" s="80" t="e">
        <f t="shared" ref="CZ1963" si="3344">-CZ1955+CY1963</f>
        <v>#N/A</v>
      </c>
      <c r="DA1963" s="80" t="e">
        <f t="shared" ref="DA1963" si="3345">-DA1955+CZ1963</f>
        <v>#N/A</v>
      </c>
      <c r="DB1963" s="80" t="e">
        <f t="shared" ref="DB1963" si="3346">-DB1955+DA1963</f>
        <v>#N/A</v>
      </c>
      <c r="DC1963" s="80" t="e">
        <f t="shared" ref="DC1963" si="3347">-DC1955+DB1963</f>
        <v>#N/A</v>
      </c>
      <c r="DD1963" s="80" t="e">
        <f t="shared" ref="DD1963" si="3348">-DD1955+DC1963</f>
        <v>#N/A</v>
      </c>
      <c r="DE1963" s="80" t="e">
        <f t="shared" ref="DE1963" si="3349">-DE1955+DD1963</f>
        <v>#N/A</v>
      </c>
      <c r="DF1963" s="80" t="e">
        <f t="shared" ref="DF1963" si="3350">-DF1955+DE1963</f>
        <v>#N/A</v>
      </c>
      <c r="DG1963" s="80" t="e">
        <f t="shared" ref="DG1963" si="3351">-DG1955+DF1963</f>
        <v>#N/A</v>
      </c>
      <c r="DH1963" s="80" t="e">
        <f t="shared" ref="DH1963" si="3352">-DH1955+DG1963</f>
        <v>#N/A</v>
      </c>
      <c r="DI1963" s="80" t="e">
        <f t="shared" ref="DI1963" si="3353">-DI1955+DH1963</f>
        <v>#N/A</v>
      </c>
      <c r="DJ1963" s="80" t="e">
        <f t="shared" ref="DJ1963" si="3354">-DJ1955+DI1963</f>
        <v>#N/A</v>
      </c>
      <c r="DK1963" s="80" t="e">
        <f t="shared" ref="DK1963:DL1963" si="3355">-DK1955+DJ1963</f>
        <v>#N/A</v>
      </c>
      <c r="DL1963" s="80" t="e">
        <f t="shared" si="3355"/>
        <v>#N/A</v>
      </c>
    </row>
    <row r="1964" spans="2:116" x14ac:dyDescent="0.4">
      <c r="D1964" t="s">
        <v>425</v>
      </c>
      <c r="E1964" s="8" t="str">
        <f t="shared" si="3326"/>
        <v>1964 FAPPE-F</v>
      </c>
      <c r="G1964" s="158" t="str">
        <f>"Accumulated depreciation - "&amp;SUBSTITUTE(G1950,":","")</f>
        <v>Accumulated depreciation - Fixed secondary PPE</v>
      </c>
      <c r="J1964" s="81">
        <f>-H1953/H1952*J1963</f>
        <v>-60</v>
      </c>
      <c r="K1964" s="43">
        <f t="shared" ca="1" si="3329"/>
        <v>-199.66165856103828</v>
      </c>
      <c r="L1964" s="43">
        <f t="shared" ca="1" si="3329"/>
        <v>-711.31096198468208</v>
      </c>
      <c r="M1964" s="43">
        <f t="shared" ca="1" si="3329"/>
        <v>-1986.9282821675192</v>
      </c>
      <c r="N1964" s="43">
        <f t="shared" ca="1" si="3329"/>
        <v>-4847.8546427568062</v>
      </c>
      <c r="O1964" s="43">
        <f t="shared" ca="1" si="3329"/>
        <v>-10894.316211079542</v>
      </c>
      <c r="P1964" s="43">
        <f t="shared" ca="1" si="3329"/>
        <v>-23204.859719987988</v>
      </c>
      <c r="R1964" s="37">
        <f>$J1964</f>
        <v>-60</v>
      </c>
      <c r="S1964" s="81">
        <f ca="1">R1964+S1958</f>
        <v>-63.10734463276836</v>
      </c>
      <c r="T1964" s="81">
        <f t="shared" ref="T1964:CE1964" ca="1" si="3356">S1964+T1958</f>
        <v>-67.679785502250311</v>
      </c>
      <c r="U1964" s="81">
        <f t="shared" ca="1" si="3356"/>
        <v>-73.742154748051163</v>
      </c>
      <c r="V1964" s="81">
        <f t="shared" ca="1" si="3356"/>
        <v>-81.319705393498353</v>
      </c>
      <c r="W1964" s="81">
        <f t="shared" ca="1" si="3356"/>
        <v>-90.438118479263863</v>
      </c>
      <c r="X1964" s="81">
        <f t="shared" ca="1" si="3356"/>
        <v>-101.12351031789545</v>
      </c>
      <c r="Y1964" s="81">
        <f t="shared" ca="1" si="3356"/>
        <v>-113.40243987130611</v>
      </c>
      <c r="Z1964" s="81">
        <f t="shared" ca="1" si="3356"/>
        <v>-127.30191625330565</v>
      </c>
      <c r="AA1964" s="81">
        <f t="shared" ca="1" si="3356"/>
        <v>-142.84940635929388</v>
      </c>
      <c r="AB1964" s="81">
        <f t="shared" ca="1" si="3356"/>
        <v>-160.07284262527062</v>
      </c>
      <c r="AC1964" s="81">
        <f t="shared" ca="1" si="3356"/>
        <v>-179.00063091835432</v>
      </c>
      <c r="AD1964" s="81">
        <f t="shared" ca="1" si="3356"/>
        <v>-199.66165856103828</v>
      </c>
      <c r="AE1964" s="81">
        <f t="shared" ca="1" si="3356"/>
        <v>-223.49773186998243</v>
      </c>
      <c r="AF1964" s="81">
        <f t="shared" ca="1" si="3356"/>
        <v>-250.56266517851321</v>
      </c>
      <c r="AG1964" s="81">
        <f t="shared" ca="1" si="3356"/>
        <v>-280.91118492730158</v>
      </c>
      <c r="AH1964" s="81">
        <f t="shared" ca="1" si="3356"/>
        <v>-314.59894512380953</v>
      </c>
      <c r="AI1964" s="81">
        <f t="shared" ca="1" si="3356"/>
        <v>-351.6825430637611</v>
      </c>
      <c r="AJ1964" s="81">
        <f t="shared" ca="1" si="3356"/>
        <v>-392.21953531907911</v>
      </c>
      <c r="AK1964" s="81">
        <f t="shared" ca="1" si="3356"/>
        <v>-436.2684539968036</v>
      </c>
      <c r="AL1964" s="81">
        <f t="shared" ca="1" si="3356"/>
        <v>-483.88882327358556</v>
      </c>
      <c r="AM1964" s="81">
        <f t="shared" ca="1" si="3356"/>
        <v>-535.14117621042601</v>
      </c>
      <c r="AN1964" s="81">
        <f t="shared" ca="1" si="3356"/>
        <v>-590.08707185241065</v>
      </c>
      <c r="AO1964" s="81">
        <f t="shared" ca="1" si="3356"/>
        <v>-648.78911261827068</v>
      </c>
      <c r="AP1964" s="81">
        <f t="shared" ca="1" si="3356"/>
        <v>-711.31096198468208</v>
      </c>
      <c r="AQ1964" s="81">
        <f t="shared" ca="1" si="3356"/>
        <v>-778.84730597312296</v>
      </c>
      <c r="AR1964" s="81">
        <f t="shared" ca="1" si="3356"/>
        <v>-853.12538441391996</v>
      </c>
      <c r="AS1964" s="81">
        <f t="shared" ca="1" si="3356"/>
        <v>-934.23463185310084</v>
      </c>
      <c r="AT1964" s="81">
        <f t="shared" ca="1" si="3356"/>
        <v>-1022.2655777927345</v>
      </c>
      <c r="AU1964" s="81">
        <f t="shared" ca="1" si="3356"/>
        <v>-1117.3098581158854</v>
      </c>
      <c r="AV1964" s="81">
        <f t="shared" ca="1" si="3356"/>
        <v>-1219.4602265843027</v>
      </c>
      <c r="AW1964" s="81">
        <f t="shared" ca="1" si="3356"/>
        <v>-1328.8105664080272</v>
      </c>
      <c r="AX1964" s="81">
        <f t="shared" ca="1" si="3356"/>
        <v>-1445.4559018860507</v>
      </c>
      <c r="AY1964" s="81">
        <f t="shared" ca="1" si="3356"/>
        <v>-1569.4924101171141</v>
      </c>
      <c r="AZ1964" s="81">
        <f t="shared" ca="1" si="3356"/>
        <v>-1701.017432779676</v>
      </c>
      <c r="BA1964" s="81">
        <f t="shared" ca="1" si="3356"/>
        <v>-1840.1294879800332</v>
      </c>
      <c r="BB1964" s="81">
        <f t="shared" ca="1" si="3356"/>
        <v>-1986.9282821675192</v>
      </c>
      <c r="BC1964" s="81">
        <f t="shared" ca="1" si="3356"/>
        <v>-2147.1644396297761</v>
      </c>
      <c r="BD1964" s="81">
        <f t="shared" ca="1" si="3356"/>
        <v>-2321.0118979533881</v>
      </c>
      <c r="BE1964" s="81">
        <f t="shared" ca="1" si="3356"/>
        <v>-2508.6466307122841</v>
      </c>
      <c r="BF1964" s="81">
        <f t="shared" ca="1" si="3356"/>
        <v>-2710.2466665165493</v>
      </c>
      <c r="BG1964" s="81">
        <f t="shared" ca="1" si="3356"/>
        <v>-2925.9921081220759</v>
      </c>
      <c r="BH1964" s="81">
        <f t="shared" ca="1" si="3356"/>
        <v>-3156.0651515976406</v>
      </c>
      <c r="BI1964" s="81">
        <f t="shared" ca="1" si="3356"/>
        <v>-3400.6501055458648</v>
      </c>
      <c r="BJ1964" s="81">
        <f t="shared" ca="1" si="3356"/>
        <v>-3659.9334103743799</v>
      </c>
      <c r="BK1964" s="81">
        <f t="shared" ca="1" si="3356"/>
        <v>-3934.1036576133765</v>
      </c>
      <c r="BL1964" s="81">
        <f t="shared" ca="1" si="3356"/>
        <v>-4223.3516092755735</v>
      </c>
      <c r="BM1964" s="81">
        <f t="shared" ca="1" si="3356"/>
        <v>-4527.8702172544972</v>
      </c>
      <c r="BN1964" s="81">
        <f t="shared" ca="1" si="3356"/>
        <v>-4847.8546427568062</v>
      </c>
      <c r="BO1964" s="81">
        <f t="shared" ca="1" si="3356"/>
        <v>-5194.8017107924916</v>
      </c>
      <c r="BP1964" s="81">
        <f t="shared" ca="1" si="3356"/>
        <v>-5569.0834238685256</v>
      </c>
      <c r="BQ1964" s="81">
        <f t="shared" ca="1" si="3356"/>
        <v>-5971.0488143677558</v>
      </c>
      <c r="BR1964" s="81">
        <f t="shared" ca="1" si="3356"/>
        <v>-6401.0513146363655</v>
      </c>
      <c r="BS1964" s="81">
        <f t="shared" ca="1" si="3356"/>
        <v>-6859.4488130009468</v>
      </c>
      <c r="BT1964" s="81">
        <f t="shared" ca="1" si="3356"/>
        <v>-7346.6037105413716</v>
      </c>
      <c r="BU1964" s="81">
        <f t="shared" ca="1" si="3356"/>
        <v>-7862.8829786310389</v>
      </c>
      <c r="BV1964" s="81">
        <f t="shared" ca="1" si="3356"/>
        <v>-8408.6582172562867</v>
      </c>
      <c r="BW1964" s="81">
        <f t="shared" ca="1" si="3356"/>
        <v>-8984.3057141269692</v>
      </c>
      <c r="BX1964" s="81">
        <f t="shared" ca="1" si="3356"/>
        <v>-9590.2065045904128</v>
      </c>
      <c r="BY1964" s="81">
        <f t="shared" ca="1" si="3356"/>
        <v>-10226.746432361217</v>
      </c>
      <c r="BZ1964" s="81">
        <f t="shared" ca="1" si="3356"/>
        <v>-10894.316211079542</v>
      </c>
      <c r="CA1964" s="81">
        <f t="shared" ca="1" si="3356"/>
        <v>-11614.497927388786</v>
      </c>
      <c r="CB1964" s="81">
        <f t="shared" ca="1" si="3356"/>
        <v>-12387.955557124813</v>
      </c>
      <c r="CC1964" s="81">
        <f t="shared" ca="1" si="3356"/>
        <v>-13215.361381856532</v>
      </c>
      <c r="CD1964" s="81">
        <f t="shared" ca="1" si="3356"/>
        <v>-14097.396095152762</v>
      </c>
      <c r="CE1964" s="81">
        <f t="shared" ca="1" si="3356"/>
        <v>-15034.748910327387</v>
      </c>
      <c r="CF1964" s="81">
        <f t="shared" ref="CF1964:CL1964" ca="1" si="3357">CE1964+CF1958</f>
        <v>-16028.117669686799</v>
      </c>
      <c r="CG1964" s="81">
        <f t="shared" ca="1" si="3357"/>
        <v>-17078.20895530413</v>
      </c>
      <c r="CH1964" s="81">
        <f t="shared" ca="1" si="3357"/>
        <v>-18185.73820134523</v>
      </c>
      <c r="CI1964" s="81">
        <f t="shared" ca="1" si="3357"/>
        <v>-19351.429807971854</v>
      </c>
      <c r="CJ1964" s="81">
        <f t="shared" ca="1" si="3357"/>
        <v>-20576.017256847987</v>
      </c>
      <c r="CK1964" s="81">
        <f t="shared" ca="1" si="3357"/>
        <v>-21860.243228275765</v>
      </c>
      <c r="CL1964" s="81">
        <f t="shared" ca="1" si="3357"/>
        <v>-23204.859719987988</v>
      </c>
      <c r="CN1964" s="245">
        <f>-H1953/H1952*CN1963</f>
        <v>-60</v>
      </c>
      <c r="CO1964" s="81" t="e">
        <f t="shared" ref="CO1964" ca="1" si="3358">CN1964+CO1958</f>
        <v>#N/A</v>
      </c>
      <c r="CP1964" s="81" t="e">
        <f t="shared" ref="CP1964" ca="1" si="3359">CO1964+CP1958</f>
        <v>#N/A</v>
      </c>
      <c r="CQ1964" s="81" t="e">
        <f t="shared" ref="CQ1964" ca="1" si="3360">CP1964+CQ1958</f>
        <v>#N/A</v>
      </c>
      <c r="CR1964" s="81" t="e">
        <f t="shared" ref="CR1964" ca="1" si="3361">CQ1964+CR1958</f>
        <v>#N/A</v>
      </c>
      <c r="CS1964" s="81" t="e">
        <f t="shared" ref="CS1964" ca="1" si="3362">CR1964+CS1958</f>
        <v>#N/A</v>
      </c>
      <c r="CT1964" s="81" t="e">
        <f t="shared" ref="CT1964" ca="1" si="3363">CS1964+CT1958</f>
        <v>#N/A</v>
      </c>
      <c r="CU1964" s="81" t="e">
        <f t="shared" ref="CU1964" ca="1" si="3364">CT1964+CU1958</f>
        <v>#N/A</v>
      </c>
      <c r="CV1964" s="81" t="e">
        <f t="shared" ref="CV1964" ca="1" si="3365">CU1964+CV1958</f>
        <v>#N/A</v>
      </c>
      <c r="CW1964" s="81" t="e">
        <f t="shared" ref="CW1964" ca="1" si="3366">CV1964+CW1958</f>
        <v>#N/A</v>
      </c>
      <c r="CX1964" s="81" t="e">
        <f t="shared" ref="CX1964" ca="1" si="3367">CW1964+CX1958</f>
        <v>#N/A</v>
      </c>
      <c r="CY1964" s="81" t="e">
        <f t="shared" ref="CY1964" ca="1" si="3368">CX1964+CY1958</f>
        <v>#N/A</v>
      </c>
      <c r="CZ1964" s="81" t="e">
        <f t="shared" ref="CZ1964" ca="1" si="3369">CY1964+CZ1958</f>
        <v>#N/A</v>
      </c>
      <c r="DA1964" s="81" t="e">
        <f t="shared" ref="DA1964" ca="1" si="3370">CZ1964+DA1958</f>
        <v>#N/A</v>
      </c>
      <c r="DB1964" s="81" t="e">
        <f t="shared" ref="DB1964" ca="1" si="3371">DA1964+DB1958</f>
        <v>#N/A</v>
      </c>
      <c r="DC1964" s="81" t="e">
        <f t="shared" ref="DC1964" ca="1" si="3372">DB1964+DC1958</f>
        <v>#N/A</v>
      </c>
      <c r="DD1964" s="81" t="e">
        <f t="shared" ref="DD1964" ca="1" si="3373">DC1964+DD1958</f>
        <v>#N/A</v>
      </c>
      <c r="DE1964" s="81" t="e">
        <f t="shared" ref="DE1964" ca="1" si="3374">DD1964+DE1958</f>
        <v>#N/A</v>
      </c>
      <c r="DF1964" s="81" t="e">
        <f t="shared" ref="DF1964" ca="1" si="3375">DE1964+DF1958</f>
        <v>#N/A</v>
      </c>
      <c r="DG1964" s="81" t="e">
        <f t="shared" ref="DG1964" ca="1" si="3376">DF1964+DG1958</f>
        <v>#N/A</v>
      </c>
      <c r="DH1964" s="81" t="e">
        <f t="shared" ref="DH1964" ca="1" si="3377">DG1964+DH1958</f>
        <v>#N/A</v>
      </c>
      <c r="DI1964" s="81" t="e">
        <f t="shared" ref="DI1964" ca="1" si="3378">DH1964+DI1958</f>
        <v>#N/A</v>
      </c>
      <c r="DJ1964" s="81" t="e">
        <f t="shared" ref="DJ1964" ca="1" si="3379">DI1964+DJ1958</f>
        <v>#N/A</v>
      </c>
      <c r="DK1964" s="81" t="e">
        <f t="shared" ref="DK1964:DL1964" ca="1" si="3380">DJ1964+DK1958</f>
        <v>#N/A</v>
      </c>
      <c r="DL1964" s="81" t="e">
        <f t="shared" ca="1" si="3380"/>
        <v>#N/A</v>
      </c>
    </row>
    <row r="1965" spans="2:116" x14ac:dyDescent="0.4">
      <c r="C1965" t="s">
        <v>240</v>
      </c>
      <c r="D1965" t="s">
        <v>425</v>
      </c>
      <c r="E1965" s="8" t="str">
        <f t="shared" si="3326"/>
        <v>1965 FAPPE-F</v>
      </c>
      <c r="G1965" s="126" t="str">
        <f>"Net PP&amp;E - "&amp;SUBSTITUTE(G1950,":","")</f>
        <v>Net PP&amp;E - Fixed secondary PPE</v>
      </c>
      <c r="H1965" s="27"/>
      <c r="J1965" s="77">
        <f>SUM(J1963:J1964)</f>
        <v>40</v>
      </c>
      <c r="K1965" s="28">
        <f t="shared" ca="1" si="3329"/>
        <v>900.33834143896195</v>
      </c>
      <c r="L1965" s="28">
        <f t="shared" ca="1" si="3329"/>
        <v>2388.6890380153172</v>
      </c>
      <c r="M1965" s="28">
        <f t="shared" ca="1" si="3329"/>
        <v>5113.0717178324776</v>
      </c>
      <c r="N1965" s="28">
        <f t="shared" ca="1" si="3329"/>
        <v>10252.145357243186</v>
      </c>
      <c r="O1965" s="28">
        <f t="shared" ca="1" si="3329"/>
        <v>20205.683788920436</v>
      </c>
      <c r="P1965" s="28">
        <f t="shared" ca="1" si="3329"/>
        <v>39895.140280011961</v>
      </c>
      <c r="R1965" s="33">
        <f>$J1965</f>
        <v>40</v>
      </c>
      <c r="S1965" s="77">
        <f t="shared" ref="S1965:CB1965" ca="1" si="3381">SUM(S1963:S1964)</f>
        <v>120.22598870056495</v>
      </c>
      <c r="T1965" s="77">
        <f t="shared" ca="1" si="3381"/>
        <v>198.98688116441633</v>
      </c>
      <c r="U1965" s="77">
        <f t="shared" ca="1" si="3381"/>
        <v>276.25784525194877</v>
      </c>
      <c r="V1965" s="77">
        <f t="shared" ca="1" si="3381"/>
        <v>352.01362793983492</v>
      </c>
      <c r="W1965" s="77">
        <f t="shared" ca="1" si="3381"/>
        <v>426.22854818740279</v>
      </c>
      <c r="X1965" s="77">
        <f t="shared" ca="1" si="3381"/>
        <v>498.87648968210453</v>
      </c>
      <c r="Y1965" s="77">
        <f t="shared" ca="1" si="3381"/>
        <v>569.93089346202726</v>
      </c>
      <c r="Z1965" s="77">
        <f t="shared" ca="1" si="3381"/>
        <v>639.36475041336109</v>
      </c>
      <c r="AA1965" s="77">
        <f t="shared" ca="1" si="3381"/>
        <v>707.15059364070623</v>
      </c>
      <c r="AB1965" s="77">
        <f t="shared" ca="1" si="3381"/>
        <v>773.26049070806289</v>
      </c>
      <c r="AC1965" s="77">
        <f t="shared" ca="1" si="3381"/>
        <v>837.66603574831254</v>
      </c>
      <c r="AD1965" s="77">
        <f t="shared" ca="1" si="3381"/>
        <v>900.33834143896195</v>
      </c>
      <c r="AE1965" s="77">
        <f t="shared" ca="1" si="3381"/>
        <v>1043.1689347966844</v>
      </c>
      <c r="AF1965" s="77">
        <f t="shared" ca="1" si="3381"/>
        <v>1182.7706681548204</v>
      </c>
      <c r="AG1965" s="77">
        <f t="shared" ca="1" si="3381"/>
        <v>1319.0888150726989</v>
      </c>
      <c r="AH1965" s="77">
        <f t="shared" ca="1" si="3381"/>
        <v>1452.0677215428577</v>
      </c>
      <c r="AI1965" s="77">
        <f t="shared" ca="1" si="3381"/>
        <v>1581.6507902695728</v>
      </c>
      <c r="AJ1965" s="77">
        <f t="shared" ca="1" si="3381"/>
        <v>1707.7804646809213</v>
      </c>
      <c r="AK1965" s="77">
        <f t="shared" ca="1" si="3381"/>
        <v>1830.3982126698634</v>
      </c>
      <c r="AL1965" s="77">
        <f t="shared" ca="1" si="3381"/>
        <v>1949.4445100597479</v>
      </c>
      <c r="AM1965" s="77">
        <f t="shared" ca="1" si="3381"/>
        <v>2064.8588237895738</v>
      </c>
      <c r="AN1965" s="77">
        <f t="shared" ca="1" si="3381"/>
        <v>2176.5795948142559</v>
      </c>
      <c r="AO1965" s="77">
        <f t="shared" ca="1" si="3381"/>
        <v>2284.5442207150622</v>
      </c>
      <c r="AP1965" s="77">
        <f t="shared" ca="1" si="3381"/>
        <v>2388.6890380153172</v>
      </c>
      <c r="AQ1965" s="77">
        <f t="shared" ca="1" si="3381"/>
        <v>2654.4860273602098</v>
      </c>
      <c r="AR1965" s="77">
        <f t="shared" ca="1" si="3381"/>
        <v>2913.5412822527464</v>
      </c>
      <c r="AS1965" s="77">
        <f t="shared" ca="1" si="3381"/>
        <v>3165.7653681468992</v>
      </c>
      <c r="AT1965" s="77">
        <f t="shared" ca="1" si="3381"/>
        <v>3411.0677555405987</v>
      </c>
      <c r="AU1965" s="77">
        <f t="shared" ca="1" si="3381"/>
        <v>3649.3568085507804</v>
      </c>
      <c r="AV1965" s="77">
        <f t="shared" ca="1" si="3381"/>
        <v>3880.5397734156963</v>
      </c>
      <c r="AW1965" s="77">
        <f t="shared" ca="1" si="3381"/>
        <v>4104.5227669253054</v>
      </c>
      <c r="AX1965" s="77">
        <f t="shared" ca="1" si="3381"/>
        <v>4321.2107647806142</v>
      </c>
      <c r="AY1965" s="77">
        <f t="shared" ca="1" si="3381"/>
        <v>4530.5075898828836</v>
      </c>
      <c r="AZ1965" s="77">
        <f t="shared" ca="1" si="3381"/>
        <v>4732.3159005536554</v>
      </c>
      <c r="BA1965" s="77">
        <f t="shared" ca="1" si="3381"/>
        <v>4926.5371786866308</v>
      </c>
      <c r="BB1965" s="77">
        <f t="shared" ca="1" si="3381"/>
        <v>5113.0717178324776</v>
      </c>
      <c r="BC1965" s="77">
        <f t="shared" ca="1" si="3381"/>
        <v>5619.5022270368881</v>
      </c>
      <c r="BD1965" s="77">
        <f t="shared" ca="1" si="3381"/>
        <v>6112.3214353799422</v>
      </c>
      <c r="BE1965" s="77">
        <f t="shared" ca="1" si="3381"/>
        <v>6591.3533692877118</v>
      </c>
      <c r="BF1965" s="77">
        <f t="shared" ca="1" si="3381"/>
        <v>7056.4200001501131</v>
      </c>
      <c r="BG1965" s="77">
        <f t="shared" ca="1" si="3381"/>
        <v>7507.3412252112521</v>
      </c>
      <c r="BH1965" s="77">
        <f t="shared" ca="1" si="3381"/>
        <v>7943.934848402354</v>
      </c>
      <c r="BI1965" s="77">
        <f t="shared" ca="1" si="3381"/>
        <v>8366.0165611207958</v>
      </c>
      <c r="BJ1965" s="77">
        <f t="shared" ca="1" si="3381"/>
        <v>8773.3999229589463</v>
      </c>
      <c r="BK1965" s="77">
        <f t="shared" ca="1" si="3381"/>
        <v>9165.8963423866153</v>
      </c>
      <c r="BL1965" s="77">
        <f t="shared" ca="1" si="3381"/>
        <v>9543.3150573910862</v>
      </c>
      <c r="BM1965" s="77">
        <f t="shared" ca="1" si="3381"/>
        <v>9905.4631160788267</v>
      </c>
      <c r="BN1965" s="77">
        <f t="shared" ca="1" si="3381"/>
        <v>10252.145357243186</v>
      </c>
      <c r="BO1965" s="77">
        <f t="shared" ca="1" si="3381"/>
        <v>11238.531622540833</v>
      </c>
      <c r="BP1965" s="77">
        <f t="shared" ca="1" si="3381"/>
        <v>12197.583242798131</v>
      </c>
      <c r="BQ1965" s="77">
        <f t="shared" ca="1" si="3381"/>
        <v>13128.951185632233</v>
      </c>
      <c r="BR1965" s="77">
        <f t="shared" ca="1" si="3381"/>
        <v>14032.282018696955</v>
      </c>
      <c r="BS1965" s="77">
        <f t="shared" ca="1" si="3381"/>
        <v>14907.217853665707</v>
      </c>
      <c r="BT1965" s="77">
        <f t="shared" ca="1" si="3381"/>
        <v>15753.396289458615</v>
      </c>
      <c r="BU1965" s="77">
        <f t="shared" ca="1" si="3381"/>
        <v>16570.45035470228</v>
      </c>
      <c r="BV1965" s="77">
        <f t="shared" ca="1" si="3381"/>
        <v>17358.008449410365</v>
      </c>
      <c r="BW1965" s="77">
        <f t="shared" ca="1" si="3381"/>
        <v>18115.694285873011</v>
      </c>
      <c r="BX1965" s="77">
        <f t="shared" ca="1" si="3381"/>
        <v>18843.126828742901</v>
      </c>
      <c r="BY1965" s="77">
        <f t="shared" ca="1" si="3381"/>
        <v>19539.920234305428</v>
      </c>
      <c r="BZ1965" s="77">
        <f t="shared" ca="1" si="3381"/>
        <v>20205.683788920436</v>
      </c>
      <c r="CA1965" s="77">
        <f t="shared" ca="1" si="3381"/>
        <v>22152.168739277855</v>
      </c>
      <c r="CB1965" s="77">
        <f t="shared" ca="1" si="3381"/>
        <v>24045.377776208494</v>
      </c>
      <c r="CC1965" s="77">
        <f t="shared" ref="CC1965:CL1965" ca="1" si="3382">SUM(CC1963:CC1964)</f>
        <v>25884.638618143439</v>
      </c>
      <c r="CD1965" s="77">
        <f t="shared" ca="1" si="3382"/>
        <v>27669.270571513873</v>
      </c>
      <c r="CE1965" s="77">
        <f t="shared" ca="1" si="3382"/>
        <v>29398.584423005912</v>
      </c>
      <c r="CF1965" s="77">
        <f t="shared" ca="1" si="3382"/>
        <v>31071.882330313165</v>
      </c>
      <c r="CG1965" s="77">
        <f t="shared" ca="1" si="3382"/>
        <v>32688.457711362498</v>
      </c>
      <c r="CH1965" s="77">
        <f t="shared" ca="1" si="3382"/>
        <v>34247.595131988062</v>
      </c>
      <c r="CI1965" s="77">
        <f t="shared" ca="1" si="3382"/>
        <v>35748.570192028099</v>
      </c>
      <c r="CJ1965" s="77">
        <f t="shared" ca="1" si="3382"/>
        <v>37190.649409818638</v>
      </c>
      <c r="CK1965" s="77">
        <f t="shared" ca="1" si="3382"/>
        <v>38573.090105057519</v>
      </c>
      <c r="CL1965" s="77">
        <f t="shared" ca="1" si="3382"/>
        <v>39895.140280011961</v>
      </c>
      <c r="CN1965" s="77">
        <f>SUM(CN1963:CN1964)</f>
        <v>40</v>
      </c>
      <c r="CO1965" s="77" t="e">
        <f t="shared" ref="CO1965:DK1965" si="3383">SUM(CO1963:CO1964)</f>
        <v>#N/A</v>
      </c>
      <c r="CP1965" s="77" t="e">
        <f t="shared" si="3383"/>
        <v>#N/A</v>
      </c>
      <c r="CQ1965" s="77" t="e">
        <f t="shared" si="3383"/>
        <v>#N/A</v>
      </c>
      <c r="CR1965" s="77" t="e">
        <f t="shared" si="3383"/>
        <v>#N/A</v>
      </c>
      <c r="CS1965" s="77" t="e">
        <f t="shared" si="3383"/>
        <v>#N/A</v>
      </c>
      <c r="CT1965" s="77" t="e">
        <f t="shared" si="3383"/>
        <v>#N/A</v>
      </c>
      <c r="CU1965" s="77" t="e">
        <f t="shared" si="3383"/>
        <v>#N/A</v>
      </c>
      <c r="CV1965" s="77" t="e">
        <f t="shared" si="3383"/>
        <v>#N/A</v>
      </c>
      <c r="CW1965" s="77" t="e">
        <f t="shared" si="3383"/>
        <v>#N/A</v>
      </c>
      <c r="CX1965" s="77" t="e">
        <f t="shared" si="3383"/>
        <v>#N/A</v>
      </c>
      <c r="CY1965" s="77" t="e">
        <f t="shared" si="3383"/>
        <v>#N/A</v>
      </c>
      <c r="CZ1965" s="77" t="e">
        <f t="shared" si="3383"/>
        <v>#N/A</v>
      </c>
      <c r="DA1965" s="77" t="e">
        <f t="shared" si="3383"/>
        <v>#N/A</v>
      </c>
      <c r="DB1965" s="77" t="e">
        <f t="shared" si="3383"/>
        <v>#N/A</v>
      </c>
      <c r="DC1965" s="77" t="e">
        <f t="shared" si="3383"/>
        <v>#N/A</v>
      </c>
      <c r="DD1965" s="77" t="e">
        <f t="shared" si="3383"/>
        <v>#N/A</v>
      </c>
      <c r="DE1965" s="77" t="e">
        <f t="shared" si="3383"/>
        <v>#N/A</v>
      </c>
      <c r="DF1965" s="77" t="e">
        <f t="shared" si="3383"/>
        <v>#N/A</v>
      </c>
      <c r="DG1965" s="77" t="e">
        <f t="shared" si="3383"/>
        <v>#N/A</v>
      </c>
      <c r="DH1965" s="77" t="e">
        <f t="shared" si="3383"/>
        <v>#N/A</v>
      </c>
      <c r="DI1965" s="77" t="e">
        <f t="shared" si="3383"/>
        <v>#N/A</v>
      </c>
      <c r="DJ1965" s="77" t="e">
        <f t="shared" si="3383"/>
        <v>#N/A</v>
      </c>
      <c r="DK1965" s="77" t="e">
        <f t="shared" si="3383"/>
        <v>#N/A</v>
      </c>
      <c r="DL1965" s="77" t="e">
        <f t="shared" ref="DL1965" si="3384">SUM(DL1963:DL1964)</f>
        <v>#N/A</v>
      </c>
    </row>
    <row r="1966" spans="2:116" x14ac:dyDescent="0.4">
      <c r="D1966" t="s">
        <v>425</v>
      </c>
      <c r="E1966" s="8" t="str">
        <f t="shared" ref="E1966" si="3385">ROW()&amp;" "&amp;D1966</f>
        <v>1966 FAPPE-F</v>
      </c>
      <c r="G1966" s="126"/>
      <c r="H1966" s="27"/>
      <c r="J1966" s="77"/>
      <c r="K1966" s="28"/>
      <c r="L1966" s="28"/>
      <c r="M1966" s="28"/>
      <c r="N1966" s="28"/>
      <c r="O1966" s="28"/>
      <c r="P1966" s="28"/>
      <c r="R1966" s="33"/>
      <c r="S1966" s="77"/>
      <c r="T1966" s="77"/>
      <c r="U1966" s="77"/>
      <c r="V1966" s="77"/>
      <c r="W1966" s="77"/>
      <c r="X1966" s="77"/>
      <c r="Y1966" s="77"/>
      <c r="Z1966" s="77"/>
      <c r="AA1966" s="77"/>
      <c r="AB1966" s="77"/>
      <c r="AC1966" s="77"/>
      <c r="AD1966" s="77"/>
      <c r="AE1966" s="77"/>
      <c r="AF1966" s="77"/>
      <c r="AG1966" s="77"/>
      <c r="AH1966" s="77"/>
      <c r="AI1966" s="77"/>
      <c r="AJ1966" s="77"/>
      <c r="AK1966" s="77"/>
      <c r="AL1966" s="77"/>
      <c r="AM1966" s="77"/>
      <c r="AN1966" s="77"/>
      <c r="AO1966" s="77"/>
      <c r="AP1966" s="77"/>
      <c r="AQ1966" s="77"/>
      <c r="AR1966" s="77"/>
      <c r="AS1966" s="77"/>
      <c r="AT1966" s="77"/>
      <c r="AU1966" s="77"/>
      <c r="AV1966" s="77"/>
      <c r="AW1966" s="77"/>
      <c r="AX1966" s="77"/>
      <c r="AY1966" s="77"/>
      <c r="AZ1966" s="77"/>
      <c r="BA1966" s="77"/>
      <c r="BB1966" s="77"/>
      <c r="BC1966" s="77"/>
      <c r="BD1966" s="77"/>
      <c r="BE1966" s="77"/>
      <c r="BF1966" s="77"/>
      <c r="BG1966" s="77"/>
      <c r="BH1966" s="77"/>
      <c r="BI1966" s="77"/>
      <c r="BJ1966" s="77"/>
      <c r="BK1966" s="77"/>
      <c r="BL1966" s="77"/>
      <c r="BM1966" s="77"/>
      <c r="BN1966" s="77"/>
      <c r="BO1966" s="77"/>
      <c r="BP1966" s="77"/>
      <c r="BQ1966" s="77"/>
      <c r="BR1966" s="77"/>
      <c r="BS1966" s="77"/>
      <c r="BT1966" s="77"/>
      <c r="BU1966" s="77"/>
      <c r="BV1966" s="77"/>
      <c r="BW1966" s="77"/>
      <c r="BX1966" s="77"/>
      <c r="BY1966" s="77"/>
      <c r="BZ1966" s="77"/>
      <c r="CA1966" s="77"/>
      <c r="CB1966" s="77"/>
      <c r="CC1966" s="77"/>
      <c r="CD1966" s="77"/>
      <c r="CE1966" s="77"/>
      <c r="CF1966" s="77"/>
      <c r="CG1966" s="77"/>
      <c r="CH1966" s="77"/>
      <c r="CI1966" s="77"/>
      <c r="CJ1966" s="77"/>
      <c r="CK1966" s="77"/>
      <c r="CL1966" s="77"/>
      <c r="CN1966" s="77"/>
      <c r="CO1966" s="77"/>
      <c r="CP1966" s="77"/>
      <c r="CQ1966" s="77"/>
      <c r="CR1966" s="77"/>
      <c r="CS1966" s="77"/>
      <c r="CT1966" s="77"/>
      <c r="CU1966" s="77"/>
      <c r="CV1966" s="77"/>
      <c r="CW1966" s="77"/>
      <c r="CX1966" s="77"/>
      <c r="CY1966" s="77"/>
      <c r="CZ1966" s="77"/>
      <c r="DA1966" s="77"/>
      <c r="DB1966" s="77"/>
      <c r="DC1966" s="77"/>
      <c r="DD1966" s="77"/>
      <c r="DE1966" s="77"/>
      <c r="DF1966" s="77"/>
      <c r="DG1966" s="77"/>
      <c r="DH1966" s="77"/>
      <c r="DI1966" s="77"/>
      <c r="DJ1966" s="77"/>
      <c r="DK1966" s="77"/>
      <c r="DL1966" s="77"/>
    </row>
    <row r="1967" spans="2:116" x14ac:dyDescent="0.4">
      <c r="B1967" t="s">
        <v>332</v>
      </c>
      <c r="D1967" t="s">
        <v>425</v>
      </c>
      <c r="E1967" s="8" t="str">
        <f t="shared" si="3326"/>
        <v>1967 FAPPE-F</v>
      </c>
      <c r="G1967" s="136" t="str">
        <f>G1942</f>
        <v>(Primary label)</v>
      </c>
      <c r="H1967" s="27"/>
      <c r="I1967" s="78"/>
      <c r="J1967" s="78"/>
      <c r="K1967" s="33"/>
      <c r="L1967" s="33"/>
      <c r="M1967" s="33"/>
      <c r="N1967" s="33"/>
      <c r="O1967" s="33"/>
      <c r="P1967" s="33"/>
      <c r="R1967" s="33"/>
      <c r="S1967" s="77"/>
      <c r="T1967" s="77"/>
      <c r="U1967" s="77"/>
      <c r="V1967" s="77"/>
      <c r="W1967" s="77"/>
      <c r="X1967" s="77"/>
      <c r="Y1967" s="77"/>
      <c r="Z1967" s="77"/>
      <c r="AA1967" s="77"/>
      <c r="AB1967" s="77"/>
      <c r="AC1967" s="77"/>
      <c r="AD1967" s="77"/>
      <c r="AE1967" s="77"/>
      <c r="AF1967" s="77"/>
      <c r="AG1967" s="77"/>
      <c r="AH1967" s="77"/>
      <c r="AI1967" s="77"/>
      <c r="AJ1967" s="77"/>
      <c r="AK1967" s="77"/>
      <c r="AL1967" s="77"/>
      <c r="AM1967" s="77"/>
      <c r="AN1967" s="77"/>
      <c r="AO1967" s="77"/>
      <c r="AP1967" s="77"/>
      <c r="AQ1967" s="77"/>
      <c r="AR1967" s="77"/>
      <c r="AS1967" s="77"/>
      <c r="AT1967" s="77"/>
      <c r="AU1967" s="77"/>
      <c r="AV1967" s="77"/>
      <c r="AW1967" s="77"/>
      <c r="AX1967" s="77"/>
      <c r="AY1967" s="77"/>
      <c r="AZ1967" s="77"/>
      <c r="BA1967" s="77"/>
      <c r="BB1967" s="77"/>
      <c r="BC1967" s="77"/>
      <c r="BD1967" s="77"/>
      <c r="BE1967" s="77"/>
      <c r="BF1967" s="77"/>
      <c r="BG1967" s="77"/>
      <c r="BH1967" s="77"/>
      <c r="BI1967" s="77"/>
      <c r="BJ1967" s="77"/>
      <c r="BK1967" s="77"/>
      <c r="BL1967" s="77"/>
      <c r="BM1967" s="77"/>
      <c r="BN1967" s="77"/>
      <c r="BO1967" s="77"/>
      <c r="BP1967" s="77"/>
      <c r="BQ1967" s="77"/>
      <c r="BR1967" s="77"/>
      <c r="BS1967" s="77"/>
      <c r="BT1967" s="77"/>
      <c r="BU1967" s="77"/>
      <c r="BV1967" s="77"/>
      <c r="BW1967" s="77"/>
      <c r="BX1967" s="77"/>
      <c r="BY1967" s="77"/>
      <c r="BZ1967" s="77"/>
      <c r="CA1967" s="77"/>
      <c r="CB1967" s="77"/>
      <c r="CC1967" s="77"/>
      <c r="CD1967" s="77"/>
      <c r="CE1967" s="77"/>
      <c r="CF1967" s="77"/>
      <c r="CG1967" s="77"/>
      <c r="CH1967" s="77"/>
      <c r="CI1967" s="77"/>
      <c r="CJ1967" s="77"/>
      <c r="CK1967" s="77"/>
      <c r="CL1967" s="77"/>
      <c r="CN1967" s="78"/>
      <c r="CO1967" s="77"/>
      <c r="CP1967" s="77"/>
      <c r="CQ1967" s="77"/>
      <c r="CR1967" s="77"/>
      <c r="CS1967" s="77"/>
      <c r="CT1967" s="77"/>
      <c r="CU1967" s="77"/>
      <c r="CV1967" s="77"/>
      <c r="CW1967" s="77"/>
      <c r="CX1967" s="77"/>
      <c r="CY1967" s="77"/>
      <c r="CZ1967" s="77"/>
      <c r="DA1967" s="77"/>
      <c r="DB1967" s="77"/>
      <c r="DC1967" s="77"/>
      <c r="DD1967" s="77"/>
      <c r="DE1967" s="77"/>
      <c r="DF1967" s="77"/>
      <c r="DG1967" s="77"/>
      <c r="DH1967" s="77"/>
      <c r="DI1967" s="77"/>
      <c r="DJ1967" s="77"/>
      <c r="DK1967" s="77"/>
      <c r="DL1967" s="77"/>
    </row>
    <row r="1968" spans="2:116" x14ac:dyDescent="0.4">
      <c r="B1968" t="s">
        <v>332</v>
      </c>
      <c r="D1968" t="s">
        <v>425</v>
      </c>
      <c r="E1968" s="8" t="str">
        <f t="shared" si="3326"/>
        <v>1968 FAPPE-F</v>
      </c>
      <c r="G1968" s="136" t="str">
        <f>G1943</f>
        <v>primary unit</v>
      </c>
      <c r="H1968" s="27"/>
      <c r="I1968" s="78"/>
      <c r="J1968" s="78"/>
      <c r="K1968" s="33"/>
      <c r="L1968" s="33"/>
      <c r="M1968" s="33"/>
      <c r="N1968" s="33"/>
      <c r="O1968" s="33"/>
      <c r="P1968" s="33"/>
      <c r="R1968" s="33"/>
      <c r="S1968" s="77"/>
      <c r="T1968" s="77"/>
      <c r="U1968" s="77"/>
      <c r="V1968" s="77"/>
      <c r="W1968" s="77"/>
      <c r="X1968" s="77"/>
      <c r="Y1968" s="77"/>
      <c r="Z1968" s="77"/>
      <c r="AA1968" s="77"/>
      <c r="AB1968" s="77"/>
      <c r="AC1968" s="77"/>
      <c r="AD1968" s="77"/>
      <c r="AE1968" s="77"/>
      <c r="AF1968" s="77"/>
      <c r="AG1968" s="77"/>
      <c r="AH1968" s="77"/>
      <c r="AI1968" s="77"/>
      <c r="AJ1968" s="77"/>
      <c r="AK1968" s="77"/>
      <c r="AL1968" s="77"/>
      <c r="AM1968" s="77"/>
      <c r="AN1968" s="77"/>
      <c r="AO1968" s="77"/>
      <c r="AP1968" s="77"/>
      <c r="AQ1968" s="77"/>
      <c r="AR1968" s="77"/>
      <c r="AS1968" s="77"/>
      <c r="AT1968" s="77"/>
      <c r="AU1968" s="77"/>
      <c r="AV1968" s="77"/>
      <c r="AW1968" s="77"/>
      <c r="AX1968" s="77"/>
      <c r="AY1968" s="77"/>
      <c r="AZ1968" s="77"/>
      <c r="BA1968" s="77"/>
      <c r="BB1968" s="77"/>
      <c r="BC1968" s="77"/>
      <c r="BD1968" s="77"/>
      <c r="BE1968" s="77"/>
      <c r="BF1968" s="77"/>
      <c r="BG1968" s="77"/>
      <c r="BH1968" s="77"/>
      <c r="BI1968" s="77"/>
      <c r="BJ1968" s="77"/>
      <c r="BK1968" s="77"/>
      <c r="BL1968" s="77"/>
      <c r="BM1968" s="77"/>
      <c r="BN1968" s="77"/>
      <c r="BO1968" s="77"/>
      <c r="BP1968" s="77"/>
      <c r="BQ1968" s="77"/>
      <c r="BR1968" s="77"/>
      <c r="BS1968" s="77"/>
      <c r="BT1968" s="77"/>
      <c r="BU1968" s="77"/>
      <c r="BV1968" s="77"/>
      <c r="BW1968" s="77"/>
      <c r="BX1968" s="77"/>
      <c r="BY1968" s="77"/>
      <c r="BZ1968" s="77"/>
      <c r="CA1968" s="77"/>
      <c r="CB1968" s="77"/>
      <c r="CC1968" s="77"/>
      <c r="CD1968" s="77"/>
      <c r="CE1968" s="77"/>
      <c r="CF1968" s="77"/>
      <c r="CG1968" s="77"/>
      <c r="CH1968" s="77"/>
      <c r="CI1968" s="77"/>
      <c r="CJ1968" s="77"/>
      <c r="CK1968" s="77"/>
      <c r="CL1968" s="77"/>
      <c r="CN1968" s="78"/>
      <c r="CO1968" s="77"/>
      <c r="CP1968" s="77"/>
      <c r="CQ1968" s="77"/>
      <c r="CR1968" s="77"/>
      <c r="CS1968" s="77"/>
      <c r="CT1968" s="77"/>
      <c r="CU1968" s="77"/>
      <c r="CV1968" s="77"/>
      <c r="CW1968" s="77"/>
      <c r="CX1968" s="77"/>
      <c r="CY1968" s="77"/>
      <c r="CZ1968" s="77"/>
      <c r="DA1968" s="77"/>
      <c r="DB1968" s="77"/>
      <c r="DC1968" s="77"/>
      <c r="DD1968" s="77"/>
      <c r="DE1968" s="77"/>
      <c r="DF1968" s="77"/>
      <c r="DG1968" s="77"/>
      <c r="DH1968" s="77"/>
      <c r="DI1968" s="77"/>
      <c r="DJ1968" s="77"/>
      <c r="DK1968" s="77"/>
      <c r="DL1968" s="77"/>
    </row>
    <row r="1969" spans="1:116" x14ac:dyDescent="0.4">
      <c r="B1969" t="s">
        <v>332</v>
      </c>
      <c r="D1969" t="s">
        <v>425</v>
      </c>
      <c r="E1969" s="8" t="str">
        <f t="shared" si="3326"/>
        <v>1969 FAPPE-F</v>
      </c>
      <c r="G1969" s="136" t="str">
        <f>G1944</f>
        <v>Primary revenue driver</v>
      </c>
      <c r="K1969" s="53"/>
      <c r="L1969" s="53"/>
      <c r="M1969" s="53"/>
      <c r="N1969" s="53"/>
      <c r="O1969" s="53"/>
      <c r="P1969" s="53"/>
      <c r="R1969" s="24"/>
      <c r="S1969" s="179" t="str">
        <f t="shared" ref="S1969:AX1969" si="3386">S1944</f>
        <v>S$16</v>
      </c>
      <c r="T1969" s="179" t="str">
        <f t="shared" si="3386"/>
        <v>T$16</v>
      </c>
      <c r="U1969" s="179" t="str">
        <f t="shared" si="3386"/>
        <v>U$16</v>
      </c>
      <c r="V1969" s="179" t="str">
        <f t="shared" si="3386"/>
        <v>V$16</v>
      </c>
      <c r="W1969" s="179" t="str">
        <f t="shared" si="3386"/>
        <v>W$16</v>
      </c>
      <c r="X1969" s="179" t="str">
        <f t="shared" si="3386"/>
        <v>X$16</v>
      </c>
      <c r="Y1969" s="179" t="str">
        <f t="shared" si="3386"/>
        <v>Y$16</v>
      </c>
      <c r="Z1969" s="179" t="str">
        <f t="shared" si="3386"/>
        <v>Z$16</v>
      </c>
      <c r="AA1969" s="179" t="str">
        <f t="shared" si="3386"/>
        <v>AA$16</v>
      </c>
      <c r="AB1969" s="179" t="str">
        <f t="shared" si="3386"/>
        <v>AB$16</v>
      </c>
      <c r="AC1969" s="179" t="str">
        <f t="shared" si="3386"/>
        <v>AC$16</v>
      </c>
      <c r="AD1969" s="179" t="str">
        <f t="shared" si="3386"/>
        <v>AD$16</v>
      </c>
      <c r="AE1969" s="179" t="str">
        <f t="shared" si="3386"/>
        <v>AE$16</v>
      </c>
      <c r="AF1969" s="179" t="str">
        <f t="shared" si="3386"/>
        <v>AF$16</v>
      </c>
      <c r="AG1969" s="179" t="str">
        <f t="shared" si="3386"/>
        <v>AG$16</v>
      </c>
      <c r="AH1969" s="179" t="str">
        <f t="shared" si="3386"/>
        <v>AH$16</v>
      </c>
      <c r="AI1969" s="179" t="str">
        <f t="shared" si="3386"/>
        <v>AI$16</v>
      </c>
      <c r="AJ1969" s="179" t="str">
        <f t="shared" si="3386"/>
        <v>AJ$16</v>
      </c>
      <c r="AK1969" s="179" t="str">
        <f t="shared" si="3386"/>
        <v>AK$16</v>
      </c>
      <c r="AL1969" s="179" t="str">
        <f t="shared" si="3386"/>
        <v>AL$16</v>
      </c>
      <c r="AM1969" s="179" t="str">
        <f t="shared" si="3386"/>
        <v>AM$16</v>
      </c>
      <c r="AN1969" s="179" t="str">
        <f t="shared" si="3386"/>
        <v>AN$16</v>
      </c>
      <c r="AO1969" s="179" t="str">
        <f t="shared" si="3386"/>
        <v>AO$16</v>
      </c>
      <c r="AP1969" s="179" t="str">
        <f t="shared" si="3386"/>
        <v>AP$16</v>
      </c>
      <c r="AQ1969" s="179" t="str">
        <f t="shared" si="3386"/>
        <v>AQ$16</v>
      </c>
      <c r="AR1969" s="179" t="str">
        <f t="shared" si="3386"/>
        <v>AR$16</v>
      </c>
      <c r="AS1969" s="179" t="str">
        <f t="shared" si="3386"/>
        <v>AS$16</v>
      </c>
      <c r="AT1969" s="179" t="str">
        <f t="shared" si="3386"/>
        <v>AT$16</v>
      </c>
      <c r="AU1969" s="179" t="str">
        <f t="shared" si="3386"/>
        <v>AU$16</v>
      </c>
      <c r="AV1969" s="179" t="str">
        <f t="shared" si="3386"/>
        <v>AV$16</v>
      </c>
      <c r="AW1969" s="179" t="str">
        <f t="shared" si="3386"/>
        <v>AW$16</v>
      </c>
      <c r="AX1969" s="179" t="str">
        <f t="shared" si="3386"/>
        <v>AX$16</v>
      </c>
      <c r="AY1969" s="179" t="str">
        <f t="shared" ref="AY1969:CD1969" si="3387">AY1944</f>
        <v>AY$16</v>
      </c>
      <c r="AZ1969" s="179" t="str">
        <f t="shared" si="3387"/>
        <v>AZ$16</v>
      </c>
      <c r="BA1969" s="179" t="str">
        <f t="shared" si="3387"/>
        <v>BA$16</v>
      </c>
      <c r="BB1969" s="179" t="str">
        <f t="shared" si="3387"/>
        <v>BB$16</v>
      </c>
      <c r="BC1969" s="179" t="str">
        <f t="shared" si="3387"/>
        <v>BC$16</v>
      </c>
      <c r="BD1969" s="179" t="str">
        <f t="shared" si="3387"/>
        <v>BD$16</v>
      </c>
      <c r="BE1969" s="179" t="str">
        <f t="shared" si="3387"/>
        <v>BE$16</v>
      </c>
      <c r="BF1969" s="179" t="str">
        <f t="shared" si="3387"/>
        <v>BF$16</v>
      </c>
      <c r="BG1969" s="179" t="str">
        <f t="shared" si="3387"/>
        <v>BG$16</v>
      </c>
      <c r="BH1969" s="179" t="str">
        <f t="shared" si="3387"/>
        <v>BH$16</v>
      </c>
      <c r="BI1969" s="179" t="str">
        <f t="shared" si="3387"/>
        <v>BI$16</v>
      </c>
      <c r="BJ1969" s="179" t="str">
        <f t="shared" si="3387"/>
        <v>BJ$16</v>
      </c>
      <c r="BK1969" s="179" t="str">
        <f t="shared" si="3387"/>
        <v>BK$16</v>
      </c>
      <c r="BL1969" s="179" t="str">
        <f t="shared" si="3387"/>
        <v>BL$16</v>
      </c>
      <c r="BM1969" s="179" t="str">
        <f t="shared" si="3387"/>
        <v>BM$16</v>
      </c>
      <c r="BN1969" s="179" t="str">
        <f t="shared" si="3387"/>
        <v>BN$16</v>
      </c>
      <c r="BO1969" s="179" t="str">
        <f t="shared" si="3387"/>
        <v>BO$16</v>
      </c>
      <c r="BP1969" s="179" t="str">
        <f t="shared" si="3387"/>
        <v>BP$16</v>
      </c>
      <c r="BQ1969" s="179" t="str">
        <f t="shared" si="3387"/>
        <v>BQ$16</v>
      </c>
      <c r="BR1969" s="179" t="str">
        <f t="shared" si="3387"/>
        <v>BR$16</v>
      </c>
      <c r="BS1969" s="179" t="str">
        <f t="shared" si="3387"/>
        <v>BS$16</v>
      </c>
      <c r="BT1969" s="179" t="str">
        <f t="shared" si="3387"/>
        <v>BT$16</v>
      </c>
      <c r="BU1969" s="179" t="str">
        <f t="shared" si="3387"/>
        <v>BU$16</v>
      </c>
      <c r="BV1969" s="179" t="str">
        <f t="shared" si="3387"/>
        <v>BV$16</v>
      </c>
      <c r="BW1969" s="179" t="str">
        <f t="shared" si="3387"/>
        <v>BW$16</v>
      </c>
      <c r="BX1969" s="179" t="str">
        <f t="shared" si="3387"/>
        <v>BX$16</v>
      </c>
      <c r="BY1969" s="179" t="str">
        <f t="shared" si="3387"/>
        <v>BY$16</v>
      </c>
      <c r="BZ1969" s="179" t="str">
        <f t="shared" si="3387"/>
        <v>BZ$16</v>
      </c>
      <c r="CA1969" s="179" t="str">
        <f t="shared" si="3387"/>
        <v>CA$16</v>
      </c>
      <c r="CB1969" s="179" t="str">
        <f t="shared" si="3387"/>
        <v>CB$16</v>
      </c>
      <c r="CC1969" s="179" t="str">
        <f t="shared" si="3387"/>
        <v>CC$16</v>
      </c>
      <c r="CD1969" s="179" t="str">
        <f t="shared" si="3387"/>
        <v>CD$16</v>
      </c>
      <c r="CE1969" s="179" t="str">
        <f t="shared" ref="CE1969:CL1969" si="3388">CE1944</f>
        <v>CE$16</v>
      </c>
      <c r="CF1969" s="179" t="str">
        <f t="shared" si="3388"/>
        <v>CF$16</v>
      </c>
      <c r="CG1969" s="179" t="str">
        <f t="shared" si="3388"/>
        <v>CG$16</v>
      </c>
      <c r="CH1969" s="179" t="str">
        <f t="shared" si="3388"/>
        <v>CH$16</v>
      </c>
      <c r="CI1969" s="179" t="str">
        <f t="shared" si="3388"/>
        <v>CI$16</v>
      </c>
      <c r="CJ1969" s="179" t="str">
        <f t="shared" si="3388"/>
        <v>CJ$16</v>
      </c>
      <c r="CK1969" s="179" t="str">
        <f t="shared" si="3388"/>
        <v>CK$16</v>
      </c>
      <c r="CL1969" s="179" t="str">
        <f t="shared" si="3388"/>
        <v>CL$16</v>
      </c>
      <c r="CO1969" s="179" t="str">
        <f t="shared" ref="CO1969:DL1969" si="3389">CO1944</f>
        <v>CO$16</v>
      </c>
      <c r="CP1969" s="179" t="str">
        <f t="shared" si="3389"/>
        <v>CP$16</v>
      </c>
      <c r="CQ1969" s="179" t="str">
        <f t="shared" si="3389"/>
        <v>CQ$16</v>
      </c>
      <c r="CR1969" s="179" t="str">
        <f t="shared" si="3389"/>
        <v>CR$16</v>
      </c>
      <c r="CS1969" s="179" t="str">
        <f t="shared" si="3389"/>
        <v>CS$16</v>
      </c>
      <c r="CT1969" s="179" t="str">
        <f t="shared" si="3389"/>
        <v>CT$16</v>
      </c>
      <c r="CU1969" s="179" t="str">
        <f t="shared" si="3389"/>
        <v>CU$16</v>
      </c>
      <c r="CV1969" s="179" t="str">
        <f t="shared" si="3389"/>
        <v>CV$16</v>
      </c>
      <c r="CW1969" s="179" t="str">
        <f t="shared" si="3389"/>
        <v>CW$16</v>
      </c>
      <c r="CX1969" s="179" t="str">
        <f t="shared" si="3389"/>
        <v>CX$16</v>
      </c>
      <c r="CY1969" s="179" t="str">
        <f t="shared" si="3389"/>
        <v>CY$16</v>
      </c>
      <c r="CZ1969" s="179" t="str">
        <f t="shared" si="3389"/>
        <v>CZ$16</v>
      </c>
      <c r="DA1969" s="179" t="str">
        <f t="shared" si="3389"/>
        <v>DA$16</v>
      </c>
      <c r="DB1969" s="179" t="str">
        <f t="shared" si="3389"/>
        <v>DB$16</v>
      </c>
      <c r="DC1969" s="179" t="str">
        <f t="shared" si="3389"/>
        <v>DC$16</v>
      </c>
      <c r="DD1969" s="179" t="str">
        <f t="shared" si="3389"/>
        <v>DD$16</v>
      </c>
      <c r="DE1969" s="179" t="str">
        <f t="shared" si="3389"/>
        <v>DE$16</v>
      </c>
      <c r="DF1969" s="179" t="str">
        <f t="shared" si="3389"/>
        <v>DF$16</v>
      </c>
      <c r="DG1969" s="179" t="str">
        <f t="shared" si="3389"/>
        <v>DG$16</v>
      </c>
      <c r="DH1969" s="179" t="str">
        <f t="shared" si="3389"/>
        <v>DH$16</v>
      </c>
      <c r="DI1969" s="179" t="str">
        <f t="shared" si="3389"/>
        <v>DI$16</v>
      </c>
      <c r="DJ1969" s="179" t="str">
        <f t="shared" si="3389"/>
        <v>DJ$16</v>
      </c>
      <c r="DK1969" s="179" t="str">
        <f t="shared" si="3389"/>
        <v>DK$16</v>
      </c>
      <c r="DL1969" s="179" t="str">
        <f t="shared" si="3389"/>
        <v>DL$16</v>
      </c>
    </row>
    <row r="1970" spans="1:116" x14ac:dyDescent="0.4">
      <c r="B1970" t="s">
        <v>332</v>
      </c>
      <c r="D1970" t="s">
        <v>425</v>
      </c>
      <c r="E1970" s="8" t="str">
        <f t="shared" si="3326"/>
        <v>1970 FAPPE-F</v>
      </c>
      <c r="G1970" s="136" t="str">
        <f>G1945</f>
        <v>Primary volume driver</v>
      </c>
      <c r="H1970" s="12"/>
      <c r="I1970" s="60"/>
      <c r="J1970" s="60"/>
      <c r="K1970" s="15"/>
      <c r="L1970" s="15"/>
      <c r="M1970" s="15"/>
      <c r="N1970" s="15"/>
      <c r="O1970" s="15"/>
      <c r="P1970" s="15"/>
      <c r="R1970" s="15"/>
      <c r="S1970" s="179" t="str">
        <f t="shared" ref="S1970:AX1970" si="3390">S1945</f>
        <v>S$17</v>
      </c>
      <c r="T1970" s="179" t="str">
        <f t="shared" si="3390"/>
        <v>T$17</v>
      </c>
      <c r="U1970" s="179" t="str">
        <f t="shared" si="3390"/>
        <v>U$17</v>
      </c>
      <c r="V1970" s="179" t="str">
        <f t="shared" si="3390"/>
        <v>V$17</v>
      </c>
      <c r="W1970" s="179" t="str">
        <f t="shared" si="3390"/>
        <v>W$17</v>
      </c>
      <c r="X1970" s="179" t="str">
        <f t="shared" si="3390"/>
        <v>X$17</v>
      </c>
      <c r="Y1970" s="179" t="str">
        <f t="shared" si="3390"/>
        <v>Y$17</v>
      </c>
      <c r="Z1970" s="179" t="str">
        <f t="shared" si="3390"/>
        <v>Z$17</v>
      </c>
      <c r="AA1970" s="179" t="str">
        <f t="shared" si="3390"/>
        <v>AA$17</v>
      </c>
      <c r="AB1970" s="179" t="str">
        <f t="shared" si="3390"/>
        <v>AB$17</v>
      </c>
      <c r="AC1970" s="179" t="str">
        <f t="shared" si="3390"/>
        <v>AC$17</v>
      </c>
      <c r="AD1970" s="179" t="str">
        <f t="shared" si="3390"/>
        <v>AD$17</v>
      </c>
      <c r="AE1970" s="179" t="str">
        <f t="shared" si="3390"/>
        <v>AE$17</v>
      </c>
      <c r="AF1970" s="179" t="str">
        <f t="shared" si="3390"/>
        <v>AF$17</v>
      </c>
      <c r="AG1970" s="179" t="str">
        <f t="shared" si="3390"/>
        <v>AG$17</v>
      </c>
      <c r="AH1970" s="179" t="str">
        <f t="shared" si="3390"/>
        <v>AH$17</v>
      </c>
      <c r="AI1970" s="179" t="str">
        <f t="shared" si="3390"/>
        <v>AI$17</v>
      </c>
      <c r="AJ1970" s="179" t="str">
        <f t="shared" si="3390"/>
        <v>AJ$17</v>
      </c>
      <c r="AK1970" s="179" t="str">
        <f t="shared" si="3390"/>
        <v>AK$17</v>
      </c>
      <c r="AL1970" s="179" t="str">
        <f t="shared" si="3390"/>
        <v>AL$17</v>
      </c>
      <c r="AM1970" s="179" t="str">
        <f t="shared" si="3390"/>
        <v>AM$17</v>
      </c>
      <c r="AN1970" s="179" t="str">
        <f t="shared" si="3390"/>
        <v>AN$17</v>
      </c>
      <c r="AO1970" s="179" t="str">
        <f t="shared" si="3390"/>
        <v>AO$17</v>
      </c>
      <c r="AP1970" s="179" t="str">
        <f t="shared" si="3390"/>
        <v>AP$17</v>
      </c>
      <c r="AQ1970" s="179" t="str">
        <f t="shared" si="3390"/>
        <v>AQ$17</v>
      </c>
      <c r="AR1970" s="179" t="str">
        <f t="shared" si="3390"/>
        <v>AR$17</v>
      </c>
      <c r="AS1970" s="179" t="str">
        <f t="shared" si="3390"/>
        <v>AS$17</v>
      </c>
      <c r="AT1970" s="179" t="str">
        <f t="shared" si="3390"/>
        <v>AT$17</v>
      </c>
      <c r="AU1970" s="179" t="str">
        <f t="shared" si="3390"/>
        <v>AU$17</v>
      </c>
      <c r="AV1970" s="179" t="str">
        <f t="shared" si="3390"/>
        <v>AV$17</v>
      </c>
      <c r="AW1970" s="179" t="str">
        <f t="shared" si="3390"/>
        <v>AW$17</v>
      </c>
      <c r="AX1970" s="179" t="str">
        <f t="shared" si="3390"/>
        <v>AX$17</v>
      </c>
      <c r="AY1970" s="179" t="str">
        <f t="shared" ref="AY1970:CD1970" si="3391">AY1945</f>
        <v>AY$17</v>
      </c>
      <c r="AZ1970" s="179" t="str">
        <f t="shared" si="3391"/>
        <v>AZ$17</v>
      </c>
      <c r="BA1970" s="179" t="str">
        <f t="shared" si="3391"/>
        <v>BA$17</v>
      </c>
      <c r="BB1970" s="179" t="str">
        <f t="shared" si="3391"/>
        <v>BB$17</v>
      </c>
      <c r="BC1970" s="179" t="str">
        <f t="shared" si="3391"/>
        <v>BC$17</v>
      </c>
      <c r="BD1970" s="179" t="str">
        <f t="shared" si="3391"/>
        <v>BD$17</v>
      </c>
      <c r="BE1970" s="179" t="str">
        <f t="shared" si="3391"/>
        <v>BE$17</v>
      </c>
      <c r="BF1970" s="179" t="str">
        <f t="shared" si="3391"/>
        <v>BF$17</v>
      </c>
      <c r="BG1970" s="179" t="str">
        <f t="shared" si="3391"/>
        <v>BG$17</v>
      </c>
      <c r="BH1970" s="179" t="str">
        <f t="shared" si="3391"/>
        <v>BH$17</v>
      </c>
      <c r="BI1970" s="179" t="str">
        <f t="shared" si="3391"/>
        <v>BI$17</v>
      </c>
      <c r="BJ1970" s="179" t="str">
        <f t="shared" si="3391"/>
        <v>BJ$17</v>
      </c>
      <c r="BK1970" s="179" t="str">
        <f t="shared" si="3391"/>
        <v>BK$17</v>
      </c>
      <c r="BL1970" s="179" t="str">
        <f t="shared" si="3391"/>
        <v>BL$17</v>
      </c>
      <c r="BM1970" s="179" t="str">
        <f t="shared" si="3391"/>
        <v>BM$17</v>
      </c>
      <c r="BN1970" s="179" t="str">
        <f t="shared" si="3391"/>
        <v>BN$17</v>
      </c>
      <c r="BO1970" s="179" t="str">
        <f t="shared" si="3391"/>
        <v>BO$17</v>
      </c>
      <c r="BP1970" s="179" t="str">
        <f t="shared" si="3391"/>
        <v>BP$17</v>
      </c>
      <c r="BQ1970" s="179" t="str">
        <f t="shared" si="3391"/>
        <v>BQ$17</v>
      </c>
      <c r="BR1970" s="179" t="str">
        <f t="shared" si="3391"/>
        <v>BR$17</v>
      </c>
      <c r="BS1970" s="179" t="str">
        <f t="shared" si="3391"/>
        <v>BS$17</v>
      </c>
      <c r="BT1970" s="179" t="str">
        <f t="shared" si="3391"/>
        <v>BT$17</v>
      </c>
      <c r="BU1970" s="179" t="str">
        <f t="shared" si="3391"/>
        <v>BU$17</v>
      </c>
      <c r="BV1970" s="179" t="str">
        <f t="shared" si="3391"/>
        <v>BV$17</v>
      </c>
      <c r="BW1970" s="179" t="str">
        <f t="shared" si="3391"/>
        <v>BW$17</v>
      </c>
      <c r="BX1970" s="179" t="str">
        <f t="shared" si="3391"/>
        <v>BX$17</v>
      </c>
      <c r="BY1970" s="179" t="str">
        <f t="shared" si="3391"/>
        <v>BY$17</v>
      </c>
      <c r="BZ1970" s="179" t="str">
        <f t="shared" si="3391"/>
        <v>BZ$17</v>
      </c>
      <c r="CA1970" s="179" t="str">
        <f t="shared" si="3391"/>
        <v>CA$17</v>
      </c>
      <c r="CB1970" s="179" t="str">
        <f t="shared" si="3391"/>
        <v>CB$17</v>
      </c>
      <c r="CC1970" s="179" t="str">
        <f t="shared" si="3391"/>
        <v>CC$17</v>
      </c>
      <c r="CD1970" s="179" t="str">
        <f t="shared" si="3391"/>
        <v>CD$17</v>
      </c>
      <c r="CE1970" s="179" t="str">
        <f t="shared" ref="CE1970:CL1970" si="3392">CE1945</f>
        <v>CE$17</v>
      </c>
      <c r="CF1970" s="179" t="str">
        <f t="shared" si="3392"/>
        <v>CF$17</v>
      </c>
      <c r="CG1970" s="179" t="str">
        <f t="shared" si="3392"/>
        <v>CG$17</v>
      </c>
      <c r="CH1970" s="179" t="str">
        <f t="shared" si="3392"/>
        <v>CH$17</v>
      </c>
      <c r="CI1970" s="179" t="str">
        <f t="shared" si="3392"/>
        <v>CI$17</v>
      </c>
      <c r="CJ1970" s="179" t="str">
        <f t="shared" si="3392"/>
        <v>CJ$17</v>
      </c>
      <c r="CK1970" s="179" t="str">
        <f t="shared" si="3392"/>
        <v>CK$17</v>
      </c>
      <c r="CL1970" s="179" t="str">
        <f t="shared" si="3392"/>
        <v>CL$17</v>
      </c>
      <c r="CN1970" s="60"/>
      <c r="CO1970" s="179" t="str">
        <f t="shared" ref="CO1970:DL1970" si="3393">CO1945</f>
        <v>CO$17</v>
      </c>
      <c r="CP1970" s="179" t="str">
        <f t="shared" si="3393"/>
        <v>CP$17</v>
      </c>
      <c r="CQ1970" s="179" t="str">
        <f t="shared" si="3393"/>
        <v>CQ$17</v>
      </c>
      <c r="CR1970" s="179" t="str">
        <f t="shared" si="3393"/>
        <v>CR$17</v>
      </c>
      <c r="CS1970" s="179" t="str">
        <f t="shared" si="3393"/>
        <v>CS$17</v>
      </c>
      <c r="CT1970" s="179" t="str">
        <f t="shared" si="3393"/>
        <v>CT$17</v>
      </c>
      <c r="CU1970" s="179" t="str">
        <f t="shared" si="3393"/>
        <v>CU$17</v>
      </c>
      <c r="CV1970" s="179" t="str">
        <f t="shared" si="3393"/>
        <v>CV$17</v>
      </c>
      <c r="CW1970" s="179" t="str">
        <f t="shared" si="3393"/>
        <v>CW$17</v>
      </c>
      <c r="CX1970" s="179" t="str">
        <f t="shared" si="3393"/>
        <v>CX$17</v>
      </c>
      <c r="CY1970" s="179" t="str">
        <f t="shared" si="3393"/>
        <v>CY$17</v>
      </c>
      <c r="CZ1970" s="179" t="str">
        <f t="shared" si="3393"/>
        <v>CZ$17</v>
      </c>
      <c r="DA1970" s="179" t="str">
        <f t="shared" si="3393"/>
        <v>DA$17</v>
      </c>
      <c r="DB1970" s="179" t="str">
        <f t="shared" si="3393"/>
        <v>DB$17</v>
      </c>
      <c r="DC1970" s="179" t="str">
        <f t="shared" si="3393"/>
        <v>DC$17</v>
      </c>
      <c r="DD1970" s="179" t="str">
        <f t="shared" si="3393"/>
        <v>DD$17</v>
      </c>
      <c r="DE1970" s="179" t="str">
        <f t="shared" si="3393"/>
        <v>DE$17</v>
      </c>
      <c r="DF1970" s="179" t="str">
        <f t="shared" si="3393"/>
        <v>DF$17</v>
      </c>
      <c r="DG1970" s="179" t="str">
        <f t="shared" si="3393"/>
        <v>DG$17</v>
      </c>
      <c r="DH1970" s="179" t="str">
        <f t="shared" si="3393"/>
        <v>DH$17</v>
      </c>
      <c r="DI1970" s="179" t="str">
        <f t="shared" si="3393"/>
        <v>DI$17</v>
      </c>
      <c r="DJ1970" s="179" t="str">
        <f t="shared" si="3393"/>
        <v>DJ$17</v>
      </c>
      <c r="DK1970" s="179" t="str">
        <f t="shared" si="3393"/>
        <v>DK$17</v>
      </c>
      <c r="DL1970" s="179" t="str">
        <f t="shared" si="3393"/>
        <v>DL$17</v>
      </c>
    </row>
    <row r="1971" spans="1:116" x14ac:dyDescent="0.4">
      <c r="B1971" t="s">
        <v>332</v>
      </c>
      <c r="D1971" t="s">
        <v>425</v>
      </c>
      <c r="E1971" s="8" t="str">
        <f t="shared" si="3326"/>
        <v>1971 FAPPE-F</v>
      </c>
      <c r="G1971" s="191" t="str">
        <f>G1950</f>
        <v>Fixed secondary PPE:</v>
      </c>
      <c r="H1971" s="12"/>
      <c r="I1971" s="60"/>
      <c r="J1971" s="60"/>
      <c r="K1971" s="15"/>
      <c r="L1971" s="15"/>
      <c r="M1971" s="15"/>
      <c r="N1971" s="15"/>
      <c r="O1971" s="15"/>
      <c r="P1971" s="15"/>
      <c r="R1971" s="15"/>
      <c r="S1971" s="179">
        <f t="shared" ref="S1971:AX1971" si="3394">S1946</f>
        <v>0</v>
      </c>
      <c r="T1971" s="179">
        <f t="shared" si="3394"/>
        <v>0</v>
      </c>
      <c r="U1971" s="179">
        <f t="shared" si="3394"/>
        <v>0</v>
      </c>
      <c r="V1971" s="179">
        <f t="shared" si="3394"/>
        <v>0</v>
      </c>
      <c r="W1971" s="179">
        <f t="shared" si="3394"/>
        <v>0</v>
      </c>
      <c r="X1971" s="179">
        <f t="shared" si="3394"/>
        <v>0</v>
      </c>
      <c r="Y1971" s="179">
        <f t="shared" si="3394"/>
        <v>0</v>
      </c>
      <c r="Z1971" s="179">
        <f t="shared" si="3394"/>
        <v>0</v>
      </c>
      <c r="AA1971" s="179">
        <f t="shared" si="3394"/>
        <v>0</v>
      </c>
      <c r="AB1971" s="179">
        <f t="shared" si="3394"/>
        <v>0</v>
      </c>
      <c r="AC1971" s="179">
        <f t="shared" si="3394"/>
        <v>0</v>
      </c>
      <c r="AD1971" s="179">
        <f t="shared" si="3394"/>
        <v>0</v>
      </c>
      <c r="AE1971" s="179">
        <f t="shared" si="3394"/>
        <v>0</v>
      </c>
      <c r="AF1971" s="179">
        <f t="shared" si="3394"/>
        <v>0</v>
      </c>
      <c r="AG1971" s="179">
        <f t="shared" si="3394"/>
        <v>0</v>
      </c>
      <c r="AH1971" s="179">
        <f t="shared" si="3394"/>
        <v>0</v>
      </c>
      <c r="AI1971" s="179">
        <f t="shared" si="3394"/>
        <v>0</v>
      </c>
      <c r="AJ1971" s="179">
        <f t="shared" si="3394"/>
        <v>0</v>
      </c>
      <c r="AK1971" s="179">
        <f t="shared" si="3394"/>
        <v>0</v>
      </c>
      <c r="AL1971" s="179">
        <f t="shared" si="3394"/>
        <v>0</v>
      </c>
      <c r="AM1971" s="179">
        <f t="shared" si="3394"/>
        <v>0</v>
      </c>
      <c r="AN1971" s="179">
        <f t="shared" si="3394"/>
        <v>0</v>
      </c>
      <c r="AO1971" s="179">
        <f t="shared" si="3394"/>
        <v>0</v>
      </c>
      <c r="AP1971" s="179">
        <f t="shared" si="3394"/>
        <v>0</v>
      </c>
      <c r="AQ1971" s="179">
        <f t="shared" si="3394"/>
        <v>0</v>
      </c>
      <c r="AR1971" s="179">
        <f t="shared" si="3394"/>
        <v>0</v>
      </c>
      <c r="AS1971" s="179">
        <f t="shared" si="3394"/>
        <v>0</v>
      </c>
      <c r="AT1971" s="179">
        <f t="shared" si="3394"/>
        <v>0</v>
      </c>
      <c r="AU1971" s="179">
        <f t="shared" si="3394"/>
        <v>0</v>
      </c>
      <c r="AV1971" s="179">
        <f t="shared" si="3394"/>
        <v>0</v>
      </c>
      <c r="AW1971" s="179">
        <f t="shared" si="3394"/>
        <v>0</v>
      </c>
      <c r="AX1971" s="179">
        <f t="shared" si="3394"/>
        <v>0</v>
      </c>
      <c r="AY1971" s="179">
        <f t="shared" ref="AY1971:CD1971" si="3395">AY1946</f>
        <v>0</v>
      </c>
      <c r="AZ1971" s="179">
        <f t="shared" si="3395"/>
        <v>0</v>
      </c>
      <c r="BA1971" s="179">
        <f t="shared" si="3395"/>
        <v>0</v>
      </c>
      <c r="BB1971" s="179">
        <f t="shared" si="3395"/>
        <v>0</v>
      </c>
      <c r="BC1971" s="179">
        <f t="shared" si="3395"/>
        <v>0</v>
      </c>
      <c r="BD1971" s="179">
        <f t="shared" si="3395"/>
        <v>0</v>
      </c>
      <c r="BE1971" s="179">
        <f t="shared" si="3395"/>
        <v>0</v>
      </c>
      <c r="BF1971" s="179">
        <f t="shared" si="3395"/>
        <v>0</v>
      </c>
      <c r="BG1971" s="179">
        <f t="shared" si="3395"/>
        <v>0</v>
      </c>
      <c r="BH1971" s="179">
        <f t="shared" si="3395"/>
        <v>0</v>
      </c>
      <c r="BI1971" s="179">
        <f t="shared" si="3395"/>
        <v>0</v>
      </c>
      <c r="BJ1971" s="179">
        <f t="shared" si="3395"/>
        <v>0</v>
      </c>
      <c r="BK1971" s="179">
        <f t="shared" si="3395"/>
        <v>0</v>
      </c>
      <c r="BL1971" s="179">
        <f t="shared" si="3395"/>
        <v>0</v>
      </c>
      <c r="BM1971" s="179">
        <f t="shared" si="3395"/>
        <v>0</v>
      </c>
      <c r="BN1971" s="179">
        <f t="shared" si="3395"/>
        <v>0</v>
      </c>
      <c r="BO1971" s="179">
        <f t="shared" si="3395"/>
        <v>0</v>
      </c>
      <c r="BP1971" s="179">
        <f t="shared" si="3395"/>
        <v>0</v>
      </c>
      <c r="BQ1971" s="179">
        <f t="shared" si="3395"/>
        <v>0</v>
      </c>
      <c r="BR1971" s="179">
        <f t="shared" si="3395"/>
        <v>0</v>
      </c>
      <c r="BS1971" s="179">
        <f t="shared" si="3395"/>
        <v>0</v>
      </c>
      <c r="BT1971" s="179">
        <f t="shared" si="3395"/>
        <v>0</v>
      </c>
      <c r="BU1971" s="179">
        <f t="shared" si="3395"/>
        <v>0</v>
      </c>
      <c r="BV1971" s="179">
        <f t="shared" si="3395"/>
        <v>0</v>
      </c>
      <c r="BW1971" s="179">
        <f t="shared" si="3395"/>
        <v>0</v>
      </c>
      <c r="BX1971" s="179">
        <f t="shared" si="3395"/>
        <v>0</v>
      </c>
      <c r="BY1971" s="179">
        <f t="shared" si="3395"/>
        <v>0</v>
      </c>
      <c r="BZ1971" s="179">
        <f t="shared" si="3395"/>
        <v>0</v>
      </c>
      <c r="CA1971" s="179">
        <f t="shared" si="3395"/>
        <v>0</v>
      </c>
      <c r="CB1971" s="179">
        <f t="shared" si="3395"/>
        <v>0</v>
      </c>
      <c r="CC1971" s="179">
        <f t="shared" si="3395"/>
        <v>0</v>
      </c>
      <c r="CD1971" s="179">
        <f t="shared" si="3395"/>
        <v>0</v>
      </c>
      <c r="CE1971" s="179">
        <f t="shared" ref="CE1971:CL1971" si="3396">CE1946</f>
        <v>0</v>
      </c>
      <c r="CF1971" s="179">
        <f t="shared" si="3396"/>
        <v>0</v>
      </c>
      <c r="CG1971" s="179">
        <f t="shared" si="3396"/>
        <v>0</v>
      </c>
      <c r="CH1971" s="179">
        <f t="shared" si="3396"/>
        <v>0</v>
      </c>
      <c r="CI1971" s="179">
        <f t="shared" si="3396"/>
        <v>0</v>
      </c>
      <c r="CJ1971" s="179">
        <f t="shared" si="3396"/>
        <v>0</v>
      </c>
      <c r="CK1971" s="179">
        <f t="shared" si="3396"/>
        <v>0</v>
      </c>
      <c r="CL1971" s="179">
        <f t="shared" si="3396"/>
        <v>0</v>
      </c>
      <c r="CN1971" s="60"/>
      <c r="CO1971" s="179">
        <f t="shared" ref="CO1971:DL1971" si="3397">CO1946</f>
        <v>0</v>
      </c>
      <c r="CP1971" s="179">
        <f t="shared" si="3397"/>
        <v>0</v>
      </c>
      <c r="CQ1971" s="179">
        <f t="shared" si="3397"/>
        <v>0</v>
      </c>
      <c r="CR1971" s="179">
        <f t="shared" si="3397"/>
        <v>0</v>
      </c>
      <c r="CS1971" s="179">
        <f t="shared" si="3397"/>
        <v>0</v>
      </c>
      <c r="CT1971" s="179">
        <f t="shared" si="3397"/>
        <v>0</v>
      </c>
      <c r="CU1971" s="179">
        <f t="shared" si="3397"/>
        <v>0</v>
      </c>
      <c r="CV1971" s="179">
        <f t="shared" si="3397"/>
        <v>0</v>
      </c>
      <c r="CW1971" s="179">
        <f t="shared" si="3397"/>
        <v>0</v>
      </c>
      <c r="CX1971" s="179">
        <f t="shared" si="3397"/>
        <v>0</v>
      </c>
      <c r="CY1971" s="179">
        <f t="shared" si="3397"/>
        <v>0</v>
      </c>
      <c r="CZ1971" s="179">
        <f t="shared" si="3397"/>
        <v>0</v>
      </c>
      <c r="DA1971" s="179">
        <f t="shared" si="3397"/>
        <v>0</v>
      </c>
      <c r="DB1971" s="179">
        <f t="shared" si="3397"/>
        <v>0</v>
      </c>
      <c r="DC1971" s="179">
        <f t="shared" si="3397"/>
        <v>0</v>
      </c>
      <c r="DD1971" s="179">
        <f t="shared" si="3397"/>
        <v>0</v>
      </c>
      <c r="DE1971" s="179">
        <f t="shared" si="3397"/>
        <v>0</v>
      </c>
      <c r="DF1971" s="179">
        <f t="shared" si="3397"/>
        <v>0</v>
      </c>
      <c r="DG1971" s="179">
        <f t="shared" si="3397"/>
        <v>0</v>
      </c>
      <c r="DH1971" s="179">
        <f t="shared" si="3397"/>
        <v>0</v>
      </c>
      <c r="DI1971" s="179">
        <f t="shared" si="3397"/>
        <v>0</v>
      </c>
      <c r="DJ1971" s="179">
        <f t="shared" si="3397"/>
        <v>0</v>
      </c>
      <c r="DK1971" s="179">
        <f t="shared" si="3397"/>
        <v>0</v>
      </c>
      <c r="DL1971" s="179">
        <f t="shared" si="3397"/>
        <v>0</v>
      </c>
    </row>
    <row r="1972" spans="1:116" x14ac:dyDescent="0.4">
      <c r="B1972" t="s">
        <v>332</v>
      </c>
      <c r="D1972" t="s">
        <v>425</v>
      </c>
      <c r="E1972" s="8" t="str">
        <f t="shared" ref="E1972" si="3398">ROW()&amp;" "&amp;D1972</f>
        <v>1972 FAPPE-F</v>
      </c>
      <c r="G1972" s="241" t="str">
        <f>IFERROR(SUBSTITUTE(TRIM(MID(G1950, SEARCH("-", G1950) + 1, LEN(G1950))),":",""),"no unit")</f>
        <v>no unit</v>
      </c>
      <c r="H1972" s="12"/>
      <c r="I1972" s="60"/>
      <c r="J1972" s="60"/>
      <c r="K1972" s="15"/>
      <c r="L1972" s="15"/>
      <c r="M1972" s="15"/>
      <c r="N1972" s="15"/>
      <c r="O1972" s="15"/>
      <c r="P1972" s="15"/>
      <c r="R1972" s="15"/>
      <c r="S1972" s="179"/>
      <c r="T1972" s="179"/>
      <c r="U1972" s="179"/>
      <c r="V1972" s="179"/>
      <c r="W1972" s="179"/>
      <c r="X1972" s="179"/>
      <c r="Y1972" s="179"/>
      <c r="Z1972" s="179"/>
      <c r="AA1972" s="179"/>
      <c r="AB1972" s="179"/>
      <c r="AC1972" s="179"/>
      <c r="AD1972" s="179"/>
      <c r="AE1972" s="179"/>
      <c r="AF1972" s="179"/>
      <c r="AG1972" s="179"/>
      <c r="AH1972" s="179"/>
      <c r="AI1972" s="179"/>
      <c r="AJ1972" s="179"/>
      <c r="AK1972" s="179"/>
      <c r="AL1972" s="179"/>
      <c r="AM1972" s="179"/>
      <c r="AN1972" s="179"/>
      <c r="AO1972" s="179"/>
      <c r="AP1972" s="179"/>
      <c r="AQ1972" s="179"/>
      <c r="AR1972" s="179"/>
      <c r="AS1972" s="179"/>
      <c r="AT1972" s="179"/>
      <c r="AU1972" s="179"/>
      <c r="AV1972" s="179"/>
      <c r="AW1972" s="179"/>
      <c r="AX1972" s="179"/>
      <c r="AY1972" s="179"/>
      <c r="AZ1972" s="179"/>
      <c r="BA1972" s="179"/>
      <c r="BB1972" s="179"/>
      <c r="BC1972" s="179"/>
      <c r="BD1972" s="179"/>
      <c r="BE1972" s="179"/>
      <c r="BF1972" s="179"/>
      <c r="BG1972" s="179"/>
      <c r="BH1972" s="179"/>
      <c r="BI1972" s="179"/>
      <c r="BJ1972" s="179"/>
      <c r="BK1972" s="179"/>
      <c r="BL1972" s="179"/>
      <c r="BM1972" s="179"/>
      <c r="BN1972" s="179"/>
      <c r="BO1972" s="179"/>
      <c r="BP1972" s="179"/>
      <c r="BQ1972" s="179"/>
      <c r="BR1972" s="179"/>
      <c r="BS1972" s="179"/>
      <c r="BT1972" s="179"/>
      <c r="BU1972" s="179"/>
      <c r="BV1972" s="179"/>
      <c r="BW1972" s="179"/>
      <c r="BX1972" s="179"/>
      <c r="BY1972" s="179"/>
      <c r="BZ1972" s="179"/>
      <c r="CA1972" s="179"/>
      <c r="CB1972" s="179"/>
      <c r="CC1972" s="179"/>
      <c r="CD1972" s="179"/>
      <c r="CE1972" s="179"/>
      <c r="CF1972" s="179"/>
      <c r="CG1972" s="179"/>
      <c r="CH1972" s="179"/>
      <c r="CI1972" s="179"/>
      <c r="CJ1972" s="179"/>
      <c r="CK1972" s="179"/>
      <c r="CL1972" s="179"/>
      <c r="CN1972" s="60"/>
      <c r="CO1972" s="179"/>
      <c r="CP1972" s="179"/>
      <c r="CQ1972" s="179"/>
      <c r="CR1972" s="179"/>
      <c r="CS1972" s="179"/>
      <c r="CT1972" s="179"/>
      <c r="CU1972" s="179"/>
      <c r="CV1972" s="179"/>
      <c r="CW1972" s="179"/>
      <c r="CX1972" s="179"/>
      <c r="CY1972" s="179"/>
      <c r="CZ1972" s="179"/>
      <c r="DA1972" s="179"/>
      <c r="DB1972" s="179"/>
      <c r="DC1972" s="179"/>
      <c r="DD1972" s="179"/>
      <c r="DE1972" s="179"/>
      <c r="DF1972" s="179"/>
      <c r="DG1972" s="179"/>
      <c r="DH1972" s="179"/>
      <c r="DI1972" s="179"/>
      <c r="DJ1972" s="179"/>
      <c r="DK1972" s="179"/>
      <c r="DL1972" s="179"/>
    </row>
    <row r="1973" spans="1:116" x14ac:dyDescent="0.4">
      <c r="A1973" s="3"/>
      <c r="B1973" t="s">
        <v>332</v>
      </c>
      <c r="D1973" t="s">
        <v>425</v>
      </c>
      <c r="E1973" s="8" t="str">
        <f>ROW()&amp;" "&amp;D1973</f>
        <v>1973 FAPPE-F</v>
      </c>
      <c r="G1973" s="191" t="str">
        <f>G1948</f>
        <v>Secondary revenue driver</v>
      </c>
      <c r="H1973" s="90"/>
      <c r="I1973" s="213"/>
      <c r="J1973" s="213"/>
      <c r="K1973" s="214"/>
      <c r="L1973" s="214"/>
      <c r="M1973" s="214"/>
      <c r="N1973" s="214"/>
      <c r="O1973" s="214"/>
      <c r="P1973" s="214"/>
      <c r="R1973" s="214"/>
      <c r="S1973" s="4" t="str">
        <f t="shared" ref="S1973:AX1973" si="3399">ADDRESS(ROW(S1965),COLUMN(S1965),2)</f>
        <v>S$1965</v>
      </c>
      <c r="T1973" s="4" t="str">
        <f t="shared" si="3399"/>
        <v>T$1965</v>
      </c>
      <c r="U1973" s="4" t="str">
        <f t="shared" si="3399"/>
        <v>U$1965</v>
      </c>
      <c r="V1973" s="4" t="str">
        <f t="shared" si="3399"/>
        <v>V$1965</v>
      </c>
      <c r="W1973" s="4" t="str">
        <f t="shared" si="3399"/>
        <v>W$1965</v>
      </c>
      <c r="X1973" s="4" t="str">
        <f t="shared" si="3399"/>
        <v>X$1965</v>
      </c>
      <c r="Y1973" s="4" t="str">
        <f t="shared" si="3399"/>
        <v>Y$1965</v>
      </c>
      <c r="Z1973" s="4" t="str">
        <f t="shared" si="3399"/>
        <v>Z$1965</v>
      </c>
      <c r="AA1973" s="4" t="str">
        <f t="shared" si="3399"/>
        <v>AA$1965</v>
      </c>
      <c r="AB1973" s="4" t="str">
        <f t="shared" si="3399"/>
        <v>AB$1965</v>
      </c>
      <c r="AC1973" s="4" t="str">
        <f t="shared" si="3399"/>
        <v>AC$1965</v>
      </c>
      <c r="AD1973" s="4" t="str">
        <f t="shared" si="3399"/>
        <v>AD$1965</v>
      </c>
      <c r="AE1973" s="4" t="str">
        <f t="shared" si="3399"/>
        <v>AE$1965</v>
      </c>
      <c r="AF1973" s="4" t="str">
        <f t="shared" si="3399"/>
        <v>AF$1965</v>
      </c>
      <c r="AG1973" s="4" t="str">
        <f t="shared" si="3399"/>
        <v>AG$1965</v>
      </c>
      <c r="AH1973" s="4" t="str">
        <f t="shared" si="3399"/>
        <v>AH$1965</v>
      </c>
      <c r="AI1973" s="4" t="str">
        <f t="shared" si="3399"/>
        <v>AI$1965</v>
      </c>
      <c r="AJ1973" s="4" t="str">
        <f t="shared" si="3399"/>
        <v>AJ$1965</v>
      </c>
      <c r="AK1973" s="4" t="str">
        <f t="shared" si="3399"/>
        <v>AK$1965</v>
      </c>
      <c r="AL1973" s="4" t="str">
        <f t="shared" si="3399"/>
        <v>AL$1965</v>
      </c>
      <c r="AM1973" s="4" t="str">
        <f t="shared" si="3399"/>
        <v>AM$1965</v>
      </c>
      <c r="AN1973" s="4" t="str">
        <f t="shared" si="3399"/>
        <v>AN$1965</v>
      </c>
      <c r="AO1973" s="4" t="str">
        <f t="shared" si="3399"/>
        <v>AO$1965</v>
      </c>
      <c r="AP1973" s="4" t="str">
        <f t="shared" si="3399"/>
        <v>AP$1965</v>
      </c>
      <c r="AQ1973" s="4" t="str">
        <f t="shared" si="3399"/>
        <v>AQ$1965</v>
      </c>
      <c r="AR1973" s="4" t="str">
        <f t="shared" si="3399"/>
        <v>AR$1965</v>
      </c>
      <c r="AS1973" s="4" t="str">
        <f t="shared" si="3399"/>
        <v>AS$1965</v>
      </c>
      <c r="AT1973" s="4" t="str">
        <f t="shared" si="3399"/>
        <v>AT$1965</v>
      </c>
      <c r="AU1973" s="4" t="str">
        <f t="shared" si="3399"/>
        <v>AU$1965</v>
      </c>
      <c r="AV1973" s="4" t="str">
        <f t="shared" si="3399"/>
        <v>AV$1965</v>
      </c>
      <c r="AW1973" s="4" t="str">
        <f t="shared" si="3399"/>
        <v>AW$1965</v>
      </c>
      <c r="AX1973" s="4" t="str">
        <f t="shared" si="3399"/>
        <v>AX$1965</v>
      </c>
      <c r="AY1973" s="4" t="str">
        <f t="shared" ref="AY1973:CD1973" si="3400">ADDRESS(ROW(AY1965),COLUMN(AY1965),2)</f>
        <v>AY$1965</v>
      </c>
      <c r="AZ1973" s="4" t="str">
        <f t="shared" si="3400"/>
        <v>AZ$1965</v>
      </c>
      <c r="BA1973" s="4" t="str">
        <f t="shared" si="3400"/>
        <v>BA$1965</v>
      </c>
      <c r="BB1973" s="4" t="str">
        <f t="shared" si="3400"/>
        <v>BB$1965</v>
      </c>
      <c r="BC1973" s="4" t="str">
        <f t="shared" si="3400"/>
        <v>BC$1965</v>
      </c>
      <c r="BD1973" s="4" t="str">
        <f t="shared" si="3400"/>
        <v>BD$1965</v>
      </c>
      <c r="BE1973" s="4" t="str">
        <f t="shared" si="3400"/>
        <v>BE$1965</v>
      </c>
      <c r="BF1973" s="4" t="str">
        <f t="shared" si="3400"/>
        <v>BF$1965</v>
      </c>
      <c r="BG1973" s="4" t="str">
        <f t="shared" si="3400"/>
        <v>BG$1965</v>
      </c>
      <c r="BH1973" s="4" t="str">
        <f t="shared" si="3400"/>
        <v>BH$1965</v>
      </c>
      <c r="BI1973" s="4" t="str">
        <f t="shared" si="3400"/>
        <v>BI$1965</v>
      </c>
      <c r="BJ1973" s="4" t="str">
        <f t="shared" si="3400"/>
        <v>BJ$1965</v>
      </c>
      <c r="BK1973" s="4" t="str">
        <f t="shared" si="3400"/>
        <v>BK$1965</v>
      </c>
      <c r="BL1973" s="4" t="str">
        <f t="shared" si="3400"/>
        <v>BL$1965</v>
      </c>
      <c r="BM1973" s="4" t="str">
        <f t="shared" si="3400"/>
        <v>BM$1965</v>
      </c>
      <c r="BN1973" s="4" t="str">
        <f t="shared" si="3400"/>
        <v>BN$1965</v>
      </c>
      <c r="BO1973" s="4" t="str">
        <f t="shared" si="3400"/>
        <v>BO$1965</v>
      </c>
      <c r="BP1973" s="4" t="str">
        <f t="shared" si="3400"/>
        <v>BP$1965</v>
      </c>
      <c r="BQ1973" s="4" t="str">
        <f t="shared" si="3400"/>
        <v>BQ$1965</v>
      </c>
      <c r="BR1973" s="4" t="str">
        <f t="shared" si="3400"/>
        <v>BR$1965</v>
      </c>
      <c r="BS1973" s="4" t="str">
        <f t="shared" si="3400"/>
        <v>BS$1965</v>
      </c>
      <c r="BT1973" s="4" t="str">
        <f t="shared" si="3400"/>
        <v>BT$1965</v>
      </c>
      <c r="BU1973" s="4" t="str">
        <f t="shared" si="3400"/>
        <v>BU$1965</v>
      </c>
      <c r="BV1973" s="4" t="str">
        <f t="shared" si="3400"/>
        <v>BV$1965</v>
      </c>
      <c r="BW1973" s="4" t="str">
        <f t="shared" si="3400"/>
        <v>BW$1965</v>
      </c>
      <c r="BX1973" s="4" t="str">
        <f t="shared" si="3400"/>
        <v>BX$1965</v>
      </c>
      <c r="BY1973" s="4" t="str">
        <f t="shared" si="3400"/>
        <v>BY$1965</v>
      </c>
      <c r="BZ1973" s="4" t="str">
        <f t="shared" si="3400"/>
        <v>BZ$1965</v>
      </c>
      <c r="CA1973" s="4" t="str">
        <f t="shared" si="3400"/>
        <v>CA$1965</v>
      </c>
      <c r="CB1973" s="4" t="str">
        <f t="shared" si="3400"/>
        <v>CB$1965</v>
      </c>
      <c r="CC1973" s="4" t="str">
        <f t="shared" si="3400"/>
        <v>CC$1965</v>
      </c>
      <c r="CD1973" s="4" t="str">
        <f t="shared" si="3400"/>
        <v>CD$1965</v>
      </c>
      <c r="CE1973" s="4" t="str">
        <f t="shared" ref="CE1973:CL1973" si="3401">ADDRESS(ROW(CE1965),COLUMN(CE1965),2)</f>
        <v>CE$1965</v>
      </c>
      <c r="CF1973" s="4" t="str">
        <f t="shared" si="3401"/>
        <v>CF$1965</v>
      </c>
      <c r="CG1973" s="4" t="str">
        <f t="shared" si="3401"/>
        <v>CG$1965</v>
      </c>
      <c r="CH1973" s="4" t="str">
        <f t="shared" si="3401"/>
        <v>CH$1965</v>
      </c>
      <c r="CI1973" s="4" t="str">
        <f t="shared" si="3401"/>
        <v>CI$1965</v>
      </c>
      <c r="CJ1973" s="4" t="str">
        <f t="shared" si="3401"/>
        <v>CJ$1965</v>
      </c>
      <c r="CK1973" s="4" t="str">
        <f t="shared" si="3401"/>
        <v>CK$1965</v>
      </c>
      <c r="CL1973" s="4" t="str">
        <f t="shared" si="3401"/>
        <v>CL$1965</v>
      </c>
      <c r="CN1973" s="213"/>
      <c r="CO1973" s="4" t="str">
        <f t="shared" ref="CO1973:DL1973" si="3402">ADDRESS(ROW(CO1965),COLUMN(CO1965),2)</f>
        <v>CO$1965</v>
      </c>
      <c r="CP1973" s="4" t="str">
        <f t="shared" si="3402"/>
        <v>CP$1965</v>
      </c>
      <c r="CQ1973" s="4" t="str">
        <f t="shared" si="3402"/>
        <v>CQ$1965</v>
      </c>
      <c r="CR1973" s="4" t="str">
        <f t="shared" si="3402"/>
        <v>CR$1965</v>
      </c>
      <c r="CS1973" s="4" t="str">
        <f t="shared" si="3402"/>
        <v>CS$1965</v>
      </c>
      <c r="CT1973" s="4" t="str">
        <f t="shared" si="3402"/>
        <v>CT$1965</v>
      </c>
      <c r="CU1973" s="4" t="str">
        <f t="shared" si="3402"/>
        <v>CU$1965</v>
      </c>
      <c r="CV1973" s="4" t="str">
        <f t="shared" si="3402"/>
        <v>CV$1965</v>
      </c>
      <c r="CW1973" s="4" t="str">
        <f t="shared" si="3402"/>
        <v>CW$1965</v>
      </c>
      <c r="CX1973" s="4" t="str">
        <f t="shared" si="3402"/>
        <v>CX$1965</v>
      </c>
      <c r="CY1973" s="4" t="str">
        <f t="shared" si="3402"/>
        <v>CY$1965</v>
      </c>
      <c r="CZ1973" s="4" t="str">
        <f t="shared" si="3402"/>
        <v>CZ$1965</v>
      </c>
      <c r="DA1973" s="4" t="str">
        <f t="shared" si="3402"/>
        <v>DA$1965</v>
      </c>
      <c r="DB1973" s="4" t="str">
        <f t="shared" si="3402"/>
        <v>DB$1965</v>
      </c>
      <c r="DC1973" s="4" t="str">
        <f t="shared" si="3402"/>
        <v>DC$1965</v>
      </c>
      <c r="DD1973" s="4" t="str">
        <f t="shared" si="3402"/>
        <v>DD$1965</v>
      </c>
      <c r="DE1973" s="4" t="str">
        <f t="shared" si="3402"/>
        <v>DE$1965</v>
      </c>
      <c r="DF1973" s="4" t="str">
        <f t="shared" si="3402"/>
        <v>DF$1965</v>
      </c>
      <c r="DG1973" s="4" t="str">
        <f t="shared" si="3402"/>
        <v>DG$1965</v>
      </c>
      <c r="DH1973" s="4" t="str">
        <f t="shared" si="3402"/>
        <v>DH$1965</v>
      </c>
      <c r="DI1973" s="4" t="str">
        <f t="shared" si="3402"/>
        <v>DI$1965</v>
      </c>
      <c r="DJ1973" s="4" t="str">
        <f t="shared" si="3402"/>
        <v>DJ$1965</v>
      </c>
      <c r="DK1973" s="4" t="str">
        <f t="shared" si="3402"/>
        <v>DK$1965</v>
      </c>
      <c r="DL1973" s="4" t="str">
        <f t="shared" si="3402"/>
        <v>DL$1965</v>
      </c>
    </row>
    <row r="1974" spans="1:116" x14ac:dyDescent="0.4">
      <c r="B1974" t="s">
        <v>332</v>
      </c>
      <c r="D1974" t="s">
        <v>425</v>
      </c>
      <c r="E1974" s="8" t="str">
        <f>ROW()&amp;" "&amp;D1974</f>
        <v>1974 FAPPE-F</v>
      </c>
      <c r="G1974" s="136" t="str">
        <f>G1949</f>
        <v>Secondary volume driver</v>
      </c>
      <c r="H1974" s="12"/>
      <c r="I1974" s="60"/>
      <c r="J1974" s="60"/>
      <c r="K1974" s="15"/>
      <c r="L1974" s="15"/>
      <c r="M1974" s="15"/>
      <c r="N1974" s="15"/>
      <c r="O1974" s="15"/>
      <c r="P1974" s="15"/>
      <c r="R1974" s="15"/>
      <c r="S1974" s="179" t="str">
        <f t="shared" ref="S1974:AX1974" si="3403">S1949</f>
        <v>S$19</v>
      </c>
      <c r="T1974" s="179" t="str">
        <f t="shared" si="3403"/>
        <v>T$19</v>
      </c>
      <c r="U1974" s="179" t="str">
        <f t="shared" si="3403"/>
        <v>U$19</v>
      </c>
      <c r="V1974" s="179" t="str">
        <f t="shared" si="3403"/>
        <v>V$19</v>
      </c>
      <c r="W1974" s="179" t="str">
        <f t="shared" si="3403"/>
        <v>W$19</v>
      </c>
      <c r="X1974" s="179" t="str">
        <f t="shared" si="3403"/>
        <v>X$19</v>
      </c>
      <c r="Y1974" s="179" t="str">
        <f t="shared" si="3403"/>
        <v>Y$19</v>
      </c>
      <c r="Z1974" s="179" t="str">
        <f t="shared" si="3403"/>
        <v>Z$19</v>
      </c>
      <c r="AA1974" s="179" t="str">
        <f t="shared" si="3403"/>
        <v>AA$19</v>
      </c>
      <c r="AB1974" s="179" t="str">
        <f t="shared" si="3403"/>
        <v>AB$19</v>
      </c>
      <c r="AC1974" s="179" t="str">
        <f t="shared" si="3403"/>
        <v>AC$19</v>
      </c>
      <c r="AD1974" s="179" t="str">
        <f t="shared" si="3403"/>
        <v>AD$19</v>
      </c>
      <c r="AE1974" s="179" t="str">
        <f t="shared" si="3403"/>
        <v>AE$19</v>
      </c>
      <c r="AF1974" s="179" t="str">
        <f t="shared" si="3403"/>
        <v>AF$19</v>
      </c>
      <c r="AG1974" s="179" t="str">
        <f t="shared" si="3403"/>
        <v>AG$19</v>
      </c>
      <c r="AH1974" s="179" t="str">
        <f t="shared" si="3403"/>
        <v>AH$19</v>
      </c>
      <c r="AI1974" s="179" t="str">
        <f t="shared" si="3403"/>
        <v>AI$19</v>
      </c>
      <c r="AJ1974" s="179" t="str">
        <f t="shared" si="3403"/>
        <v>AJ$19</v>
      </c>
      <c r="AK1974" s="179" t="str">
        <f t="shared" si="3403"/>
        <v>AK$19</v>
      </c>
      <c r="AL1974" s="179" t="str">
        <f t="shared" si="3403"/>
        <v>AL$19</v>
      </c>
      <c r="AM1974" s="179" t="str">
        <f t="shared" si="3403"/>
        <v>AM$19</v>
      </c>
      <c r="AN1974" s="179" t="str">
        <f t="shared" si="3403"/>
        <v>AN$19</v>
      </c>
      <c r="AO1974" s="179" t="str">
        <f t="shared" si="3403"/>
        <v>AO$19</v>
      </c>
      <c r="AP1974" s="179" t="str">
        <f t="shared" si="3403"/>
        <v>AP$19</v>
      </c>
      <c r="AQ1974" s="179" t="str">
        <f t="shared" si="3403"/>
        <v>AQ$19</v>
      </c>
      <c r="AR1974" s="179" t="str">
        <f t="shared" si="3403"/>
        <v>AR$19</v>
      </c>
      <c r="AS1974" s="179" t="str">
        <f t="shared" si="3403"/>
        <v>AS$19</v>
      </c>
      <c r="AT1974" s="179" t="str">
        <f t="shared" si="3403"/>
        <v>AT$19</v>
      </c>
      <c r="AU1974" s="179" t="str">
        <f t="shared" si="3403"/>
        <v>AU$19</v>
      </c>
      <c r="AV1974" s="179" t="str">
        <f t="shared" si="3403"/>
        <v>AV$19</v>
      </c>
      <c r="AW1974" s="179" t="str">
        <f t="shared" si="3403"/>
        <v>AW$19</v>
      </c>
      <c r="AX1974" s="179" t="str">
        <f t="shared" si="3403"/>
        <v>AX$19</v>
      </c>
      <c r="AY1974" s="179" t="str">
        <f t="shared" ref="AY1974:CD1974" si="3404">AY1949</f>
        <v>AY$19</v>
      </c>
      <c r="AZ1974" s="179" t="str">
        <f t="shared" si="3404"/>
        <v>AZ$19</v>
      </c>
      <c r="BA1974" s="179" t="str">
        <f t="shared" si="3404"/>
        <v>BA$19</v>
      </c>
      <c r="BB1974" s="179" t="str">
        <f t="shared" si="3404"/>
        <v>BB$19</v>
      </c>
      <c r="BC1974" s="179" t="str">
        <f t="shared" si="3404"/>
        <v>BC$19</v>
      </c>
      <c r="BD1974" s="179" t="str">
        <f t="shared" si="3404"/>
        <v>BD$19</v>
      </c>
      <c r="BE1974" s="179" t="str">
        <f t="shared" si="3404"/>
        <v>BE$19</v>
      </c>
      <c r="BF1974" s="179" t="str">
        <f t="shared" si="3404"/>
        <v>BF$19</v>
      </c>
      <c r="BG1974" s="179" t="str">
        <f t="shared" si="3404"/>
        <v>BG$19</v>
      </c>
      <c r="BH1974" s="179" t="str">
        <f t="shared" si="3404"/>
        <v>BH$19</v>
      </c>
      <c r="BI1974" s="179" t="str">
        <f t="shared" si="3404"/>
        <v>BI$19</v>
      </c>
      <c r="BJ1974" s="179" t="str">
        <f t="shared" si="3404"/>
        <v>BJ$19</v>
      </c>
      <c r="BK1974" s="179" t="str">
        <f t="shared" si="3404"/>
        <v>BK$19</v>
      </c>
      <c r="BL1974" s="179" t="str">
        <f t="shared" si="3404"/>
        <v>BL$19</v>
      </c>
      <c r="BM1974" s="179" t="str">
        <f t="shared" si="3404"/>
        <v>BM$19</v>
      </c>
      <c r="BN1974" s="179" t="str">
        <f t="shared" si="3404"/>
        <v>BN$19</v>
      </c>
      <c r="BO1974" s="179" t="str">
        <f t="shared" si="3404"/>
        <v>BO$19</v>
      </c>
      <c r="BP1974" s="179" t="str">
        <f t="shared" si="3404"/>
        <v>BP$19</v>
      </c>
      <c r="BQ1974" s="179" t="str">
        <f t="shared" si="3404"/>
        <v>BQ$19</v>
      </c>
      <c r="BR1974" s="179" t="str">
        <f t="shared" si="3404"/>
        <v>BR$19</v>
      </c>
      <c r="BS1974" s="179" t="str">
        <f t="shared" si="3404"/>
        <v>BS$19</v>
      </c>
      <c r="BT1974" s="179" t="str">
        <f t="shared" si="3404"/>
        <v>BT$19</v>
      </c>
      <c r="BU1974" s="179" t="str">
        <f t="shared" si="3404"/>
        <v>BU$19</v>
      </c>
      <c r="BV1974" s="179" t="str">
        <f t="shared" si="3404"/>
        <v>BV$19</v>
      </c>
      <c r="BW1974" s="179" t="str">
        <f t="shared" si="3404"/>
        <v>BW$19</v>
      </c>
      <c r="BX1974" s="179" t="str">
        <f t="shared" si="3404"/>
        <v>BX$19</v>
      </c>
      <c r="BY1974" s="179" t="str">
        <f t="shared" si="3404"/>
        <v>BY$19</v>
      </c>
      <c r="BZ1974" s="179" t="str">
        <f t="shared" si="3404"/>
        <v>BZ$19</v>
      </c>
      <c r="CA1974" s="179" t="str">
        <f t="shared" si="3404"/>
        <v>CA$19</v>
      </c>
      <c r="CB1974" s="179" t="str">
        <f t="shared" si="3404"/>
        <v>CB$19</v>
      </c>
      <c r="CC1974" s="179" t="str">
        <f t="shared" si="3404"/>
        <v>CC$19</v>
      </c>
      <c r="CD1974" s="179" t="str">
        <f t="shared" si="3404"/>
        <v>CD$19</v>
      </c>
      <c r="CE1974" s="179" t="str">
        <f t="shared" ref="CE1974:CL1974" si="3405">CE1949</f>
        <v>CE$19</v>
      </c>
      <c r="CF1974" s="179" t="str">
        <f t="shared" si="3405"/>
        <v>CF$19</v>
      </c>
      <c r="CG1974" s="179" t="str">
        <f t="shared" si="3405"/>
        <v>CG$19</v>
      </c>
      <c r="CH1974" s="179" t="str">
        <f t="shared" si="3405"/>
        <v>CH$19</v>
      </c>
      <c r="CI1974" s="179" t="str">
        <f t="shared" si="3405"/>
        <v>CI$19</v>
      </c>
      <c r="CJ1974" s="179" t="str">
        <f t="shared" si="3405"/>
        <v>CJ$19</v>
      </c>
      <c r="CK1974" s="179" t="str">
        <f t="shared" si="3405"/>
        <v>CK$19</v>
      </c>
      <c r="CL1974" s="179" t="str">
        <f t="shared" si="3405"/>
        <v>CL$19</v>
      </c>
      <c r="CN1974" s="60"/>
      <c r="CO1974" s="179" t="str">
        <f t="shared" ref="CO1974:DL1974" si="3406">CO1949</f>
        <v>CO$19</v>
      </c>
      <c r="CP1974" s="179" t="str">
        <f t="shared" si="3406"/>
        <v>CP$19</v>
      </c>
      <c r="CQ1974" s="179" t="str">
        <f t="shared" si="3406"/>
        <v>CQ$19</v>
      </c>
      <c r="CR1974" s="179" t="str">
        <f t="shared" si="3406"/>
        <v>CR$19</v>
      </c>
      <c r="CS1974" s="179" t="str">
        <f t="shared" si="3406"/>
        <v>CS$19</v>
      </c>
      <c r="CT1974" s="179" t="str">
        <f t="shared" si="3406"/>
        <v>CT$19</v>
      </c>
      <c r="CU1974" s="179" t="str">
        <f t="shared" si="3406"/>
        <v>CU$19</v>
      </c>
      <c r="CV1974" s="179" t="str">
        <f t="shared" si="3406"/>
        <v>CV$19</v>
      </c>
      <c r="CW1974" s="179" t="str">
        <f t="shared" si="3406"/>
        <v>CW$19</v>
      </c>
      <c r="CX1974" s="179" t="str">
        <f t="shared" si="3406"/>
        <v>CX$19</v>
      </c>
      <c r="CY1974" s="179" t="str">
        <f t="shared" si="3406"/>
        <v>CY$19</v>
      </c>
      <c r="CZ1974" s="179" t="str">
        <f t="shared" si="3406"/>
        <v>CZ$19</v>
      </c>
      <c r="DA1974" s="179" t="str">
        <f t="shared" si="3406"/>
        <v>DA$19</v>
      </c>
      <c r="DB1974" s="179" t="str">
        <f t="shared" si="3406"/>
        <v>DB$19</v>
      </c>
      <c r="DC1974" s="179" t="str">
        <f t="shared" si="3406"/>
        <v>DC$19</v>
      </c>
      <c r="DD1974" s="179" t="str">
        <f t="shared" si="3406"/>
        <v>DD$19</v>
      </c>
      <c r="DE1974" s="179" t="str">
        <f t="shared" si="3406"/>
        <v>DE$19</v>
      </c>
      <c r="DF1974" s="179" t="str">
        <f t="shared" si="3406"/>
        <v>DF$19</v>
      </c>
      <c r="DG1974" s="179" t="str">
        <f t="shared" si="3406"/>
        <v>DG$19</v>
      </c>
      <c r="DH1974" s="179" t="str">
        <f t="shared" si="3406"/>
        <v>DH$19</v>
      </c>
      <c r="DI1974" s="179" t="str">
        <f t="shared" si="3406"/>
        <v>DI$19</v>
      </c>
      <c r="DJ1974" s="179" t="str">
        <f t="shared" si="3406"/>
        <v>DJ$19</v>
      </c>
      <c r="DK1974" s="179" t="str">
        <f t="shared" si="3406"/>
        <v>DK$19</v>
      </c>
      <c r="DL1974" s="179" t="str">
        <f t="shared" si="3406"/>
        <v>DL$19</v>
      </c>
    </row>
    <row r="1975" spans="1:116" x14ac:dyDescent="0.4">
      <c r="A1975" s="27"/>
      <c r="B1975" s="27"/>
      <c r="C1975" s="27"/>
      <c r="D1975" s="27"/>
      <c r="E1975" s="27"/>
      <c r="F1975" s="27"/>
      <c r="G1975" s="27"/>
      <c r="H1975" s="27"/>
      <c r="I1975" s="27"/>
      <c r="J1975" s="27"/>
      <c r="K1975" s="27"/>
      <c r="L1975" s="27"/>
      <c r="M1975" s="27"/>
      <c r="N1975" s="27"/>
      <c r="O1975" s="27"/>
      <c r="P1975" s="27"/>
      <c r="CN1975" s="27"/>
    </row>
    <row r="1976" spans="1:116" x14ac:dyDescent="0.4">
      <c r="A1976" s="174"/>
      <c r="E1976" s="8"/>
      <c r="G1976" s="175" t="s">
        <v>490</v>
      </c>
      <c r="H1976" s="174"/>
      <c r="I1976" s="176"/>
      <c r="J1976" s="176"/>
      <c r="K1976" s="197"/>
      <c r="L1976" s="197"/>
      <c r="M1976" s="197"/>
      <c r="N1976" s="197"/>
      <c r="O1976" s="197"/>
      <c r="P1976" s="197"/>
      <c r="R1976" s="198"/>
      <c r="S1976" s="174"/>
      <c r="T1976" s="174"/>
      <c r="U1976" s="174"/>
      <c r="V1976" s="174"/>
      <c r="W1976" s="174"/>
      <c r="X1976" s="174"/>
      <c r="Y1976" s="174"/>
      <c r="Z1976" s="174"/>
      <c r="AA1976" s="174"/>
      <c r="AB1976" s="174"/>
      <c r="AC1976" s="174"/>
      <c r="AD1976" s="174"/>
      <c r="AE1976" s="174"/>
      <c r="AF1976" s="174"/>
      <c r="AG1976" s="174"/>
      <c r="AH1976" s="174"/>
      <c r="AI1976" s="174"/>
      <c r="AJ1976" s="174"/>
      <c r="AK1976" s="174"/>
      <c r="AL1976" s="174"/>
      <c r="AM1976" s="174"/>
      <c r="AN1976" s="174"/>
      <c r="AO1976" s="174"/>
      <c r="AP1976" s="174"/>
      <c r="AQ1976" s="174"/>
      <c r="AR1976" s="174"/>
      <c r="AS1976" s="174"/>
      <c r="AT1976" s="174"/>
      <c r="AU1976" s="174"/>
      <c r="AV1976" s="174"/>
      <c r="AW1976" s="174"/>
      <c r="AX1976" s="174"/>
      <c r="AY1976" s="174"/>
      <c r="AZ1976" s="174"/>
      <c r="BA1976" s="174"/>
      <c r="BB1976" s="174"/>
      <c r="BC1976" s="174"/>
      <c r="BD1976" s="174"/>
      <c r="BE1976" s="174"/>
      <c r="BF1976" s="174"/>
      <c r="BG1976" s="174"/>
      <c r="BH1976" s="174"/>
      <c r="BI1976" s="174"/>
      <c r="BJ1976" s="174"/>
      <c r="BK1976" s="174"/>
      <c r="BL1976" s="174"/>
      <c r="BM1976" s="174"/>
      <c r="BN1976" s="174"/>
      <c r="BO1976" s="174"/>
      <c r="BP1976" s="174"/>
      <c r="BQ1976" s="174"/>
      <c r="BR1976" s="174"/>
      <c r="BS1976" s="174"/>
      <c r="BT1976" s="174"/>
      <c r="BU1976" s="174"/>
      <c r="BV1976" s="174"/>
      <c r="BW1976" s="174"/>
      <c r="BX1976" s="174"/>
      <c r="BY1976" s="174"/>
      <c r="BZ1976" s="174"/>
      <c r="CA1976" s="174"/>
      <c r="CB1976" s="174"/>
      <c r="CC1976" s="174"/>
      <c r="CD1976" s="174"/>
      <c r="CE1976" s="174"/>
      <c r="CF1976" s="174"/>
      <c r="CG1976" s="174"/>
      <c r="CH1976" s="174"/>
      <c r="CI1976" s="174"/>
      <c r="CJ1976" s="174"/>
      <c r="CK1976" s="174"/>
      <c r="CL1976" s="174"/>
      <c r="CN1976" s="176"/>
      <c r="CO1976" s="174"/>
      <c r="CP1976" s="174"/>
      <c r="CQ1976" s="174"/>
      <c r="CR1976" s="174"/>
      <c r="CS1976" s="174"/>
      <c r="CT1976" s="174"/>
      <c r="CU1976" s="174"/>
      <c r="CV1976" s="174"/>
      <c r="CW1976" s="174"/>
      <c r="CX1976" s="174"/>
      <c r="CY1976" s="174"/>
      <c r="CZ1976" s="174"/>
      <c r="DA1976" s="174"/>
      <c r="DB1976" s="174"/>
      <c r="DC1976" s="174"/>
      <c r="DD1976" s="174"/>
      <c r="DE1976" s="174"/>
      <c r="DF1976" s="174"/>
      <c r="DG1976" s="174"/>
      <c r="DH1976" s="174"/>
      <c r="DI1976" s="174"/>
      <c r="DJ1976" s="174"/>
      <c r="DK1976" s="174"/>
      <c r="DL1976" s="174"/>
    </row>
    <row r="1977" spans="1:116" x14ac:dyDescent="0.4">
      <c r="A1977" s="174"/>
      <c r="E1977" s="8"/>
      <c r="G1977" s="175" t="s">
        <v>492</v>
      </c>
      <c r="H1977" s="174"/>
      <c r="I1977" s="176"/>
      <c r="J1977" s="176"/>
      <c r="K1977" s="197"/>
      <c r="L1977" s="197"/>
      <c r="M1977" s="197"/>
      <c r="N1977" s="197"/>
      <c r="O1977" s="197"/>
      <c r="P1977" s="197"/>
      <c r="R1977" s="198"/>
      <c r="S1977" s="174"/>
      <c r="T1977" s="174"/>
      <c r="U1977" s="174"/>
      <c r="V1977" s="174"/>
      <c r="W1977" s="174"/>
      <c r="X1977" s="174"/>
      <c r="Y1977" s="174"/>
      <c r="Z1977" s="174"/>
      <c r="AA1977" s="174"/>
      <c r="AB1977" s="174"/>
      <c r="AC1977" s="174"/>
      <c r="AD1977" s="174"/>
      <c r="AE1977" s="174"/>
      <c r="AF1977" s="174"/>
      <c r="AG1977" s="174"/>
      <c r="AH1977" s="174"/>
      <c r="AI1977" s="174"/>
      <c r="AJ1977" s="174"/>
      <c r="AK1977" s="174"/>
      <c r="AL1977" s="174"/>
      <c r="AM1977" s="174"/>
      <c r="AN1977" s="174"/>
      <c r="AO1977" s="174"/>
      <c r="AP1977" s="174"/>
      <c r="AQ1977" s="174"/>
      <c r="AR1977" s="174"/>
      <c r="AS1977" s="174"/>
      <c r="AT1977" s="174"/>
      <c r="AU1977" s="174"/>
      <c r="AV1977" s="174"/>
      <c r="AW1977" s="174"/>
      <c r="AX1977" s="174"/>
      <c r="AY1977" s="174"/>
      <c r="AZ1977" s="174"/>
      <c r="BA1977" s="174"/>
      <c r="BB1977" s="174"/>
      <c r="BC1977" s="174"/>
      <c r="BD1977" s="174"/>
      <c r="BE1977" s="174"/>
      <c r="BF1977" s="174"/>
      <c r="BG1977" s="174"/>
      <c r="BH1977" s="174"/>
      <c r="BI1977" s="174"/>
      <c r="BJ1977" s="174"/>
      <c r="BK1977" s="174"/>
      <c r="BL1977" s="174"/>
      <c r="BM1977" s="174"/>
      <c r="BN1977" s="174"/>
      <c r="BO1977" s="174"/>
      <c r="BP1977" s="174"/>
      <c r="BQ1977" s="174"/>
      <c r="BR1977" s="174"/>
      <c r="BS1977" s="174"/>
      <c r="BT1977" s="174"/>
      <c r="BU1977" s="174"/>
      <c r="BV1977" s="174"/>
      <c r="BW1977" s="174"/>
      <c r="BX1977" s="174"/>
      <c r="BY1977" s="174"/>
      <c r="BZ1977" s="174"/>
      <c r="CA1977" s="174"/>
      <c r="CB1977" s="174"/>
      <c r="CC1977" s="174"/>
      <c r="CD1977" s="174"/>
      <c r="CE1977" s="174"/>
      <c r="CF1977" s="174"/>
      <c r="CG1977" s="174"/>
      <c r="CH1977" s="174"/>
      <c r="CI1977" s="174"/>
      <c r="CJ1977" s="174"/>
      <c r="CK1977" s="174"/>
      <c r="CL1977" s="174"/>
      <c r="CN1977" s="176"/>
      <c r="CO1977" s="174"/>
      <c r="CP1977" s="174"/>
      <c r="CQ1977" s="174"/>
      <c r="CR1977" s="174"/>
      <c r="CS1977" s="174"/>
      <c r="CT1977" s="174"/>
      <c r="CU1977" s="174"/>
      <c r="CV1977" s="174"/>
      <c r="CW1977" s="174"/>
      <c r="CX1977" s="174"/>
      <c r="CY1977" s="174"/>
      <c r="CZ1977" s="174"/>
      <c r="DA1977" s="174"/>
      <c r="DB1977" s="174"/>
      <c r="DC1977" s="174"/>
      <c r="DD1977" s="174"/>
      <c r="DE1977" s="174"/>
      <c r="DF1977" s="174"/>
      <c r="DG1977" s="174"/>
      <c r="DH1977" s="174"/>
      <c r="DI1977" s="174"/>
      <c r="DJ1977" s="174"/>
      <c r="DK1977" s="174"/>
      <c r="DL1977" s="174"/>
    </row>
    <row r="1978" spans="1:116" x14ac:dyDescent="0.4">
      <c r="A1978" s="174"/>
      <c r="E1978" s="8"/>
      <c r="G1978" s="175" t="s">
        <v>461</v>
      </c>
      <c r="H1978" s="174"/>
      <c r="I1978" s="176"/>
      <c r="J1978" s="176"/>
      <c r="K1978" s="197"/>
      <c r="L1978" s="197"/>
      <c r="M1978" s="197"/>
      <c r="N1978" s="197"/>
      <c r="O1978" s="197"/>
      <c r="P1978" s="197"/>
      <c r="R1978" s="198"/>
      <c r="S1978" s="199" t="str">
        <f t="shared" ref="S1978:AX1978" si="3407">S$20</f>
        <v>S$16</v>
      </c>
      <c r="T1978" s="199" t="str">
        <f t="shared" si="3407"/>
        <v>T$16</v>
      </c>
      <c r="U1978" s="199" t="str">
        <f t="shared" si="3407"/>
        <v>U$16</v>
      </c>
      <c r="V1978" s="199" t="str">
        <f t="shared" si="3407"/>
        <v>V$16</v>
      </c>
      <c r="W1978" s="199" t="str">
        <f t="shared" si="3407"/>
        <v>W$16</v>
      </c>
      <c r="X1978" s="199" t="str">
        <f t="shared" si="3407"/>
        <v>X$16</v>
      </c>
      <c r="Y1978" s="199" t="str">
        <f t="shared" si="3407"/>
        <v>Y$16</v>
      </c>
      <c r="Z1978" s="199" t="str">
        <f t="shared" si="3407"/>
        <v>Z$16</v>
      </c>
      <c r="AA1978" s="199" t="str">
        <f t="shared" si="3407"/>
        <v>AA$16</v>
      </c>
      <c r="AB1978" s="199" t="str">
        <f t="shared" si="3407"/>
        <v>AB$16</v>
      </c>
      <c r="AC1978" s="199" t="str">
        <f t="shared" si="3407"/>
        <v>AC$16</v>
      </c>
      <c r="AD1978" s="199" t="str">
        <f t="shared" si="3407"/>
        <v>AD$16</v>
      </c>
      <c r="AE1978" s="199" t="str">
        <f t="shared" si="3407"/>
        <v>AE$16</v>
      </c>
      <c r="AF1978" s="199" t="str">
        <f t="shared" si="3407"/>
        <v>AF$16</v>
      </c>
      <c r="AG1978" s="199" t="str">
        <f t="shared" si="3407"/>
        <v>AG$16</v>
      </c>
      <c r="AH1978" s="199" t="str">
        <f t="shared" si="3407"/>
        <v>AH$16</v>
      </c>
      <c r="AI1978" s="199" t="str">
        <f t="shared" si="3407"/>
        <v>AI$16</v>
      </c>
      <c r="AJ1978" s="199" t="str">
        <f t="shared" si="3407"/>
        <v>AJ$16</v>
      </c>
      <c r="AK1978" s="199" t="str">
        <f t="shared" si="3407"/>
        <v>AK$16</v>
      </c>
      <c r="AL1978" s="199" t="str">
        <f t="shared" si="3407"/>
        <v>AL$16</v>
      </c>
      <c r="AM1978" s="199" t="str">
        <f t="shared" si="3407"/>
        <v>AM$16</v>
      </c>
      <c r="AN1978" s="199" t="str">
        <f t="shared" si="3407"/>
        <v>AN$16</v>
      </c>
      <c r="AO1978" s="199" t="str">
        <f t="shared" si="3407"/>
        <v>AO$16</v>
      </c>
      <c r="AP1978" s="199" t="str">
        <f t="shared" si="3407"/>
        <v>AP$16</v>
      </c>
      <c r="AQ1978" s="199" t="str">
        <f t="shared" si="3407"/>
        <v>AQ$16</v>
      </c>
      <c r="AR1978" s="199" t="str">
        <f t="shared" si="3407"/>
        <v>AR$16</v>
      </c>
      <c r="AS1978" s="199" t="str">
        <f t="shared" si="3407"/>
        <v>AS$16</v>
      </c>
      <c r="AT1978" s="199" t="str">
        <f t="shared" si="3407"/>
        <v>AT$16</v>
      </c>
      <c r="AU1978" s="199" t="str">
        <f t="shared" si="3407"/>
        <v>AU$16</v>
      </c>
      <c r="AV1978" s="199" t="str">
        <f t="shared" si="3407"/>
        <v>AV$16</v>
      </c>
      <c r="AW1978" s="199" t="str">
        <f t="shared" si="3407"/>
        <v>AW$16</v>
      </c>
      <c r="AX1978" s="199" t="str">
        <f t="shared" si="3407"/>
        <v>AX$16</v>
      </c>
      <c r="AY1978" s="199" t="str">
        <f t="shared" ref="AY1978:CD1978" si="3408">AY$20</f>
        <v>AY$16</v>
      </c>
      <c r="AZ1978" s="199" t="str">
        <f t="shared" si="3408"/>
        <v>AZ$16</v>
      </c>
      <c r="BA1978" s="199" t="str">
        <f t="shared" si="3408"/>
        <v>BA$16</v>
      </c>
      <c r="BB1978" s="199" t="str">
        <f t="shared" si="3408"/>
        <v>BB$16</v>
      </c>
      <c r="BC1978" s="199" t="str">
        <f t="shared" si="3408"/>
        <v>BC$16</v>
      </c>
      <c r="BD1978" s="199" t="str">
        <f t="shared" si="3408"/>
        <v>BD$16</v>
      </c>
      <c r="BE1978" s="199" t="str">
        <f t="shared" si="3408"/>
        <v>BE$16</v>
      </c>
      <c r="BF1978" s="199" t="str">
        <f t="shared" si="3408"/>
        <v>BF$16</v>
      </c>
      <c r="BG1978" s="199" t="str">
        <f t="shared" si="3408"/>
        <v>BG$16</v>
      </c>
      <c r="BH1978" s="199" t="str">
        <f t="shared" si="3408"/>
        <v>BH$16</v>
      </c>
      <c r="BI1978" s="199" t="str">
        <f t="shared" si="3408"/>
        <v>BI$16</v>
      </c>
      <c r="BJ1978" s="199" t="str">
        <f t="shared" si="3408"/>
        <v>BJ$16</v>
      </c>
      <c r="BK1978" s="199" t="str">
        <f t="shared" si="3408"/>
        <v>BK$16</v>
      </c>
      <c r="BL1978" s="199" t="str">
        <f t="shared" si="3408"/>
        <v>BL$16</v>
      </c>
      <c r="BM1978" s="199" t="str">
        <f t="shared" si="3408"/>
        <v>BM$16</v>
      </c>
      <c r="BN1978" s="199" t="str">
        <f t="shared" si="3408"/>
        <v>BN$16</v>
      </c>
      <c r="BO1978" s="199" t="str">
        <f t="shared" si="3408"/>
        <v>BO$16</v>
      </c>
      <c r="BP1978" s="199" t="str">
        <f t="shared" si="3408"/>
        <v>BP$16</v>
      </c>
      <c r="BQ1978" s="199" t="str">
        <f t="shared" si="3408"/>
        <v>BQ$16</v>
      </c>
      <c r="BR1978" s="199" t="str">
        <f t="shared" si="3408"/>
        <v>BR$16</v>
      </c>
      <c r="BS1978" s="199" t="str">
        <f t="shared" si="3408"/>
        <v>BS$16</v>
      </c>
      <c r="BT1978" s="199" t="str">
        <f t="shared" si="3408"/>
        <v>BT$16</v>
      </c>
      <c r="BU1978" s="199" t="str">
        <f t="shared" si="3408"/>
        <v>BU$16</v>
      </c>
      <c r="BV1978" s="199" t="str">
        <f t="shared" si="3408"/>
        <v>BV$16</v>
      </c>
      <c r="BW1978" s="199" t="str">
        <f t="shared" si="3408"/>
        <v>BW$16</v>
      </c>
      <c r="BX1978" s="199" t="str">
        <f t="shared" si="3408"/>
        <v>BX$16</v>
      </c>
      <c r="BY1978" s="199" t="str">
        <f t="shared" si="3408"/>
        <v>BY$16</v>
      </c>
      <c r="BZ1978" s="199" t="str">
        <f t="shared" si="3408"/>
        <v>BZ$16</v>
      </c>
      <c r="CA1978" s="199" t="str">
        <f t="shared" si="3408"/>
        <v>CA$16</v>
      </c>
      <c r="CB1978" s="199" t="str">
        <f t="shared" si="3408"/>
        <v>CB$16</v>
      </c>
      <c r="CC1978" s="199" t="str">
        <f t="shared" si="3408"/>
        <v>CC$16</v>
      </c>
      <c r="CD1978" s="199" t="str">
        <f t="shared" si="3408"/>
        <v>CD$16</v>
      </c>
      <c r="CE1978" s="199" t="str">
        <f t="shared" ref="CE1978:CL1978" si="3409">CE$20</f>
        <v>CE$16</v>
      </c>
      <c r="CF1978" s="199" t="str">
        <f t="shared" si="3409"/>
        <v>CF$16</v>
      </c>
      <c r="CG1978" s="199" t="str">
        <f t="shared" si="3409"/>
        <v>CG$16</v>
      </c>
      <c r="CH1978" s="199" t="str">
        <f t="shared" si="3409"/>
        <v>CH$16</v>
      </c>
      <c r="CI1978" s="199" t="str">
        <f t="shared" si="3409"/>
        <v>CI$16</v>
      </c>
      <c r="CJ1978" s="199" t="str">
        <f t="shared" si="3409"/>
        <v>CJ$16</v>
      </c>
      <c r="CK1978" s="199" t="str">
        <f t="shared" si="3409"/>
        <v>CK$16</v>
      </c>
      <c r="CL1978" s="199" t="str">
        <f t="shared" si="3409"/>
        <v>CL$16</v>
      </c>
      <c r="CN1978" s="176"/>
      <c r="CO1978" s="199" t="str">
        <f t="shared" ref="CO1978:DL1978" si="3410">CO$20</f>
        <v>CO$16</v>
      </c>
      <c r="CP1978" s="199" t="str">
        <f t="shared" si="3410"/>
        <v>CP$16</v>
      </c>
      <c r="CQ1978" s="199" t="str">
        <f t="shared" si="3410"/>
        <v>CQ$16</v>
      </c>
      <c r="CR1978" s="199" t="str">
        <f t="shared" si="3410"/>
        <v>CR$16</v>
      </c>
      <c r="CS1978" s="199" t="str">
        <f t="shared" si="3410"/>
        <v>CS$16</v>
      </c>
      <c r="CT1978" s="199" t="str">
        <f t="shared" si="3410"/>
        <v>CT$16</v>
      </c>
      <c r="CU1978" s="199" t="str">
        <f t="shared" si="3410"/>
        <v>CU$16</v>
      </c>
      <c r="CV1978" s="199" t="str">
        <f t="shared" si="3410"/>
        <v>CV$16</v>
      </c>
      <c r="CW1978" s="199" t="str">
        <f t="shared" si="3410"/>
        <v>CW$16</v>
      </c>
      <c r="CX1978" s="199" t="str">
        <f t="shared" si="3410"/>
        <v>CX$16</v>
      </c>
      <c r="CY1978" s="199" t="str">
        <f t="shared" si="3410"/>
        <v>CY$16</v>
      </c>
      <c r="CZ1978" s="199" t="str">
        <f t="shared" si="3410"/>
        <v>CZ$16</v>
      </c>
      <c r="DA1978" s="199" t="str">
        <f t="shared" si="3410"/>
        <v>DA$16</v>
      </c>
      <c r="DB1978" s="199" t="str">
        <f t="shared" si="3410"/>
        <v>DB$16</v>
      </c>
      <c r="DC1978" s="199" t="str">
        <f t="shared" si="3410"/>
        <v>DC$16</v>
      </c>
      <c r="DD1978" s="199" t="str">
        <f t="shared" si="3410"/>
        <v>DD$16</v>
      </c>
      <c r="DE1978" s="199" t="str">
        <f t="shared" si="3410"/>
        <v>DE$16</v>
      </c>
      <c r="DF1978" s="199" t="str">
        <f t="shared" si="3410"/>
        <v>DF$16</v>
      </c>
      <c r="DG1978" s="199" t="str">
        <f t="shared" si="3410"/>
        <v>DG$16</v>
      </c>
      <c r="DH1978" s="199" t="str">
        <f t="shared" si="3410"/>
        <v>DH$16</v>
      </c>
      <c r="DI1978" s="199" t="str">
        <f t="shared" si="3410"/>
        <v>DI$16</v>
      </c>
      <c r="DJ1978" s="199" t="str">
        <f t="shared" si="3410"/>
        <v>DJ$16</v>
      </c>
      <c r="DK1978" s="199" t="str">
        <f t="shared" si="3410"/>
        <v>DK$16</v>
      </c>
      <c r="DL1978" s="199" t="str">
        <f t="shared" si="3410"/>
        <v>DL$16</v>
      </c>
    </row>
    <row r="1979" spans="1:116" x14ac:dyDescent="0.4">
      <c r="A1979" s="174"/>
      <c r="E1979" s="8"/>
      <c r="G1979" s="175" t="s">
        <v>462</v>
      </c>
      <c r="H1979" s="200"/>
      <c r="I1979" s="201"/>
      <c r="J1979" s="201"/>
      <c r="K1979" s="202"/>
      <c r="L1979" s="202"/>
      <c r="M1979" s="202"/>
      <c r="N1979" s="202"/>
      <c r="O1979" s="202"/>
      <c r="P1979" s="202"/>
      <c r="R1979" s="202"/>
      <c r="S1979" s="199" t="str">
        <f t="shared" ref="S1979:AX1979" si="3411">S$21</f>
        <v>S$17</v>
      </c>
      <c r="T1979" s="199" t="str">
        <f t="shared" si="3411"/>
        <v>T$17</v>
      </c>
      <c r="U1979" s="199" t="str">
        <f t="shared" si="3411"/>
        <v>U$17</v>
      </c>
      <c r="V1979" s="199" t="str">
        <f t="shared" si="3411"/>
        <v>V$17</v>
      </c>
      <c r="W1979" s="199" t="str">
        <f t="shared" si="3411"/>
        <v>W$17</v>
      </c>
      <c r="X1979" s="199" t="str">
        <f t="shared" si="3411"/>
        <v>X$17</v>
      </c>
      <c r="Y1979" s="199" t="str">
        <f t="shared" si="3411"/>
        <v>Y$17</v>
      </c>
      <c r="Z1979" s="199" t="str">
        <f t="shared" si="3411"/>
        <v>Z$17</v>
      </c>
      <c r="AA1979" s="199" t="str">
        <f t="shared" si="3411"/>
        <v>AA$17</v>
      </c>
      <c r="AB1979" s="199" t="str">
        <f t="shared" si="3411"/>
        <v>AB$17</v>
      </c>
      <c r="AC1979" s="199" t="str">
        <f t="shared" si="3411"/>
        <v>AC$17</v>
      </c>
      <c r="AD1979" s="199" t="str">
        <f t="shared" si="3411"/>
        <v>AD$17</v>
      </c>
      <c r="AE1979" s="199" t="str">
        <f t="shared" si="3411"/>
        <v>AE$17</v>
      </c>
      <c r="AF1979" s="199" t="str">
        <f t="shared" si="3411"/>
        <v>AF$17</v>
      </c>
      <c r="AG1979" s="199" t="str">
        <f t="shared" si="3411"/>
        <v>AG$17</v>
      </c>
      <c r="AH1979" s="199" t="str">
        <f t="shared" si="3411"/>
        <v>AH$17</v>
      </c>
      <c r="AI1979" s="199" t="str">
        <f t="shared" si="3411"/>
        <v>AI$17</v>
      </c>
      <c r="AJ1979" s="199" t="str">
        <f t="shared" si="3411"/>
        <v>AJ$17</v>
      </c>
      <c r="AK1979" s="199" t="str">
        <f t="shared" si="3411"/>
        <v>AK$17</v>
      </c>
      <c r="AL1979" s="199" t="str">
        <f t="shared" si="3411"/>
        <v>AL$17</v>
      </c>
      <c r="AM1979" s="199" t="str">
        <f t="shared" si="3411"/>
        <v>AM$17</v>
      </c>
      <c r="AN1979" s="199" t="str">
        <f t="shared" si="3411"/>
        <v>AN$17</v>
      </c>
      <c r="AO1979" s="199" t="str">
        <f t="shared" si="3411"/>
        <v>AO$17</v>
      </c>
      <c r="AP1979" s="199" t="str">
        <f t="shared" si="3411"/>
        <v>AP$17</v>
      </c>
      <c r="AQ1979" s="199" t="str">
        <f t="shared" si="3411"/>
        <v>AQ$17</v>
      </c>
      <c r="AR1979" s="199" t="str">
        <f t="shared" si="3411"/>
        <v>AR$17</v>
      </c>
      <c r="AS1979" s="199" t="str">
        <f t="shared" si="3411"/>
        <v>AS$17</v>
      </c>
      <c r="AT1979" s="199" t="str">
        <f t="shared" si="3411"/>
        <v>AT$17</v>
      </c>
      <c r="AU1979" s="199" t="str">
        <f t="shared" si="3411"/>
        <v>AU$17</v>
      </c>
      <c r="AV1979" s="199" t="str">
        <f t="shared" si="3411"/>
        <v>AV$17</v>
      </c>
      <c r="AW1979" s="199" t="str">
        <f t="shared" si="3411"/>
        <v>AW$17</v>
      </c>
      <c r="AX1979" s="199" t="str">
        <f t="shared" si="3411"/>
        <v>AX$17</v>
      </c>
      <c r="AY1979" s="199" t="str">
        <f t="shared" ref="AY1979:CD1979" si="3412">AY$21</f>
        <v>AY$17</v>
      </c>
      <c r="AZ1979" s="199" t="str">
        <f t="shared" si="3412"/>
        <v>AZ$17</v>
      </c>
      <c r="BA1979" s="199" t="str">
        <f t="shared" si="3412"/>
        <v>BA$17</v>
      </c>
      <c r="BB1979" s="199" t="str">
        <f t="shared" si="3412"/>
        <v>BB$17</v>
      </c>
      <c r="BC1979" s="199" t="str">
        <f t="shared" si="3412"/>
        <v>BC$17</v>
      </c>
      <c r="BD1979" s="199" t="str">
        <f t="shared" si="3412"/>
        <v>BD$17</v>
      </c>
      <c r="BE1979" s="199" t="str">
        <f t="shared" si="3412"/>
        <v>BE$17</v>
      </c>
      <c r="BF1979" s="199" t="str">
        <f t="shared" si="3412"/>
        <v>BF$17</v>
      </c>
      <c r="BG1979" s="199" t="str">
        <f t="shared" si="3412"/>
        <v>BG$17</v>
      </c>
      <c r="BH1979" s="199" t="str">
        <f t="shared" si="3412"/>
        <v>BH$17</v>
      </c>
      <c r="BI1979" s="199" t="str">
        <f t="shared" si="3412"/>
        <v>BI$17</v>
      </c>
      <c r="BJ1979" s="199" t="str">
        <f t="shared" si="3412"/>
        <v>BJ$17</v>
      </c>
      <c r="BK1979" s="199" t="str">
        <f t="shared" si="3412"/>
        <v>BK$17</v>
      </c>
      <c r="BL1979" s="199" t="str">
        <f t="shared" si="3412"/>
        <v>BL$17</v>
      </c>
      <c r="BM1979" s="199" t="str">
        <f t="shared" si="3412"/>
        <v>BM$17</v>
      </c>
      <c r="BN1979" s="199" t="str">
        <f t="shared" si="3412"/>
        <v>BN$17</v>
      </c>
      <c r="BO1979" s="199" t="str">
        <f t="shared" si="3412"/>
        <v>BO$17</v>
      </c>
      <c r="BP1979" s="199" t="str">
        <f t="shared" si="3412"/>
        <v>BP$17</v>
      </c>
      <c r="BQ1979" s="199" t="str">
        <f t="shared" si="3412"/>
        <v>BQ$17</v>
      </c>
      <c r="BR1979" s="199" t="str">
        <f t="shared" si="3412"/>
        <v>BR$17</v>
      </c>
      <c r="BS1979" s="199" t="str">
        <f t="shared" si="3412"/>
        <v>BS$17</v>
      </c>
      <c r="BT1979" s="199" t="str">
        <f t="shared" si="3412"/>
        <v>BT$17</v>
      </c>
      <c r="BU1979" s="199" t="str">
        <f t="shared" si="3412"/>
        <v>BU$17</v>
      </c>
      <c r="BV1979" s="199" t="str">
        <f t="shared" si="3412"/>
        <v>BV$17</v>
      </c>
      <c r="BW1979" s="199" t="str">
        <f t="shared" si="3412"/>
        <v>BW$17</v>
      </c>
      <c r="BX1979" s="199" t="str">
        <f t="shared" si="3412"/>
        <v>BX$17</v>
      </c>
      <c r="BY1979" s="199" t="str">
        <f t="shared" si="3412"/>
        <v>BY$17</v>
      </c>
      <c r="BZ1979" s="199" t="str">
        <f t="shared" si="3412"/>
        <v>BZ$17</v>
      </c>
      <c r="CA1979" s="199" t="str">
        <f t="shared" si="3412"/>
        <v>CA$17</v>
      </c>
      <c r="CB1979" s="199" t="str">
        <f t="shared" si="3412"/>
        <v>CB$17</v>
      </c>
      <c r="CC1979" s="199" t="str">
        <f t="shared" si="3412"/>
        <v>CC$17</v>
      </c>
      <c r="CD1979" s="199" t="str">
        <f t="shared" si="3412"/>
        <v>CD$17</v>
      </c>
      <c r="CE1979" s="199" t="str">
        <f t="shared" ref="CE1979:CL1979" si="3413">CE$21</f>
        <v>CE$17</v>
      </c>
      <c r="CF1979" s="199" t="str">
        <f t="shared" si="3413"/>
        <v>CF$17</v>
      </c>
      <c r="CG1979" s="199" t="str">
        <f t="shared" si="3413"/>
        <v>CG$17</v>
      </c>
      <c r="CH1979" s="199" t="str">
        <f t="shared" si="3413"/>
        <v>CH$17</v>
      </c>
      <c r="CI1979" s="199" t="str">
        <f t="shared" si="3413"/>
        <v>CI$17</v>
      </c>
      <c r="CJ1979" s="199" t="str">
        <f t="shared" si="3413"/>
        <v>CJ$17</v>
      </c>
      <c r="CK1979" s="199" t="str">
        <f t="shared" si="3413"/>
        <v>CK$17</v>
      </c>
      <c r="CL1979" s="199" t="str">
        <f t="shared" si="3413"/>
        <v>CL$17</v>
      </c>
      <c r="CN1979" s="201"/>
      <c r="CO1979" s="199" t="str">
        <f t="shared" ref="CO1979:DL1979" si="3414">CO$21</f>
        <v>CO$17</v>
      </c>
      <c r="CP1979" s="199" t="str">
        <f t="shared" si="3414"/>
        <v>CP$17</v>
      </c>
      <c r="CQ1979" s="199" t="str">
        <f t="shared" si="3414"/>
        <v>CQ$17</v>
      </c>
      <c r="CR1979" s="199" t="str">
        <f t="shared" si="3414"/>
        <v>CR$17</v>
      </c>
      <c r="CS1979" s="199" t="str">
        <f t="shared" si="3414"/>
        <v>CS$17</v>
      </c>
      <c r="CT1979" s="199" t="str">
        <f t="shared" si="3414"/>
        <v>CT$17</v>
      </c>
      <c r="CU1979" s="199" t="str">
        <f t="shared" si="3414"/>
        <v>CU$17</v>
      </c>
      <c r="CV1979" s="199" t="str">
        <f t="shared" si="3414"/>
        <v>CV$17</v>
      </c>
      <c r="CW1979" s="199" t="str">
        <f t="shared" si="3414"/>
        <v>CW$17</v>
      </c>
      <c r="CX1979" s="199" t="str">
        <f t="shared" si="3414"/>
        <v>CX$17</v>
      </c>
      <c r="CY1979" s="199" t="str">
        <f t="shared" si="3414"/>
        <v>CY$17</v>
      </c>
      <c r="CZ1979" s="199" t="str">
        <f t="shared" si="3414"/>
        <v>CZ$17</v>
      </c>
      <c r="DA1979" s="199" t="str">
        <f t="shared" si="3414"/>
        <v>DA$17</v>
      </c>
      <c r="DB1979" s="199" t="str">
        <f t="shared" si="3414"/>
        <v>DB$17</v>
      </c>
      <c r="DC1979" s="199" t="str">
        <f t="shared" si="3414"/>
        <v>DC$17</v>
      </c>
      <c r="DD1979" s="199" t="str">
        <f t="shared" si="3414"/>
        <v>DD$17</v>
      </c>
      <c r="DE1979" s="199" t="str">
        <f t="shared" si="3414"/>
        <v>DE$17</v>
      </c>
      <c r="DF1979" s="199" t="str">
        <f t="shared" si="3414"/>
        <v>DF$17</v>
      </c>
      <c r="DG1979" s="199" t="str">
        <f t="shared" si="3414"/>
        <v>DG$17</v>
      </c>
      <c r="DH1979" s="199" t="str">
        <f t="shared" si="3414"/>
        <v>DH$17</v>
      </c>
      <c r="DI1979" s="199" t="str">
        <f t="shared" si="3414"/>
        <v>DI$17</v>
      </c>
      <c r="DJ1979" s="199" t="str">
        <f t="shared" si="3414"/>
        <v>DJ$17</v>
      </c>
      <c r="DK1979" s="199" t="str">
        <f t="shared" si="3414"/>
        <v>DK$17</v>
      </c>
      <c r="DL1979" s="199" t="str">
        <f t="shared" si="3414"/>
        <v>DL$17</v>
      </c>
    </row>
    <row r="1980" spans="1:116" x14ac:dyDescent="0.4">
      <c r="A1980" s="174"/>
      <c r="E1980" s="8"/>
      <c r="G1980" s="175" t="s">
        <v>491</v>
      </c>
      <c r="H1980" s="200"/>
      <c r="I1980" s="201"/>
      <c r="J1980" s="201"/>
      <c r="K1980" s="202"/>
      <c r="L1980" s="202"/>
      <c r="M1980" s="202"/>
      <c r="N1980" s="202"/>
      <c r="O1980" s="202"/>
      <c r="P1980" s="202"/>
      <c r="R1980" s="202"/>
      <c r="S1980" s="190"/>
      <c r="T1980" s="190"/>
      <c r="U1980" s="190"/>
      <c r="V1980" s="190"/>
      <c r="W1980" s="190"/>
      <c r="X1980" s="190"/>
      <c r="Y1980" s="190"/>
      <c r="Z1980" s="190"/>
      <c r="AA1980" s="190"/>
      <c r="AB1980" s="190"/>
      <c r="AC1980" s="190"/>
      <c r="AD1980" s="190"/>
      <c r="AE1980" s="190"/>
      <c r="AF1980" s="190"/>
      <c r="AG1980" s="190"/>
      <c r="AH1980" s="190"/>
      <c r="AI1980" s="190"/>
      <c r="AJ1980" s="190"/>
      <c r="AK1980" s="190"/>
      <c r="AL1980" s="190"/>
      <c r="AM1980" s="190"/>
      <c r="AN1980" s="190"/>
      <c r="AO1980" s="190"/>
      <c r="AP1980" s="190"/>
      <c r="AQ1980" s="190"/>
      <c r="AR1980" s="190"/>
      <c r="AS1980" s="190"/>
      <c r="AT1980" s="190"/>
      <c r="AU1980" s="190"/>
      <c r="AV1980" s="190"/>
      <c r="AW1980" s="190"/>
      <c r="AX1980" s="190"/>
      <c r="AY1980" s="190"/>
      <c r="AZ1980" s="190"/>
      <c r="BA1980" s="190"/>
      <c r="BB1980" s="190"/>
      <c r="BC1980" s="190"/>
      <c r="BD1980" s="190"/>
      <c r="BE1980" s="190"/>
      <c r="BF1980" s="190"/>
      <c r="BG1980" s="190"/>
      <c r="BH1980" s="190"/>
      <c r="BI1980" s="190"/>
      <c r="BJ1980" s="190"/>
      <c r="BK1980" s="190"/>
      <c r="BL1980" s="190"/>
      <c r="BM1980" s="190"/>
      <c r="BN1980" s="190"/>
      <c r="BO1980" s="190"/>
      <c r="BP1980" s="190"/>
      <c r="BQ1980" s="190"/>
      <c r="BR1980" s="190"/>
      <c r="BS1980" s="190"/>
      <c r="BT1980" s="190"/>
      <c r="BU1980" s="190"/>
      <c r="BV1980" s="190"/>
      <c r="BW1980" s="190"/>
      <c r="BX1980" s="190"/>
      <c r="BY1980" s="190"/>
      <c r="BZ1980" s="190"/>
      <c r="CA1980" s="190"/>
      <c r="CB1980" s="190"/>
      <c r="CC1980" s="190"/>
      <c r="CD1980" s="190"/>
      <c r="CE1980" s="190"/>
      <c r="CF1980" s="190"/>
      <c r="CG1980" s="190"/>
      <c r="CH1980" s="190"/>
      <c r="CI1980" s="190"/>
      <c r="CJ1980" s="190"/>
      <c r="CK1980" s="190"/>
      <c r="CL1980" s="190"/>
      <c r="CN1980" s="201"/>
      <c r="CO1980" s="190"/>
      <c r="CP1980" s="190"/>
      <c r="CQ1980" s="190"/>
      <c r="CR1980" s="190"/>
      <c r="CS1980" s="190"/>
      <c r="CT1980" s="190"/>
      <c r="CU1980" s="190"/>
      <c r="CV1980" s="190"/>
      <c r="CW1980" s="190"/>
      <c r="CX1980" s="190"/>
      <c r="CY1980" s="190"/>
      <c r="CZ1980" s="190"/>
      <c r="DA1980" s="190"/>
      <c r="DB1980" s="190"/>
      <c r="DC1980" s="190"/>
      <c r="DD1980" s="190"/>
      <c r="DE1980" s="190"/>
      <c r="DF1980" s="190"/>
      <c r="DG1980" s="190"/>
      <c r="DH1980" s="190"/>
      <c r="DI1980" s="190"/>
      <c r="DJ1980" s="190"/>
      <c r="DK1980" s="190"/>
      <c r="DL1980" s="190"/>
    </row>
    <row r="1981" spans="1:116" x14ac:dyDescent="0.4">
      <c r="A1981" s="174"/>
      <c r="E1981" s="8"/>
      <c r="G1981" s="175" t="s">
        <v>505</v>
      </c>
      <c r="H1981" s="200"/>
      <c r="I1981" s="201"/>
      <c r="J1981" s="201"/>
      <c r="K1981" s="202"/>
      <c r="L1981" s="202"/>
      <c r="M1981" s="202"/>
      <c r="N1981" s="202"/>
      <c r="O1981" s="202"/>
      <c r="P1981" s="202"/>
      <c r="R1981" s="202"/>
      <c r="S1981" s="190"/>
      <c r="T1981" s="190"/>
      <c r="U1981" s="190"/>
      <c r="V1981" s="190"/>
      <c r="W1981" s="190"/>
      <c r="X1981" s="190"/>
      <c r="Y1981" s="190"/>
      <c r="Z1981" s="190"/>
      <c r="AA1981" s="190"/>
      <c r="AB1981" s="190"/>
      <c r="AC1981" s="190"/>
      <c r="AD1981" s="190"/>
      <c r="AE1981" s="190"/>
      <c r="AF1981" s="190"/>
      <c r="AG1981" s="190"/>
      <c r="AH1981" s="190"/>
      <c r="AI1981" s="190"/>
      <c r="AJ1981" s="190"/>
      <c r="AK1981" s="190"/>
      <c r="AL1981" s="190"/>
      <c r="AM1981" s="190"/>
      <c r="AN1981" s="190"/>
      <c r="AO1981" s="190"/>
      <c r="AP1981" s="190"/>
      <c r="AQ1981" s="190"/>
      <c r="AR1981" s="190"/>
      <c r="AS1981" s="190"/>
      <c r="AT1981" s="190"/>
      <c r="AU1981" s="190"/>
      <c r="AV1981" s="190"/>
      <c r="AW1981" s="190"/>
      <c r="AX1981" s="190"/>
      <c r="AY1981" s="190"/>
      <c r="AZ1981" s="190"/>
      <c r="BA1981" s="190"/>
      <c r="BB1981" s="190"/>
      <c r="BC1981" s="190"/>
      <c r="BD1981" s="190"/>
      <c r="BE1981" s="190"/>
      <c r="BF1981" s="190"/>
      <c r="BG1981" s="190"/>
      <c r="BH1981" s="190"/>
      <c r="BI1981" s="190"/>
      <c r="BJ1981" s="190"/>
      <c r="BK1981" s="190"/>
      <c r="BL1981" s="190"/>
      <c r="BM1981" s="190"/>
      <c r="BN1981" s="190"/>
      <c r="BO1981" s="190"/>
      <c r="BP1981" s="190"/>
      <c r="BQ1981" s="190"/>
      <c r="BR1981" s="190"/>
      <c r="BS1981" s="190"/>
      <c r="BT1981" s="190"/>
      <c r="BU1981" s="190"/>
      <c r="BV1981" s="190"/>
      <c r="BW1981" s="190"/>
      <c r="BX1981" s="190"/>
      <c r="BY1981" s="190"/>
      <c r="BZ1981" s="190"/>
      <c r="CA1981" s="190"/>
      <c r="CB1981" s="190"/>
      <c r="CC1981" s="190"/>
      <c r="CD1981" s="190"/>
      <c r="CE1981" s="190"/>
      <c r="CF1981" s="190"/>
      <c r="CG1981" s="190"/>
      <c r="CH1981" s="190"/>
      <c r="CI1981" s="190"/>
      <c r="CJ1981" s="190"/>
      <c r="CK1981" s="190"/>
      <c r="CL1981" s="190"/>
      <c r="CN1981" s="201"/>
      <c r="CO1981" s="190"/>
      <c r="CP1981" s="190"/>
      <c r="CQ1981" s="190"/>
      <c r="CR1981" s="190"/>
      <c r="CS1981" s="190"/>
      <c r="CT1981" s="190"/>
      <c r="CU1981" s="190"/>
      <c r="CV1981" s="190"/>
      <c r="CW1981" s="190"/>
      <c r="CX1981" s="190"/>
      <c r="CY1981" s="190"/>
      <c r="CZ1981" s="190"/>
      <c r="DA1981" s="190"/>
      <c r="DB1981" s="190"/>
      <c r="DC1981" s="190"/>
      <c r="DD1981" s="190"/>
      <c r="DE1981" s="190"/>
      <c r="DF1981" s="190"/>
      <c r="DG1981" s="190"/>
      <c r="DH1981" s="190"/>
      <c r="DI1981" s="190"/>
      <c r="DJ1981" s="190"/>
      <c r="DK1981" s="190"/>
      <c r="DL1981" s="190"/>
    </row>
    <row r="1982" spans="1:116" x14ac:dyDescent="0.4">
      <c r="A1982" s="174"/>
      <c r="E1982" s="8"/>
      <c r="G1982" s="175" t="s">
        <v>463</v>
      </c>
      <c r="H1982" s="200"/>
      <c r="I1982" s="201"/>
      <c r="J1982" s="201"/>
      <c r="K1982" s="202"/>
      <c r="L1982" s="202"/>
      <c r="M1982" s="202"/>
      <c r="N1982" s="202"/>
      <c r="O1982" s="202"/>
      <c r="P1982" s="202"/>
      <c r="R1982" s="202"/>
      <c r="S1982" s="190" t="str">
        <f t="shared" ref="S1982:AX1982" si="3415">S$22</f>
        <v>S$18</v>
      </c>
      <c r="T1982" s="190" t="str">
        <f t="shared" si="3415"/>
        <v>T$18</v>
      </c>
      <c r="U1982" s="190" t="str">
        <f t="shared" si="3415"/>
        <v>U$18</v>
      </c>
      <c r="V1982" s="190" t="str">
        <f t="shared" si="3415"/>
        <v>V$18</v>
      </c>
      <c r="W1982" s="190" t="str">
        <f t="shared" si="3415"/>
        <v>W$18</v>
      </c>
      <c r="X1982" s="190" t="str">
        <f t="shared" si="3415"/>
        <v>X$18</v>
      </c>
      <c r="Y1982" s="190" t="str">
        <f t="shared" si="3415"/>
        <v>Y$18</v>
      </c>
      <c r="Z1982" s="190" t="str">
        <f t="shared" si="3415"/>
        <v>Z$18</v>
      </c>
      <c r="AA1982" s="190" t="str">
        <f t="shared" si="3415"/>
        <v>AA$18</v>
      </c>
      <c r="AB1982" s="190" t="str">
        <f t="shared" si="3415"/>
        <v>AB$18</v>
      </c>
      <c r="AC1982" s="190" t="str">
        <f t="shared" si="3415"/>
        <v>AC$18</v>
      </c>
      <c r="AD1982" s="190" t="str">
        <f t="shared" si="3415"/>
        <v>AD$18</v>
      </c>
      <c r="AE1982" s="190" t="str">
        <f t="shared" si="3415"/>
        <v>AE$18</v>
      </c>
      <c r="AF1982" s="190" t="str">
        <f t="shared" si="3415"/>
        <v>AF$18</v>
      </c>
      <c r="AG1982" s="190" t="str">
        <f t="shared" si="3415"/>
        <v>AG$18</v>
      </c>
      <c r="AH1982" s="190" t="str">
        <f t="shared" si="3415"/>
        <v>AH$18</v>
      </c>
      <c r="AI1982" s="190" t="str">
        <f t="shared" si="3415"/>
        <v>AI$18</v>
      </c>
      <c r="AJ1982" s="190" t="str">
        <f t="shared" si="3415"/>
        <v>AJ$18</v>
      </c>
      <c r="AK1982" s="190" t="str">
        <f t="shared" si="3415"/>
        <v>AK$18</v>
      </c>
      <c r="AL1982" s="190" t="str">
        <f t="shared" si="3415"/>
        <v>AL$18</v>
      </c>
      <c r="AM1982" s="190" t="str">
        <f t="shared" si="3415"/>
        <v>AM$18</v>
      </c>
      <c r="AN1982" s="190" t="str">
        <f t="shared" si="3415"/>
        <v>AN$18</v>
      </c>
      <c r="AO1982" s="190" t="str">
        <f t="shared" si="3415"/>
        <v>AO$18</v>
      </c>
      <c r="AP1982" s="190" t="str">
        <f t="shared" si="3415"/>
        <v>AP$18</v>
      </c>
      <c r="AQ1982" s="190" t="str">
        <f t="shared" si="3415"/>
        <v>AQ$18</v>
      </c>
      <c r="AR1982" s="190" t="str">
        <f t="shared" si="3415"/>
        <v>AR$18</v>
      </c>
      <c r="AS1982" s="190" t="str">
        <f t="shared" si="3415"/>
        <v>AS$18</v>
      </c>
      <c r="AT1982" s="190" t="str">
        <f t="shared" si="3415"/>
        <v>AT$18</v>
      </c>
      <c r="AU1982" s="190" t="str">
        <f t="shared" si="3415"/>
        <v>AU$18</v>
      </c>
      <c r="AV1982" s="190" t="str">
        <f t="shared" si="3415"/>
        <v>AV$18</v>
      </c>
      <c r="AW1982" s="190" t="str">
        <f t="shared" si="3415"/>
        <v>AW$18</v>
      </c>
      <c r="AX1982" s="190" t="str">
        <f t="shared" si="3415"/>
        <v>AX$18</v>
      </c>
      <c r="AY1982" s="190" t="str">
        <f t="shared" ref="AY1982:CD1982" si="3416">AY$22</f>
        <v>AY$18</v>
      </c>
      <c r="AZ1982" s="190" t="str">
        <f t="shared" si="3416"/>
        <v>AZ$18</v>
      </c>
      <c r="BA1982" s="190" t="str">
        <f t="shared" si="3416"/>
        <v>BA$18</v>
      </c>
      <c r="BB1982" s="190" t="str">
        <f t="shared" si="3416"/>
        <v>BB$18</v>
      </c>
      <c r="BC1982" s="190" t="str">
        <f t="shared" si="3416"/>
        <v>BC$18</v>
      </c>
      <c r="BD1982" s="190" t="str">
        <f t="shared" si="3416"/>
        <v>BD$18</v>
      </c>
      <c r="BE1982" s="190" t="str">
        <f t="shared" si="3416"/>
        <v>BE$18</v>
      </c>
      <c r="BF1982" s="190" t="str">
        <f t="shared" si="3416"/>
        <v>BF$18</v>
      </c>
      <c r="BG1982" s="190" t="str">
        <f t="shared" si="3416"/>
        <v>BG$18</v>
      </c>
      <c r="BH1982" s="190" t="str">
        <f t="shared" si="3416"/>
        <v>BH$18</v>
      </c>
      <c r="BI1982" s="190" t="str">
        <f t="shared" si="3416"/>
        <v>BI$18</v>
      </c>
      <c r="BJ1982" s="190" t="str">
        <f t="shared" si="3416"/>
        <v>BJ$18</v>
      </c>
      <c r="BK1982" s="190" t="str">
        <f t="shared" si="3416"/>
        <v>BK$18</v>
      </c>
      <c r="BL1982" s="190" t="str">
        <f t="shared" si="3416"/>
        <v>BL$18</v>
      </c>
      <c r="BM1982" s="190" t="str">
        <f t="shared" si="3416"/>
        <v>BM$18</v>
      </c>
      <c r="BN1982" s="190" t="str">
        <f t="shared" si="3416"/>
        <v>BN$18</v>
      </c>
      <c r="BO1982" s="190" t="str">
        <f t="shared" si="3416"/>
        <v>BO$18</v>
      </c>
      <c r="BP1982" s="190" t="str">
        <f t="shared" si="3416"/>
        <v>BP$18</v>
      </c>
      <c r="BQ1982" s="190" t="str">
        <f t="shared" si="3416"/>
        <v>BQ$18</v>
      </c>
      <c r="BR1982" s="190" t="str">
        <f t="shared" si="3416"/>
        <v>BR$18</v>
      </c>
      <c r="BS1982" s="190" t="str">
        <f t="shared" si="3416"/>
        <v>BS$18</v>
      </c>
      <c r="BT1982" s="190" t="str">
        <f t="shared" si="3416"/>
        <v>BT$18</v>
      </c>
      <c r="BU1982" s="190" t="str">
        <f t="shared" si="3416"/>
        <v>BU$18</v>
      </c>
      <c r="BV1982" s="190" t="str">
        <f t="shared" si="3416"/>
        <v>BV$18</v>
      </c>
      <c r="BW1982" s="190" t="str">
        <f t="shared" si="3416"/>
        <v>BW$18</v>
      </c>
      <c r="BX1982" s="190" t="str">
        <f t="shared" si="3416"/>
        <v>BX$18</v>
      </c>
      <c r="BY1982" s="190" t="str">
        <f t="shared" si="3416"/>
        <v>BY$18</v>
      </c>
      <c r="BZ1982" s="190" t="str">
        <f t="shared" si="3416"/>
        <v>BZ$18</v>
      </c>
      <c r="CA1982" s="190" t="str">
        <f t="shared" si="3416"/>
        <v>CA$18</v>
      </c>
      <c r="CB1982" s="190" t="str">
        <f t="shared" si="3416"/>
        <v>CB$18</v>
      </c>
      <c r="CC1982" s="190" t="str">
        <f t="shared" si="3416"/>
        <v>CC$18</v>
      </c>
      <c r="CD1982" s="190" t="str">
        <f t="shared" si="3416"/>
        <v>CD$18</v>
      </c>
      <c r="CE1982" s="190" t="str">
        <f t="shared" ref="CE1982:CL1982" si="3417">CE$22</f>
        <v>CE$18</v>
      </c>
      <c r="CF1982" s="190" t="str">
        <f t="shared" si="3417"/>
        <v>CF$18</v>
      </c>
      <c r="CG1982" s="190" t="str">
        <f t="shared" si="3417"/>
        <v>CG$18</v>
      </c>
      <c r="CH1982" s="190" t="str">
        <f t="shared" si="3417"/>
        <v>CH$18</v>
      </c>
      <c r="CI1982" s="190" t="str">
        <f t="shared" si="3417"/>
        <v>CI$18</v>
      </c>
      <c r="CJ1982" s="190" t="str">
        <f t="shared" si="3417"/>
        <v>CJ$18</v>
      </c>
      <c r="CK1982" s="190" t="str">
        <f t="shared" si="3417"/>
        <v>CK$18</v>
      </c>
      <c r="CL1982" s="190" t="str">
        <f t="shared" si="3417"/>
        <v>CL$18</v>
      </c>
      <c r="CN1982" s="201"/>
      <c r="CO1982" s="190" t="str">
        <f t="shared" ref="CO1982:DL1982" si="3418">CO$22</f>
        <v>CO$18</v>
      </c>
      <c r="CP1982" s="190" t="str">
        <f t="shared" si="3418"/>
        <v>CP$18</v>
      </c>
      <c r="CQ1982" s="190" t="str">
        <f t="shared" si="3418"/>
        <v>CQ$18</v>
      </c>
      <c r="CR1982" s="190" t="str">
        <f t="shared" si="3418"/>
        <v>CR$18</v>
      </c>
      <c r="CS1982" s="190" t="str">
        <f t="shared" si="3418"/>
        <v>CS$18</v>
      </c>
      <c r="CT1982" s="190" t="str">
        <f t="shared" si="3418"/>
        <v>CT$18</v>
      </c>
      <c r="CU1982" s="190" t="str">
        <f t="shared" si="3418"/>
        <v>CU$18</v>
      </c>
      <c r="CV1982" s="190" t="str">
        <f t="shared" si="3418"/>
        <v>CV$18</v>
      </c>
      <c r="CW1982" s="190" t="str">
        <f t="shared" si="3418"/>
        <v>CW$18</v>
      </c>
      <c r="CX1982" s="190" t="str">
        <f t="shared" si="3418"/>
        <v>CX$18</v>
      </c>
      <c r="CY1982" s="190" t="str">
        <f t="shared" si="3418"/>
        <v>CY$18</v>
      </c>
      <c r="CZ1982" s="190" t="str">
        <f t="shared" si="3418"/>
        <v>CZ$18</v>
      </c>
      <c r="DA1982" s="190" t="str">
        <f t="shared" si="3418"/>
        <v>DA$18</v>
      </c>
      <c r="DB1982" s="190" t="str">
        <f t="shared" si="3418"/>
        <v>DB$18</v>
      </c>
      <c r="DC1982" s="190" t="str">
        <f t="shared" si="3418"/>
        <v>DC$18</v>
      </c>
      <c r="DD1982" s="190" t="str">
        <f t="shared" si="3418"/>
        <v>DD$18</v>
      </c>
      <c r="DE1982" s="190" t="str">
        <f t="shared" si="3418"/>
        <v>DE$18</v>
      </c>
      <c r="DF1982" s="190" t="str">
        <f t="shared" si="3418"/>
        <v>DF$18</v>
      </c>
      <c r="DG1982" s="190" t="str">
        <f t="shared" si="3418"/>
        <v>DG$18</v>
      </c>
      <c r="DH1982" s="190" t="str">
        <f t="shared" si="3418"/>
        <v>DH$18</v>
      </c>
      <c r="DI1982" s="190" t="str">
        <f t="shared" si="3418"/>
        <v>DI$18</v>
      </c>
      <c r="DJ1982" s="190" t="str">
        <f t="shared" si="3418"/>
        <v>DJ$18</v>
      </c>
      <c r="DK1982" s="190" t="str">
        <f t="shared" si="3418"/>
        <v>DK$18</v>
      </c>
      <c r="DL1982" s="190" t="str">
        <f t="shared" si="3418"/>
        <v>DL$18</v>
      </c>
    </row>
    <row r="1983" spans="1:116" x14ac:dyDescent="0.4">
      <c r="A1983" s="174"/>
      <c r="E1983" s="8"/>
      <c r="G1983" s="175" t="s">
        <v>464</v>
      </c>
      <c r="H1983" s="200"/>
      <c r="I1983" s="201"/>
      <c r="J1983" s="201"/>
      <c r="K1983" s="202"/>
      <c r="L1983" s="202"/>
      <c r="M1983" s="202"/>
      <c r="N1983" s="202"/>
      <c r="O1983" s="202"/>
      <c r="P1983" s="202"/>
      <c r="R1983" s="202"/>
      <c r="S1983" s="190" t="str">
        <f t="shared" ref="S1983:AX1983" si="3419">S$23</f>
        <v>S$19</v>
      </c>
      <c r="T1983" s="190" t="str">
        <f t="shared" si="3419"/>
        <v>T$19</v>
      </c>
      <c r="U1983" s="190" t="str">
        <f t="shared" si="3419"/>
        <v>U$19</v>
      </c>
      <c r="V1983" s="190" t="str">
        <f t="shared" si="3419"/>
        <v>V$19</v>
      </c>
      <c r="W1983" s="190" t="str">
        <f t="shared" si="3419"/>
        <v>W$19</v>
      </c>
      <c r="X1983" s="190" t="str">
        <f t="shared" si="3419"/>
        <v>X$19</v>
      </c>
      <c r="Y1983" s="190" t="str">
        <f t="shared" si="3419"/>
        <v>Y$19</v>
      </c>
      <c r="Z1983" s="190" t="str">
        <f t="shared" si="3419"/>
        <v>Z$19</v>
      </c>
      <c r="AA1983" s="190" t="str">
        <f t="shared" si="3419"/>
        <v>AA$19</v>
      </c>
      <c r="AB1983" s="190" t="str">
        <f t="shared" si="3419"/>
        <v>AB$19</v>
      </c>
      <c r="AC1983" s="190" t="str">
        <f t="shared" si="3419"/>
        <v>AC$19</v>
      </c>
      <c r="AD1983" s="190" t="str">
        <f t="shared" si="3419"/>
        <v>AD$19</v>
      </c>
      <c r="AE1983" s="190" t="str">
        <f t="shared" si="3419"/>
        <v>AE$19</v>
      </c>
      <c r="AF1983" s="190" t="str">
        <f t="shared" si="3419"/>
        <v>AF$19</v>
      </c>
      <c r="AG1983" s="190" t="str">
        <f t="shared" si="3419"/>
        <v>AG$19</v>
      </c>
      <c r="AH1983" s="190" t="str">
        <f t="shared" si="3419"/>
        <v>AH$19</v>
      </c>
      <c r="AI1983" s="190" t="str">
        <f t="shared" si="3419"/>
        <v>AI$19</v>
      </c>
      <c r="AJ1983" s="190" t="str">
        <f t="shared" si="3419"/>
        <v>AJ$19</v>
      </c>
      <c r="AK1983" s="190" t="str">
        <f t="shared" si="3419"/>
        <v>AK$19</v>
      </c>
      <c r="AL1983" s="190" t="str">
        <f t="shared" si="3419"/>
        <v>AL$19</v>
      </c>
      <c r="AM1983" s="190" t="str">
        <f t="shared" si="3419"/>
        <v>AM$19</v>
      </c>
      <c r="AN1983" s="190" t="str">
        <f t="shared" si="3419"/>
        <v>AN$19</v>
      </c>
      <c r="AO1983" s="190" t="str">
        <f t="shared" si="3419"/>
        <v>AO$19</v>
      </c>
      <c r="AP1983" s="190" t="str">
        <f t="shared" si="3419"/>
        <v>AP$19</v>
      </c>
      <c r="AQ1983" s="190" t="str">
        <f t="shared" si="3419"/>
        <v>AQ$19</v>
      </c>
      <c r="AR1983" s="190" t="str">
        <f t="shared" si="3419"/>
        <v>AR$19</v>
      </c>
      <c r="AS1983" s="190" t="str">
        <f t="shared" si="3419"/>
        <v>AS$19</v>
      </c>
      <c r="AT1983" s="190" t="str">
        <f t="shared" si="3419"/>
        <v>AT$19</v>
      </c>
      <c r="AU1983" s="190" t="str">
        <f t="shared" si="3419"/>
        <v>AU$19</v>
      </c>
      <c r="AV1983" s="190" t="str">
        <f t="shared" si="3419"/>
        <v>AV$19</v>
      </c>
      <c r="AW1983" s="190" t="str">
        <f t="shared" si="3419"/>
        <v>AW$19</v>
      </c>
      <c r="AX1983" s="190" t="str">
        <f t="shared" si="3419"/>
        <v>AX$19</v>
      </c>
      <c r="AY1983" s="190" t="str">
        <f t="shared" ref="AY1983:CD1983" si="3420">AY$23</f>
        <v>AY$19</v>
      </c>
      <c r="AZ1983" s="190" t="str">
        <f t="shared" si="3420"/>
        <v>AZ$19</v>
      </c>
      <c r="BA1983" s="190" t="str">
        <f t="shared" si="3420"/>
        <v>BA$19</v>
      </c>
      <c r="BB1983" s="190" t="str">
        <f t="shared" si="3420"/>
        <v>BB$19</v>
      </c>
      <c r="BC1983" s="190" t="str">
        <f t="shared" si="3420"/>
        <v>BC$19</v>
      </c>
      <c r="BD1983" s="190" t="str">
        <f t="shared" si="3420"/>
        <v>BD$19</v>
      </c>
      <c r="BE1983" s="190" t="str">
        <f t="shared" si="3420"/>
        <v>BE$19</v>
      </c>
      <c r="BF1983" s="190" t="str">
        <f t="shared" si="3420"/>
        <v>BF$19</v>
      </c>
      <c r="BG1983" s="190" t="str">
        <f t="shared" si="3420"/>
        <v>BG$19</v>
      </c>
      <c r="BH1983" s="190" t="str">
        <f t="shared" si="3420"/>
        <v>BH$19</v>
      </c>
      <c r="BI1983" s="190" t="str">
        <f t="shared" si="3420"/>
        <v>BI$19</v>
      </c>
      <c r="BJ1983" s="190" t="str">
        <f t="shared" si="3420"/>
        <v>BJ$19</v>
      </c>
      <c r="BK1983" s="190" t="str">
        <f t="shared" si="3420"/>
        <v>BK$19</v>
      </c>
      <c r="BL1983" s="190" t="str">
        <f t="shared" si="3420"/>
        <v>BL$19</v>
      </c>
      <c r="BM1983" s="190" t="str">
        <f t="shared" si="3420"/>
        <v>BM$19</v>
      </c>
      <c r="BN1983" s="190" t="str">
        <f t="shared" si="3420"/>
        <v>BN$19</v>
      </c>
      <c r="BO1983" s="190" t="str">
        <f t="shared" si="3420"/>
        <v>BO$19</v>
      </c>
      <c r="BP1983" s="190" t="str">
        <f t="shared" si="3420"/>
        <v>BP$19</v>
      </c>
      <c r="BQ1983" s="190" t="str">
        <f t="shared" si="3420"/>
        <v>BQ$19</v>
      </c>
      <c r="BR1983" s="190" t="str">
        <f t="shared" si="3420"/>
        <v>BR$19</v>
      </c>
      <c r="BS1983" s="190" t="str">
        <f t="shared" si="3420"/>
        <v>BS$19</v>
      </c>
      <c r="BT1983" s="190" t="str">
        <f t="shared" si="3420"/>
        <v>BT$19</v>
      </c>
      <c r="BU1983" s="190" t="str">
        <f t="shared" si="3420"/>
        <v>BU$19</v>
      </c>
      <c r="BV1983" s="190" t="str">
        <f t="shared" si="3420"/>
        <v>BV$19</v>
      </c>
      <c r="BW1983" s="190" t="str">
        <f t="shared" si="3420"/>
        <v>BW$19</v>
      </c>
      <c r="BX1983" s="190" t="str">
        <f t="shared" si="3420"/>
        <v>BX$19</v>
      </c>
      <c r="BY1983" s="190" t="str">
        <f t="shared" si="3420"/>
        <v>BY$19</v>
      </c>
      <c r="BZ1983" s="190" t="str">
        <f t="shared" si="3420"/>
        <v>BZ$19</v>
      </c>
      <c r="CA1983" s="190" t="str">
        <f t="shared" si="3420"/>
        <v>CA$19</v>
      </c>
      <c r="CB1983" s="190" t="str">
        <f t="shared" si="3420"/>
        <v>CB$19</v>
      </c>
      <c r="CC1983" s="190" t="str">
        <f t="shared" si="3420"/>
        <v>CC$19</v>
      </c>
      <c r="CD1983" s="190" t="str">
        <f t="shared" si="3420"/>
        <v>CD$19</v>
      </c>
      <c r="CE1983" s="190" t="str">
        <f t="shared" ref="CE1983:CL1983" si="3421">CE$23</f>
        <v>CE$19</v>
      </c>
      <c r="CF1983" s="190" t="str">
        <f t="shared" si="3421"/>
        <v>CF$19</v>
      </c>
      <c r="CG1983" s="190" t="str">
        <f t="shared" si="3421"/>
        <v>CG$19</v>
      </c>
      <c r="CH1983" s="190" t="str">
        <f t="shared" si="3421"/>
        <v>CH$19</v>
      </c>
      <c r="CI1983" s="190" t="str">
        <f t="shared" si="3421"/>
        <v>CI$19</v>
      </c>
      <c r="CJ1983" s="190" t="str">
        <f t="shared" si="3421"/>
        <v>CJ$19</v>
      </c>
      <c r="CK1983" s="190" t="str">
        <f t="shared" si="3421"/>
        <v>CK$19</v>
      </c>
      <c r="CL1983" s="190" t="str">
        <f t="shared" si="3421"/>
        <v>CL$19</v>
      </c>
      <c r="CN1983" s="201"/>
      <c r="CO1983" s="190" t="str">
        <f t="shared" ref="CO1983:DL1983" si="3422">CO$23</f>
        <v>CO$19</v>
      </c>
      <c r="CP1983" s="190" t="str">
        <f t="shared" si="3422"/>
        <v>CP$19</v>
      </c>
      <c r="CQ1983" s="190" t="str">
        <f t="shared" si="3422"/>
        <v>CQ$19</v>
      </c>
      <c r="CR1983" s="190" t="str">
        <f t="shared" si="3422"/>
        <v>CR$19</v>
      </c>
      <c r="CS1983" s="190" t="str">
        <f t="shared" si="3422"/>
        <v>CS$19</v>
      </c>
      <c r="CT1983" s="190" t="str">
        <f t="shared" si="3422"/>
        <v>CT$19</v>
      </c>
      <c r="CU1983" s="190" t="str">
        <f t="shared" si="3422"/>
        <v>CU$19</v>
      </c>
      <c r="CV1983" s="190" t="str">
        <f t="shared" si="3422"/>
        <v>CV$19</v>
      </c>
      <c r="CW1983" s="190" t="str">
        <f t="shared" si="3422"/>
        <v>CW$19</v>
      </c>
      <c r="CX1983" s="190" t="str">
        <f t="shared" si="3422"/>
        <v>CX$19</v>
      </c>
      <c r="CY1983" s="190" t="str">
        <f t="shared" si="3422"/>
        <v>CY$19</v>
      </c>
      <c r="CZ1983" s="190" t="str">
        <f t="shared" si="3422"/>
        <v>CZ$19</v>
      </c>
      <c r="DA1983" s="190" t="str">
        <f t="shared" si="3422"/>
        <v>DA$19</v>
      </c>
      <c r="DB1983" s="190" t="str">
        <f t="shared" si="3422"/>
        <v>DB$19</v>
      </c>
      <c r="DC1983" s="190" t="str">
        <f t="shared" si="3422"/>
        <v>DC$19</v>
      </c>
      <c r="DD1983" s="190" t="str">
        <f t="shared" si="3422"/>
        <v>DD$19</v>
      </c>
      <c r="DE1983" s="190" t="str">
        <f t="shared" si="3422"/>
        <v>DE$19</v>
      </c>
      <c r="DF1983" s="190" t="str">
        <f t="shared" si="3422"/>
        <v>DF$19</v>
      </c>
      <c r="DG1983" s="190" t="str">
        <f t="shared" si="3422"/>
        <v>DG$19</v>
      </c>
      <c r="DH1983" s="190" t="str">
        <f t="shared" si="3422"/>
        <v>DH$19</v>
      </c>
      <c r="DI1983" s="190" t="str">
        <f t="shared" si="3422"/>
        <v>DI$19</v>
      </c>
      <c r="DJ1983" s="190" t="str">
        <f t="shared" si="3422"/>
        <v>DJ$19</v>
      </c>
      <c r="DK1983" s="190" t="str">
        <f t="shared" si="3422"/>
        <v>DK$19</v>
      </c>
      <c r="DL1983" s="190" t="str">
        <f t="shared" si="3422"/>
        <v>DL$19</v>
      </c>
    </row>
    <row r="1984" spans="1:116" x14ac:dyDescent="0.4">
      <c r="A1984" s="31" t="s">
        <v>218</v>
      </c>
      <c r="B1984" s="31" t="s">
        <v>243</v>
      </c>
      <c r="C1984" s="31"/>
      <c r="D1984" t="s">
        <v>424</v>
      </c>
      <c r="E1984" s="8" t="str">
        <f t="shared" ref="E1984:E2008" si="3423">ROW()&amp;" "&amp;D1984</f>
        <v>1984 FAINT-F</v>
      </c>
      <c r="F1984" t="s">
        <v>347</v>
      </c>
      <c r="G1984" s="70" t="s">
        <v>282</v>
      </c>
      <c r="H1984" s="48"/>
      <c r="I1984" s="297"/>
      <c r="J1984" s="297"/>
      <c r="K1984" s="48"/>
      <c r="L1984" s="48"/>
      <c r="M1984" s="48"/>
      <c r="N1984" s="48"/>
      <c r="O1984" s="48"/>
      <c r="P1984" s="48"/>
      <c r="R1984" s="70"/>
      <c r="S1984" s="298"/>
      <c r="T1984" s="298"/>
      <c r="U1984" s="298"/>
      <c r="V1984" s="298"/>
      <c r="W1984" s="298"/>
      <c r="X1984" s="298"/>
      <c r="Y1984" s="298"/>
      <c r="Z1984" s="298"/>
      <c r="AA1984" s="298"/>
      <c r="AB1984" s="298"/>
      <c r="AC1984" s="298"/>
      <c r="AD1984" s="298"/>
      <c r="AE1984" s="298"/>
      <c r="AF1984" s="298"/>
      <c r="AG1984" s="298"/>
      <c r="AH1984" s="298"/>
      <c r="AI1984" s="298"/>
      <c r="AJ1984" s="298"/>
      <c r="AK1984" s="298"/>
      <c r="AL1984" s="298"/>
      <c r="AM1984" s="298"/>
      <c r="AN1984" s="298"/>
      <c r="AO1984" s="298"/>
      <c r="AP1984" s="298"/>
      <c r="AQ1984" s="298"/>
      <c r="AR1984" s="298"/>
      <c r="AS1984" s="298"/>
      <c r="AT1984" s="298"/>
      <c r="AU1984" s="298"/>
      <c r="AV1984" s="298"/>
      <c r="AW1984" s="298"/>
      <c r="AX1984" s="298"/>
      <c r="AY1984" s="298"/>
      <c r="AZ1984" s="298"/>
      <c r="BA1984" s="298"/>
      <c r="BB1984" s="298"/>
      <c r="BC1984" s="298"/>
      <c r="BD1984" s="298"/>
      <c r="BE1984" s="298"/>
      <c r="BF1984" s="298"/>
      <c r="BG1984" s="298"/>
      <c r="BH1984" s="298"/>
      <c r="BI1984" s="298"/>
      <c r="BJ1984" s="298"/>
      <c r="BK1984" s="298"/>
      <c r="BL1984" s="298"/>
      <c r="BM1984" s="298"/>
      <c r="BN1984" s="298"/>
      <c r="BO1984" s="298"/>
      <c r="BP1984" s="298"/>
      <c r="BQ1984" s="298"/>
      <c r="BR1984" s="298"/>
      <c r="BS1984" s="298"/>
      <c r="BT1984" s="298"/>
      <c r="BU1984" s="298"/>
      <c r="BV1984" s="298"/>
      <c r="BW1984" s="298"/>
      <c r="BX1984" s="298"/>
      <c r="BY1984" s="298"/>
      <c r="BZ1984" s="298"/>
      <c r="CA1984" s="298"/>
      <c r="CB1984" s="298"/>
      <c r="CC1984" s="298"/>
      <c r="CD1984" s="298"/>
      <c r="CE1984" s="298"/>
      <c r="CF1984" s="298"/>
      <c r="CG1984" s="298"/>
      <c r="CH1984" s="298"/>
      <c r="CI1984" s="298"/>
      <c r="CJ1984" s="298"/>
      <c r="CK1984" s="298"/>
      <c r="CL1984" s="298"/>
      <c r="CN1984" s="297"/>
      <c r="CO1984" s="298"/>
      <c r="CP1984" s="298"/>
      <c r="CQ1984" s="298"/>
      <c r="CR1984" s="298"/>
      <c r="CS1984" s="298"/>
      <c r="CT1984" s="298"/>
      <c r="CU1984" s="298"/>
      <c r="CV1984" s="298"/>
      <c r="CW1984" s="298"/>
      <c r="CX1984" s="298"/>
      <c r="CY1984" s="298"/>
      <c r="CZ1984" s="298"/>
      <c r="DA1984" s="298"/>
      <c r="DB1984" s="298"/>
      <c r="DC1984" s="298"/>
      <c r="DD1984" s="298"/>
      <c r="DE1984" s="298"/>
      <c r="DF1984" s="298"/>
      <c r="DG1984" s="298"/>
      <c r="DH1984" s="298"/>
      <c r="DI1984" s="298"/>
      <c r="DJ1984" s="298"/>
      <c r="DK1984" s="298"/>
      <c r="DL1984" s="298"/>
    </row>
    <row r="1985" spans="1:116" x14ac:dyDescent="0.4">
      <c r="A1985" s="31"/>
      <c r="B1985" t="str">
        <f>E1985</f>
        <v>1985 FAINT-F</v>
      </c>
      <c r="D1985" t="s">
        <v>424</v>
      </c>
      <c r="E1985" s="8" t="str">
        <f t="shared" ref="E1985" si="3424">ROW()&amp;" "&amp;D1985</f>
        <v>1985 FAINT-F</v>
      </c>
      <c r="G1985" s="95" t="str">
        <f>"Assumptions - "&amp;G1984</f>
        <v>Assumptions - Fixed secondary intangible assets:</v>
      </c>
      <c r="H1985" s="31"/>
      <c r="I1985" s="73"/>
      <c r="J1985" s="73"/>
      <c r="K1985" s="31"/>
      <c r="L1985" s="31"/>
      <c r="M1985" s="31"/>
      <c r="N1985" s="31"/>
      <c r="O1985" s="31"/>
      <c r="P1985" s="31"/>
      <c r="R1985" s="67"/>
      <c r="S1985" s="156"/>
      <c r="T1985" s="156"/>
      <c r="U1985" s="156"/>
      <c r="V1985" s="156"/>
      <c r="W1985" s="156"/>
      <c r="X1985" s="156"/>
      <c r="Y1985" s="156"/>
      <c r="Z1985" s="156"/>
      <c r="AA1985" s="156"/>
      <c r="AB1985" s="156"/>
      <c r="AC1985" s="156"/>
      <c r="AD1985" s="156"/>
      <c r="AE1985" s="156"/>
      <c r="AF1985" s="156"/>
      <c r="AG1985" s="156"/>
      <c r="AH1985" s="156"/>
      <c r="AI1985" s="156"/>
      <c r="AJ1985" s="156"/>
      <c r="AK1985" s="156"/>
      <c r="AL1985" s="156"/>
      <c r="AM1985" s="156"/>
      <c r="AN1985" s="156"/>
      <c r="AO1985" s="156"/>
      <c r="AP1985" s="156"/>
      <c r="AQ1985" s="156"/>
      <c r="AR1985" s="156"/>
      <c r="AS1985" s="156"/>
      <c r="AT1985" s="156"/>
      <c r="AU1985" s="156"/>
      <c r="AV1985" s="156"/>
      <c r="AW1985" s="156"/>
      <c r="AX1985" s="156"/>
      <c r="AY1985" s="156"/>
      <c r="AZ1985" s="156"/>
      <c r="BA1985" s="156"/>
      <c r="BB1985" s="156"/>
      <c r="BC1985" s="156"/>
      <c r="BD1985" s="156"/>
      <c r="BE1985" s="156"/>
      <c r="BF1985" s="156"/>
      <c r="BG1985" s="156"/>
      <c r="BH1985" s="156"/>
      <c r="BI1985" s="156"/>
      <c r="BJ1985" s="156"/>
      <c r="BK1985" s="156"/>
      <c r="BL1985" s="156"/>
      <c r="BM1985" s="156"/>
      <c r="BN1985" s="156"/>
      <c r="BO1985" s="156"/>
      <c r="BP1985" s="156"/>
      <c r="BQ1985" s="156"/>
      <c r="BR1985" s="156"/>
      <c r="BS1985" s="156"/>
      <c r="BT1985" s="156"/>
      <c r="BU1985" s="156"/>
      <c r="BV1985" s="156"/>
      <c r="BW1985" s="156"/>
      <c r="BX1985" s="156"/>
      <c r="BY1985" s="156"/>
      <c r="BZ1985" s="156"/>
      <c r="CA1985" s="156"/>
      <c r="CB1985" s="156"/>
      <c r="CC1985" s="156"/>
      <c r="CD1985" s="156"/>
      <c r="CE1985" s="156"/>
      <c r="CF1985" s="156"/>
      <c r="CG1985" s="156"/>
      <c r="CH1985" s="156"/>
      <c r="CI1985" s="156"/>
      <c r="CJ1985" s="156"/>
      <c r="CK1985" s="156"/>
      <c r="CL1985" s="156"/>
      <c r="CN1985" s="73"/>
      <c r="CO1985" s="156"/>
      <c r="CP1985" s="156"/>
      <c r="CQ1985" s="156"/>
      <c r="CR1985" s="156"/>
      <c r="CS1985" s="156"/>
      <c r="CT1985" s="156"/>
      <c r="CU1985" s="156"/>
      <c r="CV1985" s="156"/>
      <c r="CW1985" s="156"/>
      <c r="CX1985" s="156"/>
      <c r="CY1985" s="156"/>
      <c r="CZ1985" s="156"/>
      <c r="DA1985" s="156"/>
      <c r="DB1985" s="156"/>
      <c r="DC1985" s="156"/>
      <c r="DD1985" s="156"/>
      <c r="DE1985" s="156"/>
      <c r="DF1985" s="156"/>
      <c r="DG1985" s="156"/>
      <c r="DH1985" s="156"/>
      <c r="DI1985" s="156"/>
      <c r="DJ1985" s="156"/>
      <c r="DK1985" s="156"/>
      <c r="DL1985" s="156"/>
    </row>
    <row r="1986" spans="1:116" x14ac:dyDescent="0.4">
      <c r="B1986" t="str">
        <f>E1986</f>
        <v>1986 FAINT-F</v>
      </c>
      <c r="D1986" t="s">
        <v>424</v>
      </c>
      <c r="E1986" s="8" t="str">
        <f t="shared" si="3423"/>
        <v>1986 FAINT-F</v>
      </c>
      <c r="G1986" s="145" t="s">
        <v>206</v>
      </c>
      <c r="H1986" s="57">
        <v>5</v>
      </c>
      <c r="S1986" s="72"/>
      <c r="T1986" s="72"/>
      <c r="U1986" s="72"/>
      <c r="V1986" s="72"/>
      <c r="W1986" s="72"/>
      <c r="X1986" s="72"/>
      <c r="Y1986" s="72"/>
      <c r="Z1986" s="72"/>
      <c r="AA1986" s="72"/>
      <c r="AB1986" s="72"/>
      <c r="AC1986" s="72"/>
      <c r="AD1986" s="72"/>
      <c r="AE1986" s="72"/>
      <c r="AF1986" s="72"/>
      <c r="AG1986" s="72"/>
      <c r="AH1986" s="72"/>
      <c r="AI1986" s="72"/>
      <c r="AJ1986" s="72"/>
      <c r="AK1986" s="72"/>
      <c r="AL1986" s="72"/>
      <c r="AM1986" s="72"/>
      <c r="AN1986" s="72"/>
      <c r="AO1986" s="72"/>
      <c r="AP1986" s="72"/>
      <c r="AQ1986" s="72"/>
      <c r="AR1986" s="72"/>
      <c r="AS1986" s="72"/>
      <c r="AT1986" s="72"/>
      <c r="AU1986" s="72"/>
      <c r="AV1986" s="72"/>
      <c r="AW1986" s="72"/>
      <c r="AX1986" s="72"/>
      <c r="AY1986" s="72"/>
      <c r="AZ1986" s="72"/>
      <c r="BA1986" s="72"/>
      <c r="BB1986" s="72"/>
      <c r="BC1986" s="72"/>
      <c r="BD1986" s="72"/>
      <c r="BE1986" s="72"/>
      <c r="BF1986" s="72"/>
      <c r="BG1986" s="72"/>
      <c r="BH1986" s="72"/>
      <c r="BI1986" s="72"/>
      <c r="BJ1986" s="72"/>
      <c r="BK1986" s="72"/>
      <c r="BL1986" s="72"/>
      <c r="BM1986" s="72"/>
      <c r="BN1986" s="72"/>
      <c r="BO1986" s="72"/>
      <c r="BP1986" s="72"/>
      <c r="BQ1986" s="72"/>
      <c r="BR1986" s="72"/>
      <c r="BS1986" s="72"/>
      <c r="BT1986" s="72"/>
      <c r="BU1986" s="72"/>
      <c r="BV1986" s="72"/>
      <c r="BW1986" s="72"/>
      <c r="BX1986" s="72"/>
      <c r="BY1986" s="72"/>
      <c r="BZ1986" s="72"/>
      <c r="CA1986" s="72"/>
      <c r="CB1986" s="72"/>
      <c r="CC1986" s="72"/>
      <c r="CD1986" s="72"/>
      <c r="CE1986" s="72"/>
      <c r="CF1986" s="72"/>
      <c r="CG1986" s="72"/>
      <c r="CH1986" s="72"/>
      <c r="CI1986" s="72"/>
      <c r="CJ1986" s="72"/>
      <c r="CK1986" s="72"/>
      <c r="CL1986" s="72"/>
      <c r="CO1986" s="72"/>
      <c r="CP1986" s="72"/>
      <c r="CQ1986" s="72"/>
      <c r="CR1986" s="72"/>
      <c r="CS1986" s="72"/>
      <c r="CT1986" s="72"/>
      <c r="CU1986" s="72"/>
      <c r="CV1986" s="72"/>
      <c r="CW1986" s="72"/>
      <c r="CX1986" s="72"/>
      <c r="CY1986" s="72"/>
      <c r="CZ1986" s="72"/>
      <c r="DA1986" s="72"/>
      <c r="DB1986" s="72"/>
      <c r="DC1986" s="72"/>
      <c r="DD1986" s="72"/>
      <c r="DE1986" s="72"/>
      <c r="DF1986" s="72"/>
      <c r="DG1986" s="72"/>
      <c r="DH1986" s="72"/>
      <c r="DI1986" s="72"/>
      <c r="DJ1986" s="72"/>
      <c r="DK1986" s="72"/>
      <c r="DL1986" s="72"/>
    </row>
    <row r="1987" spans="1:116" x14ac:dyDescent="0.4">
      <c r="B1987" t="str">
        <f>E1987</f>
        <v>1987 FAINT-F</v>
      </c>
      <c r="D1987" t="s">
        <v>424</v>
      </c>
      <c r="E1987" s="8" t="str">
        <f t="shared" si="3423"/>
        <v>1987 FAINT-F</v>
      </c>
      <c r="G1987" s="145" t="s">
        <v>207</v>
      </c>
      <c r="H1987" s="57">
        <v>3</v>
      </c>
      <c r="S1987" s="72"/>
      <c r="T1987" s="72"/>
      <c r="U1987" s="72"/>
      <c r="V1987" s="72"/>
      <c r="W1987" s="72"/>
      <c r="X1987" s="72"/>
      <c r="Y1987" s="72"/>
      <c r="Z1987" s="72"/>
      <c r="AA1987" s="72"/>
      <c r="AB1987" s="72"/>
      <c r="AC1987" s="72"/>
      <c r="AD1987" s="72"/>
      <c r="AE1987" s="72"/>
      <c r="AF1987" s="72"/>
      <c r="AG1987" s="72"/>
      <c r="AH1987" s="72"/>
      <c r="AI1987" s="72"/>
      <c r="AJ1987" s="72"/>
      <c r="AK1987" s="72"/>
      <c r="AL1987" s="72"/>
      <c r="AM1987" s="72"/>
      <c r="AN1987" s="72"/>
      <c r="AO1987" s="72"/>
      <c r="AP1987" s="72"/>
      <c r="AQ1987" s="72"/>
      <c r="AR1987" s="72"/>
      <c r="AS1987" s="72"/>
      <c r="AT1987" s="72"/>
      <c r="AU1987" s="72"/>
      <c r="AV1987" s="72"/>
      <c r="AW1987" s="72"/>
      <c r="AX1987" s="72"/>
      <c r="AY1987" s="72"/>
      <c r="AZ1987" s="72"/>
      <c r="BA1987" s="72"/>
      <c r="BB1987" s="72"/>
      <c r="BC1987" s="72"/>
      <c r="BD1987" s="72"/>
      <c r="BE1987" s="72"/>
      <c r="BF1987" s="72"/>
      <c r="BG1987" s="72"/>
      <c r="BH1987" s="72"/>
      <c r="BI1987" s="72"/>
      <c r="BJ1987" s="72"/>
      <c r="BK1987" s="72"/>
      <c r="BL1987" s="72"/>
      <c r="BM1987" s="72"/>
      <c r="BN1987" s="72"/>
      <c r="BO1987" s="72"/>
      <c r="BP1987" s="72"/>
      <c r="BQ1987" s="72"/>
      <c r="BR1987" s="72"/>
      <c r="BS1987" s="72"/>
      <c r="BT1987" s="72"/>
      <c r="BU1987" s="72"/>
      <c r="BV1987" s="72"/>
      <c r="BW1987" s="72"/>
      <c r="BX1987" s="72"/>
      <c r="BY1987" s="72"/>
      <c r="BZ1987" s="72"/>
      <c r="CA1987" s="72"/>
      <c r="CB1987" s="72"/>
      <c r="CC1987" s="72"/>
      <c r="CD1987" s="72"/>
      <c r="CE1987" s="72"/>
      <c r="CF1987" s="72"/>
      <c r="CG1987" s="72"/>
      <c r="CH1987" s="72"/>
      <c r="CI1987" s="72"/>
      <c r="CJ1987" s="72"/>
      <c r="CK1987" s="72"/>
      <c r="CL1987" s="72"/>
      <c r="CO1987" s="72"/>
      <c r="CP1987" s="72"/>
      <c r="CQ1987" s="72"/>
      <c r="CR1987" s="72"/>
      <c r="CS1987" s="72"/>
      <c r="CT1987" s="72"/>
      <c r="CU1987" s="72"/>
      <c r="CV1987" s="72"/>
      <c r="CW1987" s="72"/>
      <c r="CX1987" s="72"/>
      <c r="CY1987" s="72"/>
      <c r="CZ1987" s="72"/>
      <c r="DA1987" s="72"/>
      <c r="DB1987" s="72"/>
      <c r="DC1987" s="72"/>
      <c r="DD1987" s="72"/>
      <c r="DE1987" s="72"/>
      <c r="DF1987" s="72"/>
      <c r="DG1987" s="72"/>
      <c r="DH1987" s="72"/>
      <c r="DI1987" s="72"/>
      <c r="DJ1987" s="72"/>
      <c r="DK1987" s="72"/>
      <c r="DL1987" s="72"/>
    </row>
    <row r="1988" spans="1:116" x14ac:dyDescent="0.4">
      <c r="D1988" t="s">
        <v>424</v>
      </c>
      <c r="E1988" s="8" t="str">
        <f t="shared" si="3423"/>
        <v>1988 FAINT-F</v>
      </c>
      <c r="G1988" s="8" t="s">
        <v>339</v>
      </c>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c r="CO1988" s="72"/>
      <c r="CP1988" s="72"/>
      <c r="CQ1988" s="72"/>
      <c r="CR1988" s="72"/>
      <c r="CS1988" s="72"/>
      <c r="CT1988" s="72"/>
      <c r="CU1988" s="72"/>
      <c r="CV1988" s="72"/>
      <c r="CW1988" s="72"/>
      <c r="CX1988" s="72"/>
      <c r="CY1988" s="72"/>
      <c r="CZ1988" s="72"/>
      <c r="DA1988" s="72"/>
      <c r="DB1988" s="72"/>
      <c r="DC1988" s="72"/>
      <c r="DD1988" s="72"/>
      <c r="DE1988" s="72"/>
      <c r="DF1988" s="72"/>
      <c r="DG1988" s="72"/>
      <c r="DH1988" s="72"/>
      <c r="DI1988" s="72"/>
      <c r="DJ1988" s="72"/>
      <c r="DK1988" s="72"/>
      <c r="DL1988" s="72"/>
    </row>
    <row r="1989" spans="1:116" x14ac:dyDescent="0.4">
      <c r="B1989" t="str">
        <f>E1989</f>
        <v>1989 FAINT-F</v>
      </c>
      <c r="C1989" t="s">
        <v>235</v>
      </c>
      <c r="D1989" t="s">
        <v>424</v>
      </c>
      <c r="E1989" s="8" t="str">
        <f t="shared" si="3423"/>
        <v>1989 FAINT-F</v>
      </c>
      <c r="G1989" s="125" t="str">
        <f>"Investment in intangibles - "&amp;SUBSTITUTE(G1984,":","")</f>
        <v>Investment in intangibles - Fixed secondary intangible assets</v>
      </c>
      <c r="I1989" s="74"/>
      <c r="J1989" s="74"/>
      <c r="K1989" s="23">
        <v>-1000</v>
      </c>
      <c r="L1989" s="23">
        <v>-1000</v>
      </c>
      <c r="M1989" s="23">
        <v>-1000</v>
      </c>
      <c r="N1989" s="23">
        <v>-1000</v>
      </c>
      <c r="O1989" s="23">
        <v>-1000</v>
      </c>
      <c r="P1989" s="23">
        <v>-1000</v>
      </c>
      <c r="R1989" s="24"/>
      <c r="S1989" s="80" cm="1">
        <f t="array" ref="S1989">INDEX($K:$Q,ROW(),MATCH(S$3,$K$2:$Q$2,0))/12</f>
        <v>-83.333333333333329</v>
      </c>
      <c r="T1989" s="80" cm="1">
        <f t="array" ref="T1989">INDEX($K:$Q,ROW(),MATCH(T$3,$K$2:$Q$2,0))/12</f>
        <v>-83.333333333333329</v>
      </c>
      <c r="U1989" s="80" cm="1">
        <f t="array" ref="U1989">INDEX($K:$Q,ROW(),MATCH(U$3,$K$2:$Q$2,0))/12</f>
        <v>-83.333333333333329</v>
      </c>
      <c r="V1989" s="80" cm="1">
        <f t="array" ref="V1989">INDEX($K:$Q,ROW(),MATCH(V$3,$K$2:$Q$2,0))/12</f>
        <v>-83.333333333333329</v>
      </c>
      <c r="W1989" s="80" cm="1">
        <f t="array" ref="W1989">INDEX($K:$Q,ROW(),MATCH(W$3,$K$2:$Q$2,0))/12</f>
        <v>-83.333333333333329</v>
      </c>
      <c r="X1989" s="80" cm="1">
        <f t="array" ref="X1989">INDEX($K:$Q,ROW(),MATCH(X$3,$K$2:$Q$2,0))/12</f>
        <v>-83.333333333333329</v>
      </c>
      <c r="Y1989" s="80" cm="1">
        <f t="array" ref="Y1989">INDEX($K:$Q,ROW(),MATCH(Y$3,$K$2:$Q$2,0))/12</f>
        <v>-83.333333333333329</v>
      </c>
      <c r="Z1989" s="80" cm="1">
        <f t="array" ref="Z1989">INDEX($K:$Q,ROW(),MATCH(Z$3,$K$2:$Q$2,0))/12</f>
        <v>-83.333333333333329</v>
      </c>
      <c r="AA1989" s="80" cm="1">
        <f t="array" ref="AA1989">INDEX($K:$Q,ROW(),MATCH(AA$3,$K$2:$Q$2,0))/12</f>
        <v>-83.333333333333329</v>
      </c>
      <c r="AB1989" s="80" cm="1">
        <f t="array" ref="AB1989">INDEX($K:$Q,ROW(),MATCH(AB$3,$K$2:$Q$2,0))/12</f>
        <v>-83.333333333333329</v>
      </c>
      <c r="AC1989" s="80" cm="1">
        <f t="array" ref="AC1989">INDEX($K:$Q,ROW(),MATCH(AC$3,$K$2:$Q$2,0))/12</f>
        <v>-83.333333333333329</v>
      </c>
      <c r="AD1989" s="80" cm="1">
        <f t="array" ref="AD1989">INDEX($K:$Q,ROW(),MATCH(AD$3,$K$2:$Q$2,0))/12</f>
        <v>-83.333333333333329</v>
      </c>
      <c r="AE1989" s="80" cm="1">
        <f t="array" ref="AE1989">INDEX($K:$Q,ROW(),MATCH(AE$3,$K$2:$Q$2,0))/12</f>
        <v>-83.333333333333329</v>
      </c>
      <c r="AF1989" s="80" cm="1">
        <f t="array" ref="AF1989">INDEX($K:$Q,ROW(),MATCH(AF$3,$K$2:$Q$2,0))/12</f>
        <v>-83.333333333333329</v>
      </c>
      <c r="AG1989" s="80" cm="1">
        <f t="array" ref="AG1989">INDEX($K:$Q,ROW(),MATCH(AG$3,$K$2:$Q$2,0))/12</f>
        <v>-83.333333333333329</v>
      </c>
      <c r="AH1989" s="80" cm="1">
        <f t="array" ref="AH1989">INDEX($K:$Q,ROW(),MATCH(AH$3,$K$2:$Q$2,0))/12</f>
        <v>-83.333333333333329</v>
      </c>
      <c r="AI1989" s="80" cm="1">
        <f t="array" ref="AI1989">INDEX($K:$Q,ROW(),MATCH(AI$3,$K$2:$Q$2,0))/12</f>
        <v>-83.333333333333329</v>
      </c>
      <c r="AJ1989" s="80" cm="1">
        <f t="array" ref="AJ1989">INDEX($K:$Q,ROW(),MATCH(AJ$3,$K$2:$Q$2,0))/12</f>
        <v>-83.333333333333329</v>
      </c>
      <c r="AK1989" s="80" cm="1">
        <f t="array" ref="AK1989">INDEX($K:$Q,ROW(),MATCH(AK$3,$K$2:$Q$2,0))/12</f>
        <v>-83.333333333333329</v>
      </c>
      <c r="AL1989" s="80" cm="1">
        <f t="array" ref="AL1989">INDEX($K:$Q,ROW(),MATCH(AL$3,$K$2:$Q$2,0))/12</f>
        <v>-83.333333333333329</v>
      </c>
      <c r="AM1989" s="80" cm="1">
        <f t="array" ref="AM1989">INDEX($K:$Q,ROW(),MATCH(AM$3,$K$2:$Q$2,0))/12</f>
        <v>-83.333333333333329</v>
      </c>
      <c r="AN1989" s="80" cm="1">
        <f t="array" ref="AN1989">INDEX($K:$Q,ROW(),MATCH(AN$3,$K$2:$Q$2,0))/12</f>
        <v>-83.333333333333329</v>
      </c>
      <c r="AO1989" s="80" cm="1">
        <f t="array" ref="AO1989">INDEX($K:$Q,ROW(),MATCH(AO$3,$K$2:$Q$2,0))/12</f>
        <v>-83.333333333333329</v>
      </c>
      <c r="AP1989" s="80" cm="1">
        <f t="array" ref="AP1989">INDEX($K:$Q,ROW(),MATCH(AP$3,$K$2:$Q$2,0))/12</f>
        <v>-83.333333333333329</v>
      </c>
      <c r="AQ1989" s="80" cm="1">
        <f t="array" ref="AQ1989">INDEX($K:$Q,ROW(),MATCH(AQ$3,$K$2:$Q$2,0))/12</f>
        <v>-83.333333333333329</v>
      </c>
      <c r="AR1989" s="80" cm="1">
        <f t="array" ref="AR1989">INDEX($K:$Q,ROW(),MATCH(AR$3,$K$2:$Q$2,0))/12</f>
        <v>-83.333333333333329</v>
      </c>
      <c r="AS1989" s="80" cm="1">
        <f t="array" ref="AS1989">INDEX($K:$Q,ROW(),MATCH(AS$3,$K$2:$Q$2,0))/12</f>
        <v>-83.333333333333329</v>
      </c>
      <c r="AT1989" s="80" cm="1">
        <f t="array" ref="AT1989">INDEX($K:$Q,ROW(),MATCH(AT$3,$K$2:$Q$2,0))/12</f>
        <v>-83.333333333333329</v>
      </c>
      <c r="AU1989" s="80" cm="1">
        <f t="array" ref="AU1989">INDEX($K:$Q,ROW(),MATCH(AU$3,$K$2:$Q$2,0))/12</f>
        <v>-83.333333333333329</v>
      </c>
      <c r="AV1989" s="80" cm="1">
        <f t="array" ref="AV1989">INDEX($K:$Q,ROW(),MATCH(AV$3,$K$2:$Q$2,0))/12</f>
        <v>-83.333333333333329</v>
      </c>
      <c r="AW1989" s="80" cm="1">
        <f t="array" ref="AW1989">INDEX($K:$Q,ROW(),MATCH(AW$3,$K$2:$Q$2,0))/12</f>
        <v>-83.333333333333329</v>
      </c>
      <c r="AX1989" s="80" cm="1">
        <f t="array" ref="AX1989">INDEX($K:$Q,ROW(),MATCH(AX$3,$K$2:$Q$2,0))/12</f>
        <v>-83.333333333333329</v>
      </c>
      <c r="AY1989" s="80" cm="1">
        <f t="array" ref="AY1989">INDEX($K:$Q,ROW(),MATCH(AY$3,$K$2:$Q$2,0))/12</f>
        <v>-83.333333333333329</v>
      </c>
      <c r="AZ1989" s="80" cm="1">
        <f t="array" ref="AZ1989">INDEX($K:$Q,ROW(),MATCH(AZ$3,$K$2:$Q$2,0))/12</f>
        <v>-83.333333333333329</v>
      </c>
      <c r="BA1989" s="80" cm="1">
        <f t="array" ref="BA1989">INDEX($K:$Q,ROW(),MATCH(BA$3,$K$2:$Q$2,0))/12</f>
        <v>-83.333333333333329</v>
      </c>
      <c r="BB1989" s="80" cm="1">
        <f t="array" ref="BB1989">INDEX($K:$Q,ROW(),MATCH(BB$3,$K$2:$Q$2,0))/12</f>
        <v>-83.333333333333329</v>
      </c>
      <c r="BC1989" s="80" cm="1">
        <f t="array" ref="BC1989">INDEX($K:$Q,ROW(),MATCH(BC$3,$K$2:$Q$2,0))/12</f>
        <v>-83.333333333333329</v>
      </c>
      <c r="BD1989" s="80" cm="1">
        <f t="array" ref="BD1989">INDEX($K:$Q,ROW(),MATCH(BD$3,$K$2:$Q$2,0))/12</f>
        <v>-83.333333333333329</v>
      </c>
      <c r="BE1989" s="80" cm="1">
        <f t="array" ref="BE1989">INDEX($K:$Q,ROW(),MATCH(BE$3,$K$2:$Q$2,0))/12</f>
        <v>-83.333333333333329</v>
      </c>
      <c r="BF1989" s="80" cm="1">
        <f t="array" ref="BF1989">INDEX($K:$Q,ROW(),MATCH(BF$3,$K$2:$Q$2,0))/12</f>
        <v>-83.333333333333329</v>
      </c>
      <c r="BG1989" s="80" cm="1">
        <f t="array" ref="BG1989">INDEX($K:$Q,ROW(),MATCH(BG$3,$K$2:$Q$2,0))/12</f>
        <v>-83.333333333333329</v>
      </c>
      <c r="BH1989" s="80" cm="1">
        <f t="array" ref="BH1989">INDEX($K:$Q,ROW(),MATCH(BH$3,$K$2:$Q$2,0))/12</f>
        <v>-83.333333333333329</v>
      </c>
      <c r="BI1989" s="80" cm="1">
        <f t="array" ref="BI1989">INDEX($K:$Q,ROW(),MATCH(BI$3,$K$2:$Q$2,0))/12</f>
        <v>-83.333333333333329</v>
      </c>
      <c r="BJ1989" s="80" cm="1">
        <f t="array" ref="BJ1989">INDEX($K:$Q,ROW(),MATCH(BJ$3,$K$2:$Q$2,0))/12</f>
        <v>-83.333333333333329</v>
      </c>
      <c r="BK1989" s="80" cm="1">
        <f t="array" ref="BK1989">INDEX($K:$Q,ROW(),MATCH(BK$3,$K$2:$Q$2,0))/12</f>
        <v>-83.333333333333329</v>
      </c>
      <c r="BL1989" s="80" cm="1">
        <f t="array" ref="BL1989">INDEX($K:$Q,ROW(),MATCH(BL$3,$K$2:$Q$2,0))/12</f>
        <v>-83.333333333333329</v>
      </c>
      <c r="BM1989" s="80" cm="1">
        <f t="array" ref="BM1989">INDEX($K:$Q,ROW(),MATCH(BM$3,$K$2:$Q$2,0))/12</f>
        <v>-83.333333333333329</v>
      </c>
      <c r="BN1989" s="80" cm="1">
        <f t="array" ref="BN1989">INDEX($K:$Q,ROW(),MATCH(BN$3,$K$2:$Q$2,0))/12</f>
        <v>-83.333333333333329</v>
      </c>
      <c r="BO1989" s="80" cm="1">
        <f t="array" ref="BO1989">INDEX($K:$Q,ROW(),MATCH(BO$3,$K$2:$Q$2,0))/12</f>
        <v>-83.333333333333329</v>
      </c>
      <c r="BP1989" s="80" cm="1">
        <f t="array" ref="BP1989">INDEX($K:$Q,ROW(),MATCH(BP$3,$K$2:$Q$2,0))/12</f>
        <v>-83.333333333333329</v>
      </c>
      <c r="BQ1989" s="80" cm="1">
        <f t="array" ref="BQ1989">INDEX($K:$Q,ROW(),MATCH(BQ$3,$K$2:$Q$2,0))/12</f>
        <v>-83.333333333333329</v>
      </c>
      <c r="BR1989" s="80" cm="1">
        <f t="array" ref="BR1989">INDEX($K:$Q,ROW(),MATCH(BR$3,$K$2:$Q$2,0))/12</f>
        <v>-83.333333333333329</v>
      </c>
      <c r="BS1989" s="80" cm="1">
        <f t="array" ref="BS1989">INDEX($K:$Q,ROW(),MATCH(BS$3,$K$2:$Q$2,0))/12</f>
        <v>-83.333333333333329</v>
      </c>
      <c r="BT1989" s="80" cm="1">
        <f t="array" ref="BT1989">INDEX($K:$Q,ROW(),MATCH(BT$3,$K$2:$Q$2,0))/12</f>
        <v>-83.333333333333329</v>
      </c>
      <c r="BU1989" s="80" cm="1">
        <f t="array" ref="BU1989">INDEX($K:$Q,ROW(),MATCH(BU$3,$K$2:$Q$2,0))/12</f>
        <v>-83.333333333333329</v>
      </c>
      <c r="BV1989" s="80" cm="1">
        <f t="array" ref="BV1989">INDEX($K:$Q,ROW(),MATCH(BV$3,$K$2:$Q$2,0))/12</f>
        <v>-83.333333333333329</v>
      </c>
      <c r="BW1989" s="80" cm="1">
        <f t="array" ref="BW1989">INDEX($K:$Q,ROW(),MATCH(BW$3,$K$2:$Q$2,0))/12</f>
        <v>-83.333333333333329</v>
      </c>
      <c r="BX1989" s="80" cm="1">
        <f t="array" ref="BX1989">INDEX($K:$Q,ROW(),MATCH(BX$3,$K$2:$Q$2,0))/12</f>
        <v>-83.333333333333329</v>
      </c>
      <c r="BY1989" s="80" cm="1">
        <f t="array" ref="BY1989">INDEX($K:$Q,ROW(),MATCH(BY$3,$K$2:$Q$2,0))/12</f>
        <v>-83.333333333333329</v>
      </c>
      <c r="BZ1989" s="80" cm="1">
        <f t="array" ref="BZ1989">INDEX($K:$Q,ROW(),MATCH(BZ$3,$K$2:$Q$2,0))/12</f>
        <v>-83.333333333333329</v>
      </c>
      <c r="CA1989" s="80" cm="1">
        <f t="array" ref="CA1989">INDEX($K:$Q,ROW(),MATCH(CA$3,$K$2:$Q$2,0))/12</f>
        <v>-83.333333333333329</v>
      </c>
      <c r="CB1989" s="80" cm="1">
        <f t="array" ref="CB1989">INDEX($K:$Q,ROW(),MATCH(CB$3,$K$2:$Q$2,0))/12</f>
        <v>-83.333333333333329</v>
      </c>
      <c r="CC1989" s="80" cm="1">
        <f t="array" ref="CC1989">INDEX($K:$Q,ROW(),MATCH(CC$3,$K$2:$Q$2,0))/12</f>
        <v>-83.333333333333329</v>
      </c>
      <c r="CD1989" s="80" cm="1">
        <f t="array" ref="CD1989">INDEX($K:$Q,ROW(),MATCH(CD$3,$K$2:$Q$2,0))/12</f>
        <v>-83.333333333333329</v>
      </c>
      <c r="CE1989" s="80" cm="1">
        <f t="array" ref="CE1989">INDEX($K:$Q,ROW(),MATCH(CE$3,$K$2:$Q$2,0))/12</f>
        <v>-83.333333333333329</v>
      </c>
      <c r="CF1989" s="80" cm="1">
        <f t="array" ref="CF1989">INDEX($K:$Q,ROW(),MATCH(CF$3,$K$2:$Q$2,0))/12</f>
        <v>-83.333333333333329</v>
      </c>
      <c r="CG1989" s="80" cm="1">
        <f t="array" ref="CG1989">INDEX($K:$Q,ROW(),MATCH(CG$3,$K$2:$Q$2,0))/12</f>
        <v>-83.333333333333329</v>
      </c>
      <c r="CH1989" s="80" cm="1">
        <f t="array" ref="CH1989">INDEX($K:$Q,ROW(),MATCH(CH$3,$K$2:$Q$2,0))/12</f>
        <v>-83.333333333333329</v>
      </c>
      <c r="CI1989" s="80" cm="1">
        <f t="array" ref="CI1989">INDEX($K:$Q,ROW(),MATCH(CI$3,$K$2:$Q$2,0))/12</f>
        <v>-83.333333333333329</v>
      </c>
      <c r="CJ1989" s="80" cm="1">
        <f t="array" ref="CJ1989">INDEX($K:$Q,ROW(),MATCH(CJ$3,$K$2:$Q$2,0))/12</f>
        <v>-83.333333333333329</v>
      </c>
      <c r="CK1989" s="80" cm="1">
        <f t="array" ref="CK1989">INDEX($K:$Q,ROW(),MATCH(CK$3,$K$2:$Q$2,0))/12</f>
        <v>-83.333333333333329</v>
      </c>
      <c r="CL1989" s="80" cm="1">
        <f t="array" ref="CL1989">INDEX($K:$Q,ROW(),MATCH(CL$3,$K$2:$Q$2,0))/12</f>
        <v>-83.333333333333329</v>
      </c>
      <c r="CN1989" s="74"/>
      <c r="CO1989" s="80" t="e" cm="1">
        <f t="array" ref="CO1989">INDEX($K:$Q,ROW(),MATCH(CO$3,$K$2:$Q$2,0))/CO$5</f>
        <v>#N/A</v>
      </c>
      <c r="CP1989" s="80" t="e" cm="1">
        <f t="array" ref="CP1989">INDEX($K:$Q,ROW(),MATCH(CP$3,$K$2:$Q$2,0))/CP$5</f>
        <v>#N/A</v>
      </c>
      <c r="CQ1989" s="80" t="e" cm="1">
        <f t="array" ref="CQ1989">INDEX($K:$Q,ROW(),MATCH(CQ$3,$K$2:$Q$2,0))/CQ$5</f>
        <v>#N/A</v>
      </c>
      <c r="CR1989" s="80" t="e" cm="1">
        <f t="array" ref="CR1989">INDEX($K:$Q,ROW(),MATCH(CR$3,$K$2:$Q$2,0))/CR$5</f>
        <v>#N/A</v>
      </c>
      <c r="CS1989" s="80" t="e" cm="1">
        <f t="array" ref="CS1989">INDEX($K:$Q,ROW(),MATCH(CS$3,$K$2:$Q$2,0))/CS$5</f>
        <v>#N/A</v>
      </c>
      <c r="CT1989" s="80" t="e" cm="1">
        <f t="array" ref="CT1989">INDEX($K:$Q,ROW(),MATCH(CT$3,$K$2:$Q$2,0))/CT$5</f>
        <v>#N/A</v>
      </c>
      <c r="CU1989" s="80" t="e" cm="1">
        <f t="array" ref="CU1989">INDEX($K:$Q,ROW(),MATCH(CU$3,$K$2:$Q$2,0))/CU$5</f>
        <v>#N/A</v>
      </c>
      <c r="CV1989" s="80" t="e" cm="1">
        <f t="array" ref="CV1989">INDEX($K:$Q,ROW(),MATCH(CV$3,$K$2:$Q$2,0))/CV$5</f>
        <v>#N/A</v>
      </c>
      <c r="CW1989" s="80" t="e" cm="1">
        <f t="array" ref="CW1989">INDEX($K:$Q,ROW(),MATCH(CW$3,$K$2:$Q$2,0))/CW$5</f>
        <v>#N/A</v>
      </c>
      <c r="CX1989" s="80" t="e" cm="1">
        <f t="array" ref="CX1989">INDEX($K:$Q,ROW(),MATCH(CX$3,$K$2:$Q$2,0))/CX$5</f>
        <v>#N/A</v>
      </c>
      <c r="CY1989" s="80" t="e" cm="1">
        <f t="array" ref="CY1989">INDEX($K:$Q,ROW(),MATCH(CY$3,$K$2:$Q$2,0))/CL$5</f>
        <v>#N/A</v>
      </c>
      <c r="CZ1989" s="80" t="e" cm="1">
        <f t="array" ref="CZ1989">INDEX($K:$Q,ROW(),MATCH(CZ$3,$K$2:$Q$2,0))/CZ$5</f>
        <v>#N/A</v>
      </c>
      <c r="DA1989" s="80" t="e" cm="1">
        <f t="array" ref="DA1989">INDEX($K:$Q,ROW(),MATCH(DA$3,$K$2:$Q$2,0))/DA$5</f>
        <v>#N/A</v>
      </c>
      <c r="DB1989" s="80" t="e" cm="1">
        <f t="array" ref="DB1989">INDEX($K:$Q,ROW(),MATCH(DB$3,$K$2:$Q$2,0))/DB$5</f>
        <v>#N/A</v>
      </c>
      <c r="DC1989" s="80" t="e" cm="1">
        <f t="array" ref="DC1989">INDEX($K:$Q,ROW(),MATCH(DC$3,$K$2:$Q$2,0))/DC$5</f>
        <v>#N/A</v>
      </c>
      <c r="DD1989" s="80" t="e" cm="1">
        <f t="array" ref="DD1989">INDEX($K:$Q,ROW(),MATCH(DD$3,$K$2:$Q$2,0))/DD$5</f>
        <v>#N/A</v>
      </c>
      <c r="DE1989" s="80" t="e" cm="1">
        <f t="array" ref="DE1989">INDEX($K:$Q,ROW(),MATCH(DE$3,$K$2:$Q$2,0))/DE$5</f>
        <v>#N/A</v>
      </c>
      <c r="DF1989" s="80" t="e" cm="1">
        <f t="array" ref="DF1989">INDEX($K:$Q,ROW(),MATCH(DF$3,$K$2:$Q$2,0))/DF$5</f>
        <v>#N/A</v>
      </c>
      <c r="DG1989" s="80" t="e" cm="1">
        <f t="array" ref="DG1989">INDEX($K:$Q,ROW(),MATCH(DG$3,$K$2:$Q$2,0))/DG$5</f>
        <v>#N/A</v>
      </c>
      <c r="DH1989" s="80" t="e" cm="1">
        <f t="array" ref="DH1989">INDEX($K:$Q,ROW(),MATCH(DH$3,$K$2:$Q$2,0))/DH$5</f>
        <v>#N/A</v>
      </c>
      <c r="DI1989" s="80" t="e" cm="1">
        <f t="array" ref="DI1989">INDEX($K:$Q,ROW(),MATCH(DI$3,$K$2:$Q$2,0))/DI$5</f>
        <v>#N/A</v>
      </c>
      <c r="DJ1989" s="80" t="e" cm="1">
        <f t="array" ref="DJ1989">INDEX($K:$Q,ROW(),MATCH(DJ$3,$K$2:$Q$2,0))/DJ$5</f>
        <v>#N/A</v>
      </c>
      <c r="DK1989" s="80" t="e" cm="1">
        <f t="array" ref="DK1989">INDEX($K:$Q,ROW(),MATCH(DK$3,$K$2:$Q$2,0))/DK$5</f>
        <v>#N/A</v>
      </c>
      <c r="DL1989" s="80" t="e" cm="1">
        <f t="array" ref="DL1989">INDEX($K:$Q,ROW(),MATCH(DL$3,$K$2:$Q$2,0))/DL$5</f>
        <v>#N/A</v>
      </c>
    </row>
    <row r="1990" spans="1:116" x14ac:dyDescent="0.4">
      <c r="D1990" t="s">
        <v>424</v>
      </c>
      <c r="E1990" s="8" t="str">
        <f t="shared" si="3423"/>
        <v>1990 FAINT-F</v>
      </c>
      <c r="G1990" s="125"/>
      <c r="S1990" s="80"/>
      <c r="T1990" s="72"/>
      <c r="U1990" s="72"/>
      <c r="V1990" s="72"/>
      <c r="W1990" s="72"/>
      <c r="X1990" s="72"/>
      <c r="Y1990" s="72"/>
      <c r="Z1990" s="72"/>
      <c r="AA1990" s="72"/>
      <c r="AB1990" s="72"/>
      <c r="AC1990" s="72"/>
      <c r="AD1990" s="72"/>
      <c r="AE1990" s="72"/>
      <c r="AF1990" s="72"/>
      <c r="AG1990" s="72"/>
      <c r="AH1990" s="72"/>
      <c r="AI1990" s="72"/>
      <c r="AJ1990" s="72"/>
      <c r="AK1990" s="72"/>
      <c r="AL1990" s="72"/>
      <c r="AM1990" s="72"/>
      <c r="AN1990" s="72"/>
      <c r="AO1990" s="72"/>
      <c r="AP1990" s="72"/>
      <c r="AQ1990" s="72"/>
      <c r="AR1990" s="72"/>
      <c r="AS1990" s="72"/>
      <c r="AT1990" s="72"/>
      <c r="AU1990" s="72"/>
      <c r="AV1990" s="72"/>
      <c r="AW1990" s="72"/>
      <c r="AX1990" s="72"/>
      <c r="AY1990" s="72"/>
      <c r="AZ1990" s="72"/>
      <c r="BA1990" s="72"/>
      <c r="BB1990" s="72"/>
      <c r="BC1990" s="72"/>
      <c r="BD1990" s="72"/>
      <c r="BE1990" s="72"/>
      <c r="BF1990" s="72"/>
      <c r="BG1990" s="72"/>
      <c r="BH1990" s="72"/>
      <c r="BI1990" s="72"/>
      <c r="BJ1990" s="72"/>
      <c r="BK1990" s="72"/>
      <c r="BL1990" s="72"/>
      <c r="BM1990" s="72"/>
      <c r="BN1990" s="72"/>
      <c r="BO1990" s="72"/>
      <c r="BP1990" s="72"/>
      <c r="BQ1990" s="72"/>
      <c r="BR1990" s="72"/>
      <c r="BS1990" s="72"/>
      <c r="BT1990" s="72"/>
      <c r="BU1990" s="72"/>
      <c r="BV1990" s="72"/>
      <c r="BW1990" s="72"/>
      <c r="BX1990" s="72"/>
      <c r="BY1990" s="72"/>
      <c r="BZ1990" s="72"/>
      <c r="CA1990" s="72"/>
      <c r="CB1990" s="72"/>
      <c r="CC1990" s="72"/>
      <c r="CD1990" s="72"/>
      <c r="CE1990" s="72"/>
      <c r="CF1990" s="72"/>
      <c r="CG1990" s="72"/>
      <c r="CH1990" s="72"/>
      <c r="CI1990" s="72"/>
      <c r="CJ1990" s="72"/>
      <c r="CK1990" s="72"/>
      <c r="CL1990" s="72"/>
      <c r="CO1990" s="72"/>
      <c r="CP1990" s="72"/>
      <c r="CQ1990" s="72"/>
      <c r="CR1990" s="72"/>
      <c r="CS1990" s="72"/>
      <c r="CT1990" s="72"/>
      <c r="CU1990" s="72"/>
      <c r="CV1990" s="72"/>
      <c r="CW1990" s="72"/>
      <c r="CX1990" s="72"/>
      <c r="CY1990" s="72"/>
      <c r="CZ1990" s="72"/>
      <c r="DA1990" s="72"/>
      <c r="DB1990" s="72"/>
      <c r="DC1990" s="72"/>
      <c r="DD1990" s="72"/>
      <c r="DE1990" s="72"/>
      <c r="DF1990" s="72"/>
      <c r="DG1990" s="72"/>
      <c r="DH1990" s="72"/>
      <c r="DI1990" s="72"/>
      <c r="DJ1990" s="72"/>
      <c r="DK1990" s="72"/>
      <c r="DL1990" s="72"/>
    </row>
    <row r="1991" spans="1:116" x14ac:dyDescent="0.4">
      <c r="D1991" t="s">
        <v>424</v>
      </c>
      <c r="E1991" s="8" t="str">
        <f t="shared" si="3423"/>
        <v>1991 FAINT-F</v>
      </c>
      <c r="G1991" s="95" t="s">
        <v>204</v>
      </c>
      <c r="H1991" s="12"/>
      <c r="S1991" s="72"/>
      <c r="T1991" s="72"/>
      <c r="U1991" s="72"/>
      <c r="V1991" s="72"/>
      <c r="W1991" s="72"/>
      <c r="X1991" s="72"/>
      <c r="Y1991" s="72"/>
      <c r="Z1991" s="72"/>
      <c r="AA1991" s="72"/>
      <c r="AB1991" s="72"/>
      <c r="AC1991" s="72"/>
      <c r="AD1991" s="72"/>
      <c r="AE1991" s="72"/>
      <c r="AF1991" s="72"/>
      <c r="AG1991" s="72"/>
      <c r="AH1991" s="72"/>
      <c r="AI1991" s="72"/>
      <c r="AJ1991" s="72"/>
      <c r="AK1991" s="72"/>
      <c r="AL1991" s="72"/>
      <c r="AM1991" s="72"/>
      <c r="AN1991" s="72"/>
      <c r="AO1991" s="72"/>
      <c r="AP1991" s="72"/>
      <c r="AQ1991" s="72"/>
      <c r="AR1991" s="72"/>
      <c r="AS1991" s="72"/>
      <c r="AT1991" s="72"/>
      <c r="AU1991" s="72"/>
      <c r="AV1991" s="72"/>
      <c r="AW1991" s="72"/>
      <c r="AX1991" s="72"/>
      <c r="AY1991" s="72"/>
      <c r="AZ1991" s="72"/>
      <c r="BA1991" s="72"/>
      <c r="BB1991" s="72"/>
      <c r="BC1991" s="72"/>
      <c r="BD1991" s="72"/>
      <c r="BE1991" s="72"/>
      <c r="BF1991" s="72"/>
      <c r="BG1991" s="72"/>
      <c r="BH1991" s="72"/>
      <c r="BI1991" s="72"/>
      <c r="BJ1991" s="72"/>
      <c r="BK1991" s="72"/>
      <c r="BL1991" s="72"/>
      <c r="BM1991" s="72"/>
      <c r="BN1991" s="72"/>
      <c r="BO1991" s="72"/>
      <c r="BP1991" s="72"/>
      <c r="BQ1991" s="72"/>
      <c r="BR1991" s="72"/>
      <c r="BS1991" s="72"/>
      <c r="BT1991" s="72"/>
      <c r="BU1991" s="72"/>
      <c r="BV1991" s="72"/>
      <c r="BW1991" s="72"/>
      <c r="BX1991" s="72"/>
      <c r="BY1991" s="72"/>
      <c r="BZ1991" s="72"/>
      <c r="CA1991" s="72"/>
      <c r="CB1991" s="72"/>
      <c r="CC1991" s="72"/>
      <c r="CD1991" s="72"/>
      <c r="CE1991" s="72"/>
      <c r="CF1991" s="72"/>
      <c r="CG1991" s="72"/>
      <c r="CH1991" s="72"/>
      <c r="CI1991" s="72"/>
      <c r="CJ1991" s="72"/>
      <c r="CK1991" s="72"/>
      <c r="CL1991" s="72"/>
      <c r="CO1991" s="72"/>
      <c r="CP1991" s="72"/>
      <c r="CQ1991" s="72"/>
      <c r="CR1991" s="72"/>
      <c r="CS1991" s="72"/>
      <c r="CT1991" s="72"/>
      <c r="CU1991" s="72"/>
      <c r="CV1991" s="72"/>
      <c r="CW1991" s="72"/>
      <c r="CX1991" s="72"/>
      <c r="CY1991" s="72"/>
      <c r="CZ1991" s="72"/>
      <c r="DA1991" s="72"/>
      <c r="DB1991" s="72"/>
      <c r="DC1991" s="72"/>
      <c r="DD1991" s="72"/>
      <c r="DE1991" s="72"/>
      <c r="DF1991" s="72"/>
      <c r="DG1991" s="72"/>
      <c r="DH1991" s="72"/>
      <c r="DI1991" s="72"/>
      <c r="DJ1991" s="72"/>
      <c r="DK1991" s="72"/>
      <c r="DL1991" s="72"/>
    </row>
    <row r="1992" spans="1:116" x14ac:dyDescent="0.4">
      <c r="C1992" t="s">
        <v>233</v>
      </c>
      <c r="D1992" t="s">
        <v>424</v>
      </c>
      <c r="E1992" s="8" t="str">
        <f t="shared" si="3423"/>
        <v>1992 FAINT-F</v>
      </c>
      <c r="G1992" s="125" t="str">
        <f>"Amortization - "&amp;SUBSTITUTE(G1984,":","")</f>
        <v>Amortization - Fixed secondary intangible assets</v>
      </c>
      <c r="J1992" s="80">
        <f>SUMIF($3:$3,I$2,1990:1990)</f>
        <v>0</v>
      </c>
      <c r="K1992" s="80">
        <f t="shared" ref="K1992:P1992" si="3425">SUMIF($3:$3,K$2,1990:1990)</f>
        <v>0</v>
      </c>
      <c r="L1992" s="80">
        <f t="shared" si="3425"/>
        <v>0</v>
      </c>
      <c r="M1992" s="80">
        <f t="shared" si="3425"/>
        <v>0</v>
      </c>
      <c r="N1992" s="80">
        <f t="shared" si="3425"/>
        <v>0</v>
      </c>
      <c r="O1992" s="80">
        <f t="shared" si="3425"/>
        <v>0</v>
      </c>
      <c r="P1992" s="80">
        <f t="shared" si="3425"/>
        <v>0</v>
      </c>
      <c r="R1992" s="24"/>
      <c r="S1992" s="80" cm="1">
        <f t="array" aca="1" ref="S1992" ca="1">(SUM(INDEX(1987:1987,1,MAX(COLUMN($R:$R),COLUMN()-($H1986*12-1))):S1989)/($H1986*12)+IF($R1994=0,0,SUM(INDEX(1992:1992,1,MAX(COLUMN($R:$R),COLUMN()-(($H1986-$H1987)*12))):S1994)/(($H1986)*12)))</f>
        <v>-3.1073446327683616</v>
      </c>
      <c r="T1992" s="80" cm="1">
        <f t="array" aca="1" ref="T1992" ca="1">(SUM(INDEX(1987:1987,1,MAX(COLUMN($R:$R),COLUMN()-($H1986*12-1))):T1989)/($H1986*12)+IF($R1994=0,0,SUM(INDEX(1992:1992,1,MAX(COLUMN($R:$R),COLUMN()-(($H1986-$H1987)*12))):T1994)/(($H1986)*12)))</f>
        <v>-4.5724408694819498</v>
      </c>
      <c r="U1992" s="80" cm="1">
        <f t="array" aca="1" ref="U1992" ca="1">(SUM(INDEX(1987:1987,1,MAX(COLUMN($R:$R),COLUMN()-($H1986*12-1))):U1989)/($H1986*12)+IF($R1994=0,0,SUM(INDEX(1992:1992,1,MAX(COLUMN($R:$R),COLUMN()-(($H1986-$H1987)*12))):U1994)/(($H1986)*12)))</f>
        <v>-6.0623692458008529</v>
      </c>
      <c r="V1992" s="80" cm="1">
        <f t="array" aca="1" ref="V1992" ca="1">(SUM(INDEX(1987:1987,1,MAX(COLUMN($R:$R),COLUMN()-($H1986*12-1))):V1989)/($H1986*12)+IF($R1994=0,0,SUM(INDEX(1992:1992,1,MAX(COLUMN($R:$R),COLUMN()-(($H1986-$H1987)*12))):V1994)/(($H1986)*12)))</f>
        <v>-7.5775506454471948</v>
      </c>
      <c r="W1992" s="80" cm="1">
        <f t="array" aca="1" ref="W1992" ca="1">(SUM(INDEX(1987:1987,1,MAX(COLUMN($R:$R),COLUMN()-($H1986*12-1))):W1989)/($H1986*12)+IF($R1994=0,0,SUM(INDEX(1992:1992,1,MAX(COLUMN($R:$R),COLUMN()-(($H1986-$H1987)*12))):W1994)/(($H1986)*12)))</f>
        <v>-9.1184130857655088</v>
      </c>
      <c r="X1992" s="80" cm="1">
        <f t="array" aca="1" ref="X1992" ca="1">(SUM(INDEX(1987:1987,1,MAX(COLUMN($R:$R),COLUMN()-($H1986*12-1))):X1989)/($H1986*12)+IF($R1994=0,0,SUM(INDEX(1992:1992,1,MAX(COLUMN($R:$R),COLUMN()-(($H1986-$H1987)*12))):X1994)/(($H1986)*12)))</f>
        <v>-10.68539183863159</v>
      </c>
      <c r="Y1992" s="80" cm="1">
        <f t="array" aca="1" ref="Y1992" ca="1">(SUM(INDEX(1987:1987,1,MAX(COLUMN($R:$R),COLUMN()-($H1986*12-1))):Y1989)/($H1986*12)+IF($R1994=0,0,SUM(INDEX(1992:1992,1,MAX(COLUMN($R:$R),COLUMN()-(($H1986-$H1987)*12))):Y1994)/(($H1986)*12)))</f>
        <v>-12.278929553410656</v>
      </c>
      <c r="Z1992" s="80" cm="1">
        <f t="array" aca="1" ref="Z1992" ca="1">(SUM(INDEX(1987:1987,1,MAX(COLUMN($R:$R),COLUMN()-($H1986*12-1))):Z1989)/($H1986*12)+IF($R1994=0,0,SUM(INDEX(1992:1992,1,MAX(COLUMN($R:$R),COLUMN()-(($H1986-$H1987)*12))):Z1994)/(($H1986)*12)))</f>
        <v>-13.899476381999538</v>
      </c>
      <c r="AA1992" s="80" cm="1">
        <f t="array" aca="1" ref="AA1992" ca="1">(SUM(INDEX(1987:1987,1,MAX(COLUMN($R:$R),COLUMN()-($H1986*12-1))):AA1989)/($H1986*12)+IF($R1994=0,0,SUM(INDEX(1992:1992,1,MAX(COLUMN($R:$R),COLUMN()-(($H1986-$H1987)*12))):AA1994)/(($H1986)*12)))</f>
        <v>-15.547490105988231</v>
      </c>
      <c r="AB1992" s="80" cm="1">
        <f t="array" aca="1" ref="AB1992" ca="1">(SUM(INDEX(1987:1987,1,MAX(COLUMN($R:$R),COLUMN()-($H1986*12-1))):AB1989)/($H1986*12)+IF($R1994=0,0,SUM(INDEX(1992:1992,1,MAX(COLUMN($R:$R),COLUMN()-(($H1986-$H1987)*12))):AB1994)/(($H1986)*12)))</f>
        <v>-17.223436265976733</v>
      </c>
      <c r="AC1992" s="80" cm="1">
        <f t="array" aca="1" ref="AC1992" ca="1">(SUM(INDEX(1987:1987,1,MAX(COLUMN($R:$R),COLUMN()-($H1986*12-1))):AC1989)/($H1986*12)+IF($R1994=0,0,SUM(INDEX(1992:1992,1,MAX(COLUMN($R:$R),COLUMN()-(($H1986-$H1987)*12))):AC1994)/(($H1986)*12)))</f>
        <v>-18.927788293083683</v>
      </c>
      <c r="AD1992" s="80" cm="1">
        <f t="array" aca="1" ref="AD1992" ca="1">(SUM(INDEX(1987:1987,1,MAX(COLUMN($R:$R),COLUMN()-($H1986*12-1))):AD1989)/($H1986*12)+IF($R1994=0,0,SUM(INDEX(1992:1992,1,MAX(COLUMN($R:$R),COLUMN()-(($H1986-$H1987)*12))):AD1994)/(($H1986)*12)))</f>
        <v>-20.661027642683973</v>
      </c>
      <c r="AE1992" s="80" cm="1">
        <f t="array" aca="1" ref="AE1992" ca="1">(SUM(INDEX(1987:1987,1,MAX(COLUMN($R:$R),COLUMN()-($H1986*12-1))):AE1989)/($H1986*12)+IF($R1994=0,0,SUM(INDEX(1992:1992,1,MAX(COLUMN($R:$R),COLUMN()-(($H1986-$H1987)*12))):AE1994)/(($H1986)*12)))</f>
        <v>-22.423643930413078</v>
      </c>
      <c r="AF1992" s="80" cm="1">
        <f t="array" aca="1" ref="AF1992" ca="1">(SUM(INDEX(1987:1987,1,MAX(COLUMN($R:$R),COLUMN()-($H1986*12-1))):AF1989)/($H1986*12)+IF($R1994=0,0,SUM(INDEX(1992:1992,1,MAX(COLUMN($R:$R),COLUMN()-(($H1986-$H1987)*12))):AF1994)/(($H1986)*12)))</f>
        <v>-24.216135070476579</v>
      </c>
      <c r="AG1992" s="80" cm="1">
        <f t="array" aca="1" ref="AG1992" ca="1">(SUM(INDEX(1987:1987,1,MAX(COLUMN($R:$R),COLUMN()-($H1986*12-1))):AG1989)/($H1986*12)+IF($R1994=0,0,SUM(INDEX(1992:1992,1,MAX(COLUMN($R:$R),COLUMN()-(($H1986-$H1987)*12))):AG1994)/(($H1986)*12)))</f>
        <v>-26.039007416303861</v>
      </c>
      <c r="AH1992" s="80" cm="1">
        <f t="array" aca="1" ref="AH1992" ca="1">(SUM(INDEX(1987:1987,1,MAX(COLUMN($R:$R),COLUMN()-($H1986*12-1))):AH1989)/($H1986*12)+IF($R1994=0,0,SUM(INDEX(1992:1992,1,MAX(COLUMN($R:$R),COLUMN()-(($H1986-$H1987)*12))):AH1994)/(($H1986)*12)))</f>
        <v>-27.89277590358585</v>
      </c>
      <c r="AI1992" s="80" cm="1">
        <f t="array" aca="1" ref="AI1992" ca="1">(SUM(INDEX(1987:1987,1,MAX(COLUMN($R:$R),COLUMN()-($H1986*12-1))):AI1989)/($H1986*12)+IF($R1994=0,0,SUM(INDEX(1992:1992,1,MAX(COLUMN($R:$R),COLUMN()-(($H1986-$H1987)*12))):AI1994)/(($H1986)*12)))</f>
        <v>-29.77796419573702</v>
      </c>
      <c r="AJ1992" s="80" cm="1">
        <f t="array" aca="1" ref="AJ1992" ca="1">(SUM(INDEX(1987:1987,1,MAX(COLUMN($R:$R),COLUMN()-($H1986*12-1))):AJ1989)/($H1986*12)+IF($R1994=0,0,SUM(INDEX(1992:1992,1,MAX(COLUMN($R:$R),COLUMN()-(($H1986-$H1987)*12))):AJ1994)/(($H1986)*12)))</f>
        <v>-31.695104831822956</v>
      </c>
      <c r="AK1992" s="80" cm="1">
        <f t="array" aca="1" ref="AK1992" ca="1">(SUM(INDEX(1987:1987,1,MAX(COLUMN($R:$R),COLUMN()-($H1986*12-1))):AK1989)/($H1986*12)+IF($R1994=0,0,SUM(INDEX(1992:1992,1,MAX(COLUMN($R:$R),COLUMN()-(($H1986-$H1987)*12))):AK1994)/(($H1986)*12)))</f>
        <v>-33.644739376995098</v>
      </c>
      <c r="AL1992" s="80" cm="1">
        <f t="array" aca="1" ref="AL1992" ca="1">(SUM(INDEX(1987:1987,1,MAX(COLUMN($R:$R),COLUMN()-($H1986*12-1))):AL1989)/($H1986*12)+IF($R1994=0,0,SUM(INDEX(1992:1992,1,MAX(COLUMN($R:$R),COLUMN()-(($H1986-$H1987)*12))):AL1994)/(($H1986)*12)))</f>
        <v>-35.627418575475239</v>
      </c>
      <c r="AM1992" s="80" cm="1">
        <f t="array" aca="1" ref="AM1992" ca="1">(SUM(INDEX(1987:1987,1,MAX(COLUMN($R:$R),COLUMN()-($H1986*12-1))):AM1989)/($H1986*12)+IF($R1994=0,0,SUM(INDEX(1992:1992,1,MAX(COLUMN($R:$R),COLUMN()-(($H1986-$H1987)*12))):AM1994)/(($H1986)*12)))</f>
        <v>-37.64370250613301</v>
      </c>
      <c r="AN1992" s="80" cm="1">
        <f t="array" aca="1" ref="AN1992" ca="1">(SUM(INDEX(1987:1987,1,MAX(COLUMN($R:$R),COLUMN()-($H1986*12-1))):AN1989)/($H1986*12)+IF($R1994=0,0,SUM(INDEX(1992:1992,1,MAX(COLUMN($R:$R),COLUMN()-(($H1986-$H1987)*12))):AN1994)/(($H1986)*12)))</f>
        <v>-39.694160740700234</v>
      </c>
      <c r="AO1992" s="80" cm="1">
        <f t="array" aca="1" ref="AO1992" ca="1">(SUM(INDEX(1987:1987,1,MAX(COLUMN($R:$R),COLUMN()-($H1986*12-1))):AO1989)/($H1986*12)+IF($R1994=0,0,SUM(INDEX(1992:1992,1,MAX(COLUMN($R:$R),COLUMN()-(($H1986-$H1987)*12))):AO1994)/(($H1986)*12)))</f>
        <v>-41.77937250466691</v>
      </c>
      <c r="AP1992" s="80" cm="1">
        <f t="array" aca="1" ref="AP1992" ca="1">(SUM(INDEX(1987:1987,1,MAX(COLUMN($R:$R),COLUMN()-($H1986*12-1))):AP1989)/($H1986*12)+IF($R1994=0,0,SUM(INDEX(1992:1992,1,MAX(COLUMN($R:$R),COLUMN()-(($H1986-$H1987)*12))):AP1994)/(($H1986)*12)))</f>
        <v>-43.899926840904193</v>
      </c>
      <c r="AQ1992" s="80" cm="1">
        <f t="array" aca="1" ref="AQ1992" ca="1">(SUM(INDEX(1987:1987,1,MAX(COLUMN($R:$R),COLUMN()-($H1986*12-1))):AQ1989)/($H1986*12)+IF($R1994=0,0,SUM(INDEX(1992:1992,1,MAX(COLUMN($R:$R),COLUMN()-(($H1986-$H1987)*12))):AQ1994)/(($H1986)*12)))</f>
        <v>-44.361507521823469</v>
      </c>
      <c r="AR1992" s="80" cm="1">
        <f t="array" aca="1" ref="AR1992" ca="1">(SUM(INDEX(1987:1987,1,MAX(COLUMN($R:$R),COLUMN()-($H1986*12-1))):AR1989)/($H1986*12)+IF($R1994=0,0,SUM(INDEX(1992:1992,1,MAX(COLUMN($R:$R),COLUMN()-(($H1986-$H1987)*12))):AR1994)/(($H1986)*12)))</f>
        <v>-46.473160000169045</v>
      </c>
      <c r="AS1992" s="80" cm="1">
        <f t="array" aca="1" ref="AS1992" ca="1">(SUM(INDEX(1987:1987,1,MAX(COLUMN($R:$R),COLUMN()-($H1986*12-1))):AS1989)/($H1986*12)+IF($R1994=0,0,SUM(INDEX(1992:1992,1,MAX(COLUMN($R:$R),COLUMN()-(($H1986-$H1987)*12))):AS1994)/(($H1986)*12)))</f>
        <v>-48.595771058881255</v>
      </c>
      <c r="AT1992" s="80" cm="1">
        <f t="array" aca="1" ref="AT1992" ca="1">(SUM(INDEX(1987:1987,1,MAX(COLUMN($R:$R),COLUMN()-($H1986*12-1))):AT1989)/($H1986*12)+IF($R1994=0,0,SUM(INDEX(1992:1992,1,MAX(COLUMN($R:$R),COLUMN()-(($H1986-$H1987)*12))):AT1994)/(($H1986)*12)))</f>
        <v>-50.729105552888271</v>
      </c>
      <c r="AU1992" s="80" cm="1">
        <f t="array" aca="1" ref="AU1992" ca="1">(SUM(INDEX(1987:1987,1,MAX(COLUMN($R:$R),COLUMN()-($H1986*12-1))):AU1989)/($H1986*12)+IF($R1994=0,0,SUM(INDEX(1992:1992,1,MAX(COLUMN($R:$R),COLUMN()-(($H1986-$H1987)*12))):AU1994)/(($H1986)*12)))</f>
        <v>-52.872917217986149</v>
      </c>
      <c r="AV1992" s="80" cm="1">
        <f t="array" aca="1" ref="AV1992" ca="1">(SUM(INDEX(1987:1987,1,MAX(COLUMN($R:$R),COLUMN()-($H1986*12-1))):AV1989)/($H1986*12)+IF($R1994=0,0,SUM(INDEX(1992:1992,1,MAX(COLUMN($R:$R),COLUMN()-(($H1986-$H1987)*12))):AV1994)/(($H1986)*12)))</f>
        <v>-55.026948361470112</v>
      </c>
      <c r="AW1992" s="80" cm="1">
        <f t="array" aca="1" ref="AW1992" ca="1">(SUM(INDEX(1987:1987,1,MAX(COLUMN($R:$R),COLUMN()-($H1986*12-1))):AW1989)/($H1986*12)+IF($R1994=0,0,SUM(INDEX(1992:1992,1,MAX(COLUMN($R:$R),COLUMN()-(($H1986-$H1987)*12))):AW1994)/(($H1986)*12)))</f>
        <v>-57.190929545473026</v>
      </c>
      <c r="AX1992" s="80" cm="1">
        <f t="array" aca="1" ref="AX1992" ca="1">(SUM(INDEX(1987:1987,1,MAX(COLUMN($R:$R),COLUMN()-($H1986*12-1))):AX1989)/($H1986*12)+IF($R1994=0,0,SUM(INDEX(1992:1992,1,MAX(COLUMN($R:$R),COLUMN()-(($H1986-$H1987)*12))):AX1994)/(($H1986)*12)))</f>
        <v>-59.364579262852622</v>
      </c>
      <c r="AY1992" s="80" cm="1">
        <f t="array" aca="1" ref="AY1992" ca="1">(SUM(INDEX(1987:1987,1,MAX(COLUMN($R:$R),COLUMN()-($H1986*12-1))):AY1989)/($H1986*12)+IF($R1994=0,0,SUM(INDEX(1992:1992,1,MAX(COLUMN($R:$R),COLUMN()-(($H1986-$H1987)*12))):AY1994)/(($H1986)*12)))</f>
        <v>-61.547603605465952</v>
      </c>
      <c r="AZ1992" s="80" cm="1">
        <f t="array" aca="1" ref="AZ1992" ca="1">(SUM(INDEX(1987:1987,1,MAX(COLUMN($R:$R),COLUMN()-($H1986*12-1))):AZ1989)/($H1986*12)+IF($R1994=0,0,SUM(INDEX(1992:1992,1,MAX(COLUMN($R:$R),COLUMN()-(($H1986-$H1987)*12))):AZ1994)/(($H1986)*12)))</f>
        <v>-63.739695924666151</v>
      </c>
      <c r="BA1992" s="80" cm="1">
        <f t="array" aca="1" ref="BA1992" ca="1">(SUM(INDEX(1987:1987,1,MAX(COLUMN($R:$R),COLUMN()-($H1986*12-1))):BA1989)/($H1986*12)+IF($R1994=0,0,SUM(INDEX(1992:1992,1,MAX(COLUMN($R:$R),COLUMN()-(($H1986-$H1987)*12))):BA1994)/(($H1986)*12)))</f>
        <v>-65.940536483852966</v>
      </c>
      <c r="BB1992" s="80" cm="1">
        <f t="array" aca="1" ref="BB1992" ca="1">(SUM(INDEX(1987:1987,1,MAX(COLUMN($R:$R),COLUMN()-($H1986*12-1))):BB1989)/($H1986*12)+IF($R1994=0,0,SUM(INDEX(1992:1992,1,MAX(COLUMN($R:$R),COLUMN()-(($H1986-$H1987)*12))):BB1994)/(($H1986)*12)))</f>
        <v>-68.149792102905565</v>
      </c>
      <c r="BC1992" s="80" cm="1">
        <f t="array" aca="1" ref="BC1992" ca="1">(SUM(INDEX(1987:1987,1,MAX(COLUMN($R:$R),COLUMN()-($H1986*12-1))):BC1989)/($H1986*12)+IF($R1994=0,0,SUM(INDEX(1992:1992,1,MAX(COLUMN($R:$R),COLUMN()-(($H1986-$H1987)*12))):BC1994)/(($H1986)*12)))</f>
        <v>-70.367115794321748</v>
      </c>
      <c r="BD1992" s="80" cm="1">
        <f t="array" aca="1" ref="BD1992" ca="1">(SUM(INDEX(1987:1987,1,MAX(COLUMN($R:$R),COLUMN()-($H1986*12-1))):BD1989)/($H1986*12)+IF($R1994=0,0,SUM(INDEX(1992:1992,1,MAX(COLUMN($R:$R),COLUMN()-(($H1986-$H1987)*12))):BD1994)/(($H1986)*12)))</f>
        <v>-72.592146390885176</v>
      </c>
      <c r="BE1992" s="80" cm="1">
        <f t="array" aca="1" ref="BE1992" ca="1">(SUM(INDEX(1987:1987,1,MAX(COLUMN($R:$R),COLUMN()-($H1986*12-1))):BE1989)/($H1986*12)+IF($R1994=0,0,SUM(INDEX(1992:1992,1,MAX(COLUMN($R:$R),COLUMN()-(($H1986-$H1987)*12))):BE1994)/(($H1986)*12)))</f>
        <v>-74.824508164677411</v>
      </c>
      <c r="BF1992" s="80" cm="1">
        <f t="array" aca="1" ref="BF1992" ca="1">(SUM(INDEX(1987:1987,1,MAX(COLUMN($R:$R),COLUMN()-($H1986*12-1))):BF1989)/($H1986*12)+IF($R1994=0,0,SUM(INDEX(1992:1992,1,MAX(COLUMN($R:$R),COLUMN()-(($H1986-$H1987)*12))):BF1994)/(($H1986)*12)))</f>
        <v>-77.063810437248719</v>
      </c>
      <c r="BG1992" s="80" cm="1">
        <f t="array" aca="1" ref="BG1992" ca="1">(SUM(INDEX(1987:1987,1,MAX(COLUMN($R:$R),COLUMN()-($H1986*12-1))):BG1989)/($H1986*12)+IF($R1994=0,0,SUM(INDEX(1992:1992,1,MAX(COLUMN($R:$R),COLUMN()-(($H1986-$H1987)*12))):BG1994)/(($H1986)*12)))</f>
        <v>-79.309647180757125</v>
      </c>
      <c r="BH1992" s="80" cm="1">
        <f t="array" aca="1" ref="BH1992" ca="1">(SUM(INDEX(1987:1987,1,MAX(COLUMN($R:$R),COLUMN()-($H1986*12-1))):BH1989)/($H1986*12)+IF($R1994=0,0,SUM(INDEX(1992:1992,1,MAX(COLUMN($R:$R),COLUMN()-(($H1986-$H1987)*12))):BH1994)/(($H1986)*12)))</f>
        <v>-81.561596609881761</v>
      </c>
      <c r="BI1992" s="80" cm="1">
        <f t="array" aca="1" ref="BI1992" ca="1">(SUM(INDEX(1987:1987,1,MAX(COLUMN($R:$R),COLUMN()-($H1986*12-1))):BI1989)/($H1986*12)+IF($R1994=0,0,SUM(INDEX(1992:1992,1,MAX(COLUMN($R:$R),COLUMN()-(($H1986-$H1987)*12))):BI1994)/(($H1986)*12)))</f>
        <v>-83.819220764312149</v>
      </c>
      <c r="BJ1992" s="80" cm="1">
        <f t="array" aca="1" ref="BJ1992" ca="1">(SUM(INDEX(1987:1987,1,MAX(COLUMN($R:$R),COLUMN()-($H1986*12-1))):BJ1989)/($H1986*12)+IF($R1994=0,0,SUM(INDEX(1992:1992,1,MAX(COLUMN($R:$R),COLUMN()-(($H1986-$H1987)*12))):BJ1994)/(($H1986)*12)))</f>
        <v>-86.082065081611304</v>
      </c>
      <c r="BK1992" s="80" cm="1">
        <f t="array" aca="1" ref="BK1992" ca="1">(SUM(INDEX(1987:1987,1,MAX(COLUMN($R:$R),COLUMN()-($H1986*12-1))):BK1989)/($H1986*12)+IF($R1994=0,0,SUM(INDEX(1992:1992,1,MAX(COLUMN($R:$R),COLUMN()-(($H1986-$H1987)*12))):BK1994)/(($H1986)*12)))</f>
        <v>-88.34965796024639</v>
      </c>
      <c r="BL1992" s="80" cm="1">
        <f t="array" aca="1" ref="BL1992" ca="1">(SUM(INDEX(1987:1987,1,MAX(COLUMN($R:$R),COLUMN()-($H1986*12-1))):BL1989)/($H1986*12)+IF($R1994=0,0,SUM(INDEX(1992:1992,1,MAX(COLUMN($R:$R),COLUMN()-(($H1986-$H1987)*12))):BL1994)/(($H1986)*12)))</f>
        <v>-90.621510312575992</v>
      </c>
      <c r="BM1992" s="80" cm="1">
        <f t="array" aca="1" ref="BM1992" ca="1">(SUM(INDEX(1987:1987,1,MAX(COLUMN($R:$R),COLUMN()-($H1986*12-1))):BM1989)/($H1986*12)+IF($R1994=0,0,SUM(INDEX(1992:1992,1,MAX(COLUMN($R:$R),COLUMN()-(($H1986-$H1987)*12))):BM1994)/(($H1986)*12)))</f>
        <v>-92.897115107579538</v>
      </c>
      <c r="BN1992" s="80" cm="1">
        <f t="array" aca="1" ref="BN1992" ca="1">(SUM(INDEX(1987:1987,1,MAX(COLUMN($R:$R),COLUMN()-($H1986*12-1))):BN1989)/($H1986*12)+IF($R1994=0,0,SUM(INDEX(1992:1992,1,MAX(COLUMN($R:$R),COLUMN()-(($H1986-$H1987)*12))):BN1994)/(($H1986)*12)))</f>
        <v>-95.175946903109136</v>
      </c>
      <c r="BO1992" s="80" cm="1">
        <f t="array" aca="1" ref="BO1992" ca="1">(SUM(INDEX(1987:1987,1,MAX(COLUMN($R:$R),COLUMN()-($H1986*12-1))):BO1989)/($H1986*12)+IF($R1994=0,0,SUM(INDEX(1992:1992,1,MAX(COLUMN($R:$R),COLUMN()-(($H1986-$H1987)*12))):BO1994)/(($H1986)*12)))</f>
        <v>-97.457461367440288</v>
      </c>
      <c r="BP1992" s="80" cm="1">
        <f t="array" aca="1" ref="BP1992" ca="1">(SUM(INDEX(1987:1987,1,MAX(COLUMN($R:$R),COLUMN()-($H1986*12-1))):BP1989)/($H1986*12)+IF($R1994=0,0,SUM(INDEX(1992:1992,1,MAX(COLUMN($R:$R),COLUMN()-(($H1986-$H1987)*12))):BP1994)/(($H1986)*12)))</f>
        <v>-99.769822167083532</v>
      </c>
      <c r="BQ1992" s="80" cm="1">
        <f t="array" aca="1" ref="BQ1992" ca="1">(SUM(INDEX(1987:1987,1,MAX(COLUMN($R:$R),COLUMN()-($H1986*12-1))):BQ1989)/($H1986*12)+IF($R1994=0,0,SUM(INDEX(1992:1992,1,MAX(COLUMN($R:$R),COLUMN()-(($H1986-$H1987)*12))):BQ1994)/(($H1986)*12)))</f>
        <v>-102.08558480268094</v>
      </c>
      <c r="BR1992" s="80" cm="1">
        <f t="array" aca="1" ref="BR1992" ca="1">(SUM(INDEX(1987:1987,1,MAX(COLUMN($R:$R),COLUMN()-($H1986*12-1))):BR1989)/($H1986*12)+IF($R1994=0,0,SUM(INDEX(1992:1992,1,MAX(COLUMN($R:$R),COLUMN()-(($H1986-$H1987)*12))):BR1994)/(($H1986)*12)))</f>
        <v>-104.40462119381877</v>
      </c>
      <c r="BS1992" s="80" cm="1">
        <f t="array" aca="1" ref="BS1992" ca="1">(SUM(INDEX(1987:1987,1,MAX(COLUMN($R:$R),COLUMN()-($H1986*12-1))):BS1989)/($H1986*12)+IF($R1994=0,0,SUM(INDEX(1992:1992,1,MAX(COLUMN($R:$R),COLUMN()-(($H1986-$H1987)*12))):BS1994)/(($H1986)*12)))</f>
        <v>-106.72680507473849</v>
      </c>
      <c r="BT1992" s="80" cm="1">
        <f t="array" aca="1" ref="BT1992" ca="1">(SUM(INDEX(1987:1987,1,MAX(COLUMN($R:$R),COLUMN()-($H1986*12-1))):BT1989)/($H1986*12)+IF($R1994=0,0,SUM(INDEX(1992:1992,1,MAX(COLUMN($R:$R),COLUMN()-(($H1986-$H1987)*12))):BT1994)/(($H1986)*12)))</f>
        <v>-109.0520122135535</v>
      </c>
      <c r="BU1992" s="80" cm="1">
        <f t="array" aca="1" ref="BU1992" ca="1">(SUM(INDEX(1987:1987,1,MAX(COLUMN($R:$R),COLUMN()-($H1986*12-1))):BU1989)/($H1986*12)+IF($R1994=0,0,SUM(INDEX(1992:1992,1,MAX(COLUMN($R:$R),COLUMN()-(($H1986-$H1987)*12))):BU1994)/(($H1986)*12)))</f>
        <v>-111.38012064042496</v>
      </c>
      <c r="BV1992" s="80" cm="1">
        <f t="array" aca="1" ref="BV1992" ca="1">(SUM(INDEX(1987:1987,1,MAX(COLUMN($R:$R),COLUMN()-($H1986*12-1))):BV1989)/($H1986*12)+IF($R1994=0,0,SUM(INDEX(1992:1992,1,MAX(COLUMN($R:$R),COLUMN()-(($H1986-$H1987)*12))):BV1994)/(($H1986)*12)))</f>
        <v>-113.71101088497218</v>
      </c>
      <c r="BW1992" s="80" cm="1">
        <f t="array" aca="1" ref="BW1992" ca="1">(SUM(INDEX(1987:1987,1,MAX(COLUMN($R:$R),COLUMN()-($H1986*12-1))):BW1989)/($H1986*12)+IF($R1994=0,0,SUM(INDEX(1992:1992,1,MAX(COLUMN($R:$R),COLUMN()-(($H1986-$H1987)*12))):BW1994)/(($H1986)*12)))</f>
        <v>-116.04456622320018</v>
      </c>
      <c r="BX1992" s="80" cm="1">
        <f t="array" aca="1" ref="BX1992" ca="1">(SUM(INDEX(1987:1987,1,MAX(COLUMN($R:$R),COLUMN()-($H1986*12-1))):BX1989)/($H1986*12)+IF($R1994=0,0,SUM(INDEX(1992:1992,1,MAX(COLUMN($R:$R),COLUMN()-(($H1986-$H1987)*12))):BX1994)/(($H1986)*12)))</f>
        <v>-118.38067293423522</v>
      </c>
      <c r="BY1992" s="80" cm="1">
        <f t="array" aca="1" ref="BY1992" ca="1">(SUM(INDEX(1987:1987,1,MAX(COLUMN($R:$R),COLUMN()-($H1986*12-1))):BY1989)/($H1986*12)+IF($R1994=0,0,SUM(INDEX(1992:1992,1,MAX(COLUMN($R:$R),COLUMN()-(($H1986-$H1987)*12))):BY1994)/(($H1986)*12)))</f>
        <v>-120.71922056716575</v>
      </c>
      <c r="BZ1992" s="80" cm="1">
        <f t="array" aca="1" ref="BZ1992" ca="1">(SUM(INDEX(1987:1987,1,MAX(COLUMN($R:$R),COLUMN()-($H1986*12-1))):BZ1989)/($H1986*12)+IF($R1994=0,0,SUM(INDEX(1992:1992,1,MAX(COLUMN($R:$R),COLUMN()-(($H1986-$H1987)*12))):BZ1994)/(($H1986)*12)))</f>
        <v>-123.06010221829536</v>
      </c>
      <c r="CA1992" s="80" cm="1">
        <f t="array" aca="1" ref="CA1992" ca="1">(SUM(INDEX(1987:1987,1,MAX(COLUMN($R:$R),COLUMN()-($H1986*12-1))):CA1989)/($H1986*12)+IF($R1994=0,0,SUM(INDEX(1992:1992,1,MAX(COLUMN($R:$R),COLUMN()-(($H1986-$H1987)*12))):CA1994)/(($H1986)*12)))</f>
        <v>-123.99078544059009</v>
      </c>
      <c r="CB1992" s="80" cm="1">
        <f t="array" aca="1" ref="CB1992" ca="1">(SUM(INDEX(1987:1987,1,MAX(COLUMN($R:$R),COLUMN()-($H1986*12-1))):CB1989)/($H1986*12)+IF($R1994=0,0,SUM(INDEX(1992:1992,1,MAX(COLUMN($R:$R),COLUMN()-(($H1986-$H1987)*12))):CB1994)/(($H1986)*12)))</f>
        <v>-124.8996611973065</v>
      </c>
      <c r="CC1992" s="80" cm="1">
        <f t="array" aca="1" ref="CC1992" ca="1">(SUM(INDEX(1987:1987,1,MAX(COLUMN($R:$R),COLUMN()-($H1986*12-1))):CC1989)/($H1986*12)+IF($R1994=0,0,SUM(INDEX(1992:1992,1,MAX(COLUMN($R:$R),COLUMN()-(($H1986-$H1987)*12))):CC1994)/(($H1986)*12)))</f>
        <v>-125.78622924487297</v>
      </c>
      <c r="CD1992" s="80" cm="1">
        <f t="array" aca="1" ref="CD1992" ca="1">(SUM(INDEX(1987:1987,1,MAX(COLUMN($R:$R),COLUMN()-($H1986*12-1))):CD1989)/($H1986*12)+IF($R1994=0,0,SUM(INDEX(1992:1992,1,MAX(COLUMN($R:$R),COLUMN()-(($H1986-$H1987)*12))):CD1994)/(($H1986)*12)))</f>
        <v>-126.64998722928306</v>
      </c>
      <c r="CE1992" s="80" cm="1">
        <f t="array" aca="1" ref="CE1992" ca="1">(SUM(INDEX(1987:1987,1,MAX(COLUMN($R:$R),COLUMN()-($H1986*12-1))):CE1989)/($H1986*12)+IF($R1994=0,0,SUM(INDEX(1992:1992,1,MAX(COLUMN($R:$R),COLUMN()-(($H1986-$H1987)*12))):CE1994)/(($H1986)*12)))</f>
        <v>-127.49043090372433</v>
      </c>
      <c r="CF1992" s="80" cm="1">
        <f t="array" aca="1" ref="CF1992" ca="1">(SUM(INDEX(1987:1987,1,MAX(COLUMN($R:$R),COLUMN()-($H1986*12-1))):CF1989)/($H1986*12)+IF($R1994=0,0,SUM(INDEX(1992:1992,1,MAX(COLUMN($R:$R),COLUMN()-(($H1986-$H1987)*12))):CF1994)/(($H1986)*12)))</f>
        <v>-128.30705435665598</v>
      </c>
      <c r="CG1992" s="80" cm="1">
        <f t="array" aca="1" ref="CG1992" ca="1">(SUM(INDEX(1987:1987,1,MAX(COLUMN($R:$R),COLUMN()-($H1986*12-1))):CG1989)/($H1986*12)+IF($R1994=0,0,SUM(INDEX(1992:1992,1,MAX(COLUMN($R:$R),COLUMN()-(($H1986-$H1987)*12))):CG1994)/(($H1986)*12)))</f>
        <v>-129.09935025066909</v>
      </c>
      <c r="CH1992" s="80" cm="1">
        <f t="array" aca="1" ref="CH1992" ca="1">(SUM(INDEX(1987:1987,1,MAX(COLUMN($R:$R),COLUMN()-($H1986*12-1))):CH1989)/($H1986*12)+IF($R1994=0,0,SUM(INDEX(1992:1992,1,MAX(COLUMN($R:$R),COLUMN()-(($H1986-$H1987)*12))):CH1994)/(($H1986)*12)))</f>
        <v>-129.86681007247176</v>
      </c>
      <c r="CI1992" s="80" cm="1">
        <f t="array" aca="1" ref="CI1992" ca="1">(SUM(INDEX(1987:1987,1,MAX(COLUMN($R:$R),COLUMN()-($H1986*12-1))):CI1989)/($H1986*12)+IF($R1994=0,0,SUM(INDEX(1992:1992,1,MAX(COLUMN($R:$R),COLUMN()-(($H1986-$H1987)*12))):CI1994)/(($H1986)*12)))</f>
        <v>-130.60892439435074</v>
      </c>
      <c r="CJ1992" s="80" cm="1">
        <f t="array" aca="1" ref="CJ1992" ca="1">(SUM(INDEX(1987:1987,1,MAX(COLUMN($R:$R),COLUMN()-($H1986*12-1))):CJ1989)/($H1986*12)+IF($R1994=0,0,SUM(INDEX(1992:1992,1,MAX(COLUMN($R:$R),COLUMN()-(($H1986-$H1987)*12))):CJ1994)/(($H1986)*12)))</f>
        <v>-131.32518314747114</v>
      </c>
      <c r="CK1992" s="80" cm="1">
        <f t="array" aca="1" ref="CK1992" ca="1">(SUM(INDEX(1987:1987,1,MAX(COLUMN($R:$R),COLUMN()-($H1986*12-1))):CK1989)/($H1986*12)+IF($R1994=0,0,SUM(INDEX(1992:1992,1,MAX(COLUMN($R:$R),COLUMN()-(($H1986-$H1987)*12))):CK1994)/(($H1986)*12)))</f>
        <v>-132.01507590738464</v>
      </c>
      <c r="CL1992" s="80" cm="1">
        <f t="array" aca="1" ref="CL1992" ca="1">(SUM(INDEX(1987:1987,1,MAX(COLUMN($R:$R),COLUMN()-($H1986*12-1))):CL1989)/($H1986*12)+IF($R1994=0,0,SUM(INDEX(1992:1992,1,MAX(COLUMN($R:$R),COLUMN()-(($H1986-$H1987)*12))):CL1994)/(($H1986)*12)))</f>
        <v>-132.67809219212708</v>
      </c>
      <c r="CN1992" s="80"/>
      <c r="CO1992" s="80" t="e" cm="1">
        <f t="array" aca="1" ref="CO1992" ca="1">(SUM(INDEX(1987:1987,1,MAX(COLUMN($CN:$CN),COLUMN()-($H1986*4-1))):CO1989)/($H1986*4)-IF($CN1994=0,0,SUM(INDEX(1992:1992,1,MAX(COLUMN($CN:$CN),COLUMN()-(($H1986-$H1987)*4))):CO1994)/(($H1986)*4)))</f>
        <v>#N/A</v>
      </c>
      <c r="CP1992" s="80" t="e" cm="1">
        <f t="array" aca="1" ref="CP1992" ca="1">(SUM(INDEX(1987:1987,1,MAX(COLUMN($CN:$CN),COLUMN()-($H1986*4-1))):CP1989)/($H1986*4)-IF($CN1994=0,0,SUM(INDEX(1992:1992,1,MAX(COLUMN($CN:$CN),COLUMN()-(($H1986-$H1987)*4))):CP1994)/(($H1986)*4)))</f>
        <v>#N/A</v>
      </c>
      <c r="CQ1992" s="80" t="e" cm="1">
        <f t="array" aca="1" ref="CQ1992" ca="1">(SUM(INDEX(1987:1987,1,MAX(COLUMN($CN:$CN),COLUMN()-($H1986*4-1))):CQ1989)/($H1986*4)-IF($CN1994=0,0,SUM(INDEX(1992:1992,1,MAX(COLUMN($CN:$CN),COLUMN()-(($H1986-$H1987)*4))):CQ1994)/(($H1986)*4)))</f>
        <v>#N/A</v>
      </c>
      <c r="CR1992" s="80" t="e" cm="1">
        <f t="array" aca="1" ref="CR1992" ca="1">(SUM(INDEX(1987:1987,1,MAX(COLUMN($CN:$CN),COLUMN()-($H1986*4-1))):CR1989)/($H1986*4)-IF($CN1994=0,0,SUM(INDEX(1992:1992,1,MAX(COLUMN($CN:$CN),COLUMN()-(($H1986-$H1987)*4))):CR1994)/(($H1986)*4)))</f>
        <v>#N/A</v>
      </c>
      <c r="CS1992" s="80" t="e" cm="1">
        <f t="array" aca="1" ref="CS1992" ca="1">(SUM(INDEX(1987:1987,1,MAX(COLUMN($CN:$CN),COLUMN()-($H1986*4-1))):CS1989)/($H1986*4)-IF($CN1994=0,0,SUM(INDEX(1992:1992,1,MAX(COLUMN($CN:$CN),COLUMN()-(($H1986-$H1987)*4))):CS1994)/(($H1986)*4)))</f>
        <v>#N/A</v>
      </c>
      <c r="CT1992" s="80" t="e" cm="1">
        <f t="array" aca="1" ref="CT1992" ca="1">(SUM(INDEX(1987:1987,1,MAX(COLUMN($CN:$CN),COLUMN()-($H1986*4-1))):CT1989)/($H1986*4)-IF($CN1994=0,0,SUM(INDEX(1992:1992,1,MAX(COLUMN($CN:$CN),COLUMN()-(($H1986-$H1987)*4))):CT1994)/(($H1986)*4)))</f>
        <v>#N/A</v>
      </c>
      <c r="CU1992" s="80" t="e" cm="1">
        <f t="array" aca="1" ref="CU1992" ca="1">(SUM(INDEX(1987:1987,1,MAX(COLUMN($CN:$CN),COLUMN()-($H1986*4-1))):CU1989)/($H1986*4)-IF($CN1994=0,0,SUM(INDEX(1992:1992,1,MAX(COLUMN($CN:$CN),COLUMN()-(($H1986-$H1987)*4))):CU1994)/(($H1986)*4)))</f>
        <v>#N/A</v>
      </c>
      <c r="CV1992" s="80" t="e" cm="1">
        <f t="array" aca="1" ref="CV1992" ca="1">(SUM(INDEX(1987:1987,1,MAX(COLUMN($CN:$CN),COLUMN()-($H1986*4-1))):CV1989)/($H1986*4)-IF($CN1994=0,0,SUM(INDEX(1992:1992,1,MAX(COLUMN($CN:$CN),COLUMN()-(($H1986-$H1987)*4))):CV1994)/(($H1986)*4)))</f>
        <v>#N/A</v>
      </c>
      <c r="CW1992" s="80" t="e" cm="1">
        <f t="array" aca="1" ref="CW1992" ca="1">(SUM(INDEX(1987:1987,1,MAX(COLUMN($CN:$CN),COLUMN()-($H1986*4-1))):CW1989)/($H1986*4)-IF($CN1994=0,0,SUM(INDEX(1992:1992,1,MAX(COLUMN($CN:$CN),COLUMN()-(($H1986-$H1987)*4))):CW1994)/(($H1986)*4)))</f>
        <v>#N/A</v>
      </c>
      <c r="CX1992" s="80" t="e" cm="1">
        <f t="array" aca="1" ref="CX1992" ca="1">(SUM(INDEX(1987:1987,1,MAX(COLUMN($CN:$CN),COLUMN()-($H1986*4-1))):CX1989)/($H1986*4)-IF($CN1994=0,0,SUM(INDEX(1992:1992,1,MAX(COLUMN($CN:$CN),COLUMN()-(($H1986-$H1987)*4))):CX1994)/(($H1986)*4)))</f>
        <v>#N/A</v>
      </c>
      <c r="CY1992" s="80" t="e" cm="1">
        <f t="array" aca="1" ref="CY1992" ca="1">(SUM(INDEX(1987:1987,1,MAX(COLUMN($CN:$CN),COLUMN()-($H1986*4-1))):CY1989)/($H1986*4)-IF($CN1994=0,0,SUM(INDEX(1992:1992,1,MAX(COLUMN($CN:$CN),COLUMN()-(($H1986-$H1987)*4))):CY1994)/(($H1986)*4)))</f>
        <v>#N/A</v>
      </c>
      <c r="CZ1992" s="80" t="e" cm="1">
        <f t="array" aca="1" ref="CZ1992" ca="1">(SUM(INDEX(1987:1987,1,MAX(COLUMN($CN:$CN),COLUMN()-($H1986*4-1))):CZ1989)/($H1986*4)-IF($CN1994=0,0,SUM(INDEX(1992:1992,1,MAX(COLUMN($CN:$CN),COLUMN()-(($H1986-$H1987)*4))):CZ1994)/(($H1986)*4)))</f>
        <v>#N/A</v>
      </c>
      <c r="DA1992" s="80" t="e" cm="1">
        <f t="array" aca="1" ref="DA1992" ca="1">(SUM(INDEX(1987:1987,1,MAX(COLUMN($CN:$CN),COLUMN()-($H1986*4-1))):DA1989)/($H1986*4)-IF($CN1994=0,0,SUM(INDEX(1992:1992,1,MAX(COLUMN($CN:$CN),COLUMN()-(($H1986-$H1987)*4))):DA1994)/(($H1986)*4)))</f>
        <v>#N/A</v>
      </c>
      <c r="DB1992" s="80" t="e" cm="1">
        <f t="array" aca="1" ref="DB1992" ca="1">(SUM(INDEX(1987:1987,1,MAX(COLUMN($CN:$CN),COLUMN()-($H1986*4-1))):DB1989)/($H1986*4)-IF($CN1994=0,0,SUM(INDEX(1992:1992,1,MAX(COLUMN($CN:$CN),COLUMN()-(($H1986-$H1987)*4))):DB1994)/(($H1986)*4)))</f>
        <v>#N/A</v>
      </c>
      <c r="DC1992" s="80" t="e" cm="1">
        <f t="array" aca="1" ref="DC1992" ca="1">(SUM(INDEX(1987:1987,1,MAX(COLUMN($CN:$CN),COLUMN()-($H1986*4-1))):DC1989)/($H1986*4)-IF($CN1994=0,0,SUM(INDEX(1992:1992,1,MAX(COLUMN($CN:$CN),COLUMN()-(($H1986-$H1987)*4))):DC1994)/(($H1986)*4)))</f>
        <v>#N/A</v>
      </c>
      <c r="DD1992" s="80" t="e" cm="1">
        <f t="array" aca="1" ref="DD1992" ca="1">(SUM(INDEX(1987:1987,1,MAX(COLUMN($CN:$CN),COLUMN()-($H1986*4-1))):DD1989)/($H1986*4)-IF($CN1994=0,0,SUM(INDEX(1992:1992,1,MAX(COLUMN($CN:$CN),COLUMN()-(($H1986-$H1987)*4))):DD1994)/(($H1986)*4)))</f>
        <v>#N/A</v>
      </c>
      <c r="DE1992" s="80" t="e" cm="1">
        <f t="array" aca="1" ref="DE1992" ca="1">(SUM(INDEX(1987:1987,1,MAX(COLUMN($CN:$CN),COLUMN()-($H1986*4-1))):DE1989)/($H1986*4)-IF($CN1994=0,0,SUM(INDEX(1992:1992,1,MAX(COLUMN($CN:$CN),COLUMN()-(($H1986-$H1987)*4))):DE1994)/(($H1986)*4)))</f>
        <v>#N/A</v>
      </c>
      <c r="DF1992" s="80" t="e" cm="1">
        <f t="array" aca="1" ref="DF1992" ca="1">(SUM(INDEX(1987:1987,1,MAX(COLUMN($CN:$CN),COLUMN()-($H1986*4-1))):DF1989)/($H1986*4)-IF($CN1994=0,0,SUM(INDEX(1992:1992,1,MAX(COLUMN($CN:$CN),COLUMN()-(($H1986-$H1987)*4))):DF1994)/(($H1986)*4)))</f>
        <v>#N/A</v>
      </c>
      <c r="DG1992" s="80" t="e" cm="1">
        <f t="array" aca="1" ref="DG1992" ca="1">(SUM(INDEX(1987:1987,1,MAX(COLUMN($CN:$CN),COLUMN()-($H1986*4-1))):DG1989)/($H1986*4)-IF($CN1994=0,0,SUM(INDEX(1992:1992,1,MAX(COLUMN($CN:$CN),COLUMN()-(($H1986-$H1987)*4))):DG1994)/(($H1986)*4)))</f>
        <v>#N/A</v>
      </c>
      <c r="DH1992" s="80" t="e" cm="1">
        <f t="array" aca="1" ref="DH1992" ca="1">(SUM(INDEX(1987:1987,1,MAX(COLUMN($CN:$CN),COLUMN()-($H1986*4-1))):DH1989)/($H1986*4)-IF($CN1994=0,0,SUM(INDEX(1992:1992,1,MAX(COLUMN($CN:$CN),COLUMN()-(($H1986-$H1987)*4))):DH1994)/(($H1986)*4)))</f>
        <v>#N/A</v>
      </c>
      <c r="DI1992" s="80" t="e" cm="1">
        <f t="array" aca="1" ref="DI1992" ca="1">(SUM(INDEX(1987:1987,1,MAX(COLUMN($CN:$CN),COLUMN()-($H1986*4-1))):DI1989)/($H1986*4)-IF($CN1994=0,0,SUM(INDEX(1992:1992,1,MAX(COLUMN($CN:$CN),COLUMN()-(($H1986-$H1987)*4))):DI1994)/(($H1986)*4)))</f>
        <v>#N/A</v>
      </c>
      <c r="DJ1992" s="80" t="e" cm="1">
        <f t="array" aca="1" ref="DJ1992" ca="1">(SUM(INDEX(1987:1987,1,MAX(COLUMN($CN:$CN),COLUMN()-($H1986*4-1))):DJ1989)/($H1986*4)-IF($CN1994=0,0,SUM(INDEX(1992:1992,1,MAX(COLUMN($CN:$CN),COLUMN()-(($H1986-$H1987)*4))):DJ1994)/(($H1986)*4)))</f>
        <v>#N/A</v>
      </c>
      <c r="DK1992" s="80" t="e" cm="1">
        <f t="array" aca="1" ref="DK1992" ca="1">(SUM(INDEX(1987:1987,1,MAX(COLUMN($CN:$CN),COLUMN()-($H1986*4-1))):DK1989)/($H1986*4)-IF($CN1994=0,0,SUM(INDEX(1992:1992,1,MAX(COLUMN($CN:$CN),COLUMN()-(($H1986-$H1987)*4))):DK1994)/(($H1986)*4)))</f>
        <v>#N/A</v>
      </c>
      <c r="DL1992" s="80" t="e" cm="1">
        <f t="array" aca="1" ref="DL1992" ca="1">(SUM(INDEX(1987:1987,1,MAX(COLUMN($CN:$CN),COLUMN()-($H1986*4-1))):DL1989)/($H1986*4)-IF($CN1994=0,0,SUM(INDEX(1992:1992,1,MAX(COLUMN($CN:$CN),COLUMN()-(($H1986-$H1987)*4))):DL1994)/(($H1986)*4)))</f>
        <v>#N/A</v>
      </c>
    </row>
    <row r="1993" spans="1:116" x14ac:dyDescent="0.4">
      <c r="D1993" t="s">
        <v>424</v>
      </c>
      <c r="E1993" s="8" t="str">
        <f t="shared" si="3423"/>
        <v>1993 FAINT-F</v>
      </c>
      <c r="G1993" s="125"/>
      <c r="J1993" s="62"/>
      <c r="K1993" s="53"/>
      <c r="L1993" s="53"/>
      <c r="M1993" s="53"/>
      <c r="N1993" s="53"/>
      <c r="O1993" s="53"/>
      <c r="P1993" s="53"/>
      <c r="R1993" s="82"/>
      <c r="S1993" s="153"/>
      <c r="T1993" s="153"/>
      <c r="U1993" s="153"/>
      <c r="V1993" s="153"/>
      <c r="W1993" s="153"/>
      <c r="X1993" s="153"/>
      <c r="Y1993" s="153"/>
      <c r="Z1993" s="153"/>
      <c r="AA1993" s="153"/>
      <c r="AB1993" s="153"/>
      <c r="AC1993" s="153"/>
      <c r="AD1993" s="153"/>
      <c r="AE1993" s="153"/>
      <c r="AF1993" s="153"/>
      <c r="AG1993" s="153"/>
      <c r="AH1993" s="153"/>
      <c r="AI1993" s="153"/>
      <c r="AJ1993" s="153"/>
      <c r="AK1993" s="153"/>
      <c r="AL1993" s="153"/>
      <c r="AM1993" s="153"/>
      <c r="AN1993" s="153"/>
      <c r="AO1993" s="153"/>
      <c r="AP1993" s="153"/>
      <c r="AQ1993" s="153"/>
      <c r="AR1993" s="153"/>
      <c r="AS1993" s="153"/>
      <c r="AT1993" s="153"/>
      <c r="AU1993" s="153"/>
      <c r="AV1993" s="153"/>
      <c r="AW1993" s="153"/>
      <c r="AX1993" s="153"/>
      <c r="AY1993" s="153"/>
      <c r="AZ1993" s="153"/>
      <c r="BA1993" s="153"/>
      <c r="BB1993" s="153"/>
      <c r="BC1993" s="153"/>
      <c r="BD1993" s="153"/>
      <c r="BE1993" s="153"/>
      <c r="BF1993" s="153"/>
      <c r="BG1993" s="153"/>
      <c r="BH1993" s="153"/>
      <c r="BI1993" s="153"/>
      <c r="BJ1993" s="153"/>
      <c r="BK1993" s="153"/>
      <c r="BL1993" s="153"/>
      <c r="BM1993" s="153"/>
      <c r="BN1993" s="153"/>
      <c r="BO1993" s="153"/>
      <c r="BP1993" s="153"/>
      <c r="BQ1993" s="153"/>
      <c r="BR1993" s="153"/>
      <c r="BS1993" s="153"/>
      <c r="BT1993" s="153"/>
      <c r="BU1993" s="153"/>
      <c r="BV1993" s="153"/>
      <c r="BW1993" s="153"/>
      <c r="BX1993" s="153"/>
      <c r="BY1993" s="153"/>
      <c r="BZ1993" s="153"/>
      <c r="CA1993" s="153"/>
      <c r="CB1993" s="153"/>
      <c r="CC1993" s="153"/>
      <c r="CD1993" s="153"/>
      <c r="CE1993" s="153"/>
      <c r="CF1993" s="153"/>
      <c r="CG1993" s="153"/>
      <c r="CH1993" s="153"/>
      <c r="CI1993" s="153"/>
      <c r="CJ1993" s="153"/>
      <c r="CK1993" s="153"/>
      <c r="CL1993" s="153"/>
      <c r="CN1993" s="62"/>
      <c r="CO1993" s="153"/>
      <c r="CP1993" s="153"/>
      <c r="CQ1993" s="153"/>
      <c r="CR1993" s="153"/>
      <c r="CS1993" s="153"/>
      <c r="CT1993" s="153"/>
      <c r="CU1993" s="153"/>
      <c r="CV1993" s="153"/>
      <c r="CW1993" s="153"/>
      <c r="CX1993" s="153"/>
      <c r="CY1993" s="153"/>
      <c r="CZ1993" s="153"/>
      <c r="DA1993" s="153"/>
      <c r="DB1993" s="153"/>
      <c r="DC1993" s="153"/>
      <c r="DD1993" s="153"/>
      <c r="DE1993" s="153"/>
      <c r="DF1993" s="153"/>
      <c r="DG1993" s="153"/>
      <c r="DH1993" s="153"/>
      <c r="DI1993" s="153"/>
      <c r="DJ1993" s="153"/>
      <c r="DK1993" s="153"/>
      <c r="DL1993" s="153"/>
    </row>
    <row r="1994" spans="1:116" x14ac:dyDescent="0.4">
      <c r="B1994" t="str">
        <f>E1994</f>
        <v>1994 FAINT-F</v>
      </c>
      <c r="D1994" t="s">
        <v>424</v>
      </c>
      <c r="E1994" s="8" t="str">
        <f t="shared" si="3423"/>
        <v>1994 FAINT-F</v>
      </c>
      <c r="G1994" s="125" t="s">
        <v>219</v>
      </c>
      <c r="J1994" s="74">
        <v>100</v>
      </c>
      <c r="K1994" s="53"/>
      <c r="L1994" s="53"/>
      <c r="M1994" s="53"/>
      <c r="N1994" s="53"/>
      <c r="O1994" s="53"/>
      <c r="P1994" s="53"/>
      <c r="R1994" s="82">
        <f>-$J1994</f>
        <v>-100</v>
      </c>
      <c r="S1994" s="153"/>
      <c r="T1994" s="153"/>
      <c r="U1994" s="153"/>
      <c r="V1994" s="153"/>
      <c r="W1994" s="153"/>
      <c r="X1994" s="153"/>
      <c r="Y1994" s="153"/>
      <c r="Z1994" s="153"/>
      <c r="AA1994" s="153"/>
      <c r="AB1994" s="153"/>
      <c r="AC1994" s="153"/>
      <c r="AD1994" s="153"/>
      <c r="AE1994" s="153"/>
      <c r="AF1994" s="153"/>
      <c r="AG1994" s="153"/>
      <c r="AH1994" s="153"/>
      <c r="AI1994" s="153"/>
      <c r="AJ1994" s="153"/>
      <c r="AK1994" s="153"/>
      <c r="AL1994" s="153"/>
      <c r="AM1994" s="153"/>
      <c r="AN1994" s="153"/>
      <c r="AO1994" s="153"/>
      <c r="AP1994" s="153"/>
      <c r="AQ1994" s="153"/>
      <c r="AR1994" s="153"/>
      <c r="AS1994" s="153"/>
      <c r="AT1994" s="153"/>
      <c r="AU1994" s="153"/>
      <c r="AV1994" s="153"/>
      <c r="AW1994" s="153"/>
      <c r="AX1994" s="153"/>
      <c r="AY1994" s="153"/>
      <c r="AZ1994" s="153"/>
      <c r="BA1994" s="153"/>
      <c r="BB1994" s="153"/>
      <c r="BC1994" s="153"/>
      <c r="BD1994" s="153"/>
      <c r="BE1994" s="153"/>
      <c r="BF1994" s="153"/>
      <c r="BG1994" s="153"/>
      <c r="BH1994" s="153"/>
      <c r="BI1994" s="153"/>
      <c r="BJ1994" s="153"/>
      <c r="BK1994" s="153"/>
      <c r="BL1994" s="153"/>
      <c r="BM1994" s="153"/>
      <c r="BN1994" s="153"/>
      <c r="BO1994" s="153"/>
      <c r="BP1994" s="153"/>
      <c r="BQ1994" s="153"/>
      <c r="BR1994" s="153"/>
      <c r="BS1994" s="153"/>
      <c r="BT1994" s="153"/>
      <c r="BU1994" s="153"/>
      <c r="BV1994" s="153"/>
      <c r="BW1994" s="153"/>
      <c r="BX1994" s="153"/>
      <c r="BY1994" s="153"/>
      <c r="BZ1994" s="153"/>
      <c r="CA1994" s="153"/>
      <c r="CB1994" s="153"/>
      <c r="CC1994" s="153"/>
      <c r="CD1994" s="153"/>
      <c r="CE1994" s="153"/>
      <c r="CF1994" s="153"/>
      <c r="CG1994" s="153"/>
      <c r="CH1994" s="153"/>
      <c r="CI1994" s="153"/>
      <c r="CJ1994" s="153"/>
      <c r="CK1994" s="153"/>
      <c r="CL1994" s="153"/>
      <c r="CN1994" s="74">
        <f>$J1994</f>
        <v>100</v>
      </c>
      <c r="CO1994" s="153"/>
      <c r="CP1994" s="153"/>
      <c r="CQ1994" s="153"/>
      <c r="CR1994" s="153"/>
      <c r="CS1994" s="153"/>
      <c r="CT1994" s="153"/>
      <c r="CU1994" s="153"/>
      <c r="CV1994" s="153"/>
      <c r="CW1994" s="153"/>
      <c r="CX1994" s="153"/>
      <c r="CY1994" s="153"/>
      <c r="CZ1994" s="153"/>
      <c r="DA1994" s="153"/>
      <c r="DB1994" s="153"/>
      <c r="DC1994" s="153"/>
      <c r="DD1994" s="153"/>
      <c r="DE1994" s="153"/>
      <c r="DF1994" s="153"/>
      <c r="DG1994" s="153"/>
      <c r="DH1994" s="153"/>
      <c r="DI1994" s="153"/>
      <c r="DJ1994" s="153"/>
      <c r="DK1994" s="153"/>
      <c r="DL1994" s="153"/>
    </row>
    <row r="1995" spans="1:116" x14ac:dyDescent="0.4">
      <c r="D1995" t="s">
        <v>424</v>
      </c>
      <c r="E1995" s="8" t="str">
        <f t="shared" si="3423"/>
        <v>1995 FAINT-F</v>
      </c>
      <c r="G1995" s="125"/>
      <c r="S1995" s="72"/>
      <c r="T1995" s="72"/>
      <c r="U1995" s="72"/>
      <c r="V1995" s="72"/>
      <c r="W1995" s="72"/>
      <c r="X1995" s="72"/>
      <c r="Y1995" s="72"/>
      <c r="Z1995" s="72"/>
      <c r="AA1995" s="72"/>
      <c r="AB1995" s="72"/>
      <c r="AC1995" s="72"/>
      <c r="AD1995" s="72"/>
      <c r="AE1995" s="72"/>
      <c r="AF1995" s="72"/>
      <c r="AG1995" s="72"/>
      <c r="AH1995" s="72"/>
      <c r="AI1995" s="72"/>
      <c r="AJ1995" s="72"/>
      <c r="AK1995" s="72"/>
      <c r="AL1995" s="72"/>
      <c r="AM1995" s="72"/>
      <c r="AN1995" s="72"/>
      <c r="AO1995" s="72"/>
      <c r="AP1995" s="72"/>
      <c r="AQ1995" s="72"/>
      <c r="AR1995" s="72"/>
      <c r="AS1995" s="72"/>
      <c r="AT1995" s="72"/>
      <c r="AU1995" s="72"/>
      <c r="AV1995" s="72"/>
      <c r="AW1995" s="72"/>
      <c r="AX1995" s="72"/>
      <c r="AY1995" s="72"/>
      <c r="AZ1995" s="72"/>
      <c r="BA1995" s="72"/>
      <c r="BB1995" s="72"/>
      <c r="BC1995" s="72"/>
      <c r="BD1995" s="72"/>
      <c r="BE1995" s="72"/>
      <c r="BF1995" s="72"/>
      <c r="BG1995" s="72"/>
      <c r="BH1995" s="72"/>
      <c r="BI1995" s="72"/>
      <c r="BJ1995" s="72"/>
      <c r="BK1995" s="72"/>
      <c r="BL1995" s="72"/>
      <c r="BM1995" s="72"/>
      <c r="BN1995" s="72"/>
      <c r="BO1995" s="72"/>
      <c r="BP1995" s="72"/>
      <c r="BQ1995" s="72"/>
      <c r="BR1995" s="72"/>
      <c r="BS1995" s="72"/>
      <c r="BT1995" s="72"/>
      <c r="BU1995" s="72"/>
      <c r="BV1995" s="72"/>
      <c r="BW1995" s="72"/>
      <c r="BX1995" s="72"/>
      <c r="BY1995" s="72"/>
      <c r="BZ1995" s="72"/>
      <c r="CA1995" s="72"/>
      <c r="CB1995" s="72"/>
      <c r="CC1995" s="72"/>
      <c r="CD1995" s="72"/>
      <c r="CE1995" s="72"/>
      <c r="CF1995" s="72"/>
      <c r="CG1995" s="72"/>
      <c r="CH1995" s="72"/>
      <c r="CI1995" s="72"/>
      <c r="CJ1995" s="72"/>
      <c r="CK1995" s="72"/>
      <c r="CL1995" s="72"/>
      <c r="CO1995" s="72"/>
      <c r="CP1995" s="72"/>
      <c r="CQ1995" s="72"/>
      <c r="CR1995" s="72"/>
      <c r="CS1995" s="72"/>
      <c r="CT1995" s="72"/>
      <c r="CU1995" s="72"/>
      <c r="CV1995" s="72"/>
      <c r="CW1995" s="72"/>
      <c r="CX1995" s="72"/>
      <c r="CY1995" s="72"/>
      <c r="CZ1995" s="72"/>
      <c r="DA1995" s="72"/>
      <c r="DB1995" s="72"/>
      <c r="DC1995" s="72"/>
      <c r="DD1995" s="72"/>
      <c r="DE1995" s="72"/>
      <c r="DF1995" s="72"/>
      <c r="DG1995" s="72"/>
      <c r="DH1995" s="72"/>
      <c r="DI1995" s="72"/>
      <c r="DJ1995" s="72"/>
      <c r="DK1995" s="72"/>
      <c r="DL1995" s="72"/>
    </row>
    <row r="1996" spans="1:116" x14ac:dyDescent="0.4">
      <c r="D1996" t="s">
        <v>424</v>
      </c>
      <c r="E1996" s="8" t="str">
        <f t="shared" si="3423"/>
        <v>1996 FAINT-F</v>
      </c>
      <c r="G1996" s="95" t="s">
        <v>205</v>
      </c>
      <c r="H1996" s="12"/>
      <c r="S1996" s="72"/>
      <c r="T1996" s="72"/>
      <c r="U1996" s="72"/>
      <c r="V1996" s="72"/>
      <c r="W1996" s="72"/>
      <c r="X1996" s="72"/>
      <c r="Y1996" s="72"/>
      <c r="Z1996" s="72"/>
      <c r="AA1996" s="72"/>
      <c r="AB1996" s="72"/>
      <c r="AC1996" s="72"/>
      <c r="AD1996" s="72"/>
      <c r="AE1996" s="72"/>
      <c r="AF1996" s="72"/>
      <c r="AG1996" s="72"/>
      <c r="AH1996" s="72"/>
      <c r="AI1996" s="72"/>
      <c r="AJ1996" s="72"/>
      <c r="AK1996" s="72"/>
      <c r="AL1996" s="72"/>
      <c r="AM1996" s="72"/>
      <c r="AN1996" s="72"/>
      <c r="AO1996" s="72"/>
      <c r="AP1996" s="72"/>
      <c r="AQ1996" s="72"/>
      <c r="AR1996" s="72"/>
      <c r="AS1996" s="72"/>
      <c r="AT1996" s="72"/>
      <c r="AU1996" s="72"/>
      <c r="AV1996" s="72"/>
      <c r="AW1996" s="72"/>
      <c r="AX1996" s="72"/>
      <c r="AY1996" s="72"/>
      <c r="AZ1996" s="72"/>
      <c r="BA1996" s="72"/>
      <c r="BB1996" s="72"/>
      <c r="BC1996" s="72"/>
      <c r="BD1996" s="72"/>
      <c r="BE1996" s="72"/>
      <c r="BF1996" s="72"/>
      <c r="BG1996" s="72"/>
      <c r="BH1996" s="72"/>
      <c r="BI1996" s="72"/>
      <c r="BJ1996" s="72"/>
      <c r="BK1996" s="72"/>
      <c r="BL1996" s="72"/>
      <c r="BM1996" s="72"/>
      <c r="BN1996" s="72"/>
      <c r="BO1996" s="72"/>
      <c r="BP1996" s="72"/>
      <c r="BQ1996" s="72"/>
      <c r="BR1996" s="72"/>
      <c r="BS1996" s="72"/>
      <c r="BT1996" s="72"/>
      <c r="BU1996" s="72"/>
      <c r="BV1996" s="72"/>
      <c r="BW1996" s="72"/>
      <c r="BX1996" s="72"/>
      <c r="BY1996" s="72"/>
      <c r="BZ1996" s="72"/>
      <c r="CA1996" s="72"/>
      <c r="CB1996" s="72"/>
      <c r="CC1996" s="72"/>
      <c r="CD1996" s="72"/>
      <c r="CE1996" s="72"/>
      <c r="CF1996" s="72"/>
      <c r="CG1996" s="72"/>
      <c r="CH1996" s="72"/>
      <c r="CI1996" s="72"/>
      <c r="CJ1996" s="72"/>
      <c r="CK1996" s="72"/>
      <c r="CL1996" s="72"/>
      <c r="CO1996" s="72"/>
      <c r="CP1996" s="72"/>
      <c r="CQ1996" s="72"/>
      <c r="CR1996" s="72"/>
      <c r="CS1996" s="72"/>
      <c r="CT1996" s="72"/>
      <c r="CU1996" s="72"/>
      <c r="CV1996" s="72"/>
      <c r="CW1996" s="72"/>
      <c r="CX1996" s="72"/>
      <c r="CY1996" s="72"/>
      <c r="CZ1996" s="72"/>
      <c r="DA1996" s="72"/>
      <c r="DB1996" s="72"/>
      <c r="DC1996" s="72"/>
      <c r="DD1996" s="72"/>
      <c r="DE1996" s="72"/>
      <c r="DF1996" s="72"/>
      <c r="DG1996" s="72"/>
      <c r="DH1996" s="72"/>
      <c r="DI1996" s="72"/>
      <c r="DJ1996" s="72"/>
      <c r="DK1996" s="72"/>
      <c r="DL1996" s="72"/>
    </row>
    <row r="1997" spans="1:116" x14ac:dyDescent="0.4">
      <c r="D1997" t="s">
        <v>424</v>
      </c>
      <c r="E1997" s="8" t="str">
        <f t="shared" ref="E1997:E1999" si="3426">ROW()&amp;" "&amp;D1997</f>
        <v>1997 FAINT-F</v>
      </c>
      <c r="G1997" s="125" t="str">
        <f>"Gross Intangibles - "&amp;SUBSTITUTE(G1984,":","")</f>
        <v>Gross Intangibles - Fixed secondary intangible assets</v>
      </c>
      <c r="J1997" s="80">
        <f>J1994</f>
        <v>100</v>
      </c>
      <c r="K1997" s="53">
        <f t="shared" ref="K1997:P1998" si="3427">SUMIF($4:$4,K$2,1995:1995)</f>
        <v>0</v>
      </c>
      <c r="L1997" s="53">
        <f t="shared" si="3427"/>
        <v>0</v>
      </c>
      <c r="M1997" s="53">
        <f t="shared" si="3427"/>
        <v>0</v>
      </c>
      <c r="N1997" s="53">
        <f t="shared" si="3427"/>
        <v>0</v>
      </c>
      <c r="O1997" s="53">
        <f t="shared" si="3427"/>
        <v>0</v>
      </c>
      <c r="P1997" s="53">
        <f t="shared" si="3427"/>
        <v>0</v>
      </c>
      <c r="R1997" s="24">
        <f>$J1997</f>
        <v>100</v>
      </c>
      <c r="S1997" s="80">
        <f t="shared" ref="S1997:CC1997" si="3428">-S1989+R1997</f>
        <v>183.33333333333331</v>
      </c>
      <c r="T1997" s="80">
        <f t="shared" si="3428"/>
        <v>266.66666666666663</v>
      </c>
      <c r="U1997" s="80">
        <f t="shared" si="3428"/>
        <v>349.99999999999994</v>
      </c>
      <c r="V1997" s="80">
        <f t="shared" si="3428"/>
        <v>433.33333333333326</v>
      </c>
      <c r="W1997" s="80">
        <f t="shared" si="3428"/>
        <v>516.66666666666663</v>
      </c>
      <c r="X1997" s="80">
        <f t="shared" si="3428"/>
        <v>600</v>
      </c>
      <c r="Y1997" s="80">
        <f t="shared" si="3428"/>
        <v>683.33333333333337</v>
      </c>
      <c r="Z1997" s="80">
        <f t="shared" si="3428"/>
        <v>766.66666666666674</v>
      </c>
      <c r="AA1997" s="80">
        <f t="shared" si="3428"/>
        <v>850.00000000000011</v>
      </c>
      <c r="AB1997" s="80">
        <f t="shared" si="3428"/>
        <v>933.33333333333348</v>
      </c>
      <c r="AC1997" s="80">
        <f t="shared" si="3428"/>
        <v>1016.6666666666669</v>
      </c>
      <c r="AD1997" s="80">
        <f t="shared" si="3428"/>
        <v>1100.0000000000002</v>
      </c>
      <c r="AE1997" s="80">
        <f t="shared" si="3428"/>
        <v>1183.3333333333335</v>
      </c>
      <c r="AF1997" s="80">
        <f t="shared" si="3428"/>
        <v>1266.6666666666667</v>
      </c>
      <c r="AG1997" s="80">
        <f t="shared" si="3428"/>
        <v>1350</v>
      </c>
      <c r="AH1997" s="80">
        <f t="shared" si="3428"/>
        <v>1433.3333333333333</v>
      </c>
      <c r="AI1997" s="80">
        <f t="shared" si="3428"/>
        <v>1516.6666666666665</v>
      </c>
      <c r="AJ1997" s="80">
        <f t="shared" si="3428"/>
        <v>1599.9999999999998</v>
      </c>
      <c r="AK1997" s="80">
        <f t="shared" si="3428"/>
        <v>1683.333333333333</v>
      </c>
      <c r="AL1997" s="80">
        <f t="shared" si="3428"/>
        <v>1766.6666666666663</v>
      </c>
      <c r="AM1997" s="80">
        <f t="shared" si="3428"/>
        <v>1849.9999999999995</v>
      </c>
      <c r="AN1997" s="80">
        <f t="shared" si="3428"/>
        <v>1933.3333333333328</v>
      </c>
      <c r="AO1997" s="80">
        <f t="shared" si="3428"/>
        <v>2016.6666666666661</v>
      </c>
      <c r="AP1997" s="80">
        <f t="shared" si="3428"/>
        <v>2099.9999999999995</v>
      </c>
      <c r="AQ1997" s="80">
        <f t="shared" si="3428"/>
        <v>2183.333333333333</v>
      </c>
      <c r="AR1997" s="80">
        <f t="shared" si="3428"/>
        <v>2266.6666666666665</v>
      </c>
      <c r="AS1997" s="80">
        <f t="shared" si="3428"/>
        <v>2350</v>
      </c>
      <c r="AT1997" s="80">
        <f t="shared" si="3428"/>
        <v>2433.3333333333335</v>
      </c>
      <c r="AU1997" s="80">
        <f t="shared" si="3428"/>
        <v>2516.666666666667</v>
      </c>
      <c r="AV1997" s="80">
        <f t="shared" si="3428"/>
        <v>2600.0000000000005</v>
      </c>
      <c r="AW1997" s="80">
        <f t="shared" si="3428"/>
        <v>2683.3333333333339</v>
      </c>
      <c r="AX1997" s="80">
        <f t="shared" si="3428"/>
        <v>2766.6666666666674</v>
      </c>
      <c r="AY1997" s="80">
        <f t="shared" si="3428"/>
        <v>2850.0000000000009</v>
      </c>
      <c r="AZ1997" s="80">
        <f t="shared" si="3428"/>
        <v>2933.3333333333344</v>
      </c>
      <c r="BA1997" s="80">
        <f t="shared" si="3428"/>
        <v>3016.6666666666679</v>
      </c>
      <c r="BB1997" s="80">
        <f t="shared" si="3428"/>
        <v>3100.0000000000014</v>
      </c>
      <c r="BC1997" s="80">
        <f t="shared" si="3428"/>
        <v>3183.3333333333348</v>
      </c>
      <c r="BD1997" s="80">
        <f t="shared" si="3428"/>
        <v>3266.6666666666683</v>
      </c>
      <c r="BE1997" s="80">
        <f t="shared" si="3428"/>
        <v>3350.0000000000018</v>
      </c>
      <c r="BF1997" s="80">
        <f t="shared" si="3428"/>
        <v>3433.3333333333353</v>
      </c>
      <c r="BG1997" s="80">
        <f t="shared" si="3428"/>
        <v>3516.6666666666688</v>
      </c>
      <c r="BH1997" s="80">
        <f t="shared" si="3428"/>
        <v>3600.0000000000023</v>
      </c>
      <c r="BI1997" s="80">
        <f t="shared" si="3428"/>
        <v>3683.3333333333358</v>
      </c>
      <c r="BJ1997" s="80">
        <f t="shared" si="3428"/>
        <v>3766.6666666666692</v>
      </c>
      <c r="BK1997" s="80">
        <f t="shared" si="3428"/>
        <v>3850.0000000000027</v>
      </c>
      <c r="BL1997" s="80">
        <f t="shared" si="3428"/>
        <v>3933.3333333333362</v>
      </c>
      <c r="BM1997" s="80">
        <f t="shared" si="3428"/>
        <v>4016.6666666666697</v>
      </c>
      <c r="BN1997" s="80">
        <f t="shared" si="3428"/>
        <v>4100.0000000000027</v>
      </c>
      <c r="BO1997" s="80">
        <f t="shared" si="3428"/>
        <v>4183.3333333333358</v>
      </c>
      <c r="BP1997" s="80">
        <f t="shared" si="3428"/>
        <v>4266.6666666666688</v>
      </c>
      <c r="BQ1997" s="80">
        <f t="shared" si="3428"/>
        <v>4350.0000000000018</v>
      </c>
      <c r="BR1997" s="80">
        <f t="shared" si="3428"/>
        <v>4433.3333333333348</v>
      </c>
      <c r="BS1997" s="80">
        <f t="shared" si="3428"/>
        <v>4516.6666666666679</v>
      </c>
      <c r="BT1997" s="80">
        <f t="shared" si="3428"/>
        <v>4600.0000000000009</v>
      </c>
      <c r="BU1997" s="80">
        <f t="shared" si="3428"/>
        <v>4683.3333333333339</v>
      </c>
      <c r="BV1997" s="80">
        <f t="shared" si="3428"/>
        <v>4766.666666666667</v>
      </c>
      <c r="BW1997" s="80">
        <f t="shared" si="3428"/>
        <v>4850</v>
      </c>
      <c r="BX1997" s="80">
        <f t="shared" si="3428"/>
        <v>4933.333333333333</v>
      </c>
      <c r="BY1997" s="80">
        <f t="shared" si="3428"/>
        <v>5016.6666666666661</v>
      </c>
      <c r="BZ1997" s="80">
        <f t="shared" si="3428"/>
        <v>5099.9999999999991</v>
      </c>
      <c r="CA1997" s="80">
        <f t="shared" si="3428"/>
        <v>5183.3333333333321</v>
      </c>
      <c r="CB1997" s="80">
        <f t="shared" si="3428"/>
        <v>5266.6666666666652</v>
      </c>
      <c r="CC1997" s="80">
        <f t="shared" si="3428"/>
        <v>5349.9999999999982</v>
      </c>
      <c r="CD1997" s="80">
        <f t="shared" ref="CD1997:CL1997" si="3429">-CD1989+CC1997</f>
        <v>5433.3333333333312</v>
      </c>
      <c r="CE1997" s="80">
        <f t="shared" si="3429"/>
        <v>5516.6666666666642</v>
      </c>
      <c r="CF1997" s="80">
        <f t="shared" si="3429"/>
        <v>5599.9999999999973</v>
      </c>
      <c r="CG1997" s="80">
        <f t="shared" si="3429"/>
        <v>5683.3333333333303</v>
      </c>
      <c r="CH1997" s="80">
        <f t="shared" si="3429"/>
        <v>5766.6666666666633</v>
      </c>
      <c r="CI1997" s="80">
        <f t="shared" si="3429"/>
        <v>5849.9999999999964</v>
      </c>
      <c r="CJ1997" s="80">
        <f t="shared" si="3429"/>
        <v>5933.3333333333294</v>
      </c>
      <c r="CK1997" s="80">
        <f t="shared" si="3429"/>
        <v>6016.6666666666624</v>
      </c>
      <c r="CL1997" s="80">
        <f t="shared" si="3429"/>
        <v>6099.9999999999955</v>
      </c>
      <c r="CN1997" s="80">
        <f>CN1994</f>
        <v>100</v>
      </c>
      <c r="CO1997" s="80" t="e">
        <f t="shared" ref="CO1997" si="3430">-CO1989+CN1997</f>
        <v>#N/A</v>
      </c>
      <c r="CP1997" s="80" t="e">
        <f t="shared" ref="CP1997" si="3431">-CP1989+CO1997</f>
        <v>#N/A</v>
      </c>
      <c r="CQ1997" s="80" t="e">
        <f t="shared" ref="CQ1997" si="3432">-CQ1989+CP1997</f>
        <v>#N/A</v>
      </c>
      <c r="CR1997" s="80" t="e">
        <f t="shared" ref="CR1997" si="3433">-CR1989+CQ1997</f>
        <v>#N/A</v>
      </c>
      <c r="CS1997" s="80" t="e">
        <f t="shared" ref="CS1997" si="3434">-CS1989+CR1997</f>
        <v>#N/A</v>
      </c>
      <c r="CT1997" s="80" t="e">
        <f t="shared" ref="CT1997" si="3435">-CT1989+CS1997</f>
        <v>#N/A</v>
      </c>
      <c r="CU1997" s="80" t="e">
        <f t="shared" ref="CU1997" si="3436">-CU1989+CT1997</f>
        <v>#N/A</v>
      </c>
      <c r="CV1997" s="80" t="e">
        <f t="shared" ref="CV1997" si="3437">-CV1989+CU1997</f>
        <v>#N/A</v>
      </c>
      <c r="CW1997" s="80" t="e">
        <f t="shared" ref="CW1997" si="3438">-CW1989+CV1997</f>
        <v>#N/A</v>
      </c>
      <c r="CX1997" s="80" t="e">
        <f t="shared" ref="CX1997" si="3439">-CX1989+CW1997</f>
        <v>#N/A</v>
      </c>
      <c r="CY1997" s="80" t="e">
        <f t="shared" ref="CY1997" si="3440">-CY1989+CX1997</f>
        <v>#N/A</v>
      </c>
      <c r="CZ1997" s="80" t="e">
        <f t="shared" ref="CZ1997" si="3441">-CZ1989+CY1997</f>
        <v>#N/A</v>
      </c>
      <c r="DA1997" s="80" t="e">
        <f t="shared" ref="DA1997" si="3442">-DA1989+CZ1997</f>
        <v>#N/A</v>
      </c>
      <c r="DB1997" s="80" t="e">
        <f t="shared" ref="DB1997" si="3443">-DB1989+DA1997</f>
        <v>#N/A</v>
      </c>
      <c r="DC1997" s="80" t="e">
        <f t="shared" ref="DC1997" si="3444">-DC1989+DB1997</f>
        <v>#N/A</v>
      </c>
      <c r="DD1997" s="80" t="e">
        <f t="shared" ref="DD1997" si="3445">-DD1989+DC1997</f>
        <v>#N/A</v>
      </c>
      <c r="DE1997" s="80" t="e">
        <f t="shared" ref="DE1997" si="3446">-DE1989+DD1997</f>
        <v>#N/A</v>
      </c>
      <c r="DF1997" s="80" t="e">
        <f t="shared" ref="DF1997" si="3447">-DF1989+DE1997</f>
        <v>#N/A</v>
      </c>
      <c r="DG1997" s="80" t="e">
        <f t="shared" ref="DG1997" si="3448">-DG1989+DF1997</f>
        <v>#N/A</v>
      </c>
      <c r="DH1997" s="80" t="e">
        <f t="shared" ref="DH1997" si="3449">-DH1989+DG1997</f>
        <v>#N/A</v>
      </c>
      <c r="DI1997" s="80" t="e">
        <f t="shared" ref="DI1997" si="3450">-DI1989+DH1997</f>
        <v>#N/A</v>
      </c>
      <c r="DJ1997" s="80" t="e">
        <f t="shared" ref="DJ1997" si="3451">-DJ1989+DI1997</f>
        <v>#N/A</v>
      </c>
      <c r="DK1997" s="80" t="e">
        <f t="shared" ref="DK1997:DL1997" si="3452">-DK1989+DJ1997</f>
        <v>#N/A</v>
      </c>
      <c r="DL1997" s="80" t="e">
        <f t="shared" si="3452"/>
        <v>#N/A</v>
      </c>
    </row>
    <row r="1998" spans="1:116" x14ac:dyDescent="0.4">
      <c r="D1998" t="s">
        <v>424</v>
      </c>
      <c r="E1998" s="8" t="str">
        <f t="shared" si="3426"/>
        <v>1998 FAINT-F</v>
      </c>
      <c r="G1998" s="125" t="str">
        <f>"Accumulated amortization - "&amp;SUBSTITUTE(G1984,":","")</f>
        <v>Accumulated amortization - Fixed secondary intangible assets</v>
      </c>
      <c r="J1998" s="81">
        <f>-H1987/H1986*J1997</f>
        <v>-60</v>
      </c>
      <c r="K1998" s="43">
        <f t="shared" si="3427"/>
        <v>0</v>
      </c>
      <c r="L1998" s="43">
        <f t="shared" si="3427"/>
        <v>0</v>
      </c>
      <c r="M1998" s="43">
        <f t="shared" si="3427"/>
        <v>0</v>
      </c>
      <c r="N1998" s="43">
        <f t="shared" si="3427"/>
        <v>0</v>
      </c>
      <c r="O1998" s="43">
        <f t="shared" si="3427"/>
        <v>0</v>
      </c>
      <c r="P1998" s="43">
        <f t="shared" si="3427"/>
        <v>0</v>
      </c>
      <c r="R1998" s="37">
        <f>$J1998</f>
        <v>-60</v>
      </c>
      <c r="S1998" s="81">
        <f ca="1">R1998+S1992</f>
        <v>-63.10734463276836</v>
      </c>
      <c r="T1998" s="81">
        <f t="shared" ref="T1998:CE1998" ca="1" si="3453">S1998+T1992</f>
        <v>-67.679785502250311</v>
      </c>
      <c r="U1998" s="81">
        <f t="shared" ca="1" si="3453"/>
        <v>-73.742154748051163</v>
      </c>
      <c r="V1998" s="81">
        <f t="shared" ca="1" si="3453"/>
        <v>-81.319705393498353</v>
      </c>
      <c r="W1998" s="81">
        <f t="shared" ca="1" si="3453"/>
        <v>-90.438118479263863</v>
      </c>
      <c r="X1998" s="81">
        <f t="shared" ca="1" si="3453"/>
        <v>-101.12351031789545</v>
      </c>
      <c r="Y1998" s="81">
        <f t="shared" ca="1" si="3453"/>
        <v>-113.40243987130611</v>
      </c>
      <c r="Z1998" s="81">
        <f t="shared" ca="1" si="3453"/>
        <v>-127.30191625330565</v>
      </c>
      <c r="AA1998" s="81">
        <f t="shared" ca="1" si="3453"/>
        <v>-142.84940635929388</v>
      </c>
      <c r="AB1998" s="81">
        <f t="shared" ca="1" si="3453"/>
        <v>-160.07284262527062</v>
      </c>
      <c r="AC1998" s="81">
        <f t="shared" ca="1" si="3453"/>
        <v>-179.00063091835432</v>
      </c>
      <c r="AD1998" s="81">
        <f t="shared" ca="1" si="3453"/>
        <v>-199.66165856103828</v>
      </c>
      <c r="AE1998" s="81">
        <f t="shared" ca="1" si="3453"/>
        <v>-222.08530249145136</v>
      </c>
      <c r="AF1998" s="81">
        <f t="shared" ca="1" si="3453"/>
        <v>-246.30143756192794</v>
      </c>
      <c r="AG1998" s="81">
        <f t="shared" ca="1" si="3453"/>
        <v>-272.3404449782318</v>
      </c>
      <c r="AH1998" s="81">
        <f t="shared" ca="1" si="3453"/>
        <v>-300.23322088181766</v>
      </c>
      <c r="AI1998" s="81">
        <f t="shared" ca="1" si="3453"/>
        <v>-330.01118507755467</v>
      </c>
      <c r="AJ1998" s="81">
        <f t="shared" ca="1" si="3453"/>
        <v>-361.70628990937763</v>
      </c>
      <c r="AK1998" s="81">
        <f t="shared" ca="1" si="3453"/>
        <v>-395.35102928637275</v>
      </c>
      <c r="AL1998" s="81">
        <f t="shared" ca="1" si="3453"/>
        <v>-430.978447861848</v>
      </c>
      <c r="AM1998" s="81">
        <f t="shared" ca="1" si="3453"/>
        <v>-468.62215036798102</v>
      </c>
      <c r="AN1998" s="81">
        <f t="shared" ca="1" si="3453"/>
        <v>-508.31631110868125</v>
      </c>
      <c r="AO1998" s="81">
        <f t="shared" ca="1" si="3453"/>
        <v>-550.09568361334811</v>
      </c>
      <c r="AP1998" s="81">
        <f t="shared" ca="1" si="3453"/>
        <v>-593.9956104542523</v>
      </c>
      <c r="AQ1998" s="81">
        <f t="shared" ca="1" si="3453"/>
        <v>-638.35711797607576</v>
      </c>
      <c r="AR1998" s="81">
        <f t="shared" ca="1" si="3453"/>
        <v>-684.83027797624482</v>
      </c>
      <c r="AS1998" s="81">
        <f t="shared" ca="1" si="3453"/>
        <v>-733.42604903512608</v>
      </c>
      <c r="AT1998" s="81">
        <f t="shared" ca="1" si="3453"/>
        <v>-784.1551545880144</v>
      </c>
      <c r="AU1998" s="81">
        <f t="shared" ca="1" si="3453"/>
        <v>-837.02807180600053</v>
      </c>
      <c r="AV1998" s="81">
        <f t="shared" ca="1" si="3453"/>
        <v>-892.05502016747062</v>
      </c>
      <c r="AW1998" s="81">
        <f t="shared" ca="1" si="3453"/>
        <v>-949.24594971294368</v>
      </c>
      <c r="AX1998" s="81">
        <f t="shared" ca="1" si="3453"/>
        <v>-1008.6105289757963</v>
      </c>
      <c r="AY1998" s="81">
        <f t="shared" ca="1" si="3453"/>
        <v>-1070.1581325812622</v>
      </c>
      <c r="AZ1998" s="81">
        <f t="shared" ca="1" si="3453"/>
        <v>-1133.8978285059284</v>
      </c>
      <c r="BA1998" s="81">
        <f t="shared" ca="1" si="3453"/>
        <v>-1199.8383649897814</v>
      </c>
      <c r="BB1998" s="81">
        <f t="shared" ca="1" si="3453"/>
        <v>-1267.9881570926871</v>
      </c>
      <c r="BC1998" s="81">
        <f t="shared" ca="1" si="3453"/>
        <v>-1338.3552728870088</v>
      </c>
      <c r="BD1998" s="81">
        <f t="shared" ca="1" si="3453"/>
        <v>-1410.9474192778939</v>
      </c>
      <c r="BE1998" s="81">
        <f t="shared" ca="1" si="3453"/>
        <v>-1485.7719274425713</v>
      </c>
      <c r="BF1998" s="81">
        <f t="shared" ca="1" si="3453"/>
        <v>-1562.83573787982</v>
      </c>
      <c r="BG1998" s="81">
        <f t="shared" ca="1" si="3453"/>
        <v>-1642.1453850605772</v>
      </c>
      <c r="BH1998" s="81">
        <f t="shared" ca="1" si="3453"/>
        <v>-1723.7069816704588</v>
      </c>
      <c r="BI1998" s="81">
        <f t="shared" ca="1" si="3453"/>
        <v>-1807.526202434771</v>
      </c>
      <c r="BJ1998" s="81">
        <f t="shared" ca="1" si="3453"/>
        <v>-1893.6082675163823</v>
      </c>
      <c r="BK1998" s="81">
        <f t="shared" ca="1" si="3453"/>
        <v>-1981.9579254766286</v>
      </c>
      <c r="BL1998" s="81">
        <f t="shared" ca="1" si="3453"/>
        <v>-2072.5794357892046</v>
      </c>
      <c r="BM1998" s="81">
        <f t="shared" ca="1" si="3453"/>
        <v>-2165.4765508967839</v>
      </c>
      <c r="BN1998" s="81">
        <f t="shared" ca="1" si="3453"/>
        <v>-2260.6524977998929</v>
      </c>
      <c r="BO1998" s="81">
        <f t="shared" ca="1" si="3453"/>
        <v>-2358.1099591673333</v>
      </c>
      <c r="BP1998" s="81">
        <f t="shared" ca="1" si="3453"/>
        <v>-2457.8797813344167</v>
      </c>
      <c r="BQ1998" s="81">
        <f t="shared" ca="1" si="3453"/>
        <v>-2559.9653661370976</v>
      </c>
      <c r="BR1998" s="81">
        <f t="shared" ca="1" si="3453"/>
        <v>-2664.3699873309165</v>
      </c>
      <c r="BS1998" s="81">
        <f t="shared" ca="1" si="3453"/>
        <v>-2771.0967924056549</v>
      </c>
      <c r="BT1998" s="81">
        <f t="shared" ca="1" si="3453"/>
        <v>-2880.1488046192085</v>
      </c>
      <c r="BU1998" s="81">
        <f t="shared" ca="1" si="3453"/>
        <v>-2991.5289252596335</v>
      </c>
      <c r="BV1998" s="81">
        <f t="shared" ca="1" si="3453"/>
        <v>-3105.2399361446055</v>
      </c>
      <c r="BW1998" s="81">
        <f t="shared" ca="1" si="3453"/>
        <v>-3221.2845023678055</v>
      </c>
      <c r="BX1998" s="81">
        <f t="shared" ca="1" si="3453"/>
        <v>-3339.6651753020406</v>
      </c>
      <c r="BY1998" s="81">
        <f t="shared" ca="1" si="3453"/>
        <v>-3460.3843958692064</v>
      </c>
      <c r="BZ1998" s="81">
        <f t="shared" ca="1" si="3453"/>
        <v>-3583.4444980875019</v>
      </c>
      <c r="CA1998" s="81">
        <f t="shared" ca="1" si="3453"/>
        <v>-3707.435283528092</v>
      </c>
      <c r="CB1998" s="81">
        <f t="shared" ca="1" si="3453"/>
        <v>-3832.3349447253986</v>
      </c>
      <c r="CC1998" s="81">
        <f t="shared" ca="1" si="3453"/>
        <v>-3958.1211739702717</v>
      </c>
      <c r="CD1998" s="81">
        <f t="shared" ca="1" si="3453"/>
        <v>-4084.7711611995546</v>
      </c>
      <c r="CE1998" s="81">
        <f t="shared" ca="1" si="3453"/>
        <v>-4212.2615921032793</v>
      </c>
      <c r="CF1998" s="81">
        <f t="shared" ref="CF1998:CL1998" ca="1" si="3454">CE1998+CF1992</f>
        <v>-4340.5686464599357</v>
      </c>
      <c r="CG1998" s="81">
        <f t="shared" ca="1" si="3454"/>
        <v>-4469.6679967106047</v>
      </c>
      <c r="CH1998" s="81">
        <f t="shared" ca="1" si="3454"/>
        <v>-4599.5348067830764</v>
      </c>
      <c r="CI1998" s="81">
        <f t="shared" ca="1" si="3454"/>
        <v>-4730.1437311774271</v>
      </c>
      <c r="CJ1998" s="81">
        <f t="shared" ca="1" si="3454"/>
        <v>-4861.4689143248979</v>
      </c>
      <c r="CK1998" s="81">
        <f t="shared" ca="1" si="3454"/>
        <v>-4993.4839902322828</v>
      </c>
      <c r="CL1998" s="81">
        <f t="shared" ca="1" si="3454"/>
        <v>-5126.1620824244101</v>
      </c>
      <c r="CN1998" s="81">
        <f>-H1987/H1986*CN1997</f>
        <v>-60</v>
      </c>
      <c r="CO1998" s="81" t="e">
        <f ca="1">CN1998+CO1992</f>
        <v>#N/A</v>
      </c>
      <c r="CP1998" s="81" t="e">
        <f t="shared" ref="CP1998:DL1998" ca="1" si="3455">CO1998+CP1992</f>
        <v>#N/A</v>
      </c>
      <c r="CQ1998" s="81" t="e">
        <f t="shared" ca="1" si="3455"/>
        <v>#N/A</v>
      </c>
      <c r="CR1998" s="81" t="e">
        <f t="shared" ca="1" si="3455"/>
        <v>#N/A</v>
      </c>
      <c r="CS1998" s="81" t="e">
        <f t="shared" ca="1" si="3455"/>
        <v>#N/A</v>
      </c>
      <c r="CT1998" s="81" t="e">
        <f t="shared" ca="1" si="3455"/>
        <v>#N/A</v>
      </c>
      <c r="CU1998" s="81" t="e">
        <f t="shared" ca="1" si="3455"/>
        <v>#N/A</v>
      </c>
      <c r="CV1998" s="81" t="e">
        <f t="shared" ca="1" si="3455"/>
        <v>#N/A</v>
      </c>
      <c r="CW1998" s="81" t="e">
        <f t="shared" ca="1" si="3455"/>
        <v>#N/A</v>
      </c>
      <c r="CX1998" s="81" t="e">
        <f t="shared" ca="1" si="3455"/>
        <v>#N/A</v>
      </c>
      <c r="CY1998" s="81" t="e">
        <f t="shared" ca="1" si="3455"/>
        <v>#N/A</v>
      </c>
      <c r="CZ1998" s="81" t="e">
        <f t="shared" ca="1" si="3455"/>
        <v>#N/A</v>
      </c>
      <c r="DA1998" s="81" t="e">
        <f t="shared" ca="1" si="3455"/>
        <v>#N/A</v>
      </c>
      <c r="DB1998" s="81" t="e">
        <f t="shared" ca="1" si="3455"/>
        <v>#N/A</v>
      </c>
      <c r="DC1998" s="81" t="e">
        <f t="shared" ca="1" si="3455"/>
        <v>#N/A</v>
      </c>
      <c r="DD1998" s="81" t="e">
        <f t="shared" ca="1" si="3455"/>
        <v>#N/A</v>
      </c>
      <c r="DE1998" s="81" t="e">
        <f t="shared" ca="1" si="3455"/>
        <v>#N/A</v>
      </c>
      <c r="DF1998" s="81" t="e">
        <f t="shared" ca="1" si="3455"/>
        <v>#N/A</v>
      </c>
      <c r="DG1998" s="81" t="e">
        <f t="shared" ca="1" si="3455"/>
        <v>#N/A</v>
      </c>
      <c r="DH1998" s="81" t="e">
        <f t="shared" ca="1" si="3455"/>
        <v>#N/A</v>
      </c>
      <c r="DI1998" s="81" t="e">
        <f t="shared" ca="1" si="3455"/>
        <v>#N/A</v>
      </c>
      <c r="DJ1998" s="81" t="e">
        <f t="shared" ca="1" si="3455"/>
        <v>#N/A</v>
      </c>
      <c r="DK1998" s="81" t="e">
        <f t="shared" ca="1" si="3455"/>
        <v>#N/A</v>
      </c>
      <c r="DL1998" s="81" t="e">
        <f t="shared" ca="1" si="3455"/>
        <v>#N/A</v>
      </c>
    </row>
    <row r="1999" spans="1:116" x14ac:dyDescent="0.4">
      <c r="C1999" t="s">
        <v>240</v>
      </c>
      <c r="D1999" t="s">
        <v>424</v>
      </c>
      <c r="E1999" s="8" t="str">
        <f t="shared" si="3426"/>
        <v>1999 FAINT-F</v>
      </c>
      <c r="G1999" s="126" t="str">
        <f>"Net Intangibles - "&amp;SUBSTITUTE(G1984,":","")</f>
        <v>Net Intangibles - Fixed secondary intangible assets</v>
      </c>
      <c r="H1999" s="27"/>
      <c r="J1999" s="77">
        <f>SUM(J1997:J1998)</f>
        <v>40</v>
      </c>
      <c r="K1999" s="28">
        <f t="shared" ref="K1999:P1999" ca="1" si="3456">SUMIF($4:$4,K$2,1999:1999)</f>
        <v>900.33834143896195</v>
      </c>
      <c r="L1999" s="28">
        <f t="shared" ca="1" si="3456"/>
        <v>1506.0043895457472</v>
      </c>
      <c r="M1999" s="28">
        <f t="shared" ca="1" si="3456"/>
        <v>1832.0118429073143</v>
      </c>
      <c r="N1999" s="28">
        <f t="shared" ca="1" si="3456"/>
        <v>1839.3475022001098</v>
      </c>
      <c r="O1999" s="28">
        <f t="shared" ca="1" si="3456"/>
        <v>1516.5555019124972</v>
      </c>
      <c r="P1999" s="28">
        <f t="shared" ca="1" si="3456"/>
        <v>973.83791757558538</v>
      </c>
      <c r="R1999" s="33">
        <f>$J1999</f>
        <v>40</v>
      </c>
      <c r="S1999" s="77">
        <f t="shared" ref="S1999:CB1999" ca="1" si="3457">SUM(S1997:S1998)</f>
        <v>120.22598870056495</v>
      </c>
      <c r="T1999" s="77">
        <f t="shared" ca="1" si="3457"/>
        <v>198.98688116441633</v>
      </c>
      <c r="U1999" s="77">
        <f t="shared" ca="1" si="3457"/>
        <v>276.25784525194877</v>
      </c>
      <c r="V1999" s="77">
        <f t="shared" ca="1" si="3457"/>
        <v>352.01362793983492</v>
      </c>
      <c r="W1999" s="77">
        <f t="shared" ca="1" si="3457"/>
        <v>426.22854818740279</v>
      </c>
      <c r="X1999" s="77">
        <f t="shared" ca="1" si="3457"/>
        <v>498.87648968210453</v>
      </c>
      <c r="Y1999" s="77">
        <f t="shared" ca="1" si="3457"/>
        <v>569.93089346202726</v>
      </c>
      <c r="Z1999" s="77">
        <f t="shared" ca="1" si="3457"/>
        <v>639.36475041336109</v>
      </c>
      <c r="AA1999" s="77">
        <f t="shared" ca="1" si="3457"/>
        <v>707.15059364070623</v>
      </c>
      <c r="AB1999" s="77">
        <f t="shared" ca="1" si="3457"/>
        <v>773.26049070806289</v>
      </c>
      <c r="AC1999" s="77">
        <f t="shared" ca="1" si="3457"/>
        <v>837.66603574831254</v>
      </c>
      <c r="AD1999" s="77">
        <f t="shared" ca="1" si="3457"/>
        <v>900.33834143896195</v>
      </c>
      <c r="AE1999" s="77">
        <f t="shared" ca="1" si="3457"/>
        <v>961.24803084188216</v>
      </c>
      <c r="AF1999" s="77">
        <f t="shared" ca="1" si="3457"/>
        <v>1020.3652291047388</v>
      </c>
      <c r="AG1999" s="77">
        <f t="shared" ca="1" si="3457"/>
        <v>1077.6595550217683</v>
      </c>
      <c r="AH1999" s="77">
        <f t="shared" ca="1" si="3457"/>
        <v>1133.1001124515155</v>
      </c>
      <c r="AI1999" s="77">
        <f t="shared" ca="1" si="3457"/>
        <v>1186.6554815891118</v>
      </c>
      <c r="AJ1999" s="77">
        <f t="shared" ca="1" si="3457"/>
        <v>1238.2937100906222</v>
      </c>
      <c r="AK1999" s="77">
        <f t="shared" ca="1" si="3457"/>
        <v>1287.9823040469603</v>
      </c>
      <c r="AL1999" s="77">
        <f t="shared" ca="1" si="3457"/>
        <v>1335.6882188048182</v>
      </c>
      <c r="AM1999" s="77">
        <f t="shared" ca="1" si="3457"/>
        <v>1381.3778496320185</v>
      </c>
      <c r="AN1999" s="77">
        <f t="shared" ca="1" si="3457"/>
        <v>1425.0170222246516</v>
      </c>
      <c r="AO1999" s="77">
        <f t="shared" ca="1" si="3457"/>
        <v>1466.5709830533178</v>
      </c>
      <c r="AP1999" s="77">
        <f t="shared" ca="1" si="3457"/>
        <v>1506.0043895457472</v>
      </c>
      <c r="AQ1999" s="77">
        <f t="shared" ca="1" si="3457"/>
        <v>1544.9762153572574</v>
      </c>
      <c r="AR1999" s="77">
        <f t="shared" ca="1" si="3457"/>
        <v>1581.8363886904217</v>
      </c>
      <c r="AS1999" s="77">
        <f t="shared" ca="1" si="3457"/>
        <v>1616.5739509648738</v>
      </c>
      <c r="AT1999" s="77">
        <f t="shared" ca="1" si="3457"/>
        <v>1649.1781787453192</v>
      </c>
      <c r="AU1999" s="77">
        <f t="shared" ca="1" si="3457"/>
        <v>1679.6385948606664</v>
      </c>
      <c r="AV1999" s="77">
        <f t="shared" ca="1" si="3457"/>
        <v>1707.94497983253</v>
      </c>
      <c r="AW1999" s="77">
        <f t="shared" ca="1" si="3457"/>
        <v>1734.0873836203903</v>
      </c>
      <c r="AX1999" s="77">
        <f t="shared" ca="1" si="3457"/>
        <v>1758.0561376908711</v>
      </c>
      <c r="AY1999" s="77">
        <f t="shared" ca="1" si="3457"/>
        <v>1779.8418674187387</v>
      </c>
      <c r="AZ1999" s="77">
        <f t="shared" ca="1" si="3457"/>
        <v>1799.435504827406</v>
      </c>
      <c r="BA1999" s="77">
        <f t="shared" ca="1" si="3457"/>
        <v>1816.8283016768864</v>
      </c>
      <c r="BB1999" s="77">
        <f t="shared" ca="1" si="3457"/>
        <v>1832.0118429073143</v>
      </c>
      <c r="BC1999" s="77">
        <f t="shared" ca="1" si="3457"/>
        <v>1844.978060446326</v>
      </c>
      <c r="BD1999" s="77">
        <f t="shared" ca="1" si="3457"/>
        <v>1855.7192473887744</v>
      </c>
      <c r="BE1999" s="77">
        <f t="shared" ca="1" si="3457"/>
        <v>1864.2280725574306</v>
      </c>
      <c r="BF1999" s="77">
        <f t="shared" ca="1" si="3457"/>
        <v>1870.4975954535153</v>
      </c>
      <c r="BG1999" s="77">
        <f t="shared" ca="1" si="3457"/>
        <v>1874.5212816060916</v>
      </c>
      <c r="BH1999" s="77">
        <f t="shared" ca="1" si="3457"/>
        <v>1876.2930183295434</v>
      </c>
      <c r="BI1999" s="77">
        <f t="shared" ca="1" si="3457"/>
        <v>1875.8071308985648</v>
      </c>
      <c r="BJ1999" s="77">
        <f t="shared" ca="1" si="3457"/>
        <v>1873.058399150287</v>
      </c>
      <c r="BK1999" s="77">
        <f t="shared" ca="1" si="3457"/>
        <v>1868.0420745233741</v>
      </c>
      <c r="BL1999" s="77">
        <f t="shared" ca="1" si="3457"/>
        <v>1860.7538975441316</v>
      </c>
      <c r="BM1999" s="77">
        <f t="shared" ca="1" si="3457"/>
        <v>1851.1901157698858</v>
      </c>
      <c r="BN1999" s="77">
        <f t="shared" ca="1" si="3457"/>
        <v>1839.3475022001098</v>
      </c>
      <c r="BO1999" s="77">
        <f t="shared" ca="1" si="3457"/>
        <v>1825.2233741660025</v>
      </c>
      <c r="BP1999" s="77">
        <f t="shared" ca="1" si="3457"/>
        <v>1808.786885332252</v>
      </c>
      <c r="BQ1999" s="77">
        <f t="shared" ca="1" si="3457"/>
        <v>1790.0346338629042</v>
      </c>
      <c r="BR1999" s="77">
        <f t="shared" ca="1" si="3457"/>
        <v>1768.9633460024183</v>
      </c>
      <c r="BS1999" s="77">
        <f t="shared" ca="1" si="3457"/>
        <v>1745.569874261013</v>
      </c>
      <c r="BT1999" s="77">
        <f t="shared" ca="1" si="3457"/>
        <v>1719.8511953807924</v>
      </c>
      <c r="BU1999" s="77">
        <f t="shared" ca="1" si="3457"/>
        <v>1691.8044080737004</v>
      </c>
      <c r="BV1999" s="77">
        <f t="shared" ca="1" si="3457"/>
        <v>1661.4267305220615</v>
      </c>
      <c r="BW1999" s="77">
        <f t="shared" ca="1" si="3457"/>
        <v>1628.7154976321945</v>
      </c>
      <c r="BX1999" s="77">
        <f t="shared" ca="1" si="3457"/>
        <v>1593.6681580312925</v>
      </c>
      <c r="BY1999" s="77">
        <f t="shared" ca="1" si="3457"/>
        <v>1556.2822707974597</v>
      </c>
      <c r="BZ1999" s="77">
        <f t="shared" ca="1" si="3457"/>
        <v>1516.5555019124972</v>
      </c>
      <c r="CA1999" s="77">
        <f t="shared" ca="1" si="3457"/>
        <v>1475.8980498052401</v>
      </c>
      <c r="CB1999" s="77">
        <f t="shared" ca="1" si="3457"/>
        <v>1434.3317219412666</v>
      </c>
      <c r="CC1999" s="77">
        <f ca="1">SUM(CC1997:CC1998)</f>
        <v>1391.8788260297265</v>
      </c>
      <c r="CD1999" s="77">
        <f t="shared" ref="CD1999:CL1999" ca="1" si="3458">SUM(CD1997:CD1998)</f>
        <v>1348.5621721337766</v>
      </c>
      <c r="CE1999" s="77">
        <f t="shared" ca="1" si="3458"/>
        <v>1304.4050745633849</v>
      </c>
      <c r="CF1999" s="77">
        <f t="shared" ca="1" si="3458"/>
        <v>1259.4313535400615</v>
      </c>
      <c r="CG1999" s="77">
        <f t="shared" ca="1" si="3458"/>
        <v>1213.6653366227256</v>
      </c>
      <c r="CH1999" s="77">
        <f t="shared" ca="1" si="3458"/>
        <v>1167.1318598835869</v>
      </c>
      <c r="CI1999" s="77">
        <f t="shared" ca="1" si="3458"/>
        <v>1119.8562688225693</v>
      </c>
      <c r="CJ1999" s="77">
        <f t="shared" ca="1" si="3458"/>
        <v>1071.8644190084315</v>
      </c>
      <c r="CK1999" s="77">
        <f t="shared" ca="1" si="3458"/>
        <v>1023.1826764343796</v>
      </c>
      <c r="CL1999" s="77">
        <f t="shared" ca="1" si="3458"/>
        <v>973.83791757558538</v>
      </c>
      <c r="CN1999" s="77">
        <f>SUM(CN1997:CN1998)</f>
        <v>40</v>
      </c>
      <c r="CO1999" s="77" t="e">
        <f t="shared" ref="CO1999:DK1999" si="3459">SUM(CO1997:CO1998)</f>
        <v>#N/A</v>
      </c>
      <c r="CP1999" s="77" t="e">
        <f t="shared" si="3459"/>
        <v>#N/A</v>
      </c>
      <c r="CQ1999" s="77" t="e">
        <f t="shared" si="3459"/>
        <v>#N/A</v>
      </c>
      <c r="CR1999" s="77" t="e">
        <f t="shared" si="3459"/>
        <v>#N/A</v>
      </c>
      <c r="CS1999" s="77" t="e">
        <f t="shared" si="3459"/>
        <v>#N/A</v>
      </c>
      <c r="CT1999" s="77" t="e">
        <f t="shared" si="3459"/>
        <v>#N/A</v>
      </c>
      <c r="CU1999" s="77" t="e">
        <f t="shared" si="3459"/>
        <v>#N/A</v>
      </c>
      <c r="CV1999" s="77" t="e">
        <f t="shared" si="3459"/>
        <v>#N/A</v>
      </c>
      <c r="CW1999" s="77" t="e">
        <f t="shared" si="3459"/>
        <v>#N/A</v>
      </c>
      <c r="CX1999" s="77" t="e">
        <f t="shared" si="3459"/>
        <v>#N/A</v>
      </c>
      <c r="CY1999" s="77" t="e">
        <f t="shared" si="3459"/>
        <v>#N/A</v>
      </c>
      <c r="CZ1999" s="77" t="e">
        <f t="shared" si="3459"/>
        <v>#N/A</v>
      </c>
      <c r="DA1999" s="77" t="e">
        <f t="shared" si="3459"/>
        <v>#N/A</v>
      </c>
      <c r="DB1999" s="77" t="e">
        <f t="shared" si="3459"/>
        <v>#N/A</v>
      </c>
      <c r="DC1999" s="77" t="e">
        <f t="shared" si="3459"/>
        <v>#N/A</v>
      </c>
      <c r="DD1999" s="77" t="e">
        <f t="shared" si="3459"/>
        <v>#N/A</v>
      </c>
      <c r="DE1999" s="77" t="e">
        <f t="shared" si="3459"/>
        <v>#N/A</v>
      </c>
      <c r="DF1999" s="77" t="e">
        <f t="shared" si="3459"/>
        <v>#N/A</v>
      </c>
      <c r="DG1999" s="77" t="e">
        <f t="shared" si="3459"/>
        <v>#N/A</v>
      </c>
      <c r="DH1999" s="77" t="e">
        <f t="shared" si="3459"/>
        <v>#N/A</v>
      </c>
      <c r="DI1999" s="77" t="e">
        <f t="shared" si="3459"/>
        <v>#N/A</v>
      </c>
      <c r="DJ1999" s="77" t="e">
        <f t="shared" si="3459"/>
        <v>#N/A</v>
      </c>
      <c r="DK1999" s="77" t="e">
        <f t="shared" si="3459"/>
        <v>#N/A</v>
      </c>
      <c r="DL1999" s="77" t="e">
        <f t="shared" ref="DL1999" si="3460">SUM(DL1997:DL1998)</f>
        <v>#N/A</v>
      </c>
    </row>
    <row r="2000" spans="1:116" x14ac:dyDescent="0.4">
      <c r="D2000" t="s">
        <v>424</v>
      </c>
      <c r="E2000" s="8" t="str">
        <f t="shared" ref="E2000" si="3461">ROW()&amp;" "&amp;D2000</f>
        <v>2000 FAINT-F</v>
      </c>
      <c r="G2000" s="126"/>
      <c r="H2000" s="27"/>
      <c r="J2000" s="77"/>
      <c r="K2000" s="28"/>
      <c r="L2000" s="28"/>
      <c r="M2000" s="28"/>
      <c r="N2000" s="28"/>
      <c r="O2000" s="28"/>
      <c r="P2000" s="28"/>
      <c r="R2000" s="33"/>
      <c r="S2000" s="77"/>
      <c r="T2000" s="77"/>
      <c r="U2000" s="77"/>
      <c r="V2000" s="77"/>
      <c r="W2000" s="77"/>
      <c r="X2000" s="77"/>
      <c r="Y2000" s="77"/>
      <c r="Z2000" s="77"/>
      <c r="AA2000" s="77"/>
      <c r="AB2000" s="77"/>
      <c r="AC2000" s="77"/>
      <c r="AD2000" s="77"/>
      <c r="AE2000" s="77"/>
      <c r="AF2000" s="77"/>
      <c r="AG2000" s="77"/>
      <c r="AH2000" s="77"/>
      <c r="AI2000" s="77"/>
      <c r="AJ2000" s="77"/>
      <c r="AK2000" s="77"/>
      <c r="AL2000" s="77"/>
      <c r="AM2000" s="77"/>
      <c r="AN2000" s="77"/>
      <c r="AO2000" s="77"/>
      <c r="AP2000" s="77"/>
      <c r="AQ2000" s="77"/>
      <c r="AR2000" s="77"/>
      <c r="AS2000" s="77"/>
      <c r="AT2000" s="77"/>
      <c r="AU2000" s="77"/>
      <c r="AV2000" s="77"/>
      <c r="AW2000" s="77"/>
      <c r="AX2000" s="77"/>
      <c r="AY2000" s="77"/>
      <c r="AZ2000" s="77"/>
      <c r="BA2000" s="77"/>
      <c r="BB2000" s="77"/>
      <c r="BC2000" s="77"/>
      <c r="BD2000" s="77"/>
      <c r="BE2000" s="77"/>
      <c r="BF2000" s="77"/>
      <c r="BG2000" s="77"/>
      <c r="BH2000" s="77"/>
      <c r="BI2000" s="77"/>
      <c r="BJ2000" s="77"/>
      <c r="BK2000" s="77"/>
      <c r="BL2000" s="77"/>
      <c r="BM2000" s="77"/>
      <c r="BN2000" s="77"/>
      <c r="BO2000" s="77"/>
      <c r="BP2000" s="77"/>
      <c r="BQ2000" s="77"/>
      <c r="BR2000" s="77"/>
      <c r="BS2000" s="77"/>
      <c r="BT2000" s="77"/>
      <c r="BU2000" s="77"/>
      <c r="BV2000" s="77"/>
      <c r="BW2000" s="77"/>
      <c r="BX2000" s="77"/>
      <c r="BY2000" s="77"/>
      <c r="BZ2000" s="77"/>
      <c r="CA2000" s="77"/>
      <c r="CB2000" s="77"/>
      <c r="CC2000" s="77"/>
      <c r="CD2000" s="77"/>
      <c r="CE2000" s="77"/>
      <c r="CF2000" s="77"/>
      <c r="CG2000" s="77"/>
      <c r="CH2000" s="77"/>
      <c r="CI2000" s="77"/>
      <c r="CJ2000" s="77"/>
      <c r="CK2000" s="77"/>
      <c r="CL2000" s="77"/>
      <c r="CN2000" s="77"/>
      <c r="CO2000" s="77"/>
      <c r="CP2000" s="77"/>
      <c r="CQ2000" s="77"/>
      <c r="CR2000" s="77"/>
      <c r="CS2000" s="77"/>
      <c r="CT2000" s="77"/>
      <c r="CU2000" s="77"/>
      <c r="CV2000" s="77"/>
      <c r="CW2000" s="77"/>
      <c r="CX2000" s="77"/>
      <c r="CY2000" s="77"/>
      <c r="CZ2000" s="77"/>
      <c r="DA2000" s="77"/>
      <c r="DB2000" s="77"/>
      <c r="DC2000" s="77"/>
      <c r="DD2000" s="77"/>
      <c r="DE2000" s="77"/>
      <c r="DF2000" s="77"/>
      <c r="DG2000" s="77"/>
      <c r="DH2000" s="77"/>
      <c r="DI2000" s="77"/>
      <c r="DJ2000" s="77"/>
      <c r="DK2000" s="77"/>
      <c r="DL2000" s="77"/>
    </row>
    <row r="2001" spans="1:116" x14ac:dyDescent="0.4">
      <c r="B2001" t="s">
        <v>332</v>
      </c>
      <c r="D2001" t="s">
        <v>424</v>
      </c>
      <c r="E2001" s="8" t="str">
        <f t="shared" si="3423"/>
        <v>2001 FAINT-F</v>
      </c>
      <c r="G2001" s="136" t="str">
        <f>G1976</f>
        <v>(Primary label)</v>
      </c>
      <c r="H2001" s="27"/>
      <c r="I2001" s="78"/>
      <c r="J2001" s="78"/>
      <c r="K2001" s="33"/>
      <c r="L2001" s="33"/>
      <c r="M2001" s="33"/>
      <c r="N2001" s="33"/>
      <c r="O2001" s="33"/>
      <c r="P2001" s="33"/>
      <c r="R2001" s="33"/>
      <c r="S2001" s="77"/>
      <c r="T2001" s="77"/>
      <c r="U2001" s="77"/>
      <c r="V2001" s="77"/>
      <c r="W2001" s="77"/>
      <c r="X2001" s="77"/>
      <c r="Y2001" s="77"/>
      <c r="Z2001" s="77"/>
      <c r="AA2001" s="77"/>
      <c r="AB2001" s="77"/>
      <c r="AC2001" s="77"/>
      <c r="AD2001" s="77"/>
      <c r="AE2001" s="77"/>
      <c r="AF2001" s="77"/>
      <c r="AG2001" s="77"/>
      <c r="AH2001" s="77"/>
      <c r="AI2001" s="77"/>
      <c r="AJ2001" s="77"/>
      <c r="AK2001" s="77"/>
      <c r="AL2001" s="77"/>
      <c r="AM2001" s="77"/>
      <c r="AN2001" s="77"/>
      <c r="AO2001" s="77"/>
      <c r="AP2001" s="77"/>
      <c r="AQ2001" s="77"/>
      <c r="AR2001" s="77"/>
      <c r="AS2001" s="77"/>
      <c r="AT2001" s="77"/>
      <c r="AU2001" s="77"/>
      <c r="AV2001" s="77"/>
      <c r="AW2001" s="77"/>
      <c r="AX2001" s="77"/>
      <c r="AY2001" s="77"/>
      <c r="AZ2001" s="77"/>
      <c r="BA2001" s="77"/>
      <c r="BB2001" s="77"/>
      <c r="BC2001" s="77"/>
      <c r="BD2001" s="77"/>
      <c r="BE2001" s="77"/>
      <c r="BF2001" s="77"/>
      <c r="BG2001" s="77"/>
      <c r="BH2001" s="77"/>
      <c r="BI2001" s="77"/>
      <c r="BJ2001" s="77"/>
      <c r="BK2001" s="77"/>
      <c r="BL2001" s="77"/>
      <c r="BM2001" s="77"/>
      <c r="BN2001" s="77"/>
      <c r="BO2001" s="77"/>
      <c r="BP2001" s="77"/>
      <c r="BQ2001" s="77"/>
      <c r="BR2001" s="77"/>
      <c r="BS2001" s="77"/>
      <c r="BT2001" s="77"/>
      <c r="BU2001" s="77"/>
      <c r="BV2001" s="77"/>
      <c r="BW2001" s="77"/>
      <c r="BX2001" s="77"/>
      <c r="BY2001" s="77"/>
      <c r="BZ2001" s="77"/>
      <c r="CA2001" s="77"/>
      <c r="CB2001" s="77"/>
      <c r="CC2001" s="77"/>
      <c r="CD2001" s="77"/>
      <c r="CE2001" s="77"/>
      <c r="CF2001" s="77"/>
      <c r="CG2001" s="77"/>
      <c r="CH2001" s="77"/>
      <c r="CI2001" s="77"/>
      <c r="CJ2001" s="77"/>
      <c r="CK2001" s="77"/>
      <c r="CL2001" s="77"/>
      <c r="CN2001" s="78"/>
      <c r="CO2001" s="77"/>
      <c r="CP2001" s="77"/>
      <c r="CQ2001" s="77"/>
      <c r="CR2001" s="77"/>
      <c r="CS2001" s="77"/>
      <c r="CT2001" s="77"/>
      <c r="CU2001" s="77"/>
      <c r="CV2001" s="77"/>
      <c r="CW2001" s="77"/>
      <c r="CX2001" s="77"/>
      <c r="CY2001" s="77"/>
      <c r="CZ2001" s="77"/>
      <c r="DA2001" s="77"/>
      <c r="DB2001" s="77"/>
      <c r="DC2001" s="77"/>
      <c r="DD2001" s="77"/>
      <c r="DE2001" s="77"/>
      <c r="DF2001" s="77"/>
      <c r="DG2001" s="77"/>
      <c r="DH2001" s="77"/>
      <c r="DI2001" s="77"/>
      <c r="DJ2001" s="77"/>
      <c r="DK2001" s="77"/>
      <c r="DL2001" s="77"/>
    </row>
    <row r="2002" spans="1:116" x14ac:dyDescent="0.4">
      <c r="B2002" t="s">
        <v>332</v>
      </c>
      <c r="D2002" t="s">
        <v>424</v>
      </c>
      <c r="E2002" s="8" t="str">
        <f>ROW()&amp;" "&amp;D2002</f>
        <v>2002 FAINT-F</v>
      </c>
      <c r="G2002" s="136" t="str">
        <f>G1977</f>
        <v>primary unit</v>
      </c>
      <c r="S2002" s="72"/>
      <c r="T2002" s="72"/>
      <c r="U2002" s="72"/>
      <c r="V2002" s="72"/>
      <c r="W2002" s="72"/>
      <c r="X2002" s="72"/>
      <c r="Y2002" s="72"/>
      <c r="Z2002" s="72"/>
      <c r="AA2002" s="72"/>
      <c r="AB2002" s="72"/>
      <c r="AC2002" s="72"/>
      <c r="AD2002" s="72"/>
      <c r="AE2002" s="72"/>
      <c r="AF2002" s="72"/>
      <c r="AG2002" s="72"/>
      <c r="AH2002" s="72"/>
      <c r="AI2002" s="72"/>
      <c r="AJ2002" s="72"/>
      <c r="AK2002" s="72"/>
      <c r="AL2002" s="72"/>
      <c r="AM2002" s="72"/>
      <c r="AN2002" s="72"/>
      <c r="AO2002" s="72"/>
      <c r="AP2002" s="72"/>
      <c r="AQ2002" s="72"/>
      <c r="AR2002" s="72"/>
      <c r="AS2002" s="72"/>
      <c r="AT2002" s="72"/>
      <c r="AU2002" s="72"/>
      <c r="AV2002" s="72"/>
      <c r="AW2002" s="72"/>
      <c r="AX2002" s="72"/>
      <c r="AY2002" s="72"/>
      <c r="AZ2002" s="72"/>
      <c r="BA2002" s="72"/>
      <c r="BB2002" s="72"/>
      <c r="BC2002" s="72"/>
      <c r="BD2002" s="72"/>
      <c r="BE2002" s="72"/>
      <c r="BF2002" s="72"/>
      <c r="BG2002" s="72"/>
      <c r="BH2002" s="72"/>
      <c r="BI2002" s="72"/>
      <c r="BJ2002" s="72"/>
      <c r="BK2002" s="72"/>
      <c r="BL2002" s="72"/>
      <c r="BM2002" s="72"/>
      <c r="BN2002" s="72"/>
      <c r="BO2002" s="72"/>
      <c r="BP2002" s="72"/>
      <c r="BQ2002" s="72"/>
      <c r="BR2002" s="72"/>
      <c r="BS2002" s="72"/>
      <c r="BT2002" s="72"/>
      <c r="BU2002" s="72"/>
      <c r="BV2002" s="72"/>
      <c r="BW2002" s="72"/>
      <c r="BX2002" s="72"/>
      <c r="BY2002" s="72"/>
      <c r="BZ2002" s="72"/>
      <c r="CA2002" s="72"/>
      <c r="CB2002" s="72"/>
      <c r="CC2002" s="72"/>
      <c r="CD2002" s="72"/>
      <c r="CE2002" s="72"/>
      <c r="CF2002" s="72"/>
      <c r="CG2002" s="72"/>
      <c r="CH2002" s="72"/>
      <c r="CI2002" s="72"/>
      <c r="CJ2002" s="72"/>
      <c r="CK2002" s="72"/>
      <c r="CL2002" s="72"/>
      <c r="CO2002" s="72"/>
      <c r="CP2002" s="72"/>
      <c r="CQ2002" s="72"/>
      <c r="CR2002" s="72"/>
      <c r="CS2002" s="72"/>
      <c r="CT2002" s="72"/>
      <c r="CU2002" s="72"/>
      <c r="CV2002" s="72"/>
      <c r="CW2002" s="72"/>
      <c r="CX2002" s="72"/>
      <c r="CY2002" s="72"/>
      <c r="CZ2002" s="72"/>
      <c r="DA2002" s="72"/>
      <c r="DB2002" s="72"/>
      <c r="DC2002" s="72"/>
      <c r="DD2002" s="72"/>
      <c r="DE2002" s="72"/>
      <c r="DF2002" s="72"/>
      <c r="DG2002" s="72"/>
      <c r="DH2002" s="72"/>
      <c r="DI2002" s="72"/>
      <c r="DJ2002" s="72"/>
      <c r="DK2002" s="72"/>
      <c r="DL2002" s="72"/>
    </row>
    <row r="2003" spans="1:116" x14ac:dyDescent="0.4">
      <c r="B2003" t="s">
        <v>332</v>
      </c>
      <c r="D2003" t="s">
        <v>424</v>
      </c>
      <c r="E2003" s="8" t="str">
        <f t="shared" si="3423"/>
        <v>2003 FAINT-F</v>
      </c>
      <c r="G2003" s="136" t="str">
        <f>G1978</f>
        <v>Primary revenue driver</v>
      </c>
      <c r="K2003" s="53"/>
      <c r="L2003" s="53"/>
      <c r="M2003" s="53"/>
      <c r="N2003" s="53"/>
      <c r="O2003" s="53"/>
      <c r="P2003" s="53"/>
      <c r="R2003" s="24"/>
      <c r="S2003" s="179" t="str">
        <f t="shared" ref="S2003:AX2003" si="3462">S1978</f>
        <v>S$16</v>
      </c>
      <c r="T2003" s="179" t="str">
        <f t="shared" si="3462"/>
        <v>T$16</v>
      </c>
      <c r="U2003" s="179" t="str">
        <f t="shared" si="3462"/>
        <v>U$16</v>
      </c>
      <c r="V2003" s="179" t="str">
        <f t="shared" si="3462"/>
        <v>V$16</v>
      </c>
      <c r="W2003" s="179" t="str">
        <f t="shared" si="3462"/>
        <v>W$16</v>
      </c>
      <c r="X2003" s="179" t="str">
        <f t="shared" si="3462"/>
        <v>X$16</v>
      </c>
      <c r="Y2003" s="179" t="str">
        <f t="shared" si="3462"/>
        <v>Y$16</v>
      </c>
      <c r="Z2003" s="179" t="str">
        <f t="shared" si="3462"/>
        <v>Z$16</v>
      </c>
      <c r="AA2003" s="179" t="str">
        <f t="shared" si="3462"/>
        <v>AA$16</v>
      </c>
      <c r="AB2003" s="179" t="str">
        <f t="shared" si="3462"/>
        <v>AB$16</v>
      </c>
      <c r="AC2003" s="179" t="str">
        <f t="shared" si="3462"/>
        <v>AC$16</v>
      </c>
      <c r="AD2003" s="179" t="str">
        <f t="shared" si="3462"/>
        <v>AD$16</v>
      </c>
      <c r="AE2003" s="179" t="str">
        <f t="shared" si="3462"/>
        <v>AE$16</v>
      </c>
      <c r="AF2003" s="179" t="str">
        <f t="shared" si="3462"/>
        <v>AF$16</v>
      </c>
      <c r="AG2003" s="179" t="str">
        <f t="shared" si="3462"/>
        <v>AG$16</v>
      </c>
      <c r="AH2003" s="179" t="str">
        <f t="shared" si="3462"/>
        <v>AH$16</v>
      </c>
      <c r="AI2003" s="179" t="str">
        <f t="shared" si="3462"/>
        <v>AI$16</v>
      </c>
      <c r="AJ2003" s="179" t="str">
        <f t="shared" si="3462"/>
        <v>AJ$16</v>
      </c>
      <c r="AK2003" s="179" t="str">
        <f t="shared" si="3462"/>
        <v>AK$16</v>
      </c>
      <c r="AL2003" s="179" t="str">
        <f t="shared" si="3462"/>
        <v>AL$16</v>
      </c>
      <c r="AM2003" s="179" t="str">
        <f t="shared" si="3462"/>
        <v>AM$16</v>
      </c>
      <c r="AN2003" s="179" t="str">
        <f t="shared" si="3462"/>
        <v>AN$16</v>
      </c>
      <c r="AO2003" s="179" t="str">
        <f t="shared" si="3462"/>
        <v>AO$16</v>
      </c>
      <c r="AP2003" s="179" t="str">
        <f t="shared" si="3462"/>
        <v>AP$16</v>
      </c>
      <c r="AQ2003" s="179" t="str">
        <f t="shared" si="3462"/>
        <v>AQ$16</v>
      </c>
      <c r="AR2003" s="179" t="str">
        <f t="shared" si="3462"/>
        <v>AR$16</v>
      </c>
      <c r="AS2003" s="179" t="str">
        <f t="shared" si="3462"/>
        <v>AS$16</v>
      </c>
      <c r="AT2003" s="179" t="str">
        <f t="shared" si="3462"/>
        <v>AT$16</v>
      </c>
      <c r="AU2003" s="179" t="str">
        <f t="shared" si="3462"/>
        <v>AU$16</v>
      </c>
      <c r="AV2003" s="179" t="str">
        <f t="shared" si="3462"/>
        <v>AV$16</v>
      </c>
      <c r="AW2003" s="179" t="str">
        <f t="shared" si="3462"/>
        <v>AW$16</v>
      </c>
      <c r="AX2003" s="179" t="str">
        <f t="shared" si="3462"/>
        <v>AX$16</v>
      </c>
      <c r="AY2003" s="179" t="str">
        <f t="shared" ref="AY2003:CD2003" si="3463">AY1978</f>
        <v>AY$16</v>
      </c>
      <c r="AZ2003" s="179" t="str">
        <f t="shared" si="3463"/>
        <v>AZ$16</v>
      </c>
      <c r="BA2003" s="179" t="str">
        <f t="shared" si="3463"/>
        <v>BA$16</v>
      </c>
      <c r="BB2003" s="179" t="str">
        <f t="shared" si="3463"/>
        <v>BB$16</v>
      </c>
      <c r="BC2003" s="179" t="str">
        <f t="shared" si="3463"/>
        <v>BC$16</v>
      </c>
      <c r="BD2003" s="179" t="str">
        <f t="shared" si="3463"/>
        <v>BD$16</v>
      </c>
      <c r="BE2003" s="179" t="str">
        <f t="shared" si="3463"/>
        <v>BE$16</v>
      </c>
      <c r="BF2003" s="179" t="str">
        <f t="shared" si="3463"/>
        <v>BF$16</v>
      </c>
      <c r="BG2003" s="179" t="str">
        <f t="shared" si="3463"/>
        <v>BG$16</v>
      </c>
      <c r="BH2003" s="179" t="str">
        <f t="shared" si="3463"/>
        <v>BH$16</v>
      </c>
      <c r="BI2003" s="179" t="str">
        <f t="shared" si="3463"/>
        <v>BI$16</v>
      </c>
      <c r="BJ2003" s="179" t="str">
        <f t="shared" si="3463"/>
        <v>BJ$16</v>
      </c>
      <c r="BK2003" s="179" t="str">
        <f t="shared" si="3463"/>
        <v>BK$16</v>
      </c>
      <c r="BL2003" s="179" t="str">
        <f t="shared" si="3463"/>
        <v>BL$16</v>
      </c>
      <c r="BM2003" s="179" t="str">
        <f t="shared" si="3463"/>
        <v>BM$16</v>
      </c>
      <c r="BN2003" s="179" t="str">
        <f t="shared" si="3463"/>
        <v>BN$16</v>
      </c>
      <c r="BO2003" s="179" t="str">
        <f t="shared" si="3463"/>
        <v>BO$16</v>
      </c>
      <c r="BP2003" s="179" t="str">
        <f t="shared" si="3463"/>
        <v>BP$16</v>
      </c>
      <c r="BQ2003" s="179" t="str">
        <f t="shared" si="3463"/>
        <v>BQ$16</v>
      </c>
      <c r="BR2003" s="179" t="str">
        <f t="shared" si="3463"/>
        <v>BR$16</v>
      </c>
      <c r="BS2003" s="179" t="str">
        <f t="shared" si="3463"/>
        <v>BS$16</v>
      </c>
      <c r="BT2003" s="179" t="str">
        <f t="shared" si="3463"/>
        <v>BT$16</v>
      </c>
      <c r="BU2003" s="179" t="str">
        <f t="shared" si="3463"/>
        <v>BU$16</v>
      </c>
      <c r="BV2003" s="179" t="str">
        <f t="shared" si="3463"/>
        <v>BV$16</v>
      </c>
      <c r="BW2003" s="179" t="str">
        <f t="shared" si="3463"/>
        <v>BW$16</v>
      </c>
      <c r="BX2003" s="179" t="str">
        <f t="shared" si="3463"/>
        <v>BX$16</v>
      </c>
      <c r="BY2003" s="179" t="str">
        <f t="shared" si="3463"/>
        <v>BY$16</v>
      </c>
      <c r="BZ2003" s="179" t="str">
        <f t="shared" si="3463"/>
        <v>BZ$16</v>
      </c>
      <c r="CA2003" s="179" t="str">
        <f t="shared" si="3463"/>
        <v>CA$16</v>
      </c>
      <c r="CB2003" s="179" t="str">
        <f t="shared" si="3463"/>
        <v>CB$16</v>
      </c>
      <c r="CC2003" s="179" t="str">
        <f t="shared" si="3463"/>
        <v>CC$16</v>
      </c>
      <c r="CD2003" s="179" t="str">
        <f t="shared" si="3463"/>
        <v>CD$16</v>
      </c>
      <c r="CE2003" s="179" t="str">
        <f t="shared" ref="CE2003:CL2003" si="3464">CE1978</f>
        <v>CE$16</v>
      </c>
      <c r="CF2003" s="179" t="str">
        <f t="shared" si="3464"/>
        <v>CF$16</v>
      </c>
      <c r="CG2003" s="179" t="str">
        <f t="shared" si="3464"/>
        <v>CG$16</v>
      </c>
      <c r="CH2003" s="179" t="str">
        <f t="shared" si="3464"/>
        <v>CH$16</v>
      </c>
      <c r="CI2003" s="179" t="str">
        <f t="shared" si="3464"/>
        <v>CI$16</v>
      </c>
      <c r="CJ2003" s="179" t="str">
        <f t="shared" si="3464"/>
        <v>CJ$16</v>
      </c>
      <c r="CK2003" s="179" t="str">
        <f t="shared" si="3464"/>
        <v>CK$16</v>
      </c>
      <c r="CL2003" s="179" t="str">
        <f t="shared" si="3464"/>
        <v>CL$16</v>
      </c>
      <c r="CO2003" s="179" t="str">
        <f t="shared" ref="CO2003:DL2003" si="3465">CO1978</f>
        <v>CO$16</v>
      </c>
      <c r="CP2003" s="179" t="str">
        <f t="shared" si="3465"/>
        <v>CP$16</v>
      </c>
      <c r="CQ2003" s="179" t="str">
        <f t="shared" si="3465"/>
        <v>CQ$16</v>
      </c>
      <c r="CR2003" s="179" t="str">
        <f t="shared" si="3465"/>
        <v>CR$16</v>
      </c>
      <c r="CS2003" s="179" t="str">
        <f t="shared" si="3465"/>
        <v>CS$16</v>
      </c>
      <c r="CT2003" s="179" t="str">
        <f t="shared" si="3465"/>
        <v>CT$16</v>
      </c>
      <c r="CU2003" s="179" t="str">
        <f t="shared" si="3465"/>
        <v>CU$16</v>
      </c>
      <c r="CV2003" s="179" t="str">
        <f t="shared" si="3465"/>
        <v>CV$16</v>
      </c>
      <c r="CW2003" s="179" t="str">
        <f t="shared" si="3465"/>
        <v>CW$16</v>
      </c>
      <c r="CX2003" s="179" t="str">
        <f t="shared" si="3465"/>
        <v>CX$16</v>
      </c>
      <c r="CY2003" s="179" t="str">
        <f t="shared" si="3465"/>
        <v>CY$16</v>
      </c>
      <c r="CZ2003" s="179" t="str">
        <f t="shared" si="3465"/>
        <v>CZ$16</v>
      </c>
      <c r="DA2003" s="179" t="str">
        <f t="shared" si="3465"/>
        <v>DA$16</v>
      </c>
      <c r="DB2003" s="179" t="str">
        <f t="shared" si="3465"/>
        <v>DB$16</v>
      </c>
      <c r="DC2003" s="179" t="str">
        <f t="shared" si="3465"/>
        <v>DC$16</v>
      </c>
      <c r="DD2003" s="179" t="str">
        <f t="shared" si="3465"/>
        <v>DD$16</v>
      </c>
      <c r="DE2003" s="179" t="str">
        <f t="shared" si="3465"/>
        <v>DE$16</v>
      </c>
      <c r="DF2003" s="179" t="str">
        <f t="shared" si="3465"/>
        <v>DF$16</v>
      </c>
      <c r="DG2003" s="179" t="str">
        <f t="shared" si="3465"/>
        <v>DG$16</v>
      </c>
      <c r="DH2003" s="179" t="str">
        <f t="shared" si="3465"/>
        <v>DH$16</v>
      </c>
      <c r="DI2003" s="179" t="str">
        <f t="shared" si="3465"/>
        <v>DI$16</v>
      </c>
      <c r="DJ2003" s="179" t="str">
        <f t="shared" si="3465"/>
        <v>DJ$16</v>
      </c>
      <c r="DK2003" s="179" t="str">
        <f t="shared" si="3465"/>
        <v>DK$16</v>
      </c>
      <c r="DL2003" s="179" t="str">
        <f t="shared" si="3465"/>
        <v>DL$16</v>
      </c>
    </row>
    <row r="2004" spans="1:116" x14ac:dyDescent="0.4">
      <c r="B2004" t="s">
        <v>332</v>
      </c>
      <c r="D2004" t="s">
        <v>424</v>
      </c>
      <c r="E2004" s="8" t="str">
        <f t="shared" si="3423"/>
        <v>2004 FAINT-F</v>
      </c>
      <c r="G2004" s="136" t="str">
        <f>G1979</f>
        <v>Primary volume driver</v>
      </c>
      <c r="H2004" s="12"/>
      <c r="I2004" s="60"/>
      <c r="J2004" s="60"/>
      <c r="K2004" s="15"/>
      <c r="L2004" s="15"/>
      <c r="M2004" s="15"/>
      <c r="N2004" s="15"/>
      <c r="O2004" s="15"/>
      <c r="P2004" s="15"/>
      <c r="R2004" s="15"/>
      <c r="S2004" s="179" t="str">
        <f t="shared" ref="S2004:AX2004" si="3466">S1979</f>
        <v>S$17</v>
      </c>
      <c r="T2004" s="179" t="str">
        <f t="shared" si="3466"/>
        <v>T$17</v>
      </c>
      <c r="U2004" s="179" t="str">
        <f t="shared" si="3466"/>
        <v>U$17</v>
      </c>
      <c r="V2004" s="179" t="str">
        <f t="shared" si="3466"/>
        <v>V$17</v>
      </c>
      <c r="W2004" s="179" t="str">
        <f t="shared" si="3466"/>
        <v>W$17</v>
      </c>
      <c r="X2004" s="179" t="str">
        <f t="shared" si="3466"/>
        <v>X$17</v>
      </c>
      <c r="Y2004" s="179" t="str">
        <f t="shared" si="3466"/>
        <v>Y$17</v>
      </c>
      <c r="Z2004" s="179" t="str">
        <f t="shared" si="3466"/>
        <v>Z$17</v>
      </c>
      <c r="AA2004" s="179" t="str">
        <f t="shared" si="3466"/>
        <v>AA$17</v>
      </c>
      <c r="AB2004" s="179" t="str">
        <f t="shared" si="3466"/>
        <v>AB$17</v>
      </c>
      <c r="AC2004" s="179" t="str">
        <f t="shared" si="3466"/>
        <v>AC$17</v>
      </c>
      <c r="AD2004" s="179" t="str">
        <f t="shared" si="3466"/>
        <v>AD$17</v>
      </c>
      <c r="AE2004" s="179" t="str">
        <f t="shared" si="3466"/>
        <v>AE$17</v>
      </c>
      <c r="AF2004" s="179" t="str">
        <f t="shared" si="3466"/>
        <v>AF$17</v>
      </c>
      <c r="AG2004" s="179" t="str">
        <f t="shared" si="3466"/>
        <v>AG$17</v>
      </c>
      <c r="AH2004" s="179" t="str">
        <f t="shared" si="3466"/>
        <v>AH$17</v>
      </c>
      <c r="AI2004" s="179" t="str">
        <f t="shared" si="3466"/>
        <v>AI$17</v>
      </c>
      <c r="AJ2004" s="179" t="str">
        <f t="shared" si="3466"/>
        <v>AJ$17</v>
      </c>
      <c r="AK2004" s="179" t="str">
        <f t="shared" si="3466"/>
        <v>AK$17</v>
      </c>
      <c r="AL2004" s="179" t="str">
        <f t="shared" si="3466"/>
        <v>AL$17</v>
      </c>
      <c r="AM2004" s="179" t="str">
        <f t="shared" si="3466"/>
        <v>AM$17</v>
      </c>
      <c r="AN2004" s="179" t="str">
        <f t="shared" si="3466"/>
        <v>AN$17</v>
      </c>
      <c r="AO2004" s="179" t="str">
        <f t="shared" si="3466"/>
        <v>AO$17</v>
      </c>
      <c r="AP2004" s="179" t="str">
        <f t="shared" si="3466"/>
        <v>AP$17</v>
      </c>
      <c r="AQ2004" s="179" t="str">
        <f t="shared" si="3466"/>
        <v>AQ$17</v>
      </c>
      <c r="AR2004" s="179" t="str">
        <f t="shared" si="3466"/>
        <v>AR$17</v>
      </c>
      <c r="AS2004" s="179" t="str">
        <f t="shared" si="3466"/>
        <v>AS$17</v>
      </c>
      <c r="AT2004" s="179" t="str">
        <f t="shared" si="3466"/>
        <v>AT$17</v>
      </c>
      <c r="AU2004" s="179" t="str">
        <f t="shared" si="3466"/>
        <v>AU$17</v>
      </c>
      <c r="AV2004" s="179" t="str">
        <f t="shared" si="3466"/>
        <v>AV$17</v>
      </c>
      <c r="AW2004" s="179" t="str">
        <f t="shared" si="3466"/>
        <v>AW$17</v>
      </c>
      <c r="AX2004" s="179" t="str">
        <f t="shared" si="3466"/>
        <v>AX$17</v>
      </c>
      <c r="AY2004" s="179" t="str">
        <f t="shared" ref="AY2004:CD2004" si="3467">AY1979</f>
        <v>AY$17</v>
      </c>
      <c r="AZ2004" s="179" t="str">
        <f t="shared" si="3467"/>
        <v>AZ$17</v>
      </c>
      <c r="BA2004" s="179" t="str">
        <f t="shared" si="3467"/>
        <v>BA$17</v>
      </c>
      <c r="BB2004" s="179" t="str">
        <f t="shared" si="3467"/>
        <v>BB$17</v>
      </c>
      <c r="BC2004" s="179" t="str">
        <f t="shared" si="3467"/>
        <v>BC$17</v>
      </c>
      <c r="BD2004" s="179" t="str">
        <f t="shared" si="3467"/>
        <v>BD$17</v>
      </c>
      <c r="BE2004" s="179" t="str">
        <f t="shared" si="3467"/>
        <v>BE$17</v>
      </c>
      <c r="BF2004" s="179" t="str">
        <f t="shared" si="3467"/>
        <v>BF$17</v>
      </c>
      <c r="BG2004" s="179" t="str">
        <f t="shared" si="3467"/>
        <v>BG$17</v>
      </c>
      <c r="BH2004" s="179" t="str">
        <f t="shared" si="3467"/>
        <v>BH$17</v>
      </c>
      <c r="BI2004" s="179" t="str">
        <f t="shared" si="3467"/>
        <v>BI$17</v>
      </c>
      <c r="BJ2004" s="179" t="str">
        <f t="shared" si="3467"/>
        <v>BJ$17</v>
      </c>
      <c r="BK2004" s="179" t="str">
        <f t="shared" si="3467"/>
        <v>BK$17</v>
      </c>
      <c r="BL2004" s="179" t="str">
        <f t="shared" si="3467"/>
        <v>BL$17</v>
      </c>
      <c r="BM2004" s="179" t="str">
        <f t="shared" si="3467"/>
        <v>BM$17</v>
      </c>
      <c r="BN2004" s="179" t="str">
        <f t="shared" si="3467"/>
        <v>BN$17</v>
      </c>
      <c r="BO2004" s="179" t="str">
        <f t="shared" si="3467"/>
        <v>BO$17</v>
      </c>
      <c r="BP2004" s="179" t="str">
        <f t="shared" si="3467"/>
        <v>BP$17</v>
      </c>
      <c r="BQ2004" s="179" t="str">
        <f t="shared" si="3467"/>
        <v>BQ$17</v>
      </c>
      <c r="BR2004" s="179" t="str">
        <f t="shared" si="3467"/>
        <v>BR$17</v>
      </c>
      <c r="BS2004" s="179" t="str">
        <f t="shared" si="3467"/>
        <v>BS$17</v>
      </c>
      <c r="BT2004" s="179" t="str">
        <f t="shared" si="3467"/>
        <v>BT$17</v>
      </c>
      <c r="BU2004" s="179" t="str">
        <f t="shared" si="3467"/>
        <v>BU$17</v>
      </c>
      <c r="BV2004" s="179" t="str">
        <f t="shared" si="3467"/>
        <v>BV$17</v>
      </c>
      <c r="BW2004" s="179" t="str">
        <f t="shared" si="3467"/>
        <v>BW$17</v>
      </c>
      <c r="BX2004" s="179" t="str">
        <f t="shared" si="3467"/>
        <v>BX$17</v>
      </c>
      <c r="BY2004" s="179" t="str">
        <f t="shared" si="3467"/>
        <v>BY$17</v>
      </c>
      <c r="BZ2004" s="179" t="str">
        <f t="shared" si="3467"/>
        <v>BZ$17</v>
      </c>
      <c r="CA2004" s="179" t="str">
        <f t="shared" si="3467"/>
        <v>CA$17</v>
      </c>
      <c r="CB2004" s="179" t="str">
        <f t="shared" si="3467"/>
        <v>CB$17</v>
      </c>
      <c r="CC2004" s="179" t="str">
        <f t="shared" si="3467"/>
        <v>CC$17</v>
      </c>
      <c r="CD2004" s="179" t="str">
        <f t="shared" si="3467"/>
        <v>CD$17</v>
      </c>
      <c r="CE2004" s="179" t="str">
        <f t="shared" ref="CE2004:CL2004" si="3468">CE1979</f>
        <v>CE$17</v>
      </c>
      <c r="CF2004" s="179" t="str">
        <f t="shared" si="3468"/>
        <v>CF$17</v>
      </c>
      <c r="CG2004" s="179" t="str">
        <f t="shared" si="3468"/>
        <v>CG$17</v>
      </c>
      <c r="CH2004" s="179" t="str">
        <f t="shared" si="3468"/>
        <v>CH$17</v>
      </c>
      <c r="CI2004" s="179" t="str">
        <f t="shared" si="3468"/>
        <v>CI$17</v>
      </c>
      <c r="CJ2004" s="179" t="str">
        <f t="shared" si="3468"/>
        <v>CJ$17</v>
      </c>
      <c r="CK2004" s="179" t="str">
        <f t="shared" si="3468"/>
        <v>CK$17</v>
      </c>
      <c r="CL2004" s="179" t="str">
        <f t="shared" si="3468"/>
        <v>CL$17</v>
      </c>
      <c r="CN2004" s="60"/>
      <c r="CO2004" s="179" t="str">
        <f t="shared" ref="CO2004:DL2004" si="3469">CO1979</f>
        <v>CO$17</v>
      </c>
      <c r="CP2004" s="179" t="str">
        <f t="shared" si="3469"/>
        <v>CP$17</v>
      </c>
      <c r="CQ2004" s="179" t="str">
        <f t="shared" si="3469"/>
        <v>CQ$17</v>
      </c>
      <c r="CR2004" s="179" t="str">
        <f t="shared" si="3469"/>
        <v>CR$17</v>
      </c>
      <c r="CS2004" s="179" t="str">
        <f t="shared" si="3469"/>
        <v>CS$17</v>
      </c>
      <c r="CT2004" s="179" t="str">
        <f t="shared" si="3469"/>
        <v>CT$17</v>
      </c>
      <c r="CU2004" s="179" t="str">
        <f t="shared" si="3469"/>
        <v>CU$17</v>
      </c>
      <c r="CV2004" s="179" t="str">
        <f t="shared" si="3469"/>
        <v>CV$17</v>
      </c>
      <c r="CW2004" s="179" t="str">
        <f t="shared" si="3469"/>
        <v>CW$17</v>
      </c>
      <c r="CX2004" s="179" t="str">
        <f t="shared" si="3469"/>
        <v>CX$17</v>
      </c>
      <c r="CY2004" s="179" t="str">
        <f t="shared" si="3469"/>
        <v>CY$17</v>
      </c>
      <c r="CZ2004" s="179" t="str">
        <f t="shared" si="3469"/>
        <v>CZ$17</v>
      </c>
      <c r="DA2004" s="179" t="str">
        <f t="shared" si="3469"/>
        <v>DA$17</v>
      </c>
      <c r="DB2004" s="179" t="str">
        <f t="shared" si="3469"/>
        <v>DB$17</v>
      </c>
      <c r="DC2004" s="179" t="str">
        <f t="shared" si="3469"/>
        <v>DC$17</v>
      </c>
      <c r="DD2004" s="179" t="str">
        <f t="shared" si="3469"/>
        <v>DD$17</v>
      </c>
      <c r="DE2004" s="179" t="str">
        <f t="shared" si="3469"/>
        <v>DE$17</v>
      </c>
      <c r="DF2004" s="179" t="str">
        <f t="shared" si="3469"/>
        <v>DF$17</v>
      </c>
      <c r="DG2004" s="179" t="str">
        <f t="shared" si="3469"/>
        <v>DG$17</v>
      </c>
      <c r="DH2004" s="179" t="str">
        <f t="shared" si="3469"/>
        <v>DH$17</v>
      </c>
      <c r="DI2004" s="179" t="str">
        <f t="shared" si="3469"/>
        <v>DI$17</v>
      </c>
      <c r="DJ2004" s="179" t="str">
        <f t="shared" si="3469"/>
        <v>DJ$17</v>
      </c>
      <c r="DK2004" s="179" t="str">
        <f t="shared" si="3469"/>
        <v>DK$17</v>
      </c>
      <c r="DL2004" s="179" t="str">
        <f t="shared" si="3469"/>
        <v>DL$17</v>
      </c>
    </row>
    <row r="2005" spans="1:116" x14ac:dyDescent="0.4">
      <c r="B2005" t="s">
        <v>332</v>
      </c>
      <c r="D2005" t="s">
        <v>424</v>
      </c>
      <c r="E2005" s="8" t="str">
        <f t="shared" si="3423"/>
        <v>2005 FAINT-F</v>
      </c>
      <c r="G2005" s="136" t="str">
        <f>G1984</f>
        <v>Fixed secondary intangible assets:</v>
      </c>
      <c r="H2005" s="12"/>
      <c r="I2005" s="60"/>
      <c r="J2005" s="60"/>
      <c r="K2005" s="15"/>
      <c r="L2005" s="15"/>
      <c r="M2005" s="15"/>
      <c r="N2005" s="15"/>
      <c r="O2005" s="15"/>
      <c r="P2005" s="15"/>
      <c r="R2005" s="15"/>
      <c r="S2005" s="179">
        <f t="shared" ref="S2005:AX2005" si="3470">S1980</f>
        <v>0</v>
      </c>
      <c r="T2005" s="179">
        <f t="shared" si="3470"/>
        <v>0</v>
      </c>
      <c r="U2005" s="179">
        <f t="shared" si="3470"/>
        <v>0</v>
      </c>
      <c r="V2005" s="179">
        <f t="shared" si="3470"/>
        <v>0</v>
      </c>
      <c r="W2005" s="179">
        <f t="shared" si="3470"/>
        <v>0</v>
      </c>
      <c r="X2005" s="179">
        <f t="shared" si="3470"/>
        <v>0</v>
      </c>
      <c r="Y2005" s="179">
        <f t="shared" si="3470"/>
        <v>0</v>
      </c>
      <c r="Z2005" s="179">
        <f t="shared" si="3470"/>
        <v>0</v>
      </c>
      <c r="AA2005" s="179">
        <f t="shared" si="3470"/>
        <v>0</v>
      </c>
      <c r="AB2005" s="179">
        <f t="shared" si="3470"/>
        <v>0</v>
      </c>
      <c r="AC2005" s="179">
        <f t="shared" si="3470"/>
        <v>0</v>
      </c>
      <c r="AD2005" s="179">
        <f t="shared" si="3470"/>
        <v>0</v>
      </c>
      <c r="AE2005" s="179">
        <f t="shared" si="3470"/>
        <v>0</v>
      </c>
      <c r="AF2005" s="179">
        <f t="shared" si="3470"/>
        <v>0</v>
      </c>
      <c r="AG2005" s="179">
        <f t="shared" si="3470"/>
        <v>0</v>
      </c>
      <c r="AH2005" s="179">
        <f t="shared" si="3470"/>
        <v>0</v>
      </c>
      <c r="AI2005" s="179">
        <f t="shared" si="3470"/>
        <v>0</v>
      </c>
      <c r="AJ2005" s="179">
        <f t="shared" si="3470"/>
        <v>0</v>
      </c>
      <c r="AK2005" s="179">
        <f t="shared" si="3470"/>
        <v>0</v>
      </c>
      <c r="AL2005" s="179">
        <f t="shared" si="3470"/>
        <v>0</v>
      </c>
      <c r="AM2005" s="179">
        <f t="shared" si="3470"/>
        <v>0</v>
      </c>
      <c r="AN2005" s="179">
        <f t="shared" si="3470"/>
        <v>0</v>
      </c>
      <c r="AO2005" s="179">
        <f t="shared" si="3470"/>
        <v>0</v>
      </c>
      <c r="AP2005" s="179">
        <f t="shared" si="3470"/>
        <v>0</v>
      </c>
      <c r="AQ2005" s="179">
        <f t="shared" si="3470"/>
        <v>0</v>
      </c>
      <c r="AR2005" s="179">
        <f t="shared" si="3470"/>
        <v>0</v>
      </c>
      <c r="AS2005" s="179">
        <f t="shared" si="3470"/>
        <v>0</v>
      </c>
      <c r="AT2005" s="179">
        <f t="shared" si="3470"/>
        <v>0</v>
      </c>
      <c r="AU2005" s="179">
        <f t="shared" si="3470"/>
        <v>0</v>
      </c>
      <c r="AV2005" s="179">
        <f t="shared" si="3470"/>
        <v>0</v>
      </c>
      <c r="AW2005" s="179">
        <f t="shared" si="3470"/>
        <v>0</v>
      </c>
      <c r="AX2005" s="179">
        <f t="shared" si="3470"/>
        <v>0</v>
      </c>
      <c r="AY2005" s="179">
        <f t="shared" ref="AY2005:CD2005" si="3471">AY1980</f>
        <v>0</v>
      </c>
      <c r="AZ2005" s="179">
        <f t="shared" si="3471"/>
        <v>0</v>
      </c>
      <c r="BA2005" s="179">
        <f t="shared" si="3471"/>
        <v>0</v>
      </c>
      <c r="BB2005" s="179">
        <f t="shared" si="3471"/>
        <v>0</v>
      </c>
      <c r="BC2005" s="179">
        <f t="shared" si="3471"/>
        <v>0</v>
      </c>
      <c r="BD2005" s="179">
        <f t="shared" si="3471"/>
        <v>0</v>
      </c>
      <c r="BE2005" s="179">
        <f t="shared" si="3471"/>
        <v>0</v>
      </c>
      <c r="BF2005" s="179">
        <f t="shared" si="3471"/>
        <v>0</v>
      </c>
      <c r="BG2005" s="179">
        <f t="shared" si="3471"/>
        <v>0</v>
      </c>
      <c r="BH2005" s="179">
        <f t="shared" si="3471"/>
        <v>0</v>
      </c>
      <c r="BI2005" s="179">
        <f t="shared" si="3471"/>
        <v>0</v>
      </c>
      <c r="BJ2005" s="179">
        <f t="shared" si="3471"/>
        <v>0</v>
      </c>
      <c r="BK2005" s="179">
        <f t="shared" si="3471"/>
        <v>0</v>
      </c>
      <c r="BL2005" s="179">
        <f t="shared" si="3471"/>
        <v>0</v>
      </c>
      <c r="BM2005" s="179">
        <f t="shared" si="3471"/>
        <v>0</v>
      </c>
      <c r="BN2005" s="179">
        <f t="shared" si="3471"/>
        <v>0</v>
      </c>
      <c r="BO2005" s="179">
        <f t="shared" si="3471"/>
        <v>0</v>
      </c>
      <c r="BP2005" s="179">
        <f t="shared" si="3471"/>
        <v>0</v>
      </c>
      <c r="BQ2005" s="179">
        <f t="shared" si="3471"/>
        <v>0</v>
      </c>
      <c r="BR2005" s="179">
        <f t="shared" si="3471"/>
        <v>0</v>
      </c>
      <c r="BS2005" s="179">
        <f t="shared" si="3471"/>
        <v>0</v>
      </c>
      <c r="BT2005" s="179">
        <f t="shared" si="3471"/>
        <v>0</v>
      </c>
      <c r="BU2005" s="179">
        <f t="shared" si="3471"/>
        <v>0</v>
      </c>
      <c r="BV2005" s="179">
        <f t="shared" si="3471"/>
        <v>0</v>
      </c>
      <c r="BW2005" s="179">
        <f t="shared" si="3471"/>
        <v>0</v>
      </c>
      <c r="BX2005" s="179">
        <f t="shared" si="3471"/>
        <v>0</v>
      </c>
      <c r="BY2005" s="179">
        <f t="shared" si="3471"/>
        <v>0</v>
      </c>
      <c r="BZ2005" s="179">
        <f t="shared" si="3471"/>
        <v>0</v>
      </c>
      <c r="CA2005" s="179">
        <f t="shared" si="3471"/>
        <v>0</v>
      </c>
      <c r="CB2005" s="179">
        <f t="shared" si="3471"/>
        <v>0</v>
      </c>
      <c r="CC2005" s="179">
        <f t="shared" si="3471"/>
        <v>0</v>
      </c>
      <c r="CD2005" s="179">
        <f t="shared" si="3471"/>
        <v>0</v>
      </c>
      <c r="CE2005" s="179">
        <f t="shared" ref="CE2005:CL2005" si="3472">CE1980</f>
        <v>0</v>
      </c>
      <c r="CF2005" s="179">
        <f t="shared" si="3472"/>
        <v>0</v>
      </c>
      <c r="CG2005" s="179">
        <f t="shared" si="3472"/>
        <v>0</v>
      </c>
      <c r="CH2005" s="179">
        <f t="shared" si="3472"/>
        <v>0</v>
      </c>
      <c r="CI2005" s="179">
        <f t="shared" si="3472"/>
        <v>0</v>
      </c>
      <c r="CJ2005" s="179">
        <f t="shared" si="3472"/>
        <v>0</v>
      </c>
      <c r="CK2005" s="179">
        <f t="shared" si="3472"/>
        <v>0</v>
      </c>
      <c r="CL2005" s="179">
        <f t="shared" si="3472"/>
        <v>0</v>
      </c>
      <c r="CN2005" s="60"/>
      <c r="CO2005" s="179">
        <f t="shared" ref="CO2005:DL2005" si="3473">CO1980</f>
        <v>0</v>
      </c>
      <c r="CP2005" s="179">
        <f t="shared" si="3473"/>
        <v>0</v>
      </c>
      <c r="CQ2005" s="179">
        <f t="shared" si="3473"/>
        <v>0</v>
      </c>
      <c r="CR2005" s="179">
        <f t="shared" si="3473"/>
        <v>0</v>
      </c>
      <c r="CS2005" s="179">
        <f t="shared" si="3473"/>
        <v>0</v>
      </c>
      <c r="CT2005" s="179">
        <f t="shared" si="3473"/>
        <v>0</v>
      </c>
      <c r="CU2005" s="179">
        <f t="shared" si="3473"/>
        <v>0</v>
      </c>
      <c r="CV2005" s="179">
        <f t="shared" si="3473"/>
        <v>0</v>
      </c>
      <c r="CW2005" s="179">
        <f t="shared" si="3473"/>
        <v>0</v>
      </c>
      <c r="CX2005" s="179">
        <f t="shared" si="3473"/>
        <v>0</v>
      </c>
      <c r="CY2005" s="179">
        <f t="shared" si="3473"/>
        <v>0</v>
      </c>
      <c r="CZ2005" s="179">
        <f t="shared" si="3473"/>
        <v>0</v>
      </c>
      <c r="DA2005" s="179">
        <f t="shared" si="3473"/>
        <v>0</v>
      </c>
      <c r="DB2005" s="179">
        <f t="shared" si="3473"/>
        <v>0</v>
      </c>
      <c r="DC2005" s="179">
        <f t="shared" si="3473"/>
        <v>0</v>
      </c>
      <c r="DD2005" s="179">
        <f t="shared" si="3473"/>
        <v>0</v>
      </c>
      <c r="DE2005" s="179">
        <f t="shared" si="3473"/>
        <v>0</v>
      </c>
      <c r="DF2005" s="179">
        <f t="shared" si="3473"/>
        <v>0</v>
      </c>
      <c r="DG2005" s="179">
        <f t="shared" si="3473"/>
        <v>0</v>
      </c>
      <c r="DH2005" s="179">
        <f t="shared" si="3473"/>
        <v>0</v>
      </c>
      <c r="DI2005" s="179">
        <f t="shared" si="3473"/>
        <v>0</v>
      </c>
      <c r="DJ2005" s="179">
        <f t="shared" si="3473"/>
        <v>0</v>
      </c>
      <c r="DK2005" s="179">
        <f t="shared" si="3473"/>
        <v>0</v>
      </c>
      <c r="DL2005" s="179">
        <f t="shared" si="3473"/>
        <v>0</v>
      </c>
    </row>
    <row r="2006" spans="1:116" x14ac:dyDescent="0.4">
      <c r="B2006" t="s">
        <v>332</v>
      </c>
      <c r="D2006" t="s">
        <v>424</v>
      </c>
      <c r="E2006" s="8" t="str">
        <f t="shared" ref="E2006" si="3474">ROW()&amp;" "&amp;D2006</f>
        <v>2006 FAINT-F</v>
      </c>
      <c r="G2006" s="241" t="str">
        <f>IFERROR(SUBSTITUTE(TRIM(MID(G1984, SEARCH("-", G1984) + 1, LEN(G1984))),":",""),"no unit")</f>
        <v>no unit</v>
      </c>
      <c r="H2006" s="12"/>
      <c r="I2006" s="60"/>
      <c r="J2006" s="60"/>
      <c r="K2006" s="15"/>
      <c r="L2006" s="15"/>
      <c r="M2006" s="15"/>
      <c r="N2006" s="15"/>
      <c r="O2006" s="15"/>
      <c r="P2006" s="15"/>
      <c r="R2006" s="15"/>
      <c r="S2006" s="179"/>
      <c r="T2006" s="179"/>
      <c r="U2006" s="179"/>
      <c r="V2006" s="179"/>
      <c r="W2006" s="179"/>
      <c r="X2006" s="179"/>
      <c r="Y2006" s="179"/>
      <c r="Z2006" s="179"/>
      <c r="AA2006" s="179"/>
      <c r="AB2006" s="179"/>
      <c r="AC2006" s="179"/>
      <c r="AD2006" s="179"/>
      <c r="AE2006" s="179"/>
      <c r="AF2006" s="179"/>
      <c r="AG2006" s="179"/>
      <c r="AH2006" s="179"/>
      <c r="AI2006" s="179"/>
      <c r="AJ2006" s="179"/>
      <c r="AK2006" s="179"/>
      <c r="AL2006" s="179"/>
      <c r="AM2006" s="179"/>
      <c r="AN2006" s="179"/>
      <c r="AO2006" s="179"/>
      <c r="AP2006" s="179"/>
      <c r="AQ2006" s="179"/>
      <c r="AR2006" s="179"/>
      <c r="AS2006" s="179"/>
      <c r="AT2006" s="179"/>
      <c r="AU2006" s="179"/>
      <c r="AV2006" s="179"/>
      <c r="AW2006" s="179"/>
      <c r="AX2006" s="179"/>
      <c r="AY2006" s="179"/>
      <c r="AZ2006" s="179"/>
      <c r="BA2006" s="179"/>
      <c r="BB2006" s="179"/>
      <c r="BC2006" s="179"/>
      <c r="BD2006" s="179"/>
      <c r="BE2006" s="179"/>
      <c r="BF2006" s="179"/>
      <c r="BG2006" s="179"/>
      <c r="BH2006" s="179"/>
      <c r="BI2006" s="179"/>
      <c r="BJ2006" s="179"/>
      <c r="BK2006" s="179"/>
      <c r="BL2006" s="179"/>
      <c r="BM2006" s="179"/>
      <c r="BN2006" s="179"/>
      <c r="BO2006" s="179"/>
      <c r="BP2006" s="179"/>
      <c r="BQ2006" s="179"/>
      <c r="BR2006" s="179"/>
      <c r="BS2006" s="179"/>
      <c r="BT2006" s="179"/>
      <c r="BU2006" s="179"/>
      <c r="BV2006" s="179"/>
      <c r="BW2006" s="179"/>
      <c r="BX2006" s="179"/>
      <c r="BY2006" s="179"/>
      <c r="BZ2006" s="179"/>
      <c r="CA2006" s="179"/>
      <c r="CB2006" s="179"/>
      <c r="CC2006" s="179"/>
      <c r="CD2006" s="179"/>
      <c r="CE2006" s="179"/>
      <c r="CF2006" s="179"/>
      <c r="CG2006" s="179"/>
      <c r="CH2006" s="179"/>
      <c r="CI2006" s="179"/>
      <c r="CJ2006" s="179"/>
      <c r="CK2006" s="179"/>
      <c r="CL2006" s="179"/>
      <c r="CN2006" s="60"/>
      <c r="CO2006" s="179"/>
      <c r="CP2006" s="179"/>
      <c r="CQ2006" s="179"/>
      <c r="CR2006" s="179"/>
      <c r="CS2006" s="179"/>
      <c r="CT2006" s="179"/>
      <c r="CU2006" s="179"/>
      <c r="CV2006" s="179"/>
      <c r="CW2006" s="179"/>
      <c r="CX2006" s="179"/>
      <c r="CY2006" s="179"/>
      <c r="CZ2006" s="179"/>
      <c r="DA2006" s="179"/>
      <c r="DB2006" s="179"/>
      <c r="DC2006" s="179"/>
      <c r="DD2006" s="179"/>
      <c r="DE2006" s="179"/>
      <c r="DF2006" s="179"/>
      <c r="DG2006" s="179"/>
      <c r="DH2006" s="179"/>
      <c r="DI2006" s="179"/>
      <c r="DJ2006" s="179"/>
      <c r="DK2006" s="179"/>
      <c r="DL2006" s="179"/>
    </row>
    <row r="2007" spans="1:116" x14ac:dyDescent="0.4">
      <c r="A2007" s="3"/>
      <c r="B2007" t="s">
        <v>332</v>
      </c>
      <c r="D2007" t="s">
        <v>424</v>
      </c>
      <c r="E2007" s="8" t="str">
        <f t="shared" si="3423"/>
        <v>2007 FAINT-F</v>
      </c>
      <c r="G2007" s="191" t="str">
        <f>G1982</f>
        <v>Secondary revenue driver</v>
      </c>
      <c r="H2007" s="90"/>
      <c r="I2007" s="213"/>
      <c r="J2007" s="213"/>
      <c r="K2007" s="214"/>
      <c r="L2007" s="214"/>
      <c r="M2007" s="214"/>
      <c r="N2007" s="214"/>
      <c r="O2007" s="214"/>
      <c r="P2007" s="214"/>
      <c r="R2007" s="214"/>
      <c r="S2007" s="4" t="str">
        <f t="shared" ref="S2007:AX2007" si="3475">ADDRESS(ROW(S1999),COLUMN(S1999),2)</f>
        <v>S$1999</v>
      </c>
      <c r="T2007" s="4" t="str">
        <f t="shared" si="3475"/>
        <v>T$1999</v>
      </c>
      <c r="U2007" s="4" t="str">
        <f t="shared" si="3475"/>
        <v>U$1999</v>
      </c>
      <c r="V2007" s="4" t="str">
        <f t="shared" si="3475"/>
        <v>V$1999</v>
      </c>
      <c r="W2007" s="4" t="str">
        <f t="shared" si="3475"/>
        <v>W$1999</v>
      </c>
      <c r="X2007" s="4" t="str">
        <f t="shared" si="3475"/>
        <v>X$1999</v>
      </c>
      <c r="Y2007" s="4" t="str">
        <f t="shared" si="3475"/>
        <v>Y$1999</v>
      </c>
      <c r="Z2007" s="4" t="str">
        <f t="shared" si="3475"/>
        <v>Z$1999</v>
      </c>
      <c r="AA2007" s="4" t="str">
        <f t="shared" si="3475"/>
        <v>AA$1999</v>
      </c>
      <c r="AB2007" s="4" t="str">
        <f t="shared" si="3475"/>
        <v>AB$1999</v>
      </c>
      <c r="AC2007" s="4" t="str">
        <f t="shared" si="3475"/>
        <v>AC$1999</v>
      </c>
      <c r="AD2007" s="4" t="str">
        <f t="shared" si="3475"/>
        <v>AD$1999</v>
      </c>
      <c r="AE2007" s="4" t="str">
        <f t="shared" si="3475"/>
        <v>AE$1999</v>
      </c>
      <c r="AF2007" s="4" t="str">
        <f t="shared" si="3475"/>
        <v>AF$1999</v>
      </c>
      <c r="AG2007" s="4" t="str">
        <f t="shared" si="3475"/>
        <v>AG$1999</v>
      </c>
      <c r="AH2007" s="4" t="str">
        <f t="shared" si="3475"/>
        <v>AH$1999</v>
      </c>
      <c r="AI2007" s="4" t="str">
        <f t="shared" si="3475"/>
        <v>AI$1999</v>
      </c>
      <c r="AJ2007" s="4" t="str">
        <f t="shared" si="3475"/>
        <v>AJ$1999</v>
      </c>
      <c r="AK2007" s="4" t="str">
        <f t="shared" si="3475"/>
        <v>AK$1999</v>
      </c>
      <c r="AL2007" s="4" t="str">
        <f t="shared" si="3475"/>
        <v>AL$1999</v>
      </c>
      <c r="AM2007" s="4" t="str">
        <f t="shared" si="3475"/>
        <v>AM$1999</v>
      </c>
      <c r="AN2007" s="4" t="str">
        <f t="shared" si="3475"/>
        <v>AN$1999</v>
      </c>
      <c r="AO2007" s="4" t="str">
        <f t="shared" si="3475"/>
        <v>AO$1999</v>
      </c>
      <c r="AP2007" s="4" t="str">
        <f t="shared" si="3475"/>
        <v>AP$1999</v>
      </c>
      <c r="AQ2007" s="4" t="str">
        <f t="shared" si="3475"/>
        <v>AQ$1999</v>
      </c>
      <c r="AR2007" s="4" t="str">
        <f t="shared" si="3475"/>
        <v>AR$1999</v>
      </c>
      <c r="AS2007" s="4" t="str">
        <f t="shared" si="3475"/>
        <v>AS$1999</v>
      </c>
      <c r="AT2007" s="4" t="str">
        <f t="shared" si="3475"/>
        <v>AT$1999</v>
      </c>
      <c r="AU2007" s="4" t="str">
        <f t="shared" si="3475"/>
        <v>AU$1999</v>
      </c>
      <c r="AV2007" s="4" t="str">
        <f t="shared" si="3475"/>
        <v>AV$1999</v>
      </c>
      <c r="AW2007" s="4" t="str">
        <f t="shared" si="3475"/>
        <v>AW$1999</v>
      </c>
      <c r="AX2007" s="4" t="str">
        <f t="shared" si="3475"/>
        <v>AX$1999</v>
      </c>
      <c r="AY2007" s="4" t="str">
        <f t="shared" ref="AY2007:CD2007" si="3476">ADDRESS(ROW(AY1999),COLUMN(AY1999),2)</f>
        <v>AY$1999</v>
      </c>
      <c r="AZ2007" s="4" t="str">
        <f t="shared" si="3476"/>
        <v>AZ$1999</v>
      </c>
      <c r="BA2007" s="4" t="str">
        <f t="shared" si="3476"/>
        <v>BA$1999</v>
      </c>
      <c r="BB2007" s="4" t="str">
        <f t="shared" si="3476"/>
        <v>BB$1999</v>
      </c>
      <c r="BC2007" s="4" t="str">
        <f t="shared" si="3476"/>
        <v>BC$1999</v>
      </c>
      <c r="BD2007" s="4" t="str">
        <f t="shared" si="3476"/>
        <v>BD$1999</v>
      </c>
      <c r="BE2007" s="4" t="str">
        <f t="shared" si="3476"/>
        <v>BE$1999</v>
      </c>
      <c r="BF2007" s="4" t="str">
        <f t="shared" si="3476"/>
        <v>BF$1999</v>
      </c>
      <c r="BG2007" s="4" t="str">
        <f t="shared" si="3476"/>
        <v>BG$1999</v>
      </c>
      <c r="BH2007" s="4" t="str">
        <f t="shared" si="3476"/>
        <v>BH$1999</v>
      </c>
      <c r="BI2007" s="4" t="str">
        <f t="shared" si="3476"/>
        <v>BI$1999</v>
      </c>
      <c r="BJ2007" s="4" t="str">
        <f t="shared" si="3476"/>
        <v>BJ$1999</v>
      </c>
      <c r="BK2007" s="4" t="str">
        <f t="shared" si="3476"/>
        <v>BK$1999</v>
      </c>
      <c r="BL2007" s="4" t="str">
        <f t="shared" si="3476"/>
        <v>BL$1999</v>
      </c>
      <c r="BM2007" s="4" t="str">
        <f t="shared" si="3476"/>
        <v>BM$1999</v>
      </c>
      <c r="BN2007" s="4" t="str">
        <f t="shared" si="3476"/>
        <v>BN$1999</v>
      </c>
      <c r="BO2007" s="4" t="str">
        <f t="shared" si="3476"/>
        <v>BO$1999</v>
      </c>
      <c r="BP2007" s="4" t="str">
        <f t="shared" si="3476"/>
        <v>BP$1999</v>
      </c>
      <c r="BQ2007" s="4" t="str">
        <f t="shared" si="3476"/>
        <v>BQ$1999</v>
      </c>
      <c r="BR2007" s="4" t="str">
        <f t="shared" si="3476"/>
        <v>BR$1999</v>
      </c>
      <c r="BS2007" s="4" t="str">
        <f t="shared" si="3476"/>
        <v>BS$1999</v>
      </c>
      <c r="BT2007" s="4" t="str">
        <f t="shared" si="3476"/>
        <v>BT$1999</v>
      </c>
      <c r="BU2007" s="4" t="str">
        <f t="shared" si="3476"/>
        <v>BU$1999</v>
      </c>
      <c r="BV2007" s="4" t="str">
        <f t="shared" si="3476"/>
        <v>BV$1999</v>
      </c>
      <c r="BW2007" s="4" t="str">
        <f t="shared" si="3476"/>
        <v>BW$1999</v>
      </c>
      <c r="BX2007" s="4" t="str">
        <f t="shared" si="3476"/>
        <v>BX$1999</v>
      </c>
      <c r="BY2007" s="4" t="str">
        <f t="shared" si="3476"/>
        <v>BY$1999</v>
      </c>
      <c r="BZ2007" s="4" t="str">
        <f t="shared" si="3476"/>
        <v>BZ$1999</v>
      </c>
      <c r="CA2007" s="4" t="str">
        <f t="shared" si="3476"/>
        <v>CA$1999</v>
      </c>
      <c r="CB2007" s="4" t="str">
        <f t="shared" si="3476"/>
        <v>CB$1999</v>
      </c>
      <c r="CC2007" s="4" t="str">
        <f t="shared" si="3476"/>
        <v>CC$1999</v>
      </c>
      <c r="CD2007" s="4" t="str">
        <f t="shared" si="3476"/>
        <v>CD$1999</v>
      </c>
      <c r="CE2007" s="4" t="str">
        <f t="shared" ref="CE2007:CL2007" si="3477">ADDRESS(ROW(CE1999),COLUMN(CE1999),2)</f>
        <v>CE$1999</v>
      </c>
      <c r="CF2007" s="4" t="str">
        <f t="shared" si="3477"/>
        <v>CF$1999</v>
      </c>
      <c r="CG2007" s="4" t="str">
        <f t="shared" si="3477"/>
        <v>CG$1999</v>
      </c>
      <c r="CH2007" s="4" t="str">
        <f t="shared" si="3477"/>
        <v>CH$1999</v>
      </c>
      <c r="CI2007" s="4" t="str">
        <f t="shared" si="3477"/>
        <v>CI$1999</v>
      </c>
      <c r="CJ2007" s="4" t="str">
        <f t="shared" si="3477"/>
        <v>CJ$1999</v>
      </c>
      <c r="CK2007" s="4" t="str">
        <f t="shared" si="3477"/>
        <v>CK$1999</v>
      </c>
      <c r="CL2007" s="4" t="str">
        <f t="shared" si="3477"/>
        <v>CL$1999</v>
      </c>
      <c r="CN2007" s="213"/>
      <c r="CO2007" s="4" t="str">
        <f t="shared" ref="CO2007:DL2007" si="3478">ADDRESS(ROW(CO1999),COLUMN(CO1999),2)</f>
        <v>CO$1999</v>
      </c>
      <c r="CP2007" s="4" t="str">
        <f t="shared" si="3478"/>
        <v>CP$1999</v>
      </c>
      <c r="CQ2007" s="4" t="str">
        <f t="shared" si="3478"/>
        <v>CQ$1999</v>
      </c>
      <c r="CR2007" s="4" t="str">
        <f t="shared" si="3478"/>
        <v>CR$1999</v>
      </c>
      <c r="CS2007" s="4" t="str">
        <f t="shared" si="3478"/>
        <v>CS$1999</v>
      </c>
      <c r="CT2007" s="4" t="str">
        <f t="shared" si="3478"/>
        <v>CT$1999</v>
      </c>
      <c r="CU2007" s="4" t="str">
        <f t="shared" si="3478"/>
        <v>CU$1999</v>
      </c>
      <c r="CV2007" s="4" t="str">
        <f t="shared" si="3478"/>
        <v>CV$1999</v>
      </c>
      <c r="CW2007" s="4" t="str">
        <f t="shared" si="3478"/>
        <v>CW$1999</v>
      </c>
      <c r="CX2007" s="4" t="str">
        <f t="shared" si="3478"/>
        <v>CX$1999</v>
      </c>
      <c r="CY2007" s="4" t="str">
        <f t="shared" si="3478"/>
        <v>CY$1999</v>
      </c>
      <c r="CZ2007" s="4" t="str">
        <f t="shared" si="3478"/>
        <v>CZ$1999</v>
      </c>
      <c r="DA2007" s="4" t="str">
        <f t="shared" si="3478"/>
        <v>DA$1999</v>
      </c>
      <c r="DB2007" s="4" t="str">
        <f t="shared" si="3478"/>
        <v>DB$1999</v>
      </c>
      <c r="DC2007" s="4" t="str">
        <f t="shared" si="3478"/>
        <v>DC$1999</v>
      </c>
      <c r="DD2007" s="4" t="str">
        <f t="shared" si="3478"/>
        <v>DD$1999</v>
      </c>
      <c r="DE2007" s="4" t="str">
        <f t="shared" si="3478"/>
        <v>DE$1999</v>
      </c>
      <c r="DF2007" s="4" t="str">
        <f t="shared" si="3478"/>
        <v>DF$1999</v>
      </c>
      <c r="DG2007" s="4" t="str">
        <f t="shared" si="3478"/>
        <v>DG$1999</v>
      </c>
      <c r="DH2007" s="4" t="str">
        <f t="shared" si="3478"/>
        <v>DH$1999</v>
      </c>
      <c r="DI2007" s="4" t="str">
        <f t="shared" si="3478"/>
        <v>DI$1999</v>
      </c>
      <c r="DJ2007" s="4" t="str">
        <f t="shared" si="3478"/>
        <v>DJ$1999</v>
      </c>
      <c r="DK2007" s="4" t="str">
        <f t="shared" si="3478"/>
        <v>DK$1999</v>
      </c>
      <c r="DL2007" s="4" t="str">
        <f t="shared" si="3478"/>
        <v>DL$1999</v>
      </c>
    </row>
    <row r="2008" spans="1:116" x14ac:dyDescent="0.4">
      <c r="B2008" t="s">
        <v>332</v>
      </c>
      <c r="D2008" t="s">
        <v>424</v>
      </c>
      <c r="E2008" s="8" t="str">
        <f t="shared" si="3423"/>
        <v>2008 FAINT-F</v>
      </c>
      <c r="G2008" s="136" t="str">
        <f>G1983</f>
        <v>Secondary volume driver</v>
      </c>
      <c r="H2008" s="12"/>
      <c r="I2008" s="60"/>
      <c r="J2008" s="60"/>
      <c r="K2008" s="15"/>
      <c r="L2008" s="15"/>
      <c r="M2008" s="15"/>
      <c r="N2008" s="15"/>
      <c r="O2008" s="15"/>
      <c r="P2008" s="15"/>
      <c r="R2008" s="15"/>
      <c r="S2008" s="179" t="str">
        <f t="shared" ref="S2008:AX2008" si="3479">S1983</f>
        <v>S$19</v>
      </c>
      <c r="T2008" s="179" t="str">
        <f t="shared" si="3479"/>
        <v>T$19</v>
      </c>
      <c r="U2008" s="179" t="str">
        <f t="shared" si="3479"/>
        <v>U$19</v>
      </c>
      <c r="V2008" s="179" t="str">
        <f t="shared" si="3479"/>
        <v>V$19</v>
      </c>
      <c r="W2008" s="179" t="str">
        <f t="shared" si="3479"/>
        <v>W$19</v>
      </c>
      <c r="X2008" s="179" t="str">
        <f t="shared" si="3479"/>
        <v>X$19</v>
      </c>
      <c r="Y2008" s="179" t="str">
        <f t="shared" si="3479"/>
        <v>Y$19</v>
      </c>
      <c r="Z2008" s="179" t="str">
        <f t="shared" si="3479"/>
        <v>Z$19</v>
      </c>
      <c r="AA2008" s="179" t="str">
        <f t="shared" si="3479"/>
        <v>AA$19</v>
      </c>
      <c r="AB2008" s="179" t="str">
        <f t="shared" si="3479"/>
        <v>AB$19</v>
      </c>
      <c r="AC2008" s="179" t="str">
        <f t="shared" si="3479"/>
        <v>AC$19</v>
      </c>
      <c r="AD2008" s="179" t="str">
        <f t="shared" si="3479"/>
        <v>AD$19</v>
      </c>
      <c r="AE2008" s="179" t="str">
        <f t="shared" si="3479"/>
        <v>AE$19</v>
      </c>
      <c r="AF2008" s="179" t="str">
        <f t="shared" si="3479"/>
        <v>AF$19</v>
      </c>
      <c r="AG2008" s="179" t="str">
        <f t="shared" si="3479"/>
        <v>AG$19</v>
      </c>
      <c r="AH2008" s="179" t="str">
        <f t="shared" si="3479"/>
        <v>AH$19</v>
      </c>
      <c r="AI2008" s="179" t="str">
        <f t="shared" si="3479"/>
        <v>AI$19</v>
      </c>
      <c r="AJ2008" s="179" t="str">
        <f t="shared" si="3479"/>
        <v>AJ$19</v>
      </c>
      <c r="AK2008" s="179" t="str">
        <f t="shared" si="3479"/>
        <v>AK$19</v>
      </c>
      <c r="AL2008" s="179" t="str">
        <f t="shared" si="3479"/>
        <v>AL$19</v>
      </c>
      <c r="AM2008" s="179" t="str">
        <f t="shared" si="3479"/>
        <v>AM$19</v>
      </c>
      <c r="AN2008" s="179" t="str">
        <f t="shared" si="3479"/>
        <v>AN$19</v>
      </c>
      <c r="AO2008" s="179" t="str">
        <f t="shared" si="3479"/>
        <v>AO$19</v>
      </c>
      <c r="AP2008" s="179" t="str">
        <f t="shared" si="3479"/>
        <v>AP$19</v>
      </c>
      <c r="AQ2008" s="179" t="str">
        <f t="shared" si="3479"/>
        <v>AQ$19</v>
      </c>
      <c r="AR2008" s="179" t="str">
        <f t="shared" si="3479"/>
        <v>AR$19</v>
      </c>
      <c r="AS2008" s="179" t="str">
        <f t="shared" si="3479"/>
        <v>AS$19</v>
      </c>
      <c r="AT2008" s="179" t="str">
        <f t="shared" si="3479"/>
        <v>AT$19</v>
      </c>
      <c r="AU2008" s="179" t="str">
        <f t="shared" si="3479"/>
        <v>AU$19</v>
      </c>
      <c r="AV2008" s="179" t="str">
        <f t="shared" si="3479"/>
        <v>AV$19</v>
      </c>
      <c r="AW2008" s="179" t="str">
        <f t="shared" si="3479"/>
        <v>AW$19</v>
      </c>
      <c r="AX2008" s="179" t="str">
        <f t="shared" si="3479"/>
        <v>AX$19</v>
      </c>
      <c r="AY2008" s="179" t="str">
        <f t="shared" ref="AY2008:CD2008" si="3480">AY1983</f>
        <v>AY$19</v>
      </c>
      <c r="AZ2008" s="179" t="str">
        <f t="shared" si="3480"/>
        <v>AZ$19</v>
      </c>
      <c r="BA2008" s="179" t="str">
        <f t="shared" si="3480"/>
        <v>BA$19</v>
      </c>
      <c r="BB2008" s="179" t="str">
        <f t="shared" si="3480"/>
        <v>BB$19</v>
      </c>
      <c r="BC2008" s="179" t="str">
        <f t="shared" si="3480"/>
        <v>BC$19</v>
      </c>
      <c r="BD2008" s="179" t="str">
        <f t="shared" si="3480"/>
        <v>BD$19</v>
      </c>
      <c r="BE2008" s="179" t="str">
        <f t="shared" si="3480"/>
        <v>BE$19</v>
      </c>
      <c r="BF2008" s="179" t="str">
        <f t="shared" si="3480"/>
        <v>BF$19</v>
      </c>
      <c r="BG2008" s="179" t="str">
        <f t="shared" si="3480"/>
        <v>BG$19</v>
      </c>
      <c r="BH2008" s="179" t="str">
        <f t="shared" si="3480"/>
        <v>BH$19</v>
      </c>
      <c r="BI2008" s="179" t="str">
        <f t="shared" si="3480"/>
        <v>BI$19</v>
      </c>
      <c r="BJ2008" s="179" t="str">
        <f t="shared" si="3480"/>
        <v>BJ$19</v>
      </c>
      <c r="BK2008" s="179" t="str">
        <f t="shared" si="3480"/>
        <v>BK$19</v>
      </c>
      <c r="BL2008" s="179" t="str">
        <f t="shared" si="3480"/>
        <v>BL$19</v>
      </c>
      <c r="BM2008" s="179" t="str">
        <f t="shared" si="3480"/>
        <v>BM$19</v>
      </c>
      <c r="BN2008" s="179" t="str">
        <f t="shared" si="3480"/>
        <v>BN$19</v>
      </c>
      <c r="BO2008" s="179" t="str">
        <f t="shared" si="3480"/>
        <v>BO$19</v>
      </c>
      <c r="BP2008" s="179" t="str">
        <f t="shared" si="3480"/>
        <v>BP$19</v>
      </c>
      <c r="BQ2008" s="179" t="str">
        <f t="shared" si="3480"/>
        <v>BQ$19</v>
      </c>
      <c r="BR2008" s="179" t="str">
        <f t="shared" si="3480"/>
        <v>BR$19</v>
      </c>
      <c r="BS2008" s="179" t="str">
        <f t="shared" si="3480"/>
        <v>BS$19</v>
      </c>
      <c r="BT2008" s="179" t="str">
        <f t="shared" si="3480"/>
        <v>BT$19</v>
      </c>
      <c r="BU2008" s="179" t="str">
        <f t="shared" si="3480"/>
        <v>BU$19</v>
      </c>
      <c r="BV2008" s="179" t="str">
        <f t="shared" si="3480"/>
        <v>BV$19</v>
      </c>
      <c r="BW2008" s="179" t="str">
        <f t="shared" si="3480"/>
        <v>BW$19</v>
      </c>
      <c r="BX2008" s="179" t="str">
        <f t="shared" si="3480"/>
        <v>BX$19</v>
      </c>
      <c r="BY2008" s="179" t="str">
        <f t="shared" si="3480"/>
        <v>BY$19</v>
      </c>
      <c r="BZ2008" s="179" t="str">
        <f t="shared" si="3480"/>
        <v>BZ$19</v>
      </c>
      <c r="CA2008" s="179" t="str">
        <f t="shared" si="3480"/>
        <v>CA$19</v>
      </c>
      <c r="CB2008" s="179" t="str">
        <f t="shared" si="3480"/>
        <v>CB$19</v>
      </c>
      <c r="CC2008" s="179" t="str">
        <f t="shared" si="3480"/>
        <v>CC$19</v>
      </c>
      <c r="CD2008" s="179" t="str">
        <f t="shared" si="3480"/>
        <v>CD$19</v>
      </c>
      <c r="CE2008" s="179" t="str">
        <f t="shared" ref="CE2008:CL2008" si="3481">CE1983</f>
        <v>CE$19</v>
      </c>
      <c r="CF2008" s="179" t="str">
        <f t="shared" si="3481"/>
        <v>CF$19</v>
      </c>
      <c r="CG2008" s="179" t="str">
        <f t="shared" si="3481"/>
        <v>CG$19</v>
      </c>
      <c r="CH2008" s="179" t="str">
        <f t="shared" si="3481"/>
        <v>CH$19</v>
      </c>
      <c r="CI2008" s="179" t="str">
        <f t="shared" si="3481"/>
        <v>CI$19</v>
      </c>
      <c r="CJ2008" s="179" t="str">
        <f t="shared" si="3481"/>
        <v>CJ$19</v>
      </c>
      <c r="CK2008" s="179" t="str">
        <f t="shared" si="3481"/>
        <v>CK$19</v>
      </c>
      <c r="CL2008" s="179" t="str">
        <f t="shared" si="3481"/>
        <v>CL$19</v>
      </c>
      <c r="CN2008" s="60"/>
      <c r="CO2008" s="179" t="str">
        <f t="shared" ref="CO2008:DL2008" si="3482">CO1983</f>
        <v>CO$19</v>
      </c>
      <c r="CP2008" s="179" t="str">
        <f t="shared" si="3482"/>
        <v>CP$19</v>
      </c>
      <c r="CQ2008" s="179" t="str">
        <f t="shared" si="3482"/>
        <v>CQ$19</v>
      </c>
      <c r="CR2008" s="179" t="str">
        <f t="shared" si="3482"/>
        <v>CR$19</v>
      </c>
      <c r="CS2008" s="179" t="str">
        <f t="shared" si="3482"/>
        <v>CS$19</v>
      </c>
      <c r="CT2008" s="179" t="str">
        <f t="shared" si="3482"/>
        <v>CT$19</v>
      </c>
      <c r="CU2008" s="179" t="str">
        <f t="shared" si="3482"/>
        <v>CU$19</v>
      </c>
      <c r="CV2008" s="179" t="str">
        <f t="shared" si="3482"/>
        <v>CV$19</v>
      </c>
      <c r="CW2008" s="179" t="str">
        <f t="shared" si="3482"/>
        <v>CW$19</v>
      </c>
      <c r="CX2008" s="179" t="str">
        <f t="shared" si="3482"/>
        <v>CX$19</v>
      </c>
      <c r="CY2008" s="179" t="str">
        <f t="shared" si="3482"/>
        <v>CY$19</v>
      </c>
      <c r="CZ2008" s="179" t="str">
        <f t="shared" si="3482"/>
        <v>CZ$19</v>
      </c>
      <c r="DA2008" s="179" t="str">
        <f t="shared" si="3482"/>
        <v>DA$19</v>
      </c>
      <c r="DB2008" s="179" t="str">
        <f t="shared" si="3482"/>
        <v>DB$19</v>
      </c>
      <c r="DC2008" s="179" t="str">
        <f t="shared" si="3482"/>
        <v>DC$19</v>
      </c>
      <c r="DD2008" s="179" t="str">
        <f t="shared" si="3482"/>
        <v>DD$19</v>
      </c>
      <c r="DE2008" s="179" t="str">
        <f t="shared" si="3482"/>
        <v>DE$19</v>
      </c>
      <c r="DF2008" s="179" t="str">
        <f t="shared" si="3482"/>
        <v>DF$19</v>
      </c>
      <c r="DG2008" s="179" t="str">
        <f t="shared" si="3482"/>
        <v>DG$19</v>
      </c>
      <c r="DH2008" s="179" t="str">
        <f t="shared" si="3482"/>
        <v>DH$19</v>
      </c>
      <c r="DI2008" s="179" t="str">
        <f t="shared" si="3482"/>
        <v>DI$19</v>
      </c>
      <c r="DJ2008" s="179" t="str">
        <f t="shared" si="3482"/>
        <v>DJ$19</v>
      </c>
      <c r="DK2008" s="179" t="str">
        <f t="shared" si="3482"/>
        <v>DK$19</v>
      </c>
      <c r="DL2008" s="179" t="str">
        <f t="shared" si="3482"/>
        <v>DL$19</v>
      </c>
    </row>
    <row r="2009" spans="1:116" x14ac:dyDescent="0.4">
      <c r="A2009" s="27"/>
      <c r="B2009" s="27"/>
      <c r="C2009" s="27"/>
      <c r="D2009" s="27"/>
      <c r="E2009" s="27"/>
      <c r="F2009" s="27"/>
      <c r="G2009" s="27"/>
      <c r="H2009" s="27"/>
      <c r="I2009" s="27"/>
      <c r="J2009" s="27"/>
      <c r="K2009" s="27"/>
      <c r="L2009" s="27"/>
      <c r="M2009" s="27"/>
      <c r="N2009" s="27"/>
      <c r="O2009" s="27"/>
      <c r="P2009" s="27"/>
      <c r="CN2009" s="27"/>
    </row>
    <row r="2010" spans="1:116" x14ac:dyDescent="0.4">
      <c r="A2010" s="174"/>
      <c r="E2010" s="8"/>
      <c r="G2010" s="175" t="s">
        <v>490</v>
      </c>
      <c r="H2010" s="174"/>
      <c r="I2010" s="176"/>
      <c r="J2010" s="176"/>
      <c r="K2010" s="197"/>
      <c r="L2010" s="197"/>
      <c r="M2010" s="197"/>
      <c r="N2010" s="197"/>
      <c r="O2010" s="197"/>
      <c r="P2010" s="197"/>
      <c r="R2010" s="198"/>
      <c r="S2010" s="174"/>
      <c r="T2010" s="174"/>
      <c r="U2010" s="174"/>
      <c r="V2010" s="174"/>
      <c r="W2010" s="174"/>
      <c r="X2010" s="174"/>
      <c r="Y2010" s="174"/>
      <c r="Z2010" s="174"/>
      <c r="AA2010" s="174"/>
      <c r="AB2010" s="174"/>
      <c r="AC2010" s="174"/>
      <c r="AD2010" s="174"/>
      <c r="AE2010" s="174"/>
      <c r="AF2010" s="174"/>
      <c r="AG2010" s="174"/>
      <c r="AH2010" s="174"/>
      <c r="AI2010" s="174"/>
      <c r="AJ2010" s="174"/>
      <c r="AK2010" s="174"/>
      <c r="AL2010" s="174"/>
      <c r="AM2010" s="174"/>
      <c r="AN2010" s="174"/>
      <c r="AO2010" s="174"/>
      <c r="AP2010" s="174"/>
      <c r="AQ2010" s="174"/>
      <c r="AR2010" s="174"/>
      <c r="AS2010" s="174"/>
      <c r="AT2010" s="174"/>
      <c r="AU2010" s="174"/>
      <c r="AV2010" s="174"/>
      <c r="AW2010" s="174"/>
      <c r="AX2010" s="174"/>
      <c r="AY2010" s="174"/>
      <c r="AZ2010" s="174"/>
      <c r="BA2010" s="174"/>
      <c r="BB2010" s="174"/>
      <c r="BC2010" s="174"/>
      <c r="BD2010" s="174"/>
      <c r="BE2010" s="174"/>
      <c r="BF2010" s="174"/>
      <c r="BG2010" s="174"/>
      <c r="BH2010" s="174"/>
      <c r="BI2010" s="174"/>
      <c r="BJ2010" s="174"/>
      <c r="BK2010" s="174"/>
      <c r="BL2010" s="174"/>
      <c r="BM2010" s="174"/>
      <c r="BN2010" s="174"/>
      <c r="BO2010" s="174"/>
      <c r="BP2010" s="174"/>
      <c r="BQ2010" s="174"/>
      <c r="BR2010" s="174"/>
      <c r="BS2010" s="174"/>
      <c r="BT2010" s="174"/>
      <c r="BU2010" s="174"/>
      <c r="BV2010" s="174"/>
      <c r="BW2010" s="174"/>
      <c r="BX2010" s="174"/>
      <c r="BY2010" s="174"/>
      <c r="BZ2010" s="174"/>
      <c r="CA2010" s="174"/>
      <c r="CB2010" s="174"/>
      <c r="CC2010" s="174"/>
      <c r="CD2010" s="174"/>
      <c r="CE2010" s="174"/>
      <c r="CF2010" s="174"/>
      <c r="CG2010" s="174"/>
      <c r="CH2010" s="174"/>
      <c r="CI2010" s="174"/>
      <c r="CJ2010" s="174"/>
      <c r="CK2010" s="174"/>
      <c r="CL2010" s="174"/>
      <c r="CN2010" s="176"/>
      <c r="CO2010" s="174"/>
      <c r="CP2010" s="174"/>
      <c r="CQ2010" s="174"/>
      <c r="CR2010" s="174"/>
      <c r="CS2010" s="174"/>
      <c r="CT2010" s="174"/>
      <c r="CU2010" s="174"/>
      <c r="CV2010" s="174"/>
      <c r="CW2010" s="174"/>
      <c r="CX2010" s="174"/>
      <c r="CY2010" s="174"/>
      <c r="CZ2010" s="174"/>
      <c r="DA2010" s="174"/>
      <c r="DB2010" s="174"/>
      <c r="DC2010" s="174"/>
      <c r="DD2010" s="174"/>
      <c r="DE2010" s="174"/>
      <c r="DF2010" s="174"/>
      <c r="DG2010" s="174"/>
      <c r="DH2010" s="174"/>
      <c r="DI2010" s="174"/>
      <c r="DJ2010" s="174"/>
      <c r="DK2010" s="174"/>
      <c r="DL2010" s="174"/>
    </row>
    <row r="2011" spans="1:116" x14ac:dyDescent="0.4">
      <c r="A2011" s="174"/>
      <c r="E2011" s="8"/>
      <c r="G2011" s="175" t="s">
        <v>492</v>
      </c>
      <c r="H2011" s="174"/>
      <c r="I2011" s="176"/>
      <c r="J2011" s="176"/>
      <c r="K2011" s="197"/>
      <c r="L2011" s="197"/>
      <c r="M2011" s="197"/>
      <c r="N2011" s="197"/>
      <c r="O2011" s="197"/>
      <c r="P2011" s="197"/>
      <c r="R2011" s="198"/>
      <c r="S2011" s="174"/>
      <c r="T2011" s="174"/>
      <c r="U2011" s="174"/>
      <c r="V2011" s="174"/>
      <c r="W2011" s="174"/>
      <c r="X2011" s="174"/>
      <c r="Y2011" s="174"/>
      <c r="Z2011" s="174"/>
      <c r="AA2011" s="174"/>
      <c r="AB2011" s="174"/>
      <c r="AC2011" s="174"/>
      <c r="AD2011" s="174"/>
      <c r="AE2011" s="174"/>
      <c r="AF2011" s="174"/>
      <c r="AG2011" s="174"/>
      <c r="AH2011" s="174"/>
      <c r="AI2011" s="174"/>
      <c r="AJ2011" s="174"/>
      <c r="AK2011" s="174"/>
      <c r="AL2011" s="174"/>
      <c r="AM2011" s="174"/>
      <c r="AN2011" s="174"/>
      <c r="AO2011" s="174"/>
      <c r="AP2011" s="174"/>
      <c r="AQ2011" s="174"/>
      <c r="AR2011" s="174"/>
      <c r="AS2011" s="174"/>
      <c r="AT2011" s="174"/>
      <c r="AU2011" s="174"/>
      <c r="AV2011" s="174"/>
      <c r="AW2011" s="174"/>
      <c r="AX2011" s="174"/>
      <c r="AY2011" s="174"/>
      <c r="AZ2011" s="174"/>
      <c r="BA2011" s="174"/>
      <c r="BB2011" s="174"/>
      <c r="BC2011" s="174"/>
      <c r="BD2011" s="174"/>
      <c r="BE2011" s="174"/>
      <c r="BF2011" s="174"/>
      <c r="BG2011" s="174"/>
      <c r="BH2011" s="174"/>
      <c r="BI2011" s="174"/>
      <c r="BJ2011" s="174"/>
      <c r="BK2011" s="174"/>
      <c r="BL2011" s="174"/>
      <c r="BM2011" s="174"/>
      <c r="BN2011" s="174"/>
      <c r="BO2011" s="174"/>
      <c r="BP2011" s="174"/>
      <c r="BQ2011" s="174"/>
      <c r="BR2011" s="174"/>
      <c r="BS2011" s="174"/>
      <c r="BT2011" s="174"/>
      <c r="BU2011" s="174"/>
      <c r="BV2011" s="174"/>
      <c r="BW2011" s="174"/>
      <c r="BX2011" s="174"/>
      <c r="BY2011" s="174"/>
      <c r="BZ2011" s="174"/>
      <c r="CA2011" s="174"/>
      <c r="CB2011" s="174"/>
      <c r="CC2011" s="174"/>
      <c r="CD2011" s="174"/>
      <c r="CE2011" s="174"/>
      <c r="CF2011" s="174"/>
      <c r="CG2011" s="174"/>
      <c r="CH2011" s="174"/>
      <c r="CI2011" s="174"/>
      <c r="CJ2011" s="174"/>
      <c r="CK2011" s="174"/>
      <c r="CL2011" s="174"/>
      <c r="CN2011" s="176"/>
      <c r="CO2011" s="174"/>
      <c r="CP2011" s="174"/>
      <c r="CQ2011" s="174"/>
      <c r="CR2011" s="174"/>
      <c r="CS2011" s="174"/>
      <c r="CT2011" s="174"/>
      <c r="CU2011" s="174"/>
      <c r="CV2011" s="174"/>
      <c r="CW2011" s="174"/>
      <c r="CX2011" s="174"/>
      <c r="CY2011" s="174"/>
      <c r="CZ2011" s="174"/>
      <c r="DA2011" s="174"/>
      <c r="DB2011" s="174"/>
      <c r="DC2011" s="174"/>
      <c r="DD2011" s="174"/>
      <c r="DE2011" s="174"/>
      <c r="DF2011" s="174"/>
      <c r="DG2011" s="174"/>
      <c r="DH2011" s="174"/>
      <c r="DI2011" s="174"/>
      <c r="DJ2011" s="174"/>
      <c r="DK2011" s="174"/>
      <c r="DL2011" s="174"/>
    </row>
    <row r="2012" spans="1:116" x14ac:dyDescent="0.4">
      <c r="A2012" s="174"/>
      <c r="E2012" s="8"/>
      <c r="G2012" s="175" t="s">
        <v>461</v>
      </c>
      <c r="H2012" s="174"/>
      <c r="I2012" s="176"/>
      <c r="J2012" s="176"/>
      <c r="K2012" s="197"/>
      <c r="L2012" s="197"/>
      <c r="M2012" s="197"/>
      <c r="N2012" s="197"/>
      <c r="O2012" s="197"/>
      <c r="P2012" s="197"/>
      <c r="R2012" s="198"/>
      <c r="S2012" s="199" t="str">
        <f t="shared" ref="S2012:CD2012" si="3483">S$20</f>
        <v>S$16</v>
      </c>
      <c r="T2012" s="199" t="str">
        <f t="shared" si="3483"/>
        <v>T$16</v>
      </c>
      <c r="U2012" s="199" t="str">
        <f t="shared" si="3483"/>
        <v>U$16</v>
      </c>
      <c r="V2012" s="199" t="str">
        <f t="shared" si="3483"/>
        <v>V$16</v>
      </c>
      <c r="W2012" s="199" t="str">
        <f t="shared" si="3483"/>
        <v>W$16</v>
      </c>
      <c r="X2012" s="199" t="str">
        <f t="shared" si="3483"/>
        <v>X$16</v>
      </c>
      <c r="Y2012" s="199" t="str">
        <f t="shared" si="3483"/>
        <v>Y$16</v>
      </c>
      <c r="Z2012" s="199" t="str">
        <f t="shared" si="3483"/>
        <v>Z$16</v>
      </c>
      <c r="AA2012" s="199" t="str">
        <f t="shared" si="3483"/>
        <v>AA$16</v>
      </c>
      <c r="AB2012" s="199" t="str">
        <f t="shared" si="3483"/>
        <v>AB$16</v>
      </c>
      <c r="AC2012" s="199" t="str">
        <f t="shared" si="3483"/>
        <v>AC$16</v>
      </c>
      <c r="AD2012" s="199" t="str">
        <f t="shared" si="3483"/>
        <v>AD$16</v>
      </c>
      <c r="AE2012" s="199" t="str">
        <f t="shared" si="3483"/>
        <v>AE$16</v>
      </c>
      <c r="AF2012" s="199" t="str">
        <f t="shared" si="3483"/>
        <v>AF$16</v>
      </c>
      <c r="AG2012" s="199" t="str">
        <f t="shared" si="3483"/>
        <v>AG$16</v>
      </c>
      <c r="AH2012" s="199" t="str">
        <f t="shared" si="3483"/>
        <v>AH$16</v>
      </c>
      <c r="AI2012" s="199" t="str">
        <f t="shared" si="3483"/>
        <v>AI$16</v>
      </c>
      <c r="AJ2012" s="199" t="str">
        <f t="shared" si="3483"/>
        <v>AJ$16</v>
      </c>
      <c r="AK2012" s="199" t="str">
        <f t="shared" si="3483"/>
        <v>AK$16</v>
      </c>
      <c r="AL2012" s="199" t="str">
        <f t="shared" si="3483"/>
        <v>AL$16</v>
      </c>
      <c r="AM2012" s="199" t="str">
        <f t="shared" si="3483"/>
        <v>AM$16</v>
      </c>
      <c r="AN2012" s="199" t="str">
        <f t="shared" si="3483"/>
        <v>AN$16</v>
      </c>
      <c r="AO2012" s="199" t="str">
        <f t="shared" si="3483"/>
        <v>AO$16</v>
      </c>
      <c r="AP2012" s="199" t="str">
        <f t="shared" si="3483"/>
        <v>AP$16</v>
      </c>
      <c r="AQ2012" s="199" t="str">
        <f t="shared" si="3483"/>
        <v>AQ$16</v>
      </c>
      <c r="AR2012" s="199" t="str">
        <f t="shared" si="3483"/>
        <v>AR$16</v>
      </c>
      <c r="AS2012" s="199" t="str">
        <f t="shared" si="3483"/>
        <v>AS$16</v>
      </c>
      <c r="AT2012" s="199" t="str">
        <f t="shared" si="3483"/>
        <v>AT$16</v>
      </c>
      <c r="AU2012" s="199" t="str">
        <f t="shared" si="3483"/>
        <v>AU$16</v>
      </c>
      <c r="AV2012" s="199" t="str">
        <f t="shared" si="3483"/>
        <v>AV$16</v>
      </c>
      <c r="AW2012" s="199" t="str">
        <f t="shared" si="3483"/>
        <v>AW$16</v>
      </c>
      <c r="AX2012" s="199" t="str">
        <f t="shared" si="3483"/>
        <v>AX$16</v>
      </c>
      <c r="AY2012" s="199" t="str">
        <f t="shared" si="3483"/>
        <v>AY$16</v>
      </c>
      <c r="AZ2012" s="199" t="str">
        <f t="shared" si="3483"/>
        <v>AZ$16</v>
      </c>
      <c r="BA2012" s="199" t="str">
        <f t="shared" si="3483"/>
        <v>BA$16</v>
      </c>
      <c r="BB2012" s="199" t="str">
        <f t="shared" si="3483"/>
        <v>BB$16</v>
      </c>
      <c r="BC2012" s="199" t="str">
        <f t="shared" si="3483"/>
        <v>BC$16</v>
      </c>
      <c r="BD2012" s="199" t="str">
        <f t="shared" si="3483"/>
        <v>BD$16</v>
      </c>
      <c r="BE2012" s="199" t="str">
        <f t="shared" si="3483"/>
        <v>BE$16</v>
      </c>
      <c r="BF2012" s="199" t="str">
        <f t="shared" si="3483"/>
        <v>BF$16</v>
      </c>
      <c r="BG2012" s="199" t="str">
        <f t="shared" si="3483"/>
        <v>BG$16</v>
      </c>
      <c r="BH2012" s="199" t="str">
        <f t="shared" si="3483"/>
        <v>BH$16</v>
      </c>
      <c r="BI2012" s="199" t="str">
        <f t="shared" si="3483"/>
        <v>BI$16</v>
      </c>
      <c r="BJ2012" s="199" t="str">
        <f t="shared" si="3483"/>
        <v>BJ$16</v>
      </c>
      <c r="BK2012" s="199" t="str">
        <f t="shared" si="3483"/>
        <v>BK$16</v>
      </c>
      <c r="BL2012" s="199" t="str">
        <f t="shared" si="3483"/>
        <v>BL$16</v>
      </c>
      <c r="BM2012" s="199" t="str">
        <f t="shared" si="3483"/>
        <v>BM$16</v>
      </c>
      <c r="BN2012" s="199" t="str">
        <f t="shared" si="3483"/>
        <v>BN$16</v>
      </c>
      <c r="BO2012" s="199" t="str">
        <f t="shared" si="3483"/>
        <v>BO$16</v>
      </c>
      <c r="BP2012" s="199" t="str">
        <f t="shared" si="3483"/>
        <v>BP$16</v>
      </c>
      <c r="BQ2012" s="199" t="str">
        <f t="shared" si="3483"/>
        <v>BQ$16</v>
      </c>
      <c r="BR2012" s="199" t="str">
        <f t="shared" si="3483"/>
        <v>BR$16</v>
      </c>
      <c r="BS2012" s="199" t="str">
        <f t="shared" si="3483"/>
        <v>BS$16</v>
      </c>
      <c r="BT2012" s="199" t="str">
        <f t="shared" si="3483"/>
        <v>BT$16</v>
      </c>
      <c r="BU2012" s="199" t="str">
        <f t="shared" si="3483"/>
        <v>BU$16</v>
      </c>
      <c r="BV2012" s="199" t="str">
        <f t="shared" si="3483"/>
        <v>BV$16</v>
      </c>
      <c r="BW2012" s="199" t="str">
        <f t="shared" si="3483"/>
        <v>BW$16</v>
      </c>
      <c r="BX2012" s="199" t="str">
        <f t="shared" si="3483"/>
        <v>BX$16</v>
      </c>
      <c r="BY2012" s="199" t="str">
        <f t="shared" si="3483"/>
        <v>BY$16</v>
      </c>
      <c r="BZ2012" s="199" t="str">
        <f t="shared" si="3483"/>
        <v>BZ$16</v>
      </c>
      <c r="CA2012" s="199" t="str">
        <f t="shared" si="3483"/>
        <v>CA$16</v>
      </c>
      <c r="CB2012" s="199" t="str">
        <f t="shared" si="3483"/>
        <v>CB$16</v>
      </c>
      <c r="CC2012" s="199" t="str">
        <f t="shared" si="3483"/>
        <v>CC$16</v>
      </c>
      <c r="CD2012" s="199" t="str">
        <f t="shared" si="3483"/>
        <v>CD$16</v>
      </c>
      <c r="CE2012" s="199" t="str">
        <f t="shared" ref="CE2012:CL2012" si="3484">CE$20</f>
        <v>CE$16</v>
      </c>
      <c r="CF2012" s="199" t="str">
        <f t="shared" si="3484"/>
        <v>CF$16</v>
      </c>
      <c r="CG2012" s="199" t="str">
        <f t="shared" si="3484"/>
        <v>CG$16</v>
      </c>
      <c r="CH2012" s="199" t="str">
        <f t="shared" si="3484"/>
        <v>CH$16</v>
      </c>
      <c r="CI2012" s="199" t="str">
        <f t="shared" si="3484"/>
        <v>CI$16</v>
      </c>
      <c r="CJ2012" s="199" t="str">
        <f t="shared" si="3484"/>
        <v>CJ$16</v>
      </c>
      <c r="CK2012" s="199" t="str">
        <f t="shared" si="3484"/>
        <v>CK$16</v>
      </c>
      <c r="CL2012" s="199" t="str">
        <f t="shared" si="3484"/>
        <v>CL$16</v>
      </c>
      <c r="CN2012" s="176"/>
      <c r="CO2012" s="199" t="str">
        <f t="shared" ref="CO2012:DL2012" si="3485">CO$20</f>
        <v>CO$16</v>
      </c>
      <c r="CP2012" s="199" t="str">
        <f t="shared" si="3485"/>
        <v>CP$16</v>
      </c>
      <c r="CQ2012" s="199" t="str">
        <f t="shared" si="3485"/>
        <v>CQ$16</v>
      </c>
      <c r="CR2012" s="199" t="str">
        <f t="shared" si="3485"/>
        <v>CR$16</v>
      </c>
      <c r="CS2012" s="199" t="str">
        <f t="shared" si="3485"/>
        <v>CS$16</v>
      </c>
      <c r="CT2012" s="199" t="str">
        <f t="shared" si="3485"/>
        <v>CT$16</v>
      </c>
      <c r="CU2012" s="199" t="str">
        <f t="shared" si="3485"/>
        <v>CU$16</v>
      </c>
      <c r="CV2012" s="199" t="str">
        <f t="shared" si="3485"/>
        <v>CV$16</v>
      </c>
      <c r="CW2012" s="199" t="str">
        <f t="shared" si="3485"/>
        <v>CW$16</v>
      </c>
      <c r="CX2012" s="199" t="str">
        <f t="shared" si="3485"/>
        <v>CX$16</v>
      </c>
      <c r="CY2012" s="199" t="str">
        <f t="shared" si="3485"/>
        <v>CY$16</v>
      </c>
      <c r="CZ2012" s="199" t="str">
        <f t="shared" si="3485"/>
        <v>CZ$16</v>
      </c>
      <c r="DA2012" s="199" t="str">
        <f t="shared" si="3485"/>
        <v>DA$16</v>
      </c>
      <c r="DB2012" s="199" t="str">
        <f t="shared" si="3485"/>
        <v>DB$16</v>
      </c>
      <c r="DC2012" s="199" t="str">
        <f t="shared" si="3485"/>
        <v>DC$16</v>
      </c>
      <c r="DD2012" s="199" t="str">
        <f t="shared" si="3485"/>
        <v>DD$16</v>
      </c>
      <c r="DE2012" s="199" t="str">
        <f t="shared" si="3485"/>
        <v>DE$16</v>
      </c>
      <c r="DF2012" s="199" t="str">
        <f t="shared" si="3485"/>
        <v>DF$16</v>
      </c>
      <c r="DG2012" s="199" t="str">
        <f t="shared" si="3485"/>
        <v>DG$16</v>
      </c>
      <c r="DH2012" s="199" t="str">
        <f t="shared" si="3485"/>
        <v>DH$16</v>
      </c>
      <c r="DI2012" s="199" t="str">
        <f t="shared" si="3485"/>
        <v>DI$16</v>
      </c>
      <c r="DJ2012" s="199" t="str">
        <f t="shared" si="3485"/>
        <v>DJ$16</v>
      </c>
      <c r="DK2012" s="199" t="str">
        <f t="shared" si="3485"/>
        <v>DK$16</v>
      </c>
      <c r="DL2012" s="199" t="str">
        <f t="shared" si="3485"/>
        <v>DL$16</v>
      </c>
    </row>
    <row r="2013" spans="1:116" x14ac:dyDescent="0.4">
      <c r="A2013" s="174"/>
      <c r="E2013" s="8"/>
      <c r="G2013" s="175" t="s">
        <v>462</v>
      </c>
      <c r="H2013" s="200"/>
      <c r="I2013" s="201"/>
      <c r="J2013" s="201"/>
      <c r="K2013" s="202"/>
      <c r="L2013" s="202"/>
      <c r="M2013" s="202"/>
      <c r="N2013" s="202"/>
      <c r="O2013" s="202"/>
      <c r="P2013" s="202"/>
      <c r="R2013" s="202"/>
      <c r="S2013" s="199" t="str">
        <f t="shared" ref="S2013:CD2013" si="3486">S$21</f>
        <v>S$17</v>
      </c>
      <c r="T2013" s="199" t="str">
        <f t="shared" si="3486"/>
        <v>T$17</v>
      </c>
      <c r="U2013" s="199" t="str">
        <f t="shared" si="3486"/>
        <v>U$17</v>
      </c>
      <c r="V2013" s="199" t="str">
        <f t="shared" si="3486"/>
        <v>V$17</v>
      </c>
      <c r="W2013" s="199" t="str">
        <f t="shared" si="3486"/>
        <v>W$17</v>
      </c>
      <c r="X2013" s="199" t="str">
        <f t="shared" si="3486"/>
        <v>X$17</v>
      </c>
      <c r="Y2013" s="199" t="str">
        <f t="shared" si="3486"/>
        <v>Y$17</v>
      </c>
      <c r="Z2013" s="199" t="str">
        <f t="shared" si="3486"/>
        <v>Z$17</v>
      </c>
      <c r="AA2013" s="199" t="str">
        <f t="shared" si="3486"/>
        <v>AA$17</v>
      </c>
      <c r="AB2013" s="199" t="str">
        <f t="shared" si="3486"/>
        <v>AB$17</v>
      </c>
      <c r="AC2013" s="199" t="str">
        <f t="shared" si="3486"/>
        <v>AC$17</v>
      </c>
      <c r="AD2013" s="199" t="str">
        <f t="shared" si="3486"/>
        <v>AD$17</v>
      </c>
      <c r="AE2013" s="199" t="str">
        <f t="shared" si="3486"/>
        <v>AE$17</v>
      </c>
      <c r="AF2013" s="199" t="str">
        <f t="shared" si="3486"/>
        <v>AF$17</v>
      </c>
      <c r="AG2013" s="199" t="str">
        <f t="shared" si="3486"/>
        <v>AG$17</v>
      </c>
      <c r="AH2013" s="199" t="str">
        <f t="shared" si="3486"/>
        <v>AH$17</v>
      </c>
      <c r="AI2013" s="199" t="str">
        <f t="shared" si="3486"/>
        <v>AI$17</v>
      </c>
      <c r="AJ2013" s="199" t="str">
        <f t="shared" si="3486"/>
        <v>AJ$17</v>
      </c>
      <c r="AK2013" s="199" t="str">
        <f t="shared" si="3486"/>
        <v>AK$17</v>
      </c>
      <c r="AL2013" s="199" t="str">
        <f t="shared" si="3486"/>
        <v>AL$17</v>
      </c>
      <c r="AM2013" s="199" t="str">
        <f t="shared" si="3486"/>
        <v>AM$17</v>
      </c>
      <c r="AN2013" s="199" t="str">
        <f t="shared" si="3486"/>
        <v>AN$17</v>
      </c>
      <c r="AO2013" s="199" t="str">
        <f t="shared" si="3486"/>
        <v>AO$17</v>
      </c>
      <c r="AP2013" s="199" t="str">
        <f t="shared" si="3486"/>
        <v>AP$17</v>
      </c>
      <c r="AQ2013" s="199" t="str">
        <f t="shared" si="3486"/>
        <v>AQ$17</v>
      </c>
      <c r="AR2013" s="199" t="str">
        <f t="shared" si="3486"/>
        <v>AR$17</v>
      </c>
      <c r="AS2013" s="199" t="str">
        <f t="shared" si="3486"/>
        <v>AS$17</v>
      </c>
      <c r="AT2013" s="199" t="str">
        <f t="shared" si="3486"/>
        <v>AT$17</v>
      </c>
      <c r="AU2013" s="199" t="str">
        <f t="shared" si="3486"/>
        <v>AU$17</v>
      </c>
      <c r="AV2013" s="199" t="str">
        <f t="shared" si="3486"/>
        <v>AV$17</v>
      </c>
      <c r="AW2013" s="199" t="str">
        <f t="shared" si="3486"/>
        <v>AW$17</v>
      </c>
      <c r="AX2013" s="199" t="str">
        <f t="shared" si="3486"/>
        <v>AX$17</v>
      </c>
      <c r="AY2013" s="199" t="str">
        <f t="shared" si="3486"/>
        <v>AY$17</v>
      </c>
      <c r="AZ2013" s="199" t="str">
        <f t="shared" si="3486"/>
        <v>AZ$17</v>
      </c>
      <c r="BA2013" s="199" t="str">
        <f t="shared" si="3486"/>
        <v>BA$17</v>
      </c>
      <c r="BB2013" s="199" t="str">
        <f t="shared" si="3486"/>
        <v>BB$17</v>
      </c>
      <c r="BC2013" s="199" t="str">
        <f t="shared" si="3486"/>
        <v>BC$17</v>
      </c>
      <c r="BD2013" s="199" t="str">
        <f t="shared" si="3486"/>
        <v>BD$17</v>
      </c>
      <c r="BE2013" s="199" t="str">
        <f t="shared" si="3486"/>
        <v>BE$17</v>
      </c>
      <c r="BF2013" s="199" t="str">
        <f t="shared" si="3486"/>
        <v>BF$17</v>
      </c>
      <c r="BG2013" s="199" t="str">
        <f t="shared" si="3486"/>
        <v>BG$17</v>
      </c>
      <c r="BH2013" s="199" t="str">
        <f t="shared" si="3486"/>
        <v>BH$17</v>
      </c>
      <c r="BI2013" s="199" t="str">
        <f t="shared" si="3486"/>
        <v>BI$17</v>
      </c>
      <c r="BJ2013" s="199" t="str">
        <f t="shared" si="3486"/>
        <v>BJ$17</v>
      </c>
      <c r="BK2013" s="199" t="str">
        <f t="shared" si="3486"/>
        <v>BK$17</v>
      </c>
      <c r="BL2013" s="199" t="str">
        <f t="shared" si="3486"/>
        <v>BL$17</v>
      </c>
      <c r="BM2013" s="199" t="str">
        <f t="shared" si="3486"/>
        <v>BM$17</v>
      </c>
      <c r="BN2013" s="199" t="str">
        <f t="shared" si="3486"/>
        <v>BN$17</v>
      </c>
      <c r="BO2013" s="199" t="str">
        <f t="shared" si="3486"/>
        <v>BO$17</v>
      </c>
      <c r="BP2013" s="199" t="str">
        <f t="shared" si="3486"/>
        <v>BP$17</v>
      </c>
      <c r="BQ2013" s="199" t="str">
        <f t="shared" si="3486"/>
        <v>BQ$17</v>
      </c>
      <c r="BR2013" s="199" t="str">
        <f t="shared" si="3486"/>
        <v>BR$17</v>
      </c>
      <c r="BS2013" s="199" t="str">
        <f t="shared" si="3486"/>
        <v>BS$17</v>
      </c>
      <c r="BT2013" s="199" t="str">
        <f t="shared" si="3486"/>
        <v>BT$17</v>
      </c>
      <c r="BU2013" s="199" t="str">
        <f t="shared" si="3486"/>
        <v>BU$17</v>
      </c>
      <c r="BV2013" s="199" t="str">
        <f t="shared" si="3486"/>
        <v>BV$17</v>
      </c>
      <c r="BW2013" s="199" t="str">
        <f t="shared" si="3486"/>
        <v>BW$17</v>
      </c>
      <c r="BX2013" s="199" t="str">
        <f t="shared" si="3486"/>
        <v>BX$17</v>
      </c>
      <c r="BY2013" s="199" t="str">
        <f t="shared" si="3486"/>
        <v>BY$17</v>
      </c>
      <c r="BZ2013" s="199" t="str">
        <f t="shared" si="3486"/>
        <v>BZ$17</v>
      </c>
      <c r="CA2013" s="199" t="str">
        <f t="shared" si="3486"/>
        <v>CA$17</v>
      </c>
      <c r="CB2013" s="199" t="str">
        <f t="shared" si="3486"/>
        <v>CB$17</v>
      </c>
      <c r="CC2013" s="199" t="str">
        <f t="shared" si="3486"/>
        <v>CC$17</v>
      </c>
      <c r="CD2013" s="199" t="str">
        <f t="shared" si="3486"/>
        <v>CD$17</v>
      </c>
      <c r="CE2013" s="199" t="str">
        <f t="shared" ref="CE2013:CL2013" si="3487">CE$21</f>
        <v>CE$17</v>
      </c>
      <c r="CF2013" s="199" t="str">
        <f t="shared" si="3487"/>
        <v>CF$17</v>
      </c>
      <c r="CG2013" s="199" t="str">
        <f t="shared" si="3487"/>
        <v>CG$17</v>
      </c>
      <c r="CH2013" s="199" t="str">
        <f t="shared" si="3487"/>
        <v>CH$17</v>
      </c>
      <c r="CI2013" s="199" t="str">
        <f t="shared" si="3487"/>
        <v>CI$17</v>
      </c>
      <c r="CJ2013" s="199" t="str">
        <f t="shared" si="3487"/>
        <v>CJ$17</v>
      </c>
      <c r="CK2013" s="199" t="str">
        <f t="shared" si="3487"/>
        <v>CK$17</v>
      </c>
      <c r="CL2013" s="199" t="str">
        <f t="shared" si="3487"/>
        <v>CL$17</v>
      </c>
      <c r="CN2013" s="201"/>
      <c r="CO2013" s="199" t="str">
        <f t="shared" ref="CO2013:DL2013" si="3488">CO$21</f>
        <v>CO$17</v>
      </c>
      <c r="CP2013" s="199" t="str">
        <f t="shared" si="3488"/>
        <v>CP$17</v>
      </c>
      <c r="CQ2013" s="199" t="str">
        <f t="shared" si="3488"/>
        <v>CQ$17</v>
      </c>
      <c r="CR2013" s="199" t="str">
        <f t="shared" si="3488"/>
        <v>CR$17</v>
      </c>
      <c r="CS2013" s="199" t="str">
        <f t="shared" si="3488"/>
        <v>CS$17</v>
      </c>
      <c r="CT2013" s="199" t="str">
        <f t="shared" si="3488"/>
        <v>CT$17</v>
      </c>
      <c r="CU2013" s="199" t="str">
        <f t="shared" si="3488"/>
        <v>CU$17</v>
      </c>
      <c r="CV2013" s="199" t="str">
        <f t="shared" si="3488"/>
        <v>CV$17</v>
      </c>
      <c r="CW2013" s="199" t="str">
        <f t="shared" si="3488"/>
        <v>CW$17</v>
      </c>
      <c r="CX2013" s="199" t="str">
        <f t="shared" si="3488"/>
        <v>CX$17</v>
      </c>
      <c r="CY2013" s="199" t="str">
        <f t="shared" si="3488"/>
        <v>CY$17</v>
      </c>
      <c r="CZ2013" s="199" t="str">
        <f t="shared" si="3488"/>
        <v>CZ$17</v>
      </c>
      <c r="DA2013" s="199" t="str">
        <f t="shared" si="3488"/>
        <v>DA$17</v>
      </c>
      <c r="DB2013" s="199" t="str">
        <f t="shared" si="3488"/>
        <v>DB$17</v>
      </c>
      <c r="DC2013" s="199" t="str">
        <f t="shared" si="3488"/>
        <v>DC$17</v>
      </c>
      <c r="DD2013" s="199" t="str">
        <f t="shared" si="3488"/>
        <v>DD$17</v>
      </c>
      <c r="DE2013" s="199" t="str">
        <f t="shared" si="3488"/>
        <v>DE$17</v>
      </c>
      <c r="DF2013" s="199" t="str">
        <f t="shared" si="3488"/>
        <v>DF$17</v>
      </c>
      <c r="DG2013" s="199" t="str">
        <f t="shared" si="3488"/>
        <v>DG$17</v>
      </c>
      <c r="DH2013" s="199" t="str">
        <f t="shared" si="3488"/>
        <v>DH$17</v>
      </c>
      <c r="DI2013" s="199" t="str">
        <f t="shared" si="3488"/>
        <v>DI$17</v>
      </c>
      <c r="DJ2013" s="199" t="str">
        <f t="shared" si="3488"/>
        <v>DJ$17</v>
      </c>
      <c r="DK2013" s="199" t="str">
        <f t="shared" si="3488"/>
        <v>DK$17</v>
      </c>
      <c r="DL2013" s="199" t="str">
        <f t="shared" si="3488"/>
        <v>DL$17</v>
      </c>
    </row>
    <row r="2014" spans="1:116" x14ac:dyDescent="0.4">
      <c r="A2014" s="174"/>
      <c r="E2014" s="8"/>
      <c r="G2014" s="175" t="s">
        <v>491</v>
      </c>
      <c r="H2014" s="200"/>
      <c r="I2014" s="201"/>
      <c r="J2014" s="201"/>
      <c r="K2014" s="202"/>
      <c r="L2014" s="202"/>
      <c r="M2014" s="202"/>
      <c r="N2014" s="202"/>
      <c r="O2014" s="202"/>
      <c r="P2014" s="202"/>
      <c r="R2014" s="202"/>
      <c r="S2014" s="190"/>
      <c r="T2014" s="190"/>
      <c r="U2014" s="190"/>
      <c r="V2014" s="190"/>
      <c r="W2014" s="190"/>
      <c r="X2014" s="190"/>
      <c r="Y2014" s="190"/>
      <c r="Z2014" s="190"/>
      <c r="AA2014" s="190"/>
      <c r="AB2014" s="190"/>
      <c r="AC2014" s="190"/>
      <c r="AD2014" s="190"/>
      <c r="AE2014" s="190"/>
      <c r="AF2014" s="190"/>
      <c r="AG2014" s="190"/>
      <c r="AH2014" s="190"/>
      <c r="AI2014" s="190"/>
      <c r="AJ2014" s="190"/>
      <c r="AK2014" s="190"/>
      <c r="AL2014" s="190"/>
      <c r="AM2014" s="190"/>
      <c r="AN2014" s="190"/>
      <c r="AO2014" s="190"/>
      <c r="AP2014" s="190"/>
      <c r="AQ2014" s="190"/>
      <c r="AR2014" s="190"/>
      <c r="AS2014" s="190"/>
      <c r="AT2014" s="190"/>
      <c r="AU2014" s="190"/>
      <c r="AV2014" s="190"/>
      <c r="AW2014" s="190"/>
      <c r="AX2014" s="190"/>
      <c r="AY2014" s="190"/>
      <c r="AZ2014" s="190"/>
      <c r="BA2014" s="190"/>
      <c r="BB2014" s="190"/>
      <c r="BC2014" s="190"/>
      <c r="BD2014" s="190"/>
      <c r="BE2014" s="190"/>
      <c r="BF2014" s="190"/>
      <c r="BG2014" s="190"/>
      <c r="BH2014" s="190"/>
      <c r="BI2014" s="190"/>
      <c r="BJ2014" s="190"/>
      <c r="BK2014" s="190"/>
      <c r="BL2014" s="190"/>
      <c r="BM2014" s="190"/>
      <c r="BN2014" s="190"/>
      <c r="BO2014" s="190"/>
      <c r="BP2014" s="190"/>
      <c r="BQ2014" s="190"/>
      <c r="BR2014" s="190"/>
      <c r="BS2014" s="190"/>
      <c r="BT2014" s="190"/>
      <c r="BU2014" s="190"/>
      <c r="BV2014" s="190"/>
      <c r="BW2014" s="190"/>
      <c r="BX2014" s="190"/>
      <c r="BY2014" s="190"/>
      <c r="BZ2014" s="190"/>
      <c r="CA2014" s="190"/>
      <c r="CB2014" s="190"/>
      <c r="CC2014" s="190"/>
      <c r="CD2014" s="190"/>
      <c r="CE2014" s="190"/>
      <c r="CF2014" s="190"/>
      <c r="CG2014" s="190"/>
      <c r="CH2014" s="190"/>
      <c r="CI2014" s="190"/>
      <c r="CJ2014" s="190"/>
      <c r="CK2014" s="190"/>
      <c r="CL2014" s="190"/>
      <c r="CN2014" s="201"/>
      <c r="CO2014" s="190"/>
      <c r="CP2014" s="190"/>
      <c r="CQ2014" s="190"/>
      <c r="CR2014" s="190"/>
      <c r="CS2014" s="190"/>
      <c r="CT2014" s="190"/>
      <c r="CU2014" s="190"/>
      <c r="CV2014" s="190"/>
      <c r="CW2014" s="190"/>
      <c r="CX2014" s="190"/>
      <c r="CY2014" s="190"/>
      <c r="CZ2014" s="190"/>
      <c r="DA2014" s="190"/>
      <c r="DB2014" s="190"/>
      <c r="DC2014" s="190"/>
      <c r="DD2014" s="190"/>
      <c r="DE2014" s="190"/>
      <c r="DF2014" s="190"/>
      <c r="DG2014" s="190"/>
      <c r="DH2014" s="190"/>
      <c r="DI2014" s="190"/>
      <c r="DJ2014" s="190"/>
      <c r="DK2014" s="190"/>
      <c r="DL2014" s="190"/>
    </row>
    <row r="2015" spans="1:116" x14ac:dyDescent="0.4">
      <c r="A2015" s="174"/>
      <c r="E2015" s="8"/>
      <c r="G2015" s="175" t="s">
        <v>505</v>
      </c>
      <c r="H2015" s="200"/>
      <c r="I2015" s="201"/>
      <c r="J2015" s="201"/>
      <c r="K2015" s="202"/>
      <c r="L2015" s="202"/>
      <c r="M2015" s="202"/>
      <c r="N2015" s="202"/>
      <c r="O2015" s="202"/>
      <c r="P2015" s="202"/>
      <c r="R2015" s="202"/>
      <c r="S2015" s="190"/>
      <c r="T2015" s="190"/>
      <c r="U2015" s="190"/>
      <c r="V2015" s="190"/>
      <c r="W2015" s="190"/>
      <c r="X2015" s="190"/>
      <c r="Y2015" s="190"/>
      <c r="Z2015" s="190"/>
      <c r="AA2015" s="190"/>
      <c r="AB2015" s="190"/>
      <c r="AC2015" s="190"/>
      <c r="AD2015" s="190"/>
      <c r="AE2015" s="190"/>
      <c r="AF2015" s="190"/>
      <c r="AG2015" s="190"/>
      <c r="AH2015" s="190"/>
      <c r="AI2015" s="190"/>
      <c r="AJ2015" s="190"/>
      <c r="AK2015" s="190"/>
      <c r="AL2015" s="190"/>
      <c r="AM2015" s="190"/>
      <c r="AN2015" s="190"/>
      <c r="AO2015" s="190"/>
      <c r="AP2015" s="190"/>
      <c r="AQ2015" s="190"/>
      <c r="AR2015" s="190"/>
      <c r="AS2015" s="190"/>
      <c r="AT2015" s="190"/>
      <c r="AU2015" s="190"/>
      <c r="AV2015" s="190"/>
      <c r="AW2015" s="190"/>
      <c r="AX2015" s="190"/>
      <c r="AY2015" s="190"/>
      <c r="AZ2015" s="190"/>
      <c r="BA2015" s="190"/>
      <c r="BB2015" s="190"/>
      <c r="BC2015" s="190"/>
      <c r="BD2015" s="190"/>
      <c r="BE2015" s="190"/>
      <c r="BF2015" s="190"/>
      <c r="BG2015" s="190"/>
      <c r="BH2015" s="190"/>
      <c r="BI2015" s="190"/>
      <c r="BJ2015" s="190"/>
      <c r="BK2015" s="190"/>
      <c r="BL2015" s="190"/>
      <c r="BM2015" s="190"/>
      <c r="BN2015" s="190"/>
      <c r="BO2015" s="190"/>
      <c r="BP2015" s="190"/>
      <c r="BQ2015" s="190"/>
      <c r="BR2015" s="190"/>
      <c r="BS2015" s="190"/>
      <c r="BT2015" s="190"/>
      <c r="BU2015" s="190"/>
      <c r="BV2015" s="190"/>
      <c r="BW2015" s="190"/>
      <c r="BX2015" s="190"/>
      <c r="BY2015" s="190"/>
      <c r="BZ2015" s="190"/>
      <c r="CA2015" s="190"/>
      <c r="CB2015" s="190"/>
      <c r="CC2015" s="190"/>
      <c r="CD2015" s="190"/>
      <c r="CE2015" s="190"/>
      <c r="CF2015" s="190"/>
      <c r="CG2015" s="190"/>
      <c r="CH2015" s="190"/>
      <c r="CI2015" s="190"/>
      <c r="CJ2015" s="190"/>
      <c r="CK2015" s="190"/>
      <c r="CL2015" s="190"/>
      <c r="CN2015" s="201"/>
      <c r="CO2015" s="190"/>
      <c r="CP2015" s="190"/>
      <c r="CQ2015" s="190"/>
      <c r="CR2015" s="190"/>
      <c r="CS2015" s="190"/>
      <c r="CT2015" s="190"/>
      <c r="CU2015" s="190"/>
      <c r="CV2015" s="190"/>
      <c r="CW2015" s="190"/>
      <c r="CX2015" s="190"/>
      <c r="CY2015" s="190"/>
      <c r="CZ2015" s="190"/>
      <c r="DA2015" s="190"/>
      <c r="DB2015" s="190"/>
      <c r="DC2015" s="190"/>
      <c r="DD2015" s="190"/>
      <c r="DE2015" s="190"/>
      <c r="DF2015" s="190"/>
      <c r="DG2015" s="190"/>
      <c r="DH2015" s="190"/>
      <c r="DI2015" s="190"/>
      <c r="DJ2015" s="190"/>
      <c r="DK2015" s="190"/>
      <c r="DL2015" s="190"/>
    </row>
    <row r="2016" spans="1:116" x14ac:dyDescent="0.4">
      <c r="A2016" s="174"/>
      <c r="E2016" s="8"/>
      <c r="G2016" s="175" t="s">
        <v>463</v>
      </c>
      <c r="H2016" s="200"/>
      <c r="I2016" s="201"/>
      <c r="J2016" s="201"/>
      <c r="K2016" s="202"/>
      <c r="L2016" s="202"/>
      <c r="M2016" s="202"/>
      <c r="N2016" s="202"/>
      <c r="O2016" s="202"/>
      <c r="P2016" s="202"/>
      <c r="R2016" s="202"/>
      <c r="S2016" s="190" t="str">
        <f t="shared" ref="S2016:CD2016" si="3489">S$22</f>
        <v>S$18</v>
      </c>
      <c r="T2016" s="190" t="str">
        <f t="shared" si="3489"/>
        <v>T$18</v>
      </c>
      <c r="U2016" s="190" t="str">
        <f t="shared" si="3489"/>
        <v>U$18</v>
      </c>
      <c r="V2016" s="190" t="str">
        <f t="shared" si="3489"/>
        <v>V$18</v>
      </c>
      <c r="W2016" s="190" t="str">
        <f t="shared" si="3489"/>
        <v>W$18</v>
      </c>
      <c r="X2016" s="190" t="str">
        <f t="shared" si="3489"/>
        <v>X$18</v>
      </c>
      <c r="Y2016" s="190" t="str">
        <f t="shared" si="3489"/>
        <v>Y$18</v>
      </c>
      <c r="Z2016" s="190" t="str">
        <f t="shared" si="3489"/>
        <v>Z$18</v>
      </c>
      <c r="AA2016" s="190" t="str">
        <f t="shared" si="3489"/>
        <v>AA$18</v>
      </c>
      <c r="AB2016" s="190" t="str">
        <f t="shared" si="3489"/>
        <v>AB$18</v>
      </c>
      <c r="AC2016" s="190" t="str">
        <f t="shared" si="3489"/>
        <v>AC$18</v>
      </c>
      <c r="AD2016" s="190" t="str">
        <f t="shared" si="3489"/>
        <v>AD$18</v>
      </c>
      <c r="AE2016" s="190" t="str">
        <f t="shared" si="3489"/>
        <v>AE$18</v>
      </c>
      <c r="AF2016" s="190" t="str">
        <f t="shared" si="3489"/>
        <v>AF$18</v>
      </c>
      <c r="AG2016" s="190" t="str">
        <f t="shared" si="3489"/>
        <v>AG$18</v>
      </c>
      <c r="AH2016" s="190" t="str">
        <f t="shared" si="3489"/>
        <v>AH$18</v>
      </c>
      <c r="AI2016" s="190" t="str">
        <f t="shared" si="3489"/>
        <v>AI$18</v>
      </c>
      <c r="AJ2016" s="190" t="str">
        <f t="shared" si="3489"/>
        <v>AJ$18</v>
      </c>
      <c r="AK2016" s="190" t="str">
        <f t="shared" si="3489"/>
        <v>AK$18</v>
      </c>
      <c r="AL2016" s="190" t="str">
        <f t="shared" si="3489"/>
        <v>AL$18</v>
      </c>
      <c r="AM2016" s="190" t="str">
        <f t="shared" si="3489"/>
        <v>AM$18</v>
      </c>
      <c r="AN2016" s="190" t="str">
        <f t="shared" si="3489"/>
        <v>AN$18</v>
      </c>
      <c r="AO2016" s="190" t="str">
        <f t="shared" si="3489"/>
        <v>AO$18</v>
      </c>
      <c r="AP2016" s="190" t="str">
        <f t="shared" si="3489"/>
        <v>AP$18</v>
      </c>
      <c r="AQ2016" s="190" t="str">
        <f t="shared" si="3489"/>
        <v>AQ$18</v>
      </c>
      <c r="AR2016" s="190" t="str">
        <f t="shared" si="3489"/>
        <v>AR$18</v>
      </c>
      <c r="AS2016" s="190" t="str">
        <f t="shared" si="3489"/>
        <v>AS$18</v>
      </c>
      <c r="AT2016" s="190" t="str">
        <f t="shared" si="3489"/>
        <v>AT$18</v>
      </c>
      <c r="AU2016" s="190" t="str">
        <f t="shared" si="3489"/>
        <v>AU$18</v>
      </c>
      <c r="AV2016" s="190" t="str">
        <f t="shared" si="3489"/>
        <v>AV$18</v>
      </c>
      <c r="AW2016" s="190" t="str">
        <f t="shared" si="3489"/>
        <v>AW$18</v>
      </c>
      <c r="AX2016" s="190" t="str">
        <f t="shared" si="3489"/>
        <v>AX$18</v>
      </c>
      <c r="AY2016" s="190" t="str">
        <f t="shared" si="3489"/>
        <v>AY$18</v>
      </c>
      <c r="AZ2016" s="190" t="str">
        <f t="shared" si="3489"/>
        <v>AZ$18</v>
      </c>
      <c r="BA2016" s="190" t="str">
        <f t="shared" si="3489"/>
        <v>BA$18</v>
      </c>
      <c r="BB2016" s="190" t="str">
        <f t="shared" si="3489"/>
        <v>BB$18</v>
      </c>
      <c r="BC2016" s="190" t="str">
        <f t="shared" si="3489"/>
        <v>BC$18</v>
      </c>
      <c r="BD2016" s="190" t="str">
        <f t="shared" si="3489"/>
        <v>BD$18</v>
      </c>
      <c r="BE2016" s="190" t="str">
        <f t="shared" si="3489"/>
        <v>BE$18</v>
      </c>
      <c r="BF2016" s="190" t="str">
        <f t="shared" si="3489"/>
        <v>BF$18</v>
      </c>
      <c r="BG2016" s="190" t="str">
        <f t="shared" si="3489"/>
        <v>BG$18</v>
      </c>
      <c r="BH2016" s="190" t="str">
        <f t="shared" si="3489"/>
        <v>BH$18</v>
      </c>
      <c r="BI2016" s="190" t="str">
        <f t="shared" si="3489"/>
        <v>BI$18</v>
      </c>
      <c r="BJ2016" s="190" t="str">
        <f t="shared" si="3489"/>
        <v>BJ$18</v>
      </c>
      <c r="BK2016" s="190" t="str">
        <f t="shared" si="3489"/>
        <v>BK$18</v>
      </c>
      <c r="BL2016" s="190" t="str">
        <f t="shared" si="3489"/>
        <v>BL$18</v>
      </c>
      <c r="BM2016" s="190" t="str">
        <f t="shared" si="3489"/>
        <v>BM$18</v>
      </c>
      <c r="BN2016" s="190" t="str">
        <f t="shared" si="3489"/>
        <v>BN$18</v>
      </c>
      <c r="BO2016" s="190" t="str">
        <f t="shared" si="3489"/>
        <v>BO$18</v>
      </c>
      <c r="BP2016" s="190" t="str">
        <f t="shared" si="3489"/>
        <v>BP$18</v>
      </c>
      <c r="BQ2016" s="190" t="str">
        <f t="shared" si="3489"/>
        <v>BQ$18</v>
      </c>
      <c r="BR2016" s="190" t="str">
        <f t="shared" si="3489"/>
        <v>BR$18</v>
      </c>
      <c r="BS2016" s="190" t="str">
        <f t="shared" si="3489"/>
        <v>BS$18</v>
      </c>
      <c r="BT2016" s="190" t="str">
        <f t="shared" si="3489"/>
        <v>BT$18</v>
      </c>
      <c r="BU2016" s="190" t="str">
        <f t="shared" si="3489"/>
        <v>BU$18</v>
      </c>
      <c r="BV2016" s="190" t="str">
        <f t="shared" si="3489"/>
        <v>BV$18</v>
      </c>
      <c r="BW2016" s="190" t="str">
        <f t="shared" si="3489"/>
        <v>BW$18</v>
      </c>
      <c r="BX2016" s="190" t="str">
        <f t="shared" si="3489"/>
        <v>BX$18</v>
      </c>
      <c r="BY2016" s="190" t="str">
        <f t="shared" si="3489"/>
        <v>BY$18</v>
      </c>
      <c r="BZ2016" s="190" t="str">
        <f t="shared" si="3489"/>
        <v>BZ$18</v>
      </c>
      <c r="CA2016" s="190" t="str">
        <f t="shared" si="3489"/>
        <v>CA$18</v>
      </c>
      <c r="CB2016" s="190" t="str">
        <f t="shared" si="3489"/>
        <v>CB$18</v>
      </c>
      <c r="CC2016" s="190" t="str">
        <f t="shared" si="3489"/>
        <v>CC$18</v>
      </c>
      <c r="CD2016" s="190" t="str">
        <f t="shared" si="3489"/>
        <v>CD$18</v>
      </c>
      <c r="CE2016" s="190" t="str">
        <f t="shared" ref="CE2016:CL2016" si="3490">CE$22</f>
        <v>CE$18</v>
      </c>
      <c r="CF2016" s="190" t="str">
        <f t="shared" si="3490"/>
        <v>CF$18</v>
      </c>
      <c r="CG2016" s="190" t="str">
        <f t="shared" si="3490"/>
        <v>CG$18</v>
      </c>
      <c r="CH2016" s="190" t="str">
        <f t="shared" si="3490"/>
        <v>CH$18</v>
      </c>
      <c r="CI2016" s="190" t="str">
        <f t="shared" si="3490"/>
        <v>CI$18</v>
      </c>
      <c r="CJ2016" s="190" t="str">
        <f t="shared" si="3490"/>
        <v>CJ$18</v>
      </c>
      <c r="CK2016" s="190" t="str">
        <f t="shared" si="3490"/>
        <v>CK$18</v>
      </c>
      <c r="CL2016" s="190" t="str">
        <f t="shared" si="3490"/>
        <v>CL$18</v>
      </c>
      <c r="CN2016" s="201"/>
      <c r="CO2016" s="190" t="str">
        <f t="shared" ref="CO2016:DL2016" si="3491">CO$22</f>
        <v>CO$18</v>
      </c>
      <c r="CP2016" s="190" t="str">
        <f t="shared" si="3491"/>
        <v>CP$18</v>
      </c>
      <c r="CQ2016" s="190" t="str">
        <f t="shared" si="3491"/>
        <v>CQ$18</v>
      </c>
      <c r="CR2016" s="190" t="str">
        <f t="shared" si="3491"/>
        <v>CR$18</v>
      </c>
      <c r="CS2016" s="190" t="str">
        <f t="shared" si="3491"/>
        <v>CS$18</v>
      </c>
      <c r="CT2016" s="190" t="str">
        <f t="shared" si="3491"/>
        <v>CT$18</v>
      </c>
      <c r="CU2016" s="190" t="str">
        <f t="shared" si="3491"/>
        <v>CU$18</v>
      </c>
      <c r="CV2016" s="190" t="str">
        <f t="shared" si="3491"/>
        <v>CV$18</v>
      </c>
      <c r="CW2016" s="190" t="str">
        <f t="shared" si="3491"/>
        <v>CW$18</v>
      </c>
      <c r="CX2016" s="190" t="str">
        <f t="shared" si="3491"/>
        <v>CX$18</v>
      </c>
      <c r="CY2016" s="190" t="str">
        <f t="shared" si="3491"/>
        <v>CY$18</v>
      </c>
      <c r="CZ2016" s="190" t="str">
        <f t="shared" si="3491"/>
        <v>CZ$18</v>
      </c>
      <c r="DA2016" s="190" t="str">
        <f t="shared" si="3491"/>
        <v>DA$18</v>
      </c>
      <c r="DB2016" s="190" t="str">
        <f t="shared" si="3491"/>
        <v>DB$18</v>
      </c>
      <c r="DC2016" s="190" t="str">
        <f t="shared" si="3491"/>
        <v>DC$18</v>
      </c>
      <c r="DD2016" s="190" t="str">
        <f t="shared" si="3491"/>
        <v>DD$18</v>
      </c>
      <c r="DE2016" s="190" t="str">
        <f t="shared" si="3491"/>
        <v>DE$18</v>
      </c>
      <c r="DF2016" s="190" t="str">
        <f t="shared" si="3491"/>
        <v>DF$18</v>
      </c>
      <c r="DG2016" s="190" t="str">
        <f t="shared" si="3491"/>
        <v>DG$18</v>
      </c>
      <c r="DH2016" s="190" t="str">
        <f t="shared" si="3491"/>
        <v>DH$18</v>
      </c>
      <c r="DI2016" s="190" t="str">
        <f t="shared" si="3491"/>
        <v>DI$18</v>
      </c>
      <c r="DJ2016" s="190" t="str">
        <f t="shared" si="3491"/>
        <v>DJ$18</v>
      </c>
      <c r="DK2016" s="190" t="str">
        <f t="shared" si="3491"/>
        <v>DK$18</v>
      </c>
      <c r="DL2016" s="190" t="str">
        <f t="shared" si="3491"/>
        <v>DL$18</v>
      </c>
    </row>
    <row r="2017" spans="1:116" x14ac:dyDescent="0.4">
      <c r="A2017" s="174"/>
      <c r="E2017" s="8"/>
      <c r="G2017" s="175" t="s">
        <v>464</v>
      </c>
      <c r="H2017" s="200"/>
      <c r="I2017" s="201"/>
      <c r="J2017" s="201"/>
      <c r="K2017" s="202"/>
      <c r="L2017" s="202"/>
      <c r="M2017" s="202"/>
      <c r="N2017" s="202"/>
      <c r="O2017" s="202"/>
      <c r="P2017" s="202"/>
      <c r="R2017" s="202"/>
      <c r="S2017" s="190" t="str">
        <f t="shared" ref="S2017:CD2017" si="3492">S$23</f>
        <v>S$19</v>
      </c>
      <c r="T2017" s="190" t="str">
        <f t="shared" si="3492"/>
        <v>T$19</v>
      </c>
      <c r="U2017" s="190" t="str">
        <f t="shared" si="3492"/>
        <v>U$19</v>
      </c>
      <c r="V2017" s="190" t="str">
        <f t="shared" si="3492"/>
        <v>V$19</v>
      </c>
      <c r="W2017" s="190" t="str">
        <f t="shared" si="3492"/>
        <v>W$19</v>
      </c>
      <c r="X2017" s="190" t="str">
        <f t="shared" si="3492"/>
        <v>X$19</v>
      </c>
      <c r="Y2017" s="190" t="str">
        <f t="shared" si="3492"/>
        <v>Y$19</v>
      </c>
      <c r="Z2017" s="190" t="str">
        <f t="shared" si="3492"/>
        <v>Z$19</v>
      </c>
      <c r="AA2017" s="190" t="str">
        <f t="shared" si="3492"/>
        <v>AA$19</v>
      </c>
      <c r="AB2017" s="190" t="str">
        <f t="shared" si="3492"/>
        <v>AB$19</v>
      </c>
      <c r="AC2017" s="190" t="str">
        <f t="shared" si="3492"/>
        <v>AC$19</v>
      </c>
      <c r="AD2017" s="190" t="str">
        <f t="shared" si="3492"/>
        <v>AD$19</v>
      </c>
      <c r="AE2017" s="190" t="str">
        <f t="shared" si="3492"/>
        <v>AE$19</v>
      </c>
      <c r="AF2017" s="190" t="str">
        <f t="shared" si="3492"/>
        <v>AF$19</v>
      </c>
      <c r="AG2017" s="190" t="str">
        <f t="shared" si="3492"/>
        <v>AG$19</v>
      </c>
      <c r="AH2017" s="190" t="str">
        <f t="shared" si="3492"/>
        <v>AH$19</v>
      </c>
      <c r="AI2017" s="190" t="str">
        <f t="shared" si="3492"/>
        <v>AI$19</v>
      </c>
      <c r="AJ2017" s="190" t="str">
        <f t="shared" si="3492"/>
        <v>AJ$19</v>
      </c>
      <c r="AK2017" s="190" t="str">
        <f t="shared" si="3492"/>
        <v>AK$19</v>
      </c>
      <c r="AL2017" s="190" t="str">
        <f t="shared" si="3492"/>
        <v>AL$19</v>
      </c>
      <c r="AM2017" s="190" t="str">
        <f t="shared" si="3492"/>
        <v>AM$19</v>
      </c>
      <c r="AN2017" s="190" t="str">
        <f t="shared" si="3492"/>
        <v>AN$19</v>
      </c>
      <c r="AO2017" s="190" t="str">
        <f t="shared" si="3492"/>
        <v>AO$19</v>
      </c>
      <c r="AP2017" s="190" t="str">
        <f t="shared" si="3492"/>
        <v>AP$19</v>
      </c>
      <c r="AQ2017" s="190" t="str">
        <f t="shared" si="3492"/>
        <v>AQ$19</v>
      </c>
      <c r="AR2017" s="190" t="str">
        <f t="shared" si="3492"/>
        <v>AR$19</v>
      </c>
      <c r="AS2017" s="190" t="str">
        <f t="shared" si="3492"/>
        <v>AS$19</v>
      </c>
      <c r="AT2017" s="190" t="str">
        <f t="shared" si="3492"/>
        <v>AT$19</v>
      </c>
      <c r="AU2017" s="190" t="str">
        <f t="shared" si="3492"/>
        <v>AU$19</v>
      </c>
      <c r="AV2017" s="190" t="str">
        <f t="shared" si="3492"/>
        <v>AV$19</v>
      </c>
      <c r="AW2017" s="190" t="str">
        <f t="shared" si="3492"/>
        <v>AW$19</v>
      </c>
      <c r="AX2017" s="190" t="str">
        <f t="shared" si="3492"/>
        <v>AX$19</v>
      </c>
      <c r="AY2017" s="190" t="str">
        <f t="shared" si="3492"/>
        <v>AY$19</v>
      </c>
      <c r="AZ2017" s="190" t="str">
        <f t="shared" si="3492"/>
        <v>AZ$19</v>
      </c>
      <c r="BA2017" s="190" t="str">
        <f t="shared" si="3492"/>
        <v>BA$19</v>
      </c>
      <c r="BB2017" s="190" t="str">
        <f t="shared" si="3492"/>
        <v>BB$19</v>
      </c>
      <c r="BC2017" s="190" t="str">
        <f t="shared" si="3492"/>
        <v>BC$19</v>
      </c>
      <c r="BD2017" s="190" t="str">
        <f t="shared" si="3492"/>
        <v>BD$19</v>
      </c>
      <c r="BE2017" s="190" t="str">
        <f t="shared" si="3492"/>
        <v>BE$19</v>
      </c>
      <c r="BF2017" s="190" t="str">
        <f t="shared" si="3492"/>
        <v>BF$19</v>
      </c>
      <c r="BG2017" s="190" t="str">
        <f t="shared" si="3492"/>
        <v>BG$19</v>
      </c>
      <c r="BH2017" s="190" t="str">
        <f t="shared" si="3492"/>
        <v>BH$19</v>
      </c>
      <c r="BI2017" s="190" t="str">
        <f t="shared" si="3492"/>
        <v>BI$19</v>
      </c>
      <c r="BJ2017" s="190" t="str">
        <f t="shared" si="3492"/>
        <v>BJ$19</v>
      </c>
      <c r="BK2017" s="190" t="str">
        <f t="shared" si="3492"/>
        <v>BK$19</v>
      </c>
      <c r="BL2017" s="190" t="str">
        <f t="shared" si="3492"/>
        <v>BL$19</v>
      </c>
      <c r="BM2017" s="190" t="str">
        <f t="shared" si="3492"/>
        <v>BM$19</v>
      </c>
      <c r="BN2017" s="190" t="str">
        <f t="shared" si="3492"/>
        <v>BN$19</v>
      </c>
      <c r="BO2017" s="190" t="str">
        <f t="shared" si="3492"/>
        <v>BO$19</v>
      </c>
      <c r="BP2017" s="190" t="str">
        <f t="shared" si="3492"/>
        <v>BP$19</v>
      </c>
      <c r="BQ2017" s="190" t="str">
        <f t="shared" si="3492"/>
        <v>BQ$19</v>
      </c>
      <c r="BR2017" s="190" t="str">
        <f t="shared" si="3492"/>
        <v>BR$19</v>
      </c>
      <c r="BS2017" s="190" t="str">
        <f t="shared" si="3492"/>
        <v>BS$19</v>
      </c>
      <c r="BT2017" s="190" t="str">
        <f t="shared" si="3492"/>
        <v>BT$19</v>
      </c>
      <c r="BU2017" s="190" t="str">
        <f t="shared" si="3492"/>
        <v>BU$19</v>
      </c>
      <c r="BV2017" s="190" t="str">
        <f t="shared" si="3492"/>
        <v>BV$19</v>
      </c>
      <c r="BW2017" s="190" t="str">
        <f t="shared" si="3492"/>
        <v>BW$19</v>
      </c>
      <c r="BX2017" s="190" t="str">
        <f t="shared" si="3492"/>
        <v>BX$19</v>
      </c>
      <c r="BY2017" s="190" t="str">
        <f t="shared" si="3492"/>
        <v>BY$19</v>
      </c>
      <c r="BZ2017" s="190" t="str">
        <f t="shared" si="3492"/>
        <v>BZ$19</v>
      </c>
      <c r="CA2017" s="190" t="str">
        <f t="shared" si="3492"/>
        <v>CA$19</v>
      </c>
      <c r="CB2017" s="190" t="str">
        <f t="shared" si="3492"/>
        <v>CB$19</v>
      </c>
      <c r="CC2017" s="190" t="str">
        <f t="shared" si="3492"/>
        <v>CC$19</v>
      </c>
      <c r="CD2017" s="190" t="str">
        <f t="shared" si="3492"/>
        <v>CD$19</v>
      </c>
      <c r="CE2017" s="190" t="str">
        <f t="shared" ref="CE2017:CL2017" si="3493">CE$23</f>
        <v>CE$19</v>
      </c>
      <c r="CF2017" s="190" t="str">
        <f t="shared" si="3493"/>
        <v>CF$19</v>
      </c>
      <c r="CG2017" s="190" t="str">
        <f t="shared" si="3493"/>
        <v>CG$19</v>
      </c>
      <c r="CH2017" s="190" t="str">
        <f t="shared" si="3493"/>
        <v>CH$19</v>
      </c>
      <c r="CI2017" s="190" t="str">
        <f t="shared" si="3493"/>
        <v>CI$19</v>
      </c>
      <c r="CJ2017" s="190" t="str">
        <f t="shared" si="3493"/>
        <v>CJ$19</v>
      </c>
      <c r="CK2017" s="190" t="str">
        <f t="shared" si="3493"/>
        <v>CK$19</v>
      </c>
      <c r="CL2017" s="190" t="str">
        <f t="shared" si="3493"/>
        <v>CL$19</v>
      </c>
      <c r="CN2017" s="201"/>
      <c r="CO2017" s="190" t="str">
        <f t="shared" ref="CO2017:DL2017" si="3494">CO$23</f>
        <v>CO$19</v>
      </c>
      <c r="CP2017" s="190" t="str">
        <f t="shared" si="3494"/>
        <v>CP$19</v>
      </c>
      <c r="CQ2017" s="190" t="str">
        <f t="shared" si="3494"/>
        <v>CQ$19</v>
      </c>
      <c r="CR2017" s="190" t="str">
        <f t="shared" si="3494"/>
        <v>CR$19</v>
      </c>
      <c r="CS2017" s="190" t="str">
        <f t="shared" si="3494"/>
        <v>CS$19</v>
      </c>
      <c r="CT2017" s="190" t="str">
        <f t="shared" si="3494"/>
        <v>CT$19</v>
      </c>
      <c r="CU2017" s="190" t="str">
        <f t="shared" si="3494"/>
        <v>CU$19</v>
      </c>
      <c r="CV2017" s="190" t="str">
        <f t="shared" si="3494"/>
        <v>CV$19</v>
      </c>
      <c r="CW2017" s="190" t="str">
        <f t="shared" si="3494"/>
        <v>CW$19</v>
      </c>
      <c r="CX2017" s="190" t="str">
        <f t="shared" si="3494"/>
        <v>CX$19</v>
      </c>
      <c r="CY2017" s="190" t="str">
        <f t="shared" si="3494"/>
        <v>CY$19</v>
      </c>
      <c r="CZ2017" s="190" t="str">
        <f t="shared" si="3494"/>
        <v>CZ$19</v>
      </c>
      <c r="DA2017" s="190" t="str">
        <f t="shared" si="3494"/>
        <v>DA$19</v>
      </c>
      <c r="DB2017" s="190" t="str">
        <f t="shared" si="3494"/>
        <v>DB$19</v>
      </c>
      <c r="DC2017" s="190" t="str">
        <f t="shared" si="3494"/>
        <v>DC$19</v>
      </c>
      <c r="DD2017" s="190" t="str">
        <f t="shared" si="3494"/>
        <v>DD$19</v>
      </c>
      <c r="DE2017" s="190" t="str">
        <f t="shared" si="3494"/>
        <v>DE$19</v>
      </c>
      <c r="DF2017" s="190" t="str">
        <f t="shared" si="3494"/>
        <v>DF$19</v>
      </c>
      <c r="DG2017" s="190" t="str">
        <f t="shared" si="3494"/>
        <v>DG$19</v>
      </c>
      <c r="DH2017" s="190" t="str">
        <f t="shared" si="3494"/>
        <v>DH$19</v>
      </c>
      <c r="DI2017" s="190" t="str">
        <f t="shared" si="3494"/>
        <v>DI$19</v>
      </c>
      <c r="DJ2017" s="190" t="str">
        <f t="shared" si="3494"/>
        <v>DJ$19</v>
      </c>
      <c r="DK2017" s="190" t="str">
        <f t="shared" si="3494"/>
        <v>DK$19</v>
      </c>
      <c r="DL2017" s="190" t="str">
        <f t="shared" si="3494"/>
        <v>DL$19</v>
      </c>
    </row>
    <row r="2018" spans="1:116" x14ac:dyDescent="0.4">
      <c r="A2018" s="31" t="s">
        <v>218</v>
      </c>
      <c r="B2018" s="31" t="s">
        <v>243</v>
      </c>
      <c r="C2018" s="31"/>
      <c r="D2018" t="s">
        <v>564</v>
      </c>
      <c r="E2018" s="8" t="str">
        <f t="shared" ref="E2018:E2050" si="3495">ROW()&amp;" "&amp;D2018</f>
        <v>2018 FAPPELIST-F</v>
      </c>
      <c r="F2018" t="s">
        <v>570</v>
      </c>
      <c r="G2018" s="70" t="s">
        <v>281</v>
      </c>
      <c r="H2018" s="48"/>
      <c r="I2018" s="297"/>
      <c r="J2018" s="297"/>
      <c r="K2018" s="48"/>
      <c r="L2018" s="48"/>
      <c r="M2018" s="48"/>
      <c r="N2018" s="48"/>
      <c r="O2018" s="48"/>
      <c r="P2018" s="48"/>
      <c r="R2018" s="70"/>
      <c r="S2018" s="298"/>
      <c r="T2018" s="298"/>
      <c r="U2018" s="298"/>
      <c r="V2018" s="298"/>
      <c r="W2018" s="298"/>
      <c r="X2018" s="298"/>
      <c r="Y2018" s="298"/>
      <c r="Z2018" s="298"/>
      <c r="AA2018" s="298"/>
      <c r="AB2018" s="298"/>
      <c r="AC2018" s="298"/>
      <c r="AD2018" s="298"/>
      <c r="AE2018" s="298"/>
      <c r="AF2018" s="298"/>
      <c r="AG2018" s="298"/>
      <c r="AH2018" s="298"/>
      <c r="AI2018" s="298"/>
      <c r="AJ2018" s="298"/>
      <c r="AK2018" s="298"/>
      <c r="AL2018" s="298"/>
      <c r="AM2018" s="298"/>
      <c r="AN2018" s="298"/>
      <c r="AO2018" s="298"/>
      <c r="AP2018" s="298"/>
      <c r="AQ2018" s="298"/>
      <c r="AR2018" s="298"/>
      <c r="AS2018" s="298"/>
      <c r="AT2018" s="298"/>
      <c r="AU2018" s="298"/>
      <c r="AV2018" s="298"/>
      <c r="AW2018" s="298"/>
      <c r="AX2018" s="298"/>
      <c r="AY2018" s="298"/>
      <c r="AZ2018" s="298"/>
      <c r="BA2018" s="298"/>
      <c r="BB2018" s="298"/>
      <c r="BC2018" s="298"/>
      <c r="BD2018" s="298"/>
      <c r="BE2018" s="298"/>
      <c r="BF2018" s="298"/>
      <c r="BG2018" s="298"/>
      <c r="BH2018" s="298"/>
      <c r="BI2018" s="298"/>
      <c r="BJ2018" s="298"/>
      <c r="BK2018" s="298"/>
      <c r="BL2018" s="298"/>
      <c r="BM2018" s="298"/>
      <c r="BN2018" s="298"/>
      <c r="BO2018" s="298"/>
      <c r="BP2018" s="298"/>
      <c r="BQ2018" s="298"/>
      <c r="BR2018" s="298"/>
      <c r="BS2018" s="298"/>
      <c r="BT2018" s="298"/>
      <c r="BU2018" s="298"/>
      <c r="BV2018" s="298"/>
      <c r="BW2018" s="298"/>
      <c r="BX2018" s="298"/>
      <c r="BY2018" s="298"/>
      <c r="BZ2018" s="298"/>
      <c r="CA2018" s="298"/>
      <c r="CB2018" s="298"/>
      <c r="CC2018" s="298"/>
      <c r="CD2018" s="298"/>
      <c r="CE2018" s="298"/>
      <c r="CF2018" s="298"/>
      <c r="CG2018" s="298"/>
      <c r="CH2018" s="298"/>
      <c r="CI2018" s="298"/>
      <c r="CJ2018" s="298"/>
      <c r="CK2018" s="298"/>
      <c r="CL2018" s="298"/>
      <c r="CN2018" s="297"/>
      <c r="CO2018" s="298"/>
      <c r="CP2018" s="298"/>
      <c r="CQ2018" s="298"/>
      <c r="CR2018" s="298"/>
      <c r="CS2018" s="298"/>
      <c r="CT2018" s="298"/>
      <c r="CU2018" s="298"/>
      <c r="CV2018" s="298"/>
      <c r="CW2018" s="298"/>
      <c r="CX2018" s="298"/>
      <c r="CY2018" s="298"/>
      <c r="CZ2018" s="298"/>
      <c r="DA2018" s="298"/>
      <c r="DB2018" s="298"/>
      <c r="DC2018" s="298"/>
      <c r="DD2018" s="298"/>
      <c r="DE2018" s="298"/>
      <c r="DF2018" s="298"/>
      <c r="DG2018" s="298"/>
      <c r="DH2018" s="298"/>
      <c r="DI2018" s="298"/>
      <c r="DJ2018" s="298"/>
      <c r="DK2018" s="298"/>
      <c r="DL2018" s="298"/>
    </row>
    <row r="2019" spans="1:116" x14ac:dyDescent="0.4">
      <c r="B2019" t="str">
        <f>E2019</f>
        <v>2019 FAPPELIST-F</v>
      </c>
      <c r="D2019" t="s">
        <v>564</v>
      </c>
      <c r="E2019" s="8" t="str">
        <f t="shared" ref="E2019" si="3496">ROW()&amp;" "&amp;D2019</f>
        <v>2019 FAPPELIST-F</v>
      </c>
      <c r="G2019" s="95" t="str">
        <f>"Assumptions - "&amp;G2018</f>
        <v>Assumptions - Fixed secondary PPE:</v>
      </c>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1:116" x14ac:dyDescent="0.4">
      <c r="B2020" t="str">
        <f>E2020</f>
        <v>2020 FAPPELIST-F</v>
      </c>
      <c r="D2020" t="s">
        <v>564</v>
      </c>
      <c r="E2020" s="8" t="str">
        <f t="shared" si="3495"/>
        <v>2020 FAPPELIST-F</v>
      </c>
      <c r="G2020" s="145" t="s">
        <v>206</v>
      </c>
      <c r="H2020" s="57">
        <v>5</v>
      </c>
      <c r="S2020" s="72"/>
      <c r="T2020" s="72"/>
      <c r="U2020" s="72"/>
      <c r="V2020" s="72"/>
      <c r="W2020" s="72"/>
      <c r="X2020" s="72"/>
      <c r="Y2020" s="72"/>
      <c r="Z2020" s="72"/>
      <c r="AA2020" s="72"/>
      <c r="AB2020" s="72"/>
      <c r="AC2020" s="72"/>
      <c r="AD2020" s="72"/>
      <c r="AE2020" s="72"/>
      <c r="AF2020" s="72"/>
      <c r="AG2020" s="72"/>
      <c r="AH2020" s="72"/>
      <c r="AI2020" s="72"/>
      <c r="AJ2020" s="72"/>
      <c r="AK2020" s="72"/>
      <c r="AL2020" s="72"/>
      <c r="AM2020" s="72"/>
      <c r="AN2020" s="72"/>
      <c r="AO2020" s="72"/>
      <c r="AP2020" s="72"/>
      <c r="AQ2020" s="72"/>
      <c r="AR2020" s="72"/>
      <c r="AS2020" s="72"/>
      <c r="AT2020" s="72"/>
      <c r="AU2020" s="72"/>
      <c r="AV2020" s="72"/>
      <c r="AW2020" s="72"/>
      <c r="AX2020" s="72"/>
      <c r="AY2020" s="72"/>
      <c r="AZ2020" s="72"/>
      <c r="BA2020" s="72"/>
      <c r="BB2020" s="72"/>
      <c r="BC2020" s="72"/>
      <c r="BD2020" s="72"/>
      <c r="BE2020" s="72"/>
      <c r="BF2020" s="72"/>
      <c r="BG2020" s="72"/>
      <c r="BH2020" s="72"/>
      <c r="BI2020" s="72"/>
      <c r="BJ2020" s="72"/>
      <c r="BK2020" s="72"/>
      <c r="BL2020" s="72"/>
      <c r="BM2020" s="72"/>
      <c r="BN2020" s="72"/>
      <c r="BO2020" s="72"/>
      <c r="BP2020" s="72"/>
      <c r="BQ2020" s="72"/>
      <c r="BR2020" s="72"/>
      <c r="BS2020" s="72"/>
      <c r="BT2020" s="72"/>
      <c r="BU2020" s="72"/>
      <c r="BV2020" s="72"/>
      <c r="BW2020" s="72"/>
      <c r="BX2020" s="72"/>
      <c r="BY2020" s="72"/>
      <c r="BZ2020" s="72"/>
      <c r="CA2020" s="72"/>
      <c r="CB2020" s="72"/>
      <c r="CC2020" s="72"/>
      <c r="CD2020" s="72"/>
      <c r="CE2020" s="72"/>
      <c r="CF2020" s="72"/>
      <c r="CG2020" s="72"/>
      <c r="CH2020" s="72"/>
      <c r="CI2020" s="72"/>
      <c r="CJ2020" s="72"/>
      <c r="CK2020" s="72"/>
      <c r="CL2020" s="72"/>
      <c r="CO2020" s="72"/>
      <c r="CP2020" s="72"/>
      <c r="CQ2020" s="72"/>
      <c r="CR2020" s="72"/>
      <c r="CS2020" s="72"/>
      <c r="CT2020" s="72"/>
      <c r="CU2020" s="72"/>
      <c r="CV2020" s="72"/>
      <c r="CW2020" s="72"/>
      <c r="CX2020" s="72"/>
      <c r="CY2020" s="72"/>
      <c r="CZ2020" s="72"/>
      <c r="DA2020" s="72"/>
      <c r="DB2020" s="72"/>
      <c r="DC2020" s="72"/>
      <c r="DD2020" s="72"/>
      <c r="DE2020" s="72"/>
      <c r="DF2020" s="72"/>
      <c r="DG2020" s="72"/>
      <c r="DH2020" s="72"/>
      <c r="DI2020" s="72"/>
      <c r="DJ2020" s="72"/>
      <c r="DK2020" s="72"/>
      <c r="DL2020" s="72"/>
    </row>
    <row r="2021" spans="1:116" x14ac:dyDescent="0.4">
      <c r="B2021" t="str">
        <f>E2021</f>
        <v>2021 FAPPELIST-F</v>
      </c>
      <c r="D2021" t="s">
        <v>564</v>
      </c>
      <c r="E2021" s="8" t="str">
        <f t="shared" si="3495"/>
        <v>2021 FAPPELIST-F</v>
      </c>
      <c r="G2021" s="145" t="s">
        <v>207</v>
      </c>
      <c r="H2021" s="57">
        <v>3</v>
      </c>
      <c r="S2021" s="72"/>
      <c r="T2021" s="72"/>
      <c r="U2021" s="72"/>
      <c r="V2021" s="72"/>
      <c r="W2021" s="72"/>
      <c r="X2021" s="72"/>
      <c r="Y2021" s="72"/>
      <c r="Z2021" s="72"/>
      <c r="AA2021" s="72"/>
      <c r="AB2021" s="72"/>
      <c r="AC2021" s="72"/>
      <c r="AD2021" s="72"/>
      <c r="AE2021" s="72"/>
      <c r="AF2021" s="72"/>
      <c r="AG2021" s="72"/>
      <c r="AH2021" s="72"/>
      <c r="AI2021" s="72"/>
      <c r="AJ2021" s="72"/>
      <c r="AK2021" s="72"/>
      <c r="AL2021" s="72"/>
      <c r="AM2021" s="72"/>
      <c r="AN2021" s="72"/>
      <c r="AO2021" s="72"/>
      <c r="AP2021" s="72"/>
      <c r="AQ2021" s="72"/>
      <c r="AR2021" s="72"/>
      <c r="AS2021" s="72"/>
      <c r="AT2021" s="72"/>
      <c r="AU2021" s="72"/>
      <c r="AV2021" s="72"/>
      <c r="AW2021" s="72"/>
      <c r="AX2021" s="72"/>
      <c r="AY2021" s="72"/>
      <c r="AZ2021" s="72"/>
      <c r="BA2021" s="72"/>
      <c r="BB2021" s="72"/>
      <c r="BC2021" s="72"/>
      <c r="BD2021" s="72"/>
      <c r="BE2021" s="72"/>
      <c r="BF2021" s="72"/>
      <c r="BG2021" s="72"/>
      <c r="BH2021" s="72"/>
      <c r="BI2021" s="72"/>
      <c r="BJ2021" s="72"/>
      <c r="BK2021" s="72"/>
      <c r="BL2021" s="72"/>
      <c r="BM2021" s="72"/>
      <c r="BN2021" s="72"/>
      <c r="BO2021" s="72"/>
      <c r="BP2021" s="72"/>
      <c r="BQ2021" s="72"/>
      <c r="BR2021" s="72"/>
      <c r="BS2021" s="72"/>
      <c r="BT2021" s="72"/>
      <c r="BU2021" s="72"/>
      <c r="BV2021" s="72"/>
      <c r="BW2021" s="72"/>
      <c r="BX2021" s="72"/>
      <c r="BY2021" s="72"/>
      <c r="BZ2021" s="72"/>
      <c r="CA2021" s="72"/>
      <c r="CB2021" s="72"/>
      <c r="CC2021" s="72"/>
      <c r="CD2021" s="72"/>
      <c r="CE2021" s="72"/>
      <c r="CF2021" s="72"/>
      <c r="CG2021" s="72"/>
      <c r="CH2021" s="72"/>
      <c r="CI2021" s="72"/>
      <c r="CJ2021" s="72"/>
      <c r="CK2021" s="72"/>
      <c r="CL2021" s="72"/>
      <c r="CO2021" s="72"/>
      <c r="CP2021" s="72"/>
      <c r="CQ2021" s="72"/>
      <c r="CR2021" s="72"/>
      <c r="CS2021" s="72"/>
      <c r="CT2021" s="72"/>
      <c r="CU2021" s="72"/>
      <c r="CV2021" s="72"/>
      <c r="CW2021" s="72"/>
      <c r="CX2021" s="72"/>
      <c r="CY2021" s="72"/>
      <c r="CZ2021" s="72"/>
      <c r="DA2021" s="72"/>
      <c r="DB2021" s="72"/>
      <c r="DC2021" s="72"/>
      <c r="DD2021" s="72"/>
      <c r="DE2021" s="72"/>
      <c r="DF2021" s="72"/>
      <c r="DG2021" s="72"/>
      <c r="DH2021" s="72"/>
      <c r="DI2021" s="72"/>
      <c r="DJ2021" s="72"/>
      <c r="DK2021" s="72"/>
      <c r="DL2021" s="72"/>
    </row>
    <row r="2022" spans="1:116" x14ac:dyDescent="0.4">
      <c r="D2022" t="s">
        <v>564</v>
      </c>
      <c r="E2022" s="8" t="str">
        <f t="shared" si="3495"/>
        <v>2022 FAPPELIST-F</v>
      </c>
      <c r="S2022" s="72"/>
      <c r="T2022" s="72"/>
      <c r="U2022" s="72"/>
      <c r="V2022" s="72"/>
      <c r="W2022" s="72"/>
      <c r="X2022" s="72"/>
      <c r="Y2022" s="72"/>
      <c r="Z2022" s="72"/>
      <c r="AA2022" s="72"/>
      <c r="AB2022" s="72"/>
      <c r="AC2022" s="72"/>
      <c r="AD2022" s="72"/>
      <c r="AE2022" s="72"/>
      <c r="AF2022" s="72"/>
      <c r="AG2022" s="72"/>
      <c r="AH2022" s="72"/>
      <c r="AI2022" s="72"/>
      <c r="AJ2022" s="72"/>
      <c r="AK2022" s="72"/>
      <c r="AL2022" s="72"/>
      <c r="AM2022" s="72"/>
      <c r="AN2022" s="72"/>
      <c r="AO2022" s="72"/>
      <c r="AP2022" s="72"/>
      <c r="AQ2022" s="72"/>
      <c r="AR2022" s="72"/>
      <c r="AS2022" s="72"/>
      <c r="AT2022" s="72"/>
      <c r="AU2022" s="72"/>
      <c r="AV2022" s="72"/>
      <c r="AW2022" s="72"/>
      <c r="AX2022" s="72"/>
      <c r="AY2022" s="72"/>
      <c r="AZ2022" s="72"/>
      <c r="BA2022" s="72"/>
      <c r="BB2022" s="72"/>
      <c r="BC2022" s="72"/>
      <c r="BD2022" s="72"/>
      <c r="BE2022" s="72"/>
      <c r="BF2022" s="72"/>
      <c r="BG2022" s="72"/>
      <c r="BH2022" s="72"/>
      <c r="BI2022" s="72"/>
      <c r="BJ2022" s="72"/>
      <c r="BK2022" s="72"/>
      <c r="BL2022" s="72"/>
      <c r="BM2022" s="72"/>
      <c r="BN2022" s="72"/>
      <c r="BO2022" s="72"/>
      <c r="BP2022" s="72"/>
      <c r="BQ2022" s="72"/>
      <c r="BR2022" s="72"/>
      <c r="BS2022" s="72"/>
      <c r="BT2022" s="72"/>
      <c r="BU2022" s="72"/>
      <c r="BV2022" s="72"/>
      <c r="BW2022" s="72"/>
      <c r="BX2022" s="72"/>
      <c r="BY2022" s="72"/>
      <c r="BZ2022" s="72"/>
      <c r="CA2022" s="72"/>
      <c r="CB2022" s="72"/>
      <c r="CC2022" s="72"/>
      <c r="CD2022" s="72"/>
      <c r="CE2022" s="72"/>
      <c r="CF2022" s="72"/>
      <c r="CG2022" s="72"/>
      <c r="CH2022" s="72"/>
      <c r="CI2022" s="72"/>
      <c r="CJ2022" s="72"/>
      <c r="CK2022" s="72"/>
      <c r="CL2022" s="72"/>
      <c r="CO2022" s="72"/>
      <c r="CP2022" s="72"/>
      <c r="CQ2022" s="72"/>
      <c r="CR2022" s="72"/>
      <c r="CS2022" s="72"/>
      <c r="CT2022" s="72"/>
      <c r="CU2022" s="72"/>
      <c r="CV2022" s="72"/>
      <c r="CW2022" s="72"/>
      <c r="CX2022" s="72"/>
      <c r="CY2022" s="72"/>
      <c r="CZ2022" s="72"/>
      <c r="DA2022" s="72"/>
      <c r="DB2022" s="72"/>
      <c r="DC2022" s="72"/>
      <c r="DD2022" s="72"/>
      <c r="DE2022" s="72"/>
      <c r="DF2022" s="72"/>
      <c r="DG2022" s="72"/>
      <c r="DH2022" s="72"/>
      <c r="DI2022" s="72"/>
      <c r="DJ2022" s="72"/>
      <c r="DK2022" s="72"/>
      <c r="DL2022" s="72"/>
    </row>
    <row r="2023" spans="1:116" x14ac:dyDescent="0.4">
      <c r="D2023" t="s">
        <v>564</v>
      </c>
      <c r="E2023" s="8" t="str">
        <f t="shared" ref="E2023:E2032" si="3497">ROW()&amp;" "&amp;D2023</f>
        <v>2023 FAPPELIST-F</v>
      </c>
      <c r="G2023" s="13" t="str">
        <f>"Capital expenditures - "&amp;G2018</f>
        <v>Capital expenditures - Fixed secondary PPE:</v>
      </c>
      <c r="S2023" s="72"/>
      <c r="T2023" s="72"/>
      <c r="U2023" s="72"/>
      <c r="V2023" s="72"/>
      <c r="W2023" s="72"/>
      <c r="X2023" s="72"/>
      <c r="Y2023" s="72"/>
      <c r="Z2023" s="72"/>
      <c r="AA2023" s="72"/>
      <c r="AB2023" s="72"/>
      <c r="AC2023" s="72"/>
      <c r="AD2023" s="72"/>
      <c r="AE2023" s="72"/>
      <c r="AF2023" s="72"/>
      <c r="AG2023" s="72"/>
      <c r="AH2023" s="72"/>
      <c r="AI2023" s="72"/>
      <c r="AJ2023" s="72"/>
      <c r="AK2023" s="72"/>
      <c r="AL2023" s="72"/>
      <c r="AM2023" s="72"/>
      <c r="AN2023" s="72"/>
      <c r="AO2023" s="72"/>
      <c r="AP2023" s="72"/>
      <c r="AQ2023" s="72"/>
      <c r="AR2023" s="72"/>
      <c r="AS2023" s="72"/>
      <c r="AT2023" s="72"/>
      <c r="AU2023" s="72"/>
      <c r="AV2023" s="72"/>
      <c r="AW2023" s="72"/>
      <c r="AX2023" s="72"/>
      <c r="AY2023" s="72"/>
      <c r="AZ2023" s="72"/>
      <c r="BA2023" s="72"/>
      <c r="BB2023" s="72"/>
      <c r="BC2023" s="72"/>
      <c r="BD2023" s="72"/>
      <c r="BE2023" s="72"/>
      <c r="BF2023" s="72"/>
      <c r="BG2023" s="72"/>
      <c r="BH2023" s="72"/>
      <c r="BI2023" s="72"/>
      <c r="BJ2023" s="72"/>
      <c r="BK2023" s="72"/>
      <c r="BL2023" s="72"/>
      <c r="BM2023" s="72"/>
      <c r="BN2023" s="72"/>
      <c r="BO2023" s="72"/>
      <c r="BP2023" s="72"/>
      <c r="BQ2023" s="72"/>
      <c r="BR2023" s="72"/>
      <c r="BS2023" s="72"/>
      <c r="BT2023" s="72"/>
      <c r="BU2023" s="72"/>
      <c r="BV2023" s="72"/>
      <c r="BW2023" s="72"/>
      <c r="BX2023" s="72"/>
      <c r="BY2023" s="72"/>
      <c r="BZ2023" s="72"/>
      <c r="CA2023" s="72"/>
      <c r="CB2023" s="72"/>
      <c r="CC2023" s="72"/>
      <c r="CD2023" s="72"/>
      <c r="CE2023" s="72"/>
      <c r="CF2023" s="72"/>
      <c r="CG2023" s="72"/>
      <c r="CH2023" s="72"/>
      <c r="CI2023" s="72"/>
      <c r="CJ2023" s="72"/>
      <c r="CK2023" s="72"/>
      <c r="CL2023" s="72"/>
      <c r="CO2023" s="72"/>
      <c r="CP2023" s="72"/>
      <c r="CQ2023" s="72"/>
      <c r="CR2023" s="72"/>
      <c r="CS2023" s="72"/>
      <c r="CT2023" s="72"/>
      <c r="CU2023" s="72"/>
      <c r="CV2023" s="72"/>
      <c r="CW2023" s="72"/>
      <c r="CX2023" s="72"/>
      <c r="CY2023" s="72"/>
      <c r="CZ2023" s="72"/>
      <c r="DA2023" s="72"/>
      <c r="DB2023" s="72"/>
      <c r="DC2023" s="72"/>
      <c r="DD2023" s="72"/>
      <c r="DE2023" s="72"/>
      <c r="DF2023" s="72"/>
      <c r="DG2023" s="72"/>
      <c r="DH2023" s="72"/>
      <c r="DI2023" s="72"/>
      <c r="DJ2023" s="72"/>
      <c r="DK2023" s="72"/>
      <c r="DL2023" s="72"/>
    </row>
    <row r="2024" spans="1:116" x14ac:dyDescent="0.4">
      <c r="D2024" t="s">
        <v>564</v>
      </c>
      <c r="E2024" s="8" t="str">
        <f t="shared" si="3497"/>
        <v>2024 FAPPELIST-F</v>
      </c>
      <c r="G2024" s="141" t="s">
        <v>320</v>
      </c>
      <c r="K2024" s="23">
        <v>-1000</v>
      </c>
      <c r="L2024" s="23">
        <v>-1000</v>
      </c>
      <c r="M2024" s="23">
        <v>-1000</v>
      </c>
      <c r="N2024" s="23">
        <v>-1000</v>
      </c>
      <c r="O2024" s="23">
        <v>-1000</v>
      </c>
      <c r="P2024" s="23">
        <v>-1000</v>
      </c>
      <c r="S2024" s="80" cm="1">
        <f t="array" ref="S2024">INDEX($K:$Q,ROW(),MATCH(S$3,$K$2:$Q$2,0))/12</f>
        <v>-83.333333333333329</v>
      </c>
      <c r="T2024" s="80" cm="1">
        <f t="array" ref="T2024">INDEX($K:$Q,ROW(),MATCH(T$3,$K$2:$Q$2,0))/12</f>
        <v>-83.333333333333329</v>
      </c>
      <c r="U2024" s="80" cm="1">
        <f t="array" ref="U2024">INDEX($K:$Q,ROW(),MATCH(U$3,$K$2:$Q$2,0))/12</f>
        <v>-83.333333333333329</v>
      </c>
      <c r="V2024" s="80" cm="1">
        <f t="array" ref="V2024">INDEX($K:$Q,ROW(),MATCH(V$3,$K$2:$Q$2,0))/12</f>
        <v>-83.333333333333329</v>
      </c>
      <c r="W2024" s="80" cm="1">
        <f t="array" ref="W2024">INDEX($K:$Q,ROW(),MATCH(W$3,$K$2:$Q$2,0))/12</f>
        <v>-83.333333333333329</v>
      </c>
      <c r="X2024" s="80" cm="1">
        <f t="array" ref="X2024">INDEX($K:$Q,ROW(),MATCH(X$3,$K$2:$Q$2,0))/12</f>
        <v>-83.333333333333329</v>
      </c>
      <c r="Y2024" s="80" cm="1">
        <f t="array" ref="Y2024">INDEX($K:$Q,ROW(),MATCH(Y$3,$K$2:$Q$2,0))/12</f>
        <v>-83.333333333333329</v>
      </c>
      <c r="Z2024" s="80" cm="1">
        <f t="array" ref="Z2024">INDEX($K:$Q,ROW(),MATCH(Z$3,$K$2:$Q$2,0))/12</f>
        <v>-83.333333333333329</v>
      </c>
      <c r="AA2024" s="80" cm="1">
        <f t="array" ref="AA2024">INDEX($K:$Q,ROW(),MATCH(AA$3,$K$2:$Q$2,0))/12</f>
        <v>-83.333333333333329</v>
      </c>
      <c r="AB2024" s="80" cm="1">
        <f t="array" ref="AB2024">INDEX($K:$Q,ROW(),MATCH(AB$3,$K$2:$Q$2,0))/12</f>
        <v>-83.333333333333329</v>
      </c>
      <c r="AC2024" s="80" cm="1">
        <f t="array" ref="AC2024">INDEX($K:$Q,ROW(),MATCH(AC$3,$K$2:$Q$2,0))/12</f>
        <v>-83.333333333333329</v>
      </c>
      <c r="AD2024" s="80" cm="1">
        <f t="array" ref="AD2024">INDEX($K:$Q,ROW(),MATCH(AD$3,$K$2:$Q$2,0))/12</f>
        <v>-83.333333333333329</v>
      </c>
      <c r="AE2024" s="80" cm="1">
        <f t="array" ref="AE2024">INDEX($K:$Q,ROW(),MATCH(AE$3,$K$2:$Q$2,0))/12</f>
        <v>-83.333333333333329</v>
      </c>
      <c r="AF2024" s="80" cm="1">
        <f t="array" ref="AF2024">INDEX($K:$Q,ROW(),MATCH(AF$3,$K$2:$Q$2,0))/12</f>
        <v>-83.333333333333329</v>
      </c>
      <c r="AG2024" s="80" cm="1">
        <f t="array" ref="AG2024">INDEX($K:$Q,ROW(),MATCH(AG$3,$K$2:$Q$2,0))/12</f>
        <v>-83.333333333333329</v>
      </c>
      <c r="AH2024" s="80" cm="1">
        <f t="array" ref="AH2024">INDEX($K:$Q,ROW(),MATCH(AH$3,$K$2:$Q$2,0))/12</f>
        <v>-83.333333333333329</v>
      </c>
      <c r="AI2024" s="80" cm="1">
        <f t="array" ref="AI2024">INDEX($K:$Q,ROW(),MATCH(AI$3,$K$2:$Q$2,0))/12</f>
        <v>-83.333333333333329</v>
      </c>
      <c r="AJ2024" s="80" cm="1">
        <f t="array" ref="AJ2024">INDEX($K:$Q,ROW(),MATCH(AJ$3,$K$2:$Q$2,0))/12</f>
        <v>-83.333333333333329</v>
      </c>
      <c r="AK2024" s="80" cm="1">
        <f t="array" ref="AK2024">INDEX($K:$Q,ROW(),MATCH(AK$3,$K$2:$Q$2,0))/12</f>
        <v>-83.333333333333329</v>
      </c>
      <c r="AL2024" s="80" cm="1">
        <f t="array" ref="AL2024">INDEX($K:$Q,ROW(),MATCH(AL$3,$K$2:$Q$2,0))/12</f>
        <v>-83.333333333333329</v>
      </c>
      <c r="AM2024" s="80" cm="1">
        <f t="array" ref="AM2024">INDEX($K:$Q,ROW(),MATCH(AM$3,$K$2:$Q$2,0))/12</f>
        <v>-83.333333333333329</v>
      </c>
      <c r="AN2024" s="80" cm="1">
        <f t="array" ref="AN2024">INDEX($K:$Q,ROW(),MATCH(AN$3,$K$2:$Q$2,0))/12</f>
        <v>-83.333333333333329</v>
      </c>
      <c r="AO2024" s="80" cm="1">
        <f t="array" ref="AO2024">INDEX($K:$Q,ROW(),MATCH(AO$3,$K$2:$Q$2,0))/12</f>
        <v>-83.333333333333329</v>
      </c>
      <c r="AP2024" s="80" cm="1">
        <f t="array" ref="AP2024">INDEX($K:$Q,ROW(),MATCH(AP$3,$K$2:$Q$2,0))/12</f>
        <v>-83.333333333333329</v>
      </c>
      <c r="AQ2024" s="80" cm="1">
        <f t="array" ref="AQ2024">INDEX($K:$Q,ROW(),MATCH(AQ$3,$K$2:$Q$2,0))/12</f>
        <v>-83.333333333333329</v>
      </c>
      <c r="AR2024" s="80" cm="1">
        <f t="array" ref="AR2024">INDEX($K:$Q,ROW(),MATCH(AR$3,$K$2:$Q$2,0))/12</f>
        <v>-83.333333333333329</v>
      </c>
      <c r="AS2024" s="80" cm="1">
        <f t="array" ref="AS2024">INDEX($K:$Q,ROW(),MATCH(AS$3,$K$2:$Q$2,0))/12</f>
        <v>-83.333333333333329</v>
      </c>
      <c r="AT2024" s="80" cm="1">
        <f t="array" ref="AT2024">INDEX($K:$Q,ROW(),MATCH(AT$3,$K$2:$Q$2,0))/12</f>
        <v>-83.333333333333329</v>
      </c>
      <c r="AU2024" s="80" cm="1">
        <f t="array" ref="AU2024">INDEX($K:$Q,ROW(),MATCH(AU$3,$K$2:$Q$2,0))/12</f>
        <v>-83.333333333333329</v>
      </c>
      <c r="AV2024" s="80" cm="1">
        <f t="array" ref="AV2024">INDEX($K:$Q,ROW(),MATCH(AV$3,$K$2:$Q$2,0))/12</f>
        <v>-83.333333333333329</v>
      </c>
      <c r="AW2024" s="80" cm="1">
        <f t="array" ref="AW2024">INDEX($K:$Q,ROW(),MATCH(AW$3,$K$2:$Q$2,0))/12</f>
        <v>-83.333333333333329</v>
      </c>
      <c r="AX2024" s="80" cm="1">
        <f t="array" ref="AX2024">INDEX($K:$Q,ROW(),MATCH(AX$3,$K$2:$Q$2,0))/12</f>
        <v>-83.333333333333329</v>
      </c>
      <c r="AY2024" s="80" cm="1">
        <f t="array" ref="AY2024">INDEX($K:$Q,ROW(),MATCH(AY$3,$K$2:$Q$2,0))/12</f>
        <v>-83.333333333333329</v>
      </c>
      <c r="AZ2024" s="80" cm="1">
        <f t="array" ref="AZ2024">INDEX($K:$Q,ROW(),MATCH(AZ$3,$K$2:$Q$2,0))/12</f>
        <v>-83.333333333333329</v>
      </c>
      <c r="BA2024" s="80" cm="1">
        <f t="array" ref="BA2024">INDEX($K:$Q,ROW(),MATCH(BA$3,$K$2:$Q$2,0))/12</f>
        <v>-83.333333333333329</v>
      </c>
      <c r="BB2024" s="80" cm="1">
        <f t="array" ref="BB2024">INDEX($K:$Q,ROW(),MATCH(BB$3,$K$2:$Q$2,0))/12</f>
        <v>-83.333333333333329</v>
      </c>
      <c r="BC2024" s="80" cm="1">
        <f t="array" ref="BC2024">INDEX($K:$Q,ROW(),MATCH(BC$3,$K$2:$Q$2,0))/12</f>
        <v>-83.333333333333329</v>
      </c>
      <c r="BD2024" s="80" cm="1">
        <f t="array" ref="BD2024">INDEX($K:$Q,ROW(),MATCH(BD$3,$K$2:$Q$2,0))/12</f>
        <v>-83.333333333333329</v>
      </c>
      <c r="BE2024" s="80" cm="1">
        <f t="array" ref="BE2024">INDEX($K:$Q,ROW(),MATCH(BE$3,$K$2:$Q$2,0))/12</f>
        <v>-83.333333333333329</v>
      </c>
      <c r="BF2024" s="80" cm="1">
        <f t="array" ref="BF2024">INDEX($K:$Q,ROW(),MATCH(BF$3,$K$2:$Q$2,0))/12</f>
        <v>-83.333333333333329</v>
      </c>
      <c r="BG2024" s="80" cm="1">
        <f t="array" ref="BG2024">INDEX($K:$Q,ROW(),MATCH(BG$3,$K$2:$Q$2,0))/12</f>
        <v>-83.333333333333329</v>
      </c>
      <c r="BH2024" s="80" cm="1">
        <f t="array" ref="BH2024">INDEX($K:$Q,ROW(),MATCH(BH$3,$K$2:$Q$2,0))/12</f>
        <v>-83.333333333333329</v>
      </c>
      <c r="BI2024" s="80" cm="1">
        <f t="array" ref="BI2024">INDEX($K:$Q,ROW(),MATCH(BI$3,$K$2:$Q$2,0))/12</f>
        <v>-83.333333333333329</v>
      </c>
      <c r="BJ2024" s="80" cm="1">
        <f t="array" ref="BJ2024">INDEX($K:$Q,ROW(),MATCH(BJ$3,$K$2:$Q$2,0))/12</f>
        <v>-83.333333333333329</v>
      </c>
      <c r="BK2024" s="80" cm="1">
        <f t="array" ref="BK2024">INDEX($K:$Q,ROW(),MATCH(BK$3,$K$2:$Q$2,0))/12</f>
        <v>-83.333333333333329</v>
      </c>
      <c r="BL2024" s="80" cm="1">
        <f t="array" ref="BL2024">INDEX($K:$Q,ROW(),MATCH(BL$3,$K$2:$Q$2,0))/12</f>
        <v>-83.333333333333329</v>
      </c>
      <c r="BM2024" s="80" cm="1">
        <f t="array" ref="BM2024">INDEX($K:$Q,ROW(),MATCH(BM$3,$K$2:$Q$2,0))/12</f>
        <v>-83.333333333333329</v>
      </c>
      <c r="BN2024" s="80" cm="1">
        <f t="array" ref="BN2024">INDEX($K:$Q,ROW(),MATCH(BN$3,$K$2:$Q$2,0))/12</f>
        <v>-83.333333333333329</v>
      </c>
      <c r="BO2024" s="80" cm="1">
        <f t="array" ref="BO2024">INDEX($K:$Q,ROW(),MATCH(BO$3,$K$2:$Q$2,0))/12</f>
        <v>-83.333333333333329</v>
      </c>
      <c r="BP2024" s="80" cm="1">
        <f t="array" ref="BP2024">INDEX($K:$Q,ROW(),MATCH(BP$3,$K$2:$Q$2,0))/12</f>
        <v>-83.333333333333329</v>
      </c>
      <c r="BQ2024" s="80" cm="1">
        <f t="array" ref="BQ2024">INDEX($K:$Q,ROW(),MATCH(BQ$3,$K$2:$Q$2,0))/12</f>
        <v>-83.333333333333329</v>
      </c>
      <c r="BR2024" s="80" cm="1">
        <f t="array" ref="BR2024">INDEX($K:$Q,ROW(),MATCH(BR$3,$K$2:$Q$2,0))/12</f>
        <v>-83.333333333333329</v>
      </c>
      <c r="BS2024" s="80" cm="1">
        <f t="array" ref="BS2024">INDEX($K:$Q,ROW(),MATCH(BS$3,$K$2:$Q$2,0))/12</f>
        <v>-83.333333333333329</v>
      </c>
      <c r="BT2024" s="80" cm="1">
        <f t="array" ref="BT2024">INDEX($K:$Q,ROW(),MATCH(BT$3,$K$2:$Q$2,0))/12</f>
        <v>-83.333333333333329</v>
      </c>
      <c r="BU2024" s="80" cm="1">
        <f t="array" ref="BU2024">INDEX($K:$Q,ROW(),MATCH(BU$3,$K$2:$Q$2,0))/12</f>
        <v>-83.333333333333329</v>
      </c>
      <c r="BV2024" s="80" cm="1">
        <f t="array" ref="BV2024">INDEX($K:$Q,ROW(),MATCH(BV$3,$K$2:$Q$2,0))/12</f>
        <v>-83.333333333333329</v>
      </c>
      <c r="BW2024" s="80" cm="1">
        <f t="array" ref="BW2024">INDEX($K:$Q,ROW(),MATCH(BW$3,$K$2:$Q$2,0))/12</f>
        <v>-83.333333333333329</v>
      </c>
      <c r="BX2024" s="80" cm="1">
        <f t="array" ref="BX2024">INDEX($K:$Q,ROW(),MATCH(BX$3,$K$2:$Q$2,0))/12</f>
        <v>-83.333333333333329</v>
      </c>
      <c r="BY2024" s="80" cm="1">
        <f t="array" ref="BY2024">INDEX($K:$Q,ROW(),MATCH(BY$3,$K$2:$Q$2,0))/12</f>
        <v>-83.333333333333329</v>
      </c>
      <c r="BZ2024" s="80" cm="1">
        <f t="array" ref="BZ2024">INDEX($K:$Q,ROW(),MATCH(BZ$3,$K$2:$Q$2,0))/12</f>
        <v>-83.333333333333329</v>
      </c>
      <c r="CA2024" s="80" cm="1">
        <f t="array" ref="CA2024">INDEX($K:$Q,ROW(),MATCH(CA$3,$K$2:$Q$2,0))/12</f>
        <v>-83.333333333333329</v>
      </c>
      <c r="CB2024" s="80" cm="1">
        <f t="array" ref="CB2024">INDEX($K:$Q,ROW(),MATCH(CB$3,$K$2:$Q$2,0))/12</f>
        <v>-83.333333333333329</v>
      </c>
      <c r="CC2024" s="80" cm="1">
        <f t="array" ref="CC2024">INDEX($K:$Q,ROW(),MATCH(CC$3,$K$2:$Q$2,0))/12</f>
        <v>-83.333333333333329</v>
      </c>
      <c r="CD2024" s="80" cm="1">
        <f t="array" ref="CD2024">INDEX($K:$Q,ROW(),MATCH(CD$3,$K$2:$Q$2,0))/12</f>
        <v>-83.333333333333329</v>
      </c>
      <c r="CE2024" s="80" cm="1">
        <f t="array" ref="CE2024">INDEX($K:$Q,ROW(),MATCH(CE$3,$K$2:$Q$2,0))/12</f>
        <v>-83.333333333333329</v>
      </c>
      <c r="CF2024" s="80" cm="1">
        <f t="array" ref="CF2024">INDEX($K:$Q,ROW(),MATCH(CF$3,$K$2:$Q$2,0))/12</f>
        <v>-83.333333333333329</v>
      </c>
      <c r="CG2024" s="80" cm="1">
        <f t="array" ref="CG2024">INDEX($K:$Q,ROW(),MATCH(CG$3,$K$2:$Q$2,0))/12</f>
        <v>-83.333333333333329</v>
      </c>
      <c r="CH2024" s="80" cm="1">
        <f t="array" ref="CH2024">INDEX($K:$Q,ROW(),MATCH(CH$3,$K$2:$Q$2,0))/12</f>
        <v>-83.333333333333329</v>
      </c>
      <c r="CI2024" s="80" cm="1">
        <f t="array" ref="CI2024">INDEX($K:$Q,ROW(),MATCH(CI$3,$K$2:$Q$2,0))/12</f>
        <v>-83.333333333333329</v>
      </c>
      <c r="CJ2024" s="80" cm="1">
        <f t="array" ref="CJ2024">INDEX($K:$Q,ROW(),MATCH(CJ$3,$K$2:$Q$2,0))/12</f>
        <v>-83.333333333333329</v>
      </c>
      <c r="CK2024" s="80" cm="1">
        <f t="array" ref="CK2024">INDEX($K:$Q,ROW(),MATCH(CK$3,$K$2:$Q$2,0))/12</f>
        <v>-83.333333333333329</v>
      </c>
      <c r="CL2024" s="80" cm="1">
        <f t="array" ref="CL2024">INDEX($K:$Q,ROW(),MATCH(CL$3,$K$2:$Q$2,0))/12</f>
        <v>-83.333333333333329</v>
      </c>
      <c r="CN2024" s="74"/>
      <c r="CO2024" s="80" t="e" cm="1">
        <f t="array" ref="CO2024">INDEX($K:$Q,ROW(),MATCH(CO$3,$K$2:$Q$2,0))/CO$5</f>
        <v>#N/A</v>
      </c>
      <c r="CP2024" s="80" t="e" cm="1">
        <f t="array" ref="CP2024">INDEX($K:$Q,ROW(),MATCH(CP$3,$K$2:$Q$2,0))/CP$5</f>
        <v>#N/A</v>
      </c>
      <c r="CQ2024" s="80" t="e" cm="1">
        <f t="array" ref="CQ2024">INDEX($K:$Q,ROW(),MATCH(CQ$3,$K$2:$Q$2,0))/CQ$5</f>
        <v>#N/A</v>
      </c>
      <c r="CR2024" s="80" t="e" cm="1">
        <f t="array" ref="CR2024">INDEX($K:$Q,ROW(),MATCH(CR$3,$K$2:$Q$2,0))/CR$5</f>
        <v>#N/A</v>
      </c>
      <c r="CS2024" s="80" t="e" cm="1">
        <f t="array" ref="CS2024">INDEX($K:$Q,ROW(),MATCH(CS$3,$K$2:$Q$2,0))/CS$5</f>
        <v>#N/A</v>
      </c>
      <c r="CT2024" s="80" t="e" cm="1">
        <f t="array" ref="CT2024">INDEX($K:$Q,ROW(),MATCH(CT$3,$K$2:$Q$2,0))/CT$5</f>
        <v>#N/A</v>
      </c>
      <c r="CU2024" s="80" t="e" cm="1">
        <f t="array" ref="CU2024">INDEX($K:$Q,ROW(),MATCH(CU$3,$K$2:$Q$2,0))/CU$5</f>
        <v>#N/A</v>
      </c>
      <c r="CV2024" s="80" t="e" cm="1">
        <f t="array" ref="CV2024">INDEX($K:$Q,ROW(),MATCH(CV$3,$K$2:$Q$2,0))/CV$5</f>
        <v>#N/A</v>
      </c>
      <c r="CW2024" s="80" t="e" cm="1">
        <f t="array" ref="CW2024">INDEX($K:$Q,ROW(),MATCH(CW$3,$K$2:$Q$2,0))/CW$5</f>
        <v>#N/A</v>
      </c>
      <c r="CX2024" s="80" t="e" cm="1">
        <f t="array" ref="CX2024">INDEX($K:$Q,ROW(),MATCH(CX$3,$K$2:$Q$2,0))/CX$5</f>
        <v>#N/A</v>
      </c>
      <c r="CY2024" s="80" t="e" cm="1">
        <f t="array" ref="CY2024">INDEX($K:$Q,ROW(),MATCH(CY$3,$K$2:$Q$2,0))/CL$5</f>
        <v>#N/A</v>
      </c>
      <c r="CZ2024" s="80" t="e" cm="1">
        <f t="array" ref="CZ2024">INDEX($K:$Q,ROW(),MATCH(CZ$3,$K$2:$Q$2,0))/CZ$5</f>
        <v>#N/A</v>
      </c>
      <c r="DA2024" s="80" t="e" cm="1">
        <f t="array" ref="DA2024">INDEX($K:$Q,ROW(),MATCH(DA$3,$K$2:$Q$2,0))/DA$5</f>
        <v>#N/A</v>
      </c>
      <c r="DB2024" s="80" t="e" cm="1">
        <f t="array" ref="DB2024">INDEX($K:$Q,ROW(),MATCH(DB$3,$K$2:$Q$2,0))/DB$5</f>
        <v>#N/A</v>
      </c>
      <c r="DC2024" s="80" t="e" cm="1">
        <f t="array" ref="DC2024">INDEX($K:$Q,ROW(),MATCH(DC$3,$K$2:$Q$2,0))/DC$5</f>
        <v>#N/A</v>
      </c>
      <c r="DD2024" s="80" t="e" cm="1">
        <f t="array" ref="DD2024">INDEX($K:$Q,ROW(),MATCH(DD$3,$K$2:$Q$2,0))/DD$5</f>
        <v>#N/A</v>
      </c>
      <c r="DE2024" s="80" t="e" cm="1">
        <f t="array" ref="DE2024">INDEX($K:$Q,ROW(),MATCH(DE$3,$K$2:$Q$2,0))/DE$5</f>
        <v>#N/A</v>
      </c>
      <c r="DF2024" s="80" t="e" cm="1">
        <f t="array" ref="DF2024">INDEX($K:$Q,ROW(),MATCH(DF$3,$K$2:$Q$2,0))/DF$5</f>
        <v>#N/A</v>
      </c>
      <c r="DG2024" s="80" t="e" cm="1">
        <f t="array" ref="DG2024">INDEX($K:$Q,ROW(),MATCH(DG$3,$K$2:$Q$2,0))/DG$5</f>
        <v>#N/A</v>
      </c>
      <c r="DH2024" s="80" t="e" cm="1">
        <f t="array" ref="DH2024">INDEX($K:$Q,ROW(),MATCH(DH$3,$K$2:$Q$2,0))/DH$5</f>
        <v>#N/A</v>
      </c>
      <c r="DI2024" s="80" t="e" cm="1">
        <f t="array" ref="DI2024">INDEX($K:$Q,ROW(),MATCH(DI$3,$K$2:$Q$2,0))/DI$5</f>
        <v>#N/A</v>
      </c>
      <c r="DJ2024" s="80" t="e" cm="1">
        <f t="array" ref="DJ2024">INDEX($K:$Q,ROW(),MATCH(DJ$3,$K$2:$Q$2,0))/DJ$5</f>
        <v>#N/A</v>
      </c>
      <c r="DK2024" s="80" t="e" cm="1">
        <f t="array" ref="DK2024">INDEX($K:$Q,ROW(),MATCH(DK$3,$K$2:$Q$2,0))/DK$5</f>
        <v>#N/A</v>
      </c>
      <c r="DL2024" s="80" t="e" cm="1">
        <f t="array" ref="DL2024">INDEX($K:$Q,ROW(),MATCH(DL$3,$K$2:$Q$2,0))/DL$5</f>
        <v>#N/A</v>
      </c>
    </row>
    <row r="2025" spans="1:116" x14ac:dyDescent="0.4">
      <c r="D2025" t="s">
        <v>564</v>
      </c>
      <c r="E2025" s="8" t="str">
        <f t="shared" si="3497"/>
        <v>2025 FAPPELIST-F</v>
      </c>
      <c r="G2025" s="141" t="s">
        <v>321</v>
      </c>
      <c r="K2025" s="23">
        <v>-2000</v>
      </c>
      <c r="L2025" s="23">
        <v>-2000</v>
      </c>
      <c r="M2025" s="23">
        <v>-2000</v>
      </c>
      <c r="N2025" s="23">
        <v>-2000</v>
      </c>
      <c r="O2025" s="23">
        <v>-2000</v>
      </c>
      <c r="P2025" s="23">
        <v>-2000</v>
      </c>
      <c r="S2025" s="80" cm="1">
        <f t="array" ref="S2025">INDEX($K:$Q,ROW(),MATCH(S$3,$K$2:$Q$2,0))/12</f>
        <v>-166.66666666666666</v>
      </c>
      <c r="T2025" s="80" cm="1">
        <f t="array" ref="T2025">INDEX($K:$Q,ROW(),MATCH(T$3,$K$2:$Q$2,0))/12</f>
        <v>-166.66666666666666</v>
      </c>
      <c r="U2025" s="80" cm="1">
        <f t="array" ref="U2025">INDEX($K:$Q,ROW(),MATCH(U$3,$K$2:$Q$2,0))/12</f>
        <v>-166.66666666666666</v>
      </c>
      <c r="V2025" s="80" cm="1">
        <f t="array" ref="V2025">INDEX($K:$Q,ROW(),MATCH(V$3,$K$2:$Q$2,0))/12</f>
        <v>-166.66666666666666</v>
      </c>
      <c r="W2025" s="80" cm="1">
        <f t="array" ref="W2025">INDEX($K:$Q,ROW(),MATCH(W$3,$K$2:$Q$2,0))/12</f>
        <v>-166.66666666666666</v>
      </c>
      <c r="X2025" s="80" cm="1">
        <f t="array" ref="X2025">INDEX($K:$Q,ROW(),MATCH(X$3,$K$2:$Q$2,0))/12</f>
        <v>-166.66666666666666</v>
      </c>
      <c r="Y2025" s="80" cm="1">
        <f t="array" ref="Y2025">INDEX($K:$Q,ROW(),MATCH(Y$3,$K$2:$Q$2,0))/12</f>
        <v>-166.66666666666666</v>
      </c>
      <c r="Z2025" s="80" cm="1">
        <f t="array" ref="Z2025">INDEX($K:$Q,ROW(),MATCH(Z$3,$K$2:$Q$2,0))/12</f>
        <v>-166.66666666666666</v>
      </c>
      <c r="AA2025" s="80" cm="1">
        <f t="array" ref="AA2025">INDEX($K:$Q,ROW(),MATCH(AA$3,$K$2:$Q$2,0))/12</f>
        <v>-166.66666666666666</v>
      </c>
      <c r="AB2025" s="80" cm="1">
        <f t="array" ref="AB2025">INDEX($K:$Q,ROW(),MATCH(AB$3,$K$2:$Q$2,0))/12</f>
        <v>-166.66666666666666</v>
      </c>
      <c r="AC2025" s="80" cm="1">
        <f t="array" ref="AC2025">INDEX($K:$Q,ROW(),MATCH(AC$3,$K$2:$Q$2,0))/12</f>
        <v>-166.66666666666666</v>
      </c>
      <c r="AD2025" s="80" cm="1">
        <f t="array" ref="AD2025">INDEX($K:$Q,ROW(),MATCH(AD$3,$K$2:$Q$2,0))/12</f>
        <v>-166.66666666666666</v>
      </c>
      <c r="AE2025" s="80" cm="1">
        <f t="array" ref="AE2025">INDEX($K:$Q,ROW(),MATCH(AE$3,$K$2:$Q$2,0))/12</f>
        <v>-166.66666666666666</v>
      </c>
      <c r="AF2025" s="80" cm="1">
        <f t="array" ref="AF2025">INDEX($K:$Q,ROW(),MATCH(AF$3,$K$2:$Q$2,0))/12</f>
        <v>-166.66666666666666</v>
      </c>
      <c r="AG2025" s="80" cm="1">
        <f t="array" ref="AG2025">INDEX($K:$Q,ROW(),MATCH(AG$3,$K$2:$Q$2,0))/12</f>
        <v>-166.66666666666666</v>
      </c>
      <c r="AH2025" s="80" cm="1">
        <f t="array" ref="AH2025">INDEX($K:$Q,ROW(),MATCH(AH$3,$K$2:$Q$2,0))/12</f>
        <v>-166.66666666666666</v>
      </c>
      <c r="AI2025" s="80" cm="1">
        <f t="array" ref="AI2025">INDEX($K:$Q,ROW(),MATCH(AI$3,$K$2:$Q$2,0))/12</f>
        <v>-166.66666666666666</v>
      </c>
      <c r="AJ2025" s="80" cm="1">
        <f t="array" ref="AJ2025">INDEX($K:$Q,ROW(),MATCH(AJ$3,$K$2:$Q$2,0))/12</f>
        <v>-166.66666666666666</v>
      </c>
      <c r="AK2025" s="80" cm="1">
        <f t="array" ref="AK2025">INDEX($K:$Q,ROW(),MATCH(AK$3,$K$2:$Q$2,0))/12</f>
        <v>-166.66666666666666</v>
      </c>
      <c r="AL2025" s="80" cm="1">
        <f t="array" ref="AL2025">INDEX($K:$Q,ROW(),MATCH(AL$3,$K$2:$Q$2,0))/12</f>
        <v>-166.66666666666666</v>
      </c>
      <c r="AM2025" s="80" cm="1">
        <f t="array" ref="AM2025">INDEX($K:$Q,ROW(),MATCH(AM$3,$K$2:$Q$2,0))/12</f>
        <v>-166.66666666666666</v>
      </c>
      <c r="AN2025" s="80" cm="1">
        <f t="array" ref="AN2025">INDEX($K:$Q,ROW(),MATCH(AN$3,$K$2:$Q$2,0))/12</f>
        <v>-166.66666666666666</v>
      </c>
      <c r="AO2025" s="80" cm="1">
        <f t="array" ref="AO2025">INDEX($K:$Q,ROW(),MATCH(AO$3,$K$2:$Q$2,0))/12</f>
        <v>-166.66666666666666</v>
      </c>
      <c r="AP2025" s="80" cm="1">
        <f t="array" ref="AP2025">INDEX($K:$Q,ROW(),MATCH(AP$3,$K$2:$Q$2,0))/12</f>
        <v>-166.66666666666666</v>
      </c>
      <c r="AQ2025" s="80" cm="1">
        <f t="array" ref="AQ2025">INDEX($K:$Q,ROW(),MATCH(AQ$3,$K$2:$Q$2,0))/12</f>
        <v>-166.66666666666666</v>
      </c>
      <c r="AR2025" s="80" cm="1">
        <f t="array" ref="AR2025">INDEX($K:$Q,ROW(),MATCH(AR$3,$K$2:$Q$2,0))/12</f>
        <v>-166.66666666666666</v>
      </c>
      <c r="AS2025" s="80" cm="1">
        <f t="array" ref="AS2025">INDEX($K:$Q,ROW(),MATCH(AS$3,$K$2:$Q$2,0))/12</f>
        <v>-166.66666666666666</v>
      </c>
      <c r="AT2025" s="80" cm="1">
        <f t="array" ref="AT2025">INDEX($K:$Q,ROW(),MATCH(AT$3,$K$2:$Q$2,0))/12</f>
        <v>-166.66666666666666</v>
      </c>
      <c r="AU2025" s="80" cm="1">
        <f t="array" ref="AU2025">INDEX($K:$Q,ROW(),MATCH(AU$3,$K$2:$Q$2,0))/12</f>
        <v>-166.66666666666666</v>
      </c>
      <c r="AV2025" s="80" cm="1">
        <f t="array" ref="AV2025">INDEX($K:$Q,ROW(),MATCH(AV$3,$K$2:$Q$2,0))/12</f>
        <v>-166.66666666666666</v>
      </c>
      <c r="AW2025" s="80" cm="1">
        <f t="array" ref="AW2025">INDEX($K:$Q,ROW(),MATCH(AW$3,$K$2:$Q$2,0))/12</f>
        <v>-166.66666666666666</v>
      </c>
      <c r="AX2025" s="80" cm="1">
        <f t="array" ref="AX2025">INDEX($K:$Q,ROW(),MATCH(AX$3,$K$2:$Q$2,0))/12</f>
        <v>-166.66666666666666</v>
      </c>
      <c r="AY2025" s="80" cm="1">
        <f t="array" ref="AY2025">INDEX($K:$Q,ROW(),MATCH(AY$3,$K$2:$Q$2,0))/12</f>
        <v>-166.66666666666666</v>
      </c>
      <c r="AZ2025" s="80" cm="1">
        <f t="array" ref="AZ2025">INDEX($K:$Q,ROW(),MATCH(AZ$3,$K$2:$Q$2,0))/12</f>
        <v>-166.66666666666666</v>
      </c>
      <c r="BA2025" s="80" cm="1">
        <f t="array" ref="BA2025">INDEX($K:$Q,ROW(),MATCH(BA$3,$K$2:$Q$2,0))/12</f>
        <v>-166.66666666666666</v>
      </c>
      <c r="BB2025" s="80" cm="1">
        <f t="array" ref="BB2025">INDEX($K:$Q,ROW(),MATCH(BB$3,$K$2:$Q$2,0))/12</f>
        <v>-166.66666666666666</v>
      </c>
      <c r="BC2025" s="80" cm="1">
        <f t="array" ref="BC2025">INDEX($K:$Q,ROW(),MATCH(BC$3,$K$2:$Q$2,0))/12</f>
        <v>-166.66666666666666</v>
      </c>
      <c r="BD2025" s="80" cm="1">
        <f t="array" ref="BD2025">INDEX($K:$Q,ROW(),MATCH(BD$3,$K$2:$Q$2,0))/12</f>
        <v>-166.66666666666666</v>
      </c>
      <c r="BE2025" s="80" cm="1">
        <f t="array" ref="BE2025">INDEX($K:$Q,ROW(),MATCH(BE$3,$K$2:$Q$2,0))/12</f>
        <v>-166.66666666666666</v>
      </c>
      <c r="BF2025" s="80" cm="1">
        <f t="array" ref="BF2025">INDEX($K:$Q,ROW(),MATCH(BF$3,$K$2:$Q$2,0))/12</f>
        <v>-166.66666666666666</v>
      </c>
      <c r="BG2025" s="80" cm="1">
        <f t="array" ref="BG2025">INDEX($K:$Q,ROW(),MATCH(BG$3,$K$2:$Q$2,0))/12</f>
        <v>-166.66666666666666</v>
      </c>
      <c r="BH2025" s="80" cm="1">
        <f t="array" ref="BH2025">INDEX($K:$Q,ROW(),MATCH(BH$3,$K$2:$Q$2,0))/12</f>
        <v>-166.66666666666666</v>
      </c>
      <c r="BI2025" s="80" cm="1">
        <f t="array" ref="BI2025">INDEX($K:$Q,ROW(),MATCH(BI$3,$K$2:$Q$2,0))/12</f>
        <v>-166.66666666666666</v>
      </c>
      <c r="BJ2025" s="80" cm="1">
        <f t="array" ref="BJ2025">INDEX($K:$Q,ROW(),MATCH(BJ$3,$K$2:$Q$2,0))/12</f>
        <v>-166.66666666666666</v>
      </c>
      <c r="BK2025" s="80" cm="1">
        <f t="array" ref="BK2025">INDEX($K:$Q,ROW(),MATCH(BK$3,$K$2:$Q$2,0))/12</f>
        <v>-166.66666666666666</v>
      </c>
      <c r="BL2025" s="80" cm="1">
        <f t="array" ref="BL2025">INDEX($K:$Q,ROW(),MATCH(BL$3,$K$2:$Q$2,0))/12</f>
        <v>-166.66666666666666</v>
      </c>
      <c r="BM2025" s="80" cm="1">
        <f t="array" ref="BM2025">INDEX($K:$Q,ROW(),MATCH(BM$3,$K$2:$Q$2,0))/12</f>
        <v>-166.66666666666666</v>
      </c>
      <c r="BN2025" s="80" cm="1">
        <f t="array" ref="BN2025">INDEX($K:$Q,ROW(),MATCH(BN$3,$K$2:$Q$2,0))/12</f>
        <v>-166.66666666666666</v>
      </c>
      <c r="BO2025" s="80" cm="1">
        <f t="array" ref="BO2025">INDEX($K:$Q,ROW(),MATCH(BO$3,$K$2:$Q$2,0))/12</f>
        <v>-166.66666666666666</v>
      </c>
      <c r="BP2025" s="80" cm="1">
        <f t="array" ref="BP2025">INDEX($K:$Q,ROW(),MATCH(BP$3,$K$2:$Q$2,0))/12</f>
        <v>-166.66666666666666</v>
      </c>
      <c r="BQ2025" s="80" cm="1">
        <f t="array" ref="BQ2025">INDEX($K:$Q,ROW(),MATCH(BQ$3,$K$2:$Q$2,0))/12</f>
        <v>-166.66666666666666</v>
      </c>
      <c r="BR2025" s="80" cm="1">
        <f t="array" ref="BR2025">INDEX($K:$Q,ROW(),MATCH(BR$3,$K$2:$Q$2,0))/12</f>
        <v>-166.66666666666666</v>
      </c>
      <c r="BS2025" s="80" cm="1">
        <f t="array" ref="BS2025">INDEX($K:$Q,ROW(),MATCH(BS$3,$K$2:$Q$2,0))/12</f>
        <v>-166.66666666666666</v>
      </c>
      <c r="BT2025" s="80" cm="1">
        <f t="array" ref="BT2025">INDEX($K:$Q,ROW(),MATCH(BT$3,$K$2:$Q$2,0))/12</f>
        <v>-166.66666666666666</v>
      </c>
      <c r="BU2025" s="80" cm="1">
        <f t="array" ref="BU2025">INDEX($K:$Q,ROW(),MATCH(BU$3,$K$2:$Q$2,0))/12</f>
        <v>-166.66666666666666</v>
      </c>
      <c r="BV2025" s="80" cm="1">
        <f t="array" ref="BV2025">INDEX($K:$Q,ROW(),MATCH(BV$3,$K$2:$Q$2,0))/12</f>
        <v>-166.66666666666666</v>
      </c>
      <c r="BW2025" s="80" cm="1">
        <f t="array" ref="BW2025">INDEX($K:$Q,ROW(),MATCH(BW$3,$K$2:$Q$2,0))/12</f>
        <v>-166.66666666666666</v>
      </c>
      <c r="BX2025" s="80" cm="1">
        <f t="array" ref="BX2025">INDEX($K:$Q,ROW(),MATCH(BX$3,$K$2:$Q$2,0))/12</f>
        <v>-166.66666666666666</v>
      </c>
      <c r="BY2025" s="80" cm="1">
        <f t="array" ref="BY2025">INDEX($K:$Q,ROW(),MATCH(BY$3,$K$2:$Q$2,0))/12</f>
        <v>-166.66666666666666</v>
      </c>
      <c r="BZ2025" s="80" cm="1">
        <f t="array" ref="BZ2025">INDEX($K:$Q,ROW(),MATCH(BZ$3,$K$2:$Q$2,0))/12</f>
        <v>-166.66666666666666</v>
      </c>
      <c r="CA2025" s="80" cm="1">
        <f t="array" ref="CA2025">INDEX($K:$Q,ROW(),MATCH(CA$3,$K$2:$Q$2,0))/12</f>
        <v>-166.66666666666666</v>
      </c>
      <c r="CB2025" s="80" cm="1">
        <f t="array" ref="CB2025">INDEX($K:$Q,ROW(),MATCH(CB$3,$K$2:$Q$2,0))/12</f>
        <v>-166.66666666666666</v>
      </c>
      <c r="CC2025" s="80" cm="1">
        <f t="array" ref="CC2025">INDEX($K:$Q,ROW(),MATCH(CC$3,$K$2:$Q$2,0))/12</f>
        <v>-166.66666666666666</v>
      </c>
      <c r="CD2025" s="80" cm="1">
        <f t="array" ref="CD2025">INDEX($K:$Q,ROW(),MATCH(CD$3,$K$2:$Q$2,0))/12</f>
        <v>-166.66666666666666</v>
      </c>
      <c r="CE2025" s="80" cm="1">
        <f t="array" ref="CE2025">INDEX($K:$Q,ROW(),MATCH(CE$3,$K$2:$Q$2,0))/12</f>
        <v>-166.66666666666666</v>
      </c>
      <c r="CF2025" s="80" cm="1">
        <f t="array" ref="CF2025">INDEX($K:$Q,ROW(),MATCH(CF$3,$K$2:$Q$2,0))/12</f>
        <v>-166.66666666666666</v>
      </c>
      <c r="CG2025" s="80" cm="1">
        <f t="array" ref="CG2025">INDEX($K:$Q,ROW(),MATCH(CG$3,$K$2:$Q$2,0))/12</f>
        <v>-166.66666666666666</v>
      </c>
      <c r="CH2025" s="80" cm="1">
        <f t="array" ref="CH2025">INDEX($K:$Q,ROW(),MATCH(CH$3,$K$2:$Q$2,0))/12</f>
        <v>-166.66666666666666</v>
      </c>
      <c r="CI2025" s="80" cm="1">
        <f t="array" ref="CI2025">INDEX($K:$Q,ROW(),MATCH(CI$3,$K$2:$Q$2,0))/12</f>
        <v>-166.66666666666666</v>
      </c>
      <c r="CJ2025" s="80" cm="1">
        <f t="array" ref="CJ2025">INDEX($K:$Q,ROW(),MATCH(CJ$3,$K$2:$Q$2,0))/12</f>
        <v>-166.66666666666666</v>
      </c>
      <c r="CK2025" s="80" cm="1">
        <f t="array" ref="CK2025">INDEX($K:$Q,ROW(),MATCH(CK$3,$K$2:$Q$2,0))/12</f>
        <v>-166.66666666666666</v>
      </c>
      <c r="CL2025" s="80" cm="1">
        <f t="array" ref="CL2025">INDEX($K:$Q,ROW(),MATCH(CL$3,$K$2:$Q$2,0))/12</f>
        <v>-166.66666666666666</v>
      </c>
      <c r="CN2025" s="74"/>
      <c r="CO2025" s="80" t="e" cm="1">
        <f t="array" ref="CO2025">INDEX($K:$Q,ROW(),MATCH(CO$3,$K$2:$Q$2,0))/CO$5</f>
        <v>#N/A</v>
      </c>
      <c r="CP2025" s="80" t="e" cm="1">
        <f t="array" ref="CP2025">INDEX($K:$Q,ROW(),MATCH(CP$3,$K$2:$Q$2,0))/CP$5</f>
        <v>#N/A</v>
      </c>
      <c r="CQ2025" s="80" t="e" cm="1">
        <f t="array" ref="CQ2025">INDEX($K:$Q,ROW(),MATCH(CQ$3,$K$2:$Q$2,0))/CQ$5</f>
        <v>#N/A</v>
      </c>
      <c r="CR2025" s="80" t="e" cm="1">
        <f t="array" ref="CR2025">INDEX($K:$Q,ROW(),MATCH(CR$3,$K$2:$Q$2,0))/CR$5</f>
        <v>#N/A</v>
      </c>
      <c r="CS2025" s="80" t="e" cm="1">
        <f t="array" ref="CS2025">INDEX($K:$Q,ROW(),MATCH(CS$3,$K$2:$Q$2,0))/CS$5</f>
        <v>#N/A</v>
      </c>
      <c r="CT2025" s="80" t="e" cm="1">
        <f t="array" ref="CT2025">INDEX($K:$Q,ROW(),MATCH(CT$3,$K$2:$Q$2,0))/CT$5</f>
        <v>#N/A</v>
      </c>
      <c r="CU2025" s="80" t="e" cm="1">
        <f t="array" ref="CU2025">INDEX($K:$Q,ROW(),MATCH(CU$3,$K$2:$Q$2,0))/CU$5</f>
        <v>#N/A</v>
      </c>
      <c r="CV2025" s="80" t="e" cm="1">
        <f t="array" ref="CV2025">INDEX($K:$Q,ROW(),MATCH(CV$3,$K$2:$Q$2,0))/CV$5</f>
        <v>#N/A</v>
      </c>
      <c r="CW2025" s="80" t="e" cm="1">
        <f t="array" ref="CW2025">INDEX($K:$Q,ROW(),MATCH(CW$3,$K$2:$Q$2,0))/CW$5</f>
        <v>#N/A</v>
      </c>
      <c r="CX2025" s="80" t="e" cm="1">
        <f t="array" ref="CX2025">INDEX($K:$Q,ROW(),MATCH(CX$3,$K$2:$Q$2,0))/CX$5</f>
        <v>#N/A</v>
      </c>
      <c r="CY2025" s="80" t="e" cm="1">
        <f t="array" ref="CY2025">INDEX($K:$Q,ROW(),MATCH(CY$3,$K$2:$Q$2,0))/CL$5</f>
        <v>#N/A</v>
      </c>
      <c r="CZ2025" s="80" t="e" cm="1">
        <f t="array" ref="CZ2025">INDEX($K:$Q,ROW(),MATCH(CZ$3,$K$2:$Q$2,0))/CZ$5</f>
        <v>#N/A</v>
      </c>
      <c r="DA2025" s="80" t="e" cm="1">
        <f t="array" ref="DA2025">INDEX($K:$Q,ROW(),MATCH(DA$3,$K$2:$Q$2,0))/DA$5</f>
        <v>#N/A</v>
      </c>
      <c r="DB2025" s="80" t="e" cm="1">
        <f t="array" ref="DB2025">INDEX($K:$Q,ROW(),MATCH(DB$3,$K$2:$Q$2,0))/DB$5</f>
        <v>#N/A</v>
      </c>
      <c r="DC2025" s="80" t="e" cm="1">
        <f t="array" ref="DC2025">INDEX($K:$Q,ROW(),MATCH(DC$3,$K$2:$Q$2,0))/DC$5</f>
        <v>#N/A</v>
      </c>
      <c r="DD2025" s="80" t="e" cm="1">
        <f t="array" ref="DD2025">INDEX($K:$Q,ROW(),MATCH(DD$3,$K$2:$Q$2,0))/DD$5</f>
        <v>#N/A</v>
      </c>
      <c r="DE2025" s="80" t="e" cm="1">
        <f t="array" ref="DE2025">INDEX($K:$Q,ROW(),MATCH(DE$3,$K$2:$Q$2,0))/DE$5</f>
        <v>#N/A</v>
      </c>
      <c r="DF2025" s="80" t="e" cm="1">
        <f t="array" ref="DF2025">INDEX($K:$Q,ROW(),MATCH(DF$3,$K$2:$Q$2,0))/DF$5</f>
        <v>#N/A</v>
      </c>
      <c r="DG2025" s="80" t="e" cm="1">
        <f t="array" ref="DG2025">INDEX($K:$Q,ROW(),MATCH(DG$3,$K$2:$Q$2,0))/DG$5</f>
        <v>#N/A</v>
      </c>
      <c r="DH2025" s="80" t="e" cm="1">
        <f t="array" ref="DH2025">INDEX($K:$Q,ROW(),MATCH(DH$3,$K$2:$Q$2,0))/DH$5</f>
        <v>#N/A</v>
      </c>
      <c r="DI2025" s="80" t="e" cm="1">
        <f t="array" ref="DI2025">INDEX($K:$Q,ROW(),MATCH(DI$3,$K$2:$Q$2,0))/DI$5</f>
        <v>#N/A</v>
      </c>
      <c r="DJ2025" s="80" t="e" cm="1">
        <f t="array" ref="DJ2025">INDEX($K:$Q,ROW(),MATCH(DJ$3,$K$2:$Q$2,0))/DJ$5</f>
        <v>#N/A</v>
      </c>
      <c r="DK2025" s="80" t="e" cm="1">
        <f t="array" ref="DK2025">INDEX($K:$Q,ROW(),MATCH(DK$3,$K$2:$Q$2,0))/DK$5</f>
        <v>#N/A</v>
      </c>
      <c r="DL2025" s="80" t="e" cm="1">
        <f t="array" ref="DL2025">INDEX($K:$Q,ROW(),MATCH(DL$3,$K$2:$Q$2,0))/DL$5</f>
        <v>#N/A</v>
      </c>
    </row>
    <row r="2026" spans="1:116" x14ac:dyDescent="0.4">
      <c r="D2026" t="s">
        <v>564</v>
      </c>
      <c r="E2026" s="8" t="str">
        <f t="shared" si="3497"/>
        <v>2026 FAPPELIST-F</v>
      </c>
      <c r="G2026" s="141" t="s">
        <v>322</v>
      </c>
      <c r="K2026" s="23">
        <v>-4000</v>
      </c>
      <c r="L2026" s="23">
        <v>-4000</v>
      </c>
      <c r="M2026" s="23">
        <v>-4000</v>
      </c>
      <c r="N2026" s="23">
        <v>-4000</v>
      </c>
      <c r="O2026" s="23">
        <v>-4000</v>
      </c>
      <c r="P2026" s="23">
        <v>-4000</v>
      </c>
      <c r="S2026" s="80" cm="1">
        <f t="array" ref="S2026">INDEX($K:$Q,ROW(),MATCH(S$3,$K$2:$Q$2,0))/12</f>
        <v>-333.33333333333331</v>
      </c>
      <c r="T2026" s="80" cm="1">
        <f t="array" ref="T2026">INDEX($K:$Q,ROW(),MATCH(T$3,$K$2:$Q$2,0))/12</f>
        <v>-333.33333333333331</v>
      </c>
      <c r="U2026" s="80" cm="1">
        <f t="array" ref="U2026">INDEX($K:$Q,ROW(),MATCH(U$3,$K$2:$Q$2,0))/12</f>
        <v>-333.33333333333331</v>
      </c>
      <c r="V2026" s="80" cm="1">
        <f t="array" ref="V2026">INDEX($K:$Q,ROW(),MATCH(V$3,$K$2:$Q$2,0))/12</f>
        <v>-333.33333333333331</v>
      </c>
      <c r="W2026" s="80" cm="1">
        <f t="array" ref="W2026">INDEX($K:$Q,ROW(),MATCH(W$3,$K$2:$Q$2,0))/12</f>
        <v>-333.33333333333331</v>
      </c>
      <c r="X2026" s="80" cm="1">
        <f t="array" ref="X2026">INDEX($K:$Q,ROW(),MATCH(X$3,$K$2:$Q$2,0))/12</f>
        <v>-333.33333333333331</v>
      </c>
      <c r="Y2026" s="80" cm="1">
        <f t="array" ref="Y2026">INDEX($K:$Q,ROW(),MATCH(Y$3,$K$2:$Q$2,0))/12</f>
        <v>-333.33333333333331</v>
      </c>
      <c r="Z2026" s="80" cm="1">
        <f t="array" ref="Z2026">INDEX($K:$Q,ROW(),MATCH(Z$3,$K$2:$Q$2,0))/12</f>
        <v>-333.33333333333331</v>
      </c>
      <c r="AA2026" s="80" cm="1">
        <f t="array" ref="AA2026">INDEX($K:$Q,ROW(),MATCH(AA$3,$K$2:$Q$2,0))/12</f>
        <v>-333.33333333333331</v>
      </c>
      <c r="AB2026" s="80" cm="1">
        <f t="array" ref="AB2026">INDEX($K:$Q,ROW(),MATCH(AB$3,$K$2:$Q$2,0))/12</f>
        <v>-333.33333333333331</v>
      </c>
      <c r="AC2026" s="80" cm="1">
        <f t="array" ref="AC2026">INDEX($K:$Q,ROW(),MATCH(AC$3,$K$2:$Q$2,0))/12</f>
        <v>-333.33333333333331</v>
      </c>
      <c r="AD2026" s="80" cm="1">
        <f t="array" ref="AD2026">INDEX($K:$Q,ROW(),MATCH(AD$3,$K$2:$Q$2,0))/12</f>
        <v>-333.33333333333331</v>
      </c>
      <c r="AE2026" s="80" cm="1">
        <f t="array" ref="AE2026">INDEX($K:$Q,ROW(),MATCH(AE$3,$K$2:$Q$2,0))/12</f>
        <v>-333.33333333333331</v>
      </c>
      <c r="AF2026" s="80" cm="1">
        <f t="array" ref="AF2026">INDEX($K:$Q,ROW(),MATCH(AF$3,$K$2:$Q$2,0))/12</f>
        <v>-333.33333333333331</v>
      </c>
      <c r="AG2026" s="80" cm="1">
        <f t="array" ref="AG2026">INDEX($K:$Q,ROW(),MATCH(AG$3,$K$2:$Q$2,0))/12</f>
        <v>-333.33333333333331</v>
      </c>
      <c r="AH2026" s="80" cm="1">
        <f t="array" ref="AH2026">INDEX($K:$Q,ROW(),MATCH(AH$3,$K$2:$Q$2,0))/12</f>
        <v>-333.33333333333331</v>
      </c>
      <c r="AI2026" s="80" cm="1">
        <f t="array" ref="AI2026">INDEX($K:$Q,ROW(),MATCH(AI$3,$K$2:$Q$2,0))/12</f>
        <v>-333.33333333333331</v>
      </c>
      <c r="AJ2026" s="80" cm="1">
        <f t="array" ref="AJ2026">INDEX($K:$Q,ROW(),MATCH(AJ$3,$K$2:$Q$2,0))/12</f>
        <v>-333.33333333333331</v>
      </c>
      <c r="AK2026" s="80" cm="1">
        <f t="array" ref="AK2026">INDEX($K:$Q,ROW(),MATCH(AK$3,$K$2:$Q$2,0))/12</f>
        <v>-333.33333333333331</v>
      </c>
      <c r="AL2026" s="80" cm="1">
        <f t="array" ref="AL2026">INDEX($K:$Q,ROW(),MATCH(AL$3,$K$2:$Q$2,0))/12</f>
        <v>-333.33333333333331</v>
      </c>
      <c r="AM2026" s="80" cm="1">
        <f t="array" ref="AM2026">INDEX($K:$Q,ROW(),MATCH(AM$3,$K$2:$Q$2,0))/12</f>
        <v>-333.33333333333331</v>
      </c>
      <c r="AN2026" s="80" cm="1">
        <f t="array" ref="AN2026">INDEX($K:$Q,ROW(),MATCH(AN$3,$K$2:$Q$2,0))/12</f>
        <v>-333.33333333333331</v>
      </c>
      <c r="AO2026" s="80" cm="1">
        <f t="array" ref="AO2026">INDEX($K:$Q,ROW(),MATCH(AO$3,$K$2:$Q$2,0))/12</f>
        <v>-333.33333333333331</v>
      </c>
      <c r="AP2026" s="80" cm="1">
        <f t="array" ref="AP2026">INDEX($K:$Q,ROW(),MATCH(AP$3,$K$2:$Q$2,0))/12</f>
        <v>-333.33333333333331</v>
      </c>
      <c r="AQ2026" s="80" cm="1">
        <f t="array" ref="AQ2026">INDEX($K:$Q,ROW(),MATCH(AQ$3,$K$2:$Q$2,0))/12</f>
        <v>-333.33333333333331</v>
      </c>
      <c r="AR2026" s="80" cm="1">
        <f t="array" ref="AR2026">INDEX($K:$Q,ROW(),MATCH(AR$3,$K$2:$Q$2,0))/12</f>
        <v>-333.33333333333331</v>
      </c>
      <c r="AS2026" s="80" cm="1">
        <f t="array" ref="AS2026">INDEX($K:$Q,ROW(),MATCH(AS$3,$K$2:$Q$2,0))/12</f>
        <v>-333.33333333333331</v>
      </c>
      <c r="AT2026" s="80" cm="1">
        <f t="array" ref="AT2026">INDEX($K:$Q,ROW(),MATCH(AT$3,$K$2:$Q$2,0))/12</f>
        <v>-333.33333333333331</v>
      </c>
      <c r="AU2026" s="80" cm="1">
        <f t="array" ref="AU2026">INDEX($K:$Q,ROW(),MATCH(AU$3,$K$2:$Q$2,0))/12</f>
        <v>-333.33333333333331</v>
      </c>
      <c r="AV2026" s="80" cm="1">
        <f t="array" ref="AV2026">INDEX($K:$Q,ROW(),MATCH(AV$3,$K$2:$Q$2,0))/12</f>
        <v>-333.33333333333331</v>
      </c>
      <c r="AW2026" s="80" cm="1">
        <f t="array" ref="AW2026">INDEX($K:$Q,ROW(),MATCH(AW$3,$K$2:$Q$2,0))/12</f>
        <v>-333.33333333333331</v>
      </c>
      <c r="AX2026" s="80" cm="1">
        <f t="array" ref="AX2026">INDEX($K:$Q,ROW(),MATCH(AX$3,$K$2:$Q$2,0))/12</f>
        <v>-333.33333333333331</v>
      </c>
      <c r="AY2026" s="80" cm="1">
        <f t="array" ref="AY2026">INDEX($K:$Q,ROW(),MATCH(AY$3,$K$2:$Q$2,0))/12</f>
        <v>-333.33333333333331</v>
      </c>
      <c r="AZ2026" s="80" cm="1">
        <f t="array" ref="AZ2026">INDEX($K:$Q,ROW(),MATCH(AZ$3,$K$2:$Q$2,0))/12</f>
        <v>-333.33333333333331</v>
      </c>
      <c r="BA2026" s="80" cm="1">
        <f t="array" ref="BA2026">INDEX($K:$Q,ROW(),MATCH(BA$3,$K$2:$Q$2,0))/12</f>
        <v>-333.33333333333331</v>
      </c>
      <c r="BB2026" s="80" cm="1">
        <f t="array" ref="BB2026">INDEX($K:$Q,ROW(),MATCH(BB$3,$K$2:$Q$2,0))/12</f>
        <v>-333.33333333333331</v>
      </c>
      <c r="BC2026" s="80" cm="1">
        <f t="array" ref="BC2026">INDEX($K:$Q,ROW(),MATCH(BC$3,$K$2:$Q$2,0))/12</f>
        <v>-333.33333333333331</v>
      </c>
      <c r="BD2026" s="80" cm="1">
        <f t="array" ref="BD2026">INDEX($K:$Q,ROW(),MATCH(BD$3,$K$2:$Q$2,0))/12</f>
        <v>-333.33333333333331</v>
      </c>
      <c r="BE2026" s="80" cm="1">
        <f t="array" ref="BE2026">INDEX($K:$Q,ROW(),MATCH(BE$3,$K$2:$Q$2,0))/12</f>
        <v>-333.33333333333331</v>
      </c>
      <c r="BF2026" s="80" cm="1">
        <f t="array" ref="BF2026">INDEX($K:$Q,ROW(),MATCH(BF$3,$K$2:$Q$2,0))/12</f>
        <v>-333.33333333333331</v>
      </c>
      <c r="BG2026" s="80" cm="1">
        <f t="array" ref="BG2026">INDEX($K:$Q,ROW(),MATCH(BG$3,$K$2:$Q$2,0))/12</f>
        <v>-333.33333333333331</v>
      </c>
      <c r="BH2026" s="80" cm="1">
        <f t="array" ref="BH2026">INDEX($K:$Q,ROW(),MATCH(BH$3,$K$2:$Q$2,0))/12</f>
        <v>-333.33333333333331</v>
      </c>
      <c r="BI2026" s="80" cm="1">
        <f t="array" ref="BI2026">INDEX($K:$Q,ROW(),MATCH(BI$3,$K$2:$Q$2,0))/12</f>
        <v>-333.33333333333331</v>
      </c>
      <c r="BJ2026" s="80" cm="1">
        <f t="array" ref="BJ2026">INDEX($K:$Q,ROW(),MATCH(BJ$3,$K$2:$Q$2,0))/12</f>
        <v>-333.33333333333331</v>
      </c>
      <c r="BK2026" s="80" cm="1">
        <f t="array" ref="BK2026">INDEX($K:$Q,ROW(),MATCH(BK$3,$K$2:$Q$2,0))/12</f>
        <v>-333.33333333333331</v>
      </c>
      <c r="BL2026" s="80" cm="1">
        <f t="array" ref="BL2026">INDEX($K:$Q,ROW(),MATCH(BL$3,$K$2:$Q$2,0))/12</f>
        <v>-333.33333333333331</v>
      </c>
      <c r="BM2026" s="80" cm="1">
        <f t="array" ref="BM2026">INDEX($K:$Q,ROW(),MATCH(BM$3,$K$2:$Q$2,0))/12</f>
        <v>-333.33333333333331</v>
      </c>
      <c r="BN2026" s="80" cm="1">
        <f t="array" ref="BN2026">INDEX($K:$Q,ROW(),MATCH(BN$3,$K$2:$Q$2,0))/12</f>
        <v>-333.33333333333331</v>
      </c>
      <c r="BO2026" s="80" cm="1">
        <f t="array" ref="BO2026">INDEX($K:$Q,ROW(),MATCH(BO$3,$K$2:$Q$2,0))/12</f>
        <v>-333.33333333333331</v>
      </c>
      <c r="BP2026" s="80" cm="1">
        <f t="array" ref="BP2026">INDEX($K:$Q,ROW(),MATCH(BP$3,$K$2:$Q$2,0))/12</f>
        <v>-333.33333333333331</v>
      </c>
      <c r="BQ2026" s="80" cm="1">
        <f t="array" ref="BQ2026">INDEX($K:$Q,ROW(),MATCH(BQ$3,$K$2:$Q$2,0))/12</f>
        <v>-333.33333333333331</v>
      </c>
      <c r="BR2026" s="80" cm="1">
        <f t="array" ref="BR2026">INDEX($K:$Q,ROW(),MATCH(BR$3,$K$2:$Q$2,0))/12</f>
        <v>-333.33333333333331</v>
      </c>
      <c r="BS2026" s="80" cm="1">
        <f t="array" ref="BS2026">INDEX($K:$Q,ROW(),MATCH(BS$3,$K$2:$Q$2,0))/12</f>
        <v>-333.33333333333331</v>
      </c>
      <c r="BT2026" s="80" cm="1">
        <f t="array" ref="BT2026">INDEX($K:$Q,ROW(),MATCH(BT$3,$K$2:$Q$2,0))/12</f>
        <v>-333.33333333333331</v>
      </c>
      <c r="BU2026" s="80" cm="1">
        <f t="array" ref="BU2026">INDEX($K:$Q,ROW(),MATCH(BU$3,$K$2:$Q$2,0))/12</f>
        <v>-333.33333333333331</v>
      </c>
      <c r="BV2026" s="80" cm="1">
        <f t="array" ref="BV2026">INDEX($K:$Q,ROW(),MATCH(BV$3,$K$2:$Q$2,0))/12</f>
        <v>-333.33333333333331</v>
      </c>
      <c r="BW2026" s="80" cm="1">
        <f t="array" ref="BW2026">INDEX($K:$Q,ROW(),MATCH(BW$3,$K$2:$Q$2,0))/12</f>
        <v>-333.33333333333331</v>
      </c>
      <c r="BX2026" s="80" cm="1">
        <f t="array" ref="BX2026">INDEX($K:$Q,ROW(),MATCH(BX$3,$K$2:$Q$2,0))/12</f>
        <v>-333.33333333333331</v>
      </c>
      <c r="BY2026" s="80" cm="1">
        <f t="array" ref="BY2026">INDEX($K:$Q,ROW(),MATCH(BY$3,$K$2:$Q$2,0))/12</f>
        <v>-333.33333333333331</v>
      </c>
      <c r="BZ2026" s="80" cm="1">
        <f t="array" ref="BZ2026">INDEX($K:$Q,ROW(),MATCH(BZ$3,$K$2:$Q$2,0))/12</f>
        <v>-333.33333333333331</v>
      </c>
      <c r="CA2026" s="80" cm="1">
        <f t="array" ref="CA2026">INDEX($K:$Q,ROW(),MATCH(CA$3,$K$2:$Q$2,0))/12</f>
        <v>-333.33333333333331</v>
      </c>
      <c r="CB2026" s="80" cm="1">
        <f t="array" ref="CB2026">INDEX($K:$Q,ROW(),MATCH(CB$3,$K$2:$Q$2,0))/12</f>
        <v>-333.33333333333331</v>
      </c>
      <c r="CC2026" s="80" cm="1">
        <f t="array" ref="CC2026">INDEX($K:$Q,ROW(),MATCH(CC$3,$K$2:$Q$2,0))/12</f>
        <v>-333.33333333333331</v>
      </c>
      <c r="CD2026" s="80" cm="1">
        <f t="array" ref="CD2026">INDEX($K:$Q,ROW(),MATCH(CD$3,$K$2:$Q$2,0))/12</f>
        <v>-333.33333333333331</v>
      </c>
      <c r="CE2026" s="80" cm="1">
        <f t="array" ref="CE2026">INDEX($K:$Q,ROW(),MATCH(CE$3,$K$2:$Q$2,0))/12</f>
        <v>-333.33333333333331</v>
      </c>
      <c r="CF2026" s="80" cm="1">
        <f t="array" ref="CF2026">INDEX($K:$Q,ROW(),MATCH(CF$3,$K$2:$Q$2,0))/12</f>
        <v>-333.33333333333331</v>
      </c>
      <c r="CG2026" s="80" cm="1">
        <f t="array" ref="CG2026">INDEX($K:$Q,ROW(),MATCH(CG$3,$K$2:$Q$2,0))/12</f>
        <v>-333.33333333333331</v>
      </c>
      <c r="CH2026" s="80" cm="1">
        <f t="array" ref="CH2026">INDEX($K:$Q,ROW(),MATCH(CH$3,$K$2:$Q$2,0))/12</f>
        <v>-333.33333333333331</v>
      </c>
      <c r="CI2026" s="80" cm="1">
        <f t="array" ref="CI2026">INDEX($K:$Q,ROW(),MATCH(CI$3,$K$2:$Q$2,0))/12</f>
        <v>-333.33333333333331</v>
      </c>
      <c r="CJ2026" s="80" cm="1">
        <f t="array" ref="CJ2026">INDEX($K:$Q,ROW(),MATCH(CJ$3,$K$2:$Q$2,0))/12</f>
        <v>-333.33333333333331</v>
      </c>
      <c r="CK2026" s="80" cm="1">
        <f t="array" ref="CK2026">INDEX($K:$Q,ROW(),MATCH(CK$3,$K$2:$Q$2,0))/12</f>
        <v>-333.33333333333331</v>
      </c>
      <c r="CL2026" s="80" cm="1">
        <f t="array" ref="CL2026">INDEX($K:$Q,ROW(),MATCH(CL$3,$K$2:$Q$2,0))/12</f>
        <v>-333.33333333333331</v>
      </c>
      <c r="CN2026" s="74"/>
      <c r="CO2026" s="80" t="e" cm="1">
        <f t="array" ref="CO2026">INDEX($K:$Q,ROW(),MATCH(CO$3,$K$2:$Q$2,0))/CO$5</f>
        <v>#N/A</v>
      </c>
      <c r="CP2026" s="80" t="e" cm="1">
        <f t="array" ref="CP2026">INDEX($K:$Q,ROW(),MATCH(CP$3,$K$2:$Q$2,0))/CP$5</f>
        <v>#N/A</v>
      </c>
      <c r="CQ2026" s="80" t="e" cm="1">
        <f t="array" ref="CQ2026">INDEX($K:$Q,ROW(),MATCH(CQ$3,$K$2:$Q$2,0))/CQ$5</f>
        <v>#N/A</v>
      </c>
      <c r="CR2026" s="80" t="e" cm="1">
        <f t="array" ref="CR2026">INDEX($K:$Q,ROW(),MATCH(CR$3,$K$2:$Q$2,0))/CR$5</f>
        <v>#N/A</v>
      </c>
      <c r="CS2026" s="80" t="e" cm="1">
        <f t="array" ref="CS2026">INDEX($K:$Q,ROW(),MATCH(CS$3,$K$2:$Q$2,0))/CS$5</f>
        <v>#N/A</v>
      </c>
      <c r="CT2026" s="80" t="e" cm="1">
        <f t="array" ref="CT2026">INDEX($K:$Q,ROW(),MATCH(CT$3,$K$2:$Q$2,0))/CT$5</f>
        <v>#N/A</v>
      </c>
      <c r="CU2026" s="80" t="e" cm="1">
        <f t="array" ref="CU2026">INDEX($K:$Q,ROW(),MATCH(CU$3,$K$2:$Q$2,0))/CU$5</f>
        <v>#N/A</v>
      </c>
      <c r="CV2026" s="80" t="e" cm="1">
        <f t="array" ref="CV2026">INDEX($K:$Q,ROW(),MATCH(CV$3,$K$2:$Q$2,0))/CV$5</f>
        <v>#N/A</v>
      </c>
      <c r="CW2026" s="80" t="e" cm="1">
        <f t="array" ref="CW2026">INDEX($K:$Q,ROW(),MATCH(CW$3,$K$2:$Q$2,0))/CW$5</f>
        <v>#N/A</v>
      </c>
      <c r="CX2026" s="80" t="e" cm="1">
        <f t="array" ref="CX2026">INDEX($K:$Q,ROW(),MATCH(CX$3,$K$2:$Q$2,0))/CX$5</f>
        <v>#N/A</v>
      </c>
      <c r="CY2026" s="80" t="e" cm="1">
        <f t="array" ref="CY2026">INDEX($K:$Q,ROW(),MATCH(CY$3,$K$2:$Q$2,0))/CL$5</f>
        <v>#N/A</v>
      </c>
      <c r="CZ2026" s="80" t="e" cm="1">
        <f t="array" ref="CZ2026">INDEX($K:$Q,ROW(),MATCH(CZ$3,$K$2:$Q$2,0))/CZ$5</f>
        <v>#N/A</v>
      </c>
      <c r="DA2026" s="80" t="e" cm="1">
        <f t="array" ref="DA2026">INDEX($K:$Q,ROW(),MATCH(DA$3,$K$2:$Q$2,0))/DA$5</f>
        <v>#N/A</v>
      </c>
      <c r="DB2026" s="80" t="e" cm="1">
        <f t="array" ref="DB2026">INDEX($K:$Q,ROW(),MATCH(DB$3,$K$2:$Q$2,0))/DB$5</f>
        <v>#N/A</v>
      </c>
      <c r="DC2026" s="80" t="e" cm="1">
        <f t="array" ref="DC2026">INDEX($K:$Q,ROW(),MATCH(DC$3,$K$2:$Q$2,0))/DC$5</f>
        <v>#N/A</v>
      </c>
      <c r="DD2026" s="80" t="e" cm="1">
        <f t="array" ref="DD2026">INDEX($K:$Q,ROW(),MATCH(DD$3,$K$2:$Q$2,0))/DD$5</f>
        <v>#N/A</v>
      </c>
      <c r="DE2026" s="80" t="e" cm="1">
        <f t="array" ref="DE2026">INDEX($K:$Q,ROW(),MATCH(DE$3,$K$2:$Q$2,0))/DE$5</f>
        <v>#N/A</v>
      </c>
      <c r="DF2026" s="80" t="e" cm="1">
        <f t="array" ref="DF2026">INDEX($K:$Q,ROW(),MATCH(DF$3,$K$2:$Q$2,0))/DF$5</f>
        <v>#N/A</v>
      </c>
      <c r="DG2026" s="80" t="e" cm="1">
        <f t="array" ref="DG2026">INDEX($K:$Q,ROW(),MATCH(DG$3,$K$2:$Q$2,0))/DG$5</f>
        <v>#N/A</v>
      </c>
      <c r="DH2026" s="80" t="e" cm="1">
        <f t="array" ref="DH2026">INDEX($K:$Q,ROW(),MATCH(DH$3,$K$2:$Q$2,0))/DH$5</f>
        <v>#N/A</v>
      </c>
      <c r="DI2026" s="80" t="e" cm="1">
        <f t="array" ref="DI2026">INDEX($K:$Q,ROW(),MATCH(DI$3,$K$2:$Q$2,0))/DI$5</f>
        <v>#N/A</v>
      </c>
      <c r="DJ2026" s="80" t="e" cm="1">
        <f t="array" ref="DJ2026">INDEX($K:$Q,ROW(),MATCH(DJ$3,$K$2:$Q$2,0))/DJ$5</f>
        <v>#N/A</v>
      </c>
      <c r="DK2026" s="80" t="e" cm="1">
        <f t="array" ref="DK2026">INDEX($K:$Q,ROW(),MATCH(DK$3,$K$2:$Q$2,0))/DK$5</f>
        <v>#N/A</v>
      </c>
      <c r="DL2026" s="80" t="e" cm="1">
        <f t="array" ref="DL2026">INDEX($K:$Q,ROW(),MATCH(DL$3,$K$2:$Q$2,0))/DL$5</f>
        <v>#N/A</v>
      </c>
    </row>
    <row r="2027" spans="1:116" x14ac:dyDescent="0.4">
      <c r="D2027" t="s">
        <v>564</v>
      </c>
      <c r="E2027" s="8" t="str">
        <f t="shared" si="3497"/>
        <v>2027 FAPPELIST-F</v>
      </c>
      <c r="G2027" s="141" t="s">
        <v>323</v>
      </c>
      <c r="K2027" s="23">
        <v>-8000</v>
      </c>
      <c r="L2027" s="23">
        <v>-8000</v>
      </c>
      <c r="M2027" s="23">
        <v>-8000</v>
      </c>
      <c r="N2027" s="23">
        <v>-8000</v>
      </c>
      <c r="O2027" s="23">
        <v>-8000</v>
      </c>
      <c r="P2027" s="23">
        <v>-8000</v>
      </c>
      <c r="S2027" s="80" cm="1">
        <f t="array" ref="S2027">INDEX($K:$Q,ROW(),MATCH(S$3,$K$2:$Q$2,0))/12</f>
        <v>-666.66666666666663</v>
      </c>
      <c r="T2027" s="80" cm="1">
        <f t="array" ref="T2027">INDEX($K:$Q,ROW(),MATCH(T$3,$K$2:$Q$2,0))/12</f>
        <v>-666.66666666666663</v>
      </c>
      <c r="U2027" s="80" cm="1">
        <f t="array" ref="U2027">INDEX($K:$Q,ROW(),MATCH(U$3,$K$2:$Q$2,0))/12</f>
        <v>-666.66666666666663</v>
      </c>
      <c r="V2027" s="80" cm="1">
        <f t="array" ref="V2027">INDEX($K:$Q,ROW(),MATCH(V$3,$K$2:$Q$2,0))/12</f>
        <v>-666.66666666666663</v>
      </c>
      <c r="W2027" s="80" cm="1">
        <f t="array" ref="W2027">INDEX($K:$Q,ROW(),MATCH(W$3,$K$2:$Q$2,0))/12</f>
        <v>-666.66666666666663</v>
      </c>
      <c r="X2027" s="80" cm="1">
        <f t="array" ref="X2027">INDEX($K:$Q,ROW(),MATCH(X$3,$K$2:$Q$2,0))/12</f>
        <v>-666.66666666666663</v>
      </c>
      <c r="Y2027" s="80" cm="1">
        <f t="array" ref="Y2027">INDEX($K:$Q,ROW(),MATCH(Y$3,$K$2:$Q$2,0))/12</f>
        <v>-666.66666666666663</v>
      </c>
      <c r="Z2027" s="80" cm="1">
        <f t="array" ref="Z2027">INDEX($K:$Q,ROW(),MATCH(Z$3,$K$2:$Q$2,0))/12</f>
        <v>-666.66666666666663</v>
      </c>
      <c r="AA2027" s="80" cm="1">
        <f t="array" ref="AA2027">INDEX($K:$Q,ROW(),MATCH(AA$3,$K$2:$Q$2,0))/12</f>
        <v>-666.66666666666663</v>
      </c>
      <c r="AB2027" s="80" cm="1">
        <f t="array" ref="AB2027">INDEX($K:$Q,ROW(),MATCH(AB$3,$K$2:$Q$2,0))/12</f>
        <v>-666.66666666666663</v>
      </c>
      <c r="AC2027" s="80" cm="1">
        <f t="array" ref="AC2027">INDEX($K:$Q,ROW(),MATCH(AC$3,$K$2:$Q$2,0))/12</f>
        <v>-666.66666666666663</v>
      </c>
      <c r="AD2027" s="80" cm="1">
        <f t="array" ref="AD2027">INDEX($K:$Q,ROW(),MATCH(AD$3,$K$2:$Q$2,0))/12</f>
        <v>-666.66666666666663</v>
      </c>
      <c r="AE2027" s="80" cm="1">
        <f t="array" ref="AE2027">INDEX($K:$Q,ROW(),MATCH(AE$3,$K$2:$Q$2,0))/12</f>
        <v>-666.66666666666663</v>
      </c>
      <c r="AF2027" s="80" cm="1">
        <f t="array" ref="AF2027">INDEX($K:$Q,ROW(),MATCH(AF$3,$K$2:$Q$2,0))/12</f>
        <v>-666.66666666666663</v>
      </c>
      <c r="AG2027" s="80" cm="1">
        <f t="array" ref="AG2027">INDEX($K:$Q,ROW(),MATCH(AG$3,$K$2:$Q$2,0))/12</f>
        <v>-666.66666666666663</v>
      </c>
      <c r="AH2027" s="80" cm="1">
        <f t="array" ref="AH2027">INDEX($K:$Q,ROW(),MATCH(AH$3,$K$2:$Q$2,0))/12</f>
        <v>-666.66666666666663</v>
      </c>
      <c r="AI2027" s="80" cm="1">
        <f t="array" ref="AI2027">INDEX($K:$Q,ROW(),MATCH(AI$3,$K$2:$Q$2,0))/12</f>
        <v>-666.66666666666663</v>
      </c>
      <c r="AJ2027" s="80" cm="1">
        <f t="array" ref="AJ2027">INDEX($K:$Q,ROW(),MATCH(AJ$3,$K$2:$Q$2,0))/12</f>
        <v>-666.66666666666663</v>
      </c>
      <c r="AK2027" s="80" cm="1">
        <f t="array" ref="AK2027">INDEX($K:$Q,ROW(),MATCH(AK$3,$K$2:$Q$2,0))/12</f>
        <v>-666.66666666666663</v>
      </c>
      <c r="AL2027" s="80" cm="1">
        <f t="array" ref="AL2027">INDEX($K:$Q,ROW(),MATCH(AL$3,$K$2:$Q$2,0))/12</f>
        <v>-666.66666666666663</v>
      </c>
      <c r="AM2027" s="80" cm="1">
        <f t="array" ref="AM2027">INDEX($K:$Q,ROW(),MATCH(AM$3,$K$2:$Q$2,0))/12</f>
        <v>-666.66666666666663</v>
      </c>
      <c r="AN2027" s="80" cm="1">
        <f t="array" ref="AN2027">INDEX($K:$Q,ROW(),MATCH(AN$3,$K$2:$Q$2,0))/12</f>
        <v>-666.66666666666663</v>
      </c>
      <c r="AO2027" s="80" cm="1">
        <f t="array" ref="AO2027">INDEX($K:$Q,ROW(),MATCH(AO$3,$K$2:$Q$2,0))/12</f>
        <v>-666.66666666666663</v>
      </c>
      <c r="AP2027" s="80" cm="1">
        <f t="array" ref="AP2027">INDEX($K:$Q,ROW(),MATCH(AP$3,$K$2:$Q$2,0))/12</f>
        <v>-666.66666666666663</v>
      </c>
      <c r="AQ2027" s="80" cm="1">
        <f t="array" ref="AQ2027">INDEX($K:$Q,ROW(),MATCH(AQ$3,$K$2:$Q$2,0))/12</f>
        <v>-666.66666666666663</v>
      </c>
      <c r="AR2027" s="80" cm="1">
        <f t="array" ref="AR2027">INDEX($K:$Q,ROW(),MATCH(AR$3,$K$2:$Q$2,0))/12</f>
        <v>-666.66666666666663</v>
      </c>
      <c r="AS2027" s="80" cm="1">
        <f t="array" ref="AS2027">INDEX($K:$Q,ROW(),MATCH(AS$3,$K$2:$Q$2,0))/12</f>
        <v>-666.66666666666663</v>
      </c>
      <c r="AT2027" s="80" cm="1">
        <f t="array" ref="AT2027">INDEX($K:$Q,ROW(),MATCH(AT$3,$K$2:$Q$2,0))/12</f>
        <v>-666.66666666666663</v>
      </c>
      <c r="AU2027" s="80" cm="1">
        <f t="array" ref="AU2027">INDEX($K:$Q,ROW(),MATCH(AU$3,$K$2:$Q$2,0))/12</f>
        <v>-666.66666666666663</v>
      </c>
      <c r="AV2027" s="80" cm="1">
        <f t="array" ref="AV2027">INDEX($K:$Q,ROW(),MATCH(AV$3,$K$2:$Q$2,0))/12</f>
        <v>-666.66666666666663</v>
      </c>
      <c r="AW2027" s="80" cm="1">
        <f t="array" ref="AW2027">INDEX($K:$Q,ROW(),MATCH(AW$3,$K$2:$Q$2,0))/12</f>
        <v>-666.66666666666663</v>
      </c>
      <c r="AX2027" s="80" cm="1">
        <f t="array" ref="AX2027">INDEX($K:$Q,ROW(),MATCH(AX$3,$K$2:$Q$2,0))/12</f>
        <v>-666.66666666666663</v>
      </c>
      <c r="AY2027" s="80" cm="1">
        <f t="array" ref="AY2027">INDEX($K:$Q,ROW(),MATCH(AY$3,$K$2:$Q$2,0))/12</f>
        <v>-666.66666666666663</v>
      </c>
      <c r="AZ2027" s="80" cm="1">
        <f t="array" ref="AZ2027">INDEX($K:$Q,ROW(),MATCH(AZ$3,$K$2:$Q$2,0))/12</f>
        <v>-666.66666666666663</v>
      </c>
      <c r="BA2027" s="80" cm="1">
        <f t="array" ref="BA2027">INDEX($K:$Q,ROW(),MATCH(BA$3,$K$2:$Q$2,0))/12</f>
        <v>-666.66666666666663</v>
      </c>
      <c r="BB2027" s="80" cm="1">
        <f t="array" ref="BB2027">INDEX($K:$Q,ROW(),MATCH(BB$3,$K$2:$Q$2,0))/12</f>
        <v>-666.66666666666663</v>
      </c>
      <c r="BC2027" s="80" cm="1">
        <f t="array" ref="BC2027">INDEX($K:$Q,ROW(),MATCH(BC$3,$K$2:$Q$2,0))/12</f>
        <v>-666.66666666666663</v>
      </c>
      <c r="BD2027" s="80" cm="1">
        <f t="array" ref="BD2027">INDEX($K:$Q,ROW(),MATCH(BD$3,$K$2:$Q$2,0))/12</f>
        <v>-666.66666666666663</v>
      </c>
      <c r="BE2027" s="80" cm="1">
        <f t="array" ref="BE2027">INDEX($K:$Q,ROW(),MATCH(BE$3,$K$2:$Q$2,0))/12</f>
        <v>-666.66666666666663</v>
      </c>
      <c r="BF2027" s="80" cm="1">
        <f t="array" ref="BF2027">INDEX($K:$Q,ROW(),MATCH(BF$3,$K$2:$Q$2,0))/12</f>
        <v>-666.66666666666663</v>
      </c>
      <c r="BG2027" s="80" cm="1">
        <f t="array" ref="BG2027">INDEX($K:$Q,ROW(),MATCH(BG$3,$K$2:$Q$2,0))/12</f>
        <v>-666.66666666666663</v>
      </c>
      <c r="BH2027" s="80" cm="1">
        <f t="array" ref="BH2027">INDEX($K:$Q,ROW(),MATCH(BH$3,$K$2:$Q$2,0))/12</f>
        <v>-666.66666666666663</v>
      </c>
      <c r="BI2027" s="80" cm="1">
        <f t="array" ref="BI2027">INDEX($K:$Q,ROW(),MATCH(BI$3,$K$2:$Q$2,0))/12</f>
        <v>-666.66666666666663</v>
      </c>
      <c r="BJ2027" s="80" cm="1">
        <f t="array" ref="BJ2027">INDEX($K:$Q,ROW(),MATCH(BJ$3,$K$2:$Q$2,0))/12</f>
        <v>-666.66666666666663</v>
      </c>
      <c r="BK2027" s="80" cm="1">
        <f t="array" ref="BK2027">INDEX($K:$Q,ROW(),MATCH(BK$3,$K$2:$Q$2,0))/12</f>
        <v>-666.66666666666663</v>
      </c>
      <c r="BL2027" s="80" cm="1">
        <f t="array" ref="BL2027">INDEX($K:$Q,ROW(),MATCH(BL$3,$K$2:$Q$2,0))/12</f>
        <v>-666.66666666666663</v>
      </c>
      <c r="BM2027" s="80" cm="1">
        <f t="array" ref="BM2027">INDEX($K:$Q,ROW(),MATCH(BM$3,$K$2:$Q$2,0))/12</f>
        <v>-666.66666666666663</v>
      </c>
      <c r="BN2027" s="80" cm="1">
        <f t="array" ref="BN2027">INDEX($K:$Q,ROW(),MATCH(BN$3,$K$2:$Q$2,0))/12</f>
        <v>-666.66666666666663</v>
      </c>
      <c r="BO2027" s="80" cm="1">
        <f t="array" ref="BO2027">INDEX($K:$Q,ROW(),MATCH(BO$3,$K$2:$Q$2,0))/12</f>
        <v>-666.66666666666663</v>
      </c>
      <c r="BP2027" s="80" cm="1">
        <f t="array" ref="BP2027">INDEX($K:$Q,ROW(),MATCH(BP$3,$K$2:$Q$2,0))/12</f>
        <v>-666.66666666666663</v>
      </c>
      <c r="BQ2027" s="80" cm="1">
        <f t="array" ref="BQ2027">INDEX($K:$Q,ROW(),MATCH(BQ$3,$K$2:$Q$2,0))/12</f>
        <v>-666.66666666666663</v>
      </c>
      <c r="BR2027" s="80" cm="1">
        <f t="array" ref="BR2027">INDEX($K:$Q,ROW(),MATCH(BR$3,$K$2:$Q$2,0))/12</f>
        <v>-666.66666666666663</v>
      </c>
      <c r="BS2027" s="80" cm="1">
        <f t="array" ref="BS2027">INDEX($K:$Q,ROW(),MATCH(BS$3,$K$2:$Q$2,0))/12</f>
        <v>-666.66666666666663</v>
      </c>
      <c r="BT2027" s="80" cm="1">
        <f t="array" ref="BT2027">INDEX($K:$Q,ROW(),MATCH(BT$3,$K$2:$Q$2,0))/12</f>
        <v>-666.66666666666663</v>
      </c>
      <c r="BU2027" s="80" cm="1">
        <f t="array" ref="BU2027">INDEX($K:$Q,ROW(),MATCH(BU$3,$K$2:$Q$2,0))/12</f>
        <v>-666.66666666666663</v>
      </c>
      <c r="BV2027" s="80" cm="1">
        <f t="array" ref="BV2027">INDEX($K:$Q,ROW(),MATCH(BV$3,$K$2:$Q$2,0))/12</f>
        <v>-666.66666666666663</v>
      </c>
      <c r="BW2027" s="80" cm="1">
        <f t="array" ref="BW2027">INDEX($K:$Q,ROW(),MATCH(BW$3,$K$2:$Q$2,0))/12</f>
        <v>-666.66666666666663</v>
      </c>
      <c r="BX2027" s="80" cm="1">
        <f t="array" ref="BX2027">INDEX($K:$Q,ROW(),MATCH(BX$3,$K$2:$Q$2,0))/12</f>
        <v>-666.66666666666663</v>
      </c>
      <c r="BY2027" s="80" cm="1">
        <f t="array" ref="BY2027">INDEX($K:$Q,ROW(),MATCH(BY$3,$K$2:$Q$2,0))/12</f>
        <v>-666.66666666666663</v>
      </c>
      <c r="BZ2027" s="80" cm="1">
        <f t="array" ref="BZ2027">INDEX($K:$Q,ROW(),MATCH(BZ$3,$K$2:$Q$2,0))/12</f>
        <v>-666.66666666666663</v>
      </c>
      <c r="CA2027" s="80" cm="1">
        <f t="array" ref="CA2027">INDEX($K:$Q,ROW(),MATCH(CA$3,$K$2:$Q$2,0))/12</f>
        <v>-666.66666666666663</v>
      </c>
      <c r="CB2027" s="80" cm="1">
        <f t="array" ref="CB2027">INDEX($K:$Q,ROW(),MATCH(CB$3,$K$2:$Q$2,0))/12</f>
        <v>-666.66666666666663</v>
      </c>
      <c r="CC2027" s="80" cm="1">
        <f t="array" ref="CC2027">INDEX($K:$Q,ROW(),MATCH(CC$3,$K$2:$Q$2,0))/12</f>
        <v>-666.66666666666663</v>
      </c>
      <c r="CD2027" s="80" cm="1">
        <f t="array" ref="CD2027">INDEX($K:$Q,ROW(),MATCH(CD$3,$K$2:$Q$2,0))/12</f>
        <v>-666.66666666666663</v>
      </c>
      <c r="CE2027" s="80" cm="1">
        <f t="array" ref="CE2027">INDEX($K:$Q,ROW(),MATCH(CE$3,$K$2:$Q$2,0))/12</f>
        <v>-666.66666666666663</v>
      </c>
      <c r="CF2027" s="80" cm="1">
        <f t="array" ref="CF2027">INDEX($K:$Q,ROW(),MATCH(CF$3,$K$2:$Q$2,0))/12</f>
        <v>-666.66666666666663</v>
      </c>
      <c r="CG2027" s="80" cm="1">
        <f t="array" ref="CG2027">INDEX($K:$Q,ROW(),MATCH(CG$3,$K$2:$Q$2,0))/12</f>
        <v>-666.66666666666663</v>
      </c>
      <c r="CH2027" s="80" cm="1">
        <f t="array" ref="CH2027">INDEX($K:$Q,ROW(),MATCH(CH$3,$K$2:$Q$2,0))/12</f>
        <v>-666.66666666666663</v>
      </c>
      <c r="CI2027" s="80" cm="1">
        <f t="array" ref="CI2027">INDEX($K:$Q,ROW(),MATCH(CI$3,$K$2:$Q$2,0))/12</f>
        <v>-666.66666666666663</v>
      </c>
      <c r="CJ2027" s="80" cm="1">
        <f t="array" ref="CJ2027">INDEX($K:$Q,ROW(),MATCH(CJ$3,$K$2:$Q$2,0))/12</f>
        <v>-666.66666666666663</v>
      </c>
      <c r="CK2027" s="80" cm="1">
        <f t="array" ref="CK2027">INDEX($K:$Q,ROW(),MATCH(CK$3,$K$2:$Q$2,0))/12</f>
        <v>-666.66666666666663</v>
      </c>
      <c r="CL2027" s="80" cm="1">
        <f t="array" ref="CL2027">INDEX($K:$Q,ROW(),MATCH(CL$3,$K$2:$Q$2,0))/12</f>
        <v>-666.66666666666663</v>
      </c>
      <c r="CN2027" s="74"/>
      <c r="CO2027" s="80" t="e" cm="1">
        <f t="array" ref="CO2027">INDEX($K:$Q,ROW(),MATCH(CO$3,$K$2:$Q$2,0))/CO$5</f>
        <v>#N/A</v>
      </c>
      <c r="CP2027" s="80" t="e" cm="1">
        <f t="array" ref="CP2027">INDEX($K:$Q,ROW(),MATCH(CP$3,$K$2:$Q$2,0))/CP$5</f>
        <v>#N/A</v>
      </c>
      <c r="CQ2027" s="80" t="e" cm="1">
        <f t="array" ref="CQ2027">INDEX($K:$Q,ROW(),MATCH(CQ$3,$K$2:$Q$2,0))/CQ$5</f>
        <v>#N/A</v>
      </c>
      <c r="CR2027" s="80" t="e" cm="1">
        <f t="array" ref="CR2027">INDEX($K:$Q,ROW(),MATCH(CR$3,$K$2:$Q$2,0))/CR$5</f>
        <v>#N/A</v>
      </c>
      <c r="CS2027" s="80" t="e" cm="1">
        <f t="array" ref="CS2027">INDEX($K:$Q,ROW(),MATCH(CS$3,$K$2:$Q$2,0))/CS$5</f>
        <v>#N/A</v>
      </c>
      <c r="CT2027" s="80" t="e" cm="1">
        <f t="array" ref="CT2027">INDEX($K:$Q,ROW(),MATCH(CT$3,$K$2:$Q$2,0))/CT$5</f>
        <v>#N/A</v>
      </c>
      <c r="CU2027" s="80" t="e" cm="1">
        <f t="array" ref="CU2027">INDEX($K:$Q,ROW(),MATCH(CU$3,$K$2:$Q$2,0))/CU$5</f>
        <v>#N/A</v>
      </c>
      <c r="CV2027" s="80" t="e" cm="1">
        <f t="array" ref="CV2027">INDEX($K:$Q,ROW(),MATCH(CV$3,$K$2:$Q$2,0))/CV$5</f>
        <v>#N/A</v>
      </c>
      <c r="CW2027" s="80" t="e" cm="1">
        <f t="array" ref="CW2027">INDEX($K:$Q,ROW(),MATCH(CW$3,$K$2:$Q$2,0))/CW$5</f>
        <v>#N/A</v>
      </c>
      <c r="CX2027" s="80" t="e" cm="1">
        <f t="array" ref="CX2027">INDEX($K:$Q,ROW(),MATCH(CX$3,$K$2:$Q$2,0))/CX$5</f>
        <v>#N/A</v>
      </c>
      <c r="CY2027" s="80" t="e" cm="1">
        <f t="array" ref="CY2027">INDEX($K:$Q,ROW(),MATCH(CY$3,$K$2:$Q$2,0))/CL$5</f>
        <v>#N/A</v>
      </c>
      <c r="CZ2027" s="80" t="e" cm="1">
        <f t="array" ref="CZ2027">INDEX($K:$Q,ROW(),MATCH(CZ$3,$K$2:$Q$2,0))/CZ$5</f>
        <v>#N/A</v>
      </c>
      <c r="DA2027" s="80" t="e" cm="1">
        <f t="array" ref="DA2027">INDEX($K:$Q,ROW(),MATCH(DA$3,$K$2:$Q$2,0))/DA$5</f>
        <v>#N/A</v>
      </c>
      <c r="DB2027" s="80" t="e" cm="1">
        <f t="array" ref="DB2027">INDEX($K:$Q,ROW(),MATCH(DB$3,$K$2:$Q$2,0))/DB$5</f>
        <v>#N/A</v>
      </c>
      <c r="DC2027" s="80" t="e" cm="1">
        <f t="array" ref="DC2027">INDEX($K:$Q,ROW(),MATCH(DC$3,$K$2:$Q$2,0))/DC$5</f>
        <v>#N/A</v>
      </c>
      <c r="DD2027" s="80" t="e" cm="1">
        <f t="array" ref="DD2027">INDEX($K:$Q,ROW(),MATCH(DD$3,$K$2:$Q$2,0))/DD$5</f>
        <v>#N/A</v>
      </c>
      <c r="DE2027" s="80" t="e" cm="1">
        <f t="array" ref="DE2027">INDEX($K:$Q,ROW(),MATCH(DE$3,$K$2:$Q$2,0))/DE$5</f>
        <v>#N/A</v>
      </c>
      <c r="DF2027" s="80" t="e" cm="1">
        <f t="array" ref="DF2027">INDEX($K:$Q,ROW(),MATCH(DF$3,$K$2:$Q$2,0))/DF$5</f>
        <v>#N/A</v>
      </c>
      <c r="DG2027" s="80" t="e" cm="1">
        <f t="array" ref="DG2027">INDEX($K:$Q,ROW(),MATCH(DG$3,$K$2:$Q$2,0))/DG$5</f>
        <v>#N/A</v>
      </c>
      <c r="DH2027" s="80" t="e" cm="1">
        <f t="array" ref="DH2027">INDEX($K:$Q,ROW(),MATCH(DH$3,$K$2:$Q$2,0))/DH$5</f>
        <v>#N/A</v>
      </c>
      <c r="DI2027" s="80" t="e" cm="1">
        <f t="array" ref="DI2027">INDEX($K:$Q,ROW(),MATCH(DI$3,$K$2:$Q$2,0))/DI$5</f>
        <v>#N/A</v>
      </c>
      <c r="DJ2027" s="80" t="e" cm="1">
        <f t="array" ref="DJ2027">INDEX($K:$Q,ROW(),MATCH(DJ$3,$K$2:$Q$2,0))/DJ$5</f>
        <v>#N/A</v>
      </c>
      <c r="DK2027" s="80" t="e" cm="1">
        <f t="array" ref="DK2027">INDEX($K:$Q,ROW(),MATCH(DK$3,$K$2:$Q$2,0))/DK$5</f>
        <v>#N/A</v>
      </c>
      <c r="DL2027" s="80" t="e" cm="1">
        <f t="array" ref="DL2027">INDEX($K:$Q,ROW(),MATCH(DL$3,$K$2:$Q$2,0))/DL$5</f>
        <v>#N/A</v>
      </c>
    </row>
    <row r="2028" spans="1:116" x14ac:dyDescent="0.4">
      <c r="D2028" t="s">
        <v>564</v>
      </c>
      <c r="E2028" s="8" t="str">
        <f t="shared" si="3497"/>
        <v>2028 FAPPELIST-F</v>
      </c>
      <c r="G2028" s="141" t="s">
        <v>566</v>
      </c>
      <c r="K2028" s="23">
        <v>-16000</v>
      </c>
      <c r="L2028" s="23">
        <v>-16000</v>
      </c>
      <c r="M2028" s="23">
        <v>-16000</v>
      </c>
      <c r="N2028" s="23">
        <v>-16000</v>
      </c>
      <c r="O2028" s="23">
        <v>-16000</v>
      </c>
      <c r="P2028" s="23">
        <v>-16000</v>
      </c>
      <c r="S2028" s="80" cm="1">
        <f t="array" ref="S2028">INDEX($K:$Q,ROW(),MATCH(S$3,$K$2:$Q$2,0))/12</f>
        <v>-1333.3333333333333</v>
      </c>
      <c r="T2028" s="80" cm="1">
        <f t="array" ref="T2028">INDEX($K:$Q,ROW(),MATCH(T$3,$K$2:$Q$2,0))/12</f>
        <v>-1333.3333333333333</v>
      </c>
      <c r="U2028" s="80" cm="1">
        <f t="array" ref="U2028">INDEX($K:$Q,ROW(),MATCH(U$3,$K$2:$Q$2,0))/12</f>
        <v>-1333.3333333333333</v>
      </c>
      <c r="V2028" s="80" cm="1">
        <f t="array" ref="V2028">INDEX($K:$Q,ROW(),MATCH(V$3,$K$2:$Q$2,0))/12</f>
        <v>-1333.3333333333333</v>
      </c>
      <c r="W2028" s="80" cm="1">
        <f t="array" ref="W2028">INDEX($K:$Q,ROW(),MATCH(W$3,$K$2:$Q$2,0))/12</f>
        <v>-1333.3333333333333</v>
      </c>
      <c r="X2028" s="80" cm="1">
        <f t="array" ref="X2028">INDEX($K:$Q,ROW(),MATCH(X$3,$K$2:$Q$2,0))/12</f>
        <v>-1333.3333333333333</v>
      </c>
      <c r="Y2028" s="80" cm="1">
        <f t="array" ref="Y2028">INDEX($K:$Q,ROW(),MATCH(Y$3,$K$2:$Q$2,0))/12</f>
        <v>-1333.3333333333333</v>
      </c>
      <c r="Z2028" s="80" cm="1">
        <f t="array" ref="Z2028">INDEX($K:$Q,ROW(),MATCH(Z$3,$K$2:$Q$2,0))/12</f>
        <v>-1333.3333333333333</v>
      </c>
      <c r="AA2028" s="80" cm="1">
        <f t="array" ref="AA2028">INDEX($K:$Q,ROW(),MATCH(AA$3,$K$2:$Q$2,0))/12</f>
        <v>-1333.3333333333333</v>
      </c>
      <c r="AB2028" s="80" cm="1">
        <f t="array" ref="AB2028">INDEX($K:$Q,ROW(),MATCH(AB$3,$K$2:$Q$2,0))/12</f>
        <v>-1333.3333333333333</v>
      </c>
      <c r="AC2028" s="80" cm="1">
        <f t="array" ref="AC2028">INDEX($K:$Q,ROW(),MATCH(AC$3,$K$2:$Q$2,0))/12</f>
        <v>-1333.3333333333333</v>
      </c>
      <c r="AD2028" s="80" cm="1">
        <f t="array" ref="AD2028">INDEX($K:$Q,ROW(),MATCH(AD$3,$K$2:$Q$2,0))/12</f>
        <v>-1333.3333333333333</v>
      </c>
      <c r="AE2028" s="80" cm="1">
        <f t="array" ref="AE2028">INDEX($K:$Q,ROW(),MATCH(AE$3,$K$2:$Q$2,0))/12</f>
        <v>-1333.3333333333333</v>
      </c>
      <c r="AF2028" s="80" cm="1">
        <f t="array" ref="AF2028">INDEX($K:$Q,ROW(),MATCH(AF$3,$K$2:$Q$2,0))/12</f>
        <v>-1333.3333333333333</v>
      </c>
      <c r="AG2028" s="80" cm="1">
        <f t="array" ref="AG2028">INDEX($K:$Q,ROW(),MATCH(AG$3,$K$2:$Q$2,0))/12</f>
        <v>-1333.3333333333333</v>
      </c>
      <c r="AH2028" s="80" cm="1">
        <f t="array" ref="AH2028">INDEX($K:$Q,ROW(),MATCH(AH$3,$K$2:$Q$2,0))/12</f>
        <v>-1333.3333333333333</v>
      </c>
      <c r="AI2028" s="80" cm="1">
        <f t="array" ref="AI2028">INDEX($K:$Q,ROW(),MATCH(AI$3,$K$2:$Q$2,0))/12</f>
        <v>-1333.3333333333333</v>
      </c>
      <c r="AJ2028" s="80" cm="1">
        <f t="array" ref="AJ2028">INDEX($K:$Q,ROW(),MATCH(AJ$3,$K$2:$Q$2,0))/12</f>
        <v>-1333.3333333333333</v>
      </c>
      <c r="AK2028" s="80" cm="1">
        <f t="array" ref="AK2028">INDEX($K:$Q,ROW(),MATCH(AK$3,$K$2:$Q$2,0))/12</f>
        <v>-1333.3333333333333</v>
      </c>
      <c r="AL2028" s="80" cm="1">
        <f t="array" ref="AL2028">INDEX($K:$Q,ROW(),MATCH(AL$3,$K$2:$Q$2,0))/12</f>
        <v>-1333.3333333333333</v>
      </c>
      <c r="AM2028" s="80" cm="1">
        <f t="array" ref="AM2028">INDEX($K:$Q,ROW(),MATCH(AM$3,$K$2:$Q$2,0))/12</f>
        <v>-1333.3333333333333</v>
      </c>
      <c r="AN2028" s="80" cm="1">
        <f t="array" ref="AN2028">INDEX($K:$Q,ROW(),MATCH(AN$3,$K$2:$Q$2,0))/12</f>
        <v>-1333.3333333333333</v>
      </c>
      <c r="AO2028" s="80" cm="1">
        <f t="array" ref="AO2028">INDEX($K:$Q,ROW(),MATCH(AO$3,$K$2:$Q$2,0))/12</f>
        <v>-1333.3333333333333</v>
      </c>
      <c r="AP2028" s="80" cm="1">
        <f t="array" ref="AP2028">INDEX($K:$Q,ROW(),MATCH(AP$3,$K$2:$Q$2,0))/12</f>
        <v>-1333.3333333333333</v>
      </c>
      <c r="AQ2028" s="80" cm="1">
        <f t="array" ref="AQ2028">INDEX($K:$Q,ROW(),MATCH(AQ$3,$K$2:$Q$2,0))/12</f>
        <v>-1333.3333333333333</v>
      </c>
      <c r="AR2028" s="80" cm="1">
        <f t="array" ref="AR2028">INDEX($K:$Q,ROW(),MATCH(AR$3,$K$2:$Q$2,0))/12</f>
        <v>-1333.3333333333333</v>
      </c>
      <c r="AS2028" s="80" cm="1">
        <f t="array" ref="AS2028">INDEX($K:$Q,ROW(),MATCH(AS$3,$K$2:$Q$2,0))/12</f>
        <v>-1333.3333333333333</v>
      </c>
      <c r="AT2028" s="80" cm="1">
        <f t="array" ref="AT2028">INDEX($K:$Q,ROW(),MATCH(AT$3,$K$2:$Q$2,0))/12</f>
        <v>-1333.3333333333333</v>
      </c>
      <c r="AU2028" s="80" cm="1">
        <f t="array" ref="AU2028">INDEX($K:$Q,ROW(),MATCH(AU$3,$K$2:$Q$2,0))/12</f>
        <v>-1333.3333333333333</v>
      </c>
      <c r="AV2028" s="80" cm="1">
        <f t="array" ref="AV2028">INDEX($K:$Q,ROW(),MATCH(AV$3,$K$2:$Q$2,0))/12</f>
        <v>-1333.3333333333333</v>
      </c>
      <c r="AW2028" s="80" cm="1">
        <f t="array" ref="AW2028">INDEX($K:$Q,ROW(),MATCH(AW$3,$K$2:$Q$2,0))/12</f>
        <v>-1333.3333333333333</v>
      </c>
      <c r="AX2028" s="80" cm="1">
        <f t="array" ref="AX2028">INDEX($K:$Q,ROW(),MATCH(AX$3,$K$2:$Q$2,0))/12</f>
        <v>-1333.3333333333333</v>
      </c>
      <c r="AY2028" s="80" cm="1">
        <f t="array" ref="AY2028">INDEX($K:$Q,ROW(),MATCH(AY$3,$K$2:$Q$2,0))/12</f>
        <v>-1333.3333333333333</v>
      </c>
      <c r="AZ2028" s="80" cm="1">
        <f t="array" ref="AZ2028">INDEX($K:$Q,ROW(),MATCH(AZ$3,$K$2:$Q$2,0))/12</f>
        <v>-1333.3333333333333</v>
      </c>
      <c r="BA2028" s="80" cm="1">
        <f t="array" ref="BA2028">INDEX($K:$Q,ROW(),MATCH(BA$3,$K$2:$Q$2,0))/12</f>
        <v>-1333.3333333333333</v>
      </c>
      <c r="BB2028" s="80" cm="1">
        <f t="array" ref="BB2028">INDEX($K:$Q,ROW(),MATCH(BB$3,$K$2:$Q$2,0))/12</f>
        <v>-1333.3333333333333</v>
      </c>
      <c r="BC2028" s="80" cm="1">
        <f t="array" ref="BC2028">INDEX($K:$Q,ROW(),MATCH(BC$3,$K$2:$Q$2,0))/12</f>
        <v>-1333.3333333333333</v>
      </c>
      <c r="BD2028" s="80" cm="1">
        <f t="array" ref="BD2028">INDEX($K:$Q,ROW(),MATCH(BD$3,$K$2:$Q$2,0))/12</f>
        <v>-1333.3333333333333</v>
      </c>
      <c r="BE2028" s="80" cm="1">
        <f t="array" ref="BE2028">INDEX($K:$Q,ROW(),MATCH(BE$3,$K$2:$Q$2,0))/12</f>
        <v>-1333.3333333333333</v>
      </c>
      <c r="BF2028" s="80" cm="1">
        <f t="array" ref="BF2028">INDEX($K:$Q,ROW(),MATCH(BF$3,$K$2:$Q$2,0))/12</f>
        <v>-1333.3333333333333</v>
      </c>
      <c r="BG2028" s="80" cm="1">
        <f t="array" ref="BG2028">INDEX($K:$Q,ROW(),MATCH(BG$3,$K$2:$Q$2,0))/12</f>
        <v>-1333.3333333333333</v>
      </c>
      <c r="BH2028" s="80" cm="1">
        <f t="array" ref="BH2028">INDEX($K:$Q,ROW(),MATCH(BH$3,$K$2:$Q$2,0))/12</f>
        <v>-1333.3333333333333</v>
      </c>
      <c r="BI2028" s="80" cm="1">
        <f t="array" ref="BI2028">INDEX($K:$Q,ROW(),MATCH(BI$3,$K$2:$Q$2,0))/12</f>
        <v>-1333.3333333333333</v>
      </c>
      <c r="BJ2028" s="80" cm="1">
        <f t="array" ref="BJ2028">INDEX($K:$Q,ROW(),MATCH(BJ$3,$K$2:$Q$2,0))/12</f>
        <v>-1333.3333333333333</v>
      </c>
      <c r="BK2028" s="80" cm="1">
        <f t="array" ref="BK2028">INDEX($K:$Q,ROW(),MATCH(BK$3,$K$2:$Q$2,0))/12</f>
        <v>-1333.3333333333333</v>
      </c>
      <c r="BL2028" s="80" cm="1">
        <f t="array" ref="BL2028">INDEX($K:$Q,ROW(),MATCH(BL$3,$K$2:$Q$2,0))/12</f>
        <v>-1333.3333333333333</v>
      </c>
      <c r="BM2028" s="80" cm="1">
        <f t="array" ref="BM2028">INDEX($K:$Q,ROW(),MATCH(BM$3,$K$2:$Q$2,0))/12</f>
        <v>-1333.3333333333333</v>
      </c>
      <c r="BN2028" s="80" cm="1">
        <f t="array" ref="BN2028">INDEX($K:$Q,ROW(),MATCH(BN$3,$K$2:$Q$2,0))/12</f>
        <v>-1333.3333333333333</v>
      </c>
      <c r="BO2028" s="80" cm="1">
        <f t="array" ref="BO2028">INDEX($K:$Q,ROW(),MATCH(BO$3,$K$2:$Q$2,0))/12</f>
        <v>-1333.3333333333333</v>
      </c>
      <c r="BP2028" s="80" cm="1">
        <f t="array" ref="BP2028">INDEX($K:$Q,ROW(),MATCH(BP$3,$K$2:$Q$2,0))/12</f>
        <v>-1333.3333333333333</v>
      </c>
      <c r="BQ2028" s="80" cm="1">
        <f t="array" ref="BQ2028">INDEX($K:$Q,ROW(),MATCH(BQ$3,$K$2:$Q$2,0))/12</f>
        <v>-1333.3333333333333</v>
      </c>
      <c r="BR2028" s="80" cm="1">
        <f t="array" ref="BR2028">INDEX($K:$Q,ROW(),MATCH(BR$3,$K$2:$Q$2,0))/12</f>
        <v>-1333.3333333333333</v>
      </c>
      <c r="BS2028" s="80" cm="1">
        <f t="array" ref="BS2028">INDEX($K:$Q,ROW(),MATCH(BS$3,$K$2:$Q$2,0))/12</f>
        <v>-1333.3333333333333</v>
      </c>
      <c r="BT2028" s="80" cm="1">
        <f t="array" ref="BT2028">INDEX($K:$Q,ROW(),MATCH(BT$3,$K$2:$Q$2,0))/12</f>
        <v>-1333.3333333333333</v>
      </c>
      <c r="BU2028" s="80" cm="1">
        <f t="array" ref="BU2028">INDEX($K:$Q,ROW(),MATCH(BU$3,$K$2:$Q$2,0))/12</f>
        <v>-1333.3333333333333</v>
      </c>
      <c r="BV2028" s="80" cm="1">
        <f t="array" ref="BV2028">INDEX($K:$Q,ROW(),MATCH(BV$3,$K$2:$Q$2,0))/12</f>
        <v>-1333.3333333333333</v>
      </c>
      <c r="BW2028" s="80" cm="1">
        <f t="array" ref="BW2028">INDEX($K:$Q,ROW(),MATCH(BW$3,$K$2:$Q$2,0))/12</f>
        <v>-1333.3333333333333</v>
      </c>
      <c r="BX2028" s="80" cm="1">
        <f t="array" ref="BX2028">INDEX($K:$Q,ROW(),MATCH(BX$3,$K$2:$Q$2,0))/12</f>
        <v>-1333.3333333333333</v>
      </c>
      <c r="BY2028" s="80" cm="1">
        <f t="array" ref="BY2028">INDEX($K:$Q,ROW(),MATCH(BY$3,$K$2:$Q$2,0))/12</f>
        <v>-1333.3333333333333</v>
      </c>
      <c r="BZ2028" s="80" cm="1">
        <f t="array" ref="BZ2028">INDEX($K:$Q,ROW(),MATCH(BZ$3,$K$2:$Q$2,0))/12</f>
        <v>-1333.3333333333333</v>
      </c>
      <c r="CA2028" s="80" cm="1">
        <f t="array" ref="CA2028">INDEX($K:$Q,ROW(),MATCH(CA$3,$K$2:$Q$2,0))/12</f>
        <v>-1333.3333333333333</v>
      </c>
      <c r="CB2028" s="80" cm="1">
        <f t="array" ref="CB2028">INDEX($K:$Q,ROW(),MATCH(CB$3,$K$2:$Q$2,0))/12</f>
        <v>-1333.3333333333333</v>
      </c>
      <c r="CC2028" s="80" cm="1">
        <f t="array" ref="CC2028">INDEX($K:$Q,ROW(),MATCH(CC$3,$K$2:$Q$2,0))/12</f>
        <v>-1333.3333333333333</v>
      </c>
      <c r="CD2028" s="80" cm="1">
        <f t="array" ref="CD2028">INDEX($K:$Q,ROW(),MATCH(CD$3,$K$2:$Q$2,0))/12</f>
        <v>-1333.3333333333333</v>
      </c>
      <c r="CE2028" s="80" cm="1">
        <f t="array" ref="CE2028">INDEX($K:$Q,ROW(),MATCH(CE$3,$K$2:$Q$2,0))/12</f>
        <v>-1333.3333333333333</v>
      </c>
      <c r="CF2028" s="80" cm="1">
        <f t="array" ref="CF2028">INDEX($K:$Q,ROW(),MATCH(CF$3,$K$2:$Q$2,0))/12</f>
        <v>-1333.3333333333333</v>
      </c>
      <c r="CG2028" s="80" cm="1">
        <f t="array" ref="CG2028">INDEX($K:$Q,ROW(),MATCH(CG$3,$K$2:$Q$2,0))/12</f>
        <v>-1333.3333333333333</v>
      </c>
      <c r="CH2028" s="80" cm="1">
        <f t="array" ref="CH2028">INDEX($K:$Q,ROW(),MATCH(CH$3,$K$2:$Q$2,0))/12</f>
        <v>-1333.3333333333333</v>
      </c>
      <c r="CI2028" s="80" cm="1">
        <f t="array" ref="CI2028">INDEX($K:$Q,ROW(),MATCH(CI$3,$K$2:$Q$2,0))/12</f>
        <v>-1333.3333333333333</v>
      </c>
      <c r="CJ2028" s="80" cm="1">
        <f t="array" ref="CJ2028">INDEX($K:$Q,ROW(),MATCH(CJ$3,$K$2:$Q$2,0))/12</f>
        <v>-1333.3333333333333</v>
      </c>
      <c r="CK2028" s="80" cm="1">
        <f t="array" ref="CK2028">INDEX($K:$Q,ROW(),MATCH(CK$3,$K$2:$Q$2,0))/12</f>
        <v>-1333.3333333333333</v>
      </c>
      <c r="CL2028" s="80" cm="1">
        <f t="array" ref="CL2028">INDEX($K:$Q,ROW(),MATCH(CL$3,$K$2:$Q$2,0))/12</f>
        <v>-1333.3333333333333</v>
      </c>
      <c r="CN2028" s="74"/>
      <c r="CO2028" s="80" t="e" cm="1">
        <f t="array" ref="CO2028">INDEX($K:$Q,ROW(),MATCH(CO$3,$K$2:$Q$2,0))/CO$5</f>
        <v>#N/A</v>
      </c>
      <c r="CP2028" s="80" t="e" cm="1">
        <f t="array" ref="CP2028">INDEX($K:$Q,ROW(),MATCH(CP$3,$K$2:$Q$2,0))/CP$5</f>
        <v>#N/A</v>
      </c>
      <c r="CQ2028" s="80" t="e" cm="1">
        <f t="array" ref="CQ2028">INDEX($K:$Q,ROW(),MATCH(CQ$3,$K$2:$Q$2,0))/CQ$5</f>
        <v>#N/A</v>
      </c>
      <c r="CR2028" s="80" t="e" cm="1">
        <f t="array" ref="CR2028">INDEX($K:$Q,ROW(),MATCH(CR$3,$K$2:$Q$2,0))/CR$5</f>
        <v>#N/A</v>
      </c>
      <c r="CS2028" s="80" t="e" cm="1">
        <f t="array" ref="CS2028">INDEX($K:$Q,ROW(),MATCH(CS$3,$K$2:$Q$2,0))/CS$5</f>
        <v>#N/A</v>
      </c>
      <c r="CT2028" s="80" t="e" cm="1">
        <f t="array" ref="CT2028">INDEX($K:$Q,ROW(),MATCH(CT$3,$K$2:$Q$2,0))/CT$5</f>
        <v>#N/A</v>
      </c>
      <c r="CU2028" s="80" t="e" cm="1">
        <f t="array" ref="CU2028">INDEX($K:$Q,ROW(),MATCH(CU$3,$K$2:$Q$2,0))/CU$5</f>
        <v>#N/A</v>
      </c>
      <c r="CV2028" s="80" t="e" cm="1">
        <f t="array" ref="CV2028">INDEX($K:$Q,ROW(),MATCH(CV$3,$K$2:$Q$2,0))/CV$5</f>
        <v>#N/A</v>
      </c>
      <c r="CW2028" s="80" t="e" cm="1">
        <f t="array" ref="CW2028">INDEX($K:$Q,ROW(),MATCH(CW$3,$K$2:$Q$2,0))/CW$5</f>
        <v>#N/A</v>
      </c>
      <c r="CX2028" s="80" t="e" cm="1">
        <f t="array" ref="CX2028">INDEX($K:$Q,ROW(),MATCH(CX$3,$K$2:$Q$2,0))/CX$5</f>
        <v>#N/A</v>
      </c>
      <c r="CY2028" s="80" t="e" cm="1">
        <f t="array" ref="CY2028">INDEX($K:$Q,ROW(),MATCH(CY$3,$K$2:$Q$2,0))/CL$5</f>
        <v>#N/A</v>
      </c>
      <c r="CZ2028" s="80" t="e" cm="1">
        <f t="array" ref="CZ2028">INDEX($K:$Q,ROW(),MATCH(CZ$3,$K$2:$Q$2,0))/CZ$5</f>
        <v>#N/A</v>
      </c>
      <c r="DA2028" s="80" t="e" cm="1">
        <f t="array" ref="DA2028">INDEX($K:$Q,ROW(),MATCH(DA$3,$K$2:$Q$2,0))/DA$5</f>
        <v>#N/A</v>
      </c>
      <c r="DB2028" s="80" t="e" cm="1">
        <f t="array" ref="DB2028">INDEX($K:$Q,ROW(),MATCH(DB$3,$K$2:$Q$2,0))/DB$5</f>
        <v>#N/A</v>
      </c>
      <c r="DC2028" s="80" t="e" cm="1">
        <f t="array" ref="DC2028">INDEX($K:$Q,ROW(),MATCH(DC$3,$K$2:$Q$2,0))/DC$5</f>
        <v>#N/A</v>
      </c>
      <c r="DD2028" s="80" t="e" cm="1">
        <f t="array" ref="DD2028">INDEX($K:$Q,ROW(),MATCH(DD$3,$K$2:$Q$2,0))/DD$5</f>
        <v>#N/A</v>
      </c>
      <c r="DE2028" s="80" t="e" cm="1">
        <f t="array" ref="DE2028">INDEX($K:$Q,ROW(),MATCH(DE$3,$K$2:$Q$2,0))/DE$5</f>
        <v>#N/A</v>
      </c>
      <c r="DF2028" s="80" t="e" cm="1">
        <f t="array" ref="DF2028">INDEX($K:$Q,ROW(),MATCH(DF$3,$K$2:$Q$2,0))/DF$5</f>
        <v>#N/A</v>
      </c>
      <c r="DG2028" s="80" t="e" cm="1">
        <f t="array" ref="DG2028">INDEX($K:$Q,ROW(),MATCH(DG$3,$K$2:$Q$2,0))/DG$5</f>
        <v>#N/A</v>
      </c>
      <c r="DH2028" s="80" t="e" cm="1">
        <f t="array" ref="DH2028">INDEX($K:$Q,ROW(),MATCH(DH$3,$K$2:$Q$2,0))/DH$5</f>
        <v>#N/A</v>
      </c>
      <c r="DI2028" s="80" t="e" cm="1">
        <f t="array" ref="DI2028">INDEX($K:$Q,ROW(),MATCH(DI$3,$K$2:$Q$2,0))/DI$5</f>
        <v>#N/A</v>
      </c>
      <c r="DJ2028" s="80" t="e" cm="1">
        <f t="array" ref="DJ2028">INDEX($K:$Q,ROW(),MATCH(DJ$3,$K$2:$Q$2,0))/DJ$5</f>
        <v>#N/A</v>
      </c>
      <c r="DK2028" s="80" t="e" cm="1">
        <f t="array" ref="DK2028">INDEX($K:$Q,ROW(),MATCH(DK$3,$K$2:$Q$2,0))/DK$5</f>
        <v>#N/A</v>
      </c>
      <c r="DL2028" s="80" t="e" cm="1">
        <f t="array" ref="DL2028">INDEX($K:$Q,ROW(),MATCH(DL$3,$K$2:$Q$2,0))/DL$5</f>
        <v>#N/A</v>
      </c>
    </row>
    <row r="2029" spans="1:116" x14ac:dyDescent="0.4">
      <c r="D2029" t="s">
        <v>564</v>
      </c>
      <c r="E2029" s="8" t="str">
        <f t="shared" si="3497"/>
        <v>2029 FAPPELIST-F</v>
      </c>
      <c r="G2029" s="141" t="s">
        <v>567</v>
      </c>
      <c r="K2029" s="23">
        <v>-32000</v>
      </c>
      <c r="L2029" s="23">
        <v>-32000</v>
      </c>
      <c r="M2029" s="23">
        <v>-32000</v>
      </c>
      <c r="N2029" s="23">
        <v>-32000</v>
      </c>
      <c r="O2029" s="23">
        <v>-32000</v>
      </c>
      <c r="P2029" s="23">
        <v>-32000</v>
      </c>
      <c r="S2029" s="80" cm="1">
        <f t="array" ref="S2029">INDEX($K:$Q,ROW(),MATCH(S$3,$K$2:$Q$2,0))/12</f>
        <v>-2666.6666666666665</v>
      </c>
      <c r="T2029" s="80" cm="1">
        <f t="array" ref="T2029">INDEX($K:$Q,ROW(),MATCH(T$3,$K$2:$Q$2,0))/12</f>
        <v>-2666.6666666666665</v>
      </c>
      <c r="U2029" s="80" cm="1">
        <f t="array" ref="U2029">INDEX($K:$Q,ROW(),MATCH(U$3,$K$2:$Q$2,0))/12</f>
        <v>-2666.6666666666665</v>
      </c>
      <c r="V2029" s="80" cm="1">
        <f t="array" ref="V2029">INDEX($K:$Q,ROW(),MATCH(V$3,$K$2:$Q$2,0))/12</f>
        <v>-2666.6666666666665</v>
      </c>
      <c r="W2029" s="80" cm="1">
        <f t="array" ref="W2029">INDEX($K:$Q,ROW(),MATCH(W$3,$K$2:$Q$2,0))/12</f>
        <v>-2666.6666666666665</v>
      </c>
      <c r="X2029" s="80" cm="1">
        <f t="array" ref="X2029">INDEX($K:$Q,ROW(),MATCH(X$3,$K$2:$Q$2,0))/12</f>
        <v>-2666.6666666666665</v>
      </c>
      <c r="Y2029" s="80" cm="1">
        <f t="array" ref="Y2029">INDEX($K:$Q,ROW(),MATCH(Y$3,$K$2:$Q$2,0))/12</f>
        <v>-2666.6666666666665</v>
      </c>
      <c r="Z2029" s="80" cm="1">
        <f t="array" ref="Z2029">INDEX($K:$Q,ROW(),MATCH(Z$3,$K$2:$Q$2,0))/12</f>
        <v>-2666.6666666666665</v>
      </c>
      <c r="AA2029" s="80" cm="1">
        <f t="array" ref="AA2029">INDEX($K:$Q,ROW(),MATCH(AA$3,$K$2:$Q$2,0))/12</f>
        <v>-2666.6666666666665</v>
      </c>
      <c r="AB2029" s="80" cm="1">
        <f t="array" ref="AB2029">INDEX($K:$Q,ROW(),MATCH(AB$3,$K$2:$Q$2,0))/12</f>
        <v>-2666.6666666666665</v>
      </c>
      <c r="AC2029" s="80" cm="1">
        <f t="array" ref="AC2029">INDEX($K:$Q,ROW(),MATCH(AC$3,$K$2:$Q$2,0))/12</f>
        <v>-2666.6666666666665</v>
      </c>
      <c r="AD2029" s="80" cm="1">
        <f t="array" ref="AD2029">INDEX($K:$Q,ROW(),MATCH(AD$3,$K$2:$Q$2,0))/12</f>
        <v>-2666.6666666666665</v>
      </c>
      <c r="AE2029" s="80" cm="1">
        <f t="array" ref="AE2029">INDEX($K:$Q,ROW(),MATCH(AE$3,$K$2:$Q$2,0))/12</f>
        <v>-2666.6666666666665</v>
      </c>
      <c r="AF2029" s="80" cm="1">
        <f t="array" ref="AF2029">INDEX($K:$Q,ROW(),MATCH(AF$3,$K$2:$Q$2,0))/12</f>
        <v>-2666.6666666666665</v>
      </c>
      <c r="AG2029" s="80" cm="1">
        <f t="array" ref="AG2029">INDEX($K:$Q,ROW(),MATCH(AG$3,$K$2:$Q$2,0))/12</f>
        <v>-2666.6666666666665</v>
      </c>
      <c r="AH2029" s="80" cm="1">
        <f t="array" ref="AH2029">INDEX($K:$Q,ROW(),MATCH(AH$3,$K$2:$Q$2,0))/12</f>
        <v>-2666.6666666666665</v>
      </c>
      <c r="AI2029" s="80" cm="1">
        <f t="array" ref="AI2029">INDEX($K:$Q,ROW(),MATCH(AI$3,$K$2:$Q$2,0))/12</f>
        <v>-2666.6666666666665</v>
      </c>
      <c r="AJ2029" s="80" cm="1">
        <f t="array" ref="AJ2029">INDEX($K:$Q,ROW(),MATCH(AJ$3,$K$2:$Q$2,0))/12</f>
        <v>-2666.6666666666665</v>
      </c>
      <c r="AK2029" s="80" cm="1">
        <f t="array" ref="AK2029">INDEX($K:$Q,ROW(),MATCH(AK$3,$K$2:$Q$2,0))/12</f>
        <v>-2666.6666666666665</v>
      </c>
      <c r="AL2029" s="80" cm="1">
        <f t="array" ref="AL2029">INDEX($K:$Q,ROW(),MATCH(AL$3,$K$2:$Q$2,0))/12</f>
        <v>-2666.6666666666665</v>
      </c>
      <c r="AM2029" s="80" cm="1">
        <f t="array" ref="AM2029">INDEX($K:$Q,ROW(),MATCH(AM$3,$K$2:$Q$2,0))/12</f>
        <v>-2666.6666666666665</v>
      </c>
      <c r="AN2029" s="80" cm="1">
        <f t="array" ref="AN2029">INDEX($K:$Q,ROW(),MATCH(AN$3,$K$2:$Q$2,0))/12</f>
        <v>-2666.6666666666665</v>
      </c>
      <c r="AO2029" s="80" cm="1">
        <f t="array" ref="AO2029">INDEX($K:$Q,ROW(),MATCH(AO$3,$K$2:$Q$2,0))/12</f>
        <v>-2666.6666666666665</v>
      </c>
      <c r="AP2029" s="80" cm="1">
        <f t="array" ref="AP2029">INDEX($K:$Q,ROW(),MATCH(AP$3,$K$2:$Q$2,0))/12</f>
        <v>-2666.6666666666665</v>
      </c>
      <c r="AQ2029" s="80" cm="1">
        <f t="array" ref="AQ2029">INDEX($K:$Q,ROW(),MATCH(AQ$3,$K$2:$Q$2,0))/12</f>
        <v>-2666.6666666666665</v>
      </c>
      <c r="AR2029" s="80" cm="1">
        <f t="array" ref="AR2029">INDEX($K:$Q,ROW(),MATCH(AR$3,$K$2:$Q$2,0))/12</f>
        <v>-2666.6666666666665</v>
      </c>
      <c r="AS2029" s="80" cm="1">
        <f t="array" ref="AS2029">INDEX($K:$Q,ROW(),MATCH(AS$3,$K$2:$Q$2,0))/12</f>
        <v>-2666.6666666666665</v>
      </c>
      <c r="AT2029" s="80" cm="1">
        <f t="array" ref="AT2029">INDEX($K:$Q,ROW(),MATCH(AT$3,$K$2:$Q$2,0))/12</f>
        <v>-2666.6666666666665</v>
      </c>
      <c r="AU2029" s="80" cm="1">
        <f t="array" ref="AU2029">INDEX($K:$Q,ROW(),MATCH(AU$3,$K$2:$Q$2,0))/12</f>
        <v>-2666.6666666666665</v>
      </c>
      <c r="AV2029" s="80" cm="1">
        <f t="array" ref="AV2029">INDEX($K:$Q,ROW(),MATCH(AV$3,$K$2:$Q$2,0))/12</f>
        <v>-2666.6666666666665</v>
      </c>
      <c r="AW2029" s="80" cm="1">
        <f t="array" ref="AW2029">INDEX($K:$Q,ROW(),MATCH(AW$3,$K$2:$Q$2,0))/12</f>
        <v>-2666.6666666666665</v>
      </c>
      <c r="AX2029" s="80" cm="1">
        <f t="array" ref="AX2029">INDEX($K:$Q,ROW(),MATCH(AX$3,$K$2:$Q$2,0))/12</f>
        <v>-2666.6666666666665</v>
      </c>
      <c r="AY2029" s="80" cm="1">
        <f t="array" ref="AY2029">INDEX($K:$Q,ROW(),MATCH(AY$3,$K$2:$Q$2,0))/12</f>
        <v>-2666.6666666666665</v>
      </c>
      <c r="AZ2029" s="80" cm="1">
        <f t="array" ref="AZ2029">INDEX($K:$Q,ROW(),MATCH(AZ$3,$K$2:$Q$2,0))/12</f>
        <v>-2666.6666666666665</v>
      </c>
      <c r="BA2029" s="80" cm="1">
        <f t="array" ref="BA2029">INDEX($K:$Q,ROW(),MATCH(BA$3,$K$2:$Q$2,0))/12</f>
        <v>-2666.6666666666665</v>
      </c>
      <c r="BB2029" s="80" cm="1">
        <f t="array" ref="BB2029">INDEX($K:$Q,ROW(),MATCH(BB$3,$K$2:$Q$2,0))/12</f>
        <v>-2666.6666666666665</v>
      </c>
      <c r="BC2029" s="80" cm="1">
        <f t="array" ref="BC2029">INDEX($K:$Q,ROW(),MATCH(BC$3,$K$2:$Q$2,0))/12</f>
        <v>-2666.6666666666665</v>
      </c>
      <c r="BD2029" s="80" cm="1">
        <f t="array" ref="BD2029">INDEX($K:$Q,ROW(),MATCH(BD$3,$K$2:$Q$2,0))/12</f>
        <v>-2666.6666666666665</v>
      </c>
      <c r="BE2029" s="80" cm="1">
        <f t="array" ref="BE2029">INDEX($K:$Q,ROW(),MATCH(BE$3,$K$2:$Q$2,0))/12</f>
        <v>-2666.6666666666665</v>
      </c>
      <c r="BF2029" s="80" cm="1">
        <f t="array" ref="BF2029">INDEX($K:$Q,ROW(),MATCH(BF$3,$K$2:$Q$2,0))/12</f>
        <v>-2666.6666666666665</v>
      </c>
      <c r="BG2029" s="80" cm="1">
        <f t="array" ref="BG2029">INDEX($K:$Q,ROW(),MATCH(BG$3,$K$2:$Q$2,0))/12</f>
        <v>-2666.6666666666665</v>
      </c>
      <c r="BH2029" s="80" cm="1">
        <f t="array" ref="BH2029">INDEX($K:$Q,ROW(),MATCH(BH$3,$K$2:$Q$2,0))/12</f>
        <v>-2666.6666666666665</v>
      </c>
      <c r="BI2029" s="80" cm="1">
        <f t="array" ref="BI2029">INDEX($K:$Q,ROW(),MATCH(BI$3,$K$2:$Q$2,0))/12</f>
        <v>-2666.6666666666665</v>
      </c>
      <c r="BJ2029" s="80" cm="1">
        <f t="array" ref="BJ2029">INDEX($K:$Q,ROW(),MATCH(BJ$3,$K$2:$Q$2,0))/12</f>
        <v>-2666.6666666666665</v>
      </c>
      <c r="BK2029" s="80" cm="1">
        <f t="array" ref="BK2029">INDEX($K:$Q,ROW(),MATCH(BK$3,$K$2:$Q$2,0))/12</f>
        <v>-2666.6666666666665</v>
      </c>
      <c r="BL2029" s="80" cm="1">
        <f t="array" ref="BL2029">INDEX($K:$Q,ROW(),MATCH(BL$3,$K$2:$Q$2,0))/12</f>
        <v>-2666.6666666666665</v>
      </c>
      <c r="BM2029" s="80" cm="1">
        <f t="array" ref="BM2029">INDEX($K:$Q,ROW(),MATCH(BM$3,$K$2:$Q$2,0))/12</f>
        <v>-2666.6666666666665</v>
      </c>
      <c r="BN2029" s="80" cm="1">
        <f t="array" ref="BN2029">INDEX($K:$Q,ROW(),MATCH(BN$3,$K$2:$Q$2,0))/12</f>
        <v>-2666.6666666666665</v>
      </c>
      <c r="BO2029" s="80" cm="1">
        <f t="array" ref="BO2029">INDEX($K:$Q,ROW(),MATCH(BO$3,$K$2:$Q$2,0))/12</f>
        <v>-2666.6666666666665</v>
      </c>
      <c r="BP2029" s="80" cm="1">
        <f t="array" ref="BP2029">INDEX($K:$Q,ROW(),MATCH(BP$3,$K$2:$Q$2,0))/12</f>
        <v>-2666.6666666666665</v>
      </c>
      <c r="BQ2029" s="80" cm="1">
        <f t="array" ref="BQ2029">INDEX($K:$Q,ROW(),MATCH(BQ$3,$K$2:$Q$2,0))/12</f>
        <v>-2666.6666666666665</v>
      </c>
      <c r="BR2029" s="80" cm="1">
        <f t="array" ref="BR2029">INDEX($K:$Q,ROW(),MATCH(BR$3,$K$2:$Q$2,0))/12</f>
        <v>-2666.6666666666665</v>
      </c>
      <c r="BS2029" s="80" cm="1">
        <f t="array" ref="BS2029">INDEX($K:$Q,ROW(),MATCH(BS$3,$K$2:$Q$2,0))/12</f>
        <v>-2666.6666666666665</v>
      </c>
      <c r="BT2029" s="80" cm="1">
        <f t="array" ref="BT2029">INDEX($K:$Q,ROW(),MATCH(BT$3,$K$2:$Q$2,0))/12</f>
        <v>-2666.6666666666665</v>
      </c>
      <c r="BU2029" s="80" cm="1">
        <f t="array" ref="BU2029">INDEX($K:$Q,ROW(),MATCH(BU$3,$K$2:$Q$2,0))/12</f>
        <v>-2666.6666666666665</v>
      </c>
      <c r="BV2029" s="80" cm="1">
        <f t="array" ref="BV2029">INDEX($K:$Q,ROW(),MATCH(BV$3,$K$2:$Q$2,0))/12</f>
        <v>-2666.6666666666665</v>
      </c>
      <c r="BW2029" s="80" cm="1">
        <f t="array" ref="BW2029">INDEX($K:$Q,ROW(),MATCH(BW$3,$K$2:$Q$2,0))/12</f>
        <v>-2666.6666666666665</v>
      </c>
      <c r="BX2029" s="80" cm="1">
        <f t="array" ref="BX2029">INDEX($K:$Q,ROW(),MATCH(BX$3,$K$2:$Q$2,0))/12</f>
        <v>-2666.6666666666665</v>
      </c>
      <c r="BY2029" s="80" cm="1">
        <f t="array" ref="BY2029">INDEX($K:$Q,ROW(),MATCH(BY$3,$K$2:$Q$2,0))/12</f>
        <v>-2666.6666666666665</v>
      </c>
      <c r="BZ2029" s="80" cm="1">
        <f t="array" ref="BZ2029">INDEX($K:$Q,ROW(),MATCH(BZ$3,$K$2:$Q$2,0))/12</f>
        <v>-2666.6666666666665</v>
      </c>
      <c r="CA2029" s="80" cm="1">
        <f t="array" ref="CA2029">INDEX($K:$Q,ROW(),MATCH(CA$3,$K$2:$Q$2,0))/12</f>
        <v>-2666.6666666666665</v>
      </c>
      <c r="CB2029" s="80" cm="1">
        <f t="array" ref="CB2029">INDEX($K:$Q,ROW(),MATCH(CB$3,$K$2:$Q$2,0))/12</f>
        <v>-2666.6666666666665</v>
      </c>
      <c r="CC2029" s="80" cm="1">
        <f t="array" ref="CC2029">INDEX($K:$Q,ROW(),MATCH(CC$3,$K$2:$Q$2,0))/12</f>
        <v>-2666.6666666666665</v>
      </c>
      <c r="CD2029" s="80" cm="1">
        <f t="array" ref="CD2029">INDEX($K:$Q,ROW(),MATCH(CD$3,$K$2:$Q$2,0))/12</f>
        <v>-2666.6666666666665</v>
      </c>
      <c r="CE2029" s="80" cm="1">
        <f t="array" ref="CE2029">INDEX($K:$Q,ROW(),MATCH(CE$3,$K$2:$Q$2,0))/12</f>
        <v>-2666.6666666666665</v>
      </c>
      <c r="CF2029" s="80" cm="1">
        <f t="array" ref="CF2029">INDEX($K:$Q,ROW(),MATCH(CF$3,$K$2:$Q$2,0))/12</f>
        <v>-2666.6666666666665</v>
      </c>
      <c r="CG2029" s="80" cm="1">
        <f t="array" ref="CG2029">INDEX($K:$Q,ROW(),MATCH(CG$3,$K$2:$Q$2,0))/12</f>
        <v>-2666.6666666666665</v>
      </c>
      <c r="CH2029" s="80" cm="1">
        <f t="array" ref="CH2029">INDEX($K:$Q,ROW(),MATCH(CH$3,$K$2:$Q$2,0))/12</f>
        <v>-2666.6666666666665</v>
      </c>
      <c r="CI2029" s="80" cm="1">
        <f t="array" ref="CI2029">INDEX($K:$Q,ROW(),MATCH(CI$3,$K$2:$Q$2,0))/12</f>
        <v>-2666.6666666666665</v>
      </c>
      <c r="CJ2029" s="80" cm="1">
        <f t="array" ref="CJ2029">INDEX($K:$Q,ROW(),MATCH(CJ$3,$K$2:$Q$2,0))/12</f>
        <v>-2666.6666666666665</v>
      </c>
      <c r="CK2029" s="80" cm="1">
        <f t="array" ref="CK2029">INDEX($K:$Q,ROW(),MATCH(CK$3,$K$2:$Q$2,0))/12</f>
        <v>-2666.6666666666665</v>
      </c>
      <c r="CL2029" s="80" cm="1">
        <f t="array" ref="CL2029">INDEX($K:$Q,ROW(),MATCH(CL$3,$K$2:$Q$2,0))/12</f>
        <v>-2666.6666666666665</v>
      </c>
      <c r="CN2029" s="74"/>
      <c r="CO2029" s="80" t="e" cm="1">
        <f t="array" ref="CO2029">INDEX($K:$Q,ROW(),MATCH(CO$3,$K$2:$Q$2,0))/CO$5</f>
        <v>#N/A</v>
      </c>
      <c r="CP2029" s="80" t="e" cm="1">
        <f t="array" ref="CP2029">INDEX($K:$Q,ROW(),MATCH(CP$3,$K$2:$Q$2,0))/CP$5</f>
        <v>#N/A</v>
      </c>
      <c r="CQ2029" s="80" t="e" cm="1">
        <f t="array" ref="CQ2029">INDEX($K:$Q,ROW(),MATCH(CQ$3,$K$2:$Q$2,0))/CQ$5</f>
        <v>#N/A</v>
      </c>
      <c r="CR2029" s="80" t="e" cm="1">
        <f t="array" ref="CR2029">INDEX($K:$Q,ROW(),MATCH(CR$3,$K$2:$Q$2,0))/CR$5</f>
        <v>#N/A</v>
      </c>
      <c r="CS2029" s="80" t="e" cm="1">
        <f t="array" ref="CS2029">INDEX($K:$Q,ROW(),MATCH(CS$3,$K$2:$Q$2,0))/CS$5</f>
        <v>#N/A</v>
      </c>
      <c r="CT2029" s="80" t="e" cm="1">
        <f t="array" ref="CT2029">INDEX($K:$Q,ROW(),MATCH(CT$3,$K$2:$Q$2,0))/CT$5</f>
        <v>#N/A</v>
      </c>
      <c r="CU2029" s="80" t="e" cm="1">
        <f t="array" ref="CU2029">INDEX($K:$Q,ROW(),MATCH(CU$3,$K$2:$Q$2,0))/CU$5</f>
        <v>#N/A</v>
      </c>
      <c r="CV2029" s="80" t="e" cm="1">
        <f t="array" ref="CV2029">INDEX($K:$Q,ROW(),MATCH(CV$3,$K$2:$Q$2,0))/CV$5</f>
        <v>#N/A</v>
      </c>
      <c r="CW2029" s="80" t="e" cm="1">
        <f t="array" ref="CW2029">INDEX($K:$Q,ROW(),MATCH(CW$3,$K$2:$Q$2,0))/CW$5</f>
        <v>#N/A</v>
      </c>
      <c r="CX2029" s="80" t="e" cm="1">
        <f t="array" ref="CX2029">INDEX($K:$Q,ROW(),MATCH(CX$3,$K$2:$Q$2,0))/CX$5</f>
        <v>#N/A</v>
      </c>
      <c r="CY2029" s="80" t="e" cm="1">
        <f t="array" ref="CY2029">INDEX($K:$Q,ROW(),MATCH(CY$3,$K$2:$Q$2,0))/CL$5</f>
        <v>#N/A</v>
      </c>
      <c r="CZ2029" s="80" t="e" cm="1">
        <f t="array" ref="CZ2029">INDEX($K:$Q,ROW(),MATCH(CZ$3,$K$2:$Q$2,0))/CZ$5</f>
        <v>#N/A</v>
      </c>
      <c r="DA2029" s="80" t="e" cm="1">
        <f t="array" ref="DA2029">INDEX($K:$Q,ROW(),MATCH(DA$3,$K$2:$Q$2,0))/DA$5</f>
        <v>#N/A</v>
      </c>
      <c r="DB2029" s="80" t="e" cm="1">
        <f t="array" ref="DB2029">INDEX($K:$Q,ROW(),MATCH(DB$3,$K$2:$Q$2,0))/DB$5</f>
        <v>#N/A</v>
      </c>
      <c r="DC2029" s="80" t="e" cm="1">
        <f t="array" ref="DC2029">INDEX($K:$Q,ROW(),MATCH(DC$3,$K$2:$Q$2,0))/DC$5</f>
        <v>#N/A</v>
      </c>
      <c r="DD2029" s="80" t="e" cm="1">
        <f t="array" ref="DD2029">INDEX($K:$Q,ROW(),MATCH(DD$3,$K$2:$Q$2,0))/DD$5</f>
        <v>#N/A</v>
      </c>
      <c r="DE2029" s="80" t="e" cm="1">
        <f t="array" ref="DE2029">INDEX($K:$Q,ROW(),MATCH(DE$3,$K$2:$Q$2,0))/DE$5</f>
        <v>#N/A</v>
      </c>
      <c r="DF2029" s="80" t="e" cm="1">
        <f t="array" ref="DF2029">INDEX($K:$Q,ROW(),MATCH(DF$3,$K$2:$Q$2,0))/DF$5</f>
        <v>#N/A</v>
      </c>
      <c r="DG2029" s="80" t="e" cm="1">
        <f t="array" ref="DG2029">INDEX($K:$Q,ROW(),MATCH(DG$3,$K$2:$Q$2,0))/DG$5</f>
        <v>#N/A</v>
      </c>
      <c r="DH2029" s="80" t="e" cm="1">
        <f t="array" ref="DH2029">INDEX($K:$Q,ROW(),MATCH(DH$3,$K$2:$Q$2,0))/DH$5</f>
        <v>#N/A</v>
      </c>
      <c r="DI2029" s="80" t="e" cm="1">
        <f t="array" ref="DI2029">INDEX($K:$Q,ROW(),MATCH(DI$3,$K$2:$Q$2,0))/DI$5</f>
        <v>#N/A</v>
      </c>
      <c r="DJ2029" s="80" t="e" cm="1">
        <f t="array" ref="DJ2029">INDEX($K:$Q,ROW(),MATCH(DJ$3,$K$2:$Q$2,0))/DJ$5</f>
        <v>#N/A</v>
      </c>
      <c r="DK2029" s="80" t="e" cm="1">
        <f t="array" ref="DK2029">INDEX($K:$Q,ROW(),MATCH(DK$3,$K$2:$Q$2,0))/DK$5</f>
        <v>#N/A</v>
      </c>
      <c r="DL2029" s="80" t="e" cm="1">
        <f t="array" ref="DL2029">INDEX($K:$Q,ROW(),MATCH(DL$3,$K$2:$Q$2,0))/DL$5</f>
        <v>#N/A</v>
      </c>
    </row>
    <row r="2030" spans="1:116" x14ac:dyDescent="0.4">
      <c r="D2030" t="s">
        <v>564</v>
      </c>
      <c r="E2030" s="8" t="str">
        <f t="shared" si="3497"/>
        <v>2030 FAPPELIST-F</v>
      </c>
      <c r="G2030" s="141" t="s">
        <v>568</v>
      </c>
      <c r="K2030" s="23">
        <v>-64000</v>
      </c>
      <c r="L2030" s="23">
        <v>-64000</v>
      </c>
      <c r="M2030" s="23">
        <v>-64000</v>
      </c>
      <c r="N2030" s="23">
        <v>-64000</v>
      </c>
      <c r="O2030" s="23">
        <v>-64000</v>
      </c>
      <c r="P2030" s="23">
        <v>-64000</v>
      </c>
      <c r="S2030" s="80" cm="1">
        <f t="array" ref="S2030">INDEX($K:$Q,ROW(),MATCH(S$3,$K$2:$Q$2,0))/12</f>
        <v>-5333.333333333333</v>
      </c>
      <c r="T2030" s="80" cm="1">
        <f t="array" ref="T2030">INDEX($K:$Q,ROW(),MATCH(T$3,$K$2:$Q$2,0))/12</f>
        <v>-5333.333333333333</v>
      </c>
      <c r="U2030" s="80" cm="1">
        <f t="array" ref="U2030">INDEX($K:$Q,ROW(),MATCH(U$3,$K$2:$Q$2,0))/12</f>
        <v>-5333.333333333333</v>
      </c>
      <c r="V2030" s="80" cm="1">
        <f t="array" ref="V2030">INDEX($K:$Q,ROW(),MATCH(V$3,$K$2:$Q$2,0))/12</f>
        <v>-5333.333333333333</v>
      </c>
      <c r="W2030" s="80" cm="1">
        <f t="array" ref="W2030">INDEX($K:$Q,ROW(),MATCH(W$3,$K$2:$Q$2,0))/12</f>
        <v>-5333.333333333333</v>
      </c>
      <c r="X2030" s="80" cm="1">
        <f t="array" ref="X2030">INDEX($K:$Q,ROW(),MATCH(X$3,$K$2:$Q$2,0))/12</f>
        <v>-5333.333333333333</v>
      </c>
      <c r="Y2030" s="80" cm="1">
        <f t="array" ref="Y2030">INDEX($K:$Q,ROW(),MATCH(Y$3,$K$2:$Q$2,0))/12</f>
        <v>-5333.333333333333</v>
      </c>
      <c r="Z2030" s="80" cm="1">
        <f t="array" ref="Z2030">INDEX($K:$Q,ROW(),MATCH(Z$3,$K$2:$Q$2,0))/12</f>
        <v>-5333.333333333333</v>
      </c>
      <c r="AA2030" s="80" cm="1">
        <f t="array" ref="AA2030">INDEX($K:$Q,ROW(),MATCH(AA$3,$K$2:$Q$2,0))/12</f>
        <v>-5333.333333333333</v>
      </c>
      <c r="AB2030" s="80" cm="1">
        <f t="array" ref="AB2030">INDEX($K:$Q,ROW(),MATCH(AB$3,$K$2:$Q$2,0))/12</f>
        <v>-5333.333333333333</v>
      </c>
      <c r="AC2030" s="80" cm="1">
        <f t="array" ref="AC2030">INDEX($K:$Q,ROW(),MATCH(AC$3,$K$2:$Q$2,0))/12</f>
        <v>-5333.333333333333</v>
      </c>
      <c r="AD2030" s="80" cm="1">
        <f t="array" ref="AD2030">INDEX($K:$Q,ROW(),MATCH(AD$3,$K$2:$Q$2,0))/12</f>
        <v>-5333.333333333333</v>
      </c>
      <c r="AE2030" s="80" cm="1">
        <f t="array" ref="AE2030">INDEX($K:$Q,ROW(),MATCH(AE$3,$K$2:$Q$2,0))/12</f>
        <v>-5333.333333333333</v>
      </c>
      <c r="AF2030" s="80" cm="1">
        <f t="array" ref="AF2030">INDEX($K:$Q,ROW(),MATCH(AF$3,$K$2:$Q$2,0))/12</f>
        <v>-5333.333333333333</v>
      </c>
      <c r="AG2030" s="80" cm="1">
        <f t="array" ref="AG2030">INDEX($K:$Q,ROW(),MATCH(AG$3,$K$2:$Q$2,0))/12</f>
        <v>-5333.333333333333</v>
      </c>
      <c r="AH2030" s="80" cm="1">
        <f t="array" ref="AH2030">INDEX($K:$Q,ROW(),MATCH(AH$3,$K$2:$Q$2,0))/12</f>
        <v>-5333.333333333333</v>
      </c>
      <c r="AI2030" s="80" cm="1">
        <f t="array" ref="AI2030">INDEX($K:$Q,ROW(),MATCH(AI$3,$K$2:$Q$2,0))/12</f>
        <v>-5333.333333333333</v>
      </c>
      <c r="AJ2030" s="80" cm="1">
        <f t="array" ref="AJ2030">INDEX($K:$Q,ROW(),MATCH(AJ$3,$K$2:$Q$2,0))/12</f>
        <v>-5333.333333333333</v>
      </c>
      <c r="AK2030" s="80" cm="1">
        <f t="array" ref="AK2030">INDEX($K:$Q,ROW(),MATCH(AK$3,$K$2:$Q$2,0))/12</f>
        <v>-5333.333333333333</v>
      </c>
      <c r="AL2030" s="80" cm="1">
        <f t="array" ref="AL2030">INDEX($K:$Q,ROW(),MATCH(AL$3,$K$2:$Q$2,0))/12</f>
        <v>-5333.333333333333</v>
      </c>
      <c r="AM2030" s="80" cm="1">
        <f t="array" ref="AM2030">INDEX($K:$Q,ROW(),MATCH(AM$3,$K$2:$Q$2,0))/12</f>
        <v>-5333.333333333333</v>
      </c>
      <c r="AN2030" s="80" cm="1">
        <f t="array" ref="AN2030">INDEX($K:$Q,ROW(),MATCH(AN$3,$K$2:$Q$2,0))/12</f>
        <v>-5333.333333333333</v>
      </c>
      <c r="AO2030" s="80" cm="1">
        <f t="array" ref="AO2030">INDEX($K:$Q,ROW(),MATCH(AO$3,$K$2:$Q$2,0))/12</f>
        <v>-5333.333333333333</v>
      </c>
      <c r="AP2030" s="80" cm="1">
        <f t="array" ref="AP2030">INDEX($K:$Q,ROW(),MATCH(AP$3,$K$2:$Q$2,0))/12</f>
        <v>-5333.333333333333</v>
      </c>
      <c r="AQ2030" s="80" cm="1">
        <f t="array" ref="AQ2030">INDEX($K:$Q,ROW(),MATCH(AQ$3,$K$2:$Q$2,0))/12</f>
        <v>-5333.333333333333</v>
      </c>
      <c r="AR2030" s="80" cm="1">
        <f t="array" ref="AR2030">INDEX($K:$Q,ROW(),MATCH(AR$3,$K$2:$Q$2,0))/12</f>
        <v>-5333.333333333333</v>
      </c>
      <c r="AS2030" s="80" cm="1">
        <f t="array" ref="AS2030">INDEX($K:$Q,ROW(),MATCH(AS$3,$K$2:$Q$2,0))/12</f>
        <v>-5333.333333333333</v>
      </c>
      <c r="AT2030" s="80" cm="1">
        <f t="array" ref="AT2030">INDEX($K:$Q,ROW(),MATCH(AT$3,$K$2:$Q$2,0))/12</f>
        <v>-5333.333333333333</v>
      </c>
      <c r="AU2030" s="80" cm="1">
        <f t="array" ref="AU2030">INDEX($K:$Q,ROW(),MATCH(AU$3,$K$2:$Q$2,0))/12</f>
        <v>-5333.333333333333</v>
      </c>
      <c r="AV2030" s="80" cm="1">
        <f t="array" ref="AV2030">INDEX($K:$Q,ROW(),MATCH(AV$3,$K$2:$Q$2,0))/12</f>
        <v>-5333.333333333333</v>
      </c>
      <c r="AW2030" s="80" cm="1">
        <f t="array" ref="AW2030">INDEX($K:$Q,ROW(),MATCH(AW$3,$K$2:$Q$2,0))/12</f>
        <v>-5333.333333333333</v>
      </c>
      <c r="AX2030" s="80" cm="1">
        <f t="array" ref="AX2030">INDEX($K:$Q,ROW(),MATCH(AX$3,$K$2:$Q$2,0))/12</f>
        <v>-5333.333333333333</v>
      </c>
      <c r="AY2030" s="80" cm="1">
        <f t="array" ref="AY2030">INDEX($K:$Q,ROW(),MATCH(AY$3,$K$2:$Q$2,0))/12</f>
        <v>-5333.333333333333</v>
      </c>
      <c r="AZ2030" s="80" cm="1">
        <f t="array" ref="AZ2030">INDEX($K:$Q,ROW(),MATCH(AZ$3,$K$2:$Q$2,0))/12</f>
        <v>-5333.333333333333</v>
      </c>
      <c r="BA2030" s="80" cm="1">
        <f t="array" ref="BA2030">INDEX($K:$Q,ROW(),MATCH(BA$3,$K$2:$Q$2,0))/12</f>
        <v>-5333.333333333333</v>
      </c>
      <c r="BB2030" s="80" cm="1">
        <f t="array" ref="BB2030">INDEX($K:$Q,ROW(),MATCH(BB$3,$K$2:$Q$2,0))/12</f>
        <v>-5333.333333333333</v>
      </c>
      <c r="BC2030" s="80" cm="1">
        <f t="array" ref="BC2030">INDEX($K:$Q,ROW(),MATCH(BC$3,$K$2:$Q$2,0))/12</f>
        <v>-5333.333333333333</v>
      </c>
      <c r="BD2030" s="80" cm="1">
        <f t="array" ref="BD2030">INDEX($K:$Q,ROW(),MATCH(BD$3,$K$2:$Q$2,0))/12</f>
        <v>-5333.333333333333</v>
      </c>
      <c r="BE2030" s="80" cm="1">
        <f t="array" ref="BE2030">INDEX($K:$Q,ROW(),MATCH(BE$3,$K$2:$Q$2,0))/12</f>
        <v>-5333.333333333333</v>
      </c>
      <c r="BF2030" s="80" cm="1">
        <f t="array" ref="BF2030">INDEX($K:$Q,ROW(),MATCH(BF$3,$K$2:$Q$2,0))/12</f>
        <v>-5333.333333333333</v>
      </c>
      <c r="BG2030" s="80" cm="1">
        <f t="array" ref="BG2030">INDEX($K:$Q,ROW(),MATCH(BG$3,$K$2:$Q$2,0))/12</f>
        <v>-5333.333333333333</v>
      </c>
      <c r="BH2030" s="80" cm="1">
        <f t="array" ref="BH2030">INDEX($K:$Q,ROW(),MATCH(BH$3,$K$2:$Q$2,0))/12</f>
        <v>-5333.333333333333</v>
      </c>
      <c r="BI2030" s="80" cm="1">
        <f t="array" ref="BI2030">INDEX($K:$Q,ROW(),MATCH(BI$3,$K$2:$Q$2,0))/12</f>
        <v>-5333.333333333333</v>
      </c>
      <c r="BJ2030" s="80" cm="1">
        <f t="array" ref="BJ2030">INDEX($K:$Q,ROW(),MATCH(BJ$3,$K$2:$Q$2,0))/12</f>
        <v>-5333.333333333333</v>
      </c>
      <c r="BK2030" s="80" cm="1">
        <f t="array" ref="BK2030">INDEX($K:$Q,ROW(),MATCH(BK$3,$K$2:$Q$2,0))/12</f>
        <v>-5333.333333333333</v>
      </c>
      <c r="BL2030" s="80" cm="1">
        <f t="array" ref="BL2030">INDEX($K:$Q,ROW(),MATCH(BL$3,$K$2:$Q$2,0))/12</f>
        <v>-5333.333333333333</v>
      </c>
      <c r="BM2030" s="80" cm="1">
        <f t="array" ref="BM2030">INDEX($K:$Q,ROW(),MATCH(BM$3,$K$2:$Q$2,0))/12</f>
        <v>-5333.333333333333</v>
      </c>
      <c r="BN2030" s="80" cm="1">
        <f t="array" ref="BN2030">INDEX($K:$Q,ROW(),MATCH(BN$3,$K$2:$Q$2,0))/12</f>
        <v>-5333.333333333333</v>
      </c>
      <c r="BO2030" s="80" cm="1">
        <f t="array" ref="BO2030">INDEX($K:$Q,ROW(),MATCH(BO$3,$K$2:$Q$2,0))/12</f>
        <v>-5333.333333333333</v>
      </c>
      <c r="BP2030" s="80" cm="1">
        <f t="array" ref="BP2030">INDEX($K:$Q,ROW(),MATCH(BP$3,$K$2:$Q$2,0))/12</f>
        <v>-5333.333333333333</v>
      </c>
      <c r="BQ2030" s="80" cm="1">
        <f t="array" ref="BQ2030">INDEX($K:$Q,ROW(),MATCH(BQ$3,$K$2:$Q$2,0))/12</f>
        <v>-5333.333333333333</v>
      </c>
      <c r="BR2030" s="80" cm="1">
        <f t="array" ref="BR2030">INDEX($K:$Q,ROW(),MATCH(BR$3,$K$2:$Q$2,0))/12</f>
        <v>-5333.333333333333</v>
      </c>
      <c r="BS2030" s="80" cm="1">
        <f t="array" ref="BS2030">INDEX($K:$Q,ROW(),MATCH(BS$3,$K$2:$Q$2,0))/12</f>
        <v>-5333.333333333333</v>
      </c>
      <c r="BT2030" s="80" cm="1">
        <f t="array" ref="BT2030">INDEX($K:$Q,ROW(),MATCH(BT$3,$K$2:$Q$2,0))/12</f>
        <v>-5333.333333333333</v>
      </c>
      <c r="BU2030" s="80" cm="1">
        <f t="array" ref="BU2030">INDEX($K:$Q,ROW(),MATCH(BU$3,$K$2:$Q$2,0))/12</f>
        <v>-5333.333333333333</v>
      </c>
      <c r="BV2030" s="80" cm="1">
        <f t="array" ref="BV2030">INDEX($K:$Q,ROW(),MATCH(BV$3,$K$2:$Q$2,0))/12</f>
        <v>-5333.333333333333</v>
      </c>
      <c r="BW2030" s="80" cm="1">
        <f t="array" ref="BW2030">INDEX($K:$Q,ROW(),MATCH(BW$3,$K$2:$Q$2,0))/12</f>
        <v>-5333.333333333333</v>
      </c>
      <c r="BX2030" s="80" cm="1">
        <f t="array" ref="BX2030">INDEX($K:$Q,ROW(),MATCH(BX$3,$K$2:$Q$2,0))/12</f>
        <v>-5333.333333333333</v>
      </c>
      <c r="BY2030" s="80" cm="1">
        <f t="array" ref="BY2030">INDEX($K:$Q,ROW(),MATCH(BY$3,$K$2:$Q$2,0))/12</f>
        <v>-5333.333333333333</v>
      </c>
      <c r="BZ2030" s="80" cm="1">
        <f t="array" ref="BZ2030">INDEX($K:$Q,ROW(),MATCH(BZ$3,$K$2:$Q$2,0))/12</f>
        <v>-5333.333333333333</v>
      </c>
      <c r="CA2030" s="80" cm="1">
        <f t="array" ref="CA2030">INDEX($K:$Q,ROW(),MATCH(CA$3,$K$2:$Q$2,0))/12</f>
        <v>-5333.333333333333</v>
      </c>
      <c r="CB2030" s="80" cm="1">
        <f t="array" ref="CB2030">INDEX($K:$Q,ROW(),MATCH(CB$3,$K$2:$Q$2,0))/12</f>
        <v>-5333.333333333333</v>
      </c>
      <c r="CC2030" s="80" cm="1">
        <f t="array" ref="CC2030">INDEX($K:$Q,ROW(),MATCH(CC$3,$K$2:$Q$2,0))/12</f>
        <v>-5333.333333333333</v>
      </c>
      <c r="CD2030" s="80" cm="1">
        <f t="array" ref="CD2030">INDEX($K:$Q,ROW(),MATCH(CD$3,$K$2:$Q$2,0))/12</f>
        <v>-5333.333333333333</v>
      </c>
      <c r="CE2030" s="80" cm="1">
        <f t="array" ref="CE2030">INDEX($K:$Q,ROW(),MATCH(CE$3,$K$2:$Q$2,0))/12</f>
        <v>-5333.333333333333</v>
      </c>
      <c r="CF2030" s="80" cm="1">
        <f t="array" ref="CF2030">INDEX($K:$Q,ROW(),MATCH(CF$3,$K$2:$Q$2,0))/12</f>
        <v>-5333.333333333333</v>
      </c>
      <c r="CG2030" s="80" cm="1">
        <f t="array" ref="CG2030">INDEX($K:$Q,ROW(),MATCH(CG$3,$K$2:$Q$2,0))/12</f>
        <v>-5333.333333333333</v>
      </c>
      <c r="CH2030" s="80" cm="1">
        <f t="array" ref="CH2030">INDEX($K:$Q,ROW(),MATCH(CH$3,$K$2:$Q$2,0))/12</f>
        <v>-5333.333333333333</v>
      </c>
      <c r="CI2030" s="80" cm="1">
        <f t="array" ref="CI2030">INDEX($K:$Q,ROW(),MATCH(CI$3,$K$2:$Q$2,0))/12</f>
        <v>-5333.333333333333</v>
      </c>
      <c r="CJ2030" s="80" cm="1">
        <f t="array" ref="CJ2030">INDEX($K:$Q,ROW(),MATCH(CJ$3,$K$2:$Q$2,0))/12</f>
        <v>-5333.333333333333</v>
      </c>
      <c r="CK2030" s="80" cm="1">
        <f t="array" ref="CK2030">INDEX($K:$Q,ROW(),MATCH(CK$3,$K$2:$Q$2,0))/12</f>
        <v>-5333.333333333333</v>
      </c>
      <c r="CL2030" s="80" cm="1">
        <f t="array" ref="CL2030">INDEX($K:$Q,ROW(),MATCH(CL$3,$K$2:$Q$2,0))/12</f>
        <v>-5333.333333333333</v>
      </c>
      <c r="CN2030" s="74"/>
      <c r="CO2030" s="80" t="e" cm="1">
        <f t="array" ref="CO2030">INDEX($K:$Q,ROW(),MATCH(CO$3,$K$2:$Q$2,0))/CO$5</f>
        <v>#N/A</v>
      </c>
      <c r="CP2030" s="80" t="e" cm="1">
        <f t="array" ref="CP2030">INDEX($K:$Q,ROW(),MATCH(CP$3,$K$2:$Q$2,0))/CP$5</f>
        <v>#N/A</v>
      </c>
      <c r="CQ2030" s="80" t="e" cm="1">
        <f t="array" ref="CQ2030">INDEX($K:$Q,ROW(),MATCH(CQ$3,$K$2:$Q$2,0))/CQ$5</f>
        <v>#N/A</v>
      </c>
      <c r="CR2030" s="80" t="e" cm="1">
        <f t="array" ref="CR2030">INDEX($K:$Q,ROW(),MATCH(CR$3,$K$2:$Q$2,0))/CR$5</f>
        <v>#N/A</v>
      </c>
      <c r="CS2030" s="80" t="e" cm="1">
        <f t="array" ref="CS2030">INDEX($K:$Q,ROW(),MATCH(CS$3,$K$2:$Q$2,0))/CS$5</f>
        <v>#N/A</v>
      </c>
      <c r="CT2030" s="80" t="e" cm="1">
        <f t="array" ref="CT2030">INDEX($K:$Q,ROW(),MATCH(CT$3,$K$2:$Q$2,0))/CT$5</f>
        <v>#N/A</v>
      </c>
      <c r="CU2030" s="80" t="e" cm="1">
        <f t="array" ref="CU2030">INDEX($K:$Q,ROW(),MATCH(CU$3,$K$2:$Q$2,0))/CU$5</f>
        <v>#N/A</v>
      </c>
      <c r="CV2030" s="80" t="e" cm="1">
        <f t="array" ref="CV2030">INDEX($K:$Q,ROW(),MATCH(CV$3,$K$2:$Q$2,0))/CV$5</f>
        <v>#N/A</v>
      </c>
      <c r="CW2030" s="80" t="e" cm="1">
        <f t="array" ref="CW2030">INDEX($K:$Q,ROW(),MATCH(CW$3,$K$2:$Q$2,0))/CW$5</f>
        <v>#N/A</v>
      </c>
      <c r="CX2030" s="80" t="e" cm="1">
        <f t="array" ref="CX2030">INDEX($K:$Q,ROW(),MATCH(CX$3,$K$2:$Q$2,0))/CX$5</f>
        <v>#N/A</v>
      </c>
      <c r="CY2030" s="80" t="e" cm="1">
        <f t="array" ref="CY2030">INDEX($K:$Q,ROW(),MATCH(CY$3,$K$2:$Q$2,0))/CL$5</f>
        <v>#N/A</v>
      </c>
      <c r="CZ2030" s="80" t="e" cm="1">
        <f t="array" ref="CZ2030">INDEX($K:$Q,ROW(),MATCH(CZ$3,$K$2:$Q$2,0))/CZ$5</f>
        <v>#N/A</v>
      </c>
      <c r="DA2030" s="80" t="e" cm="1">
        <f t="array" ref="DA2030">INDEX($K:$Q,ROW(),MATCH(DA$3,$K$2:$Q$2,0))/DA$5</f>
        <v>#N/A</v>
      </c>
      <c r="DB2030" s="80" t="e" cm="1">
        <f t="array" ref="DB2030">INDEX($K:$Q,ROW(),MATCH(DB$3,$K$2:$Q$2,0))/DB$5</f>
        <v>#N/A</v>
      </c>
      <c r="DC2030" s="80" t="e" cm="1">
        <f t="array" ref="DC2030">INDEX($K:$Q,ROW(),MATCH(DC$3,$K$2:$Q$2,0))/DC$5</f>
        <v>#N/A</v>
      </c>
      <c r="DD2030" s="80" t="e" cm="1">
        <f t="array" ref="DD2030">INDEX($K:$Q,ROW(),MATCH(DD$3,$K$2:$Q$2,0))/DD$5</f>
        <v>#N/A</v>
      </c>
      <c r="DE2030" s="80" t="e" cm="1">
        <f t="array" ref="DE2030">INDEX($K:$Q,ROW(),MATCH(DE$3,$K$2:$Q$2,0))/DE$5</f>
        <v>#N/A</v>
      </c>
      <c r="DF2030" s="80" t="e" cm="1">
        <f t="array" ref="DF2030">INDEX($K:$Q,ROW(),MATCH(DF$3,$K$2:$Q$2,0))/DF$5</f>
        <v>#N/A</v>
      </c>
      <c r="DG2030" s="80" t="e" cm="1">
        <f t="array" ref="DG2030">INDEX($K:$Q,ROW(),MATCH(DG$3,$K$2:$Q$2,0))/DG$5</f>
        <v>#N/A</v>
      </c>
      <c r="DH2030" s="80" t="e" cm="1">
        <f t="array" ref="DH2030">INDEX($K:$Q,ROW(),MATCH(DH$3,$K$2:$Q$2,0))/DH$5</f>
        <v>#N/A</v>
      </c>
      <c r="DI2030" s="80" t="e" cm="1">
        <f t="array" ref="DI2030">INDEX($K:$Q,ROW(),MATCH(DI$3,$K$2:$Q$2,0))/DI$5</f>
        <v>#N/A</v>
      </c>
      <c r="DJ2030" s="80" t="e" cm="1">
        <f t="array" ref="DJ2030">INDEX($K:$Q,ROW(),MATCH(DJ$3,$K$2:$Q$2,0))/DJ$5</f>
        <v>#N/A</v>
      </c>
      <c r="DK2030" s="80" t="e" cm="1">
        <f t="array" ref="DK2030">INDEX($K:$Q,ROW(),MATCH(DK$3,$K$2:$Q$2,0))/DK$5</f>
        <v>#N/A</v>
      </c>
      <c r="DL2030" s="80" t="e" cm="1">
        <f t="array" ref="DL2030">INDEX($K:$Q,ROW(),MATCH(DL$3,$K$2:$Q$2,0))/DL$5</f>
        <v>#N/A</v>
      </c>
    </row>
    <row r="2031" spans="1:116" x14ac:dyDescent="0.4">
      <c r="D2031" t="s">
        <v>564</v>
      </c>
      <c r="E2031" s="8" t="str">
        <f t="shared" si="3497"/>
        <v>2031 FAPPELIST-F</v>
      </c>
      <c r="G2031" s="141" t="s">
        <v>569</v>
      </c>
      <c r="K2031" s="23">
        <v>-128000</v>
      </c>
      <c r="L2031" s="23">
        <v>-128000</v>
      </c>
      <c r="M2031" s="23">
        <v>-128000</v>
      </c>
      <c r="N2031" s="23">
        <v>-128000</v>
      </c>
      <c r="O2031" s="23">
        <v>-128000</v>
      </c>
      <c r="P2031" s="23">
        <v>-128000</v>
      </c>
      <c r="S2031" s="80" cm="1">
        <f t="array" ref="S2031">INDEX($K:$Q,ROW(),MATCH(S$3,$K$2:$Q$2,0))/12</f>
        <v>-10666.666666666666</v>
      </c>
      <c r="T2031" s="80" cm="1">
        <f t="array" ref="T2031">INDEX($K:$Q,ROW(),MATCH(T$3,$K$2:$Q$2,0))/12</f>
        <v>-10666.666666666666</v>
      </c>
      <c r="U2031" s="80" cm="1">
        <f t="array" ref="U2031">INDEX($K:$Q,ROW(),MATCH(U$3,$K$2:$Q$2,0))/12</f>
        <v>-10666.666666666666</v>
      </c>
      <c r="V2031" s="80" cm="1">
        <f t="array" ref="V2031">INDEX($K:$Q,ROW(),MATCH(V$3,$K$2:$Q$2,0))/12</f>
        <v>-10666.666666666666</v>
      </c>
      <c r="W2031" s="80" cm="1">
        <f t="array" ref="W2031">INDEX($K:$Q,ROW(),MATCH(W$3,$K$2:$Q$2,0))/12</f>
        <v>-10666.666666666666</v>
      </c>
      <c r="X2031" s="80" cm="1">
        <f t="array" ref="X2031">INDEX($K:$Q,ROW(),MATCH(X$3,$K$2:$Q$2,0))/12</f>
        <v>-10666.666666666666</v>
      </c>
      <c r="Y2031" s="80" cm="1">
        <f t="array" ref="Y2031">INDEX($K:$Q,ROW(),MATCH(Y$3,$K$2:$Q$2,0))/12</f>
        <v>-10666.666666666666</v>
      </c>
      <c r="Z2031" s="80" cm="1">
        <f t="array" ref="Z2031">INDEX($K:$Q,ROW(),MATCH(Z$3,$K$2:$Q$2,0))/12</f>
        <v>-10666.666666666666</v>
      </c>
      <c r="AA2031" s="80" cm="1">
        <f t="array" ref="AA2031">INDEX($K:$Q,ROW(),MATCH(AA$3,$K$2:$Q$2,0))/12</f>
        <v>-10666.666666666666</v>
      </c>
      <c r="AB2031" s="80" cm="1">
        <f t="array" ref="AB2031">INDEX($K:$Q,ROW(),MATCH(AB$3,$K$2:$Q$2,0))/12</f>
        <v>-10666.666666666666</v>
      </c>
      <c r="AC2031" s="80" cm="1">
        <f t="array" ref="AC2031">INDEX($K:$Q,ROW(),MATCH(AC$3,$K$2:$Q$2,0))/12</f>
        <v>-10666.666666666666</v>
      </c>
      <c r="AD2031" s="80" cm="1">
        <f t="array" ref="AD2031">INDEX($K:$Q,ROW(),MATCH(AD$3,$K$2:$Q$2,0))/12</f>
        <v>-10666.666666666666</v>
      </c>
      <c r="AE2031" s="80" cm="1">
        <f t="array" ref="AE2031">INDEX($K:$Q,ROW(),MATCH(AE$3,$K$2:$Q$2,0))/12</f>
        <v>-10666.666666666666</v>
      </c>
      <c r="AF2031" s="80" cm="1">
        <f t="array" ref="AF2031">INDEX($K:$Q,ROW(),MATCH(AF$3,$K$2:$Q$2,0))/12</f>
        <v>-10666.666666666666</v>
      </c>
      <c r="AG2031" s="80" cm="1">
        <f t="array" ref="AG2031">INDEX($K:$Q,ROW(),MATCH(AG$3,$K$2:$Q$2,0))/12</f>
        <v>-10666.666666666666</v>
      </c>
      <c r="AH2031" s="80" cm="1">
        <f t="array" ref="AH2031">INDEX($K:$Q,ROW(),MATCH(AH$3,$K$2:$Q$2,0))/12</f>
        <v>-10666.666666666666</v>
      </c>
      <c r="AI2031" s="80" cm="1">
        <f t="array" ref="AI2031">INDEX($K:$Q,ROW(),MATCH(AI$3,$K$2:$Q$2,0))/12</f>
        <v>-10666.666666666666</v>
      </c>
      <c r="AJ2031" s="80" cm="1">
        <f t="array" ref="AJ2031">INDEX($K:$Q,ROW(),MATCH(AJ$3,$K$2:$Q$2,0))/12</f>
        <v>-10666.666666666666</v>
      </c>
      <c r="AK2031" s="80" cm="1">
        <f t="array" ref="AK2031">INDEX($K:$Q,ROW(),MATCH(AK$3,$K$2:$Q$2,0))/12</f>
        <v>-10666.666666666666</v>
      </c>
      <c r="AL2031" s="80" cm="1">
        <f t="array" ref="AL2031">INDEX($K:$Q,ROW(),MATCH(AL$3,$K$2:$Q$2,0))/12</f>
        <v>-10666.666666666666</v>
      </c>
      <c r="AM2031" s="80" cm="1">
        <f t="array" ref="AM2031">INDEX($K:$Q,ROW(),MATCH(AM$3,$K$2:$Q$2,0))/12</f>
        <v>-10666.666666666666</v>
      </c>
      <c r="AN2031" s="80" cm="1">
        <f t="array" ref="AN2031">INDEX($K:$Q,ROW(),MATCH(AN$3,$K$2:$Q$2,0))/12</f>
        <v>-10666.666666666666</v>
      </c>
      <c r="AO2031" s="80" cm="1">
        <f t="array" ref="AO2031">INDEX($K:$Q,ROW(),MATCH(AO$3,$K$2:$Q$2,0))/12</f>
        <v>-10666.666666666666</v>
      </c>
      <c r="AP2031" s="80" cm="1">
        <f t="array" ref="AP2031">INDEX($K:$Q,ROW(),MATCH(AP$3,$K$2:$Q$2,0))/12</f>
        <v>-10666.666666666666</v>
      </c>
      <c r="AQ2031" s="80" cm="1">
        <f t="array" ref="AQ2031">INDEX($K:$Q,ROW(),MATCH(AQ$3,$K$2:$Q$2,0))/12</f>
        <v>-10666.666666666666</v>
      </c>
      <c r="AR2031" s="80" cm="1">
        <f t="array" ref="AR2031">INDEX($K:$Q,ROW(),MATCH(AR$3,$K$2:$Q$2,0))/12</f>
        <v>-10666.666666666666</v>
      </c>
      <c r="AS2031" s="80" cm="1">
        <f t="array" ref="AS2031">INDEX($K:$Q,ROW(),MATCH(AS$3,$K$2:$Q$2,0))/12</f>
        <v>-10666.666666666666</v>
      </c>
      <c r="AT2031" s="80" cm="1">
        <f t="array" ref="AT2031">INDEX($K:$Q,ROW(),MATCH(AT$3,$K$2:$Q$2,0))/12</f>
        <v>-10666.666666666666</v>
      </c>
      <c r="AU2031" s="80" cm="1">
        <f t="array" ref="AU2031">INDEX($K:$Q,ROW(),MATCH(AU$3,$K$2:$Q$2,0))/12</f>
        <v>-10666.666666666666</v>
      </c>
      <c r="AV2031" s="80" cm="1">
        <f t="array" ref="AV2031">INDEX($K:$Q,ROW(),MATCH(AV$3,$K$2:$Q$2,0))/12</f>
        <v>-10666.666666666666</v>
      </c>
      <c r="AW2031" s="80" cm="1">
        <f t="array" ref="AW2031">INDEX($K:$Q,ROW(),MATCH(AW$3,$K$2:$Q$2,0))/12</f>
        <v>-10666.666666666666</v>
      </c>
      <c r="AX2031" s="80" cm="1">
        <f t="array" ref="AX2031">INDEX($K:$Q,ROW(),MATCH(AX$3,$K$2:$Q$2,0))/12</f>
        <v>-10666.666666666666</v>
      </c>
      <c r="AY2031" s="80" cm="1">
        <f t="array" ref="AY2031">INDEX($K:$Q,ROW(),MATCH(AY$3,$K$2:$Q$2,0))/12</f>
        <v>-10666.666666666666</v>
      </c>
      <c r="AZ2031" s="80" cm="1">
        <f t="array" ref="AZ2031">INDEX($K:$Q,ROW(),MATCH(AZ$3,$K$2:$Q$2,0))/12</f>
        <v>-10666.666666666666</v>
      </c>
      <c r="BA2031" s="80" cm="1">
        <f t="array" ref="BA2031">INDEX($K:$Q,ROW(),MATCH(BA$3,$K$2:$Q$2,0))/12</f>
        <v>-10666.666666666666</v>
      </c>
      <c r="BB2031" s="80" cm="1">
        <f t="array" ref="BB2031">INDEX($K:$Q,ROW(),MATCH(BB$3,$K$2:$Q$2,0))/12</f>
        <v>-10666.666666666666</v>
      </c>
      <c r="BC2031" s="80" cm="1">
        <f t="array" ref="BC2031">INDEX($K:$Q,ROW(),MATCH(BC$3,$K$2:$Q$2,0))/12</f>
        <v>-10666.666666666666</v>
      </c>
      <c r="BD2031" s="80" cm="1">
        <f t="array" ref="BD2031">INDEX($K:$Q,ROW(),MATCH(BD$3,$K$2:$Q$2,0))/12</f>
        <v>-10666.666666666666</v>
      </c>
      <c r="BE2031" s="80" cm="1">
        <f t="array" ref="BE2031">INDEX($K:$Q,ROW(),MATCH(BE$3,$K$2:$Q$2,0))/12</f>
        <v>-10666.666666666666</v>
      </c>
      <c r="BF2031" s="80" cm="1">
        <f t="array" ref="BF2031">INDEX($K:$Q,ROW(),MATCH(BF$3,$K$2:$Q$2,0))/12</f>
        <v>-10666.666666666666</v>
      </c>
      <c r="BG2031" s="80" cm="1">
        <f t="array" ref="BG2031">INDEX($K:$Q,ROW(),MATCH(BG$3,$K$2:$Q$2,0))/12</f>
        <v>-10666.666666666666</v>
      </c>
      <c r="BH2031" s="80" cm="1">
        <f t="array" ref="BH2031">INDEX($K:$Q,ROW(),MATCH(BH$3,$K$2:$Q$2,0))/12</f>
        <v>-10666.666666666666</v>
      </c>
      <c r="BI2031" s="80" cm="1">
        <f t="array" ref="BI2031">INDEX($K:$Q,ROW(),MATCH(BI$3,$K$2:$Q$2,0))/12</f>
        <v>-10666.666666666666</v>
      </c>
      <c r="BJ2031" s="80" cm="1">
        <f t="array" ref="BJ2031">INDEX($K:$Q,ROW(),MATCH(BJ$3,$K$2:$Q$2,0))/12</f>
        <v>-10666.666666666666</v>
      </c>
      <c r="BK2031" s="80" cm="1">
        <f t="array" ref="BK2031">INDEX($K:$Q,ROW(),MATCH(BK$3,$K$2:$Q$2,0))/12</f>
        <v>-10666.666666666666</v>
      </c>
      <c r="BL2031" s="80" cm="1">
        <f t="array" ref="BL2031">INDEX($K:$Q,ROW(),MATCH(BL$3,$K$2:$Q$2,0))/12</f>
        <v>-10666.666666666666</v>
      </c>
      <c r="BM2031" s="80" cm="1">
        <f t="array" ref="BM2031">INDEX($K:$Q,ROW(),MATCH(BM$3,$K$2:$Q$2,0))/12</f>
        <v>-10666.666666666666</v>
      </c>
      <c r="BN2031" s="80" cm="1">
        <f t="array" ref="BN2031">INDEX($K:$Q,ROW(),MATCH(BN$3,$K$2:$Q$2,0))/12</f>
        <v>-10666.666666666666</v>
      </c>
      <c r="BO2031" s="80" cm="1">
        <f t="array" ref="BO2031">INDEX($K:$Q,ROW(),MATCH(BO$3,$K$2:$Q$2,0))/12</f>
        <v>-10666.666666666666</v>
      </c>
      <c r="BP2031" s="80" cm="1">
        <f t="array" ref="BP2031">INDEX($K:$Q,ROW(),MATCH(BP$3,$K$2:$Q$2,0))/12</f>
        <v>-10666.666666666666</v>
      </c>
      <c r="BQ2031" s="80" cm="1">
        <f t="array" ref="BQ2031">INDEX($K:$Q,ROW(),MATCH(BQ$3,$K$2:$Q$2,0))/12</f>
        <v>-10666.666666666666</v>
      </c>
      <c r="BR2031" s="80" cm="1">
        <f t="array" ref="BR2031">INDEX($K:$Q,ROW(),MATCH(BR$3,$K$2:$Q$2,0))/12</f>
        <v>-10666.666666666666</v>
      </c>
      <c r="BS2031" s="80" cm="1">
        <f t="array" ref="BS2031">INDEX($K:$Q,ROW(),MATCH(BS$3,$K$2:$Q$2,0))/12</f>
        <v>-10666.666666666666</v>
      </c>
      <c r="BT2031" s="80" cm="1">
        <f t="array" ref="BT2031">INDEX($K:$Q,ROW(),MATCH(BT$3,$K$2:$Q$2,0))/12</f>
        <v>-10666.666666666666</v>
      </c>
      <c r="BU2031" s="80" cm="1">
        <f t="array" ref="BU2031">INDEX($K:$Q,ROW(),MATCH(BU$3,$K$2:$Q$2,0))/12</f>
        <v>-10666.666666666666</v>
      </c>
      <c r="BV2031" s="80" cm="1">
        <f t="array" ref="BV2031">INDEX($K:$Q,ROW(),MATCH(BV$3,$K$2:$Q$2,0))/12</f>
        <v>-10666.666666666666</v>
      </c>
      <c r="BW2031" s="80" cm="1">
        <f t="array" ref="BW2031">INDEX($K:$Q,ROW(),MATCH(BW$3,$K$2:$Q$2,0))/12</f>
        <v>-10666.666666666666</v>
      </c>
      <c r="BX2031" s="80" cm="1">
        <f t="array" ref="BX2031">INDEX($K:$Q,ROW(),MATCH(BX$3,$K$2:$Q$2,0))/12</f>
        <v>-10666.666666666666</v>
      </c>
      <c r="BY2031" s="80" cm="1">
        <f t="array" ref="BY2031">INDEX($K:$Q,ROW(),MATCH(BY$3,$K$2:$Q$2,0))/12</f>
        <v>-10666.666666666666</v>
      </c>
      <c r="BZ2031" s="80" cm="1">
        <f t="array" ref="BZ2031">INDEX($K:$Q,ROW(),MATCH(BZ$3,$K$2:$Q$2,0))/12</f>
        <v>-10666.666666666666</v>
      </c>
      <c r="CA2031" s="80" cm="1">
        <f t="array" ref="CA2031">INDEX($K:$Q,ROW(),MATCH(CA$3,$K$2:$Q$2,0))/12</f>
        <v>-10666.666666666666</v>
      </c>
      <c r="CB2031" s="80" cm="1">
        <f t="array" ref="CB2031">INDEX($K:$Q,ROW(),MATCH(CB$3,$K$2:$Q$2,0))/12</f>
        <v>-10666.666666666666</v>
      </c>
      <c r="CC2031" s="80" cm="1">
        <f t="array" ref="CC2031">INDEX($K:$Q,ROW(),MATCH(CC$3,$K$2:$Q$2,0))/12</f>
        <v>-10666.666666666666</v>
      </c>
      <c r="CD2031" s="80" cm="1">
        <f t="array" ref="CD2031">INDEX($K:$Q,ROW(),MATCH(CD$3,$K$2:$Q$2,0))/12</f>
        <v>-10666.666666666666</v>
      </c>
      <c r="CE2031" s="80" cm="1">
        <f t="array" ref="CE2031">INDEX($K:$Q,ROW(),MATCH(CE$3,$K$2:$Q$2,0))/12</f>
        <v>-10666.666666666666</v>
      </c>
      <c r="CF2031" s="80" cm="1">
        <f t="array" ref="CF2031">INDEX($K:$Q,ROW(),MATCH(CF$3,$K$2:$Q$2,0))/12</f>
        <v>-10666.666666666666</v>
      </c>
      <c r="CG2031" s="80" cm="1">
        <f t="array" ref="CG2031">INDEX($K:$Q,ROW(),MATCH(CG$3,$K$2:$Q$2,0))/12</f>
        <v>-10666.666666666666</v>
      </c>
      <c r="CH2031" s="80" cm="1">
        <f t="array" ref="CH2031">INDEX($K:$Q,ROW(),MATCH(CH$3,$K$2:$Q$2,0))/12</f>
        <v>-10666.666666666666</v>
      </c>
      <c r="CI2031" s="80" cm="1">
        <f t="array" ref="CI2031">INDEX($K:$Q,ROW(),MATCH(CI$3,$K$2:$Q$2,0))/12</f>
        <v>-10666.666666666666</v>
      </c>
      <c r="CJ2031" s="80" cm="1">
        <f t="array" ref="CJ2031">INDEX($K:$Q,ROW(),MATCH(CJ$3,$K$2:$Q$2,0))/12</f>
        <v>-10666.666666666666</v>
      </c>
      <c r="CK2031" s="80" cm="1">
        <f t="array" ref="CK2031">INDEX($K:$Q,ROW(),MATCH(CK$3,$K$2:$Q$2,0))/12</f>
        <v>-10666.666666666666</v>
      </c>
      <c r="CL2031" s="80" cm="1">
        <f t="array" ref="CL2031">INDEX($K:$Q,ROW(),MATCH(CL$3,$K$2:$Q$2,0))/12</f>
        <v>-10666.666666666666</v>
      </c>
      <c r="CN2031" s="74"/>
      <c r="CO2031" s="80" t="e" cm="1">
        <f t="array" ref="CO2031">INDEX($K:$Q,ROW(),MATCH(CO$3,$K$2:$Q$2,0))/CO$5</f>
        <v>#N/A</v>
      </c>
      <c r="CP2031" s="80" t="e" cm="1">
        <f t="array" ref="CP2031">INDEX($K:$Q,ROW(),MATCH(CP$3,$K$2:$Q$2,0))/CP$5</f>
        <v>#N/A</v>
      </c>
      <c r="CQ2031" s="80" t="e" cm="1">
        <f t="array" ref="CQ2031">INDEX($K:$Q,ROW(),MATCH(CQ$3,$K$2:$Q$2,0))/CQ$5</f>
        <v>#N/A</v>
      </c>
      <c r="CR2031" s="80" t="e" cm="1">
        <f t="array" ref="CR2031">INDEX($K:$Q,ROW(),MATCH(CR$3,$K$2:$Q$2,0))/CR$5</f>
        <v>#N/A</v>
      </c>
      <c r="CS2031" s="80" t="e" cm="1">
        <f t="array" ref="CS2031">INDEX($K:$Q,ROW(),MATCH(CS$3,$K$2:$Q$2,0))/CS$5</f>
        <v>#N/A</v>
      </c>
      <c r="CT2031" s="80" t="e" cm="1">
        <f t="array" ref="CT2031">INDEX($K:$Q,ROW(),MATCH(CT$3,$K$2:$Q$2,0))/CT$5</f>
        <v>#N/A</v>
      </c>
      <c r="CU2031" s="80" t="e" cm="1">
        <f t="array" ref="CU2031">INDEX($K:$Q,ROW(),MATCH(CU$3,$K$2:$Q$2,0))/CU$5</f>
        <v>#N/A</v>
      </c>
      <c r="CV2031" s="80" t="e" cm="1">
        <f t="array" ref="CV2031">INDEX($K:$Q,ROW(),MATCH(CV$3,$K$2:$Q$2,0))/CV$5</f>
        <v>#N/A</v>
      </c>
      <c r="CW2031" s="80" t="e" cm="1">
        <f t="array" ref="CW2031">INDEX($K:$Q,ROW(),MATCH(CW$3,$K$2:$Q$2,0))/CW$5</f>
        <v>#N/A</v>
      </c>
      <c r="CX2031" s="80" t="e" cm="1">
        <f t="array" ref="CX2031">INDEX($K:$Q,ROW(),MATCH(CX$3,$K$2:$Q$2,0))/CX$5</f>
        <v>#N/A</v>
      </c>
      <c r="CY2031" s="80" t="e" cm="1">
        <f t="array" ref="CY2031">INDEX($K:$Q,ROW(),MATCH(CY$3,$K$2:$Q$2,0))/CL$5</f>
        <v>#N/A</v>
      </c>
      <c r="CZ2031" s="80" t="e" cm="1">
        <f t="array" ref="CZ2031">INDEX($K:$Q,ROW(),MATCH(CZ$3,$K$2:$Q$2,0))/CZ$5</f>
        <v>#N/A</v>
      </c>
      <c r="DA2031" s="80" t="e" cm="1">
        <f t="array" ref="DA2031">INDEX($K:$Q,ROW(),MATCH(DA$3,$K$2:$Q$2,0))/DA$5</f>
        <v>#N/A</v>
      </c>
      <c r="DB2031" s="80" t="e" cm="1">
        <f t="array" ref="DB2031">INDEX($K:$Q,ROW(),MATCH(DB$3,$K$2:$Q$2,0))/DB$5</f>
        <v>#N/A</v>
      </c>
      <c r="DC2031" s="80" t="e" cm="1">
        <f t="array" ref="DC2031">INDEX($K:$Q,ROW(),MATCH(DC$3,$K$2:$Q$2,0))/DC$5</f>
        <v>#N/A</v>
      </c>
      <c r="DD2031" s="80" t="e" cm="1">
        <f t="array" ref="DD2031">INDEX($K:$Q,ROW(),MATCH(DD$3,$K$2:$Q$2,0))/DD$5</f>
        <v>#N/A</v>
      </c>
      <c r="DE2031" s="80" t="e" cm="1">
        <f t="array" ref="DE2031">INDEX($K:$Q,ROW(),MATCH(DE$3,$K$2:$Q$2,0))/DE$5</f>
        <v>#N/A</v>
      </c>
      <c r="DF2031" s="80" t="e" cm="1">
        <f t="array" ref="DF2031">INDEX($K:$Q,ROW(),MATCH(DF$3,$K$2:$Q$2,0))/DF$5</f>
        <v>#N/A</v>
      </c>
      <c r="DG2031" s="80" t="e" cm="1">
        <f t="array" ref="DG2031">INDEX($K:$Q,ROW(),MATCH(DG$3,$K$2:$Q$2,0))/DG$5</f>
        <v>#N/A</v>
      </c>
      <c r="DH2031" s="80" t="e" cm="1">
        <f t="array" ref="DH2031">INDEX($K:$Q,ROW(),MATCH(DH$3,$K$2:$Q$2,0))/DH$5</f>
        <v>#N/A</v>
      </c>
      <c r="DI2031" s="80" t="e" cm="1">
        <f t="array" ref="DI2031">INDEX($K:$Q,ROW(),MATCH(DI$3,$K$2:$Q$2,0))/DI$5</f>
        <v>#N/A</v>
      </c>
      <c r="DJ2031" s="80" t="e" cm="1">
        <f t="array" ref="DJ2031">INDEX($K:$Q,ROW(),MATCH(DJ$3,$K$2:$Q$2,0))/DJ$5</f>
        <v>#N/A</v>
      </c>
      <c r="DK2031" s="80" t="e" cm="1">
        <f t="array" ref="DK2031">INDEX($K:$Q,ROW(),MATCH(DK$3,$K$2:$Q$2,0))/DK$5</f>
        <v>#N/A</v>
      </c>
      <c r="DL2031" s="80" t="e" cm="1">
        <f t="array" ref="DL2031">INDEX($K:$Q,ROW(),MATCH(DL$3,$K$2:$Q$2,0))/DL$5</f>
        <v>#N/A</v>
      </c>
    </row>
    <row r="2032" spans="1:116" x14ac:dyDescent="0.4">
      <c r="D2032" t="s">
        <v>564</v>
      </c>
      <c r="E2032" s="8" t="str">
        <f t="shared" si="3497"/>
        <v>2032 FAPPELIST-F</v>
      </c>
      <c r="G2032" s="141" t="s">
        <v>565</v>
      </c>
      <c r="K2032" s="23">
        <v>-256000</v>
      </c>
      <c r="L2032" s="23">
        <v>-256000</v>
      </c>
      <c r="M2032" s="23">
        <v>-256000</v>
      </c>
      <c r="N2032" s="23">
        <v>-256000</v>
      </c>
      <c r="O2032" s="23">
        <v>-256000</v>
      </c>
      <c r="P2032" s="23">
        <v>-256000</v>
      </c>
      <c r="S2032" s="80" cm="1">
        <f t="array" ref="S2032">INDEX($K:$Q,ROW(),MATCH(S$3,$K$2:$Q$2,0))/12</f>
        <v>-21333.333333333332</v>
      </c>
      <c r="T2032" s="80" cm="1">
        <f t="array" ref="T2032">INDEX($K:$Q,ROW(),MATCH(T$3,$K$2:$Q$2,0))/12</f>
        <v>-21333.333333333332</v>
      </c>
      <c r="U2032" s="80" cm="1">
        <f t="array" ref="U2032">INDEX($K:$Q,ROW(),MATCH(U$3,$K$2:$Q$2,0))/12</f>
        <v>-21333.333333333332</v>
      </c>
      <c r="V2032" s="80" cm="1">
        <f t="array" ref="V2032">INDEX($K:$Q,ROW(),MATCH(V$3,$K$2:$Q$2,0))/12</f>
        <v>-21333.333333333332</v>
      </c>
      <c r="W2032" s="80" cm="1">
        <f t="array" ref="W2032">INDEX($K:$Q,ROW(),MATCH(W$3,$K$2:$Q$2,0))/12</f>
        <v>-21333.333333333332</v>
      </c>
      <c r="X2032" s="80" cm="1">
        <f t="array" ref="X2032">INDEX($K:$Q,ROW(),MATCH(X$3,$K$2:$Q$2,0))/12</f>
        <v>-21333.333333333332</v>
      </c>
      <c r="Y2032" s="80" cm="1">
        <f t="array" ref="Y2032">INDEX($K:$Q,ROW(),MATCH(Y$3,$K$2:$Q$2,0))/12</f>
        <v>-21333.333333333332</v>
      </c>
      <c r="Z2032" s="80" cm="1">
        <f t="array" ref="Z2032">INDEX($K:$Q,ROW(),MATCH(Z$3,$K$2:$Q$2,0))/12</f>
        <v>-21333.333333333332</v>
      </c>
      <c r="AA2032" s="80" cm="1">
        <f t="array" ref="AA2032">INDEX($K:$Q,ROW(),MATCH(AA$3,$K$2:$Q$2,0))/12</f>
        <v>-21333.333333333332</v>
      </c>
      <c r="AB2032" s="80" cm="1">
        <f t="array" ref="AB2032">INDEX($K:$Q,ROW(),MATCH(AB$3,$K$2:$Q$2,0))/12</f>
        <v>-21333.333333333332</v>
      </c>
      <c r="AC2032" s="80" cm="1">
        <f t="array" ref="AC2032">INDEX($K:$Q,ROW(),MATCH(AC$3,$K$2:$Q$2,0))/12</f>
        <v>-21333.333333333332</v>
      </c>
      <c r="AD2032" s="80" cm="1">
        <f t="array" ref="AD2032">INDEX($K:$Q,ROW(),MATCH(AD$3,$K$2:$Q$2,0))/12</f>
        <v>-21333.333333333332</v>
      </c>
      <c r="AE2032" s="80" cm="1">
        <f t="array" ref="AE2032">INDEX($K:$Q,ROW(),MATCH(AE$3,$K$2:$Q$2,0))/12</f>
        <v>-21333.333333333332</v>
      </c>
      <c r="AF2032" s="80" cm="1">
        <f t="array" ref="AF2032">INDEX($K:$Q,ROW(),MATCH(AF$3,$K$2:$Q$2,0))/12</f>
        <v>-21333.333333333332</v>
      </c>
      <c r="AG2032" s="80" cm="1">
        <f t="array" ref="AG2032">INDEX($K:$Q,ROW(),MATCH(AG$3,$K$2:$Q$2,0))/12</f>
        <v>-21333.333333333332</v>
      </c>
      <c r="AH2032" s="80" cm="1">
        <f t="array" ref="AH2032">INDEX($K:$Q,ROW(),MATCH(AH$3,$K$2:$Q$2,0))/12</f>
        <v>-21333.333333333332</v>
      </c>
      <c r="AI2032" s="80" cm="1">
        <f t="array" ref="AI2032">INDEX($K:$Q,ROW(),MATCH(AI$3,$K$2:$Q$2,0))/12</f>
        <v>-21333.333333333332</v>
      </c>
      <c r="AJ2032" s="80" cm="1">
        <f t="array" ref="AJ2032">INDEX($K:$Q,ROW(),MATCH(AJ$3,$K$2:$Q$2,0))/12</f>
        <v>-21333.333333333332</v>
      </c>
      <c r="AK2032" s="80" cm="1">
        <f t="array" ref="AK2032">INDEX($K:$Q,ROW(),MATCH(AK$3,$K$2:$Q$2,0))/12</f>
        <v>-21333.333333333332</v>
      </c>
      <c r="AL2032" s="80" cm="1">
        <f t="array" ref="AL2032">INDEX($K:$Q,ROW(),MATCH(AL$3,$K$2:$Q$2,0))/12</f>
        <v>-21333.333333333332</v>
      </c>
      <c r="AM2032" s="80" cm="1">
        <f t="array" ref="AM2032">INDEX($K:$Q,ROW(),MATCH(AM$3,$K$2:$Q$2,0))/12</f>
        <v>-21333.333333333332</v>
      </c>
      <c r="AN2032" s="80" cm="1">
        <f t="array" ref="AN2032">INDEX($K:$Q,ROW(),MATCH(AN$3,$K$2:$Q$2,0))/12</f>
        <v>-21333.333333333332</v>
      </c>
      <c r="AO2032" s="80" cm="1">
        <f t="array" ref="AO2032">INDEX($K:$Q,ROW(),MATCH(AO$3,$K$2:$Q$2,0))/12</f>
        <v>-21333.333333333332</v>
      </c>
      <c r="AP2032" s="80" cm="1">
        <f t="array" ref="AP2032">INDEX($K:$Q,ROW(),MATCH(AP$3,$K$2:$Q$2,0))/12</f>
        <v>-21333.333333333332</v>
      </c>
      <c r="AQ2032" s="80" cm="1">
        <f t="array" ref="AQ2032">INDEX($K:$Q,ROW(),MATCH(AQ$3,$K$2:$Q$2,0))/12</f>
        <v>-21333.333333333332</v>
      </c>
      <c r="AR2032" s="80" cm="1">
        <f t="array" ref="AR2032">INDEX($K:$Q,ROW(),MATCH(AR$3,$K$2:$Q$2,0))/12</f>
        <v>-21333.333333333332</v>
      </c>
      <c r="AS2032" s="80" cm="1">
        <f t="array" ref="AS2032">INDEX($K:$Q,ROW(),MATCH(AS$3,$K$2:$Q$2,0))/12</f>
        <v>-21333.333333333332</v>
      </c>
      <c r="AT2032" s="80" cm="1">
        <f t="array" ref="AT2032">INDEX($K:$Q,ROW(),MATCH(AT$3,$K$2:$Q$2,0))/12</f>
        <v>-21333.333333333332</v>
      </c>
      <c r="AU2032" s="80" cm="1">
        <f t="array" ref="AU2032">INDEX($K:$Q,ROW(),MATCH(AU$3,$K$2:$Q$2,0))/12</f>
        <v>-21333.333333333332</v>
      </c>
      <c r="AV2032" s="80" cm="1">
        <f t="array" ref="AV2032">INDEX($K:$Q,ROW(),MATCH(AV$3,$K$2:$Q$2,0))/12</f>
        <v>-21333.333333333332</v>
      </c>
      <c r="AW2032" s="80" cm="1">
        <f t="array" ref="AW2032">INDEX($K:$Q,ROW(),MATCH(AW$3,$K$2:$Q$2,0))/12</f>
        <v>-21333.333333333332</v>
      </c>
      <c r="AX2032" s="80" cm="1">
        <f t="array" ref="AX2032">INDEX($K:$Q,ROW(),MATCH(AX$3,$K$2:$Q$2,0))/12</f>
        <v>-21333.333333333332</v>
      </c>
      <c r="AY2032" s="80" cm="1">
        <f t="array" ref="AY2032">INDEX($K:$Q,ROW(),MATCH(AY$3,$K$2:$Q$2,0))/12</f>
        <v>-21333.333333333332</v>
      </c>
      <c r="AZ2032" s="80" cm="1">
        <f t="array" ref="AZ2032">INDEX($K:$Q,ROW(),MATCH(AZ$3,$K$2:$Q$2,0))/12</f>
        <v>-21333.333333333332</v>
      </c>
      <c r="BA2032" s="80" cm="1">
        <f t="array" ref="BA2032">INDEX($K:$Q,ROW(),MATCH(BA$3,$K$2:$Q$2,0))/12</f>
        <v>-21333.333333333332</v>
      </c>
      <c r="BB2032" s="80" cm="1">
        <f t="array" ref="BB2032">INDEX($K:$Q,ROW(),MATCH(BB$3,$K$2:$Q$2,0))/12</f>
        <v>-21333.333333333332</v>
      </c>
      <c r="BC2032" s="80" cm="1">
        <f t="array" ref="BC2032">INDEX($K:$Q,ROW(),MATCH(BC$3,$K$2:$Q$2,0))/12</f>
        <v>-21333.333333333332</v>
      </c>
      <c r="BD2032" s="80" cm="1">
        <f t="array" ref="BD2032">INDEX($K:$Q,ROW(),MATCH(BD$3,$K$2:$Q$2,0))/12</f>
        <v>-21333.333333333332</v>
      </c>
      <c r="BE2032" s="80" cm="1">
        <f t="array" ref="BE2032">INDEX($K:$Q,ROW(),MATCH(BE$3,$K$2:$Q$2,0))/12</f>
        <v>-21333.333333333332</v>
      </c>
      <c r="BF2032" s="80" cm="1">
        <f t="array" ref="BF2032">INDEX($K:$Q,ROW(),MATCH(BF$3,$K$2:$Q$2,0))/12</f>
        <v>-21333.333333333332</v>
      </c>
      <c r="BG2032" s="80" cm="1">
        <f t="array" ref="BG2032">INDEX($K:$Q,ROW(),MATCH(BG$3,$K$2:$Q$2,0))/12</f>
        <v>-21333.333333333332</v>
      </c>
      <c r="BH2032" s="80" cm="1">
        <f t="array" ref="BH2032">INDEX($K:$Q,ROW(),MATCH(BH$3,$K$2:$Q$2,0))/12</f>
        <v>-21333.333333333332</v>
      </c>
      <c r="BI2032" s="80" cm="1">
        <f t="array" ref="BI2032">INDEX($K:$Q,ROW(),MATCH(BI$3,$K$2:$Q$2,0))/12</f>
        <v>-21333.333333333332</v>
      </c>
      <c r="BJ2032" s="80" cm="1">
        <f t="array" ref="BJ2032">INDEX($K:$Q,ROW(),MATCH(BJ$3,$K$2:$Q$2,0))/12</f>
        <v>-21333.333333333332</v>
      </c>
      <c r="BK2032" s="80" cm="1">
        <f t="array" ref="BK2032">INDEX($K:$Q,ROW(),MATCH(BK$3,$K$2:$Q$2,0))/12</f>
        <v>-21333.333333333332</v>
      </c>
      <c r="BL2032" s="80" cm="1">
        <f t="array" ref="BL2032">INDEX($K:$Q,ROW(),MATCH(BL$3,$K$2:$Q$2,0))/12</f>
        <v>-21333.333333333332</v>
      </c>
      <c r="BM2032" s="80" cm="1">
        <f t="array" ref="BM2032">INDEX($K:$Q,ROW(),MATCH(BM$3,$K$2:$Q$2,0))/12</f>
        <v>-21333.333333333332</v>
      </c>
      <c r="BN2032" s="80" cm="1">
        <f t="array" ref="BN2032">INDEX($K:$Q,ROW(),MATCH(BN$3,$K$2:$Q$2,0))/12</f>
        <v>-21333.333333333332</v>
      </c>
      <c r="BO2032" s="80" cm="1">
        <f t="array" ref="BO2032">INDEX($K:$Q,ROW(),MATCH(BO$3,$K$2:$Q$2,0))/12</f>
        <v>-21333.333333333332</v>
      </c>
      <c r="BP2032" s="80" cm="1">
        <f t="array" ref="BP2032">INDEX($K:$Q,ROW(),MATCH(BP$3,$K$2:$Q$2,0))/12</f>
        <v>-21333.333333333332</v>
      </c>
      <c r="BQ2032" s="80" cm="1">
        <f t="array" ref="BQ2032">INDEX($K:$Q,ROW(),MATCH(BQ$3,$K$2:$Q$2,0))/12</f>
        <v>-21333.333333333332</v>
      </c>
      <c r="BR2032" s="80" cm="1">
        <f t="array" ref="BR2032">INDEX($K:$Q,ROW(),MATCH(BR$3,$K$2:$Q$2,0))/12</f>
        <v>-21333.333333333332</v>
      </c>
      <c r="BS2032" s="80" cm="1">
        <f t="array" ref="BS2032">INDEX($K:$Q,ROW(),MATCH(BS$3,$K$2:$Q$2,0))/12</f>
        <v>-21333.333333333332</v>
      </c>
      <c r="BT2032" s="80" cm="1">
        <f t="array" ref="BT2032">INDEX($K:$Q,ROW(),MATCH(BT$3,$K$2:$Q$2,0))/12</f>
        <v>-21333.333333333332</v>
      </c>
      <c r="BU2032" s="80" cm="1">
        <f t="array" ref="BU2032">INDEX($K:$Q,ROW(),MATCH(BU$3,$K$2:$Q$2,0))/12</f>
        <v>-21333.333333333332</v>
      </c>
      <c r="BV2032" s="80" cm="1">
        <f t="array" ref="BV2032">INDEX($K:$Q,ROW(),MATCH(BV$3,$K$2:$Q$2,0))/12</f>
        <v>-21333.333333333332</v>
      </c>
      <c r="BW2032" s="80" cm="1">
        <f t="array" ref="BW2032">INDEX($K:$Q,ROW(),MATCH(BW$3,$K$2:$Q$2,0))/12</f>
        <v>-21333.333333333332</v>
      </c>
      <c r="BX2032" s="80" cm="1">
        <f t="array" ref="BX2032">INDEX($K:$Q,ROW(),MATCH(BX$3,$K$2:$Q$2,0))/12</f>
        <v>-21333.333333333332</v>
      </c>
      <c r="BY2032" s="80" cm="1">
        <f t="array" ref="BY2032">INDEX($K:$Q,ROW(),MATCH(BY$3,$K$2:$Q$2,0))/12</f>
        <v>-21333.333333333332</v>
      </c>
      <c r="BZ2032" s="80" cm="1">
        <f t="array" ref="BZ2032">INDEX($K:$Q,ROW(),MATCH(BZ$3,$K$2:$Q$2,0))/12</f>
        <v>-21333.333333333332</v>
      </c>
      <c r="CA2032" s="80" cm="1">
        <f t="array" ref="CA2032">INDEX($K:$Q,ROW(),MATCH(CA$3,$K$2:$Q$2,0))/12</f>
        <v>-21333.333333333332</v>
      </c>
      <c r="CB2032" s="80" cm="1">
        <f t="array" ref="CB2032">INDEX($K:$Q,ROW(),MATCH(CB$3,$K$2:$Q$2,0))/12</f>
        <v>-21333.333333333332</v>
      </c>
      <c r="CC2032" s="80" cm="1">
        <f t="array" ref="CC2032">INDEX($K:$Q,ROW(),MATCH(CC$3,$K$2:$Q$2,0))/12</f>
        <v>-21333.333333333332</v>
      </c>
      <c r="CD2032" s="80" cm="1">
        <f t="array" ref="CD2032">INDEX($K:$Q,ROW(),MATCH(CD$3,$K$2:$Q$2,0))/12</f>
        <v>-21333.333333333332</v>
      </c>
      <c r="CE2032" s="80" cm="1">
        <f t="array" ref="CE2032">INDEX($K:$Q,ROW(),MATCH(CE$3,$K$2:$Q$2,0))/12</f>
        <v>-21333.333333333332</v>
      </c>
      <c r="CF2032" s="80" cm="1">
        <f t="array" ref="CF2032">INDEX($K:$Q,ROW(),MATCH(CF$3,$K$2:$Q$2,0))/12</f>
        <v>-21333.333333333332</v>
      </c>
      <c r="CG2032" s="80" cm="1">
        <f t="array" ref="CG2032">INDEX($K:$Q,ROW(),MATCH(CG$3,$K$2:$Q$2,0))/12</f>
        <v>-21333.333333333332</v>
      </c>
      <c r="CH2032" s="80" cm="1">
        <f t="array" ref="CH2032">INDEX($K:$Q,ROW(),MATCH(CH$3,$K$2:$Q$2,0))/12</f>
        <v>-21333.333333333332</v>
      </c>
      <c r="CI2032" s="80" cm="1">
        <f t="array" ref="CI2032">INDEX($K:$Q,ROW(),MATCH(CI$3,$K$2:$Q$2,0))/12</f>
        <v>-21333.333333333332</v>
      </c>
      <c r="CJ2032" s="80" cm="1">
        <f t="array" ref="CJ2032">INDEX($K:$Q,ROW(),MATCH(CJ$3,$K$2:$Q$2,0))/12</f>
        <v>-21333.333333333332</v>
      </c>
      <c r="CK2032" s="80" cm="1">
        <f t="array" ref="CK2032">INDEX($K:$Q,ROW(),MATCH(CK$3,$K$2:$Q$2,0))/12</f>
        <v>-21333.333333333332</v>
      </c>
      <c r="CL2032" s="80" cm="1">
        <f t="array" ref="CL2032">INDEX($K:$Q,ROW(),MATCH(CL$3,$K$2:$Q$2,0))/12</f>
        <v>-21333.333333333332</v>
      </c>
      <c r="CN2032" s="74"/>
      <c r="CO2032" s="80" t="e" cm="1">
        <f t="array" ref="CO2032">INDEX($K:$Q,ROW(),MATCH(CO$3,$K$2:$Q$2,0))/CO$5</f>
        <v>#N/A</v>
      </c>
      <c r="CP2032" s="80" t="e" cm="1">
        <f t="array" ref="CP2032">INDEX($K:$Q,ROW(),MATCH(CP$3,$K$2:$Q$2,0))/CP$5</f>
        <v>#N/A</v>
      </c>
      <c r="CQ2032" s="80" t="e" cm="1">
        <f t="array" ref="CQ2032">INDEX($K:$Q,ROW(),MATCH(CQ$3,$K$2:$Q$2,0))/CQ$5</f>
        <v>#N/A</v>
      </c>
      <c r="CR2032" s="80" t="e" cm="1">
        <f t="array" ref="CR2032">INDEX($K:$Q,ROW(),MATCH(CR$3,$K$2:$Q$2,0))/CR$5</f>
        <v>#N/A</v>
      </c>
      <c r="CS2032" s="80" t="e" cm="1">
        <f t="array" ref="CS2032">INDEX($K:$Q,ROW(),MATCH(CS$3,$K$2:$Q$2,0))/CS$5</f>
        <v>#N/A</v>
      </c>
      <c r="CT2032" s="80" t="e" cm="1">
        <f t="array" ref="CT2032">INDEX($K:$Q,ROW(),MATCH(CT$3,$K$2:$Q$2,0))/CT$5</f>
        <v>#N/A</v>
      </c>
      <c r="CU2032" s="80" t="e" cm="1">
        <f t="array" ref="CU2032">INDEX($K:$Q,ROW(),MATCH(CU$3,$K$2:$Q$2,0))/CU$5</f>
        <v>#N/A</v>
      </c>
      <c r="CV2032" s="80" t="e" cm="1">
        <f t="array" ref="CV2032">INDEX($K:$Q,ROW(),MATCH(CV$3,$K$2:$Q$2,0))/CV$5</f>
        <v>#N/A</v>
      </c>
      <c r="CW2032" s="80" t="e" cm="1">
        <f t="array" ref="CW2032">INDEX($K:$Q,ROW(),MATCH(CW$3,$K$2:$Q$2,0))/CW$5</f>
        <v>#N/A</v>
      </c>
      <c r="CX2032" s="80" t="e" cm="1">
        <f t="array" ref="CX2032">INDEX($K:$Q,ROW(),MATCH(CX$3,$K$2:$Q$2,0))/CX$5</f>
        <v>#N/A</v>
      </c>
      <c r="CY2032" s="80" t="e" cm="1">
        <f t="array" ref="CY2032">INDEX($K:$Q,ROW(),MATCH(CY$3,$K$2:$Q$2,0))/CY$5</f>
        <v>#N/A</v>
      </c>
      <c r="CZ2032" s="80" t="e" cm="1">
        <f t="array" ref="CZ2032">INDEX($K:$Q,ROW(),MATCH(CZ$3,$K$2:$Q$2,0))/CZ$5</f>
        <v>#N/A</v>
      </c>
      <c r="DA2032" s="80" t="e" cm="1">
        <f t="array" ref="DA2032">INDEX($K:$Q,ROW(),MATCH(DA$3,$K$2:$Q$2,0))/DA$5</f>
        <v>#N/A</v>
      </c>
      <c r="DB2032" s="80" t="e" cm="1">
        <f t="array" ref="DB2032">INDEX($K:$Q,ROW(),MATCH(DB$3,$K$2:$Q$2,0))/DB$5</f>
        <v>#N/A</v>
      </c>
      <c r="DC2032" s="80" t="e" cm="1">
        <f t="array" ref="DC2032">INDEX($K:$Q,ROW(),MATCH(DC$3,$K$2:$Q$2,0))/DC$5</f>
        <v>#N/A</v>
      </c>
      <c r="DD2032" s="80" t="e" cm="1">
        <f t="array" ref="DD2032">INDEX($K:$Q,ROW(),MATCH(DD$3,$K$2:$Q$2,0))/DD$5</f>
        <v>#N/A</v>
      </c>
      <c r="DE2032" s="80" t="e" cm="1">
        <f t="array" ref="DE2032">INDEX($K:$Q,ROW(),MATCH(DE$3,$K$2:$Q$2,0))/DE$5</f>
        <v>#N/A</v>
      </c>
      <c r="DF2032" s="80" t="e" cm="1">
        <f t="array" ref="DF2032">INDEX($K:$Q,ROW(),MATCH(DF$3,$K$2:$Q$2,0))/DF$5</f>
        <v>#N/A</v>
      </c>
      <c r="DG2032" s="80" t="e" cm="1">
        <f t="array" ref="DG2032">INDEX($K:$Q,ROW(),MATCH(DG$3,$K$2:$Q$2,0))/DG$5</f>
        <v>#N/A</v>
      </c>
      <c r="DH2032" s="80" t="e" cm="1">
        <f t="array" ref="DH2032">INDEX($K:$Q,ROW(),MATCH(DH$3,$K$2:$Q$2,0))/DH$5</f>
        <v>#N/A</v>
      </c>
      <c r="DI2032" s="80" t="e" cm="1">
        <f t="array" ref="DI2032">INDEX($K:$Q,ROW(),MATCH(DI$3,$K$2:$Q$2,0))/DI$5</f>
        <v>#N/A</v>
      </c>
      <c r="DJ2032" s="80" t="e" cm="1">
        <f t="array" ref="DJ2032">INDEX($K:$Q,ROW(),MATCH(DJ$3,$K$2:$Q$2,0))/DJ$5</f>
        <v>#N/A</v>
      </c>
      <c r="DK2032" s="80" t="e" cm="1">
        <f t="array" ref="DK2032">INDEX($K:$Q,ROW(),MATCH(DK$3,$K$2:$Q$2,0))/DK$5</f>
        <v>#N/A</v>
      </c>
      <c r="DL2032" s="80" t="e" cm="1">
        <f t="array" ref="DL2032">INDEX($K:$Q,ROW(),MATCH(DL$3,$K$2:$Q$2,0))/DL$5</f>
        <v>#N/A</v>
      </c>
    </row>
    <row r="2033" spans="2:116" x14ac:dyDescent="0.4">
      <c r="B2033" t="str">
        <f>E2033</f>
        <v>2033 FAPPELIST-F</v>
      </c>
      <c r="C2033" t="s">
        <v>235</v>
      </c>
      <c r="D2033" t="s">
        <v>564</v>
      </c>
      <c r="E2033" s="8" t="str">
        <f t="shared" si="3495"/>
        <v>2033 FAPPELIST-F</v>
      </c>
      <c r="G2033" s="126" t="str">
        <f>"Total capital expenditures - "&amp;SUBSTITUTE(G2018,":","")</f>
        <v>Total capital expenditures - Fixed secondary PPE</v>
      </c>
      <c r="I2033" s="74"/>
      <c r="J2033" s="74"/>
      <c r="K2033" s="118">
        <f t="shared" ref="K2033:P2033" si="3498">SUMIF($3:$3,K$2,2033:2033)</f>
        <v>-510999.99999999983</v>
      </c>
      <c r="L2033" s="118">
        <f t="shared" si="3498"/>
        <v>-510999.99999999983</v>
      </c>
      <c r="M2033" s="118">
        <f t="shared" si="3498"/>
        <v>-510999.99999999983</v>
      </c>
      <c r="N2033" s="118">
        <f t="shared" si="3498"/>
        <v>-510999.99999999983</v>
      </c>
      <c r="O2033" s="118">
        <f t="shared" si="3498"/>
        <v>-510999.99999999983</v>
      </c>
      <c r="P2033" s="118">
        <f t="shared" si="3498"/>
        <v>-510999.99999999983</v>
      </c>
      <c r="R2033" s="24"/>
      <c r="S2033" s="148">
        <f>SUM(S2024:S2032)</f>
        <v>-42583.333333333328</v>
      </c>
      <c r="T2033" s="148">
        <f t="shared" ref="T2033:CE2033" si="3499">SUM(T2024:T2032)</f>
        <v>-42583.333333333328</v>
      </c>
      <c r="U2033" s="148">
        <f t="shared" si="3499"/>
        <v>-42583.333333333328</v>
      </c>
      <c r="V2033" s="148">
        <f t="shared" si="3499"/>
        <v>-42583.333333333328</v>
      </c>
      <c r="W2033" s="148">
        <f t="shared" si="3499"/>
        <v>-42583.333333333328</v>
      </c>
      <c r="X2033" s="148">
        <f t="shared" si="3499"/>
        <v>-42583.333333333328</v>
      </c>
      <c r="Y2033" s="148">
        <f t="shared" si="3499"/>
        <v>-42583.333333333328</v>
      </c>
      <c r="Z2033" s="148">
        <f t="shared" si="3499"/>
        <v>-42583.333333333328</v>
      </c>
      <c r="AA2033" s="148">
        <f t="shared" si="3499"/>
        <v>-42583.333333333328</v>
      </c>
      <c r="AB2033" s="148">
        <f t="shared" si="3499"/>
        <v>-42583.333333333328</v>
      </c>
      <c r="AC2033" s="148">
        <f t="shared" si="3499"/>
        <v>-42583.333333333328</v>
      </c>
      <c r="AD2033" s="148">
        <f t="shared" si="3499"/>
        <v>-42583.333333333328</v>
      </c>
      <c r="AE2033" s="148">
        <f t="shared" si="3499"/>
        <v>-42583.333333333328</v>
      </c>
      <c r="AF2033" s="148">
        <f t="shared" si="3499"/>
        <v>-42583.333333333328</v>
      </c>
      <c r="AG2033" s="148">
        <f t="shared" si="3499"/>
        <v>-42583.333333333328</v>
      </c>
      <c r="AH2033" s="148">
        <f t="shared" si="3499"/>
        <v>-42583.333333333328</v>
      </c>
      <c r="AI2033" s="148">
        <f t="shared" si="3499"/>
        <v>-42583.333333333328</v>
      </c>
      <c r="AJ2033" s="148">
        <f t="shared" si="3499"/>
        <v>-42583.333333333328</v>
      </c>
      <c r="AK2033" s="148">
        <f t="shared" si="3499"/>
        <v>-42583.333333333328</v>
      </c>
      <c r="AL2033" s="148">
        <f t="shared" si="3499"/>
        <v>-42583.333333333328</v>
      </c>
      <c r="AM2033" s="148">
        <f t="shared" si="3499"/>
        <v>-42583.333333333328</v>
      </c>
      <c r="AN2033" s="148">
        <f t="shared" si="3499"/>
        <v>-42583.333333333328</v>
      </c>
      <c r="AO2033" s="148">
        <f t="shared" si="3499"/>
        <v>-42583.333333333328</v>
      </c>
      <c r="AP2033" s="148">
        <f t="shared" si="3499"/>
        <v>-42583.333333333328</v>
      </c>
      <c r="AQ2033" s="148">
        <f t="shared" si="3499"/>
        <v>-42583.333333333328</v>
      </c>
      <c r="AR2033" s="148">
        <f t="shared" si="3499"/>
        <v>-42583.333333333328</v>
      </c>
      <c r="AS2033" s="148">
        <f t="shared" si="3499"/>
        <v>-42583.333333333328</v>
      </c>
      <c r="AT2033" s="148">
        <f t="shared" si="3499"/>
        <v>-42583.333333333328</v>
      </c>
      <c r="AU2033" s="148">
        <f t="shared" si="3499"/>
        <v>-42583.333333333328</v>
      </c>
      <c r="AV2033" s="148">
        <f t="shared" si="3499"/>
        <v>-42583.333333333328</v>
      </c>
      <c r="AW2033" s="148">
        <f t="shared" si="3499"/>
        <v>-42583.333333333328</v>
      </c>
      <c r="AX2033" s="148">
        <f t="shared" si="3499"/>
        <v>-42583.333333333328</v>
      </c>
      <c r="AY2033" s="148">
        <f t="shared" si="3499"/>
        <v>-42583.333333333328</v>
      </c>
      <c r="AZ2033" s="148">
        <f t="shared" si="3499"/>
        <v>-42583.333333333328</v>
      </c>
      <c r="BA2033" s="148">
        <f t="shared" si="3499"/>
        <v>-42583.333333333328</v>
      </c>
      <c r="BB2033" s="148">
        <f t="shared" si="3499"/>
        <v>-42583.333333333328</v>
      </c>
      <c r="BC2033" s="148">
        <f t="shared" si="3499"/>
        <v>-42583.333333333328</v>
      </c>
      <c r="BD2033" s="148">
        <f t="shared" si="3499"/>
        <v>-42583.333333333328</v>
      </c>
      <c r="BE2033" s="148">
        <f t="shared" si="3499"/>
        <v>-42583.333333333328</v>
      </c>
      <c r="BF2033" s="148">
        <f t="shared" si="3499"/>
        <v>-42583.333333333328</v>
      </c>
      <c r="BG2033" s="148">
        <f t="shared" si="3499"/>
        <v>-42583.333333333328</v>
      </c>
      <c r="BH2033" s="148">
        <f t="shared" si="3499"/>
        <v>-42583.333333333328</v>
      </c>
      <c r="BI2033" s="148">
        <f t="shared" si="3499"/>
        <v>-42583.333333333328</v>
      </c>
      <c r="BJ2033" s="148">
        <f t="shared" si="3499"/>
        <v>-42583.333333333328</v>
      </c>
      <c r="BK2033" s="148">
        <f t="shared" si="3499"/>
        <v>-42583.333333333328</v>
      </c>
      <c r="BL2033" s="148">
        <f t="shared" si="3499"/>
        <v>-42583.333333333328</v>
      </c>
      <c r="BM2033" s="148">
        <f t="shared" si="3499"/>
        <v>-42583.333333333328</v>
      </c>
      <c r="BN2033" s="148">
        <f t="shared" si="3499"/>
        <v>-42583.333333333328</v>
      </c>
      <c r="BO2033" s="148">
        <f t="shared" si="3499"/>
        <v>-42583.333333333328</v>
      </c>
      <c r="BP2033" s="148">
        <f t="shared" si="3499"/>
        <v>-42583.333333333328</v>
      </c>
      <c r="BQ2033" s="148">
        <f t="shared" si="3499"/>
        <v>-42583.333333333328</v>
      </c>
      <c r="BR2033" s="148">
        <f t="shared" si="3499"/>
        <v>-42583.333333333328</v>
      </c>
      <c r="BS2033" s="148">
        <f t="shared" si="3499"/>
        <v>-42583.333333333328</v>
      </c>
      <c r="BT2033" s="148">
        <f t="shared" si="3499"/>
        <v>-42583.333333333328</v>
      </c>
      <c r="BU2033" s="148">
        <f t="shared" si="3499"/>
        <v>-42583.333333333328</v>
      </c>
      <c r="BV2033" s="148">
        <f t="shared" si="3499"/>
        <v>-42583.333333333328</v>
      </c>
      <c r="BW2033" s="148">
        <f t="shared" si="3499"/>
        <v>-42583.333333333328</v>
      </c>
      <c r="BX2033" s="148">
        <f t="shared" si="3499"/>
        <v>-42583.333333333328</v>
      </c>
      <c r="BY2033" s="148">
        <f t="shared" si="3499"/>
        <v>-42583.333333333328</v>
      </c>
      <c r="BZ2033" s="148">
        <f t="shared" si="3499"/>
        <v>-42583.333333333328</v>
      </c>
      <c r="CA2033" s="148">
        <f t="shared" si="3499"/>
        <v>-42583.333333333328</v>
      </c>
      <c r="CB2033" s="148">
        <f t="shared" si="3499"/>
        <v>-42583.333333333328</v>
      </c>
      <c r="CC2033" s="148">
        <f t="shared" si="3499"/>
        <v>-42583.333333333328</v>
      </c>
      <c r="CD2033" s="148">
        <f t="shared" si="3499"/>
        <v>-42583.333333333328</v>
      </c>
      <c r="CE2033" s="148">
        <f t="shared" si="3499"/>
        <v>-42583.333333333328</v>
      </c>
      <c r="CF2033" s="148">
        <f t="shared" ref="CF2033:CL2033" si="3500">SUM(CF2024:CF2032)</f>
        <v>-42583.333333333328</v>
      </c>
      <c r="CG2033" s="148">
        <f t="shared" si="3500"/>
        <v>-42583.333333333328</v>
      </c>
      <c r="CH2033" s="148">
        <f t="shared" si="3500"/>
        <v>-42583.333333333328</v>
      </c>
      <c r="CI2033" s="148">
        <f t="shared" si="3500"/>
        <v>-42583.333333333328</v>
      </c>
      <c r="CJ2033" s="148">
        <f t="shared" si="3500"/>
        <v>-42583.333333333328</v>
      </c>
      <c r="CK2033" s="148">
        <f t="shared" si="3500"/>
        <v>-42583.333333333328</v>
      </c>
      <c r="CL2033" s="148">
        <f t="shared" si="3500"/>
        <v>-42583.333333333328</v>
      </c>
      <c r="CN2033" s="74"/>
      <c r="CO2033" s="148" t="e">
        <f>SUM(CO2024:CO2032)</f>
        <v>#N/A</v>
      </c>
      <c r="CP2033" s="148" t="e">
        <f t="shared" ref="CP2033:DL2033" si="3501">SUM(CP2024:CP2032)</f>
        <v>#N/A</v>
      </c>
      <c r="CQ2033" s="148" t="e">
        <f t="shared" si="3501"/>
        <v>#N/A</v>
      </c>
      <c r="CR2033" s="148" t="e">
        <f t="shared" si="3501"/>
        <v>#N/A</v>
      </c>
      <c r="CS2033" s="148" t="e">
        <f t="shared" si="3501"/>
        <v>#N/A</v>
      </c>
      <c r="CT2033" s="148" t="e">
        <f t="shared" si="3501"/>
        <v>#N/A</v>
      </c>
      <c r="CU2033" s="148" t="e">
        <f t="shared" si="3501"/>
        <v>#N/A</v>
      </c>
      <c r="CV2033" s="148" t="e">
        <f t="shared" si="3501"/>
        <v>#N/A</v>
      </c>
      <c r="CW2033" s="148" t="e">
        <f t="shared" si="3501"/>
        <v>#N/A</v>
      </c>
      <c r="CX2033" s="148" t="e">
        <f t="shared" si="3501"/>
        <v>#N/A</v>
      </c>
      <c r="CY2033" s="148" t="e">
        <f t="shared" si="3501"/>
        <v>#N/A</v>
      </c>
      <c r="CZ2033" s="148" t="e">
        <f t="shared" si="3501"/>
        <v>#N/A</v>
      </c>
      <c r="DA2033" s="148" t="e">
        <f t="shared" si="3501"/>
        <v>#N/A</v>
      </c>
      <c r="DB2033" s="148" t="e">
        <f t="shared" si="3501"/>
        <v>#N/A</v>
      </c>
      <c r="DC2033" s="148" t="e">
        <f t="shared" si="3501"/>
        <v>#N/A</v>
      </c>
      <c r="DD2033" s="148" t="e">
        <f t="shared" si="3501"/>
        <v>#N/A</v>
      </c>
      <c r="DE2033" s="148" t="e">
        <f t="shared" si="3501"/>
        <v>#N/A</v>
      </c>
      <c r="DF2033" s="148" t="e">
        <f t="shared" si="3501"/>
        <v>#N/A</v>
      </c>
      <c r="DG2033" s="148" t="e">
        <f t="shared" si="3501"/>
        <v>#N/A</v>
      </c>
      <c r="DH2033" s="148" t="e">
        <f t="shared" si="3501"/>
        <v>#N/A</v>
      </c>
      <c r="DI2033" s="148" t="e">
        <f t="shared" si="3501"/>
        <v>#N/A</v>
      </c>
      <c r="DJ2033" s="148" t="e">
        <f t="shared" si="3501"/>
        <v>#N/A</v>
      </c>
      <c r="DK2033" s="148" t="e">
        <f t="shared" si="3501"/>
        <v>#N/A</v>
      </c>
      <c r="DL2033" s="148" t="e">
        <f t="shared" si="3501"/>
        <v>#N/A</v>
      </c>
    </row>
    <row r="2034" spans="2:116" x14ac:dyDescent="0.4">
      <c r="D2034" t="s">
        <v>564</v>
      </c>
      <c r="E2034" s="8" t="str">
        <f t="shared" si="3495"/>
        <v>2034 FAPPELIST-F</v>
      </c>
      <c r="G2034" s="125"/>
      <c r="S2034" s="80"/>
      <c r="T2034" s="72"/>
      <c r="U2034" s="72"/>
      <c r="V2034" s="72"/>
      <c r="W2034" s="72"/>
      <c r="X2034" s="72"/>
      <c r="Y2034" s="72"/>
      <c r="Z2034" s="72"/>
      <c r="AA2034" s="72"/>
      <c r="AB2034" s="72"/>
      <c r="AC2034" s="72"/>
      <c r="AD2034" s="72"/>
      <c r="AE2034" s="72"/>
      <c r="AF2034" s="72"/>
      <c r="AG2034" s="72"/>
      <c r="AH2034" s="72"/>
      <c r="AI2034" s="72"/>
      <c r="AJ2034" s="72"/>
      <c r="AK2034" s="72"/>
      <c r="AL2034" s="72"/>
      <c r="AM2034" s="72"/>
      <c r="AN2034" s="72"/>
      <c r="AO2034" s="72"/>
      <c r="AP2034" s="72"/>
      <c r="AQ2034" s="72"/>
      <c r="AR2034" s="72"/>
      <c r="AS2034" s="72"/>
      <c r="AT2034" s="72"/>
      <c r="AU2034" s="72"/>
      <c r="AV2034" s="72"/>
      <c r="AW2034" s="72"/>
      <c r="AX2034" s="72"/>
      <c r="AY2034" s="72"/>
      <c r="AZ2034" s="72"/>
      <c r="BA2034" s="72"/>
      <c r="BB2034" s="72"/>
      <c r="BC2034" s="72"/>
      <c r="BD2034" s="72"/>
      <c r="BE2034" s="72"/>
      <c r="BF2034" s="72"/>
      <c r="BG2034" s="72"/>
      <c r="BH2034" s="72"/>
      <c r="BI2034" s="72"/>
      <c r="BJ2034" s="72"/>
      <c r="BK2034" s="72"/>
      <c r="BL2034" s="72"/>
      <c r="BM2034" s="72"/>
      <c r="BN2034" s="72"/>
      <c r="BO2034" s="72"/>
      <c r="BP2034" s="72"/>
      <c r="BQ2034" s="72"/>
      <c r="BR2034" s="72"/>
      <c r="BS2034" s="72"/>
      <c r="BT2034" s="72"/>
      <c r="BU2034" s="72"/>
      <c r="BV2034" s="72"/>
      <c r="BW2034" s="72"/>
      <c r="BX2034" s="72"/>
      <c r="BY2034" s="72"/>
      <c r="BZ2034" s="72"/>
      <c r="CA2034" s="72"/>
      <c r="CB2034" s="72"/>
      <c r="CC2034" s="72"/>
      <c r="CD2034" s="72"/>
      <c r="CE2034" s="72"/>
      <c r="CF2034" s="72"/>
      <c r="CG2034" s="72"/>
      <c r="CH2034" s="72"/>
      <c r="CI2034" s="72"/>
      <c r="CJ2034" s="72"/>
      <c r="CK2034" s="72"/>
      <c r="CL2034" s="72"/>
      <c r="CO2034" s="72"/>
      <c r="CP2034" s="72"/>
      <c r="CQ2034" s="72"/>
      <c r="CR2034" s="72"/>
      <c r="CS2034" s="72"/>
      <c r="CT2034" s="72"/>
      <c r="CU2034" s="72"/>
      <c r="CV2034" s="72"/>
      <c r="CW2034" s="72"/>
      <c r="CX2034" s="72"/>
      <c r="CY2034" s="72"/>
      <c r="CZ2034" s="72"/>
      <c r="DA2034" s="72"/>
      <c r="DB2034" s="72"/>
      <c r="DC2034" s="72"/>
      <c r="DD2034" s="72"/>
      <c r="DE2034" s="72"/>
      <c r="DF2034" s="72"/>
      <c r="DG2034" s="72"/>
      <c r="DH2034" s="72"/>
      <c r="DI2034" s="72"/>
      <c r="DJ2034" s="72"/>
      <c r="DK2034" s="72"/>
      <c r="DL2034" s="72"/>
    </row>
    <row r="2035" spans="2:116" x14ac:dyDescent="0.4">
      <c r="D2035" t="s">
        <v>564</v>
      </c>
      <c r="E2035" s="8" t="str">
        <f t="shared" si="3495"/>
        <v>2035 FAPPELIST-F</v>
      </c>
      <c r="G2035" s="95" t="s">
        <v>204</v>
      </c>
      <c r="H2035" s="12"/>
      <c r="S2035" s="72"/>
      <c r="T2035" s="72"/>
      <c r="U2035" s="72"/>
      <c r="V2035" s="72"/>
      <c r="W2035" s="72"/>
      <c r="X2035" s="72"/>
      <c r="Y2035" s="72"/>
      <c r="Z2035" s="72"/>
      <c r="AA2035" s="72"/>
      <c r="AB2035" s="72"/>
      <c r="AC2035" s="72"/>
      <c r="AD2035" s="72"/>
      <c r="AE2035" s="72"/>
      <c r="AF2035" s="72"/>
      <c r="AG2035" s="72"/>
      <c r="AH2035" s="72"/>
      <c r="AI2035" s="72"/>
      <c r="AJ2035" s="72"/>
      <c r="AK2035" s="72"/>
      <c r="AL2035" s="72"/>
      <c r="AM2035" s="72"/>
      <c r="AN2035" s="72"/>
      <c r="AO2035" s="72"/>
      <c r="AP2035" s="72"/>
      <c r="AQ2035" s="72"/>
      <c r="AR2035" s="72"/>
      <c r="AS2035" s="72"/>
      <c r="AT2035" s="72"/>
      <c r="AU2035" s="72"/>
      <c r="AV2035" s="72"/>
      <c r="AW2035" s="72"/>
      <c r="AX2035" s="72"/>
      <c r="AY2035" s="72"/>
      <c r="AZ2035" s="72"/>
      <c r="BA2035" s="72"/>
      <c r="BB2035" s="72"/>
      <c r="BC2035" s="72"/>
      <c r="BD2035" s="72"/>
      <c r="BE2035" s="72"/>
      <c r="BF2035" s="72"/>
      <c r="BG2035" s="72"/>
      <c r="BH2035" s="72"/>
      <c r="BI2035" s="72"/>
      <c r="BJ2035" s="72"/>
      <c r="BK2035" s="72"/>
      <c r="BL2035" s="72"/>
      <c r="BM2035" s="72"/>
      <c r="BN2035" s="72"/>
      <c r="BO2035" s="72"/>
      <c r="BP2035" s="72"/>
      <c r="BQ2035" s="72"/>
      <c r="BR2035" s="72"/>
      <c r="BS2035" s="72"/>
      <c r="BT2035" s="72"/>
      <c r="BU2035" s="72"/>
      <c r="BV2035" s="72"/>
      <c r="BW2035" s="72"/>
      <c r="BX2035" s="72"/>
      <c r="BY2035" s="72"/>
      <c r="BZ2035" s="72"/>
      <c r="CA2035" s="72"/>
      <c r="CB2035" s="72"/>
      <c r="CC2035" s="72"/>
      <c r="CD2035" s="72"/>
      <c r="CE2035" s="72"/>
      <c r="CF2035" s="72"/>
      <c r="CG2035" s="72"/>
      <c r="CH2035" s="72"/>
      <c r="CI2035" s="72"/>
      <c r="CJ2035" s="72"/>
      <c r="CK2035" s="72"/>
      <c r="CL2035" s="72"/>
      <c r="CO2035" s="72"/>
      <c r="CP2035" s="72"/>
      <c r="CQ2035" s="72"/>
      <c r="CR2035" s="72"/>
      <c r="CS2035" s="72"/>
      <c r="CT2035" s="72"/>
      <c r="CU2035" s="72"/>
      <c r="CV2035" s="72"/>
      <c r="CW2035" s="72"/>
      <c r="CX2035" s="72"/>
      <c r="CY2035" s="72"/>
      <c r="CZ2035" s="72"/>
      <c r="DA2035" s="72"/>
      <c r="DB2035" s="72"/>
      <c r="DC2035" s="72"/>
      <c r="DD2035" s="72"/>
      <c r="DE2035" s="72"/>
      <c r="DF2035" s="72"/>
      <c r="DG2035" s="72"/>
      <c r="DH2035" s="72"/>
      <c r="DI2035" s="72"/>
      <c r="DJ2035" s="72"/>
      <c r="DK2035" s="72"/>
      <c r="DL2035" s="72"/>
    </row>
    <row r="2036" spans="2:116" x14ac:dyDescent="0.4">
      <c r="C2036" t="s">
        <v>233</v>
      </c>
      <c r="D2036" t="s">
        <v>564</v>
      </c>
      <c r="E2036" s="8" t="str">
        <f t="shared" si="3495"/>
        <v>2036 FAPPELIST-F</v>
      </c>
      <c r="G2036" s="158" t="str">
        <f>"Depreciation - "&amp;SUBSTITUTE(G2018,":","")</f>
        <v>Depreciation - Fixed secondary PPE</v>
      </c>
      <c r="J2036" s="80">
        <f>SUMIF($5:$5,I$2,2034:2034)</f>
        <v>0</v>
      </c>
      <c r="K2036" s="24">
        <f t="shared" ref="K2036:P2036" ca="1" si="3502">SUMIF($3:$3,K$2,2036:2036)</f>
        <v>-105019.58592676517</v>
      </c>
      <c r="L2036" s="24">
        <f t="shared" ca="1" si="3502"/>
        <v>-328487.03296418075</v>
      </c>
      <c r="M2036" s="24">
        <f t="shared" ca="1" si="3502"/>
        <v>-595195.14322382701</v>
      </c>
      <c r="N2036" s="24">
        <f t="shared" ca="1" si="3502"/>
        <v>-883500.76661495247</v>
      </c>
      <c r="O2036" s="24">
        <f t="shared" ca="1" si="3502"/>
        <v>-1181837.9809204384</v>
      </c>
      <c r="P2036" s="24">
        <f t="shared" ca="1" si="3502"/>
        <v>-1379727.1898561567</v>
      </c>
      <c r="R2036" s="24"/>
      <c r="S2036" s="80" cm="1">
        <f t="array" aca="1" ref="S2036" ca="1">(SUM(INDEX(2031:2031,1,MAX(COLUMN($R:$R),COLUMN()-($H2020*12-1))):S2033)/($H2020*12)+IF($R2038=0,0,SUM(INDEX(2036:2036,1,MAX(COLUMN($R:$R),COLUMN()-(($H2020-$H2021)*12))):S2038)/(($H2020)*12)))</f>
        <v>-1265.8192090395478</v>
      </c>
      <c r="T2036" s="80" cm="1">
        <f t="array" aca="1" ref="T2036" ca="1">(SUM(INDEX(2031:2031,1,MAX(COLUMN($R:$R),COLUMN()-($H2020*12-1))):T2033)/($H2020*12)+IF($R2038=0,0,SUM(INDEX(2036:2036,1,MAX(COLUMN($R:$R),COLUMN()-(($H2020-$H2021)*12))):T2038)/(($H2020)*12)))</f>
        <v>-2551.3980656899357</v>
      </c>
      <c r="U2036" s="80" cm="1">
        <f t="array" aca="1" ref="U2036" ca="1">(SUM(INDEX(2031:2031,1,MAX(COLUMN($R:$R),COLUMN()-($H2020*12-1))):U2033)/($H2020*12)+IF($R2038=0,0,SUM(INDEX(2036:2036,1,MAX(COLUMN($R:$R),COLUMN()-(($H2020-$H2021)*12))):U2038)/(($H2020)*12)))</f>
        <v>-3858.7663944869391</v>
      </c>
      <c r="V2036" s="80" cm="1">
        <f t="array" aca="1" ref="V2036" ca="1">(SUM(INDEX(2031:2031,1,MAX(COLUMN($R:$R),COLUMN()-($H2020*12-1))):V2033)/($H2020*12)+IF($R2038=0,0,SUM(INDEX(2036:2036,1,MAX(COLUMN($R:$R),COLUMN()-(($H2020-$H2021)*12))):V2038)/(($H2020)*12)))</f>
        <v>-5188.2935085177915</v>
      </c>
      <c r="W2036" s="80" cm="1">
        <f t="array" aca="1" ref="W2036" ca="1">(SUM(INDEX(2031:2031,1,MAX(COLUMN($R:$R),COLUMN()-($H2020*12-1))):W2033)/($H2020*12)+IF($R2038=0,0,SUM(INDEX(2036:2036,1,MAX(COLUMN($R:$R),COLUMN()-(($H2020-$H2021)*12))):W2038)/(($H2020)*12)))</f>
        <v>-6540.3549804135728</v>
      </c>
      <c r="X2036" s="80" cm="1">
        <f t="array" aca="1" ref="X2036" ca="1">(SUM(INDEX(2031:2031,1,MAX(COLUMN($R:$R),COLUMN()-($H2020*12-1))):X2033)/($H2020*12)+IF($R2038=0,0,SUM(INDEX(2036:2036,1,MAX(COLUMN($R:$R),COLUMN()-(($H2020-$H2021)*12))):X2038)/(($H2020)*12)))</f>
        <v>-7915.3327484431811</v>
      </c>
      <c r="Y2036" s="80" cm="1">
        <f t="array" aca="1" ref="Y2036" ca="1">(SUM(INDEX(2031:2031,1,MAX(COLUMN($R:$R),COLUMN()-($H2020*12-1))):Y2033)/($H2020*12)+IF($R2038=0,0,SUM(INDEX(2036:2036,1,MAX(COLUMN($R:$R),COLUMN()-(($H2020-$H2021)*12))):Y2038)/(($H2020)*12)))</f>
        <v>-9313.6152244054938</v>
      </c>
      <c r="Z2036" s="80" cm="1">
        <f t="array" aca="1" ref="Z2036" ca="1">(SUM(INDEX(2031:2031,1,MAX(COLUMN($R:$R),COLUMN()-($H2020*12-1))):Z2033)/($H2020*12)+IF($R2038=0,0,SUM(INDEX(2036:2036,1,MAX(COLUMN($R:$R),COLUMN()-(($H2020-$H2021)*12))):Z2038)/(($H2020)*12)))</f>
        <v>-10735.597403350221</v>
      </c>
      <c r="AA2036" s="80" cm="1">
        <f t="array" aca="1" ref="AA2036" ca="1">(SUM(INDEX(2031:2031,1,MAX(COLUMN($R:$R),COLUMN()-($H2020*12-1))):AA2033)/($H2020*12)+IF($R2038=0,0,SUM(INDEX(2036:2036,1,MAX(COLUMN($R:$R),COLUMN()-(($H2020-$H2021)*12))):AA2038)/(($H2020)*12)))</f>
        <v>-12181.680975158419</v>
      </c>
      <c r="AB2036" s="80" cm="1">
        <f t="array" aca="1" ref="AB2036" ca="1">(SUM(INDEX(2031:2031,1,MAX(COLUMN($R:$R),COLUMN()-($H2020*12-1))):AB2033)/($H2020*12)+IF($R2038=0,0,SUM(INDEX(2036:2036,1,MAX(COLUMN($R:$R),COLUMN()-(($H2020-$H2021)*12))):AB2038)/(($H2020)*12)))</f>
        <v>-13652.274438014214</v>
      </c>
      <c r="AC2036" s="80" cm="1">
        <f t="array" aca="1" ref="AC2036" ca="1">(SUM(INDEX(2031:2031,1,MAX(COLUMN($R:$R),COLUMN()-($H2020*12-1))):AC2033)/($H2020*12)+IF($R2038=0,0,SUM(INDEX(2036:2036,1,MAX(COLUMN($R:$R),COLUMN()-(($H2020-$H2021)*12))):AC2038)/(($H2020)*12)))</f>
        <v>-15147.793213799767</v>
      </c>
      <c r="AD2036" s="80" cm="1">
        <f t="array" aca="1" ref="AD2036" ca="1">(SUM(INDEX(2031:2031,1,MAX(COLUMN($R:$R),COLUMN()-($H2020*12-1))):AD2033)/($H2020*12)+IF($R2038=0,0,SUM(INDEX(2036:2036,1,MAX(COLUMN($R:$R),COLUMN()-(($H2020-$H2021)*12))):AD2038)/(($H2020)*12)))</f>
        <v>-16668.659765446089</v>
      </c>
      <c r="AE2036" s="80" cm="1">
        <f t="array" aca="1" ref="AE2036" ca="1">(SUM(INDEX(2031:2031,1,MAX(COLUMN($R:$R),COLUMN()-($H2020*12-1))):AE2033)/($H2020*12)+IF($R2038=0,0,SUM(INDEX(2036:2036,1,MAX(COLUMN($R:$R),COLUMN()-(($H2020-$H2021)*12))):AE2038)/(($H2020)*12)))</f>
        <v>-18215.303716272861</v>
      </c>
      <c r="AF2036" s="80" cm="1">
        <f t="array" aca="1" ref="AF2036" ca="1">(SUM(INDEX(2031:2031,1,MAX(COLUMN($R:$R),COLUMN()-($H2020*12-1))):AF2033)/($H2020*12)+IF($R2038=0,0,SUM(INDEX(2036:2036,1,MAX(COLUMN($R:$R),COLUMN()-(($H2020-$H2021)*12))):AF2038)/(($H2020)*12)))</f>
        <v>-19788.161971350935</v>
      </c>
      <c r="AG2036" s="80" cm="1">
        <f t="array" aca="1" ref="AG2036" ca="1">(SUM(INDEX(2031:2031,1,MAX(COLUMN($R:$R),COLUMN()-($H2020*12-1))):AG2033)/($H2020*12)+IF($R2038=0,0,SUM(INDEX(2036:2036,1,MAX(COLUMN($R:$R),COLUMN()-(($H2020-$H2021)*12))):AG2038)/(($H2020)*12)))</f>
        <v>-21387.67884092185</v>
      </c>
      <c r="AH2036" s="80" cm="1">
        <f t="array" aca="1" ref="AH2036" ca="1">(SUM(INDEX(2031:2031,1,MAX(COLUMN($R:$R),COLUMN()-($H2020*12-1))):AH2033)/($H2020*12)+IF($R2038=0,0,SUM(INDEX(2036:2036,1,MAX(COLUMN($R:$R),COLUMN()-(($H2020-$H2021)*12))):AH2038)/(($H2020)*12)))</f>
        <v>-23014.30616590922</v>
      </c>
      <c r="AI2036" s="80" cm="1">
        <f t="array" aca="1" ref="AI2036" ca="1">(SUM(INDEX(2031:2031,1,MAX(COLUMN($R:$R),COLUMN()-($H2020*12-1))):AI2033)/($H2020*12)+IF($R2038=0,0,SUM(INDEX(2036:2036,1,MAX(COLUMN($R:$R),COLUMN()-(($H2020-$H2021)*12))):AI2038)/(($H2020)*12)))</f>
        <v>-24668.503445557399</v>
      </c>
      <c r="AJ2036" s="80" cm="1">
        <f t="array" aca="1" ref="AJ2036" ca="1">(SUM(INDEX(2031:2031,1,MAX(COLUMN($R:$R),COLUMN()-($H2020*12-1))):AJ2033)/($H2020*12)+IF($R2038=0,0,SUM(INDEX(2036:2036,1,MAX(COLUMN($R:$R),COLUMN()-(($H2020-$H2021)*12))):AJ2038)/(($H2020)*12)))</f>
        <v>-26350.737967233512</v>
      </c>
      <c r="AK2036" s="80" cm="1">
        <f t="array" aca="1" ref="AK2036" ca="1">(SUM(INDEX(2031:2031,1,MAX(COLUMN($R:$R),COLUMN()-($H2020*12-1))):AK2033)/($H2020*12)+IF($R2038=0,0,SUM(INDEX(2036:2036,1,MAX(COLUMN($R:$R),COLUMN()-(($H2020-$H2021)*12))):AK2038)/(($H2020)*12)))</f>
        <v>-28061.484938429559</v>
      </c>
      <c r="AL2036" s="80" cm="1">
        <f t="array" aca="1" ref="AL2036" ca="1">(SUM(INDEX(2031:2031,1,MAX(COLUMN($R:$R),COLUMN()-($H2020*12-1))):AL2033)/($H2020*12)+IF($R2038=0,0,SUM(INDEX(2036:2036,1,MAX(COLUMN($R:$R),COLUMN()-(($H2020-$H2021)*12))):AL2038)/(($H2020)*12)))</f>
        <v>-29801.22762100181</v>
      </c>
      <c r="AM2036" s="80" cm="1">
        <f t="array" aca="1" ref="AM2036" ca="1">(SUM(INDEX(2031:2031,1,MAX(COLUMN($R:$R),COLUMN()-($H2020*12-1))):AM2033)/($H2020*12)+IF($R2038=0,0,SUM(INDEX(2036:2036,1,MAX(COLUMN($R:$R),COLUMN()-(($H2020-$H2021)*12))):AM2038)/(($H2020)*12)))</f>
        <v>-31570.45746768545</v>
      </c>
      <c r="AN2036" s="80" cm="1">
        <f t="array" aca="1" ref="AN2036" ca="1">(SUM(INDEX(2031:2031,1,MAX(COLUMN($R:$R),COLUMN()-($H2020*12-1))):AN2033)/($H2020*12)+IF($R2038=0,0,SUM(INDEX(2036:2036,1,MAX(COLUMN($R:$R),COLUMN()-(($H2020-$H2021)*12))):AN2038)/(($H2020)*12)))</f>
        <v>-33369.674260923057</v>
      </c>
      <c r="AO2036" s="80" cm="1">
        <f t="array" aca="1" ref="AO2036" ca="1">(SUM(INDEX(2031:2031,1,MAX(COLUMN($R:$R),COLUMN()-($H2020*12-1))):AO2033)/($H2020*12)+IF($R2038=0,0,SUM(INDEX(2036:2036,1,MAX(COLUMN($R:$R),COLUMN()-(($H2020-$H2021)*12))):AO2038)/(($H2020)*12)))</f>
        <v>-35199.386254046047</v>
      </c>
      <c r="AP2036" s="80" cm="1">
        <f t="array" aca="1" ref="AP2036" ca="1">(SUM(INDEX(2031:2031,1,MAX(COLUMN($R:$R),COLUMN()-($H2020*12-1))):AP2033)/($H2020*12)+IF($R2038=0,0,SUM(INDEX(2036:2036,1,MAX(COLUMN($R:$R),COLUMN()-(($H2020-$H2021)*12))):AP2038)/(($H2020)*12)))</f>
        <v>-37060.11031484908</v>
      </c>
      <c r="AQ2036" s="80" cm="1">
        <f t="array" aca="1" ref="AQ2036" ca="1">(SUM(INDEX(2031:2031,1,MAX(COLUMN($R:$R),COLUMN()-($H2020*12-1))):AQ2033)/($H2020*12)+IF($R2038=0,0,SUM(INDEX(2036:2036,1,MAX(COLUMN($R:$R),COLUMN()-(($H2020-$H2021)*12))):AQ2038)/(($H2020)*12)))</f>
        <v>-38950.6771563437</v>
      </c>
      <c r="AR2036" s="80" cm="1">
        <f t="array" aca="1" ref="AR2036" ca="1">(SUM(INDEX(2031:2031,1,MAX(COLUMN($R:$R),COLUMN()-($H2020*12-1))):AR2033)/($H2020*12)+IF($R2038=0,0,SUM(INDEX(2036:2036,1,MAX(COLUMN($R:$R),COLUMN()-(($H2020-$H2021)*12))):AR2038)/(($H2020)*12)))</f>
        <v>-40853.52785601552</v>
      </c>
      <c r="AS2036" s="80" cm="1">
        <f t="array" aca="1" ref="AS2036" ca="1">(SUM(INDEX(2031:2031,1,MAX(COLUMN($R:$R),COLUMN()-($H2020*12-1))):AS2033)/($H2020*12)+IF($R2038=0,0,SUM(INDEX(2036:2036,1,MAX(COLUMN($R:$R),COLUMN()-(($H2020-$H2021)*12))):AS2038)/(($H2020)*12)))</f>
        <v>-42766.840790314818</v>
      </c>
      <c r="AT2036" s="80" cm="1">
        <f t="array" aca="1" ref="AT2036" ca="1">(SUM(INDEX(2031:2031,1,MAX(COLUMN($R:$R),COLUMN()-($H2020*12-1))):AT2033)/($H2020*12)+IF($R2038=0,0,SUM(INDEX(2036:2036,1,MAX(COLUMN($R:$R),COLUMN()-(($H2020-$H2021)*12))):AT2038)/(($H2020)*12)))</f>
        <v>-44690.423972165008</v>
      </c>
      <c r="AU2036" s="80" cm="1">
        <f t="array" aca="1" ref="AU2036" ca="1">(SUM(INDEX(2031:2031,1,MAX(COLUMN($R:$R),COLUMN()-($H2020*12-1))):AU2033)/($H2020*12)+IF($R2038=0,0,SUM(INDEX(2036:2036,1,MAX(COLUMN($R:$R),COLUMN()-(($H2020-$H2021)*12))):AU2038)/(($H2020)*12)))</f>
        <v>-46624.075900927397</v>
      </c>
      <c r="AV2036" s="80" cm="1">
        <f t="array" aca="1" ref="AV2036" ca="1">(SUM(INDEX(2031:2031,1,MAX(COLUMN($R:$R),COLUMN()-($H2020*12-1))):AV2033)/($H2020*12)+IF($R2038=0,0,SUM(INDEX(2036:2036,1,MAX(COLUMN($R:$R),COLUMN()-(($H2020-$H2021)*12))):AV2038)/(($H2020)*12)))</f>
        <v>-48567.585295060409</v>
      </c>
      <c r="AW2036" s="80" cm="1">
        <f t="array" aca="1" ref="AW2036" ca="1">(SUM(INDEX(2031:2031,1,MAX(COLUMN($R:$R),COLUMN()-($H2020*12-1))):AW2033)/($H2020*12)+IF($R2038=0,0,SUM(INDEX(2036:2036,1,MAX(COLUMN($R:$R),COLUMN()-(($H2020-$H2021)*12))):AW2038)/(($H2020)*12)))</f>
        <v>-50520.730818449403</v>
      </c>
      <c r="AX2036" s="80" cm="1">
        <f t="array" aca="1" ref="AX2036" ca="1">(SUM(INDEX(2031:2031,1,MAX(COLUMN($R:$R),COLUMN()-($H2020*12-1))):AX2033)/($H2020*12)+IF($R2038=0,0,SUM(INDEX(2036:2036,1,MAX(COLUMN($R:$R),COLUMN()-(($H2020-$H2021)*12))):AX2038)/(($H2020)*12)))</f>
        <v>-52483.280800269356</v>
      </c>
      <c r="AY2036" s="80" cm="1">
        <f t="array" aca="1" ref="AY2036" ca="1">(SUM(INDEX(2031:2031,1,MAX(COLUMN($R:$R),COLUMN()-($H2020*12-1))):AY2033)/($H2020*12)+IF($R2038=0,0,SUM(INDEX(2036:2036,1,MAX(COLUMN($R:$R),COLUMN()-(($H2020-$H2021)*12))):AY2038)/(($H2020)*12)))</f>
        <v>-54454.992948239749</v>
      </c>
      <c r="AZ2036" s="80" cm="1">
        <f t="array" aca="1" ref="AZ2036" ca="1">(SUM(INDEX(2031:2031,1,MAX(COLUMN($R:$R),COLUMN()-($H2020*12-1))):AZ2033)/($H2020*12)+IF($R2038=0,0,SUM(INDEX(2036:2036,1,MAX(COLUMN($R:$R),COLUMN()-(($H2020-$H2021)*12))):AZ2038)/(($H2020)*12)))</f>
        <v>-56435.614055128142</v>
      </c>
      <c r="BA2036" s="80" cm="1">
        <f t="array" aca="1" ref="BA2036" ca="1">(SUM(INDEX(2031:2031,1,MAX(COLUMN($R:$R),COLUMN()-($H2020*12-1))):BA2033)/($H2020*12)+IF($R2038=0,0,SUM(INDEX(2036:2036,1,MAX(COLUMN($R:$R),COLUMN()-(($H2020-$H2021)*12))):BA2038)/(($H2020)*12)))</f>
        <v>-58424.879698356061</v>
      </c>
      <c r="BB2036" s="80" cm="1">
        <f t="array" aca="1" ref="BB2036" ca="1">(SUM(INDEX(2031:2031,1,MAX(COLUMN($R:$R),COLUMN()-($H2020*12-1))):BB2033)/($H2020*12)+IF($R2038=0,0,SUM(INDEX(2036:2036,1,MAX(COLUMN($R:$R),COLUMN()-(($H2020-$H2021)*12))):BB2038)/(($H2020)*12)))</f>
        <v>-60422.51393255758</v>
      </c>
      <c r="BC2036" s="80" cm="1">
        <f t="array" aca="1" ref="BC2036" ca="1">(SUM(INDEX(2031:2031,1,MAX(COLUMN($R:$R),COLUMN()-($H2020*12-1))):BC2033)/($H2020*12)+IF($R2038=0,0,SUM(INDEX(2036:2036,1,MAX(COLUMN($R:$R),COLUMN()-(($H2020-$H2021)*12))):BC2038)/(($H2020)*12)))</f>
        <v>-62428.228974938014</v>
      </c>
      <c r="BD2036" s="80" cm="1">
        <f t="array" aca="1" ref="BD2036" ca="1">(SUM(INDEX(2031:2031,1,MAX(COLUMN($R:$R),COLUMN()-($H2020*12-1))):BD2033)/($H2020*12)+IF($R2038=0,0,SUM(INDEX(2036:2036,1,MAX(COLUMN($R:$R),COLUMN()-(($H2020-$H2021)*12))):BD2038)/(($H2020)*12)))</f>
        <v>-64441.724883276969</v>
      </c>
      <c r="BE2036" s="80" cm="1">
        <f t="array" aca="1" ref="BE2036" ca="1">(SUM(INDEX(2031:2031,1,MAX(COLUMN($R:$R),COLUMN()-($H2020*12-1))):BE2033)/($H2020*12)+IF($R2038=0,0,SUM(INDEX(2036:2036,1,MAX(COLUMN($R:$R),COLUMN()-(($H2020-$H2021)*12))):BE2038)/(($H2020)*12)))</f>
        <v>-66462.689226416973</v>
      </c>
      <c r="BF2036" s="80" cm="1">
        <f t="array" aca="1" ref="BF2036" ca="1">(SUM(INDEX(2031:2031,1,MAX(COLUMN($R:$R),COLUMN()-($H2020*12-1))):BF2033)/($H2020*12)+IF($R2038=0,0,SUM(INDEX(2036:2036,1,MAX(COLUMN($R:$R),COLUMN()-(($H2020-$H2021)*12))):BF2038)/(($H2020)*12)))</f>
        <v>-68490.796747075074</v>
      </c>
      <c r="BG2036" s="80" cm="1">
        <f t="array" aca="1" ref="BG2036" ca="1">(SUM(INDEX(2031:2031,1,MAX(COLUMN($R:$R),COLUMN()-($H2020*12-1))):BG2033)/($H2020*12)+IF($R2038=0,0,SUM(INDEX(2036:2036,1,MAX(COLUMN($R:$R),COLUMN()-(($H2020-$H2021)*12))):BG2038)/(($H2020)*12)))</f>
        <v>-70525.709016812354</v>
      </c>
      <c r="BH2036" s="80" cm="1">
        <f t="array" aca="1" ref="BH2036" ca="1">(SUM(INDEX(2031:2031,1,MAX(COLUMN($R:$R),COLUMN()-($H2020*12-1))):BH2033)/($H2020*12)+IF($R2038=0,0,SUM(INDEX(2036:2036,1,MAX(COLUMN($R:$R),COLUMN()-(($H2020-$H2021)*12))):BH2038)/(($H2020)*12)))</f>
        <v>-72567.074082991821</v>
      </c>
      <c r="BI2036" s="80" cm="1">
        <f t="array" aca="1" ref="BI2036" ca="1">(SUM(INDEX(2031:2031,1,MAX(COLUMN($R:$R),COLUMN()-($H2020*12-1))):BI2033)/($H2020*12)+IF($R2038=0,0,SUM(INDEX(2036:2036,1,MAX(COLUMN($R:$R),COLUMN()-(($H2020-$H2021)*12))):BI2038)/(($H2020)*12)))</f>
        <v>-74614.526107552709</v>
      </c>
      <c r="BJ2036" s="80" cm="1">
        <f t="array" aca="1" ref="BJ2036" ca="1">(SUM(INDEX(2031:2031,1,MAX(COLUMN($R:$R),COLUMN()-($H2020*12-1))):BJ2033)/($H2020*12)+IF($R2038=0,0,SUM(INDEX(2036:2036,1,MAX(COLUMN($R:$R),COLUMN()-(($H2020-$H2021)*12))):BJ2038)/(($H2020)*12)))</f>
        <v>-76667.684997424847</v>
      </c>
      <c r="BK2036" s="80" cm="1">
        <f t="array" aca="1" ref="BK2036" ca="1">(SUM(INDEX(2031:2031,1,MAX(COLUMN($R:$R),COLUMN()-($H2020*12-1))):BK2033)/($H2020*12)+IF($R2038=0,0,SUM(INDEX(2036:2036,1,MAX(COLUMN($R:$R),COLUMN()-(($H2020-$H2021)*12))):BK2038)/(($H2020)*12)))</f>
        <v>-78726.156026403769</v>
      </c>
      <c r="BL2036" s="80" cm="1">
        <f t="array" aca="1" ref="BL2036" ca="1">(SUM(INDEX(2031:2031,1,MAX(COLUMN($R:$R),COLUMN()-($H2020*12-1))):BL2033)/($H2020*12)+IF($R2038=0,0,SUM(INDEX(2036:2036,1,MAX(COLUMN($R:$R),COLUMN()-(($H2020-$H2021)*12))):BL2038)/(($H2020)*12)))</f>
        <v>-80789.529448302957</v>
      </c>
      <c r="BM2036" s="80" cm="1">
        <f t="array" aca="1" ref="BM2036" ca="1">(SUM(INDEX(2031:2031,1,MAX(COLUMN($R:$R),COLUMN()-($H2020*12-1))):BM2033)/($H2020*12)+IF($R2038=0,0,SUM(INDEX(2036:2036,1,MAX(COLUMN($R:$R),COLUMN()-(($H2020-$H2021)*12))):BM2038)/(($H2020)*12)))</f>
        <v>-82857.38010119641</v>
      </c>
      <c r="BN2036" s="80" cm="1">
        <f t="array" aca="1" ref="BN2036" ca="1">(SUM(INDEX(2031:2031,1,MAX(COLUMN($R:$R),COLUMN()-($H2020*12-1))):BN2033)/($H2020*12)+IF($R2038=0,0,SUM(INDEX(2036:2036,1,MAX(COLUMN($R:$R),COLUMN()-(($H2020-$H2021)*12))):BN2038)/(($H2020)*12)))</f>
        <v>-84929.267002560548</v>
      </c>
      <c r="BO2036" s="80" cm="1">
        <f t="array" aca="1" ref="BO2036" ca="1">(SUM(INDEX(2031:2031,1,MAX(COLUMN($R:$R),COLUMN()-($H2020*12-1))):BO2033)/($H2020*12)+IF($R2038=0,0,SUM(INDEX(2036:2036,1,MAX(COLUMN($R:$R),COLUMN()-(($H2020-$H2021)*12))):BO2038)/(($H2020)*12)))</f>
        <v>-87004.732935120628</v>
      </c>
      <c r="BP2036" s="80" cm="1">
        <f t="array" aca="1" ref="BP2036" ca="1">(SUM(INDEX(2031:2031,1,MAX(COLUMN($R:$R),COLUMN()-($H2020*12-1))):BP2033)/($H2020*12)+IF($R2038=0,0,SUM(INDEX(2036:2036,1,MAX(COLUMN($R:$R),COLUMN()-(($H2020-$H2021)*12))):BP2038)/(($H2020)*12)))</f>
        <v>-89083.332750580128</v>
      </c>
      <c r="BQ2036" s="80" cm="1">
        <f t="array" aca="1" ref="BQ2036" ca="1">(SUM(INDEX(2031:2031,1,MAX(COLUMN($R:$R),COLUMN()-($H2020*12-1))):BQ2033)/($H2020*12)+IF($R2038=0,0,SUM(INDEX(2036:2036,1,MAX(COLUMN($R:$R),COLUMN()-(($H2020-$H2021)*12))):BQ2038)/(($H2020)*12)))</f>
        <v>-91164.911364612301</v>
      </c>
      <c r="BR2036" s="80" cm="1">
        <f t="array" aca="1" ref="BR2036" ca="1">(SUM(INDEX(2031:2031,1,MAX(COLUMN($R:$R),COLUMN()-($H2020*12-1))):BR2033)/($H2020*12)+IF($R2038=0,0,SUM(INDEX(2036:2036,1,MAX(COLUMN($R:$R),COLUMN()-(($H2020-$H2021)*12))):BR2038)/(($H2020)*12)))</f>
        <v>-93249.341939317907</v>
      </c>
      <c r="BS2036" s="80" cm="1">
        <f t="array" aca="1" ref="BS2036" ca="1">(SUM(INDEX(2031:2031,1,MAX(COLUMN($R:$R),COLUMN()-($H2020*12-1))):BS2033)/($H2020*12)+IF($R2038=0,0,SUM(INDEX(2036:2036,1,MAX(COLUMN($R:$R),COLUMN()-(($H2020-$H2021)*12))):BS2038)/(($H2020)*12)))</f>
        <v>-95336.498741021074</v>
      </c>
      <c r="BT2036" s="80" cm="1">
        <f t="array" aca="1" ref="BT2036" ca="1">(SUM(INDEX(2031:2031,1,MAX(COLUMN($R:$R),COLUMN()-($H2020*12-1))):BT2033)/($H2020*12)+IF($R2038=0,0,SUM(INDEX(2036:2036,1,MAX(COLUMN($R:$R),COLUMN()-(($H2020-$H2021)*12))):BT2038)/(($H2020)*12)))</f>
        <v>-97426.2573202317</v>
      </c>
      <c r="BU2036" s="80" cm="1">
        <f t="array" aca="1" ref="BU2036" ca="1">(SUM(INDEX(2031:2031,1,MAX(COLUMN($R:$R),COLUMN()-($H2020*12-1))):BU2033)/($H2020*12)+IF($R2038=0,0,SUM(INDEX(2036:2036,1,MAX(COLUMN($R:$R),COLUMN()-(($H2020-$H2021)*12))):BU2038)/(($H2020)*12)))</f>
        <v>-99518.49469918941</v>
      </c>
      <c r="BV2036" s="80" cm="1">
        <f t="array" aca="1" ref="BV2036" ca="1">(SUM(INDEX(2031:2031,1,MAX(COLUMN($R:$R),COLUMN()-($H2020*12-1))):BV2033)/($H2020*12)+IF($R2038=0,0,SUM(INDEX(2036:2036,1,MAX(COLUMN($R:$R),COLUMN()-(($H2020-$H2021)*12))):BV2038)/(($H2020)*12)))</f>
        <v>-101613.08956722455</v>
      </c>
      <c r="BW2036" s="80" cm="1">
        <f t="array" aca="1" ref="BW2036" ca="1">(SUM(INDEX(2031:2031,1,MAX(COLUMN($R:$R),COLUMN()-($H2020*12-1))):BW2033)/($H2020*12)+IF($R2038=0,0,SUM(INDEX(2036:2036,1,MAX(COLUMN($R:$R),COLUMN()-(($H2020-$H2021)*12))):BW2038)/(($H2020)*12)))</f>
        <v>-103709.92248417859</v>
      </c>
      <c r="BX2036" s="80" cm="1">
        <f t="array" aca="1" ref="BX2036" ca="1">(SUM(INDEX(2031:2031,1,MAX(COLUMN($R:$R),COLUMN()-($H2020*12-1))):BX2033)/($H2020*12)+IF($R2038=0,0,SUM(INDEX(2036:2036,1,MAX(COLUMN($R:$R),COLUMN()-(($H2020-$H2021)*12))):BX2038)/(($H2020)*12)))</f>
        <v>-105808.87609213236</v>
      </c>
      <c r="BY2036" s="80" cm="1">
        <f t="array" aca="1" ref="BY2036" ca="1">(SUM(INDEX(2031:2031,1,MAX(COLUMN($R:$R),COLUMN()-($H2020*12-1))):BY2033)/($H2020*12)+IF($R2038=0,0,SUM(INDEX(2036:2036,1,MAX(COLUMN($R:$R),COLUMN()-(($H2020-$H2021)*12))):BY2038)/(($H2020)*12)))</f>
        <v>-107909.83533569737</v>
      </c>
      <c r="BZ2036" s="80" cm="1">
        <f t="array" aca="1" ref="BZ2036" ca="1">(SUM(INDEX(2031:2031,1,MAX(COLUMN($R:$R),COLUMN()-($H2020*12-1))):BZ2033)/($H2020*12)+IF($R2038=0,0,SUM(INDEX(2036:2036,1,MAX(COLUMN($R:$R),COLUMN()-(($H2020-$H2021)*12))):BZ2038)/(($H2020)*12)))</f>
        <v>-110012.68769113254</v>
      </c>
      <c r="CA2036" s="80" cm="1">
        <f t="array" aca="1" ref="CA2036" ca="1">(SUM(INDEX(2031:2031,1,MAX(COLUMN($R:$R),COLUMN()-($H2020*12-1))):CA2033)/($H2020*12)+IF($R2038=0,0,SUM(INDEX(2036:2036,1,MAX(COLUMN($R:$R),COLUMN()-(($H2020-$H2021)*12))):CA2038)/(($H2020)*12)))</f>
        <v>-110853.1991107694</v>
      </c>
      <c r="CB2036" s="80" cm="1">
        <f t="array" aca="1" ref="CB2036" ca="1">(SUM(INDEX(2031:2031,1,MAX(COLUMN($R:$R),COLUMN()-($H2020*12-1))):CB2033)/($H2020*12)+IF($R2038=0,0,SUM(INDEX(2036:2036,1,MAX(COLUMN($R:$R),COLUMN()-(($H2020-$H2021)*12))):CB2038)/(($H2020)*12)))</f>
        <v>-111673.96131646146</v>
      </c>
      <c r="CC2036" s="80" cm="1">
        <f t="array" aca="1" ref="CC2036" ca="1">(SUM(INDEX(2031:2031,1,MAX(COLUMN($R:$R),COLUMN()-($H2020*12-1))):CC2033)/($H2020*12)+IF($R2038=0,0,SUM(INDEX(2036:2036,1,MAX(COLUMN($R:$R),COLUMN()-(($H2020-$H2021)*12))):CC2038)/(($H2020)*12)))</f>
        <v>-112474.50769668492</v>
      </c>
      <c r="CD2036" s="80" cm="1">
        <f t="array" aca="1" ref="CD2036" ca="1">(SUM(INDEX(2031:2031,1,MAX(COLUMN($R:$R),COLUMN()-($H2020*12-1))):CD2033)/($H2020*12)+IF($R2038=0,0,SUM(INDEX(2036:2036,1,MAX(COLUMN($R:$R),COLUMN()-(($H2020-$H2021)*12))):CD2038)/(($H2020)*12)))</f>
        <v>-113254.36902668946</v>
      </c>
      <c r="CE2036" s="80" cm="1">
        <f t="array" aca="1" ref="CE2036" ca="1">(SUM(INDEX(2031:2031,1,MAX(COLUMN($R:$R),COLUMN()-($H2020*12-1))):CE2033)/($H2020*12)+IF($R2038=0,0,SUM(INDEX(2036:2036,1,MAX(COLUMN($R:$R),COLUMN()-(($H2020-$H2021)*12))):CE2038)/(($H2020)*12)))</f>
        <v>-114013.07364159817</v>
      </c>
      <c r="CF2036" s="80" cm="1">
        <f t="array" aca="1" ref="CF2036" ca="1">(SUM(INDEX(2031:2031,1,MAX(COLUMN($R:$R),COLUMN()-($H2020*12-1))):CF2033)/($H2020*12)+IF($R2038=0,0,SUM(INDEX(2036:2036,1,MAX(COLUMN($R:$R),COLUMN()-(($H2020-$H2021)*12))):CF2038)/(($H2020)*12)))</f>
        <v>-114750.14761828945</v>
      </c>
      <c r="CG2036" s="80" cm="1">
        <f t="array" aca="1" ref="CG2036" ca="1">(SUM(INDEX(2031:2031,1,MAX(COLUMN($R:$R),COLUMN()-($H2020*12-1))):CG2033)/($H2020*12)+IF($R2038=0,0,SUM(INDEX(2036:2036,1,MAX(COLUMN($R:$R),COLUMN()-(($H2020-$H2021)*12))):CG2038)/(($H2020)*12)))</f>
        <v>-115465.11496634535</v>
      </c>
      <c r="CH2036" s="80" cm="1">
        <f t="array" aca="1" ref="CH2036" ca="1">(SUM(INDEX(2031:2031,1,MAX(COLUMN($R:$R),COLUMN()-($H2020*12-1))):CH2033)/($H2020*12)+IF($R2038=0,0,SUM(INDEX(2036:2036,1,MAX(COLUMN($R:$R),COLUMN()-(($H2020-$H2021)*12))):CH2038)/(($H2020)*12)))</f>
        <v>-116157.49782835878</v>
      </c>
      <c r="CI2036" s="80" cm="1">
        <f t="array" aca="1" ref="CI2036" ca="1">(SUM(INDEX(2031:2031,1,MAX(COLUMN($R:$R),COLUMN()-($H2020*12-1))):CI2033)/($H2020*12)+IF($R2038=0,0,SUM(INDEX(2036:2036,1,MAX(COLUMN($R:$R),COLUMN()-(($H2020-$H2021)*12))):CI2038)/(($H2020)*12)))</f>
        <v>-116826.81668990004</v>
      </c>
      <c r="CJ2036" s="80" cm="1">
        <f t="array" aca="1" ref="CJ2036" ca="1">(SUM(INDEX(2031:2031,1,MAX(COLUMN($R:$R),COLUMN()-($H2020*12-1))):CJ2033)/($H2020*12)+IF($R2038=0,0,SUM(INDEX(2036:2036,1,MAX(COLUMN($R:$R),COLUMN()-(($H2020-$H2021)*12))):CJ2038)/(($H2020)*12)))</f>
        <v>-117472.59059945084</v>
      </c>
      <c r="CK2036" s="80" cm="1">
        <f t="array" aca="1" ref="CK2036" ca="1">(SUM(INDEX(2031:2031,1,MAX(COLUMN($R:$R),COLUMN()-($H2020*12-1))):CK2033)/($H2020*12)+IF($R2038=0,0,SUM(INDEX(2036:2036,1,MAX(COLUMN($R:$R),COLUMN()-(($H2020-$H2021)*12))):CK2038)/(($H2020)*12)))</f>
        <v>-118094.33739862283</v>
      </c>
      <c r="CL2036" s="80" cm="1">
        <f t="array" aca="1" ref="CL2036" ca="1">(SUM(INDEX(2031:2031,1,MAX(COLUMN($R:$R),COLUMN()-($H2020*12-1))):CL2033)/($H2020*12)+IF($R2038=0,0,SUM(INDEX(2036:2036,1,MAX(COLUMN($R:$R),COLUMN()-(($H2020-$H2021)*12))):CL2038)/(($H2020)*12)))</f>
        <v>-118691.57396298599</v>
      </c>
      <c r="CN2036" s="80">
        <f>SUMIF($5:$5,CN$2,2034:2034)</f>
        <v>0</v>
      </c>
      <c r="CO2036" s="80" t="e" cm="1">
        <f t="array" aca="1" ref="CO2036" ca="1">(SUM(INDEX(2031:2031,1,MAX(COLUMN($CN:$CN),COLUMN()-($H2020*4-1))):CO2033)/($H2020*4)-IF($CN2038=0,0,SUM(INDEX(2036:2036,1,MAX(COLUMN($CN:$CN),COLUMN()-(($H2020-$H2021)*4))):CO2038)/(($H2020)*4)))</f>
        <v>#N/A</v>
      </c>
      <c r="CP2036" s="80" t="e" cm="1">
        <f t="array" aca="1" ref="CP2036" ca="1">(SUM(INDEX(2031:2031,1,MAX(COLUMN($CN:$CN),COLUMN()-($H2020*4-1))):CP2033)/($H2020*4)-IF($CN2038=0,0,SUM(INDEX(2036:2036,1,MAX(COLUMN($CN:$CN),COLUMN()-(($H2020-$H2021)*4))):CP2038)/(($H2020)*4)))</f>
        <v>#N/A</v>
      </c>
      <c r="CQ2036" s="80" t="e" cm="1">
        <f t="array" aca="1" ref="CQ2036" ca="1">(SUM(INDEX(2031:2031,1,MAX(COLUMN($CN:$CN),COLUMN()-($H2020*4-1))):CQ2033)/($H2020*4)-IF($CN2038=0,0,SUM(INDEX(2036:2036,1,MAX(COLUMN($CN:$CN),COLUMN()-(($H2020-$H2021)*4))):CQ2038)/(($H2020)*4)))</f>
        <v>#N/A</v>
      </c>
      <c r="CR2036" s="80" t="e" cm="1">
        <f t="array" aca="1" ref="CR2036" ca="1">(SUM(INDEX(2031:2031,1,MAX(COLUMN($CN:$CN),COLUMN()-($H2020*4-1))):CR2033)/($H2020*4)-IF($CN2038=0,0,SUM(INDEX(2036:2036,1,MAX(COLUMN($CN:$CN),COLUMN()-(($H2020-$H2021)*4))):CR2038)/(($H2020)*4)))</f>
        <v>#N/A</v>
      </c>
      <c r="CS2036" s="80" t="e" cm="1">
        <f t="array" aca="1" ref="CS2036" ca="1">(SUM(INDEX(2031:2031,1,MAX(COLUMN($CN:$CN),COLUMN()-($H2020*4-1))):CS2033)/($H2020*4)-IF($CN2038=0,0,SUM(INDEX(2036:2036,1,MAX(COLUMN($CN:$CN),COLUMN()-(($H2020-$H2021)*4))):CS2038)/(($H2020)*4)))</f>
        <v>#N/A</v>
      </c>
      <c r="CT2036" s="80" t="e" cm="1">
        <f t="array" aca="1" ref="CT2036" ca="1">(SUM(INDEX(2031:2031,1,MAX(COLUMN($CN:$CN),COLUMN()-($H2020*4-1))):CT2033)/($H2020*4)-IF($CN2038=0,0,SUM(INDEX(2036:2036,1,MAX(COLUMN($CN:$CN),COLUMN()-(($H2020-$H2021)*4))):CT2038)/(($H2020)*4)))</f>
        <v>#N/A</v>
      </c>
      <c r="CU2036" s="80" t="e" cm="1">
        <f t="array" aca="1" ref="CU2036" ca="1">(SUM(INDEX(2031:2031,1,MAX(COLUMN($CN:$CN),COLUMN()-($H2020*4-1))):CU2033)/($H2020*4)-IF($CN2038=0,0,SUM(INDEX(2036:2036,1,MAX(COLUMN($CN:$CN),COLUMN()-(($H2020-$H2021)*4))):CU2038)/(($H2020)*4)))</f>
        <v>#N/A</v>
      </c>
      <c r="CV2036" s="80" t="e" cm="1">
        <f t="array" aca="1" ref="CV2036" ca="1">(SUM(INDEX(2031:2031,1,MAX(COLUMN($CN:$CN),COLUMN()-($H2020*4-1))):CV2033)/($H2020*4)-IF($CN2038=0,0,SUM(INDEX(2036:2036,1,MAX(COLUMN($CN:$CN),COLUMN()-(($H2020-$H2021)*4))):CV2038)/(($H2020)*4)))</f>
        <v>#N/A</v>
      </c>
      <c r="CW2036" s="80" t="e" cm="1">
        <f t="array" aca="1" ref="CW2036" ca="1">(SUM(INDEX(2031:2031,1,MAX(COLUMN($CN:$CN),COLUMN()-($H2020*4-1))):CW2033)/($H2020*4)-IF($CN2038=0,0,SUM(INDEX(2036:2036,1,MAX(COLUMN($CN:$CN),COLUMN()-(($H2020-$H2021)*4))):CW2038)/(($H2020)*4)))</f>
        <v>#N/A</v>
      </c>
      <c r="CX2036" s="80" t="e" cm="1">
        <f t="array" aca="1" ref="CX2036" ca="1">(SUM(INDEX(2031:2031,1,MAX(COLUMN($CN:$CN),COLUMN()-($H2020*4-1))):CX2033)/($H2020*4)-IF($CN2038=0,0,SUM(INDEX(2036:2036,1,MAX(COLUMN($CN:$CN),COLUMN()-(($H2020-$H2021)*4))):CX2038)/(($H2020)*4)))</f>
        <v>#N/A</v>
      </c>
      <c r="CY2036" s="80" t="e" cm="1">
        <f t="array" aca="1" ref="CY2036" ca="1">(SUM(INDEX(2031:2031,1,MAX(COLUMN($CN:$CN),COLUMN()-($H2020*4-1))):CY2033)/($H2020*4)-IF($CN2038=0,0,SUM(INDEX(2036:2036,1,MAX(COLUMN($CN:$CN),COLUMN()-(($H2020-$H2021)*4))):CY2038)/(($H2020)*4)))</f>
        <v>#N/A</v>
      </c>
      <c r="CZ2036" s="80" t="e" cm="1">
        <f t="array" aca="1" ref="CZ2036" ca="1">(SUM(INDEX(2031:2031,1,MAX(COLUMN($CN:$CN),COLUMN()-($H2020*4-1))):CZ2033)/($H2020*4)-IF($CN2038=0,0,SUM(INDEX(2036:2036,1,MAX(COLUMN($CN:$CN),COLUMN()-(($H2020-$H2021)*4))):CZ2038)/(($H2020)*4)))</f>
        <v>#N/A</v>
      </c>
      <c r="DA2036" s="80" t="e" cm="1">
        <f t="array" aca="1" ref="DA2036" ca="1">(SUM(INDEX(2031:2031,1,MAX(COLUMN($CN:$CN),COLUMN()-($H2020*4-1))):DA2033)/($H2020*4)-IF($CN2038=0,0,SUM(INDEX(2036:2036,1,MAX(COLUMN($CN:$CN),COLUMN()-(($H2020-$H2021)*4))):DA2038)/(($H2020)*4)))</f>
        <v>#N/A</v>
      </c>
      <c r="DB2036" s="80" t="e" cm="1">
        <f t="array" aca="1" ref="DB2036" ca="1">(SUM(INDEX(2031:2031,1,MAX(COLUMN($CN:$CN),COLUMN()-($H2020*4-1))):DB2033)/($H2020*4)-IF($CN2038=0,0,SUM(INDEX(2036:2036,1,MAX(COLUMN($CN:$CN),COLUMN()-(($H2020-$H2021)*4))):DB2038)/(($H2020)*4)))</f>
        <v>#N/A</v>
      </c>
      <c r="DC2036" s="80" t="e" cm="1">
        <f t="array" aca="1" ref="DC2036" ca="1">(SUM(INDEX(2031:2031,1,MAX(COLUMN($CN:$CN),COLUMN()-($H2020*4-1))):DC2033)/($H2020*4)-IF($CN2038=0,0,SUM(INDEX(2036:2036,1,MAX(COLUMN($CN:$CN),COLUMN()-(($H2020-$H2021)*4))):DC2038)/(($H2020)*4)))</f>
        <v>#N/A</v>
      </c>
      <c r="DD2036" s="80" t="e" cm="1">
        <f t="array" aca="1" ref="DD2036" ca="1">(SUM(INDEX(2031:2031,1,MAX(COLUMN($CN:$CN),COLUMN()-($H2020*4-1))):DD2033)/($H2020*4)-IF($CN2038=0,0,SUM(INDEX(2036:2036,1,MAX(COLUMN($CN:$CN),COLUMN()-(($H2020-$H2021)*4))):DD2038)/(($H2020)*4)))</f>
        <v>#N/A</v>
      </c>
      <c r="DE2036" s="80" t="e" cm="1">
        <f t="array" aca="1" ref="DE2036" ca="1">(SUM(INDEX(2031:2031,1,MAX(COLUMN($CN:$CN),COLUMN()-($H2020*4-1))):DE2033)/($H2020*4)-IF($CN2038=0,0,SUM(INDEX(2036:2036,1,MAX(COLUMN($CN:$CN),COLUMN()-(($H2020-$H2021)*4))):DE2038)/(($H2020)*4)))</f>
        <v>#N/A</v>
      </c>
      <c r="DF2036" s="80" t="e" cm="1">
        <f t="array" aca="1" ref="DF2036" ca="1">(SUM(INDEX(2031:2031,1,MAX(COLUMN($CN:$CN),COLUMN()-($H2020*4-1))):DF2033)/($H2020*4)-IF($CN2038=0,0,SUM(INDEX(2036:2036,1,MAX(COLUMN($CN:$CN),COLUMN()-(($H2020-$H2021)*4))):DF2038)/(($H2020)*4)))</f>
        <v>#N/A</v>
      </c>
      <c r="DG2036" s="80" t="e" cm="1">
        <f t="array" aca="1" ref="DG2036" ca="1">(SUM(INDEX(2031:2031,1,MAX(COLUMN($CN:$CN),COLUMN()-($H2020*4-1))):DG2033)/($H2020*4)-IF($CN2038=0,0,SUM(INDEX(2036:2036,1,MAX(COLUMN($CN:$CN),COLUMN()-(($H2020-$H2021)*4))):DG2038)/(($H2020)*4)))</f>
        <v>#N/A</v>
      </c>
      <c r="DH2036" s="80" t="e" cm="1">
        <f t="array" aca="1" ref="DH2036" ca="1">(SUM(INDEX(2031:2031,1,MAX(COLUMN($CN:$CN),COLUMN()-($H2020*4-1))):DH2033)/($H2020*4)-IF($CN2038=0,0,SUM(INDEX(2036:2036,1,MAX(COLUMN($CN:$CN),COLUMN()-(($H2020-$H2021)*4))):DH2038)/(($H2020)*4)))</f>
        <v>#N/A</v>
      </c>
      <c r="DI2036" s="80" t="e" cm="1">
        <f t="array" aca="1" ref="DI2036" ca="1">(SUM(INDEX(2031:2031,1,MAX(COLUMN($CN:$CN),COLUMN()-($H2020*4-1))):DI2033)/($H2020*4)-IF($CN2038=0,0,SUM(INDEX(2036:2036,1,MAX(COLUMN($CN:$CN),COLUMN()-(($H2020-$H2021)*4))):DI2038)/(($H2020)*4)))</f>
        <v>#N/A</v>
      </c>
      <c r="DJ2036" s="80" t="e" cm="1">
        <f t="array" aca="1" ref="DJ2036" ca="1">(SUM(INDEX(2031:2031,1,MAX(COLUMN($CN:$CN),COLUMN()-($H2020*4-1))):DJ2033)/($H2020*4)-IF($CN2038=0,0,SUM(INDEX(2036:2036,1,MAX(COLUMN($CN:$CN),COLUMN()-(($H2020-$H2021)*4))):DJ2038)/(($H2020)*4)))</f>
        <v>#N/A</v>
      </c>
      <c r="DK2036" s="80" t="e" cm="1">
        <f t="array" aca="1" ref="DK2036" ca="1">(SUM(INDEX(2031:2031,1,MAX(COLUMN($CN:$CN),COLUMN()-($H2020*4-1))):DK2033)/($H2020*4)-IF($CN2038=0,0,SUM(INDEX(2036:2036,1,MAX(COLUMN($CN:$CN),COLUMN()-(($H2020-$H2021)*4))):DK2038)/(($H2020)*4)))</f>
        <v>#N/A</v>
      </c>
      <c r="DL2036" s="80" t="e" cm="1">
        <f t="array" aca="1" ref="DL2036" ca="1">(SUM(INDEX(2031:2031,1,MAX(COLUMN($CN:$CN),COLUMN()-($H2020*4-1))):DL2033)/($H2020*4)-IF($CN2038=0,0,SUM(INDEX(2036:2036,1,MAX(COLUMN($CN:$CN),COLUMN()-(($H2020-$H2021)*4))):DL2038)/(($H2020)*4)))</f>
        <v>#N/A</v>
      </c>
    </row>
    <row r="2037" spans="2:116" x14ac:dyDescent="0.4">
      <c r="D2037" t="s">
        <v>564</v>
      </c>
      <c r="E2037" s="8" t="str">
        <f t="shared" si="3495"/>
        <v>2037 FAPPELIST-F</v>
      </c>
      <c r="G2037" s="125"/>
      <c r="J2037" s="62"/>
      <c r="K2037" s="53"/>
      <c r="L2037" s="53"/>
      <c r="M2037" s="53"/>
      <c r="N2037" s="53"/>
      <c r="O2037" s="53"/>
      <c r="P2037" s="53"/>
      <c r="R2037" s="82"/>
      <c r="S2037" s="153"/>
      <c r="T2037" s="153"/>
      <c r="U2037" s="153"/>
      <c r="V2037" s="153"/>
      <c r="W2037" s="153"/>
      <c r="X2037" s="153"/>
      <c r="Y2037" s="153"/>
      <c r="Z2037" s="153"/>
      <c r="AA2037" s="153"/>
      <c r="AB2037" s="153"/>
      <c r="AC2037" s="153"/>
      <c r="AD2037" s="153"/>
      <c r="AE2037" s="153"/>
      <c r="AF2037" s="153"/>
      <c r="AG2037" s="153"/>
      <c r="AH2037" s="153"/>
      <c r="AI2037" s="153"/>
      <c r="AJ2037" s="153"/>
      <c r="AK2037" s="153"/>
      <c r="AL2037" s="153"/>
      <c r="AM2037" s="153"/>
      <c r="AN2037" s="153"/>
      <c r="AO2037" s="153"/>
      <c r="AP2037" s="153"/>
      <c r="AQ2037" s="153"/>
      <c r="AR2037" s="153"/>
      <c r="AS2037" s="153"/>
      <c r="AT2037" s="153"/>
      <c r="AU2037" s="153"/>
      <c r="AV2037" s="153"/>
      <c r="AW2037" s="153"/>
      <c r="AX2037" s="153"/>
      <c r="AY2037" s="153"/>
      <c r="AZ2037" s="153"/>
      <c r="BA2037" s="153"/>
      <c r="BB2037" s="153"/>
      <c r="BC2037" s="153"/>
      <c r="BD2037" s="153"/>
      <c r="BE2037" s="153"/>
      <c r="BF2037" s="153"/>
      <c r="BG2037" s="153"/>
      <c r="BH2037" s="153"/>
      <c r="BI2037" s="153"/>
      <c r="BJ2037" s="153"/>
      <c r="BK2037" s="153"/>
      <c r="BL2037" s="153"/>
      <c r="BM2037" s="153"/>
      <c r="BN2037" s="153"/>
      <c r="BO2037" s="153"/>
      <c r="BP2037" s="153"/>
      <c r="BQ2037" s="153"/>
      <c r="BR2037" s="153"/>
      <c r="BS2037" s="153"/>
      <c r="BT2037" s="153"/>
      <c r="BU2037" s="153"/>
      <c r="BV2037" s="153"/>
      <c r="BW2037" s="153"/>
      <c r="BX2037" s="153"/>
      <c r="BY2037" s="153"/>
      <c r="BZ2037" s="153"/>
      <c r="CA2037" s="153"/>
      <c r="CB2037" s="153"/>
      <c r="CC2037" s="153"/>
      <c r="CD2037" s="153"/>
      <c r="CE2037" s="153"/>
      <c r="CF2037" s="153"/>
      <c r="CG2037" s="153"/>
      <c r="CH2037" s="153"/>
      <c r="CI2037" s="153"/>
      <c r="CJ2037" s="153"/>
      <c r="CK2037" s="153"/>
      <c r="CL2037" s="153"/>
      <c r="CN2037" s="62"/>
      <c r="CO2037" s="153"/>
      <c r="CP2037" s="153"/>
      <c r="CQ2037" s="153"/>
      <c r="CR2037" s="153"/>
      <c r="CS2037" s="153"/>
      <c r="CT2037" s="153"/>
      <c r="CU2037" s="153"/>
      <c r="CV2037" s="153"/>
      <c r="CW2037" s="153"/>
      <c r="CX2037" s="153"/>
      <c r="CY2037" s="153"/>
      <c r="CZ2037" s="153"/>
      <c r="DA2037" s="153"/>
      <c r="DB2037" s="153"/>
      <c r="DC2037" s="153"/>
      <c r="DD2037" s="153"/>
      <c r="DE2037" s="153"/>
      <c r="DF2037" s="153"/>
      <c r="DG2037" s="153"/>
      <c r="DH2037" s="153"/>
      <c r="DI2037" s="153"/>
      <c r="DJ2037" s="153"/>
      <c r="DK2037" s="153"/>
      <c r="DL2037" s="153"/>
    </row>
    <row r="2038" spans="2:116" x14ac:dyDescent="0.4">
      <c r="B2038" t="str">
        <f>E2038</f>
        <v>2038 FAPPELIST-F</v>
      </c>
      <c r="D2038" t="s">
        <v>564</v>
      </c>
      <c r="E2038" s="8" t="str">
        <f t="shared" si="3495"/>
        <v>2038 FAPPELIST-F</v>
      </c>
      <c r="G2038" s="125" t="s">
        <v>219</v>
      </c>
      <c r="J2038" s="74">
        <v>100</v>
      </c>
      <c r="K2038" s="53"/>
      <c r="L2038" s="53"/>
      <c r="M2038" s="53"/>
      <c r="N2038" s="53"/>
      <c r="O2038" s="53"/>
      <c r="P2038" s="53"/>
      <c r="R2038" s="82">
        <f>-$J2038</f>
        <v>-100</v>
      </c>
      <c r="S2038" s="153"/>
      <c r="T2038" s="153"/>
      <c r="U2038" s="153"/>
      <c r="V2038" s="153"/>
      <c r="W2038" s="153"/>
      <c r="X2038" s="153"/>
      <c r="Y2038" s="153"/>
      <c r="Z2038" s="153"/>
      <c r="AA2038" s="153"/>
      <c r="AB2038" s="153"/>
      <c r="AC2038" s="153"/>
      <c r="AD2038" s="153"/>
      <c r="AE2038" s="153"/>
      <c r="AF2038" s="153"/>
      <c r="AG2038" s="153"/>
      <c r="AH2038" s="153"/>
      <c r="AI2038" s="153"/>
      <c r="AJ2038" s="153"/>
      <c r="AK2038" s="153"/>
      <c r="AL2038" s="153"/>
      <c r="AM2038" s="153"/>
      <c r="AN2038" s="153"/>
      <c r="AO2038" s="153"/>
      <c r="AP2038" s="153"/>
      <c r="AQ2038" s="153"/>
      <c r="AR2038" s="153"/>
      <c r="AS2038" s="153"/>
      <c r="AT2038" s="153"/>
      <c r="AU2038" s="153"/>
      <c r="AV2038" s="153"/>
      <c r="AW2038" s="153"/>
      <c r="AX2038" s="153"/>
      <c r="AY2038" s="153"/>
      <c r="AZ2038" s="153"/>
      <c r="BA2038" s="153"/>
      <c r="BB2038" s="153"/>
      <c r="BC2038" s="153"/>
      <c r="BD2038" s="153"/>
      <c r="BE2038" s="153"/>
      <c r="BF2038" s="153"/>
      <c r="BG2038" s="153"/>
      <c r="BH2038" s="153"/>
      <c r="BI2038" s="153"/>
      <c r="BJ2038" s="153"/>
      <c r="BK2038" s="153"/>
      <c r="BL2038" s="153"/>
      <c r="BM2038" s="153"/>
      <c r="BN2038" s="153"/>
      <c r="BO2038" s="153"/>
      <c r="BP2038" s="153"/>
      <c r="BQ2038" s="153"/>
      <c r="BR2038" s="153"/>
      <c r="BS2038" s="153"/>
      <c r="BT2038" s="153"/>
      <c r="BU2038" s="153"/>
      <c r="BV2038" s="153"/>
      <c r="BW2038" s="153"/>
      <c r="BX2038" s="153"/>
      <c r="BY2038" s="153"/>
      <c r="BZ2038" s="153"/>
      <c r="CA2038" s="153"/>
      <c r="CB2038" s="153"/>
      <c r="CC2038" s="153"/>
      <c r="CD2038" s="153"/>
      <c r="CE2038" s="153"/>
      <c r="CF2038" s="153"/>
      <c r="CG2038" s="153"/>
      <c r="CH2038" s="153"/>
      <c r="CI2038" s="153"/>
      <c r="CJ2038" s="153"/>
      <c r="CK2038" s="153"/>
      <c r="CL2038" s="153"/>
      <c r="CN2038" s="74">
        <f>J2038</f>
        <v>100</v>
      </c>
      <c r="CO2038" s="153"/>
      <c r="CP2038" s="153"/>
      <c r="CQ2038" s="153"/>
      <c r="CR2038" s="153"/>
      <c r="CS2038" s="153"/>
      <c r="CT2038" s="153"/>
      <c r="CU2038" s="153"/>
      <c r="CV2038" s="153"/>
      <c r="CW2038" s="153"/>
      <c r="CX2038" s="153"/>
      <c r="CY2038" s="153"/>
      <c r="CZ2038" s="153"/>
      <c r="DA2038" s="153"/>
      <c r="DB2038" s="153"/>
      <c r="DC2038" s="153"/>
      <c r="DD2038" s="153"/>
      <c r="DE2038" s="153"/>
      <c r="DF2038" s="153"/>
      <c r="DG2038" s="153"/>
      <c r="DH2038" s="153"/>
      <c r="DI2038" s="153"/>
      <c r="DJ2038" s="153"/>
      <c r="DK2038" s="153"/>
      <c r="DL2038" s="153"/>
    </row>
    <row r="2039" spans="2:116" x14ac:dyDescent="0.4">
      <c r="D2039" t="s">
        <v>564</v>
      </c>
      <c r="E2039" s="8" t="str">
        <f t="shared" si="3495"/>
        <v>2039 FAPPELIST-F</v>
      </c>
      <c r="G2039" s="125"/>
      <c r="S2039" s="72"/>
      <c r="T2039" s="72"/>
      <c r="U2039" s="72"/>
      <c r="V2039" s="72"/>
      <c r="W2039" s="72"/>
      <c r="X2039" s="72"/>
      <c r="Y2039" s="72"/>
      <c r="Z2039" s="72"/>
      <c r="AA2039" s="72"/>
      <c r="AB2039" s="72"/>
      <c r="AC2039" s="72"/>
      <c r="AD2039" s="72"/>
      <c r="AE2039" s="72"/>
      <c r="AF2039" s="72"/>
      <c r="AG2039" s="72"/>
      <c r="AH2039" s="72"/>
      <c r="AI2039" s="72"/>
      <c r="AJ2039" s="72"/>
      <c r="AK2039" s="72"/>
      <c r="AL2039" s="72"/>
      <c r="AM2039" s="72"/>
      <c r="AN2039" s="72"/>
      <c r="AO2039" s="72"/>
      <c r="AP2039" s="72"/>
      <c r="AQ2039" s="72"/>
      <c r="AR2039" s="72"/>
      <c r="AS2039" s="72"/>
      <c r="AT2039" s="72"/>
      <c r="AU2039" s="72"/>
      <c r="AV2039" s="72"/>
      <c r="AW2039" s="72"/>
      <c r="AX2039" s="72"/>
      <c r="AY2039" s="72"/>
      <c r="AZ2039" s="72"/>
      <c r="BA2039" s="72"/>
      <c r="BB2039" s="72"/>
      <c r="BC2039" s="72"/>
      <c r="BD2039" s="72"/>
      <c r="BE2039" s="72"/>
      <c r="BF2039" s="72"/>
      <c r="BG2039" s="72"/>
      <c r="BH2039" s="72"/>
      <c r="BI2039" s="72"/>
      <c r="BJ2039" s="72"/>
      <c r="BK2039" s="72"/>
      <c r="BL2039" s="72"/>
      <c r="BM2039" s="72"/>
      <c r="BN2039" s="72"/>
      <c r="BO2039" s="72"/>
      <c r="BP2039" s="72"/>
      <c r="BQ2039" s="72"/>
      <c r="BR2039" s="72"/>
      <c r="BS2039" s="72"/>
      <c r="BT2039" s="72"/>
      <c r="BU2039" s="72"/>
      <c r="BV2039" s="72"/>
      <c r="BW2039" s="72"/>
      <c r="BX2039" s="72"/>
      <c r="BY2039" s="72"/>
      <c r="BZ2039" s="72"/>
      <c r="CA2039" s="72"/>
      <c r="CB2039" s="72"/>
      <c r="CC2039" s="72"/>
      <c r="CD2039" s="72"/>
      <c r="CE2039" s="72"/>
      <c r="CF2039" s="72"/>
      <c r="CG2039" s="72"/>
      <c r="CH2039" s="72"/>
      <c r="CI2039" s="72"/>
      <c r="CJ2039" s="72"/>
      <c r="CK2039" s="72"/>
      <c r="CL2039" s="72"/>
      <c r="CO2039" s="72"/>
      <c r="CP2039" s="72"/>
      <c r="CQ2039" s="72"/>
      <c r="CR2039" s="72"/>
      <c r="CS2039" s="72"/>
      <c r="CT2039" s="72"/>
      <c r="CU2039" s="72"/>
      <c r="CV2039" s="72"/>
      <c r="CW2039" s="72"/>
      <c r="CX2039" s="72"/>
      <c r="CY2039" s="72"/>
      <c r="CZ2039" s="72"/>
      <c r="DA2039" s="72"/>
      <c r="DB2039" s="72"/>
      <c r="DC2039" s="72"/>
      <c r="DD2039" s="72"/>
      <c r="DE2039" s="72"/>
      <c r="DF2039" s="72"/>
      <c r="DG2039" s="72"/>
      <c r="DH2039" s="72"/>
      <c r="DI2039" s="72"/>
      <c r="DJ2039" s="72"/>
      <c r="DK2039" s="72"/>
      <c r="DL2039" s="72"/>
    </row>
    <row r="2040" spans="2:116" x14ac:dyDescent="0.4">
      <c r="D2040" t="s">
        <v>564</v>
      </c>
      <c r="E2040" s="8" t="str">
        <f t="shared" si="3495"/>
        <v>2040 FAPPELIST-F</v>
      </c>
      <c r="G2040" s="95" t="s">
        <v>205</v>
      </c>
      <c r="H2040" s="12"/>
      <c r="S2040" s="72"/>
      <c r="T2040" s="72"/>
      <c r="U2040" s="72"/>
      <c r="V2040" s="72"/>
      <c r="W2040" s="72"/>
      <c r="X2040" s="72"/>
      <c r="Y2040" s="72"/>
      <c r="Z2040" s="72"/>
      <c r="AA2040" s="72"/>
      <c r="AB2040" s="72"/>
      <c r="AC2040" s="72"/>
      <c r="AD2040" s="72"/>
      <c r="AE2040" s="72"/>
      <c r="AF2040" s="72"/>
      <c r="AG2040" s="72"/>
      <c r="AH2040" s="72"/>
      <c r="AI2040" s="72"/>
      <c r="AJ2040" s="72"/>
      <c r="AK2040" s="72"/>
      <c r="AL2040" s="72"/>
      <c r="AM2040" s="72"/>
      <c r="AN2040" s="72"/>
      <c r="AO2040" s="72"/>
      <c r="AP2040" s="72"/>
      <c r="AQ2040" s="72"/>
      <c r="AR2040" s="72"/>
      <c r="AS2040" s="72"/>
      <c r="AT2040" s="72"/>
      <c r="AU2040" s="72"/>
      <c r="AV2040" s="72"/>
      <c r="AW2040" s="72"/>
      <c r="AX2040" s="72"/>
      <c r="AY2040" s="72"/>
      <c r="AZ2040" s="72"/>
      <c r="BA2040" s="72"/>
      <c r="BB2040" s="72"/>
      <c r="BC2040" s="72"/>
      <c r="BD2040" s="72"/>
      <c r="BE2040" s="72"/>
      <c r="BF2040" s="72"/>
      <c r="BG2040" s="72"/>
      <c r="BH2040" s="72"/>
      <c r="BI2040" s="72"/>
      <c r="BJ2040" s="72"/>
      <c r="BK2040" s="72"/>
      <c r="BL2040" s="72"/>
      <c r="BM2040" s="72"/>
      <c r="BN2040" s="72"/>
      <c r="BO2040" s="72"/>
      <c r="BP2040" s="72"/>
      <c r="BQ2040" s="72"/>
      <c r="BR2040" s="72"/>
      <c r="BS2040" s="72"/>
      <c r="BT2040" s="72"/>
      <c r="BU2040" s="72"/>
      <c r="BV2040" s="72"/>
      <c r="BW2040" s="72"/>
      <c r="BX2040" s="72"/>
      <c r="BY2040" s="72"/>
      <c r="BZ2040" s="72"/>
      <c r="CA2040" s="72"/>
      <c r="CB2040" s="72"/>
      <c r="CC2040" s="72"/>
      <c r="CD2040" s="72"/>
      <c r="CE2040" s="72"/>
      <c r="CF2040" s="72"/>
      <c r="CG2040" s="72"/>
      <c r="CH2040" s="72"/>
      <c r="CI2040" s="72"/>
      <c r="CJ2040" s="72"/>
      <c r="CK2040" s="72"/>
      <c r="CL2040" s="72"/>
      <c r="CO2040" s="72"/>
      <c r="CP2040" s="72"/>
      <c r="CQ2040" s="72"/>
      <c r="CR2040" s="72"/>
      <c r="CS2040" s="72"/>
      <c r="CT2040" s="72"/>
      <c r="CU2040" s="72"/>
      <c r="CV2040" s="72"/>
      <c r="CW2040" s="72"/>
      <c r="CX2040" s="72"/>
      <c r="CY2040" s="72"/>
      <c r="CZ2040" s="72"/>
      <c r="DA2040" s="72"/>
      <c r="DB2040" s="72"/>
      <c r="DC2040" s="72"/>
      <c r="DD2040" s="72"/>
      <c r="DE2040" s="72"/>
      <c r="DF2040" s="72"/>
      <c r="DG2040" s="72"/>
      <c r="DH2040" s="72"/>
      <c r="DI2040" s="72"/>
      <c r="DJ2040" s="72"/>
      <c r="DK2040" s="72"/>
      <c r="DL2040" s="72"/>
    </row>
    <row r="2041" spans="2:116" x14ac:dyDescent="0.4">
      <c r="D2041" t="s">
        <v>564</v>
      </c>
      <c r="E2041" s="8" t="str">
        <f t="shared" si="3495"/>
        <v>2041 FAPPELIST-F</v>
      </c>
      <c r="G2041" s="158" t="str">
        <f>"Gross PP&amp;E - "&amp;SUBSTITUTE(G2018,":","")</f>
        <v>Gross PP&amp;E - Fixed secondary PPE</v>
      </c>
      <c r="J2041" s="80">
        <f>J2038</f>
        <v>100</v>
      </c>
      <c r="K2041" s="53">
        <f t="shared" ref="K2041:P2043" si="3503">SUMIF($4:$4,K$2,2041:2041)</f>
        <v>511099.99999999983</v>
      </c>
      <c r="L2041" s="53">
        <f t="shared" si="3503"/>
        <v>1022100.0000000002</v>
      </c>
      <c r="M2041" s="53">
        <f t="shared" si="3503"/>
        <v>1533099.9999999993</v>
      </c>
      <c r="N2041" s="53">
        <f t="shared" si="3503"/>
        <v>2044099.9999999984</v>
      </c>
      <c r="O2041" s="53">
        <f t="shared" si="3503"/>
        <v>2555100</v>
      </c>
      <c r="P2041" s="53">
        <f t="shared" si="3503"/>
        <v>3066100.0000000019</v>
      </c>
      <c r="R2041" s="24">
        <f>$J2041</f>
        <v>100</v>
      </c>
      <c r="S2041" s="80">
        <f t="shared" ref="S2041:AX2041" si="3504">-S2033+R2041</f>
        <v>42683.333333333328</v>
      </c>
      <c r="T2041" s="80">
        <f t="shared" si="3504"/>
        <v>85266.666666666657</v>
      </c>
      <c r="U2041" s="80">
        <f t="shared" si="3504"/>
        <v>127849.99999999999</v>
      </c>
      <c r="V2041" s="80">
        <f t="shared" si="3504"/>
        <v>170433.33333333331</v>
      </c>
      <c r="W2041" s="80">
        <f t="shared" si="3504"/>
        <v>213016.66666666663</v>
      </c>
      <c r="X2041" s="80">
        <f t="shared" si="3504"/>
        <v>255599.99999999994</v>
      </c>
      <c r="Y2041" s="80">
        <f t="shared" si="3504"/>
        <v>298183.33333333326</v>
      </c>
      <c r="Z2041" s="80">
        <f t="shared" si="3504"/>
        <v>340766.66666666657</v>
      </c>
      <c r="AA2041" s="80">
        <f t="shared" si="3504"/>
        <v>383349.99999999988</v>
      </c>
      <c r="AB2041" s="80">
        <f t="shared" si="3504"/>
        <v>425933.3333333332</v>
      </c>
      <c r="AC2041" s="80">
        <f t="shared" si="3504"/>
        <v>468516.66666666651</v>
      </c>
      <c r="AD2041" s="80">
        <f t="shared" si="3504"/>
        <v>511099.99999999983</v>
      </c>
      <c r="AE2041" s="80">
        <f t="shared" si="3504"/>
        <v>553683.33333333314</v>
      </c>
      <c r="AF2041" s="80">
        <f t="shared" si="3504"/>
        <v>596266.66666666651</v>
      </c>
      <c r="AG2041" s="80">
        <f t="shared" si="3504"/>
        <v>638849.99999999988</v>
      </c>
      <c r="AH2041" s="80">
        <f t="shared" si="3504"/>
        <v>681433.33333333326</v>
      </c>
      <c r="AI2041" s="80">
        <f t="shared" si="3504"/>
        <v>724016.66666666663</v>
      </c>
      <c r="AJ2041" s="80">
        <f t="shared" si="3504"/>
        <v>766600</v>
      </c>
      <c r="AK2041" s="80">
        <f t="shared" si="3504"/>
        <v>809183.33333333337</v>
      </c>
      <c r="AL2041" s="80">
        <f t="shared" si="3504"/>
        <v>851766.66666666674</v>
      </c>
      <c r="AM2041" s="80">
        <f t="shared" si="3504"/>
        <v>894350.00000000012</v>
      </c>
      <c r="AN2041" s="80">
        <f t="shared" si="3504"/>
        <v>936933.33333333349</v>
      </c>
      <c r="AO2041" s="80">
        <f t="shared" si="3504"/>
        <v>979516.66666666686</v>
      </c>
      <c r="AP2041" s="80">
        <f t="shared" si="3504"/>
        <v>1022100.0000000002</v>
      </c>
      <c r="AQ2041" s="80">
        <f t="shared" si="3504"/>
        <v>1064683.3333333335</v>
      </c>
      <c r="AR2041" s="80">
        <f t="shared" si="3504"/>
        <v>1107266.6666666667</v>
      </c>
      <c r="AS2041" s="80">
        <f t="shared" si="3504"/>
        <v>1149850</v>
      </c>
      <c r="AT2041" s="80">
        <f t="shared" si="3504"/>
        <v>1192433.3333333333</v>
      </c>
      <c r="AU2041" s="80">
        <f t="shared" si="3504"/>
        <v>1235016.6666666665</v>
      </c>
      <c r="AV2041" s="80">
        <f t="shared" si="3504"/>
        <v>1277599.9999999998</v>
      </c>
      <c r="AW2041" s="80">
        <f t="shared" si="3504"/>
        <v>1320183.333333333</v>
      </c>
      <c r="AX2041" s="80">
        <f t="shared" si="3504"/>
        <v>1362766.6666666663</v>
      </c>
      <c r="AY2041" s="80">
        <f t="shared" ref="AY2041:CD2041" si="3505">-AY2033+AX2041</f>
        <v>1405349.9999999995</v>
      </c>
      <c r="AZ2041" s="80">
        <f t="shared" si="3505"/>
        <v>1447933.3333333328</v>
      </c>
      <c r="BA2041" s="80">
        <f t="shared" si="3505"/>
        <v>1490516.666666666</v>
      </c>
      <c r="BB2041" s="80">
        <f t="shared" si="3505"/>
        <v>1533099.9999999993</v>
      </c>
      <c r="BC2041" s="80">
        <f t="shared" si="3505"/>
        <v>1575683.3333333326</v>
      </c>
      <c r="BD2041" s="80">
        <f t="shared" si="3505"/>
        <v>1618266.6666666658</v>
      </c>
      <c r="BE2041" s="80">
        <f t="shared" si="3505"/>
        <v>1660849.9999999991</v>
      </c>
      <c r="BF2041" s="80">
        <f t="shared" si="3505"/>
        <v>1703433.3333333323</v>
      </c>
      <c r="BG2041" s="80">
        <f t="shared" si="3505"/>
        <v>1746016.6666666656</v>
      </c>
      <c r="BH2041" s="80">
        <f t="shared" si="3505"/>
        <v>1788599.9999999988</v>
      </c>
      <c r="BI2041" s="80">
        <f t="shared" si="3505"/>
        <v>1831183.3333333321</v>
      </c>
      <c r="BJ2041" s="80">
        <f t="shared" si="3505"/>
        <v>1873766.6666666653</v>
      </c>
      <c r="BK2041" s="80">
        <f t="shared" si="3505"/>
        <v>1916349.9999999986</v>
      </c>
      <c r="BL2041" s="80">
        <f t="shared" si="3505"/>
        <v>1958933.3333333319</v>
      </c>
      <c r="BM2041" s="80">
        <f t="shared" si="3505"/>
        <v>2001516.6666666651</v>
      </c>
      <c r="BN2041" s="80">
        <f t="shared" si="3505"/>
        <v>2044099.9999999984</v>
      </c>
      <c r="BO2041" s="80">
        <f t="shared" si="3505"/>
        <v>2086683.3333333316</v>
      </c>
      <c r="BP2041" s="80">
        <f t="shared" si="3505"/>
        <v>2129266.6666666651</v>
      </c>
      <c r="BQ2041" s="80">
        <f t="shared" si="3505"/>
        <v>2171849.9999999986</v>
      </c>
      <c r="BR2041" s="80">
        <f t="shared" si="3505"/>
        <v>2214433.3333333321</v>
      </c>
      <c r="BS2041" s="80">
        <f t="shared" si="3505"/>
        <v>2257016.6666666656</v>
      </c>
      <c r="BT2041" s="80">
        <f t="shared" si="3505"/>
        <v>2299599.9999999991</v>
      </c>
      <c r="BU2041" s="80">
        <f t="shared" si="3505"/>
        <v>2342183.3333333326</v>
      </c>
      <c r="BV2041" s="80">
        <f t="shared" si="3505"/>
        <v>2384766.666666666</v>
      </c>
      <c r="BW2041" s="80">
        <f t="shared" si="3505"/>
        <v>2427349.9999999995</v>
      </c>
      <c r="BX2041" s="80">
        <f t="shared" si="3505"/>
        <v>2469933.333333333</v>
      </c>
      <c r="BY2041" s="80">
        <f t="shared" si="3505"/>
        <v>2512516.6666666665</v>
      </c>
      <c r="BZ2041" s="80">
        <f t="shared" si="3505"/>
        <v>2555100</v>
      </c>
      <c r="CA2041" s="80">
        <f t="shared" si="3505"/>
        <v>2597683.3333333335</v>
      </c>
      <c r="CB2041" s="80">
        <f t="shared" si="3505"/>
        <v>2640266.666666667</v>
      </c>
      <c r="CC2041" s="80">
        <f t="shared" si="3505"/>
        <v>2682850.0000000005</v>
      </c>
      <c r="CD2041" s="80">
        <f t="shared" si="3505"/>
        <v>2725433.333333334</v>
      </c>
      <c r="CE2041" s="80">
        <f t="shared" ref="CE2041:CL2041" si="3506">-CE2033+CD2041</f>
        <v>2768016.6666666674</v>
      </c>
      <c r="CF2041" s="80">
        <f t="shared" si="3506"/>
        <v>2810600.0000000009</v>
      </c>
      <c r="CG2041" s="80">
        <f t="shared" si="3506"/>
        <v>2853183.3333333344</v>
      </c>
      <c r="CH2041" s="80">
        <f t="shared" si="3506"/>
        <v>2895766.6666666679</v>
      </c>
      <c r="CI2041" s="80">
        <f t="shared" si="3506"/>
        <v>2938350.0000000014</v>
      </c>
      <c r="CJ2041" s="80">
        <f t="shared" si="3506"/>
        <v>2980933.3333333349</v>
      </c>
      <c r="CK2041" s="80">
        <f t="shared" si="3506"/>
        <v>3023516.6666666684</v>
      </c>
      <c r="CL2041" s="80">
        <f t="shared" si="3506"/>
        <v>3066100.0000000019</v>
      </c>
      <c r="CN2041" s="80">
        <f>CN2038</f>
        <v>100</v>
      </c>
      <c r="CO2041" s="80" t="e">
        <f t="shared" ref="CO2041:DL2041" si="3507">-CO2033+CN2041</f>
        <v>#N/A</v>
      </c>
      <c r="CP2041" s="80" t="e">
        <f t="shared" si="3507"/>
        <v>#N/A</v>
      </c>
      <c r="CQ2041" s="80" t="e">
        <f t="shared" si="3507"/>
        <v>#N/A</v>
      </c>
      <c r="CR2041" s="80" t="e">
        <f t="shared" si="3507"/>
        <v>#N/A</v>
      </c>
      <c r="CS2041" s="80" t="e">
        <f t="shared" si="3507"/>
        <v>#N/A</v>
      </c>
      <c r="CT2041" s="80" t="e">
        <f t="shared" si="3507"/>
        <v>#N/A</v>
      </c>
      <c r="CU2041" s="80" t="e">
        <f t="shared" si="3507"/>
        <v>#N/A</v>
      </c>
      <c r="CV2041" s="80" t="e">
        <f t="shared" si="3507"/>
        <v>#N/A</v>
      </c>
      <c r="CW2041" s="80" t="e">
        <f t="shared" si="3507"/>
        <v>#N/A</v>
      </c>
      <c r="CX2041" s="80" t="e">
        <f t="shared" si="3507"/>
        <v>#N/A</v>
      </c>
      <c r="CY2041" s="80" t="e">
        <f t="shared" si="3507"/>
        <v>#N/A</v>
      </c>
      <c r="CZ2041" s="80" t="e">
        <f t="shared" si="3507"/>
        <v>#N/A</v>
      </c>
      <c r="DA2041" s="80" t="e">
        <f t="shared" si="3507"/>
        <v>#N/A</v>
      </c>
      <c r="DB2041" s="80" t="e">
        <f t="shared" si="3507"/>
        <v>#N/A</v>
      </c>
      <c r="DC2041" s="80" t="e">
        <f t="shared" si="3507"/>
        <v>#N/A</v>
      </c>
      <c r="DD2041" s="80" t="e">
        <f t="shared" si="3507"/>
        <v>#N/A</v>
      </c>
      <c r="DE2041" s="80" t="e">
        <f t="shared" si="3507"/>
        <v>#N/A</v>
      </c>
      <c r="DF2041" s="80" t="e">
        <f t="shared" si="3507"/>
        <v>#N/A</v>
      </c>
      <c r="DG2041" s="80" t="e">
        <f t="shared" si="3507"/>
        <v>#N/A</v>
      </c>
      <c r="DH2041" s="80" t="e">
        <f t="shared" si="3507"/>
        <v>#N/A</v>
      </c>
      <c r="DI2041" s="80" t="e">
        <f t="shared" si="3507"/>
        <v>#N/A</v>
      </c>
      <c r="DJ2041" s="80" t="e">
        <f t="shared" si="3507"/>
        <v>#N/A</v>
      </c>
      <c r="DK2041" s="80" t="e">
        <f t="shared" si="3507"/>
        <v>#N/A</v>
      </c>
      <c r="DL2041" s="80" t="e">
        <f t="shared" si="3507"/>
        <v>#N/A</v>
      </c>
    </row>
    <row r="2042" spans="2:116" x14ac:dyDescent="0.4">
      <c r="D2042" t="s">
        <v>564</v>
      </c>
      <c r="E2042" s="8" t="str">
        <f t="shared" si="3495"/>
        <v>2042 FAPPELIST-F</v>
      </c>
      <c r="G2042" s="158" t="str">
        <f>"Accumulated depreciation - "&amp;SUBSTITUTE(G2018,":","")</f>
        <v>Accumulated depreciation - Fixed secondary PPE</v>
      </c>
      <c r="J2042" s="81">
        <f>-H2021/H2020*J2041</f>
        <v>-60</v>
      </c>
      <c r="K2042" s="43">
        <f t="shared" ca="1" si="3503"/>
        <v>-105079.58592676517</v>
      </c>
      <c r="L2042" s="43">
        <f t="shared" ca="1" si="3503"/>
        <v>-433566.61889094597</v>
      </c>
      <c r="M2042" s="43">
        <f t="shared" ca="1" si="3503"/>
        <v>-1028761.7621147732</v>
      </c>
      <c r="N2042" s="43">
        <f t="shared" ca="1" si="3503"/>
        <v>-1912262.5287297256</v>
      </c>
      <c r="O2042" s="43">
        <f t="shared" ca="1" si="3503"/>
        <v>-3094100.5096501638</v>
      </c>
      <c r="P2042" s="43">
        <f t="shared" ca="1" si="3503"/>
        <v>-4473827.699506321</v>
      </c>
      <c r="R2042" s="37">
        <f>$J2042</f>
        <v>-60</v>
      </c>
      <c r="S2042" s="81">
        <f t="shared" ref="S2042:AX2042" ca="1" si="3508">R2042+S2036</f>
        <v>-1325.8192090395478</v>
      </c>
      <c r="T2042" s="81">
        <f t="shared" ca="1" si="3508"/>
        <v>-3877.2172747294835</v>
      </c>
      <c r="U2042" s="81">
        <f t="shared" ca="1" si="3508"/>
        <v>-7735.9836692164226</v>
      </c>
      <c r="V2042" s="81">
        <f t="shared" ca="1" si="3508"/>
        <v>-12924.277177734213</v>
      </c>
      <c r="W2042" s="81">
        <f t="shared" ca="1" si="3508"/>
        <v>-19464.632158147786</v>
      </c>
      <c r="X2042" s="81">
        <f t="shared" ca="1" si="3508"/>
        <v>-27379.964906590969</v>
      </c>
      <c r="Y2042" s="81">
        <f t="shared" ca="1" si="3508"/>
        <v>-36693.580130996459</v>
      </c>
      <c r="Z2042" s="81">
        <f t="shared" ca="1" si="3508"/>
        <v>-47429.17753434668</v>
      </c>
      <c r="AA2042" s="81">
        <f t="shared" ca="1" si="3508"/>
        <v>-59610.858509505095</v>
      </c>
      <c r="AB2042" s="81">
        <f t="shared" ca="1" si="3508"/>
        <v>-73263.132947519305</v>
      </c>
      <c r="AC2042" s="81">
        <f t="shared" ca="1" si="3508"/>
        <v>-88410.926161319076</v>
      </c>
      <c r="AD2042" s="81">
        <f t="shared" ca="1" si="3508"/>
        <v>-105079.58592676517</v>
      </c>
      <c r="AE2042" s="81">
        <f t="shared" ca="1" si="3508"/>
        <v>-123294.88964303803</v>
      </c>
      <c r="AF2042" s="81">
        <f t="shared" ca="1" si="3508"/>
        <v>-143083.05161438897</v>
      </c>
      <c r="AG2042" s="81">
        <f t="shared" ca="1" si="3508"/>
        <v>-164470.73045531081</v>
      </c>
      <c r="AH2042" s="81">
        <f t="shared" ca="1" si="3508"/>
        <v>-187485.03662122003</v>
      </c>
      <c r="AI2042" s="81">
        <f t="shared" ca="1" si="3508"/>
        <v>-212153.54006677744</v>
      </c>
      <c r="AJ2042" s="81">
        <f t="shared" ca="1" si="3508"/>
        <v>-238504.27803401096</v>
      </c>
      <c r="AK2042" s="81">
        <f t="shared" ca="1" si="3508"/>
        <v>-266565.76297244051</v>
      </c>
      <c r="AL2042" s="81">
        <f t="shared" ca="1" si="3508"/>
        <v>-296366.99059344234</v>
      </c>
      <c r="AM2042" s="81">
        <f t="shared" ca="1" si="3508"/>
        <v>-327937.4480611278</v>
      </c>
      <c r="AN2042" s="81">
        <f t="shared" ca="1" si="3508"/>
        <v>-361307.12232205085</v>
      </c>
      <c r="AO2042" s="81">
        <f t="shared" ca="1" si="3508"/>
        <v>-396506.50857609691</v>
      </c>
      <c r="AP2042" s="81">
        <f t="shared" ca="1" si="3508"/>
        <v>-433566.61889094597</v>
      </c>
      <c r="AQ2042" s="81">
        <f t="shared" ca="1" si="3508"/>
        <v>-472517.29604728968</v>
      </c>
      <c r="AR2042" s="81">
        <f t="shared" ca="1" si="3508"/>
        <v>-513370.82390330522</v>
      </c>
      <c r="AS2042" s="81">
        <f t="shared" ca="1" si="3508"/>
        <v>-556137.66469362006</v>
      </c>
      <c r="AT2042" s="81">
        <f t="shared" ca="1" si="3508"/>
        <v>-600828.08866578504</v>
      </c>
      <c r="AU2042" s="81">
        <f t="shared" ca="1" si="3508"/>
        <v>-647452.16456671245</v>
      </c>
      <c r="AV2042" s="81">
        <f t="shared" ca="1" si="3508"/>
        <v>-696019.74986177287</v>
      </c>
      <c r="AW2042" s="81">
        <f t="shared" ca="1" si="3508"/>
        <v>-746540.48068022227</v>
      </c>
      <c r="AX2042" s="81">
        <f t="shared" ca="1" si="3508"/>
        <v>-799023.76148049161</v>
      </c>
      <c r="AY2042" s="81">
        <f t="shared" ref="AY2042:CD2042" ca="1" si="3509">AX2042+AY2036</f>
        <v>-853478.75442873139</v>
      </c>
      <c r="AZ2042" s="81">
        <f t="shared" ca="1" si="3509"/>
        <v>-909914.36848385958</v>
      </c>
      <c r="BA2042" s="81">
        <f t="shared" ca="1" si="3509"/>
        <v>-968339.24818221561</v>
      </c>
      <c r="BB2042" s="81">
        <f t="shared" ca="1" si="3509"/>
        <v>-1028761.7621147732</v>
      </c>
      <c r="BC2042" s="81">
        <f t="shared" ca="1" si="3509"/>
        <v>-1091189.9910897112</v>
      </c>
      <c r="BD2042" s="81">
        <f t="shared" ca="1" si="3509"/>
        <v>-1155631.7159729882</v>
      </c>
      <c r="BE2042" s="81">
        <f t="shared" ca="1" si="3509"/>
        <v>-1222094.405199405</v>
      </c>
      <c r="BF2042" s="81">
        <f t="shared" ca="1" si="3509"/>
        <v>-1290585.2019464802</v>
      </c>
      <c r="BG2042" s="81">
        <f t="shared" ca="1" si="3509"/>
        <v>-1361110.9109632925</v>
      </c>
      <c r="BH2042" s="81">
        <f t="shared" ca="1" si="3509"/>
        <v>-1433677.9850462843</v>
      </c>
      <c r="BI2042" s="81">
        <f t="shared" ca="1" si="3509"/>
        <v>-1508292.511153837</v>
      </c>
      <c r="BJ2042" s="81">
        <f t="shared" ca="1" si="3509"/>
        <v>-1584960.1961512619</v>
      </c>
      <c r="BK2042" s="81">
        <f t="shared" ca="1" si="3509"/>
        <v>-1663686.3521776656</v>
      </c>
      <c r="BL2042" s="81">
        <f t="shared" ca="1" si="3509"/>
        <v>-1744475.8816259685</v>
      </c>
      <c r="BM2042" s="81">
        <f t="shared" ca="1" si="3509"/>
        <v>-1827333.261727165</v>
      </c>
      <c r="BN2042" s="81">
        <f t="shared" ca="1" si="3509"/>
        <v>-1912262.5287297256</v>
      </c>
      <c r="BO2042" s="81">
        <f t="shared" ca="1" si="3509"/>
        <v>-1999267.2616648462</v>
      </c>
      <c r="BP2042" s="81">
        <f t="shared" ca="1" si="3509"/>
        <v>-2088350.5944154263</v>
      </c>
      <c r="BQ2042" s="81">
        <f t="shared" ca="1" si="3509"/>
        <v>-2179515.5057800384</v>
      </c>
      <c r="BR2042" s="81">
        <f t="shared" ca="1" si="3509"/>
        <v>-2272764.8477193564</v>
      </c>
      <c r="BS2042" s="81">
        <f t="shared" ca="1" si="3509"/>
        <v>-2368101.3464603773</v>
      </c>
      <c r="BT2042" s="81">
        <f t="shared" ca="1" si="3509"/>
        <v>-2465527.6037806091</v>
      </c>
      <c r="BU2042" s="81">
        <f t="shared" ca="1" si="3509"/>
        <v>-2565046.0984797985</v>
      </c>
      <c r="BV2042" s="81">
        <f t="shared" ca="1" si="3509"/>
        <v>-2666659.188047023</v>
      </c>
      <c r="BW2042" s="81">
        <f t="shared" ca="1" si="3509"/>
        <v>-2770369.1105312016</v>
      </c>
      <c r="BX2042" s="81">
        <f t="shared" ca="1" si="3509"/>
        <v>-2876177.9866233338</v>
      </c>
      <c r="BY2042" s="81">
        <f t="shared" ca="1" si="3509"/>
        <v>-2984087.8219590313</v>
      </c>
      <c r="BZ2042" s="81">
        <f t="shared" ca="1" si="3509"/>
        <v>-3094100.5096501638</v>
      </c>
      <c r="CA2042" s="81">
        <f t="shared" ca="1" si="3509"/>
        <v>-3204953.708760933</v>
      </c>
      <c r="CB2042" s="81">
        <f t="shared" ca="1" si="3509"/>
        <v>-3316627.6700773947</v>
      </c>
      <c r="CC2042" s="81">
        <f t="shared" ca="1" si="3509"/>
        <v>-3429102.1777740796</v>
      </c>
      <c r="CD2042" s="81">
        <f t="shared" ca="1" si="3509"/>
        <v>-3542356.5468007689</v>
      </c>
      <c r="CE2042" s="81">
        <f t="shared" ref="CE2042:CL2042" ca="1" si="3510">CD2042+CE2036</f>
        <v>-3656369.6204423672</v>
      </c>
      <c r="CF2042" s="81">
        <f t="shared" ca="1" si="3510"/>
        <v>-3771119.7680606567</v>
      </c>
      <c r="CG2042" s="81">
        <f t="shared" ca="1" si="3510"/>
        <v>-3886584.8830270022</v>
      </c>
      <c r="CH2042" s="81">
        <f t="shared" ca="1" si="3510"/>
        <v>-4002742.380855361</v>
      </c>
      <c r="CI2042" s="81">
        <f t="shared" ca="1" si="3510"/>
        <v>-4119569.1975452611</v>
      </c>
      <c r="CJ2042" s="81">
        <f t="shared" ca="1" si="3510"/>
        <v>-4237041.7881447123</v>
      </c>
      <c r="CK2042" s="81">
        <f t="shared" ca="1" si="3510"/>
        <v>-4355136.1255433355</v>
      </c>
      <c r="CL2042" s="81">
        <f t="shared" ca="1" si="3510"/>
        <v>-4473827.699506321</v>
      </c>
      <c r="CN2042" s="245">
        <f>-H2021/H2020*CN2041</f>
        <v>-60</v>
      </c>
      <c r="CO2042" s="81" t="e">
        <f t="shared" ref="CO2042:DL2042" ca="1" si="3511">CN2042+CO2036</f>
        <v>#N/A</v>
      </c>
      <c r="CP2042" s="81" t="e">
        <f t="shared" ca="1" si="3511"/>
        <v>#N/A</v>
      </c>
      <c r="CQ2042" s="81" t="e">
        <f t="shared" ca="1" si="3511"/>
        <v>#N/A</v>
      </c>
      <c r="CR2042" s="81" t="e">
        <f t="shared" ca="1" si="3511"/>
        <v>#N/A</v>
      </c>
      <c r="CS2042" s="81" t="e">
        <f t="shared" ca="1" si="3511"/>
        <v>#N/A</v>
      </c>
      <c r="CT2042" s="81" t="e">
        <f t="shared" ca="1" si="3511"/>
        <v>#N/A</v>
      </c>
      <c r="CU2042" s="81" t="e">
        <f t="shared" ca="1" si="3511"/>
        <v>#N/A</v>
      </c>
      <c r="CV2042" s="81" t="e">
        <f t="shared" ca="1" si="3511"/>
        <v>#N/A</v>
      </c>
      <c r="CW2042" s="81" t="e">
        <f t="shared" ca="1" si="3511"/>
        <v>#N/A</v>
      </c>
      <c r="CX2042" s="81" t="e">
        <f t="shared" ca="1" si="3511"/>
        <v>#N/A</v>
      </c>
      <c r="CY2042" s="81" t="e">
        <f t="shared" ca="1" si="3511"/>
        <v>#N/A</v>
      </c>
      <c r="CZ2042" s="81" t="e">
        <f t="shared" ca="1" si="3511"/>
        <v>#N/A</v>
      </c>
      <c r="DA2042" s="81" t="e">
        <f t="shared" ca="1" si="3511"/>
        <v>#N/A</v>
      </c>
      <c r="DB2042" s="81" t="e">
        <f t="shared" ca="1" si="3511"/>
        <v>#N/A</v>
      </c>
      <c r="DC2042" s="81" t="e">
        <f t="shared" ca="1" si="3511"/>
        <v>#N/A</v>
      </c>
      <c r="DD2042" s="81" t="e">
        <f t="shared" ca="1" si="3511"/>
        <v>#N/A</v>
      </c>
      <c r="DE2042" s="81" t="e">
        <f t="shared" ca="1" si="3511"/>
        <v>#N/A</v>
      </c>
      <c r="DF2042" s="81" t="e">
        <f t="shared" ca="1" si="3511"/>
        <v>#N/A</v>
      </c>
      <c r="DG2042" s="81" t="e">
        <f t="shared" ca="1" si="3511"/>
        <v>#N/A</v>
      </c>
      <c r="DH2042" s="81" t="e">
        <f t="shared" ca="1" si="3511"/>
        <v>#N/A</v>
      </c>
      <c r="DI2042" s="81" t="e">
        <f t="shared" ca="1" si="3511"/>
        <v>#N/A</v>
      </c>
      <c r="DJ2042" s="81" t="e">
        <f t="shared" ca="1" si="3511"/>
        <v>#N/A</v>
      </c>
      <c r="DK2042" s="81" t="e">
        <f t="shared" ca="1" si="3511"/>
        <v>#N/A</v>
      </c>
      <c r="DL2042" s="81" t="e">
        <f t="shared" ca="1" si="3511"/>
        <v>#N/A</v>
      </c>
    </row>
    <row r="2043" spans="2:116" x14ac:dyDescent="0.4">
      <c r="C2043" t="s">
        <v>240</v>
      </c>
      <c r="D2043" t="s">
        <v>564</v>
      </c>
      <c r="E2043" s="8" t="str">
        <f t="shared" si="3495"/>
        <v>2043 FAPPELIST-F</v>
      </c>
      <c r="G2043" s="126" t="str">
        <f>"Net PP&amp;E - "&amp;SUBSTITUTE(G2018,":","")</f>
        <v>Net PP&amp;E - Fixed secondary PPE</v>
      </c>
      <c r="H2043" s="27"/>
      <c r="J2043" s="77">
        <f>SUM(J2041:J2042)</f>
        <v>40</v>
      </c>
      <c r="K2043" s="28">
        <f t="shared" ca="1" si="3503"/>
        <v>406020.41407323466</v>
      </c>
      <c r="L2043" s="28">
        <f t="shared" ca="1" si="3503"/>
        <v>588533.3811090542</v>
      </c>
      <c r="M2043" s="28">
        <f t="shared" ca="1" si="3503"/>
        <v>504338.23788522615</v>
      </c>
      <c r="N2043" s="28">
        <f t="shared" ca="1" si="3503"/>
        <v>131837.47127027274</v>
      </c>
      <c r="O2043" s="28">
        <f t="shared" ca="1" si="3503"/>
        <v>-539000.50965016382</v>
      </c>
      <c r="P2043" s="28">
        <f t="shared" ca="1" si="3503"/>
        <v>-1407727.6995063191</v>
      </c>
      <c r="R2043" s="33">
        <f>$J2043</f>
        <v>40</v>
      </c>
      <c r="S2043" s="77">
        <f t="shared" ref="S2043:CD2043" ca="1" si="3512">SUM(S2041:S2042)</f>
        <v>41357.514124293783</v>
      </c>
      <c r="T2043" s="77">
        <f t="shared" ca="1" si="3512"/>
        <v>81389.449391937174</v>
      </c>
      <c r="U2043" s="77">
        <f t="shared" ca="1" si="3512"/>
        <v>120114.01633078356</v>
      </c>
      <c r="V2043" s="77">
        <f t="shared" ca="1" si="3512"/>
        <v>157509.0561555991</v>
      </c>
      <c r="W2043" s="77">
        <f t="shared" ca="1" si="3512"/>
        <v>193552.03450851885</v>
      </c>
      <c r="X2043" s="77">
        <f t="shared" ca="1" si="3512"/>
        <v>228220.03509340898</v>
      </c>
      <c r="Y2043" s="77">
        <f t="shared" ca="1" si="3512"/>
        <v>261489.75320233678</v>
      </c>
      <c r="Z2043" s="77">
        <f t="shared" ca="1" si="3512"/>
        <v>293337.48913231987</v>
      </c>
      <c r="AA2043" s="77">
        <f t="shared" ca="1" si="3512"/>
        <v>323739.14149049477</v>
      </c>
      <c r="AB2043" s="77">
        <f t="shared" ca="1" si="3512"/>
        <v>352670.20038581389</v>
      </c>
      <c r="AC2043" s="77">
        <f t="shared" ca="1" si="3512"/>
        <v>380105.74050534744</v>
      </c>
      <c r="AD2043" s="77">
        <f t="shared" ca="1" si="3512"/>
        <v>406020.41407323466</v>
      </c>
      <c r="AE2043" s="77">
        <f t="shared" ca="1" si="3512"/>
        <v>430388.4436902951</v>
      </c>
      <c r="AF2043" s="77">
        <f t="shared" ca="1" si="3512"/>
        <v>453183.61505227757</v>
      </c>
      <c r="AG2043" s="77">
        <f t="shared" ca="1" si="3512"/>
        <v>474379.2695446891</v>
      </c>
      <c r="AH2043" s="77">
        <f t="shared" ca="1" si="3512"/>
        <v>493948.2967121132</v>
      </c>
      <c r="AI2043" s="77">
        <f t="shared" ca="1" si="3512"/>
        <v>511863.12659988919</v>
      </c>
      <c r="AJ2043" s="77">
        <f t="shared" ca="1" si="3512"/>
        <v>528095.7219659891</v>
      </c>
      <c r="AK2043" s="77">
        <f t="shared" ca="1" si="3512"/>
        <v>542617.57036089292</v>
      </c>
      <c r="AL2043" s="77">
        <f t="shared" ca="1" si="3512"/>
        <v>555399.6760732244</v>
      </c>
      <c r="AM2043" s="77">
        <f t="shared" ca="1" si="3512"/>
        <v>566412.55193887232</v>
      </c>
      <c r="AN2043" s="77">
        <f t="shared" ca="1" si="3512"/>
        <v>575626.21101128263</v>
      </c>
      <c r="AO2043" s="77">
        <f t="shared" ca="1" si="3512"/>
        <v>583010.15809057001</v>
      </c>
      <c r="AP2043" s="77">
        <f t="shared" ca="1" si="3512"/>
        <v>588533.3811090542</v>
      </c>
      <c r="AQ2043" s="77">
        <f t="shared" ca="1" si="3512"/>
        <v>592166.03728604387</v>
      </c>
      <c r="AR2043" s="77">
        <f t="shared" ca="1" si="3512"/>
        <v>593895.84276336152</v>
      </c>
      <c r="AS2043" s="77">
        <f t="shared" ca="1" si="3512"/>
        <v>593712.33530637994</v>
      </c>
      <c r="AT2043" s="77">
        <f t="shared" ca="1" si="3512"/>
        <v>591605.24466754822</v>
      </c>
      <c r="AU2043" s="77">
        <f t="shared" ca="1" si="3512"/>
        <v>587564.50209995406</v>
      </c>
      <c r="AV2043" s="77">
        <f t="shared" ca="1" si="3512"/>
        <v>581580.2501382269</v>
      </c>
      <c r="AW2043" s="77">
        <f t="shared" ca="1" si="3512"/>
        <v>573642.85265311075</v>
      </c>
      <c r="AX2043" s="77">
        <f t="shared" ca="1" si="3512"/>
        <v>563742.90518617467</v>
      </c>
      <c r="AY2043" s="77">
        <f t="shared" ca="1" si="3512"/>
        <v>551871.24557126814</v>
      </c>
      <c r="AZ2043" s="77">
        <f t="shared" ca="1" si="3512"/>
        <v>538018.96484947321</v>
      </c>
      <c r="BA2043" s="77">
        <f t="shared" ca="1" si="3512"/>
        <v>522177.41848445043</v>
      </c>
      <c r="BB2043" s="77">
        <f t="shared" ca="1" si="3512"/>
        <v>504338.23788522615</v>
      </c>
      <c r="BC2043" s="77">
        <f t="shared" ca="1" si="3512"/>
        <v>484493.34224362136</v>
      </c>
      <c r="BD2043" s="77">
        <f t="shared" ca="1" si="3512"/>
        <v>462634.95069367765</v>
      </c>
      <c r="BE2043" s="77">
        <f t="shared" ca="1" si="3512"/>
        <v>438755.59480059403</v>
      </c>
      <c r="BF2043" s="77">
        <f t="shared" ca="1" si="3512"/>
        <v>412848.13138685212</v>
      </c>
      <c r="BG2043" s="77">
        <f t="shared" ca="1" si="3512"/>
        <v>384905.75570337311</v>
      </c>
      <c r="BH2043" s="77">
        <f t="shared" ca="1" si="3512"/>
        <v>354922.01495371456</v>
      </c>
      <c r="BI2043" s="77">
        <f t="shared" ca="1" si="3512"/>
        <v>322890.82217949512</v>
      </c>
      <c r="BJ2043" s="77">
        <f t="shared" ca="1" si="3512"/>
        <v>288806.47051540343</v>
      </c>
      <c r="BK2043" s="77">
        <f t="shared" ca="1" si="3512"/>
        <v>252663.64782233303</v>
      </c>
      <c r="BL2043" s="77">
        <f t="shared" ca="1" si="3512"/>
        <v>214457.45170736336</v>
      </c>
      <c r="BM2043" s="77">
        <f t="shared" ca="1" si="3512"/>
        <v>174183.40493950015</v>
      </c>
      <c r="BN2043" s="77">
        <f t="shared" ca="1" si="3512"/>
        <v>131837.47127027274</v>
      </c>
      <c r="BO2043" s="77">
        <f t="shared" ca="1" si="3512"/>
        <v>87416.071668485412</v>
      </c>
      <c r="BP2043" s="77">
        <f t="shared" ca="1" si="3512"/>
        <v>40916.07225123886</v>
      </c>
      <c r="BQ2043" s="77">
        <f t="shared" ca="1" si="3512"/>
        <v>-7665.5057800398208</v>
      </c>
      <c r="BR2043" s="77">
        <f t="shared" ca="1" si="3512"/>
        <v>-58331.514386024326</v>
      </c>
      <c r="BS2043" s="77">
        <f t="shared" ca="1" si="3512"/>
        <v>-111084.67979371175</v>
      </c>
      <c r="BT2043" s="77">
        <f t="shared" ca="1" si="3512"/>
        <v>-165927.60378061002</v>
      </c>
      <c r="BU2043" s="77">
        <f t="shared" ca="1" si="3512"/>
        <v>-222862.76514646597</v>
      </c>
      <c r="BV2043" s="77">
        <f t="shared" ca="1" si="3512"/>
        <v>-281892.52138035698</v>
      </c>
      <c r="BW2043" s="77">
        <f t="shared" ca="1" si="3512"/>
        <v>-343019.11053120205</v>
      </c>
      <c r="BX2043" s="77">
        <f t="shared" ca="1" si="3512"/>
        <v>-406244.65329000074</v>
      </c>
      <c r="BY2043" s="77">
        <f t="shared" ca="1" si="3512"/>
        <v>-471571.15529236477</v>
      </c>
      <c r="BZ2043" s="77">
        <f t="shared" ca="1" si="3512"/>
        <v>-539000.50965016382</v>
      </c>
      <c r="CA2043" s="77">
        <f t="shared" ca="1" si="3512"/>
        <v>-607270.37542759953</v>
      </c>
      <c r="CB2043" s="77">
        <f t="shared" ca="1" si="3512"/>
        <v>-676361.00341072772</v>
      </c>
      <c r="CC2043" s="77">
        <f t="shared" ca="1" si="3512"/>
        <v>-746252.17777407914</v>
      </c>
      <c r="CD2043" s="77">
        <f t="shared" ca="1" si="3512"/>
        <v>-816923.21346743498</v>
      </c>
      <c r="CE2043" s="77">
        <f t="shared" ref="CE2043:CL2043" ca="1" si="3513">SUM(CE2041:CE2042)</f>
        <v>-888352.95377569972</v>
      </c>
      <c r="CF2043" s="77">
        <f t="shared" ca="1" si="3513"/>
        <v>-960519.7680606558</v>
      </c>
      <c r="CG2043" s="77">
        <f t="shared" ca="1" si="3513"/>
        <v>-1033401.5496936678</v>
      </c>
      <c r="CH2043" s="77">
        <f t="shared" ca="1" si="3513"/>
        <v>-1106975.7141886931</v>
      </c>
      <c r="CI2043" s="77">
        <f t="shared" ca="1" si="3513"/>
        <v>-1181219.1975452597</v>
      </c>
      <c r="CJ2043" s="77">
        <f t="shared" ca="1" si="3513"/>
        <v>-1256108.4548113775</v>
      </c>
      <c r="CK2043" s="77">
        <f t="shared" ca="1" si="3513"/>
        <v>-1331619.4588766671</v>
      </c>
      <c r="CL2043" s="77">
        <f t="shared" ca="1" si="3513"/>
        <v>-1407727.6995063191</v>
      </c>
      <c r="CN2043" s="77">
        <f>SUM(CN2041:CN2042)</f>
        <v>40</v>
      </c>
      <c r="CO2043" s="77" t="e">
        <f t="shared" ref="CO2043:DL2043" si="3514">SUM(CO2041:CO2042)</f>
        <v>#N/A</v>
      </c>
      <c r="CP2043" s="77" t="e">
        <f t="shared" si="3514"/>
        <v>#N/A</v>
      </c>
      <c r="CQ2043" s="77" t="e">
        <f t="shared" si="3514"/>
        <v>#N/A</v>
      </c>
      <c r="CR2043" s="77" t="e">
        <f t="shared" si="3514"/>
        <v>#N/A</v>
      </c>
      <c r="CS2043" s="77" t="e">
        <f t="shared" si="3514"/>
        <v>#N/A</v>
      </c>
      <c r="CT2043" s="77" t="e">
        <f t="shared" si="3514"/>
        <v>#N/A</v>
      </c>
      <c r="CU2043" s="77" t="e">
        <f t="shared" si="3514"/>
        <v>#N/A</v>
      </c>
      <c r="CV2043" s="77" t="e">
        <f t="shared" si="3514"/>
        <v>#N/A</v>
      </c>
      <c r="CW2043" s="77" t="e">
        <f t="shared" si="3514"/>
        <v>#N/A</v>
      </c>
      <c r="CX2043" s="77" t="e">
        <f t="shared" si="3514"/>
        <v>#N/A</v>
      </c>
      <c r="CY2043" s="77" t="e">
        <f t="shared" si="3514"/>
        <v>#N/A</v>
      </c>
      <c r="CZ2043" s="77" t="e">
        <f t="shared" si="3514"/>
        <v>#N/A</v>
      </c>
      <c r="DA2043" s="77" t="e">
        <f t="shared" si="3514"/>
        <v>#N/A</v>
      </c>
      <c r="DB2043" s="77" t="e">
        <f t="shared" si="3514"/>
        <v>#N/A</v>
      </c>
      <c r="DC2043" s="77" t="e">
        <f t="shared" si="3514"/>
        <v>#N/A</v>
      </c>
      <c r="DD2043" s="77" t="e">
        <f t="shared" si="3514"/>
        <v>#N/A</v>
      </c>
      <c r="DE2043" s="77" t="e">
        <f t="shared" si="3514"/>
        <v>#N/A</v>
      </c>
      <c r="DF2043" s="77" t="e">
        <f t="shared" si="3514"/>
        <v>#N/A</v>
      </c>
      <c r="DG2043" s="77" t="e">
        <f t="shared" si="3514"/>
        <v>#N/A</v>
      </c>
      <c r="DH2043" s="77" t="e">
        <f t="shared" si="3514"/>
        <v>#N/A</v>
      </c>
      <c r="DI2043" s="77" t="e">
        <f t="shared" si="3514"/>
        <v>#N/A</v>
      </c>
      <c r="DJ2043" s="77" t="e">
        <f t="shared" si="3514"/>
        <v>#N/A</v>
      </c>
      <c r="DK2043" s="77" t="e">
        <f t="shared" si="3514"/>
        <v>#N/A</v>
      </c>
      <c r="DL2043" s="77" t="e">
        <f t="shared" si="3514"/>
        <v>#N/A</v>
      </c>
    </row>
    <row r="2044" spans="2:116" x14ac:dyDescent="0.4">
      <c r="D2044" t="s">
        <v>564</v>
      </c>
      <c r="E2044" s="8" t="str">
        <f t="shared" ref="E2044" si="3515">ROW()&amp;" "&amp;D2044</f>
        <v>2044 FAPPELIST-F</v>
      </c>
      <c r="G2044" s="126"/>
      <c r="H2044" s="27"/>
      <c r="J2044" s="77"/>
      <c r="K2044" s="28"/>
      <c r="L2044" s="28"/>
      <c r="M2044" s="28"/>
      <c r="N2044" s="28"/>
      <c r="O2044" s="28"/>
      <c r="P2044" s="28"/>
      <c r="R2044" s="33"/>
      <c r="S2044" s="77"/>
      <c r="T2044" s="77"/>
      <c r="U2044" s="77"/>
      <c r="V2044" s="77"/>
      <c r="W2044" s="77"/>
      <c r="X2044" s="77"/>
      <c r="Y2044" s="77"/>
      <c r="Z2044" s="77"/>
      <c r="AA2044" s="77"/>
      <c r="AB2044" s="77"/>
      <c r="AC2044" s="77"/>
      <c r="AD2044" s="77"/>
      <c r="AE2044" s="77"/>
      <c r="AF2044" s="77"/>
      <c r="AG2044" s="77"/>
      <c r="AH2044" s="77"/>
      <c r="AI2044" s="77"/>
      <c r="AJ2044" s="77"/>
      <c r="AK2044" s="77"/>
      <c r="AL2044" s="77"/>
      <c r="AM2044" s="77"/>
      <c r="AN2044" s="77"/>
      <c r="AO2044" s="77"/>
      <c r="AP2044" s="77"/>
      <c r="AQ2044" s="77"/>
      <c r="AR2044" s="77"/>
      <c r="AS2044" s="77"/>
      <c r="AT2044" s="77"/>
      <c r="AU2044" s="77"/>
      <c r="AV2044" s="77"/>
      <c r="AW2044" s="77"/>
      <c r="AX2044" s="77"/>
      <c r="AY2044" s="77"/>
      <c r="AZ2044" s="77"/>
      <c r="BA2044" s="77"/>
      <c r="BB2044" s="77"/>
      <c r="BC2044" s="77"/>
      <c r="BD2044" s="77"/>
      <c r="BE2044" s="77"/>
      <c r="BF2044" s="77"/>
      <c r="BG2044" s="77"/>
      <c r="BH2044" s="77"/>
      <c r="BI2044" s="77"/>
      <c r="BJ2044" s="77"/>
      <c r="BK2044" s="77"/>
      <c r="BL2044" s="77"/>
      <c r="BM2044" s="77"/>
      <c r="BN2044" s="77"/>
      <c r="BO2044" s="77"/>
      <c r="BP2044" s="77"/>
      <c r="BQ2044" s="77"/>
      <c r="BR2044" s="77"/>
      <c r="BS2044" s="77"/>
      <c r="BT2044" s="77"/>
      <c r="BU2044" s="77"/>
      <c r="BV2044" s="77"/>
      <c r="BW2044" s="77"/>
      <c r="BX2044" s="77"/>
      <c r="BY2044" s="77"/>
      <c r="BZ2044" s="77"/>
      <c r="CA2044" s="77"/>
      <c r="CB2044" s="77"/>
      <c r="CC2044" s="77"/>
      <c r="CD2044" s="77"/>
      <c r="CE2044" s="77"/>
      <c r="CF2044" s="77"/>
      <c r="CG2044" s="77"/>
      <c r="CH2044" s="77"/>
      <c r="CI2044" s="77"/>
      <c r="CJ2044" s="77"/>
      <c r="CK2044" s="77"/>
      <c r="CL2044" s="77"/>
      <c r="CN2044" s="77"/>
      <c r="CO2044" s="77"/>
      <c r="CP2044" s="77"/>
      <c r="CQ2044" s="77"/>
      <c r="CR2044" s="77"/>
      <c r="CS2044" s="77"/>
      <c r="CT2044" s="77"/>
      <c r="CU2044" s="77"/>
      <c r="CV2044" s="77"/>
      <c r="CW2044" s="77"/>
      <c r="CX2044" s="77"/>
      <c r="CY2044" s="77"/>
      <c r="CZ2044" s="77"/>
      <c r="DA2044" s="77"/>
      <c r="DB2044" s="77"/>
      <c r="DC2044" s="77"/>
      <c r="DD2044" s="77"/>
      <c r="DE2044" s="77"/>
      <c r="DF2044" s="77"/>
      <c r="DG2044" s="77"/>
      <c r="DH2044" s="77"/>
      <c r="DI2044" s="77"/>
      <c r="DJ2044" s="77"/>
      <c r="DK2044" s="77"/>
      <c r="DL2044" s="77"/>
    </row>
    <row r="2045" spans="2:116" x14ac:dyDescent="0.4">
      <c r="B2045" t="s">
        <v>332</v>
      </c>
      <c r="D2045" t="s">
        <v>564</v>
      </c>
      <c r="E2045" s="8" t="str">
        <f t="shared" si="3495"/>
        <v>2045 FAPPELIST-F</v>
      </c>
      <c r="G2045" s="136" t="str">
        <f t="shared" ref="G2045:G2052" si="3516">G2010</f>
        <v>(Primary label)</v>
      </c>
      <c r="H2045" s="27"/>
      <c r="I2045" s="78"/>
      <c r="J2045" s="78"/>
      <c r="K2045" s="33"/>
      <c r="L2045" s="33"/>
      <c r="M2045" s="33"/>
      <c r="N2045" s="33"/>
      <c r="O2045" s="33"/>
      <c r="P2045" s="33"/>
      <c r="R2045" s="33"/>
      <c r="S2045" s="77"/>
      <c r="T2045" s="77"/>
      <c r="U2045" s="77"/>
      <c r="V2045" s="77"/>
      <c r="W2045" s="77"/>
      <c r="X2045" s="77"/>
      <c r="Y2045" s="77"/>
      <c r="Z2045" s="77"/>
      <c r="AA2045" s="77"/>
      <c r="AB2045" s="77"/>
      <c r="AC2045" s="77"/>
      <c r="AD2045" s="77"/>
      <c r="AE2045" s="77"/>
      <c r="AF2045" s="77"/>
      <c r="AG2045" s="77"/>
      <c r="AH2045" s="77"/>
      <c r="AI2045" s="77"/>
      <c r="AJ2045" s="77"/>
      <c r="AK2045" s="77"/>
      <c r="AL2045" s="77"/>
      <c r="AM2045" s="77"/>
      <c r="AN2045" s="77"/>
      <c r="AO2045" s="77"/>
      <c r="AP2045" s="77"/>
      <c r="AQ2045" s="77"/>
      <c r="AR2045" s="77"/>
      <c r="AS2045" s="77"/>
      <c r="AT2045" s="77"/>
      <c r="AU2045" s="77"/>
      <c r="AV2045" s="77"/>
      <c r="AW2045" s="77"/>
      <c r="AX2045" s="77"/>
      <c r="AY2045" s="77"/>
      <c r="AZ2045" s="77"/>
      <c r="BA2045" s="77"/>
      <c r="BB2045" s="77"/>
      <c r="BC2045" s="77"/>
      <c r="BD2045" s="77"/>
      <c r="BE2045" s="77"/>
      <c r="BF2045" s="77"/>
      <c r="BG2045" s="77"/>
      <c r="BH2045" s="77"/>
      <c r="BI2045" s="77"/>
      <c r="BJ2045" s="77"/>
      <c r="BK2045" s="77"/>
      <c r="BL2045" s="77"/>
      <c r="BM2045" s="77"/>
      <c r="BN2045" s="77"/>
      <c r="BO2045" s="77"/>
      <c r="BP2045" s="77"/>
      <c r="BQ2045" s="77"/>
      <c r="BR2045" s="77"/>
      <c r="BS2045" s="77"/>
      <c r="BT2045" s="77"/>
      <c r="BU2045" s="77"/>
      <c r="BV2045" s="77"/>
      <c r="BW2045" s="77"/>
      <c r="BX2045" s="77"/>
      <c r="BY2045" s="77"/>
      <c r="BZ2045" s="77"/>
      <c r="CA2045" s="77"/>
      <c r="CB2045" s="77"/>
      <c r="CC2045" s="77"/>
      <c r="CD2045" s="77"/>
      <c r="CE2045" s="77"/>
      <c r="CF2045" s="77"/>
      <c r="CG2045" s="77"/>
      <c r="CH2045" s="77"/>
      <c r="CI2045" s="77"/>
      <c r="CJ2045" s="77"/>
      <c r="CK2045" s="77"/>
      <c r="CL2045" s="77"/>
      <c r="CN2045" s="78"/>
      <c r="CO2045" s="77"/>
      <c r="CP2045" s="77"/>
      <c r="CQ2045" s="77"/>
      <c r="CR2045" s="77"/>
      <c r="CS2045" s="77"/>
      <c r="CT2045" s="77"/>
      <c r="CU2045" s="77"/>
      <c r="CV2045" s="77"/>
      <c r="CW2045" s="77"/>
      <c r="CX2045" s="77"/>
      <c r="CY2045" s="77"/>
      <c r="CZ2045" s="77"/>
      <c r="DA2045" s="77"/>
      <c r="DB2045" s="77"/>
      <c r="DC2045" s="77"/>
      <c r="DD2045" s="77"/>
      <c r="DE2045" s="77"/>
      <c r="DF2045" s="77"/>
      <c r="DG2045" s="77"/>
      <c r="DH2045" s="77"/>
      <c r="DI2045" s="77"/>
      <c r="DJ2045" s="77"/>
      <c r="DK2045" s="77"/>
      <c r="DL2045" s="77"/>
    </row>
    <row r="2046" spans="2:116" x14ac:dyDescent="0.4">
      <c r="B2046" t="s">
        <v>332</v>
      </c>
      <c r="D2046" t="s">
        <v>564</v>
      </c>
      <c r="E2046" s="8" t="str">
        <f t="shared" si="3495"/>
        <v>2046 FAPPELIST-F</v>
      </c>
      <c r="G2046" s="136" t="str">
        <f t="shared" si="3516"/>
        <v>primary unit</v>
      </c>
      <c r="H2046" s="27"/>
      <c r="I2046" s="78"/>
      <c r="J2046" s="78"/>
      <c r="K2046" s="33"/>
      <c r="L2046" s="33"/>
      <c r="M2046" s="33"/>
      <c r="N2046" s="33"/>
      <c r="O2046" s="33"/>
      <c r="P2046" s="33"/>
      <c r="R2046" s="33"/>
      <c r="CN2046" s="78"/>
      <c r="CO2046" s="77"/>
      <c r="CP2046" s="77"/>
      <c r="CQ2046" s="77"/>
      <c r="CR2046" s="77"/>
      <c r="CS2046" s="77"/>
      <c r="CT2046" s="77"/>
      <c r="CU2046" s="77"/>
      <c r="CV2046" s="77"/>
      <c r="CW2046" s="77"/>
      <c r="CX2046" s="77"/>
      <c r="CY2046" s="77"/>
      <c r="CZ2046" s="77"/>
      <c r="DA2046" s="77"/>
      <c r="DB2046" s="77"/>
      <c r="DC2046" s="77"/>
      <c r="DD2046" s="77"/>
      <c r="DE2046" s="77"/>
      <c r="DF2046" s="77"/>
      <c r="DG2046" s="77"/>
      <c r="DH2046" s="77"/>
      <c r="DI2046" s="77"/>
      <c r="DJ2046" s="77"/>
      <c r="DK2046" s="77"/>
      <c r="DL2046" s="77"/>
    </row>
    <row r="2047" spans="2:116" x14ac:dyDescent="0.4">
      <c r="B2047" t="s">
        <v>332</v>
      </c>
      <c r="D2047" t="s">
        <v>564</v>
      </c>
      <c r="E2047" s="8" t="str">
        <f t="shared" si="3495"/>
        <v>2047 FAPPELIST-F</v>
      </c>
      <c r="G2047" s="136" t="str">
        <f t="shared" si="3516"/>
        <v>Primary revenue driver</v>
      </c>
      <c r="K2047" s="53"/>
      <c r="L2047" s="53"/>
      <c r="M2047" s="53"/>
      <c r="N2047" s="53"/>
      <c r="O2047" s="53"/>
      <c r="P2047" s="53"/>
      <c r="R2047" s="24"/>
      <c r="S2047" s="80" t="str">
        <f t="shared" ref="S2047:AX2047" si="3517">S2012</f>
        <v>S$16</v>
      </c>
      <c r="T2047" s="80" t="str">
        <f t="shared" si="3517"/>
        <v>T$16</v>
      </c>
      <c r="U2047" s="80" t="str">
        <f t="shared" si="3517"/>
        <v>U$16</v>
      </c>
      <c r="V2047" s="80" t="str">
        <f t="shared" si="3517"/>
        <v>V$16</v>
      </c>
      <c r="W2047" s="80" t="str">
        <f t="shared" si="3517"/>
        <v>W$16</v>
      </c>
      <c r="X2047" s="80" t="str">
        <f t="shared" si="3517"/>
        <v>X$16</v>
      </c>
      <c r="Y2047" s="80" t="str">
        <f t="shared" si="3517"/>
        <v>Y$16</v>
      </c>
      <c r="Z2047" s="80" t="str">
        <f t="shared" si="3517"/>
        <v>Z$16</v>
      </c>
      <c r="AA2047" s="80" t="str">
        <f t="shared" si="3517"/>
        <v>AA$16</v>
      </c>
      <c r="AB2047" s="80" t="str">
        <f t="shared" si="3517"/>
        <v>AB$16</v>
      </c>
      <c r="AC2047" s="80" t="str">
        <f t="shared" si="3517"/>
        <v>AC$16</v>
      </c>
      <c r="AD2047" s="80" t="str">
        <f t="shared" si="3517"/>
        <v>AD$16</v>
      </c>
      <c r="AE2047" s="80" t="str">
        <f t="shared" si="3517"/>
        <v>AE$16</v>
      </c>
      <c r="AF2047" s="80" t="str">
        <f t="shared" si="3517"/>
        <v>AF$16</v>
      </c>
      <c r="AG2047" s="80" t="str">
        <f t="shared" si="3517"/>
        <v>AG$16</v>
      </c>
      <c r="AH2047" s="80" t="str">
        <f t="shared" si="3517"/>
        <v>AH$16</v>
      </c>
      <c r="AI2047" s="80" t="str">
        <f t="shared" si="3517"/>
        <v>AI$16</v>
      </c>
      <c r="AJ2047" s="80" t="str">
        <f t="shared" si="3517"/>
        <v>AJ$16</v>
      </c>
      <c r="AK2047" s="80" t="str">
        <f t="shared" si="3517"/>
        <v>AK$16</v>
      </c>
      <c r="AL2047" s="80" t="str">
        <f t="shared" si="3517"/>
        <v>AL$16</v>
      </c>
      <c r="AM2047" s="80" t="str">
        <f t="shared" si="3517"/>
        <v>AM$16</v>
      </c>
      <c r="AN2047" s="80" t="str">
        <f t="shared" si="3517"/>
        <v>AN$16</v>
      </c>
      <c r="AO2047" s="80" t="str">
        <f t="shared" si="3517"/>
        <v>AO$16</v>
      </c>
      <c r="AP2047" s="80" t="str">
        <f t="shared" si="3517"/>
        <v>AP$16</v>
      </c>
      <c r="AQ2047" s="80" t="str">
        <f t="shared" si="3517"/>
        <v>AQ$16</v>
      </c>
      <c r="AR2047" s="80" t="str">
        <f t="shared" si="3517"/>
        <v>AR$16</v>
      </c>
      <c r="AS2047" s="80" t="str">
        <f t="shared" si="3517"/>
        <v>AS$16</v>
      </c>
      <c r="AT2047" s="80" t="str">
        <f t="shared" si="3517"/>
        <v>AT$16</v>
      </c>
      <c r="AU2047" s="80" t="str">
        <f t="shared" si="3517"/>
        <v>AU$16</v>
      </c>
      <c r="AV2047" s="80" t="str">
        <f t="shared" si="3517"/>
        <v>AV$16</v>
      </c>
      <c r="AW2047" s="80" t="str">
        <f t="shared" si="3517"/>
        <v>AW$16</v>
      </c>
      <c r="AX2047" s="80" t="str">
        <f t="shared" si="3517"/>
        <v>AX$16</v>
      </c>
      <c r="AY2047" s="80" t="str">
        <f t="shared" ref="AY2047:CD2047" si="3518">AY2012</f>
        <v>AY$16</v>
      </c>
      <c r="AZ2047" s="80" t="str">
        <f t="shared" si="3518"/>
        <v>AZ$16</v>
      </c>
      <c r="BA2047" s="80" t="str">
        <f t="shared" si="3518"/>
        <v>BA$16</v>
      </c>
      <c r="BB2047" s="80" t="str">
        <f t="shared" si="3518"/>
        <v>BB$16</v>
      </c>
      <c r="BC2047" s="80" t="str">
        <f t="shared" si="3518"/>
        <v>BC$16</v>
      </c>
      <c r="BD2047" s="80" t="str">
        <f t="shared" si="3518"/>
        <v>BD$16</v>
      </c>
      <c r="BE2047" s="80" t="str">
        <f t="shared" si="3518"/>
        <v>BE$16</v>
      </c>
      <c r="BF2047" s="80" t="str">
        <f t="shared" si="3518"/>
        <v>BF$16</v>
      </c>
      <c r="BG2047" s="80" t="str">
        <f t="shared" si="3518"/>
        <v>BG$16</v>
      </c>
      <c r="BH2047" s="80" t="str">
        <f t="shared" si="3518"/>
        <v>BH$16</v>
      </c>
      <c r="BI2047" s="80" t="str">
        <f t="shared" si="3518"/>
        <v>BI$16</v>
      </c>
      <c r="BJ2047" s="80" t="str">
        <f t="shared" si="3518"/>
        <v>BJ$16</v>
      </c>
      <c r="BK2047" s="80" t="str">
        <f t="shared" si="3518"/>
        <v>BK$16</v>
      </c>
      <c r="BL2047" s="80" t="str">
        <f t="shared" si="3518"/>
        <v>BL$16</v>
      </c>
      <c r="BM2047" s="80" t="str">
        <f t="shared" si="3518"/>
        <v>BM$16</v>
      </c>
      <c r="BN2047" s="80" t="str">
        <f t="shared" si="3518"/>
        <v>BN$16</v>
      </c>
      <c r="BO2047" s="80" t="str">
        <f t="shared" si="3518"/>
        <v>BO$16</v>
      </c>
      <c r="BP2047" s="80" t="str">
        <f t="shared" si="3518"/>
        <v>BP$16</v>
      </c>
      <c r="BQ2047" s="80" t="str">
        <f t="shared" si="3518"/>
        <v>BQ$16</v>
      </c>
      <c r="BR2047" s="80" t="str">
        <f t="shared" si="3518"/>
        <v>BR$16</v>
      </c>
      <c r="BS2047" s="80" t="str">
        <f t="shared" si="3518"/>
        <v>BS$16</v>
      </c>
      <c r="BT2047" s="80" t="str">
        <f t="shared" si="3518"/>
        <v>BT$16</v>
      </c>
      <c r="BU2047" s="80" t="str">
        <f t="shared" si="3518"/>
        <v>BU$16</v>
      </c>
      <c r="BV2047" s="80" t="str">
        <f t="shared" si="3518"/>
        <v>BV$16</v>
      </c>
      <c r="BW2047" s="80" t="str">
        <f t="shared" si="3518"/>
        <v>BW$16</v>
      </c>
      <c r="BX2047" s="80" t="str">
        <f t="shared" si="3518"/>
        <v>BX$16</v>
      </c>
      <c r="BY2047" s="80" t="str">
        <f t="shared" si="3518"/>
        <v>BY$16</v>
      </c>
      <c r="BZ2047" s="80" t="str">
        <f t="shared" si="3518"/>
        <v>BZ$16</v>
      </c>
      <c r="CA2047" s="80" t="str">
        <f t="shared" si="3518"/>
        <v>CA$16</v>
      </c>
      <c r="CB2047" s="80" t="str">
        <f t="shared" si="3518"/>
        <v>CB$16</v>
      </c>
      <c r="CC2047" s="80" t="str">
        <f t="shared" si="3518"/>
        <v>CC$16</v>
      </c>
      <c r="CD2047" s="80" t="str">
        <f t="shared" si="3518"/>
        <v>CD$16</v>
      </c>
      <c r="CE2047" s="80" t="str">
        <f t="shared" ref="CE2047:CL2047" si="3519">CE2012</f>
        <v>CE$16</v>
      </c>
      <c r="CF2047" s="80" t="str">
        <f t="shared" si="3519"/>
        <v>CF$16</v>
      </c>
      <c r="CG2047" s="80" t="str">
        <f t="shared" si="3519"/>
        <v>CG$16</v>
      </c>
      <c r="CH2047" s="80" t="str">
        <f t="shared" si="3519"/>
        <v>CH$16</v>
      </c>
      <c r="CI2047" s="80" t="str">
        <f t="shared" si="3519"/>
        <v>CI$16</v>
      </c>
      <c r="CJ2047" s="80" t="str">
        <f t="shared" si="3519"/>
        <v>CJ$16</v>
      </c>
      <c r="CK2047" s="80" t="str">
        <f t="shared" si="3519"/>
        <v>CK$16</v>
      </c>
      <c r="CL2047" s="80" t="str">
        <f t="shared" si="3519"/>
        <v>CL$16</v>
      </c>
      <c r="CO2047" s="179" t="str">
        <f t="shared" ref="CO2047:DL2047" si="3520">CO2004</f>
        <v>CO$17</v>
      </c>
      <c r="CP2047" s="179" t="str">
        <f t="shared" si="3520"/>
        <v>CP$17</v>
      </c>
      <c r="CQ2047" s="179" t="str">
        <f t="shared" si="3520"/>
        <v>CQ$17</v>
      </c>
      <c r="CR2047" s="179" t="str">
        <f t="shared" si="3520"/>
        <v>CR$17</v>
      </c>
      <c r="CS2047" s="179" t="str">
        <f t="shared" si="3520"/>
        <v>CS$17</v>
      </c>
      <c r="CT2047" s="179" t="str">
        <f t="shared" si="3520"/>
        <v>CT$17</v>
      </c>
      <c r="CU2047" s="179" t="str">
        <f t="shared" si="3520"/>
        <v>CU$17</v>
      </c>
      <c r="CV2047" s="179" t="str">
        <f t="shared" si="3520"/>
        <v>CV$17</v>
      </c>
      <c r="CW2047" s="179" t="str">
        <f t="shared" si="3520"/>
        <v>CW$17</v>
      </c>
      <c r="CX2047" s="179" t="str">
        <f t="shared" si="3520"/>
        <v>CX$17</v>
      </c>
      <c r="CY2047" s="179" t="str">
        <f t="shared" si="3520"/>
        <v>CY$17</v>
      </c>
      <c r="CZ2047" s="179" t="str">
        <f t="shared" si="3520"/>
        <v>CZ$17</v>
      </c>
      <c r="DA2047" s="179" t="str">
        <f t="shared" si="3520"/>
        <v>DA$17</v>
      </c>
      <c r="DB2047" s="179" t="str">
        <f t="shared" si="3520"/>
        <v>DB$17</v>
      </c>
      <c r="DC2047" s="179" t="str">
        <f t="shared" si="3520"/>
        <v>DC$17</v>
      </c>
      <c r="DD2047" s="179" t="str">
        <f t="shared" si="3520"/>
        <v>DD$17</v>
      </c>
      <c r="DE2047" s="179" t="str">
        <f t="shared" si="3520"/>
        <v>DE$17</v>
      </c>
      <c r="DF2047" s="179" t="str">
        <f t="shared" si="3520"/>
        <v>DF$17</v>
      </c>
      <c r="DG2047" s="179" t="str">
        <f t="shared" si="3520"/>
        <v>DG$17</v>
      </c>
      <c r="DH2047" s="179" t="str">
        <f t="shared" si="3520"/>
        <v>DH$17</v>
      </c>
      <c r="DI2047" s="179" t="str">
        <f t="shared" si="3520"/>
        <v>DI$17</v>
      </c>
      <c r="DJ2047" s="179" t="str">
        <f t="shared" si="3520"/>
        <v>DJ$17</v>
      </c>
      <c r="DK2047" s="179" t="str">
        <f t="shared" si="3520"/>
        <v>DK$17</v>
      </c>
      <c r="DL2047" s="179" t="str">
        <f t="shared" si="3520"/>
        <v>DL$17</v>
      </c>
    </row>
    <row r="2048" spans="2:116" x14ac:dyDescent="0.4">
      <c r="B2048" t="s">
        <v>332</v>
      </c>
      <c r="D2048" t="s">
        <v>564</v>
      </c>
      <c r="E2048" s="8" t="str">
        <f t="shared" si="3495"/>
        <v>2048 FAPPELIST-F</v>
      </c>
      <c r="G2048" s="136" t="str">
        <f t="shared" si="3516"/>
        <v>Primary volume driver</v>
      </c>
      <c r="H2048" s="12"/>
      <c r="I2048" s="60"/>
      <c r="J2048" s="60"/>
      <c r="K2048" s="15"/>
      <c r="L2048" s="15"/>
      <c r="M2048" s="15"/>
      <c r="N2048" s="15"/>
      <c r="O2048" s="15"/>
      <c r="P2048" s="15"/>
      <c r="R2048" s="15"/>
      <c r="S2048" s="80" t="str">
        <f t="shared" ref="S2048:AX2048" si="3521">S2013</f>
        <v>S$17</v>
      </c>
      <c r="T2048" s="80" t="str">
        <f t="shared" si="3521"/>
        <v>T$17</v>
      </c>
      <c r="U2048" s="80" t="str">
        <f t="shared" si="3521"/>
        <v>U$17</v>
      </c>
      <c r="V2048" s="80" t="str">
        <f t="shared" si="3521"/>
        <v>V$17</v>
      </c>
      <c r="W2048" s="80" t="str">
        <f t="shared" si="3521"/>
        <v>W$17</v>
      </c>
      <c r="X2048" s="80" t="str">
        <f t="shared" si="3521"/>
        <v>X$17</v>
      </c>
      <c r="Y2048" s="80" t="str">
        <f t="shared" si="3521"/>
        <v>Y$17</v>
      </c>
      <c r="Z2048" s="80" t="str">
        <f t="shared" si="3521"/>
        <v>Z$17</v>
      </c>
      <c r="AA2048" s="80" t="str">
        <f t="shared" si="3521"/>
        <v>AA$17</v>
      </c>
      <c r="AB2048" s="80" t="str">
        <f t="shared" si="3521"/>
        <v>AB$17</v>
      </c>
      <c r="AC2048" s="80" t="str">
        <f t="shared" si="3521"/>
        <v>AC$17</v>
      </c>
      <c r="AD2048" s="80" t="str">
        <f t="shared" si="3521"/>
        <v>AD$17</v>
      </c>
      <c r="AE2048" s="80" t="str">
        <f t="shared" si="3521"/>
        <v>AE$17</v>
      </c>
      <c r="AF2048" s="80" t="str">
        <f t="shared" si="3521"/>
        <v>AF$17</v>
      </c>
      <c r="AG2048" s="80" t="str">
        <f t="shared" si="3521"/>
        <v>AG$17</v>
      </c>
      <c r="AH2048" s="80" t="str">
        <f t="shared" si="3521"/>
        <v>AH$17</v>
      </c>
      <c r="AI2048" s="80" t="str">
        <f t="shared" si="3521"/>
        <v>AI$17</v>
      </c>
      <c r="AJ2048" s="80" t="str">
        <f t="shared" si="3521"/>
        <v>AJ$17</v>
      </c>
      <c r="AK2048" s="80" t="str">
        <f t="shared" si="3521"/>
        <v>AK$17</v>
      </c>
      <c r="AL2048" s="80" t="str">
        <f t="shared" si="3521"/>
        <v>AL$17</v>
      </c>
      <c r="AM2048" s="80" t="str">
        <f t="shared" si="3521"/>
        <v>AM$17</v>
      </c>
      <c r="AN2048" s="80" t="str">
        <f t="shared" si="3521"/>
        <v>AN$17</v>
      </c>
      <c r="AO2048" s="80" t="str">
        <f t="shared" si="3521"/>
        <v>AO$17</v>
      </c>
      <c r="AP2048" s="80" t="str">
        <f t="shared" si="3521"/>
        <v>AP$17</v>
      </c>
      <c r="AQ2048" s="80" t="str">
        <f t="shared" si="3521"/>
        <v>AQ$17</v>
      </c>
      <c r="AR2048" s="80" t="str">
        <f t="shared" si="3521"/>
        <v>AR$17</v>
      </c>
      <c r="AS2048" s="80" t="str">
        <f t="shared" si="3521"/>
        <v>AS$17</v>
      </c>
      <c r="AT2048" s="80" t="str">
        <f t="shared" si="3521"/>
        <v>AT$17</v>
      </c>
      <c r="AU2048" s="80" t="str">
        <f t="shared" si="3521"/>
        <v>AU$17</v>
      </c>
      <c r="AV2048" s="80" t="str">
        <f t="shared" si="3521"/>
        <v>AV$17</v>
      </c>
      <c r="AW2048" s="80" t="str">
        <f t="shared" si="3521"/>
        <v>AW$17</v>
      </c>
      <c r="AX2048" s="80" t="str">
        <f t="shared" si="3521"/>
        <v>AX$17</v>
      </c>
      <c r="AY2048" s="80" t="str">
        <f t="shared" ref="AY2048:CD2048" si="3522">AY2013</f>
        <v>AY$17</v>
      </c>
      <c r="AZ2048" s="80" t="str">
        <f t="shared" si="3522"/>
        <v>AZ$17</v>
      </c>
      <c r="BA2048" s="80" t="str">
        <f t="shared" si="3522"/>
        <v>BA$17</v>
      </c>
      <c r="BB2048" s="80" t="str">
        <f t="shared" si="3522"/>
        <v>BB$17</v>
      </c>
      <c r="BC2048" s="80" t="str">
        <f t="shared" si="3522"/>
        <v>BC$17</v>
      </c>
      <c r="BD2048" s="80" t="str">
        <f t="shared" si="3522"/>
        <v>BD$17</v>
      </c>
      <c r="BE2048" s="80" t="str">
        <f t="shared" si="3522"/>
        <v>BE$17</v>
      </c>
      <c r="BF2048" s="80" t="str">
        <f t="shared" si="3522"/>
        <v>BF$17</v>
      </c>
      <c r="BG2048" s="80" t="str">
        <f t="shared" si="3522"/>
        <v>BG$17</v>
      </c>
      <c r="BH2048" s="80" t="str">
        <f t="shared" si="3522"/>
        <v>BH$17</v>
      </c>
      <c r="BI2048" s="80" t="str">
        <f t="shared" si="3522"/>
        <v>BI$17</v>
      </c>
      <c r="BJ2048" s="80" t="str">
        <f t="shared" si="3522"/>
        <v>BJ$17</v>
      </c>
      <c r="BK2048" s="80" t="str">
        <f t="shared" si="3522"/>
        <v>BK$17</v>
      </c>
      <c r="BL2048" s="80" t="str">
        <f t="shared" si="3522"/>
        <v>BL$17</v>
      </c>
      <c r="BM2048" s="80" t="str">
        <f t="shared" si="3522"/>
        <v>BM$17</v>
      </c>
      <c r="BN2048" s="80" t="str">
        <f t="shared" si="3522"/>
        <v>BN$17</v>
      </c>
      <c r="BO2048" s="80" t="str">
        <f t="shared" si="3522"/>
        <v>BO$17</v>
      </c>
      <c r="BP2048" s="80" t="str">
        <f t="shared" si="3522"/>
        <v>BP$17</v>
      </c>
      <c r="BQ2048" s="80" t="str">
        <f t="shared" si="3522"/>
        <v>BQ$17</v>
      </c>
      <c r="BR2048" s="80" t="str">
        <f t="shared" si="3522"/>
        <v>BR$17</v>
      </c>
      <c r="BS2048" s="80" t="str">
        <f t="shared" si="3522"/>
        <v>BS$17</v>
      </c>
      <c r="BT2048" s="80" t="str">
        <f t="shared" si="3522"/>
        <v>BT$17</v>
      </c>
      <c r="BU2048" s="80" t="str">
        <f t="shared" si="3522"/>
        <v>BU$17</v>
      </c>
      <c r="BV2048" s="80" t="str">
        <f t="shared" si="3522"/>
        <v>BV$17</v>
      </c>
      <c r="BW2048" s="80" t="str">
        <f t="shared" si="3522"/>
        <v>BW$17</v>
      </c>
      <c r="BX2048" s="80" t="str">
        <f t="shared" si="3522"/>
        <v>BX$17</v>
      </c>
      <c r="BY2048" s="80" t="str">
        <f t="shared" si="3522"/>
        <v>BY$17</v>
      </c>
      <c r="BZ2048" s="80" t="str">
        <f t="shared" si="3522"/>
        <v>BZ$17</v>
      </c>
      <c r="CA2048" s="80" t="str">
        <f t="shared" si="3522"/>
        <v>CA$17</v>
      </c>
      <c r="CB2048" s="80" t="str">
        <f t="shared" si="3522"/>
        <v>CB$17</v>
      </c>
      <c r="CC2048" s="80" t="str">
        <f t="shared" si="3522"/>
        <v>CC$17</v>
      </c>
      <c r="CD2048" s="80" t="str">
        <f t="shared" si="3522"/>
        <v>CD$17</v>
      </c>
      <c r="CE2048" s="80" t="str">
        <f t="shared" ref="CE2048:CL2048" si="3523">CE2013</f>
        <v>CE$17</v>
      </c>
      <c r="CF2048" s="80" t="str">
        <f t="shared" si="3523"/>
        <v>CF$17</v>
      </c>
      <c r="CG2048" s="80" t="str">
        <f t="shared" si="3523"/>
        <v>CG$17</v>
      </c>
      <c r="CH2048" s="80" t="str">
        <f t="shared" si="3523"/>
        <v>CH$17</v>
      </c>
      <c r="CI2048" s="80" t="str">
        <f t="shared" si="3523"/>
        <v>CI$17</v>
      </c>
      <c r="CJ2048" s="80" t="str">
        <f t="shared" si="3523"/>
        <v>CJ$17</v>
      </c>
      <c r="CK2048" s="80" t="str">
        <f t="shared" si="3523"/>
        <v>CK$17</v>
      </c>
      <c r="CL2048" s="80" t="str">
        <f t="shared" si="3523"/>
        <v>CL$17</v>
      </c>
      <c r="CN2048" s="60"/>
      <c r="CO2048" s="179">
        <f t="shared" ref="CO2048:DL2048" si="3524">CO2005</f>
        <v>0</v>
      </c>
      <c r="CP2048" s="179">
        <f t="shared" si="3524"/>
        <v>0</v>
      </c>
      <c r="CQ2048" s="179">
        <f t="shared" si="3524"/>
        <v>0</v>
      </c>
      <c r="CR2048" s="179">
        <f t="shared" si="3524"/>
        <v>0</v>
      </c>
      <c r="CS2048" s="179">
        <f t="shared" si="3524"/>
        <v>0</v>
      </c>
      <c r="CT2048" s="179">
        <f t="shared" si="3524"/>
        <v>0</v>
      </c>
      <c r="CU2048" s="179">
        <f t="shared" si="3524"/>
        <v>0</v>
      </c>
      <c r="CV2048" s="179">
        <f t="shared" si="3524"/>
        <v>0</v>
      </c>
      <c r="CW2048" s="179">
        <f t="shared" si="3524"/>
        <v>0</v>
      </c>
      <c r="CX2048" s="179">
        <f t="shared" si="3524"/>
        <v>0</v>
      </c>
      <c r="CY2048" s="179">
        <f t="shared" si="3524"/>
        <v>0</v>
      </c>
      <c r="CZ2048" s="179">
        <f t="shared" si="3524"/>
        <v>0</v>
      </c>
      <c r="DA2048" s="179">
        <f t="shared" si="3524"/>
        <v>0</v>
      </c>
      <c r="DB2048" s="179">
        <f t="shared" si="3524"/>
        <v>0</v>
      </c>
      <c r="DC2048" s="179">
        <f t="shared" si="3524"/>
        <v>0</v>
      </c>
      <c r="DD2048" s="179">
        <f t="shared" si="3524"/>
        <v>0</v>
      </c>
      <c r="DE2048" s="179">
        <f t="shared" si="3524"/>
        <v>0</v>
      </c>
      <c r="DF2048" s="179">
        <f t="shared" si="3524"/>
        <v>0</v>
      </c>
      <c r="DG2048" s="179">
        <f t="shared" si="3524"/>
        <v>0</v>
      </c>
      <c r="DH2048" s="179">
        <f t="shared" si="3524"/>
        <v>0</v>
      </c>
      <c r="DI2048" s="179">
        <f t="shared" si="3524"/>
        <v>0</v>
      </c>
      <c r="DJ2048" s="179">
        <f t="shared" si="3524"/>
        <v>0</v>
      </c>
      <c r="DK2048" s="179">
        <f t="shared" si="3524"/>
        <v>0</v>
      </c>
      <c r="DL2048" s="179">
        <f t="shared" si="3524"/>
        <v>0</v>
      </c>
    </row>
    <row r="2049" spans="1:116" x14ac:dyDescent="0.4">
      <c r="B2049" t="s">
        <v>332</v>
      </c>
      <c r="D2049" t="s">
        <v>564</v>
      </c>
      <c r="E2049" s="8" t="str">
        <f t="shared" si="3495"/>
        <v>2049 FAPPELIST-F</v>
      </c>
      <c r="G2049" s="136" t="str">
        <f t="shared" si="3516"/>
        <v>(Secondary label)</v>
      </c>
      <c r="H2049" s="12"/>
      <c r="I2049" s="60"/>
      <c r="J2049" s="60"/>
      <c r="K2049" s="15"/>
      <c r="L2049" s="15"/>
      <c r="M2049" s="15"/>
      <c r="N2049" s="15"/>
      <c r="O2049" s="15"/>
      <c r="P2049" s="15"/>
      <c r="R2049" s="15"/>
      <c r="S2049" s="179"/>
      <c r="T2049" s="179"/>
      <c r="U2049" s="179"/>
      <c r="V2049" s="179"/>
      <c r="W2049" s="179"/>
      <c r="X2049" s="179"/>
      <c r="Y2049" s="179"/>
      <c r="Z2049" s="179"/>
      <c r="AA2049" s="179"/>
      <c r="AB2049" s="179"/>
      <c r="AC2049" s="179"/>
      <c r="AD2049" s="179"/>
      <c r="AE2049" s="179"/>
      <c r="AF2049" s="179"/>
      <c r="AG2049" s="179"/>
      <c r="AH2049" s="179"/>
      <c r="AI2049" s="179"/>
      <c r="AJ2049" s="179"/>
      <c r="AK2049" s="179"/>
      <c r="AL2049" s="179"/>
      <c r="AM2049" s="179"/>
      <c r="AN2049" s="179"/>
      <c r="AO2049" s="179"/>
      <c r="AP2049" s="179"/>
      <c r="AQ2049" s="179"/>
      <c r="AR2049" s="179"/>
      <c r="AS2049" s="179"/>
      <c r="AT2049" s="179"/>
      <c r="AU2049" s="179"/>
      <c r="AV2049" s="179"/>
      <c r="AW2049" s="179"/>
      <c r="AX2049" s="179"/>
      <c r="AY2049" s="179"/>
      <c r="AZ2049" s="179"/>
      <c r="BA2049" s="179"/>
      <c r="BB2049" s="179"/>
      <c r="BC2049" s="179"/>
      <c r="BD2049" s="179"/>
      <c r="BE2049" s="179"/>
      <c r="BF2049" s="179"/>
      <c r="BG2049" s="179"/>
      <c r="BH2049" s="179"/>
      <c r="BI2049" s="179"/>
      <c r="BJ2049" s="179"/>
      <c r="BK2049" s="179"/>
      <c r="BL2049" s="179"/>
      <c r="BM2049" s="179"/>
      <c r="BN2049" s="179"/>
      <c r="BO2049" s="179"/>
      <c r="BP2049" s="179"/>
      <c r="BQ2049" s="179"/>
      <c r="BR2049" s="179"/>
      <c r="BS2049" s="179"/>
      <c r="BT2049" s="179"/>
      <c r="BU2049" s="179"/>
      <c r="BV2049" s="179"/>
      <c r="BW2049" s="179"/>
      <c r="BX2049" s="179"/>
      <c r="BY2049" s="179"/>
      <c r="BZ2049" s="179"/>
      <c r="CA2049" s="179"/>
      <c r="CB2049" s="179"/>
      <c r="CC2049" s="179"/>
      <c r="CD2049" s="179"/>
      <c r="CE2049" s="179"/>
      <c r="CF2049" s="179"/>
      <c r="CG2049" s="179"/>
      <c r="CH2049" s="179"/>
      <c r="CI2049" s="179"/>
      <c r="CJ2049" s="179"/>
      <c r="CK2049" s="179"/>
      <c r="CL2049" s="179"/>
      <c r="CN2049" s="60"/>
      <c r="CO2049" s="179">
        <f t="shared" ref="CO2049:DL2049" si="3525">CO2006</f>
        <v>0</v>
      </c>
      <c r="CP2049" s="179">
        <f t="shared" si="3525"/>
        <v>0</v>
      </c>
      <c r="CQ2049" s="179">
        <f t="shared" si="3525"/>
        <v>0</v>
      </c>
      <c r="CR2049" s="179">
        <f t="shared" si="3525"/>
        <v>0</v>
      </c>
      <c r="CS2049" s="179">
        <f t="shared" si="3525"/>
        <v>0</v>
      </c>
      <c r="CT2049" s="179">
        <f t="shared" si="3525"/>
        <v>0</v>
      </c>
      <c r="CU2049" s="179">
        <f t="shared" si="3525"/>
        <v>0</v>
      </c>
      <c r="CV2049" s="179">
        <f t="shared" si="3525"/>
        <v>0</v>
      </c>
      <c r="CW2049" s="179">
        <f t="shared" si="3525"/>
        <v>0</v>
      </c>
      <c r="CX2049" s="179">
        <f t="shared" si="3525"/>
        <v>0</v>
      </c>
      <c r="CY2049" s="179">
        <f t="shared" si="3525"/>
        <v>0</v>
      </c>
      <c r="CZ2049" s="179">
        <f t="shared" si="3525"/>
        <v>0</v>
      </c>
      <c r="DA2049" s="179">
        <f t="shared" si="3525"/>
        <v>0</v>
      </c>
      <c r="DB2049" s="179">
        <f t="shared" si="3525"/>
        <v>0</v>
      </c>
      <c r="DC2049" s="179">
        <f t="shared" si="3525"/>
        <v>0</v>
      </c>
      <c r="DD2049" s="179">
        <f t="shared" si="3525"/>
        <v>0</v>
      </c>
      <c r="DE2049" s="179">
        <f t="shared" si="3525"/>
        <v>0</v>
      </c>
      <c r="DF2049" s="179">
        <f t="shared" si="3525"/>
        <v>0</v>
      </c>
      <c r="DG2049" s="179">
        <f t="shared" si="3525"/>
        <v>0</v>
      </c>
      <c r="DH2049" s="179">
        <f t="shared" si="3525"/>
        <v>0</v>
      </c>
      <c r="DI2049" s="179">
        <f t="shared" si="3525"/>
        <v>0</v>
      </c>
      <c r="DJ2049" s="179">
        <f t="shared" si="3525"/>
        <v>0</v>
      </c>
      <c r="DK2049" s="179">
        <f t="shared" si="3525"/>
        <v>0</v>
      </c>
      <c r="DL2049" s="179">
        <f t="shared" si="3525"/>
        <v>0</v>
      </c>
    </row>
    <row r="2050" spans="1:116" x14ac:dyDescent="0.4">
      <c r="B2050" t="s">
        <v>332</v>
      </c>
      <c r="D2050" t="s">
        <v>564</v>
      </c>
      <c r="E2050" s="8" t="str">
        <f t="shared" si="3495"/>
        <v>2050 FAPPELIST-F</v>
      </c>
      <c r="G2050" s="136" t="str">
        <f t="shared" si="3516"/>
        <v xml:space="preserve">secondary unit </v>
      </c>
      <c r="H2050" s="12"/>
      <c r="I2050" s="60"/>
      <c r="J2050" s="60"/>
      <c r="K2050" s="15"/>
      <c r="L2050" s="15"/>
      <c r="M2050" s="15"/>
      <c r="N2050" s="15"/>
      <c r="O2050" s="15"/>
      <c r="P2050" s="15"/>
      <c r="R2050" s="15"/>
      <c r="S2050" s="80"/>
      <c r="T2050" s="80"/>
      <c r="U2050" s="80"/>
      <c r="V2050" s="80"/>
      <c r="W2050" s="80"/>
      <c r="X2050" s="80"/>
      <c r="Y2050" s="80"/>
      <c r="Z2050" s="80"/>
      <c r="AA2050" s="80"/>
      <c r="AB2050" s="80"/>
      <c r="AC2050" s="80"/>
      <c r="AD2050" s="80"/>
      <c r="AE2050" s="80"/>
      <c r="AF2050" s="80"/>
      <c r="AG2050" s="80"/>
      <c r="AH2050" s="80"/>
      <c r="AI2050" s="80"/>
      <c r="AJ2050" s="80"/>
      <c r="AK2050" s="80"/>
      <c r="AL2050" s="80"/>
      <c r="AM2050" s="80"/>
      <c r="AN2050" s="80"/>
      <c r="AO2050" s="80"/>
      <c r="AP2050" s="80"/>
      <c r="AQ2050" s="80"/>
      <c r="AR2050" s="80"/>
      <c r="AS2050" s="80"/>
      <c r="AT2050" s="80"/>
      <c r="AU2050" s="80"/>
      <c r="AV2050" s="80"/>
      <c r="AW2050" s="80"/>
      <c r="AX2050" s="80"/>
      <c r="AY2050" s="80"/>
      <c r="AZ2050" s="80"/>
      <c r="BA2050" s="80"/>
      <c r="BB2050" s="80"/>
      <c r="BC2050" s="80"/>
      <c r="BD2050" s="80"/>
      <c r="BE2050" s="80"/>
      <c r="BF2050" s="80"/>
      <c r="BG2050" s="80"/>
      <c r="BH2050" s="80"/>
      <c r="BI2050" s="80"/>
      <c r="BJ2050" s="80"/>
      <c r="BK2050" s="80"/>
      <c r="BL2050" s="80"/>
      <c r="BM2050" s="80"/>
      <c r="BN2050" s="80"/>
      <c r="BO2050" s="80"/>
      <c r="BP2050" s="80"/>
      <c r="BQ2050" s="80"/>
      <c r="BR2050" s="80"/>
      <c r="BS2050" s="80"/>
      <c r="BT2050" s="80"/>
      <c r="BU2050" s="80"/>
      <c r="BV2050" s="80"/>
      <c r="BW2050" s="80"/>
      <c r="BX2050" s="80"/>
      <c r="BY2050" s="80"/>
      <c r="BZ2050" s="80"/>
      <c r="CA2050" s="80"/>
      <c r="CB2050" s="80"/>
      <c r="CC2050" s="80"/>
      <c r="CD2050" s="80"/>
      <c r="CE2050" s="80"/>
      <c r="CF2050" s="80"/>
      <c r="CG2050" s="80"/>
      <c r="CH2050" s="80"/>
      <c r="CI2050" s="80"/>
      <c r="CJ2050" s="80"/>
      <c r="CK2050" s="80"/>
      <c r="CL2050" s="80"/>
      <c r="CN2050" s="60"/>
      <c r="CO2050" s="179"/>
      <c r="CP2050" s="179"/>
      <c r="CQ2050" s="179"/>
      <c r="CR2050" s="179"/>
      <c r="CS2050" s="179"/>
      <c r="CT2050" s="179"/>
      <c r="CU2050" s="179"/>
      <c r="CV2050" s="179"/>
      <c r="CW2050" s="179"/>
      <c r="CX2050" s="179"/>
      <c r="CY2050" s="179"/>
      <c r="CZ2050" s="179"/>
      <c r="DA2050" s="179"/>
      <c r="DB2050" s="179"/>
      <c r="DC2050" s="179"/>
      <c r="DD2050" s="179"/>
      <c r="DE2050" s="179"/>
      <c r="DF2050" s="179"/>
      <c r="DG2050" s="179"/>
      <c r="DH2050" s="179"/>
      <c r="DI2050" s="179"/>
      <c r="DJ2050" s="179"/>
      <c r="DK2050" s="179"/>
      <c r="DL2050" s="179"/>
    </row>
    <row r="2051" spans="1:116" x14ac:dyDescent="0.4">
      <c r="B2051" t="s">
        <v>332</v>
      </c>
      <c r="D2051" t="s">
        <v>564</v>
      </c>
      <c r="E2051" s="8" t="str">
        <f>ROW()&amp;" "&amp;D2051</f>
        <v>2051 FAPPELIST-F</v>
      </c>
      <c r="G2051" s="136" t="str">
        <f t="shared" si="3516"/>
        <v>Secondary revenue driver</v>
      </c>
      <c r="H2051" s="12"/>
      <c r="I2051" s="60"/>
      <c r="J2051" s="60"/>
      <c r="K2051" s="15"/>
      <c r="L2051" s="15"/>
      <c r="M2051" s="15"/>
      <c r="N2051" s="15"/>
      <c r="O2051" s="15"/>
      <c r="P2051" s="15"/>
      <c r="R2051" s="15"/>
      <c r="S2051" s="80" t="str">
        <f t="shared" ref="S2051:AX2051" si="3526">S2016</f>
        <v>S$18</v>
      </c>
      <c r="T2051" s="80" t="str">
        <f t="shared" si="3526"/>
        <v>T$18</v>
      </c>
      <c r="U2051" s="80" t="str">
        <f t="shared" si="3526"/>
        <v>U$18</v>
      </c>
      <c r="V2051" s="80" t="str">
        <f t="shared" si="3526"/>
        <v>V$18</v>
      </c>
      <c r="W2051" s="80" t="str">
        <f t="shared" si="3526"/>
        <v>W$18</v>
      </c>
      <c r="X2051" s="80" t="str">
        <f t="shared" si="3526"/>
        <v>X$18</v>
      </c>
      <c r="Y2051" s="80" t="str">
        <f t="shared" si="3526"/>
        <v>Y$18</v>
      </c>
      <c r="Z2051" s="80" t="str">
        <f t="shared" si="3526"/>
        <v>Z$18</v>
      </c>
      <c r="AA2051" s="80" t="str">
        <f t="shared" si="3526"/>
        <v>AA$18</v>
      </c>
      <c r="AB2051" s="80" t="str">
        <f t="shared" si="3526"/>
        <v>AB$18</v>
      </c>
      <c r="AC2051" s="80" t="str">
        <f t="shared" si="3526"/>
        <v>AC$18</v>
      </c>
      <c r="AD2051" s="80" t="str">
        <f t="shared" si="3526"/>
        <v>AD$18</v>
      </c>
      <c r="AE2051" s="80" t="str">
        <f t="shared" si="3526"/>
        <v>AE$18</v>
      </c>
      <c r="AF2051" s="80" t="str">
        <f t="shared" si="3526"/>
        <v>AF$18</v>
      </c>
      <c r="AG2051" s="80" t="str">
        <f t="shared" si="3526"/>
        <v>AG$18</v>
      </c>
      <c r="AH2051" s="80" t="str">
        <f t="shared" si="3526"/>
        <v>AH$18</v>
      </c>
      <c r="AI2051" s="80" t="str">
        <f t="shared" si="3526"/>
        <v>AI$18</v>
      </c>
      <c r="AJ2051" s="80" t="str">
        <f t="shared" si="3526"/>
        <v>AJ$18</v>
      </c>
      <c r="AK2051" s="80" t="str">
        <f t="shared" si="3526"/>
        <v>AK$18</v>
      </c>
      <c r="AL2051" s="80" t="str">
        <f t="shared" si="3526"/>
        <v>AL$18</v>
      </c>
      <c r="AM2051" s="80" t="str">
        <f t="shared" si="3526"/>
        <v>AM$18</v>
      </c>
      <c r="AN2051" s="80" t="str">
        <f t="shared" si="3526"/>
        <v>AN$18</v>
      </c>
      <c r="AO2051" s="80" t="str">
        <f t="shared" si="3526"/>
        <v>AO$18</v>
      </c>
      <c r="AP2051" s="80" t="str">
        <f t="shared" si="3526"/>
        <v>AP$18</v>
      </c>
      <c r="AQ2051" s="80" t="str">
        <f t="shared" si="3526"/>
        <v>AQ$18</v>
      </c>
      <c r="AR2051" s="80" t="str">
        <f t="shared" si="3526"/>
        <v>AR$18</v>
      </c>
      <c r="AS2051" s="80" t="str">
        <f t="shared" si="3526"/>
        <v>AS$18</v>
      </c>
      <c r="AT2051" s="80" t="str">
        <f t="shared" si="3526"/>
        <v>AT$18</v>
      </c>
      <c r="AU2051" s="80" t="str">
        <f t="shared" si="3526"/>
        <v>AU$18</v>
      </c>
      <c r="AV2051" s="80" t="str">
        <f t="shared" si="3526"/>
        <v>AV$18</v>
      </c>
      <c r="AW2051" s="80" t="str">
        <f t="shared" si="3526"/>
        <v>AW$18</v>
      </c>
      <c r="AX2051" s="80" t="str">
        <f t="shared" si="3526"/>
        <v>AX$18</v>
      </c>
      <c r="AY2051" s="80" t="str">
        <f t="shared" ref="AY2051:CD2051" si="3527">AY2016</f>
        <v>AY$18</v>
      </c>
      <c r="AZ2051" s="80" t="str">
        <f t="shared" si="3527"/>
        <v>AZ$18</v>
      </c>
      <c r="BA2051" s="80" t="str">
        <f t="shared" si="3527"/>
        <v>BA$18</v>
      </c>
      <c r="BB2051" s="80" t="str">
        <f t="shared" si="3527"/>
        <v>BB$18</v>
      </c>
      <c r="BC2051" s="80" t="str">
        <f t="shared" si="3527"/>
        <v>BC$18</v>
      </c>
      <c r="BD2051" s="80" t="str">
        <f t="shared" si="3527"/>
        <v>BD$18</v>
      </c>
      <c r="BE2051" s="80" t="str">
        <f t="shared" si="3527"/>
        <v>BE$18</v>
      </c>
      <c r="BF2051" s="80" t="str">
        <f t="shared" si="3527"/>
        <v>BF$18</v>
      </c>
      <c r="BG2051" s="80" t="str">
        <f t="shared" si="3527"/>
        <v>BG$18</v>
      </c>
      <c r="BH2051" s="80" t="str">
        <f t="shared" si="3527"/>
        <v>BH$18</v>
      </c>
      <c r="BI2051" s="80" t="str">
        <f t="shared" si="3527"/>
        <v>BI$18</v>
      </c>
      <c r="BJ2051" s="80" t="str">
        <f t="shared" si="3527"/>
        <v>BJ$18</v>
      </c>
      <c r="BK2051" s="80" t="str">
        <f t="shared" si="3527"/>
        <v>BK$18</v>
      </c>
      <c r="BL2051" s="80" t="str">
        <f t="shared" si="3527"/>
        <v>BL$18</v>
      </c>
      <c r="BM2051" s="80" t="str">
        <f t="shared" si="3527"/>
        <v>BM$18</v>
      </c>
      <c r="BN2051" s="80" t="str">
        <f t="shared" si="3527"/>
        <v>BN$18</v>
      </c>
      <c r="BO2051" s="80" t="str">
        <f t="shared" si="3527"/>
        <v>BO$18</v>
      </c>
      <c r="BP2051" s="80" t="str">
        <f t="shared" si="3527"/>
        <v>BP$18</v>
      </c>
      <c r="BQ2051" s="80" t="str">
        <f t="shared" si="3527"/>
        <v>BQ$18</v>
      </c>
      <c r="BR2051" s="80" t="str">
        <f t="shared" si="3527"/>
        <v>BR$18</v>
      </c>
      <c r="BS2051" s="80" t="str">
        <f t="shared" si="3527"/>
        <v>BS$18</v>
      </c>
      <c r="BT2051" s="80" t="str">
        <f t="shared" si="3527"/>
        <v>BT$18</v>
      </c>
      <c r="BU2051" s="80" t="str">
        <f t="shared" si="3527"/>
        <v>BU$18</v>
      </c>
      <c r="BV2051" s="80" t="str">
        <f t="shared" si="3527"/>
        <v>BV$18</v>
      </c>
      <c r="BW2051" s="80" t="str">
        <f t="shared" si="3527"/>
        <v>BW$18</v>
      </c>
      <c r="BX2051" s="80" t="str">
        <f t="shared" si="3527"/>
        <v>BX$18</v>
      </c>
      <c r="BY2051" s="80" t="str">
        <f t="shared" si="3527"/>
        <v>BY$18</v>
      </c>
      <c r="BZ2051" s="80" t="str">
        <f t="shared" si="3527"/>
        <v>BZ$18</v>
      </c>
      <c r="CA2051" s="80" t="str">
        <f t="shared" si="3527"/>
        <v>CA$18</v>
      </c>
      <c r="CB2051" s="80" t="str">
        <f t="shared" si="3527"/>
        <v>CB$18</v>
      </c>
      <c r="CC2051" s="80" t="str">
        <f t="shared" si="3527"/>
        <v>CC$18</v>
      </c>
      <c r="CD2051" s="80" t="str">
        <f t="shared" si="3527"/>
        <v>CD$18</v>
      </c>
      <c r="CE2051" s="80" t="str">
        <f t="shared" ref="CE2051:CL2051" si="3528">CE2016</f>
        <v>CE$18</v>
      </c>
      <c r="CF2051" s="80" t="str">
        <f t="shared" si="3528"/>
        <v>CF$18</v>
      </c>
      <c r="CG2051" s="80" t="str">
        <f t="shared" si="3528"/>
        <v>CG$18</v>
      </c>
      <c r="CH2051" s="80" t="str">
        <f t="shared" si="3528"/>
        <v>CH$18</v>
      </c>
      <c r="CI2051" s="80" t="str">
        <f t="shared" si="3528"/>
        <v>CI$18</v>
      </c>
      <c r="CJ2051" s="80" t="str">
        <f t="shared" si="3528"/>
        <v>CJ$18</v>
      </c>
      <c r="CK2051" s="80" t="str">
        <f t="shared" si="3528"/>
        <v>CK$18</v>
      </c>
      <c r="CL2051" s="80" t="str">
        <f t="shared" si="3528"/>
        <v>CL$18</v>
      </c>
      <c r="CN2051" s="60"/>
      <c r="CO2051" s="1" t="str">
        <f t="shared" ref="CO2051:DL2051" si="3529">ADDRESS(ROW(CO2043),COLUMN(CO2043),2)</f>
        <v>CO$2043</v>
      </c>
      <c r="CP2051" s="1" t="str">
        <f t="shared" si="3529"/>
        <v>CP$2043</v>
      </c>
      <c r="CQ2051" s="1" t="str">
        <f t="shared" si="3529"/>
        <v>CQ$2043</v>
      </c>
      <c r="CR2051" s="1" t="str">
        <f t="shared" si="3529"/>
        <v>CR$2043</v>
      </c>
      <c r="CS2051" s="1" t="str">
        <f t="shared" si="3529"/>
        <v>CS$2043</v>
      </c>
      <c r="CT2051" s="1" t="str">
        <f t="shared" si="3529"/>
        <v>CT$2043</v>
      </c>
      <c r="CU2051" s="1" t="str">
        <f t="shared" si="3529"/>
        <v>CU$2043</v>
      </c>
      <c r="CV2051" s="1" t="str">
        <f t="shared" si="3529"/>
        <v>CV$2043</v>
      </c>
      <c r="CW2051" s="1" t="str">
        <f t="shared" si="3529"/>
        <v>CW$2043</v>
      </c>
      <c r="CX2051" s="1" t="str">
        <f t="shared" si="3529"/>
        <v>CX$2043</v>
      </c>
      <c r="CY2051" s="1" t="str">
        <f t="shared" si="3529"/>
        <v>CY$2043</v>
      </c>
      <c r="CZ2051" s="1" t="str">
        <f t="shared" si="3529"/>
        <v>CZ$2043</v>
      </c>
      <c r="DA2051" s="1" t="str">
        <f t="shared" si="3529"/>
        <v>DA$2043</v>
      </c>
      <c r="DB2051" s="1" t="str">
        <f t="shared" si="3529"/>
        <v>DB$2043</v>
      </c>
      <c r="DC2051" s="1" t="str">
        <f t="shared" si="3529"/>
        <v>DC$2043</v>
      </c>
      <c r="DD2051" s="1" t="str">
        <f t="shared" si="3529"/>
        <v>DD$2043</v>
      </c>
      <c r="DE2051" s="1" t="str">
        <f t="shared" si="3529"/>
        <v>DE$2043</v>
      </c>
      <c r="DF2051" s="1" t="str">
        <f t="shared" si="3529"/>
        <v>DF$2043</v>
      </c>
      <c r="DG2051" s="1" t="str">
        <f t="shared" si="3529"/>
        <v>DG$2043</v>
      </c>
      <c r="DH2051" s="1" t="str">
        <f t="shared" si="3529"/>
        <v>DH$2043</v>
      </c>
      <c r="DI2051" s="1" t="str">
        <f t="shared" si="3529"/>
        <v>DI$2043</v>
      </c>
      <c r="DJ2051" s="1" t="str">
        <f t="shared" si="3529"/>
        <v>DJ$2043</v>
      </c>
      <c r="DK2051" s="1" t="str">
        <f t="shared" si="3529"/>
        <v>DK$2043</v>
      </c>
      <c r="DL2051" s="1" t="str">
        <f t="shared" si="3529"/>
        <v>DL$2043</v>
      </c>
    </row>
    <row r="2052" spans="1:116" x14ac:dyDescent="0.4">
      <c r="B2052" t="s">
        <v>332</v>
      </c>
      <c r="D2052" t="s">
        <v>564</v>
      </c>
      <c r="E2052" s="8" t="str">
        <f>ROW()&amp;" "&amp;D2052</f>
        <v>2052 FAPPELIST-F</v>
      </c>
      <c r="G2052" s="136" t="str">
        <f t="shared" si="3516"/>
        <v>Secondary volume driver</v>
      </c>
      <c r="H2052" s="12"/>
      <c r="I2052" s="60"/>
      <c r="J2052" s="60"/>
      <c r="K2052" s="15"/>
      <c r="L2052" s="15"/>
      <c r="M2052" s="15"/>
      <c r="N2052" s="15"/>
      <c r="O2052" s="15"/>
      <c r="P2052" s="15"/>
      <c r="R2052" s="15"/>
      <c r="S2052" s="80" t="str">
        <f t="shared" ref="S2052:AX2052" si="3530">S2017</f>
        <v>S$19</v>
      </c>
      <c r="T2052" s="80" t="str">
        <f t="shared" si="3530"/>
        <v>T$19</v>
      </c>
      <c r="U2052" s="80" t="str">
        <f t="shared" si="3530"/>
        <v>U$19</v>
      </c>
      <c r="V2052" s="80" t="str">
        <f t="shared" si="3530"/>
        <v>V$19</v>
      </c>
      <c r="W2052" s="80" t="str">
        <f t="shared" si="3530"/>
        <v>W$19</v>
      </c>
      <c r="X2052" s="80" t="str">
        <f t="shared" si="3530"/>
        <v>X$19</v>
      </c>
      <c r="Y2052" s="80" t="str">
        <f t="shared" si="3530"/>
        <v>Y$19</v>
      </c>
      <c r="Z2052" s="80" t="str">
        <f t="shared" si="3530"/>
        <v>Z$19</v>
      </c>
      <c r="AA2052" s="80" t="str">
        <f t="shared" si="3530"/>
        <v>AA$19</v>
      </c>
      <c r="AB2052" s="80" t="str">
        <f t="shared" si="3530"/>
        <v>AB$19</v>
      </c>
      <c r="AC2052" s="80" t="str">
        <f t="shared" si="3530"/>
        <v>AC$19</v>
      </c>
      <c r="AD2052" s="80" t="str">
        <f t="shared" si="3530"/>
        <v>AD$19</v>
      </c>
      <c r="AE2052" s="80" t="str">
        <f t="shared" si="3530"/>
        <v>AE$19</v>
      </c>
      <c r="AF2052" s="80" t="str">
        <f t="shared" si="3530"/>
        <v>AF$19</v>
      </c>
      <c r="AG2052" s="80" t="str">
        <f t="shared" si="3530"/>
        <v>AG$19</v>
      </c>
      <c r="AH2052" s="80" t="str">
        <f t="shared" si="3530"/>
        <v>AH$19</v>
      </c>
      <c r="AI2052" s="80" t="str">
        <f t="shared" si="3530"/>
        <v>AI$19</v>
      </c>
      <c r="AJ2052" s="80" t="str">
        <f t="shared" si="3530"/>
        <v>AJ$19</v>
      </c>
      <c r="AK2052" s="80" t="str">
        <f t="shared" si="3530"/>
        <v>AK$19</v>
      </c>
      <c r="AL2052" s="80" t="str">
        <f t="shared" si="3530"/>
        <v>AL$19</v>
      </c>
      <c r="AM2052" s="80" t="str">
        <f t="shared" si="3530"/>
        <v>AM$19</v>
      </c>
      <c r="AN2052" s="80" t="str">
        <f t="shared" si="3530"/>
        <v>AN$19</v>
      </c>
      <c r="AO2052" s="80" t="str">
        <f t="shared" si="3530"/>
        <v>AO$19</v>
      </c>
      <c r="AP2052" s="80" t="str">
        <f t="shared" si="3530"/>
        <v>AP$19</v>
      </c>
      <c r="AQ2052" s="80" t="str">
        <f t="shared" si="3530"/>
        <v>AQ$19</v>
      </c>
      <c r="AR2052" s="80" t="str">
        <f t="shared" si="3530"/>
        <v>AR$19</v>
      </c>
      <c r="AS2052" s="80" t="str">
        <f t="shared" si="3530"/>
        <v>AS$19</v>
      </c>
      <c r="AT2052" s="80" t="str">
        <f t="shared" si="3530"/>
        <v>AT$19</v>
      </c>
      <c r="AU2052" s="80" t="str">
        <f t="shared" si="3530"/>
        <v>AU$19</v>
      </c>
      <c r="AV2052" s="80" t="str">
        <f t="shared" si="3530"/>
        <v>AV$19</v>
      </c>
      <c r="AW2052" s="80" t="str">
        <f t="shared" si="3530"/>
        <v>AW$19</v>
      </c>
      <c r="AX2052" s="80" t="str">
        <f t="shared" si="3530"/>
        <v>AX$19</v>
      </c>
      <c r="AY2052" s="80" t="str">
        <f t="shared" ref="AY2052:CD2052" si="3531">AY2017</f>
        <v>AY$19</v>
      </c>
      <c r="AZ2052" s="80" t="str">
        <f t="shared" si="3531"/>
        <v>AZ$19</v>
      </c>
      <c r="BA2052" s="80" t="str">
        <f t="shared" si="3531"/>
        <v>BA$19</v>
      </c>
      <c r="BB2052" s="80" t="str">
        <f t="shared" si="3531"/>
        <v>BB$19</v>
      </c>
      <c r="BC2052" s="80" t="str">
        <f t="shared" si="3531"/>
        <v>BC$19</v>
      </c>
      <c r="BD2052" s="80" t="str">
        <f t="shared" si="3531"/>
        <v>BD$19</v>
      </c>
      <c r="BE2052" s="80" t="str">
        <f t="shared" si="3531"/>
        <v>BE$19</v>
      </c>
      <c r="BF2052" s="80" t="str">
        <f t="shared" si="3531"/>
        <v>BF$19</v>
      </c>
      <c r="BG2052" s="80" t="str">
        <f t="shared" si="3531"/>
        <v>BG$19</v>
      </c>
      <c r="BH2052" s="80" t="str">
        <f t="shared" si="3531"/>
        <v>BH$19</v>
      </c>
      <c r="BI2052" s="80" t="str">
        <f t="shared" si="3531"/>
        <v>BI$19</v>
      </c>
      <c r="BJ2052" s="80" t="str">
        <f t="shared" si="3531"/>
        <v>BJ$19</v>
      </c>
      <c r="BK2052" s="80" t="str">
        <f t="shared" si="3531"/>
        <v>BK$19</v>
      </c>
      <c r="BL2052" s="80" t="str">
        <f t="shared" si="3531"/>
        <v>BL$19</v>
      </c>
      <c r="BM2052" s="80" t="str">
        <f t="shared" si="3531"/>
        <v>BM$19</v>
      </c>
      <c r="BN2052" s="80" t="str">
        <f t="shared" si="3531"/>
        <v>BN$19</v>
      </c>
      <c r="BO2052" s="80" t="str">
        <f t="shared" si="3531"/>
        <v>BO$19</v>
      </c>
      <c r="BP2052" s="80" t="str">
        <f t="shared" si="3531"/>
        <v>BP$19</v>
      </c>
      <c r="BQ2052" s="80" t="str">
        <f t="shared" si="3531"/>
        <v>BQ$19</v>
      </c>
      <c r="BR2052" s="80" t="str">
        <f t="shared" si="3531"/>
        <v>BR$19</v>
      </c>
      <c r="BS2052" s="80" t="str">
        <f t="shared" si="3531"/>
        <v>BS$19</v>
      </c>
      <c r="BT2052" s="80" t="str">
        <f t="shared" si="3531"/>
        <v>BT$19</v>
      </c>
      <c r="BU2052" s="80" t="str">
        <f t="shared" si="3531"/>
        <v>BU$19</v>
      </c>
      <c r="BV2052" s="80" t="str">
        <f t="shared" si="3531"/>
        <v>BV$19</v>
      </c>
      <c r="BW2052" s="80" t="str">
        <f t="shared" si="3531"/>
        <v>BW$19</v>
      </c>
      <c r="BX2052" s="80" t="str">
        <f t="shared" si="3531"/>
        <v>BX$19</v>
      </c>
      <c r="BY2052" s="80" t="str">
        <f t="shared" si="3531"/>
        <v>BY$19</v>
      </c>
      <c r="BZ2052" s="80" t="str">
        <f t="shared" si="3531"/>
        <v>BZ$19</v>
      </c>
      <c r="CA2052" s="80" t="str">
        <f t="shared" si="3531"/>
        <v>CA$19</v>
      </c>
      <c r="CB2052" s="80" t="str">
        <f t="shared" si="3531"/>
        <v>CB$19</v>
      </c>
      <c r="CC2052" s="80" t="str">
        <f t="shared" si="3531"/>
        <v>CC$19</v>
      </c>
      <c r="CD2052" s="80" t="str">
        <f t="shared" si="3531"/>
        <v>CD$19</v>
      </c>
      <c r="CE2052" s="80" t="str">
        <f t="shared" ref="CE2052:CL2052" si="3532">CE2017</f>
        <v>CE$19</v>
      </c>
      <c r="CF2052" s="80" t="str">
        <f t="shared" si="3532"/>
        <v>CF$19</v>
      </c>
      <c r="CG2052" s="80" t="str">
        <f t="shared" si="3532"/>
        <v>CG$19</v>
      </c>
      <c r="CH2052" s="80" t="str">
        <f t="shared" si="3532"/>
        <v>CH$19</v>
      </c>
      <c r="CI2052" s="80" t="str">
        <f t="shared" si="3532"/>
        <v>CI$19</v>
      </c>
      <c r="CJ2052" s="80" t="str">
        <f t="shared" si="3532"/>
        <v>CJ$19</v>
      </c>
      <c r="CK2052" s="80" t="str">
        <f t="shared" si="3532"/>
        <v>CK$19</v>
      </c>
      <c r="CL2052" s="80" t="str">
        <f t="shared" si="3532"/>
        <v>CL$19</v>
      </c>
      <c r="CN2052" s="60"/>
      <c r="CO2052" s="179">
        <f t="shared" ref="CO2052:DL2052" si="3533">CO2009</f>
        <v>0</v>
      </c>
      <c r="CP2052" s="179">
        <f t="shared" si="3533"/>
        <v>0</v>
      </c>
      <c r="CQ2052" s="179">
        <f t="shared" si="3533"/>
        <v>0</v>
      </c>
      <c r="CR2052" s="179">
        <f t="shared" si="3533"/>
        <v>0</v>
      </c>
      <c r="CS2052" s="179">
        <f t="shared" si="3533"/>
        <v>0</v>
      </c>
      <c r="CT2052" s="179">
        <f t="shared" si="3533"/>
        <v>0</v>
      </c>
      <c r="CU2052" s="179">
        <f t="shared" si="3533"/>
        <v>0</v>
      </c>
      <c r="CV2052" s="179">
        <f t="shared" si="3533"/>
        <v>0</v>
      </c>
      <c r="CW2052" s="179">
        <f t="shared" si="3533"/>
        <v>0</v>
      </c>
      <c r="CX2052" s="179">
        <f t="shared" si="3533"/>
        <v>0</v>
      </c>
      <c r="CY2052" s="179">
        <f t="shared" si="3533"/>
        <v>0</v>
      </c>
      <c r="CZ2052" s="179">
        <f t="shared" si="3533"/>
        <v>0</v>
      </c>
      <c r="DA2052" s="179">
        <f t="shared" si="3533"/>
        <v>0</v>
      </c>
      <c r="DB2052" s="179">
        <f t="shared" si="3533"/>
        <v>0</v>
      </c>
      <c r="DC2052" s="179">
        <f t="shared" si="3533"/>
        <v>0</v>
      </c>
      <c r="DD2052" s="179">
        <f t="shared" si="3533"/>
        <v>0</v>
      </c>
      <c r="DE2052" s="179">
        <f t="shared" si="3533"/>
        <v>0</v>
      </c>
      <c r="DF2052" s="179">
        <f t="shared" si="3533"/>
        <v>0</v>
      </c>
      <c r="DG2052" s="179">
        <f t="shared" si="3533"/>
        <v>0</v>
      </c>
      <c r="DH2052" s="179">
        <f t="shared" si="3533"/>
        <v>0</v>
      </c>
      <c r="DI2052" s="179">
        <f t="shared" si="3533"/>
        <v>0</v>
      </c>
      <c r="DJ2052" s="179">
        <f t="shared" si="3533"/>
        <v>0</v>
      </c>
      <c r="DK2052" s="179">
        <f t="shared" si="3533"/>
        <v>0</v>
      </c>
      <c r="DL2052" s="179">
        <f t="shared" si="3533"/>
        <v>0</v>
      </c>
    </row>
    <row r="2053" spans="1:116" x14ac:dyDescent="0.4">
      <c r="E2053" s="8"/>
      <c r="G2053" s="136"/>
      <c r="H2053" s="12"/>
      <c r="I2053" s="60"/>
      <c r="J2053" s="60"/>
      <c r="K2053" s="15"/>
      <c r="L2053" s="15"/>
      <c r="M2053" s="15"/>
      <c r="N2053" s="15"/>
      <c r="O2053" s="15"/>
      <c r="P2053" s="15"/>
      <c r="R2053" s="15"/>
      <c r="S2053" s="80"/>
      <c r="T2053" s="80"/>
      <c r="U2053" s="80"/>
      <c r="V2053" s="80"/>
      <c r="W2053" s="80"/>
      <c r="X2053" s="80"/>
      <c r="Y2053" s="80"/>
      <c r="Z2053" s="80"/>
      <c r="AA2053" s="80"/>
      <c r="AB2053" s="80"/>
      <c r="AC2053" s="80"/>
      <c r="AD2053" s="80"/>
      <c r="AE2053" s="80"/>
      <c r="AF2053" s="80"/>
      <c r="AG2053" s="80"/>
      <c r="AH2053" s="80"/>
      <c r="AI2053" s="80"/>
      <c r="AJ2053" s="80"/>
      <c r="AK2053" s="80"/>
      <c r="AL2053" s="80"/>
      <c r="AM2053" s="80"/>
      <c r="AN2053" s="80"/>
      <c r="AO2053" s="80"/>
      <c r="AP2053" s="80"/>
      <c r="AQ2053" s="80"/>
      <c r="AR2053" s="80"/>
      <c r="AS2053" s="80"/>
      <c r="AT2053" s="80"/>
      <c r="AU2053" s="80"/>
      <c r="AV2053" s="80"/>
      <c r="AW2053" s="80"/>
      <c r="AX2053" s="80"/>
      <c r="AY2053" s="80"/>
      <c r="AZ2053" s="80"/>
      <c r="BA2053" s="80"/>
      <c r="BB2053" s="80"/>
      <c r="BC2053" s="80"/>
      <c r="BD2053" s="80"/>
      <c r="BE2053" s="80"/>
      <c r="BF2053" s="80"/>
      <c r="BG2053" s="80"/>
      <c r="BH2053" s="80"/>
      <c r="BI2053" s="80"/>
      <c r="BJ2053" s="80"/>
      <c r="BK2053" s="80"/>
      <c r="BL2053" s="80"/>
      <c r="BM2053" s="80"/>
      <c r="BN2053" s="80"/>
      <c r="BO2053" s="80"/>
      <c r="BP2053" s="80"/>
      <c r="BQ2053" s="80"/>
      <c r="BR2053" s="80"/>
      <c r="BS2053" s="80"/>
      <c r="BT2053" s="80"/>
      <c r="BU2053" s="80"/>
      <c r="BV2053" s="80"/>
      <c r="BW2053" s="80"/>
      <c r="BX2053" s="80"/>
      <c r="BY2053" s="80"/>
      <c r="BZ2053" s="80"/>
      <c r="CA2053" s="80"/>
      <c r="CB2053" s="80"/>
      <c r="CC2053" s="80"/>
      <c r="CD2053" s="80"/>
      <c r="CE2053" s="80"/>
      <c r="CF2053" s="80"/>
      <c r="CG2053" s="80"/>
      <c r="CH2053" s="80"/>
      <c r="CI2053" s="80"/>
      <c r="CJ2053" s="80"/>
      <c r="CK2053" s="80"/>
      <c r="CL2053" s="80"/>
      <c r="CN2053" s="60"/>
      <c r="CO2053" s="179"/>
      <c r="CP2053" s="179"/>
      <c r="CQ2053" s="179"/>
      <c r="CR2053" s="179"/>
      <c r="CS2053" s="179"/>
      <c r="CT2053" s="179"/>
      <c r="CU2053" s="179"/>
      <c r="CV2053" s="179"/>
      <c r="CW2053" s="179"/>
      <c r="CX2053" s="179"/>
      <c r="CY2053" s="179"/>
      <c r="CZ2053" s="179"/>
      <c r="DA2053" s="179"/>
      <c r="DB2053" s="179"/>
      <c r="DC2053" s="179"/>
      <c r="DD2053" s="179"/>
      <c r="DE2053" s="179"/>
      <c r="DF2053" s="179"/>
      <c r="DG2053" s="179"/>
      <c r="DH2053" s="179"/>
      <c r="DI2053" s="179"/>
      <c r="DJ2053" s="179"/>
      <c r="DK2053" s="179"/>
      <c r="DL2053" s="179"/>
    </row>
    <row r="2054" spans="1:116" x14ac:dyDescent="0.4">
      <c r="A2054" s="174"/>
      <c r="E2054" s="8"/>
      <c r="G2054" s="175" t="s">
        <v>490</v>
      </c>
      <c r="H2054" s="174"/>
      <c r="I2054" s="176"/>
      <c r="J2054" s="176"/>
      <c r="K2054" s="197"/>
      <c r="L2054" s="197"/>
      <c r="M2054" s="197"/>
      <c r="N2054" s="197"/>
      <c r="O2054" s="197"/>
      <c r="P2054" s="197"/>
      <c r="R2054" s="198"/>
      <c r="S2054" s="174"/>
      <c r="T2054" s="174"/>
      <c r="U2054" s="174"/>
      <c r="V2054" s="174"/>
      <c r="W2054" s="174"/>
      <c r="X2054" s="174"/>
      <c r="Y2054" s="174"/>
      <c r="Z2054" s="174"/>
      <c r="AA2054" s="174"/>
      <c r="AB2054" s="174"/>
      <c r="AC2054" s="174"/>
      <c r="AD2054" s="174"/>
      <c r="AE2054" s="174"/>
      <c r="AF2054" s="174"/>
      <c r="AG2054" s="174"/>
      <c r="AH2054" s="174"/>
      <c r="AI2054" s="174"/>
      <c r="AJ2054" s="174"/>
      <c r="AK2054" s="174"/>
      <c r="AL2054" s="174"/>
      <c r="AM2054" s="174"/>
      <c r="AN2054" s="174"/>
      <c r="AO2054" s="174"/>
      <c r="AP2054" s="174"/>
      <c r="AQ2054" s="174"/>
      <c r="AR2054" s="174"/>
      <c r="AS2054" s="174"/>
      <c r="AT2054" s="174"/>
      <c r="AU2054" s="174"/>
      <c r="AV2054" s="174"/>
      <c r="AW2054" s="174"/>
      <c r="AX2054" s="174"/>
      <c r="AY2054" s="174"/>
      <c r="AZ2054" s="174"/>
      <c r="BA2054" s="174"/>
      <c r="BB2054" s="174"/>
      <c r="BC2054" s="174"/>
      <c r="BD2054" s="174"/>
      <c r="BE2054" s="174"/>
      <c r="BF2054" s="174"/>
      <c r="BG2054" s="174"/>
      <c r="BH2054" s="174"/>
      <c r="BI2054" s="174"/>
      <c r="BJ2054" s="174"/>
      <c r="BK2054" s="174"/>
      <c r="BL2054" s="174"/>
      <c r="BM2054" s="174"/>
      <c r="BN2054" s="174"/>
      <c r="BO2054" s="174"/>
      <c r="BP2054" s="174"/>
      <c r="BQ2054" s="174"/>
      <c r="BR2054" s="174"/>
      <c r="BS2054" s="174"/>
      <c r="BT2054" s="174"/>
      <c r="BU2054" s="174"/>
      <c r="BV2054" s="174"/>
      <c r="BW2054" s="174"/>
      <c r="BX2054" s="174"/>
      <c r="BY2054" s="174"/>
      <c r="BZ2054" s="174"/>
      <c r="CA2054" s="174"/>
      <c r="CB2054" s="174"/>
      <c r="CC2054" s="174"/>
      <c r="CD2054" s="174"/>
      <c r="CE2054" s="174"/>
      <c r="CF2054" s="174"/>
      <c r="CG2054" s="174"/>
      <c r="CH2054" s="174"/>
      <c r="CI2054" s="174"/>
      <c r="CJ2054" s="174"/>
      <c r="CK2054" s="174"/>
      <c r="CL2054" s="174"/>
      <c r="CN2054" s="176"/>
      <c r="CO2054" s="174"/>
      <c r="CP2054" s="174"/>
      <c r="CQ2054" s="174"/>
      <c r="CR2054" s="174"/>
      <c r="CS2054" s="174"/>
      <c r="CT2054" s="174"/>
      <c r="CU2054" s="174"/>
      <c r="CV2054" s="174"/>
      <c r="CW2054" s="174"/>
      <c r="CX2054" s="174"/>
      <c r="CY2054" s="174"/>
      <c r="CZ2054" s="174"/>
      <c r="DA2054" s="174"/>
      <c r="DB2054" s="174"/>
      <c r="DC2054" s="174"/>
      <c r="DD2054" s="174"/>
      <c r="DE2054" s="174"/>
      <c r="DF2054" s="174"/>
      <c r="DG2054" s="174"/>
      <c r="DH2054" s="174"/>
      <c r="DI2054" s="174"/>
      <c r="DJ2054" s="174"/>
      <c r="DK2054" s="174"/>
      <c r="DL2054" s="174"/>
    </row>
    <row r="2055" spans="1:116" x14ac:dyDescent="0.4">
      <c r="A2055" s="174"/>
      <c r="E2055" s="8"/>
      <c r="G2055" s="175" t="s">
        <v>492</v>
      </c>
      <c r="H2055" s="174"/>
      <c r="I2055" s="176"/>
      <c r="J2055" s="176"/>
      <c r="K2055" s="197"/>
      <c r="L2055" s="197"/>
      <c r="M2055" s="197"/>
      <c r="N2055" s="197"/>
      <c r="O2055" s="197"/>
      <c r="P2055" s="197"/>
      <c r="R2055" s="198"/>
      <c r="S2055" s="174"/>
      <c r="T2055" s="174"/>
      <c r="U2055" s="174"/>
      <c r="V2055" s="174"/>
      <c r="W2055" s="174"/>
      <c r="X2055" s="174"/>
      <c r="Y2055" s="174"/>
      <c r="Z2055" s="174"/>
      <c r="AA2055" s="174"/>
      <c r="AB2055" s="174"/>
      <c r="AC2055" s="174"/>
      <c r="AD2055" s="174"/>
      <c r="AE2055" s="174"/>
      <c r="AF2055" s="174"/>
      <c r="AG2055" s="174"/>
      <c r="AH2055" s="174"/>
      <c r="AI2055" s="174"/>
      <c r="AJ2055" s="174"/>
      <c r="AK2055" s="174"/>
      <c r="AL2055" s="174"/>
      <c r="AM2055" s="174"/>
      <c r="AN2055" s="174"/>
      <c r="AO2055" s="174"/>
      <c r="AP2055" s="174"/>
      <c r="AQ2055" s="174"/>
      <c r="AR2055" s="174"/>
      <c r="AS2055" s="174"/>
      <c r="AT2055" s="174"/>
      <c r="AU2055" s="174"/>
      <c r="AV2055" s="174"/>
      <c r="AW2055" s="174"/>
      <c r="AX2055" s="174"/>
      <c r="AY2055" s="174"/>
      <c r="AZ2055" s="174"/>
      <c r="BA2055" s="174"/>
      <c r="BB2055" s="174"/>
      <c r="BC2055" s="174"/>
      <c r="BD2055" s="174"/>
      <c r="BE2055" s="174"/>
      <c r="BF2055" s="174"/>
      <c r="BG2055" s="174"/>
      <c r="BH2055" s="174"/>
      <c r="BI2055" s="174"/>
      <c r="BJ2055" s="174"/>
      <c r="BK2055" s="174"/>
      <c r="BL2055" s="174"/>
      <c r="BM2055" s="174"/>
      <c r="BN2055" s="174"/>
      <c r="BO2055" s="174"/>
      <c r="BP2055" s="174"/>
      <c r="BQ2055" s="174"/>
      <c r="BR2055" s="174"/>
      <c r="BS2055" s="174"/>
      <c r="BT2055" s="174"/>
      <c r="BU2055" s="174"/>
      <c r="BV2055" s="174"/>
      <c r="BW2055" s="174"/>
      <c r="BX2055" s="174"/>
      <c r="BY2055" s="174"/>
      <c r="BZ2055" s="174"/>
      <c r="CA2055" s="174"/>
      <c r="CB2055" s="174"/>
      <c r="CC2055" s="174"/>
      <c r="CD2055" s="174"/>
      <c r="CE2055" s="174"/>
      <c r="CF2055" s="174"/>
      <c r="CG2055" s="174"/>
      <c r="CH2055" s="174"/>
      <c r="CI2055" s="174"/>
      <c r="CJ2055" s="174"/>
      <c r="CK2055" s="174"/>
      <c r="CL2055" s="174"/>
      <c r="CN2055" s="176"/>
      <c r="CO2055" s="174"/>
      <c r="CP2055" s="174"/>
      <c r="CQ2055" s="174"/>
      <c r="CR2055" s="174"/>
      <c r="CS2055" s="174"/>
      <c r="CT2055" s="174"/>
      <c r="CU2055" s="174"/>
      <c r="CV2055" s="174"/>
      <c r="CW2055" s="174"/>
      <c r="CX2055" s="174"/>
      <c r="CY2055" s="174"/>
      <c r="CZ2055" s="174"/>
      <c r="DA2055" s="174"/>
      <c r="DB2055" s="174"/>
      <c r="DC2055" s="174"/>
      <c r="DD2055" s="174"/>
      <c r="DE2055" s="174"/>
      <c r="DF2055" s="174"/>
      <c r="DG2055" s="174"/>
      <c r="DH2055" s="174"/>
      <c r="DI2055" s="174"/>
      <c r="DJ2055" s="174"/>
      <c r="DK2055" s="174"/>
      <c r="DL2055" s="174"/>
    </row>
    <row r="2056" spans="1:116" x14ac:dyDescent="0.4">
      <c r="A2056" s="174"/>
      <c r="E2056" s="8"/>
      <c r="G2056" s="175" t="s">
        <v>461</v>
      </c>
      <c r="H2056" s="174"/>
      <c r="I2056" s="176"/>
      <c r="J2056" s="176"/>
      <c r="K2056" s="197"/>
      <c r="L2056" s="197"/>
      <c r="M2056" s="197"/>
      <c r="N2056" s="197"/>
      <c r="O2056" s="197"/>
      <c r="P2056" s="197"/>
      <c r="R2056" s="198"/>
      <c r="S2056" s="199" t="str">
        <f t="shared" ref="S2056:CD2056" si="3534">S$20</f>
        <v>S$16</v>
      </c>
      <c r="T2056" s="199" t="str">
        <f t="shared" si="3534"/>
        <v>T$16</v>
      </c>
      <c r="U2056" s="199" t="str">
        <f t="shared" si="3534"/>
        <v>U$16</v>
      </c>
      <c r="V2056" s="199" t="str">
        <f t="shared" si="3534"/>
        <v>V$16</v>
      </c>
      <c r="W2056" s="199" t="str">
        <f t="shared" si="3534"/>
        <v>W$16</v>
      </c>
      <c r="X2056" s="199" t="str">
        <f t="shared" si="3534"/>
        <v>X$16</v>
      </c>
      <c r="Y2056" s="199" t="str">
        <f t="shared" si="3534"/>
        <v>Y$16</v>
      </c>
      <c r="Z2056" s="199" t="str">
        <f t="shared" si="3534"/>
        <v>Z$16</v>
      </c>
      <c r="AA2056" s="199" t="str">
        <f t="shared" si="3534"/>
        <v>AA$16</v>
      </c>
      <c r="AB2056" s="199" t="str">
        <f t="shared" si="3534"/>
        <v>AB$16</v>
      </c>
      <c r="AC2056" s="199" t="str">
        <f t="shared" si="3534"/>
        <v>AC$16</v>
      </c>
      <c r="AD2056" s="199" t="str">
        <f t="shared" si="3534"/>
        <v>AD$16</v>
      </c>
      <c r="AE2056" s="199" t="str">
        <f t="shared" si="3534"/>
        <v>AE$16</v>
      </c>
      <c r="AF2056" s="199" t="str">
        <f t="shared" si="3534"/>
        <v>AF$16</v>
      </c>
      <c r="AG2056" s="199" t="str">
        <f t="shared" si="3534"/>
        <v>AG$16</v>
      </c>
      <c r="AH2056" s="199" t="str">
        <f t="shared" si="3534"/>
        <v>AH$16</v>
      </c>
      <c r="AI2056" s="199" t="str">
        <f t="shared" si="3534"/>
        <v>AI$16</v>
      </c>
      <c r="AJ2056" s="199" t="str">
        <f t="shared" si="3534"/>
        <v>AJ$16</v>
      </c>
      <c r="AK2056" s="199" t="str">
        <f t="shared" si="3534"/>
        <v>AK$16</v>
      </c>
      <c r="AL2056" s="199" t="str">
        <f t="shared" si="3534"/>
        <v>AL$16</v>
      </c>
      <c r="AM2056" s="199" t="str">
        <f t="shared" si="3534"/>
        <v>AM$16</v>
      </c>
      <c r="AN2056" s="199" t="str">
        <f t="shared" si="3534"/>
        <v>AN$16</v>
      </c>
      <c r="AO2056" s="199" t="str">
        <f t="shared" si="3534"/>
        <v>AO$16</v>
      </c>
      <c r="AP2056" s="199" t="str">
        <f t="shared" si="3534"/>
        <v>AP$16</v>
      </c>
      <c r="AQ2056" s="199" t="str">
        <f t="shared" si="3534"/>
        <v>AQ$16</v>
      </c>
      <c r="AR2056" s="199" t="str">
        <f t="shared" si="3534"/>
        <v>AR$16</v>
      </c>
      <c r="AS2056" s="199" t="str">
        <f t="shared" si="3534"/>
        <v>AS$16</v>
      </c>
      <c r="AT2056" s="199" t="str">
        <f t="shared" si="3534"/>
        <v>AT$16</v>
      </c>
      <c r="AU2056" s="199" t="str">
        <f t="shared" si="3534"/>
        <v>AU$16</v>
      </c>
      <c r="AV2056" s="199" t="str">
        <f t="shared" si="3534"/>
        <v>AV$16</v>
      </c>
      <c r="AW2056" s="199" t="str">
        <f t="shared" si="3534"/>
        <v>AW$16</v>
      </c>
      <c r="AX2056" s="199" t="str">
        <f t="shared" si="3534"/>
        <v>AX$16</v>
      </c>
      <c r="AY2056" s="199" t="str">
        <f t="shared" si="3534"/>
        <v>AY$16</v>
      </c>
      <c r="AZ2056" s="199" t="str">
        <f t="shared" si="3534"/>
        <v>AZ$16</v>
      </c>
      <c r="BA2056" s="199" t="str">
        <f t="shared" si="3534"/>
        <v>BA$16</v>
      </c>
      <c r="BB2056" s="199" t="str">
        <f t="shared" si="3534"/>
        <v>BB$16</v>
      </c>
      <c r="BC2056" s="199" t="str">
        <f t="shared" si="3534"/>
        <v>BC$16</v>
      </c>
      <c r="BD2056" s="199" t="str">
        <f t="shared" si="3534"/>
        <v>BD$16</v>
      </c>
      <c r="BE2056" s="199" t="str">
        <f t="shared" si="3534"/>
        <v>BE$16</v>
      </c>
      <c r="BF2056" s="199" t="str">
        <f t="shared" si="3534"/>
        <v>BF$16</v>
      </c>
      <c r="BG2056" s="199" t="str">
        <f t="shared" si="3534"/>
        <v>BG$16</v>
      </c>
      <c r="BH2056" s="199" t="str">
        <f t="shared" si="3534"/>
        <v>BH$16</v>
      </c>
      <c r="BI2056" s="199" t="str">
        <f t="shared" si="3534"/>
        <v>BI$16</v>
      </c>
      <c r="BJ2056" s="199" t="str">
        <f t="shared" si="3534"/>
        <v>BJ$16</v>
      </c>
      <c r="BK2056" s="199" t="str">
        <f t="shared" si="3534"/>
        <v>BK$16</v>
      </c>
      <c r="BL2056" s="199" t="str">
        <f t="shared" si="3534"/>
        <v>BL$16</v>
      </c>
      <c r="BM2056" s="199" t="str">
        <f t="shared" si="3534"/>
        <v>BM$16</v>
      </c>
      <c r="BN2056" s="199" t="str">
        <f t="shared" si="3534"/>
        <v>BN$16</v>
      </c>
      <c r="BO2056" s="199" t="str">
        <f t="shared" si="3534"/>
        <v>BO$16</v>
      </c>
      <c r="BP2056" s="199" t="str">
        <f t="shared" si="3534"/>
        <v>BP$16</v>
      </c>
      <c r="BQ2056" s="199" t="str">
        <f t="shared" si="3534"/>
        <v>BQ$16</v>
      </c>
      <c r="BR2056" s="199" t="str">
        <f t="shared" si="3534"/>
        <v>BR$16</v>
      </c>
      <c r="BS2056" s="199" t="str">
        <f t="shared" si="3534"/>
        <v>BS$16</v>
      </c>
      <c r="BT2056" s="199" t="str">
        <f t="shared" si="3534"/>
        <v>BT$16</v>
      </c>
      <c r="BU2056" s="199" t="str">
        <f t="shared" si="3534"/>
        <v>BU$16</v>
      </c>
      <c r="BV2056" s="199" t="str">
        <f t="shared" si="3534"/>
        <v>BV$16</v>
      </c>
      <c r="BW2056" s="199" t="str">
        <f t="shared" si="3534"/>
        <v>BW$16</v>
      </c>
      <c r="BX2056" s="199" t="str">
        <f t="shared" si="3534"/>
        <v>BX$16</v>
      </c>
      <c r="BY2056" s="199" t="str">
        <f t="shared" si="3534"/>
        <v>BY$16</v>
      </c>
      <c r="BZ2056" s="199" t="str">
        <f t="shared" si="3534"/>
        <v>BZ$16</v>
      </c>
      <c r="CA2056" s="199" t="str">
        <f t="shared" si="3534"/>
        <v>CA$16</v>
      </c>
      <c r="CB2056" s="199" t="str">
        <f t="shared" si="3534"/>
        <v>CB$16</v>
      </c>
      <c r="CC2056" s="199" t="str">
        <f t="shared" si="3534"/>
        <v>CC$16</v>
      </c>
      <c r="CD2056" s="199" t="str">
        <f t="shared" si="3534"/>
        <v>CD$16</v>
      </c>
      <c r="CE2056" s="199" t="str">
        <f t="shared" ref="CE2056:CL2056" si="3535">CE$20</f>
        <v>CE$16</v>
      </c>
      <c r="CF2056" s="199" t="str">
        <f t="shared" si="3535"/>
        <v>CF$16</v>
      </c>
      <c r="CG2056" s="199" t="str">
        <f t="shared" si="3535"/>
        <v>CG$16</v>
      </c>
      <c r="CH2056" s="199" t="str">
        <f t="shared" si="3535"/>
        <v>CH$16</v>
      </c>
      <c r="CI2056" s="199" t="str">
        <f t="shared" si="3535"/>
        <v>CI$16</v>
      </c>
      <c r="CJ2056" s="199" t="str">
        <f t="shared" si="3535"/>
        <v>CJ$16</v>
      </c>
      <c r="CK2056" s="199" t="str">
        <f t="shared" si="3535"/>
        <v>CK$16</v>
      </c>
      <c r="CL2056" s="199" t="str">
        <f t="shared" si="3535"/>
        <v>CL$16</v>
      </c>
      <c r="CN2056" s="176"/>
      <c r="CO2056" s="199" t="str">
        <f t="shared" ref="CO2056:DL2056" si="3536">CO$20</f>
        <v>CO$16</v>
      </c>
      <c r="CP2056" s="199" t="str">
        <f t="shared" si="3536"/>
        <v>CP$16</v>
      </c>
      <c r="CQ2056" s="199" t="str">
        <f t="shared" si="3536"/>
        <v>CQ$16</v>
      </c>
      <c r="CR2056" s="199" t="str">
        <f t="shared" si="3536"/>
        <v>CR$16</v>
      </c>
      <c r="CS2056" s="199" t="str">
        <f t="shared" si="3536"/>
        <v>CS$16</v>
      </c>
      <c r="CT2056" s="199" t="str">
        <f t="shared" si="3536"/>
        <v>CT$16</v>
      </c>
      <c r="CU2056" s="199" t="str">
        <f t="shared" si="3536"/>
        <v>CU$16</v>
      </c>
      <c r="CV2056" s="199" t="str">
        <f t="shared" si="3536"/>
        <v>CV$16</v>
      </c>
      <c r="CW2056" s="199" t="str">
        <f t="shared" si="3536"/>
        <v>CW$16</v>
      </c>
      <c r="CX2056" s="199" t="str">
        <f t="shared" si="3536"/>
        <v>CX$16</v>
      </c>
      <c r="CY2056" s="199" t="str">
        <f t="shared" si="3536"/>
        <v>CY$16</v>
      </c>
      <c r="CZ2056" s="199" t="str">
        <f t="shared" si="3536"/>
        <v>CZ$16</v>
      </c>
      <c r="DA2056" s="199" t="str">
        <f t="shared" si="3536"/>
        <v>DA$16</v>
      </c>
      <c r="DB2056" s="199" t="str">
        <f t="shared" si="3536"/>
        <v>DB$16</v>
      </c>
      <c r="DC2056" s="199" t="str">
        <f t="shared" si="3536"/>
        <v>DC$16</v>
      </c>
      <c r="DD2056" s="199" t="str">
        <f t="shared" si="3536"/>
        <v>DD$16</v>
      </c>
      <c r="DE2056" s="199" t="str">
        <f t="shared" si="3536"/>
        <v>DE$16</v>
      </c>
      <c r="DF2056" s="199" t="str">
        <f t="shared" si="3536"/>
        <v>DF$16</v>
      </c>
      <c r="DG2056" s="199" t="str">
        <f t="shared" si="3536"/>
        <v>DG$16</v>
      </c>
      <c r="DH2056" s="199" t="str">
        <f t="shared" si="3536"/>
        <v>DH$16</v>
      </c>
      <c r="DI2056" s="199" t="str">
        <f t="shared" si="3536"/>
        <v>DI$16</v>
      </c>
      <c r="DJ2056" s="199" t="str">
        <f t="shared" si="3536"/>
        <v>DJ$16</v>
      </c>
      <c r="DK2056" s="199" t="str">
        <f t="shared" si="3536"/>
        <v>DK$16</v>
      </c>
      <c r="DL2056" s="199" t="str">
        <f t="shared" si="3536"/>
        <v>DL$16</v>
      </c>
    </row>
    <row r="2057" spans="1:116" x14ac:dyDescent="0.4">
      <c r="A2057" s="174"/>
      <c r="E2057" s="8"/>
      <c r="G2057" s="175" t="s">
        <v>462</v>
      </c>
      <c r="H2057" s="200"/>
      <c r="I2057" s="201"/>
      <c r="J2057" s="201"/>
      <c r="K2057" s="202"/>
      <c r="L2057" s="202"/>
      <c r="M2057" s="202"/>
      <c r="N2057" s="202"/>
      <c r="O2057" s="202"/>
      <c r="P2057" s="202"/>
      <c r="R2057" s="202"/>
      <c r="S2057" s="199" t="str">
        <f t="shared" ref="S2057:CD2057" si="3537">S$21</f>
        <v>S$17</v>
      </c>
      <c r="T2057" s="199" t="str">
        <f t="shared" si="3537"/>
        <v>T$17</v>
      </c>
      <c r="U2057" s="199" t="str">
        <f t="shared" si="3537"/>
        <v>U$17</v>
      </c>
      <c r="V2057" s="199" t="str">
        <f t="shared" si="3537"/>
        <v>V$17</v>
      </c>
      <c r="W2057" s="199" t="str">
        <f t="shared" si="3537"/>
        <v>W$17</v>
      </c>
      <c r="X2057" s="199" t="str">
        <f t="shared" si="3537"/>
        <v>X$17</v>
      </c>
      <c r="Y2057" s="199" t="str">
        <f t="shared" si="3537"/>
        <v>Y$17</v>
      </c>
      <c r="Z2057" s="199" t="str">
        <f t="shared" si="3537"/>
        <v>Z$17</v>
      </c>
      <c r="AA2057" s="199" t="str">
        <f t="shared" si="3537"/>
        <v>AA$17</v>
      </c>
      <c r="AB2057" s="199" t="str">
        <f t="shared" si="3537"/>
        <v>AB$17</v>
      </c>
      <c r="AC2057" s="199" t="str">
        <f t="shared" si="3537"/>
        <v>AC$17</v>
      </c>
      <c r="AD2057" s="199" t="str">
        <f t="shared" si="3537"/>
        <v>AD$17</v>
      </c>
      <c r="AE2057" s="199" t="str">
        <f t="shared" si="3537"/>
        <v>AE$17</v>
      </c>
      <c r="AF2057" s="199" t="str">
        <f t="shared" si="3537"/>
        <v>AF$17</v>
      </c>
      <c r="AG2057" s="199" t="str">
        <f t="shared" si="3537"/>
        <v>AG$17</v>
      </c>
      <c r="AH2057" s="199" t="str">
        <f t="shared" si="3537"/>
        <v>AH$17</v>
      </c>
      <c r="AI2057" s="199" t="str">
        <f t="shared" si="3537"/>
        <v>AI$17</v>
      </c>
      <c r="AJ2057" s="199" t="str">
        <f t="shared" si="3537"/>
        <v>AJ$17</v>
      </c>
      <c r="AK2057" s="199" t="str">
        <f t="shared" si="3537"/>
        <v>AK$17</v>
      </c>
      <c r="AL2057" s="199" t="str">
        <f t="shared" si="3537"/>
        <v>AL$17</v>
      </c>
      <c r="AM2057" s="199" t="str">
        <f t="shared" si="3537"/>
        <v>AM$17</v>
      </c>
      <c r="AN2057" s="199" t="str">
        <f t="shared" si="3537"/>
        <v>AN$17</v>
      </c>
      <c r="AO2057" s="199" t="str">
        <f t="shared" si="3537"/>
        <v>AO$17</v>
      </c>
      <c r="AP2057" s="199" t="str">
        <f t="shared" si="3537"/>
        <v>AP$17</v>
      </c>
      <c r="AQ2057" s="199" t="str">
        <f t="shared" si="3537"/>
        <v>AQ$17</v>
      </c>
      <c r="AR2057" s="199" t="str">
        <f t="shared" si="3537"/>
        <v>AR$17</v>
      </c>
      <c r="AS2057" s="199" t="str">
        <f t="shared" si="3537"/>
        <v>AS$17</v>
      </c>
      <c r="AT2057" s="199" t="str">
        <f t="shared" si="3537"/>
        <v>AT$17</v>
      </c>
      <c r="AU2057" s="199" t="str">
        <f t="shared" si="3537"/>
        <v>AU$17</v>
      </c>
      <c r="AV2057" s="199" t="str">
        <f t="shared" si="3537"/>
        <v>AV$17</v>
      </c>
      <c r="AW2057" s="199" t="str">
        <f t="shared" si="3537"/>
        <v>AW$17</v>
      </c>
      <c r="AX2057" s="199" t="str">
        <f t="shared" si="3537"/>
        <v>AX$17</v>
      </c>
      <c r="AY2057" s="199" t="str">
        <f t="shared" si="3537"/>
        <v>AY$17</v>
      </c>
      <c r="AZ2057" s="199" t="str">
        <f t="shared" si="3537"/>
        <v>AZ$17</v>
      </c>
      <c r="BA2057" s="199" t="str">
        <f t="shared" si="3537"/>
        <v>BA$17</v>
      </c>
      <c r="BB2057" s="199" t="str">
        <f t="shared" si="3537"/>
        <v>BB$17</v>
      </c>
      <c r="BC2057" s="199" t="str">
        <f t="shared" si="3537"/>
        <v>BC$17</v>
      </c>
      <c r="BD2057" s="199" t="str">
        <f t="shared" si="3537"/>
        <v>BD$17</v>
      </c>
      <c r="BE2057" s="199" t="str">
        <f t="shared" si="3537"/>
        <v>BE$17</v>
      </c>
      <c r="BF2057" s="199" t="str">
        <f t="shared" si="3537"/>
        <v>BF$17</v>
      </c>
      <c r="BG2057" s="199" t="str">
        <f t="shared" si="3537"/>
        <v>BG$17</v>
      </c>
      <c r="BH2057" s="199" t="str">
        <f t="shared" si="3537"/>
        <v>BH$17</v>
      </c>
      <c r="BI2057" s="199" t="str">
        <f t="shared" si="3537"/>
        <v>BI$17</v>
      </c>
      <c r="BJ2057" s="199" t="str">
        <f t="shared" si="3537"/>
        <v>BJ$17</v>
      </c>
      <c r="BK2057" s="199" t="str">
        <f t="shared" si="3537"/>
        <v>BK$17</v>
      </c>
      <c r="BL2057" s="199" t="str">
        <f t="shared" si="3537"/>
        <v>BL$17</v>
      </c>
      <c r="BM2057" s="199" t="str">
        <f t="shared" si="3537"/>
        <v>BM$17</v>
      </c>
      <c r="BN2057" s="199" t="str">
        <f t="shared" si="3537"/>
        <v>BN$17</v>
      </c>
      <c r="BO2057" s="199" t="str">
        <f t="shared" si="3537"/>
        <v>BO$17</v>
      </c>
      <c r="BP2057" s="199" t="str">
        <f t="shared" si="3537"/>
        <v>BP$17</v>
      </c>
      <c r="BQ2057" s="199" t="str">
        <f t="shared" si="3537"/>
        <v>BQ$17</v>
      </c>
      <c r="BR2057" s="199" t="str">
        <f t="shared" si="3537"/>
        <v>BR$17</v>
      </c>
      <c r="BS2057" s="199" t="str">
        <f t="shared" si="3537"/>
        <v>BS$17</v>
      </c>
      <c r="BT2057" s="199" t="str">
        <f t="shared" si="3537"/>
        <v>BT$17</v>
      </c>
      <c r="BU2057" s="199" t="str">
        <f t="shared" si="3537"/>
        <v>BU$17</v>
      </c>
      <c r="BV2057" s="199" t="str">
        <f t="shared" si="3537"/>
        <v>BV$17</v>
      </c>
      <c r="BW2057" s="199" t="str">
        <f t="shared" si="3537"/>
        <v>BW$17</v>
      </c>
      <c r="BX2057" s="199" t="str">
        <f t="shared" si="3537"/>
        <v>BX$17</v>
      </c>
      <c r="BY2057" s="199" t="str">
        <f t="shared" si="3537"/>
        <v>BY$17</v>
      </c>
      <c r="BZ2057" s="199" t="str">
        <f t="shared" si="3537"/>
        <v>BZ$17</v>
      </c>
      <c r="CA2057" s="199" t="str">
        <f t="shared" si="3537"/>
        <v>CA$17</v>
      </c>
      <c r="CB2057" s="199" t="str">
        <f t="shared" si="3537"/>
        <v>CB$17</v>
      </c>
      <c r="CC2057" s="199" t="str">
        <f t="shared" si="3537"/>
        <v>CC$17</v>
      </c>
      <c r="CD2057" s="199" t="str">
        <f t="shared" si="3537"/>
        <v>CD$17</v>
      </c>
      <c r="CE2057" s="199" t="str">
        <f t="shared" ref="CE2057:CL2057" si="3538">CE$21</f>
        <v>CE$17</v>
      </c>
      <c r="CF2057" s="199" t="str">
        <f t="shared" si="3538"/>
        <v>CF$17</v>
      </c>
      <c r="CG2057" s="199" t="str">
        <f t="shared" si="3538"/>
        <v>CG$17</v>
      </c>
      <c r="CH2057" s="199" t="str">
        <f t="shared" si="3538"/>
        <v>CH$17</v>
      </c>
      <c r="CI2057" s="199" t="str">
        <f t="shared" si="3538"/>
        <v>CI$17</v>
      </c>
      <c r="CJ2057" s="199" t="str">
        <f t="shared" si="3538"/>
        <v>CJ$17</v>
      </c>
      <c r="CK2057" s="199" t="str">
        <f t="shared" si="3538"/>
        <v>CK$17</v>
      </c>
      <c r="CL2057" s="199" t="str">
        <f t="shared" si="3538"/>
        <v>CL$17</v>
      </c>
      <c r="CN2057" s="201"/>
      <c r="CO2057" s="199" t="str">
        <f t="shared" ref="CO2057:DL2057" si="3539">CO$21</f>
        <v>CO$17</v>
      </c>
      <c r="CP2057" s="199" t="str">
        <f t="shared" si="3539"/>
        <v>CP$17</v>
      </c>
      <c r="CQ2057" s="199" t="str">
        <f t="shared" si="3539"/>
        <v>CQ$17</v>
      </c>
      <c r="CR2057" s="199" t="str">
        <f t="shared" si="3539"/>
        <v>CR$17</v>
      </c>
      <c r="CS2057" s="199" t="str">
        <f t="shared" si="3539"/>
        <v>CS$17</v>
      </c>
      <c r="CT2057" s="199" t="str">
        <f t="shared" si="3539"/>
        <v>CT$17</v>
      </c>
      <c r="CU2057" s="199" t="str">
        <f t="shared" si="3539"/>
        <v>CU$17</v>
      </c>
      <c r="CV2057" s="199" t="str">
        <f t="shared" si="3539"/>
        <v>CV$17</v>
      </c>
      <c r="CW2057" s="199" t="str">
        <f t="shared" si="3539"/>
        <v>CW$17</v>
      </c>
      <c r="CX2057" s="199" t="str">
        <f t="shared" si="3539"/>
        <v>CX$17</v>
      </c>
      <c r="CY2057" s="199" t="str">
        <f t="shared" si="3539"/>
        <v>CY$17</v>
      </c>
      <c r="CZ2057" s="199" t="str">
        <f t="shared" si="3539"/>
        <v>CZ$17</v>
      </c>
      <c r="DA2057" s="199" t="str">
        <f t="shared" si="3539"/>
        <v>DA$17</v>
      </c>
      <c r="DB2057" s="199" t="str">
        <f t="shared" si="3539"/>
        <v>DB$17</v>
      </c>
      <c r="DC2057" s="199" t="str">
        <f t="shared" si="3539"/>
        <v>DC$17</v>
      </c>
      <c r="DD2057" s="199" t="str">
        <f t="shared" si="3539"/>
        <v>DD$17</v>
      </c>
      <c r="DE2057" s="199" t="str">
        <f t="shared" si="3539"/>
        <v>DE$17</v>
      </c>
      <c r="DF2057" s="199" t="str">
        <f t="shared" si="3539"/>
        <v>DF$17</v>
      </c>
      <c r="DG2057" s="199" t="str">
        <f t="shared" si="3539"/>
        <v>DG$17</v>
      </c>
      <c r="DH2057" s="199" t="str">
        <f t="shared" si="3539"/>
        <v>DH$17</v>
      </c>
      <c r="DI2057" s="199" t="str">
        <f t="shared" si="3539"/>
        <v>DI$17</v>
      </c>
      <c r="DJ2057" s="199" t="str">
        <f t="shared" si="3539"/>
        <v>DJ$17</v>
      </c>
      <c r="DK2057" s="199" t="str">
        <f t="shared" si="3539"/>
        <v>DK$17</v>
      </c>
      <c r="DL2057" s="199" t="str">
        <f t="shared" si="3539"/>
        <v>DL$17</v>
      </c>
    </row>
    <row r="2058" spans="1:116" x14ac:dyDescent="0.4">
      <c r="A2058" s="174"/>
      <c r="E2058" s="8"/>
      <c r="G2058" s="175" t="s">
        <v>491</v>
      </c>
      <c r="H2058" s="200"/>
      <c r="I2058" s="201"/>
      <c r="J2058" s="201"/>
      <c r="K2058" s="202"/>
      <c r="L2058" s="202"/>
      <c r="M2058" s="202"/>
      <c r="N2058" s="202"/>
      <c r="O2058" s="202"/>
      <c r="P2058" s="202"/>
      <c r="R2058" s="202"/>
      <c r="S2058" s="190"/>
      <c r="T2058" s="190"/>
      <c r="U2058" s="190"/>
      <c r="V2058" s="190"/>
      <c r="W2058" s="190"/>
      <c r="X2058" s="190"/>
      <c r="Y2058" s="190"/>
      <c r="Z2058" s="190"/>
      <c r="AA2058" s="190"/>
      <c r="AB2058" s="190"/>
      <c r="AC2058" s="190"/>
      <c r="AD2058" s="190"/>
      <c r="AE2058" s="190"/>
      <c r="AF2058" s="190"/>
      <c r="AG2058" s="190"/>
      <c r="AH2058" s="190"/>
      <c r="AI2058" s="190"/>
      <c r="AJ2058" s="190"/>
      <c r="AK2058" s="190"/>
      <c r="AL2058" s="190"/>
      <c r="AM2058" s="190"/>
      <c r="AN2058" s="190"/>
      <c r="AO2058" s="190"/>
      <c r="AP2058" s="190"/>
      <c r="AQ2058" s="190"/>
      <c r="AR2058" s="190"/>
      <c r="AS2058" s="190"/>
      <c r="AT2058" s="190"/>
      <c r="AU2058" s="190"/>
      <c r="AV2058" s="190"/>
      <c r="AW2058" s="190"/>
      <c r="AX2058" s="190"/>
      <c r="AY2058" s="190"/>
      <c r="AZ2058" s="190"/>
      <c r="BA2058" s="190"/>
      <c r="BB2058" s="190"/>
      <c r="BC2058" s="190"/>
      <c r="BD2058" s="190"/>
      <c r="BE2058" s="190"/>
      <c r="BF2058" s="190"/>
      <c r="BG2058" s="190"/>
      <c r="BH2058" s="190"/>
      <c r="BI2058" s="190"/>
      <c r="BJ2058" s="190"/>
      <c r="BK2058" s="190"/>
      <c r="BL2058" s="190"/>
      <c r="BM2058" s="190"/>
      <c r="BN2058" s="190"/>
      <c r="BO2058" s="190"/>
      <c r="BP2058" s="190"/>
      <c r="BQ2058" s="190"/>
      <c r="BR2058" s="190"/>
      <c r="BS2058" s="190"/>
      <c r="BT2058" s="190"/>
      <c r="BU2058" s="190"/>
      <c r="BV2058" s="190"/>
      <c r="BW2058" s="190"/>
      <c r="BX2058" s="190"/>
      <c r="BY2058" s="190"/>
      <c r="BZ2058" s="190"/>
      <c r="CA2058" s="190"/>
      <c r="CB2058" s="190"/>
      <c r="CC2058" s="190"/>
      <c r="CD2058" s="190"/>
      <c r="CE2058" s="190"/>
      <c r="CF2058" s="190"/>
      <c r="CG2058" s="190"/>
      <c r="CH2058" s="190"/>
      <c r="CI2058" s="190"/>
      <c r="CJ2058" s="190"/>
      <c r="CK2058" s="190"/>
      <c r="CL2058" s="190"/>
      <c r="CN2058" s="201"/>
      <c r="CO2058" s="190"/>
      <c r="CP2058" s="190"/>
      <c r="CQ2058" s="190"/>
      <c r="CR2058" s="190"/>
      <c r="CS2058" s="190"/>
      <c r="CT2058" s="190"/>
      <c r="CU2058" s="190"/>
      <c r="CV2058" s="190"/>
      <c r="CW2058" s="190"/>
      <c r="CX2058" s="190"/>
      <c r="CY2058" s="190"/>
      <c r="CZ2058" s="190"/>
      <c r="DA2058" s="190"/>
      <c r="DB2058" s="190"/>
      <c r="DC2058" s="190"/>
      <c r="DD2058" s="190"/>
      <c r="DE2058" s="190"/>
      <c r="DF2058" s="190"/>
      <c r="DG2058" s="190"/>
      <c r="DH2058" s="190"/>
      <c r="DI2058" s="190"/>
      <c r="DJ2058" s="190"/>
      <c r="DK2058" s="190"/>
      <c r="DL2058" s="190"/>
    </row>
    <row r="2059" spans="1:116" x14ac:dyDescent="0.4">
      <c r="A2059" s="174"/>
      <c r="E2059" s="8"/>
      <c r="G2059" s="175" t="s">
        <v>505</v>
      </c>
      <c r="H2059" s="200"/>
      <c r="I2059" s="201"/>
      <c r="J2059" s="201"/>
      <c r="K2059" s="202"/>
      <c r="L2059" s="202"/>
      <c r="M2059" s="202"/>
      <c r="N2059" s="202"/>
      <c r="O2059" s="202"/>
      <c r="P2059" s="202"/>
      <c r="R2059" s="202"/>
      <c r="S2059" s="190"/>
      <c r="T2059" s="190"/>
      <c r="U2059" s="190"/>
      <c r="V2059" s="190"/>
      <c r="W2059" s="190"/>
      <c r="X2059" s="190"/>
      <c r="Y2059" s="190"/>
      <c r="Z2059" s="190"/>
      <c r="AA2059" s="190"/>
      <c r="AB2059" s="190"/>
      <c r="AC2059" s="190"/>
      <c r="AD2059" s="190"/>
      <c r="AE2059" s="190"/>
      <c r="AF2059" s="190"/>
      <c r="AG2059" s="190"/>
      <c r="AH2059" s="190"/>
      <c r="AI2059" s="190"/>
      <c r="AJ2059" s="190"/>
      <c r="AK2059" s="190"/>
      <c r="AL2059" s="190"/>
      <c r="AM2059" s="190"/>
      <c r="AN2059" s="190"/>
      <c r="AO2059" s="190"/>
      <c r="AP2059" s="190"/>
      <c r="AQ2059" s="190"/>
      <c r="AR2059" s="190"/>
      <c r="AS2059" s="190"/>
      <c r="AT2059" s="190"/>
      <c r="AU2059" s="190"/>
      <c r="AV2059" s="190"/>
      <c r="AW2059" s="190"/>
      <c r="AX2059" s="190"/>
      <c r="AY2059" s="190"/>
      <c r="AZ2059" s="190"/>
      <c r="BA2059" s="190"/>
      <c r="BB2059" s="190"/>
      <c r="BC2059" s="190"/>
      <c r="BD2059" s="190"/>
      <c r="BE2059" s="190"/>
      <c r="BF2059" s="190"/>
      <c r="BG2059" s="190"/>
      <c r="BH2059" s="190"/>
      <c r="BI2059" s="190"/>
      <c r="BJ2059" s="190"/>
      <c r="BK2059" s="190"/>
      <c r="BL2059" s="190"/>
      <c r="BM2059" s="190"/>
      <c r="BN2059" s="190"/>
      <c r="BO2059" s="190"/>
      <c r="BP2059" s="190"/>
      <c r="BQ2059" s="190"/>
      <c r="BR2059" s="190"/>
      <c r="BS2059" s="190"/>
      <c r="BT2059" s="190"/>
      <c r="BU2059" s="190"/>
      <c r="BV2059" s="190"/>
      <c r="BW2059" s="190"/>
      <c r="BX2059" s="190"/>
      <c r="BY2059" s="190"/>
      <c r="BZ2059" s="190"/>
      <c r="CA2059" s="190"/>
      <c r="CB2059" s="190"/>
      <c r="CC2059" s="190"/>
      <c r="CD2059" s="190"/>
      <c r="CE2059" s="190"/>
      <c r="CF2059" s="190"/>
      <c r="CG2059" s="190"/>
      <c r="CH2059" s="190"/>
      <c r="CI2059" s="190"/>
      <c r="CJ2059" s="190"/>
      <c r="CK2059" s="190"/>
      <c r="CL2059" s="190"/>
      <c r="CN2059" s="201"/>
      <c r="CO2059" s="190"/>
      <c r="CP2059" s="190"/>
      <c r="CQ2059" s="190"/>
      <c r="CR2059" s="190"/>
      <c r="CS2059" s="190"/>
      <c r="CT2059" s="190"/>
      <c r="CU2059" s="190"/>
      <c r="CV2059" s="190"/>
      <c r="CW2059" s="190"/>
      <c r="CX2059" s="190"/>
      <c r="CY2059" s="190"/>
      <c r="CZ2059" s="190"/>
      <c r="DA2059" s="190"/>
      <c r="DB2059" s="190"/>
      <c r="DC2059" s="190"/>
      <c r="DD2059" s="190"/>
      <c r="DE2059" s="190"/>
      <c r="DF2059" s="190"/>
      <c r="DG2059" s="190"/>
      <c r="DH2059" s="190"/>
      <c r="DI2059" s="190"/>
      <c r="DJ2059" s="190"/>
      <c r="DK2059" s="190"/>
      <c r="DL2059" s="190"/>
    </row>
    <row r="2060" spans="1:116" x14ac:dyDescent="0.4">
      <c r="A2060" s="174"/>
      <c r="E2060" s="8"/>
      <c r="G2060" s="175" t="s">
        <v>463</v>
      </c>
      <c r="H2060" s="200"/>
      <c r="I2060" s="201"/>
      <c r="J2060" s="201"/>
      <c r="K2060" s="202"/>
      <c r="L2060" s="202"/>
      <c r="M2060" s="202"/>
      <c r="N2060" s="202"/>
      <c r="O2060" s="202"/>
      <c r="P2060" s="202"/>
      <c r="R2060" s="202"/>
      <c r="S2060" s="190" t="str">
        <f t="shared" ref="S2060:CD2060" si="3540">S$22</f>
        <v>S$18</v>
      </c>
      <c r="T2060" s="190" t="str">
        <f t="shared" si="3540"/>
        <v>T$18</v>
      </c>
      <c r="U2060" s="190" t="str">
        <f t="shared" si="3540"/>
        <v>U$18</v>
      </c>
      <c r="V2060" s="190" t="str">
        <f t="shared" si="3540"/>
        <v>V$18</v>
      </c>
      <c r="W2060" s="190" t="str">
        <f t="shared" si="3540"/>
        <v>W$18</v>
      </c>
      <c r="X2060" s="190" t="str">
        <f t="shared" si="3540"/>
        <v>X$18</v>
      </c>
      <c r="Y2060" s="190" t="str">
        <f t="shared" si="3540"/>
        <v>Y$18</v>
      </c>
      <c r="Z2060" s="190" t="str">
        <f t="shared" si="3540"/>
        <v>Z$18</v>
      </c>
      <c r="AA2060" s="190" t="str">
        <f t="shared" si="3540"/>
        <v>AA$18</v>
      </c>
      <c r="AB2060" s="190" t="str">
        <f t="shared" si="3540"/>
        <v>AB$18</v>
      </c>
      <c r="AC2060" s="190" t="str">
        <f t="shared" si="3540"/>
        <v>AC$18</v>
      </c>
      <c r="AD2060" s="190" t="str">
        <f t="shared" si="3540"/>
        <v>AD$18</v>
      </c>
      <c r="AE2060" s="190" t="str">
        <f t="shared" si="3540"/>
        <v>AE$18</v>
      </c>
      <c r="AF2060" s="190" t="str">
        <f t="shared" si="3540"/>
        <v>AF$18</v>
      </c>
      <c r="AG2060" s="190" t="str">
        <f t="shared" si="3540"/>
        <v>AG$18</v>
      </c>
      <c r="AH2060" s="190" t="str">
        <f t="shared" si="3540"/>
        <v>AH$18</v>
      </c>
      <c r="AI2060" s="190" t="str">
        <f t="shared" si="3540"/>
        <v>AI$18</v>
      </c>
      <c r="AJ2060" s="190" t="str">
        <f t="shared" si="3540"/>
        <v>AJ$18</v>
      </c>
      <c r="AK2060" s="190" t="str">
        <f t="shared" si="3540"/>
        <v>AK$18</v>
      </c>
      <c r="AL2060" s="190" t="str">
        <f t="shared" si="3540"/>
        <v>AL$18</v>
      </c>
      <c r="AM2060" s="190" t="str">
        <f t="shared" si="3540"/>
        <v>AM$18</v>
      </c>
      <c r="AN2060" s="190" t="str">
        <f t="shared" si="3540"/>
        <v>AN$18</v>
      </c>
      <c r="AO2060" s="190" t="str">
        <f t="shared" si="3540"/>
        <v>AO$18</v>
      </c>
      <c r="AP2060" s="190" t="str">
        <f t="shared" si="3540"/>
        <v>AP$18</v>
      </c>
      <c r="AQ2060" s="190" t="str">
        <f t="shared" si="3540"/>
        <v>AQ$18</v>
      </c>
      <c r="AR2060" s="190" t="str">
        <f t="shared" si="3540"/>
        <v>AR$18</v>
      </c>
      <c r="AS2060" s="190" t="str">
        <f t="shared" si="3540"/>
        <v>AS$18</v>
      </c>
      <c r="AT2060" s="190" t="str">
        <f t="shared" si="3540"/>
        <v>AT$18</v>
      </c>
      <c r="AU2060" s="190" t="str">
        <f t="shared" si="3540"/>
        <v>AU$18</v>
      </c>
      <c r="AV2060" s="190" t="str">
        <f t="shared" si="3540"/>
        <v>AV$18</v>
      </c>
      <c r="AW2060" s="190" t="str">
        <f t="shared" si="3540"/>
        <v>AW$18</v>
      </c>
      <c r="AX2060" s="190" t="str">
        <f t="shared" si="3540"/>
        <v>AX$18</v>
      </c>
      <c r="AY2060" s="190" t="str">
        <f t="shared" si="3540"/>
        <v>AY$18</v>
      </c>
      <c r="AZ2060" s="190" t="str">
        <f t="shared" si="3540"/>
        <v>AZ$18</v>
      </c>
      <c r="BA2060" s="190" t="str">
        <f t="shared" si="3540"/>
        <v>BA$18</v>
      </c>
      <c r="BB2060" s="190" t="str">
        <f t="shared" si="3540"/>
        <v>BB$18</v>
      </c>
      <c r="BC2060" s="190" t="str">
        <f t="shared" si="3540"/>
        <v>BC$18</v>
      </c>
      <c r="BD2060" s="190" t="str">
        <f t="shared" si="3540"/>
        <v>BD$18</v>
      </c>
      <c r="BE2060" s="190" t="str">
        <f t="shared" si="3540"/>
        <v>BE$18</v>
      </c>
      <c r="BF2060" s="190" t="str">
        <f t="shared" si="3540"/>
        <v>BF$18</v>
      </c>
      <c r="BG2060" s="190" t="str">
        <f t="shared" si="3540"/>
        <v>BG$18</v>
      </c>
      <c r="BH2060" s="190" t="str">
        <f t="shared" si="3540"/>
        <v>BH$18</v>
      </c>
      <c r="BI2060" s="190" t="str">
        <f t="shared" si="3540"/>
        <v>BI$18</v>
      </c>
      <c r="BJ2060" s="190" t="str">
        <f t="shared" si="3540"/>
        <v>BJ$18</v>
      </c>
      <c r="BK2060" s="190" t="str">
        <f t="shared" si="3540"/>
        <v>BK$18</v>
      </c>
      <c r="BL2060" s="190" t="str">
        <f t="shared" si="3540"/>
        <v>BL$18</v>
      </c>
      <c r="BM2060" s="190" t="str">
        <f t="shared" si="3540"/>
        <v>BM$18</v>
      </c>
      <c r="BN2060" s="190" t="str">
        <f t="shared" si="3540"/>
        <v>BN$18</v>
      </c>
      <c r="BO2060" s="190" t="str">
        <f t="shared" si="3540"/>
        <v>BO$18</v>
      </c>
      <c r="BP2060" s="190" t="str">
        <f t="shared" si="3540"/>
        <v>BP$18</v>
      </c>
      <c r="BQ2060" s="190" t="str">
        <f t="shared" si="3540"/>
        <v>BQ$18</v>
      </c>
      <c r="BR2060" s="190" t="str">
        <f t="shared" si="3540"/>
        <v>BR$18</v>
      </c>
      <c r="BS2060" s="190" t="str">
        <f t="shared" si="3540"/>
        <v>BS$18</v>
      </c>
      <c r="BT2060" s="190" t="str">
        <f t="shared" si="3540"/>
        <v>BT$18</v>
      </c>
      <c r="BU2060" s="190" t="str">
        <f t="shared" si="3540"/>
        <v>BU$18</v>
      </c>
      <c r="BV2060" s="190" t="str">
        <f t="shared" si="3540"/>
        <v>BV$18</v>
      </c>
      <c r="BW2060" s="190" t="str">
        <f t="shared" si="3540"/>
        <v>BW$18</v>
      </c>
      <c r="BX2060" s="190" t="str">
        <f t="shared" si="3540"/>
        <v>BX$18</v>
      </c>
      <c r="BY2060" s="190" t="str">
        <f t="shared" si="3540"/>
        <v>BY$18</v>
      </c>
      <c r="BZ2060" s="190" t="str">
        <f t="shared" si="3540"/>
        <v>BZ$18</v>
      </c>
      <c r="CA2060" s="190" t="str">
        <f t="shared" si="3540"/>
        <v>CA$18</v>
      </c>
      <c r="CB2060" s="190" t="str">
        <f t="shared" si="3540"/>
        <v>CB$18</v>
      </c>
      <c r="CC2060" s="190" t="str">
        <f t="shared" si="3540"/>
        <v>CC$18</v>
      </c>
      <c r="CD2060" s="190" t="str">
        <f t="shared" si="3540"/>
        <v>CD$18</v>
      </c>
      <c r="CE2060" s="190" t="str">
        <f t="shared" ref="CE2060:CL2060" si="3541">CE$22</f>
        <v>CE$18</v>
      </c>
      <c r="CF2060" s="190" t="str">
        <f t="shared" si="3541"/>
        <v>CF$18</v>
      </c>
      <c r="CG2060" s="190" t="str">
        <f t="shared" si="3541"/>
        <v>CG$18</v>
      </c>
      <c r="CH2060" s="190" t="str">
        <f t="shared" si="3541"/>
        <v>CH$18</v>
      </c>
      <c r="CI2060" s="190" t="str">
        <f t="shared" si="3541"/>
        <v>CI$18</v>
      </c>
      <c r="CJ2060" s="190" t="str">
        <f t="shared" si="3541"/>
        <v>CJ$18</v>
      </c>
      <c r="CK2060" s="190" t="str">
        <f t="shared" si="3541"/>
        <v>CK$18</v>
      </c>
      <c r="CL2060" s="190" t="str">
        <f t="shared" si="3541"/>
        <v>CL$18</v>
      </c>
      <c r="CN2060" s="201"/>
      <c r="CO2060" s="190" t="str">
        <f t="shared" ref="CO2060:DL2060" si="3542">CO$22</f>
        <v>CO$18</v>
      </c>
      <c r="CP2060" s="190" t="str">
        <f t="shared" si="3542"/>
        <v>CP$18</v>
      </c>
      <c r="CQ2060" s="190" t="str">
        <f t="shared" si="3542"/>
        <v>CQ$18</v>
      </c>
      <c r="CR2060" s="190" t="str">
        <f t="shared" si="3542"/>
        <v>CR$18</v>
      </c>
      <c r="CS2060" s="190" t="str">
        <f t="shared" si="3542"/>
        <v>CS$18</v>
      </c>
      <c r="CT2060" s="190" t="str">
        <f t="shared" si="3542"/>
        <v>CT$18</v>
      </c>
      <c r="CU2060" s="190" t="str">
        <f t="shared" si="3542"/>
        <v>CU$18</v>
      </c>
      <c r="CV2060" s="190" t="str">
        <f t="shared" si="3542"/>
        <v>CV$18</v>
      </c>
      <c r="CW2060" s="190" t="str">
        <f t="shared" si="3542"/>
        <v>CW$18</v>
      </c>
      <c r="CX2060" s="190" t="str">
        <f t="shared" si="3542"/>
        <v>CX$18</v>
      </c>
      <c r="CY2060" s="190" t="str">
        <f t="shared" si="3542"/>
        <v>CY$18</v>
      </c>
      <c r="CZ2060" s="190" t="str">
        <f t="shared" si="3542"/>
        <v>CZ$18</v>
      </c>
      <c r="DA2060" s="190" t="str">
        <f t="shared" si="3542"/>
        <v>DA$18</v>
      </c>
      <c r="DB2060" s="190" t="str">
        <f t="shared" si="3542"/>
        <v>DB$18</v>
      </c>
      <c r="DC2060" s="190" t="str">
        <f t="shared" si="3542"/>
        <v>DC$18</v>
      </c>
      <c r="DD2060" s="190" t="str">
        <f t="shared" si="3542"/>
        <v>DD$18</v>
      </c>
      <c r="DE2060" s="190" t="str">
        <f t="shared" si="3542"/>
        <v>DE$18</v>
      </c>
      <c r="DF2060" s="190" t="str">
        <f t="shared" si="3542"/>
        <v>DF$18</v>
      </c>
      <c r="DG2060" s="190" t="str">
        <f t="shared" si="3542"/>
        <v>DG$18</v>
      </c>
      <c r="DH2060" s="190" t="str">
        <f t="shared" si="3542"/>
        <v>DH$18</v>
      </c>
      <c r="DI2060" s="190" t="str">
        <f t="shared" si="3542"/>
        <v>DI$18</v>
      </c>
      <c r="DJ2060" s="190" t="str">
        <f t="shared" si="3542"/>
        <v>DJ$18</v>
      </c>
      <c r="DK2060" s="190" t="str">
        <f t="shared" si="3542"/>
        <v>DK$18</v>
      </c>
      <c r="DL2060" s="190" t="str">
        <f t="shared" si="3542"/>
        <v>DL$18</v>
      </c>
    </row>
    <row r="2061" spans="1:116" x14ac:dyDescent="0.4">
      <c r="A2061" s="174"/>
      <c r="E2061" s="8"/>
      <c r="G2061" s="175" t="s">
        <v>464</v>
      </c>
      <c r="H2061" s="200"/>
      <c r="I2061" s="201"/>
      <c r="J2061" s="201"/>
      <c r="K2061" s="202"/>
      <c r="L2061" s="202"/>
      <c r="M2061" s="202"/>
      <c r="N2061" s="202"/>
      <c r="O2061" s="202"/>
      <c r="P2061" s="202"/>
      <c r="R2061" s="202"/>
      <c r="S2061" s="190" t="str">
        <f t="shared" ref="S2061:CD2061" si="3543">S$23</f>
        <v>S$19</v>
      </c>
      <c r="T2061" s="190" t="str">
        <f t="shared" si="3543"/>
        <v>T$19</v>
      </c>
      <c r="U2061" s="190" t="str">
        <f t="shared" si="3543"/>
        <v>U$19</v>
      </c>
      <c r="V2061" s="190" t="str">
        <f t="shared" si="3543"/>
        <v>V$19</v>
      </c>
      <c r="W2061" s="190" t="str">
        <f t="shared" si="3543"/>
        <v>W$19</v>
      </c>
      <c r="X2061" s="190" t="str">
        <f t="shared" si="3543"/>
        <v>X$19</v>
      </c>
      <c r="Y2061" s="190" t="str">
        <f t="shared" si="3543"/>
        <v>Y$19</v>
      </c>
      <c r="Z2061" s="190" t="str">
        <f t="shared" si="3543"/>
        <v>Z$19</v>
      </c>
      <c r="AA2061" s="190" t="str">
        <f t="shared" si="3543"/>
        <v>AA$19</v>
      </c>
      <c r="AB2061" s="190" t="str">
        <f t="shared" si="3543"/>
        <v>AB$19</v>
      </c>
      <c r="AC2061" s="190" t="str">
        <f t="shared" si="3543"/>
        <v>AC$19</v>
      </c>
      <c r="AD2061" s="190" t="str">
        <f t="shared" si="3543"/>
        <v>AD$19</v>
      </c>
      <c r="AE2061" s="190" t="str">
        <f t="shared" si="3543"/>
        <v>AE$19</v>
      </c>
      <c r="AF2061" s="190" t="str">
        <f t="shared" si="3543"/>
        <v>AF$19</v>
      </c>
      <c r="AG2061" s="190" t="str">
        <f t="shared" si="3543"/>
        <v>AG$19</v>
      </c>
      <c r="AH2061" s="190" t="str">
        <f t="shared" si="3543"/>
        <v>AH$19</v>
      </c>
      <c r="AI2061" s="190" t="str">
        <f t="shared" si="3543"/>
        <v>AI$19</v>
      </c>
      <c r="AJ2061" s="190" t="str">
        <f t="shared" si="3543"/>
        <v>AJ$19</v>
      </c>
      <c r="AK2061" s="190" t="str">
        <f t="shared" si="3543"/>
        <v>AK$19</v>
      </c>
      <c r="AL2061" s="190" t="str">
        <f t="shared" si="3543"/>
        <v>AL$19</v>
      </c>
      <c r="AM2061" s="190" t="str">
        <f t="shared" si="3543"/>
        <v>AM$19</v>
      </c>
      <c r="AN2061" s="190" t="str">
        <f t="shared" si="3543"/>
        <v>AN$19</v>
      </c>
      <c r="AO2061" s="190" t="str">
        <f t="shared" si="3543"/>
        <v>AO$19</v>
      </c>
      <c r="AP2061" s="190" t="str">
        <f t="shared" si="3543"/>
        <v>AP$19</v>
      </c>
      <c r="AQ2061" s="190" t="str">
        <f t="shared" si="3543"/>
        <v>AQ$19</v>
      </c>
      <c r="AR2061" s="190" t="str">
        <f t="shared" si="3543"/>
        <v>AR$19</v>
      </c>
      <c r="AS2061" s="190" t="str">
        <f t="shared" si="3543"/>
        <v>AS$19</v>
      </c>
      <c r="AT2061" s="190" t="str">
        <f t="shared" si="3543"/>
        <v>AT$19</v>
      </c>
      <c r="AU2061" s="190" t="str">
        <f t="shared" si="3543"/>
        <v>AU$19</v>
      </c>
      <c r="AV2061" s="190" t="str">
        <f t="shared" si="3543"/>
        <v>AV$19</v>
      </c>
      <c r="AW2061" s="190" t="str">
        <f t="shared" si="3543"/>
        <v>AW$19</v>
      </c>
      <c r="AX2061" s="190" t="str">
        <f t="shared" si="3543"/>
        <v>AX$19</v>
      </c>
      <c r="AY2061" s="190" t="str">
        <f t="shared" si="3543"/>
        <v>AY$19</v>
      </c>
      <c r="AZ2061" s="190" t="str">
        <f t="shared" si="3543"/>
        <v>AZ$19</v>
      </c>
      <c r="BA2061" s="190" t="str">
        <f t="shared" si="3543"/>
        <v>BA$19</v>
      </c>
      <c r="BB2061" s="190" t="str">
        <f t="shared" si="3543"/>
        <v>BB$19</v>
      </c>
      <c r="BC2061" s="190" t="str">
        <f t="shared" si="3543"/>
        <v>BC$19</v>
      </c>
      <c r="BD2061" s="190" t="str">
        <f t="shared" si="3543"/>
        <v>BD$19</v>
      </c>
      <c r="BE2061" s="190" t="str">
        <f t="shared" si="3543"/>
        <v>BE$19</v>
      </c>
      <c r="BF2061" s="190" t="str">
        <f t="shared" si="3543"/>
        <v>BF$19</v>
      </c>
      <c r="BG2061" s="190" t="str">
        <f t="shared" si="3543"/>
        <v>BG$19</v>
      </c>
      <c r="BH2061" s="190" t="str">
        <f t="shared" si="3543"/>
        <v>BH$19</v>
      </c>
      <c r="BI2061" s="190" t="str">
        <f t="shared" si="3543"/>
        <v>BI$19</v>
      </c>
      <c r="BJ2061" s="190" t="str">
        <f t="shared" si="3543"/>
        <v>BJ$19</v>
      </c>
      <c r="BK2061" s="190" t="str">
        <f t="shared" si="3543"/>
        <v>BK$19</v>
      </c>
      <c r="BL2061" s="190" t="str">
        <f t="shared" si="3543"/>
        <v>BL$19</v>
      </c>
      <c r="BM2061" s="190" t="str">
        <f t="shared" si="3543"/>
        <v>BM$19</v>
      </c>
      <c r="BN2061" s="190" t="str">
        <f t="shared" si="3543"/>
        <v>BN$19</v>
      </c>
      <c r="BO2061" s="190" t="str">
        <f t="shared" si="3543"/>
        <v>BO$19</v>
      </c>
      <c r="BP2061" s="190" t="str">
        <f t="shared" si="3543"/>
        <v>BP$19</v>
      </c>
      <c r="BQ2061" s="190" t="str">
        <f t="shared" si="3543"/>
        <v>BQ$19</v>
      </c>
      <c r="BR2061" s="190" t="str">
        <f t="shared" si="3543"/>
        <v>BR$19</v>
      </c>
      <c r="BS2061" s="190" t="str">
        <f t="shared" si="3543"/>
        <v>BS$19</v>
      </c>
      <c r="BT2061" s="190" t="str">
        <f t="shared" si="3543"/>
        <v>BT$19</v>
      </c>
      <c r="BU2061" s="190" t="str">
        <f t="shared" si="3543"/>
        <v>BU$19</v>
      </c>
      <c r="BV2061" s="190" t="str">
        <f t="shared" si="3543"/>
        <v>BV$19</v>
      </c>
      <c r="BW2061" s="190" t="str">
        <f t="shared" si="3543"/>
        <v>BW$19</v>
      </c>
      <c r="BX2061" s="190" t="str">
        <f t="shared" si="3543"/>
        <v>BX$19</v>
      </c>
      <c r="BY2061" s="190" t="str">
        <f t="shared" si="3543"/>
        <v>BY$19</v>
      </c>
      <c r="BZ2061" s="190" t="str">
        <f t="shared" si="3543"/>
        <v>BZ$19</v>
      </c>
      <c r="CA2061" s="190" t="str">
        <f t="shared" si="3543"/>
        <v>CA$19</v>
      </c>
      <c r="CB2061" s="190" t="str">
        <f t="shared" si="3543"/>
        <v>CB$19</v>
      </c>
      <c r="CC2061" s="190" t="str">
        <f t="shared" si="3543"/>
        <v>CC$19</v>
      </c>
      <c r="CD2061" s="190" t="str">
        <f t="shared" si="3543"/>
        <v>CD$19</v>
      </c>
      <c r="CE2061" s="190" t="str">
        <f t="shared" ref="CE2061:CL2061" si="3544">CE$23</f>
        <v>CE$19</v>
      </c>
      <c r="CF2061" s="190" t="str">
        <f t="shared" si="3544"/>
        <v>CF$19</v>
      </c>
      <c r="CG2061" s="190" t="str">
        <f t="shared" si="3544"/>
        <v>CG$19</v>
      </c>
      <c r="CH2061" s="190" t="str">
        <f t="shared" si="3544"/>
        <v>CH$19</v>
      </c>
      <c r="CI2061" s="190" t="str">
        <f t="shared" si="3544"/>
        <v>CI$19</v>
      </c>
      <c r="CJ2061" s="190" t="str">
        <f t="shared" si="3544"/>
        <v>CJ$19</v>
      </c>
      <c r="CK2061" s="190" t="str">
        <f t="shared" si="3544"/>
        <v>CK$19</v>
      </c>
      <c r="CL2061" s="190" t="str">
        <f t="shared" si="3544"/>
        <v>CL$19</v>
      </c>
      <c r="CN2061" s="201"/>
      <c r="CO2061" s="190" t="str">
        <f t="shared" ref="CO2061:DL2061" si="3545">CO$23</f>
        <v>CO$19</v>
      </c>
      <c r="CP2061" s="190" t="str">
        <f t="shared" si="3545"/>
        <v>CP$19</v>
      </c>
      <c r="CQ2061" s="190" t="str">
        <f t="shared" si="3545"/>
        <v>CQ$19</v>
      </c>
      <c r="CR2061" s="190" t="str">
        <f t="shared" si="3545"/>
        <v>CR$19</v>
      </c>
      <c r="CS2061" s="190" t="str">
        <f t="shared" si="3545"/>
        <v>CS$19</v>
      </c>
      <c r="CT2061" s="190" t="str">
        <f t="shared" si="3545"/>
        <v>CT$19</v>
      </c>
      <c r="CU2061" s="190" t="str">
        <f t="shared" si="3545"/>
        <v>CU$19</v>
      </c>
      <c r="CV2061" s="190" t="str">
        <f t="shared" si="3545"/>
        <v>CV$19</v>
      </c>
      <c r="CW2061" s="190" t="str">
        <f t="shared" si="3545"/>
        <v>CW$19</v>
      </c>
      <c r="CX2061" s="190" t="str">
        <f t="shared" si="3545"/>
        <v>CX$19</v>
      </c>
      <c r="CY2061" s="190" t="str">
        <f t="shared" si="3545"/>
        <v>CY$19</v>
      </c>
      <c r="CZ2061" s="190" t="str">
        <f t="shared" si="3545"/>
        <v>CZ$19</v>
      </c>
      <c r="DA2061" s="190" t="str">
        <f t="shared" si="3545"/>
        <v>DA$19</v>
      </c>
      <c r="DB2061" s="190" t="str">
        <f t="shared" si="3545"/>
        <v>DB$19</v>
      </c>
      <c r="DC2061" s="190" t="str">
        <f t="shared" si="3545"/>
        <v>DC$19</v>
      </c>
      <c r="DD2061" s="190" t="str">
        <f t="shared" si="3545"/>
        <v>DD$19</v>
      </c>
      <c r="DE2061" s="190" t="str">
        <f t="shared" si="3545"/>
        <v>DE$19</v>
      </c>
      <c r="DF2061" s="190" t="str">
        <f t="shared" si="3545"/>
        <v>DF$19</v>
      </c>
      <c r="DG2061" s="190" t="str">
        <f t="shared" si="3545"/>
        <v>DG$19</v>
      </c>
      <c r="DH2061" s="190" t="str">
        <f t="shared" si="3545"/>
        <v>DH$19</v>
      </c>
      <c r="DI2061" s="190" t="str">
        <f t="shared" si="3545"/>
        <v>DI$19</v>
      </c>
      <c r="DJ2061" s="190" t="str">
        <f t="shared" si="3545"/>
        <v>DJ$19</v>
      </c>
      <c r="DK2061" s="190" t="str">
        <f t="shared" si="3545"/>
        <v>DK$19</v>
      </c>
      <c r="DL2061" s="190" t="str">
        <f t="shared" si="3545"/>
        <v>DL$19</v>
      </c>
    </row>
    <row r="2062" spans="1:116" x14ac:dyDescent="0.4">
      <c r="E2062" s="8"/>
      <c r="G2062" s="136"/>
      <c r="H2062" s="12"/>
      <c r="I2062" s="60"/>
      <c r="J2062" s="60"/>
      <c r="K2062" s="15"/>
      <c r="L2062" s="15"/>
      <c r="M2062" s="15"/>
      <c r="N2062" s="15"/>
      <c r="O2062" s="15"/>
      <c r="P2062" s="15"/>
      <c r="R2062" s="15"/>
      <c r="S2062" s="80"/>
      <c r="T2062" s="80"/>
      <c r="U2062" s="80"/>
      <c r="V2062" s="80"/>
      <c r="W2062" s="80"/>
      <c r="X2062" s="80"/>
      <c r="Y2062" s="80"/>
      <c r="Z2062" s="80"/>
      <c r="AA2062" s="80"/>
      <c r="AB2062" s="80"/>
      <c r="AC2062" s="80"/>
      <c r="AD2062" s="80"/>
      <c r="AE2062" s="80"/>
      <c r="AF2062" s="80"/>
      <c r="AG2062" s="80"/>
      <c r="AH2062" s="80"/>
      <c r="AI2062" s="80"/>
      <c r="AJ2062" s="80"/>
      <c r="AK2062" s="80"/>
      <c r="AL2062" s="80"/>
      <c r="AM2062" s="80"/>
      <c r="AN2062" s="80"/>
      <c r="AO2062" s="80"/>
      <c r="AP2062" s="80"/>
      <c r="AQ2062" s="80"/>
      <c r="AR2062" s="80"/>
      <c r="AS2062" s="80"/>
      <c r="AT2062" s="80"/>
      <c r="AU2062" s="80"/>
      <c r="AV2062" s="80"/>
      <c r="AW2062" s="80"/>
      <c r="AX2062" s="80"/>
      <c r="AY2062" s="80"/>
      <c r="AZ2062" s="80"/>
      <c r="BA2062" s="80"/>
      <c r="BB2062" s="80"/>
      <c r="BC2062" s="80"/>
      <c r="BD2062" s="80"/>
      <c r="BE2062" s="80"/>
      <c r="BF2062" s="80"/>
      <c r="BG2062" s="80"/>
      <c r="BH2062" s="80"/>
      <c r="BI2062" s="80"/>
      <c r="BJ2062" s="80"/>
      <c r="BK2062" s="80"/>
      <c r="BL2062" s="80"/>
      <c r="BM2062" s="80"/>
      <c r="BN2062" s="80"/>
      <c r="BO2062" s="80"/>
      <c r="BP2062" s="80"/>
      <c r="BQ2062" s="80"/>
      <c r="BR2062" s="80"/>
      <c r="BS2062" s="80"/>
      <c r="BT2062" s="80"/>
      <c r="BU2062" s="80"/>
      <c r="BV2062" s="80"/>
      <c r="BW2062" s="80"/>
      <c r="BX2062" s="80"/>
      <c r="BY2062" s="80"/>
      <c r="BZ2062" s="80"/>
      <c r="CA2062" s="80"/>
      <c r="CB2062" s="80"/>
      <c r="CC2062" s="80"/>
      <c r="CD2062" s="80"/>
      <c r="CE2062" s="80"/>
      <c r="CF2062" s="80"/>
      <c r="CG2062" s="80"/>
      <c r="CH2062" s="80"/>
      <c r="CI2062" s="80"/>
      <c r="CJ2062" s="80"/>
      <c r="CK2062" s="80"/>
      <c r="CL2062" s="80"/>
      <c r="CN2062" s="60"/>
      <c r="CO2062" s="179"/>
      <c r="CP2062" s="179"/>
      <c r="CQ2062" s="179"/>
      <c r="CR2062" s="179"/>
      <c r="CS2062" s="179"/>
      <c r="CT2062" s="179"/>
      <c r="CU2062" s="179"/>
      <c r="CV2062" s="179"/>
      <c r="CW2062" s="179"/>
      <c r="CX2062" s="179"/>
      <c r="CY2062" s="179"/>
      <c r="CZ2062" s="179"/>
      <c r="DA2062" s="179"/>
      <c r="DB2062" s="179"/>
      <c r="DC2062" s="179"/>
      <c r="DD2062" s="179"/>
      <c r="DE2062" s="179"/>
      <c r="DF2062" s="179"/>
      <c r="DG2062" s="179"/>
      <c r="DH2062" s="179"/>
      <c r="DI2062" s="179"/>
      <c r="DJ2062" s="179"/>
      <c r="DK2062" s="179"/>
      <c r="DL2062" s="179"/>
    </row>
    <row r="2063" spans="1:116" x14ac:dyDescent="0.4">
      <c r="E2063" s="8"/>
      <c r="G2063" s="136"/>
      <c r="H2063" s="12"/>
      <c r="I2063" s="60"/>
      <c r="J2063" s="60"/>
      <c r="K2063" s="15"/>
      <c r="L2063" s="15"/>
      <c r="M2063" s="15"/>
      <c r="N2063" s="15"/>
      <c r="O2063" s="15"/>
      <c r="P2063" s="15"/>
      <c r="R2063" s="15"/>
      <c r="S2063" s="80"/>
      <c r="T2063" s="80"/>
      <c r="U2063" s="80"/>
      <c r="V2063" s="80"/>
      <c r="W2063" s="80"/>
      <c r="X2063" s="80"/>
      <c r="Y2063" s="80"/>
      <c r="Z2063" s="80"/>
      <c r="AA2063" s="80"/>
      <c r="AB2063" s="80"/>
      <c r="AC2063" s="80"/>
      <c r="AD2063" s="80"/>
      <c r="AE2063" s="80"/>
      <c r="AF2063" s="80"/>
      <c r="AG2063" s="80"/>
      <c r="AH2063" s="80"/>
      <c r="AI2063" s="80"/>
      <c r="AJ2063" s="80"/>
      <c r="AK2063" s="80"/>
      <c r="AL2063" s="80"/>
      <c r="AM2063" s="80"/>
      <c r="AN2063" s="80"/>
      <c r="AO2063" s="80"/>
      <c r="AP2063" s="80"/>
      <c r="AQ2063" s="80"/>
      <c r="AR2063" s="80"/>
      <c r="AS2063" s="80"/>
      <c r="AT2063" s="80"/>
      <c r="AU2063" s="80"/>
      <c r="AV2063" s="80"/>
      <c r="AW2063" s="80"/>
      <c r="AX2063" s="80"/>
      <c r="AY2063" s="80"/>
      <c r="AZ2063" s="80"/>
      <c r="BA2063" s="80"/>
      <c r="BB2063" s="80"/>
      <c r="BC2063" s="80"/>
      <c r="BD2063" s="80"/>
      <c r="BE2063" s="80"/>
      <c r="BF2063" s="80"/>
      <c r="BG2063" s="80"/>
      <c r="BH2063" s="80"/>
      <c r="BI2063" s="80"/>
      <c r="BJ2063" s="80"/>
      <c r="BK2063" s="80"/>
      <c r="BL2063" s="80"/>
      <c r="BM2063" s="80"/>
      <c r="BN2063" s="80"/>
      <c r="BO2063" s="80"/>
      <c r="BP2063" s="80"/>
      <c r="BQ2063" s="80"/>
      <c r="BR2063" s="80"/>
      <c r="BS2063" s="80"/>
      <c r="BT2063" s="80"/>
      <c r="BU2063" s="80"/>
      <c r="BV2063" s="80"/>
      <c r="BW2063" s="80"/>
      <c r="BX2063" s="80"/>
      <c r="BY2063" s="80"/>
      <c r="BZ2063" s="80"/>
      <c r="CA2063" s="80"/>
      <c r="CB2063" s="80"/>
      <c r="CC2063" s="80"/>
      <c r="CD2063" s="80"/>
      <c r="CE2063" s="80"/>
      <c r="CF2063" s="80"/>
      <c r="CG2063" s="80"/>
      <c r="CH2063" s="80"/>
      <c r="CI2063" s="80"/>
      <c r="CJ2063" s="80"/>
      <c r="CK2063" s="80"/>
      <c r="CL2063" s="80"/>
      <c r="CN2063" s="60"/>
      <c r="CO2063" s="179"/>
      <c r="CP2063" s="179"/>
      <c r="CQ2063" s="179"/>
      <c r="CR2063" s="179"/>
      <c r="CS2063" s="179"/>
      <c r="CT2063" s="179"/>
      <c r="CU2063" s="179"/>
      <c r="CV2063" s="179"/>
      <c r="CW2063" s="179"/>
      <c r="CX2063" s="179"/>
      <c r="CY2063" s="179"/>
      <c r="CZ2063" s="179"/>
      <c r="DA2063" s="179"/>
      <c r="DB2063" s="179"/>
      <c r="DC2063" s="179"/>
      <c r="DD2063" s="179"/>
      <c r="DE2063" s="179"/>
      <c r="DF2063" s="179"/>
      <c r="DG2063" s="179"/>
      <c r="DH2063" s="179"/>
      <c r="DI2063" s="179"/>
      <c r="DJ2063" s="179"/>
      <c r="DK2063" s="179"/>
      <c r="DL2063" s="179"/>
    </row>
    <row r="2064" spans="1:116" x14ac:dyDescent="0.4">
      <c r="E2064" s="8"/>
      <c r="G2064" s="136"/>
      <c r="H2064" s="12"/>
      <c r="I2064" s="60"/>
      <c r="J2064" s="60"/>
      <c r="K2064" s="15"/>
      <c r="L2064" s="15"/>
      <c r="M2064" s="15"/>
      <c r="N2064" s="15"/>
      <c r="O2064" s="15"/>
      <c r="P2064" s="15"/>
      <c r="R2064" s="15"/>
      <c r="S2064" s="80"/>
      <c r="T2064" s="80"/>
      <c r="U2064" s="80"/>
      <c r="V2064" s="80"/>
      <c r="W2064" s="80"/>
      <c r="X2064" s="80"/>
      <c r="Y2064" s="80"/>
      <c r="Z2064" s="80"/>
      <c r="AA2064" s="80"/>
      <c r="AB2064" s="80"/>
      <c r="AC2064" s="80"/>
      <c r="AD2064" s="80"/>
      <c r="AE2064" s="80"/>
      <c r="AF2064" s="80"/>
      <c r="AG2064" s="80"/>
      <c r="AH2064" s="80"/>
      <c r="AI2064" s="80"/>
      <c r="AJ2064" s="80"/>
      <c r="AK2064" s="80"/>
      <c r="AL2064" s="80"/>
      <c r="AM2064" s="80"/>
      <c r="AN2064" s="80"/>
      <c r="AO2064" s="80"/>
      <c r="AP2064" s="80"/>
      <c r="AQ2064" s="80"/>
      <c r="AR2064" s="80"/>
      <c r="AS2064" s="80"/>
      <c r="AT2064" s="80"/>
      <c r="AU2064" s="80"/>
      <c r="AV2064" s="80"/>
      <c r="AW2064" s="80"/>
      <c r="AX2064" s="80"/>
      <c r="AY2064" s="80"/>
      <c r="AZ2064" s="80"/>
      <c r="BA2064" s="80"/>
      <c r="BB2064" s="80"/>
      <c r="BC2064" s="80"/>
      <c r="BD2064" s="80"/>
      <c r="BE2064" s="80"/>
      <c r="BF2064" s="80"/>
      <c r="BG2064" s="80"/>
      <c r="BH2064" s="80"/>
      <c r="BI2064" s="80"/>
      <c r="BJ2064" s="80"/>
      <c r="BK2064" s="80"/>
      <c r="BL2064" s="80"/>
      <c r="BM2064" s="80"/>
      <c r="BN2064" s="80"/>
      <c r="BO2064" s="80"/>
      <c r="BP2064" s="80"/>
      <c r="BQ2064" s="80"/>
      <c r="BR2064" s="80"/>
      <c r="BS2064" s="80"/>
      <c r="BT2064" s="80"/>
      <c r="BU2064" s="80"/>
      <c r="BV2064" s="80"/>
      <c r="BW2064" s="80"/>
      <c r="BX2064" s="80"/>
      <c r="BY2064" s="80"/>
      <c r="BZ2064" s="80"/>
      <c r="CA2064" s="80"/>
      <c r="CB2064" s="80"/>
      <c r="CC2064" s="80"/>
      <c r="CD2064" s="80"/>
      <c r="CE2064" s="80"/>
      <c r="CF2064" s="80"/>
      <c r="CG2064" s="80"/>
      <c r="CH2064" s="80"/>
      <c r="CI2064" s="80"/>
      <c r="CJ2064" s="80"/>
      <c r="CK2064" s="80"/>
      <c r="CL2064" s="80"/>
      <c r="CN2064" s="60"/>
      <c r="CO2064" s="179"/>
      <c r="CP2064" s="179"/>
      <c r="CQ2064" s="179"/>
      <c r="CR2064" s="179"/>
      <c r="CS2064" s="179"/>
      <c r="CT2064" s="179"/>
      <c r="CU2064" s="179"/>
      <c r="CV2064" s="179"/>
      <c r="CW2064" s="179"/>
      <c r="CX2064" s="179"/>
      <c r="CY2064" s="179"/>
      <c r="CZ2064" s="179"/>
      <c r="DA2064" s="179"/>
      <c r="DB2064" s="179"/>
      <c r="DC2064" s="179"/>
      <c r="DD2064" s="179"/>
      <c r="DE2064" s="179"/>
      <c r="DF2064" s="179"/>
      <c r="DG2064" s="179"/>
      <c r="DH2064" s="179"/>
      <c r="DI2064" s="179"/>
      <c r="DJ2064" s="179"/>
      <c r="DK2064" s="179"/>
      <c r="DL2064" s="179"/>
    </row>
    <row r="2065" spans="1:116" x14ac:dyDescent="0.4">
      <c r="E2065" s="8"/>
      <c r="G2065" s="136"/>
      <c r="H2065" s="12"/>
      <c r="I2065" s="60"/>
      <c r="J2065" s="60"/>
      <c r="K2065" s="15"/>
      <c r="L2065" s="15"/>
      <c r="M2065" s="15"/>
      <c r="N2065" s="15"/>
      <c r="O2065" s="15"/>
      <c r="P2065" s="15"/>
      <c r="R2065" s="15"/>
      <c r="S2065" s="80"/>
      <c r="T2065" s="80"/>
      <c r="U2065" s="80"/>
      <c r="V2065" s="80"/>
      <c r="W2065" s="80"/>
      <c r="X2065" s="80"/>
      <c r="Y2065" s="80"/>
      <c r="Z2065" s="80"/>
      <c r="AA2065" s="80"/>
      <c r="AB2065" s="80"/>
      <c r="AC2065" s="80"/>
      <c r="AD2065" s="80"/>
      <c r="AE2065" s="80"/>
      <c r="AF2065" s="80"/>
      <c r="AG2065" s="80"/>
      <c r="AH2065" s="80"/>
      <c r="AI2065" s="80"/>
      <c r="AJ2065" s="80"/>
      <c r="AK2065" s="80"/>
      <c r="AL2065" s="80"/>
      <c r="AM2065" s="80"/>
      <c r="AN2065" s="80"/>
      <c r="AO2065" s="80"/>
      <c r="AP2065" s="80"/>
      <c r="AQ2065" s="80"/>
      <c r="AR2065" s="80"/>
      <c r="AS2065" s="80"/>
      <c r="AT2065" s="80"/>
      <c r="AU2065" s="80"/>
      <c r="AV2065" s="80"/>
      <c r="AW2065" s="80"/>
      <c r="AX2065" s="80"/>
      <c r="AY2065" s="80"/>
      <c r="AZ2065" s="80"/>
      <c r="BA2065" s="80"/>
      <c r="BB2065" s="80"/>
      <c r="BC2065" s="80"/>
      <c r="BD2065" s="80"/>
      <c r="BE2065" s="80"/>
      <c r="BF2065" s="80"/>
      <c r="BG2065" s="80"/>
      <c r="BH2065" s="80"/>
      <c r="BI2065" s="80"/>
      <c r="BJ2065" s="80"/>
      <c r="BK2065" s="80"/>
      <c r="BL2065" s="80"/>
      <c r="BM2065" s="80"/>
      <c r="BN2065" s="80"/>
      <c r="BO2065" s="80"/>
      <c r="BP2065" s="80"/>
      <c r="BQ2065" s="80"/>
      <c r="BR2065" s="80"/>
      <c r="BS2065" s="80"/>
      <c r="BT2065" s="80"/>
      <c r="BU2065" s="80"/>
      <c r="BV2065" s="80"/>
      <c r="BW2065" s="80"/>
      <c r="BX2065" s="80"/>
      <c r="BY2065" s="80"/>
      <c r="BZ2065" s="80"/>
      <c r="CA2065" s="80"/>
      <c r="CB2065" s="80"/>
      <c r="CC2065" s="80"/>
      <c r="CD2065" s="80"/>
      <c r="CE2065" s="80"/>
      <c r="CF2065" s="80"/>
      <c r="CG2065" s="80"/>
      <c r="CH2065" s="80"/>
      <c r="CI2065" s="80"/>
      <c r="CJ2065" s="80"/>
      <c r="CK2065" s="80"/>
      <c r="CL2065" s="80"/>
      <c r="CN2065" s="60"/>
      <c r="CO2065" s="179"/>
      <c r="CP2065" s="179"/>
      <c r="CQ2065" s="179"/>
      <c r="CR2065" s="179"/>
      <c r="CS2065" s="179"/>
      <c r="CT2065" s="179"/>
      <c r="CU2065" s="179"/>
      <c r="CV2065" s="179"/>
      <c r="CW2065" s="179"/>
      <c r="CX2065" s="179"/>
      <c r="CY2065" s="179"/>
      <c r="CZ2065" s="179"/>
      <c r="DA2065" s="179"/>
      <c r="DB2065" s="179"/>
      <c r="DC2065" s="179"/>
      <c r="DD2065" s="179"/>
      <c r="DE2065" s="179"/>
      <c r="DF2065" s="179"/>
      <c r="DG2065" s="179"/>
      <c r="DH2065" s="179"/>
      <c r="DI2065" s="179"/>
      <c r="DJ2065" s="179"/>
      <c r="DK2065" s="179"/>
      <c r="DL2065" s="179"/>
    </row>
    <row r="2066" spans="1:116" x14ac:dyDescent="0.4">
      <c r="E2066" s="8"/>
      <c r="G2066" s="136"/>
      <c r="H2066" s="12"/>
      <c r="I2066" s="60"/>
      <c r="J2066" s="60"/>
      <c r="K2066" s="15"/>
      <c r="L2066" s="15"/>
      <c r="M2066" s="15"/>
      <c r="N2066" s="15"/>
      <c r="O2066" s="15"/>
      <c r="P2066" s="15"/>
      <c r="R2066" s="15"/>
      <c r="S2066" s="80"/>
      <c r="T2066" s="80"/>
      <c r="U2066" s="80"/>
      <c r="V2066" s="80"/>
      <c r="W2066" s="80"/>
      <c r="X2066" s="80"/>
      <c r="Y2066" s="80"/>
      <c r="Z2066" s="80"/>
      <c r="AA2066" s="80"/>
      <c r="AB2066" s="80"/>
      <c r="AC2066" s="80"/>
      <c r="AD2066" s="80"/>
      <c r="AE2066" s="80"/>
      <c r="AF2066" s="80"/>
      <c r="AG2066" s="80"/>
      <c r="AH2066" s="80"/>
      <c r="AI2066" s="80"/>
      <c r="AJ2066" s="80"/>
      <c r="AK2066" s="80"/>
      <c r="AL2066" s="80"/>
      <c r="AM2066" s="80"/>
      <c r="AN2066" s="80"/>
      <c r="AO2066" s="80"/>
      <c r="AP2066" s="80"/>
      <c r="AQ2066" s="80"/>
      <c r="AR2066" s="80"/>
      <c r="AS2066" s="80"/>
      <c r="AT2066" s="80"/>
      <c r="AU2066" s="80"/>
      <c r="AV2066" s="80"/>
      <c r="AW2066" s="80"/>
      <c r="AX2066" s="80"/>
      <c r="AY2066" s="80"/>
      <c r="AZ2066" s="80"/>
      <c r="BA2066" s="80"/>
      <c r="BB2066" s="80"/>
      <c r="BC2066" s="80"/>
      <c r="BD2066" s="80"/>
      <c r="BE2066" s="80"/>
      <c r="BF2066" s="80"/>
      <c r="BG2066" s="80"/>
      <c r="BH2066" s="80"/>
      <c r="BI2066" s="80"/>
      <c r="BJ2066" s="80"/>
      <c r="BK2066" s="80"/>
      <c r="BL2066" s="80"/>
      <c r="BM2066" s="80"/>
      <c r="BN2066" s="80"/>
      <c r="BO2066" s="80"/>
      <c r="BP2066" s="80"/>
      <c r="BQ2066" s="80"/>
      <c r="BR2066" s="80"/>
      <c r="BS2066" s="80"/>
      <c r="BT2066" s="80"/>
      <c r="BU2066" s="80"/>
      <c r="BV2066" s="80"/>
      <c r="BW2066" s="80"/>
      <c r="BX2066" s="80"/>
      <c r="BY2066" s="80"/>
      <c r="BZ2066" s="80"/>
      <c r="CA2066" s="80"/>
      <c r="CB2066" s="80"/>
      <c r="CC2066" s="80"/>
      <c r="CD2066" s="80"/>
      <c r="CE2066" s="80"/>
      <c r="CF2066" s="80"/>
      <c r="CG2066" s="80"/>
      <c r="CH2066" s="80"/>
      <c r="CI2066" s="80"/>
      <c r="CJ2066" s="80"/>
      <c r="CK2066" s="80"/>
      <c r="CL2066" s="80"/>
      <c r="CN2066" s="60"/>
      <c r="CO2066" s="179"/>
      <c r="CP2066" s="179"/>
      <c r="CQ2066" s="179"/>
      <c r="CR2066" s="179"/>
      <c r="CS2066" s="179"/>
      <c r="CT2066" s="179"/>
      <c r="CU2066" s="179"/>
      <c r="CV2066" s="179"/>
      <c r="CW2066" s="179"/>
      <c r="CX2066" s="179"/>
      <c r="CY2066" s="179"/>
      <c r="CZ2066" s="179"/>
      <c r="DA2066" s="179"/>
      <c r="DB2066" s="179"/>
      <c r="DC2066" s="179"/>
      <c r="DD2066" s="179"/>
      <c r="DE2066" s="179"/>
      <c r="DF2066" s="179"/>
      <c r="DG2066" s="179"/>
      <c r="DH2066" s="179"/>
      <c r="DI2066" s="179"/>
      <c r="DJ2066" s="179"/>
      <c r="DK2066" s="179"/>
      <c r="DL2066" s="179"/>
    </row>
    <row r="2067" spans="1:116" x14ac:dyDescent="0.4">
      <c r="E2067" s="8"/>
      <c r="G2067" s="136"/>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c r="CO2067" s="179"/>
      <c r="CP2067" s="179"/>
      <c r="CQ2067" s="179"/>
      <c r="CR2067" s="179"/>
      <c r="CS2067" s="179"/>
      <c r="CT2067" s="179"/>
      <c r="CU2067" s="179"/>
      <c r="CV2067" s="179"/>
      <c r="CW2067" s="179"/>
      <c r="CX2067" s="179"/>
      <c r="CY2067" s="179"/>
      <c r="CZ2067" s="179"/>
      <c r="DA2067" s="179"/>
      <c r="DB2067" s="179"/>
      <c r="DC2067" s="179"/>
      <c r="DD2067" s="179"/>
      <c r="DE2067" s="179"/>
      <c r="DF2067" s="179"/>
      <c r="DG2067" s="179"/>
      <c r="DH2067" s="179"/>
      <c r="DI2067" s="179"/>
      <c r="DJ2067" s="179"/>
      <c r="DK2067" s="179"/>
      <c r="DL2067" s="179"/>
    </row>
    <row r="2068" spans="1:116" x14ac:dyDescent="0.4">
      <c r="E2068" s="8"/>
      <c r="G2068" s="136"/>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1:116" x14ac:dyDescent="0.4">
      <c r="E2069" s="8"/>
      <c r="G2069" s="136"/>
      <c r="H2069" s="12"/>
      <c r="I2069" s="60"/>
      <c r="J2069" s="60"/>
      <c r="K2069" s="15"/>
      <c r="L2069" s="15"/>
      <c r="M2069" s="15"/>
      <c r="N2069" s="15"/>
      <c r="O2069" s="15"/>
      <c r="P2069" s="15"/>
      <c r="R2069" s="15"/>
      <c r="S2069" s="80"/>
      <c r="T2069" s="80"/>
      <c r="U2069" s="80"/>
      <c r="V2069" s="80"/>
      <c r="W2069" s="80"/>
      <c r="X2069" s="80"/>
      <c r="Y2069" s="80"/>
      <c r="Z2069" s="80"/>
      <c r="AA2069" s="80"/>
      <c r="AB2069" s="80"/>
      <c r="AC2069" s="80"/>
      <c r="AD2069" s="80"/>
      <c r="AE2069" s="80"/>
      <c r="AF2069" s="80"/>
      <c r="AG2069" s="80"/>
      <c r="AH2069" s="80"/>
      <c r="AI2069" s="80"/>
      <c r="AJ2069" s="80"/>
      <c r="AK2069" s="80"/>
      <c r="AL2069" s="80"/>
      <c r="AM2069" s="80"/>
      <c r="AN2069" s="80"/>
      <c r="AO2069" s="80"/>
      <c r="AP2069" s="80"/>
      <c r="AQ2069" s="80"/>
      <c r="AR2069" s="80"/>
      <c r="AS2069" s="80"/>
      <c r="AT2069" s="80"/>
      <c r="AU2069" s="80"/>
      <c r="AV2069" s="80"/>
      <c r="AW2069" s="80"/>
      <c r="AX2069" s="80"/>
      <c r="AY2069" s="80"/>
      <c r="AZ2069" s="80"/>
      <c r="BA2069" s="80"/>
      <c r="BB2069" s="80"/>
      <c r="BC2069" s="80"/>
      <c r="BD2069" s="80"/>
      <c r="BE2069" s="80"/>
      <c r="BF2069" s="80"/>
      <c r="BG2069" s="80"/>
      <c r="BH2069" s="80"/>
      <c r="BI2069" s="80"/>
      <c r="BJ2069" s="80"/>
      <c r="BK2069" s="80"/>
      <c r="BL2069" s="80"/>
      <c r="BM2069" s="80"/>
      <c r="BN2069" s="80"/>
      <c r="BO2069" s="80"/>
      <c r="BP2069" s="80"/>
      <c r="BQ2069" s="80"/>
      <c r="BR2069" s="80"/>
      <c r="BS2069" s="80"/>
      <c r="BT2069" s="80"/>
      <c r="BU2069" s="80"/>
      <c r="BV2069" s="80"/>
      <c r="BW2069" s="80"/>
      <c r="BX2069" s="80"/>
      <c r="BY2069" s="80"/>
      <c r="BZ2069" s="80"/>
      <c r="CA2069" s="80"/>
      <c r="CB2069" s="80"/>
      <c r="CC2069" s="80"/>
      <c r="CD2069" s="80"/>
      <c r="CE2069" s="80"/>
      <c r="CF2069" s="80"/>
      <c r="CG2069" s="80"/>
      <c r="CH2069" s="80"/>
      <c r="CI2069" s="80"/>
      <c r="CJ2069" s="80"/>
      <c r="CK2069" s="80"/>
      <c r="CL2069" s="80"/>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1:116" x14ac:dyDescent="0.4">
      <c r="E2070" s="8"/>
      <c r="G2070" s="136"/>
      <c r="H2070" s="12"/>
      <c r="I2070" s="60"/>
      <c r="J2070" s="60"/>
      <c r="K2070" s="15"/>
      <c r="L2070" s="15"/>
      <c r="M2070" s="15"/>
      <c r="N2070" s="15"/>
      <c r="O2070" s="15"/>
      <c r="P2070" s="15"/>
      <c r="R2070" s="15"/>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1:116" x14ac:dyDescent="0.4">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1:116" x14ac:dyDescent="0.4">
      <c r="A2072" s="27"/>
      <c r="B2072" s="27"/>
      <c r="C2072" s="27"/>
      <c r="D2072" s="27"/>
      <c r="E2072" s="27"/>
      <c r="F2072" s="27"/>
      <c r="G2072" s="27"/>
      <c r="H2072" s="27"/>
      <c r="I2072" s="27"/>
      <c r="J2072" s="27"/>
      <c r="K2072" s="27"/>
      <c r="L2072" s="27"/>
      <c r="M2072" s="27"/>
      <c r="N2072" s="27"/>
      <c r="O2072" s="27"/>
      <c r="P2072" s="27"/>
      <c r="CN2072" s="27"/>
    </row>
    <row r="2079" spans="1:116" x14ac:dyDescent="0.4">
      <c r="A2079" s="27"/>
      <c r="B2079" s="27"/>
      <c r="C2079" s="27"/>
      <c r="D2079" s="27"/>
      <c r="E2079" s="27"/>
      <c r="F2079" s="27"/>
      <c r="G2079" s="27"/>
      <c r="H2079" s="27"/>
      <c r="I2079" s="27"/>
      <c r="J2079" s="27"/>
      <c r="K2079" s="27"/>
      <c r="L2079" s="27"/>
      <c r="M2079" s="27"/>
      <c r="N2079" s="27"/>
      <c r="O2079" s="27"/>
      <c r="P2079" s="27"/>
      <c r="CN2079" s="27"/>
    </row>
    <row r="2080" spans="1:116" x14ac:dyDescent="0.4">
      <c r="A2080" s="27"/>
      <c r="B2080" s="27"/>
      <c r="C2080" s="27"/>
      <c r="D2080" s="27"/>
      <c r="E2080" s="27"/>
      <c r="F2080" s="27"/>
      <c r="G2080" s="27"/>
      <c r="H2080" s="27"/>
      <c r="I2080" s="27"/>
      <c r="J2080" s="27"/>
      <c r="K2080" s="27"/>
      <c r="L2080" s="27"/>
      <c r="M2080" s="27"/>
      <c r="N2080" s="27"/>
      <c r="O2080" s="27"/>
      <c r="P2080" s="27"/>
      <c r="CN2080" s="27"/>
    </row>
    <row r="2081" spans="1:116" x14ac:dyDescent="0.4">
      <c r="A2081" s="27"/>
      <c r="B2081" s="27"/>
      <c r="C2081" s="27"/>
      <c r="D2081" s="27"/>
      <c r="E2081" s="27"/>
      <c r="F2081" s="27"/>
      <c r="G2081" s="27"/>
      <c r="H2081" s="27"/>
      <c r="I2081" s="27"/>
      <c r="J2081" s="27"/>
      <c r="K2081" s="27"/>
      <c r="L2081" s="27"/>
      <c r="M2081" s="27"/>
      <c r="N2081" s="27"/>
      <c r="O2081" s="27"/>
      <c r="P2081" s="27"/>
      <c r="CN2081" s="27"/>
    </row>
    <row r="2082" spans="1:116" x14ac:dyDescent="0.4">
      <c r="A2082" s="27"/>
      <c r="B2082" s="27"/>
      <c r="C2082" s="27"/>
      <c r="D2082" s="27"/>
      <c r="E2082" s="27"/>
      <c r="F2082" s="27"/>
      <c r="G2082" s="27"/>
      <c r="H2082" s="27"/>
      <c r="I2082" s="27"/>
      <c r="J2082" s="27"/>
      <c r="K2082" s="27"/>
      <c r="L2082" s="27"/>
      <c r="M2082" s="27"/>
      <c r="N2082" s="27"/>
      <c r="O2082" s="27"/>
      <c r="P2082" s="27"/>
      <c r="CN2082" s="27"/>
    </row>
    <row r="2083" spans="1:116" x14ac:dyDescent="0.4">
      <c r="A2083" s="27"/>
      <c r="B2083" s="27"/>
      <c r="C2083" s="27"/>
      <c r="D2083" s="27"/>
      <c r="E2083" s="27"/>
      <c r="F2083" s="27"/>
      <c r="G2083" s="27"/>
      <c r="H2083" s="27"/>
      <c r="I2083" s="27"/>
      <c r="J2083" s="27"/>
      <c r="K2083" s="27"/>
      <c r="L2083" s="27"/>
      <c r="M2083" s="27"/>
      <c r="N2083" s="27"/>
      <c r="O2083" s="27"/>
      <c r="P2083" s="27"/>
      <c r="CN2083" s="27"/>
    </row>
    <row r="2084" spans="1:116" x14ac:dyDescent="0.4">
      <c r="A2084" s="27"/>
      <c r="B2084" s="27"/>
      <c r="C2084" s="27"/>
      <c r="D2084" s="27"/>
      <c r="E2084" s="27"/>
      <c r="F2084" s="27"/>
      <c r="G2084" s="27"/>
      <c r="H2084" s="27"/>
      <c r="I2084" s="27"/>
      <c r="J2084" s="27"/>
      <c r="K2084" s="27"/>
      <c r="L2084" s="27"/>
      <c r="M2084" s="27"/>
      <c r="N2084" s="27"/>
      <c r="O2084" s="27"/>
      <c r="P2084" s="27"/>
      <c r="CN2084" s="27"/>
    </row>
    <row r="2085" spans="1:116" x14ac:dyDescent="0.4">
      <c r="A2085" s="27"/>
      <c r="B2085" s="27"/>
      <c r="C2085" s="27"/>
      <c r="D2085" s="27"/>
      <c r="E2085" s="27"/>
      <c r="F2085" s="27"/>
      <c r="G2085" s="27"/>
      <c r="H2085" s="27"/>
      <c r="I2085" s="27"/>
      <c r="J2085" s="27"/>
      <c r="K2085" s="27"/>
      <c r="L2085" s="27"/>
      <c r="M2085" s="27"/>
      <c r="N2085" s="27"/>
      <c r="O2085" s="27"/>
      <c r="P2085" s="27"/>
      <c r="CN2085" s="27"/>
    </row>
    <row r="2086" spans="1:116" x14ac:dyDescent="0.4">
      <c r="A2086" s="27"/>
      <c r="B2086" s="27"/>
      <c r="C2086" s="27"/>
      <c r="D2086" s="27"/>
      <c r="E2086" s="27"/>
      <c r="F2086" s="27"/>
      <c r="G2086" s="27"/>
      <c r="H2086" s="27"/>
      <c r="I2086" s="27"/>
      <c r="J2086" s="27"/>
      <c r="K2086" s="27"/>
      <c r="L2086" s="27"/>
      <c r="M2086" s="27"/>
      <c r="N2086" s="27"/>
      <c r="O2086" s="27"/>
      <c r="P2086" s="27"/>
      <c r="CN2086" s="27"/>
    </row>
    <row r="2087" spans="1:116" x14ac:dyDescent="0.4">
      <c r="A2087" s="27"/>
      <c r="B2087" s="27"/>
      <c r="C2087" s="27"/>
      <c r="D2087" s="27"/>
      <c r="E2087" s="27"/>
      <c r="F2087" s="27"/>
      <c r="G2087" s="27"/>
      <c r="H2087" s="27"/>
      <c r="I2087" s="27"/>
      <c r="J2087" s="27"/>
      <c r="K2087" s="27"/>
      <c r="L2087" s="27"/>
      <c r="M2087" s="27"/>
      <c r="N2087" s="27"/>
      <c r="O2087" s="27"/>
      <c r="P2087" s="27"/>
      <c r="CN2087" s="27"/>
    </row>
    <row r="2088" spans="1:116" x14ac:dyDescent="0.4">
      <c r="A2088" s="27"/>
      <c r="B2088" s="27"/>
      <c r="C2088" s="27"/>
      <c r="D2088" s="27"/>
      <c r="E2088" s="27"/>
      <c r="F2088" s="27"/>
      <c r="G2088" s="27"/>
      <c r="H2088" s="27"/>
      <c r="I2088" s="27"/>
      <c r="J2088" s="27"/>
      <c r="K2088" s="27"/>
      <c r="L2088" s="27"/>
      <c r="M2088" s="27"/>
      <c r="N2088" s="27"/>
      <c r="O2088" s="27"/>
      <c r="P2088" s="27"/>
      <c r="CN2088" s="27"/>
    </row>
    <row r="2089" spans="1:116" x14ac:dyDescent="0.4">
      <c r="A2089" s="27"/>
      <c r="B2089" s="27"/>
      <c r="C2089" s="27"/>
      <c r="D2089" s="27"/>
      <c r="E2089" s="27"/>
      <c r="F2089" s="27"/>
      <c r="G2089" s="27"/>
      <c r="H2089" s="27"/>
      <c r="I2089" s="27"/>
      <c r="J2089" s="27"/>
      <c r="K2089" s="27"/>
      <c r="L2089" s="27"/>
      <c r="M2089" s="27"/>
      <c r="N2089" s="27"/>
      <c r="O2089" s="27"/>
      <c r="P2089" s="27"/>
      <c r="CN2089" s="27"/>
    </row>
    <row r="2090" spans="1:116" x14ac:dyDescent="0.4">
      <c r="E2090" s="8"/>
      <c r="G2090" s="136"/>
      <c r="H2090" s="12"/>
      <c r="I2090" s="60"/>
      <c r="J2090" s="60"/>
      <c r="K2090" s="15"/>
      <c r="L2090" s="15"/>
      <c r="M2090" s="15"/>
      <c r="N2090" s="15"/>
      <c r="O2090" s="15"/>
      <c r="P2090" s="15"/>
      <c r="R2090" s="15"/>
      <c r="S2090" s="179"/>
      <c r="T2090" s="179"/>
      <c r="U2090" s="179"/>
      <c r="V2090" s="179"/>
      <c r="W2090" s="179"/>
      <c r="X2090" s="179"/>
      <c r="Y2090" s="179"/>
      <c r="Z2090" s="179"/>
      <c r="AA2090" s="179"/>
      <c r="AB2090" s="179"/>
      <c r="AC2090" s="179"/>
      <c r="AD2090" s="179"/>
      <c r="AE2090" s="179"/>
      <c r="AF2090" s="179"/>
      <c r="AG2090" s="179"/>
      <c r="AH2090" s="179"/>
      <c r="AI2090" s="179"/>
      <c r="AJ2090" s="179"/>
      <c r="AK2090" s="179"/>
      <c r="AL2090" s="179"/>
      <c r="AM2090" s="179"/>
      <c r="AN2090" s="179"/>
      <c r="AO2090" s="179"/>
      <c r="AP2090" s="179"/>
      <c r="AQ2090" s="179"/>
      <c r="AR2090" s="179"/>
      <c r="AS2090" s="179"/>
      <c r="AT2090" s="179"/>
      <c r="AU2090" s="179"/>
      <c r="AV2090" s="179"/>
      <c r="AW2090" s="179"/>
      <c r="AX2090" s="179"/>
      <c r="AY2090" s="179"/>
      <c r="AZ2090" s="179"/>
      <c r="BA2090" s="179"/>
      <c r="BB2090" s="179"/>
      <c r="BC2090" s="179"/>
      <c r="BD2090" s="179"/>
      <c r="BE2090" s="179"/>
      <c r="BF2090" s="179"/>
      <c r="BG2090" s="179"/>
      <c r="BH2090" s="179"/>
      <c r="BI2090" s="179"/>
      <c r="BJ2090" s="179"/>
      <c r="BK2090" s="179"/>
      <c r="BL2090" s="179"/>
      <c r="BM2090" s="179"/>
      <c r="BN2090" s="179"/>
      <c r="BO2090" s="179"/>
      <c r="BP2090" s="179"/>
      <c r="BQ2090" s="179"/>
      <c r="BR2090" s="179"/>
      <c r="BS2090" s="179"/>
      <c r="BT2090" s="179"/>
      <c r="BU2090" s="179"/>
      <c r="BV2090" s="179"/>
      <c r="BW2090" s="179"/>
      <c r="BX2090" s="179"/>
      <c r="BY2090" s="179"/>
      <c r="BZ2090" s="179"/>
      <c r="CA2090" s="179"/>
      <c r="CB2090" s="179"/>
      <c r="CC2090" s="179"/>
      <c r="CD2090" s="179"/>
      <c r="CE2090" s="179"/>
      <c r="CF2090" s="179"/>
      <c r="CG2090" s="179"/>
      <c r="CH2090" s="179"/>
      <c r="CI2090" s="179"/>
      <c r="CJ2090" s="179"/>
      <c r="CK2090" s="179"/>
      <c r="CL2090" s="179"/>
      <c r="CN2090" s="60"/>
      <c r="CO2090" s="179"/>
      <c r="CP2090" s="179"/>
      <c r="CQ2090" s="179"/>
      <c r="CR2090" s="179"/>
      <c r="CS2090" s="179"/>
      <c r="CT2090" s="179"/>
      <c r="CU2090" s="179"/>
      <c r="CV2090" s="179"/>
      <c r="CW2090" s="179"/>
      <c r="CX2090" s="179"/>
      <c r="CY2090" s="179"/>
      <c r="CZ2090" s="179"/>
      <c r="DA2090" s="179"/>
      <c r="DB2090" s="179"/>
      <c r="DC2090" s="179"/>
      <c r="DD2090" s="179"/>
      <c r="DE2090" s="179"/>
      <c r="DF2090" s="179"/>
      <c r="DG2090" s="179"/>
      <c r="DH2090" s="179"/>
      <c r="DI2090" s="179"/>
      <c r="DJ2090" s="179"/>
      <c r="DK2090" s="179"/>
      <c r="DL2090" s="179"/>
    </row>
    <row r="2091" spans="1:116" x14ac:dyDescent="0.4">
      <c r="E2091" s="8"/>
      <c r="G2091" s="136"/>
      <c r="H2091" s="12"/>
      <c r="I2091" s="60"/>
      <c r="J2091" s="60"/>
      <c r="K2091" s="15"/>
      <c r="L2091" s="15"/>
      <c r="M2091" s="15"/>
      <c r="N2091" s="15"/>
      <c r="O2091" s="15"/>
      <c r="P2091" s="15"/>
      <c r="R2091" s="15"/>
      <c r="S2091" s="179"/>
      <c r="T2091" s="179"/>
      <c r="U2091" s="179"/>
      <c r="V2091" s="179"/>
      <c r="W2091" s="179"/>
      <c r="X2091" s="179"/>
      <c r="Y2091" s="179"/>
      <c r="Z2091" s="179"/>
      <c r="AA2091" s="179"/>
      <c r="AB2091" s="179"/>
      <c r="AC2091" s="179"/>
      <c r="AD2091" s="179"/>
      <c r="AE2091" s="179"/>
      <c r="AF2091" s="179"/>
      <c r="AG2091" s="179"/>
      <c r="AH2091" s="179"/>
      <c r="AI2091" s="179"/>
      <c r="AJ2091" s="179"/>
      <c r="AK2091" s="179"/>
      <c r="AL2091" s="179"/>
      <c r="AM2091" s="179"/>
      <c r="AN2091" s="179"/>
      <c r="AO2091" s="179"/>
      <c r="AP2091" s="179"/>
      <c r="AQ2091" s="179"/>
      <c r="AR2091" s="179"/>
      <c r="AS2091" s="179"/>
      <c r="AT2091" s="179"/>
      <c r="AU2091" s="179"/>
      <c r="AV2091" s="179"/>
      <c r="AW2091" s="179"/>
      <c r="AX2091" s="179"/>
      <c r="AY2091" s="179"/>
      <c r="AZ2091" s="179"/>
      <c r="BA2091" s="179"/>
      <c r="BB2091" s="179"/>
      <c r="BC2091" s="179"/>
      <c r="BD2091" s="179"/>
      <c r="BE2091" s="179"/>
      <c r="BF2091" s="179"/>
      <c r="BG2091" s="179"/>
      <c r="BH2091" s="179"/>
      <c r="BI2091" s="179"/>
      <c r="BJ2091" s="179"/>
      <c r="BK2091" s="179"/>
      <c r="BL2091" s="179"/>
      <c r="BM2091" s="179"/>
      <c r="BN2091" s="179"/>
      <c r="BO2091" s="179"/>
      <c r="BP2091" s="179"/>
      <c r="BQ2091" s="179"/>
      <c r="BR2091" s="179"/>
      <c r="BS2091" s="179"/>
      <c r="BT2091" s="179"/>
      <c r="BU2091" s="179"/>
      <c r="BV2091" s="179"/>
      <c r="BW2091" s="179"/>
      <c r="BX2091" s="179"/>
      <c r="BY2091" s="179"/>
      <c r="BZ2091" s="179"/>
      <c r="CA2091" s="179"/>
      <c r="CB2091" s="179"/>
      <c r="CC2091" s="179"/>
      <c r="CD2091" s="179"/>
      <c r="CE2091" s="179"/>
      <c r="CF2091" s="179"/>
      <c r="CG2091" s="179"/>
      <c r="CH2091" s="179"/>
      <c r="CI2091" s="179"/>
      <c r="CJ2091" s="179"/>
      <c r="CK2091" s="179"/>
      <c r="CL2091" s="179"/>
      <c r="CN2091" s="60"/>
      <c r="CO2091" s="179"/>
      <c r="CP2091" s="179"/>
      <c r="CQ2091" s="179"/>
      <c r="CR2091" s="179"/>
      <c r="CS2091" s="179"/>
      <c r="CT2091" s="179"/>
      <c r="CU2091" s="179"/>
      <c r="CV2091" s="179"/>
      <c r="CW2091" s="179"/>
      <c r="CX2091" s="179"/>
      <c r="CY2091" s="179"/>
      <c r="CZ2091" s="179"/>
      <c r="DA2091" s="179"/>
      <c r="DB2091" s="179"/>
      <c r="DC2091" s="179"/>
      <c r="DD2091" s="179"/>
      <c r="DE2091" s="179"/>
      <c r="DF2091" s="179"/>
      <c r="DG2091" s="179"/>
      <c r="DH2091" s="179"/>
      <c r="DI2091" s="179"/>
      <c r="DJ2091" s="179"/>
      <c r="DK2091" s="179"/>
      <c r="DL2091" s="179"/>
    </row>
    <row r="2092" spans="1:116" x14ac:dyDescent="0.4">
      <c r="E2092" s="8"/>
      <c r="G2092" s="136"/>
      <c r="H2092" s="12"/>
      <c r="I2092" s="60"/>
      <c r="J2092" s="60"/>
      <c r="K2092" s="15"/>
      <c r="L2092" s="15"/>
      <c r="M2092" s="15"/>
      <c r="N2092" s="15"/>
      <c r="O2092" s="15"/>
      <c r="P2092" s="15"/>
      <c r="R2092" s="15"/>
      <c r="S2092" s="179"/>
      <c r="T2092" s="179"/>
      <c r="U2092" s="179"/>
      <c r="V2092" s="179"/>
      <c r="W2092" s="179"/>
      <c r="X2092" s="179"/>
      <c r="Y2092" s="179"/>
      <c r="Z2092" s="179"/>
      <c r="AA2092" s="179"/>
      <c r="AB2092" s="179"/>
      <c r="AC2092" s="179"/>
      <c r="AD2092" s="179"/>
      <c r="AE2092" s="179"/>
      <c r="AF2092" s="179"/>
      <c r="AG2092" s="179"/>
      <c r="AH2092" s="179"/>
      <c r="AI2092" s="179"/>
      <c r="AJ2092" s="179"/>
      <c r="AK2092" s="179"/>
      <c r="AL2092" s="179"/>
      <c r="AM2092" s="179"/>
      <c r="AN2092" s="179"/>
      <c r="AO2092" s="179"/>
      <c r="AP2092" s="179"/>
      <c r="AQ2092" s="179"/>
      <c r="AR2092" s="179"/>
      <c r="AS2092" s="179"/>
      <c r="AT2092" s="179"/>
      <c r="AU2092" s="179"/>
      <c r="AV2092" s="179"/>
      <c r="AW2092" s="179"/>
      <c r="AX2092" s="179"/>
      <c r="AY2092" s="179"/>
      <c r="AZ2092" s="179"/>
      <c r="BA2092" s="179"/>
      <c r="BB2092" s="179"/>
      <c r="BC2092" s="179"/>
      <c r="BD2092" s="179"/>
      <c r="BE2092" s="179"/>
      <c r="BF2092" s="179"/>
      <c r="BG2092" s="179"/>
      <c r="BH2092" s="179"/>
      <c r="BI2092" s="179"/>
      <c r="BJ2092" s="179"/>
      <c r="BK2092" s="179"/>
      <c r="BL2092" s="179"/>
      <c r="BM2092" s="179"/>
      <c r="BN2092" s="179"/>
      <c r="BO2092" s="179"/>
      <c r="BP2092" s="179"/>
      <c r="BQ2092" s="179"/>
      <c r="BR2092" s="179"/>
      <c r="BS2092" s="179"/>
      <c r="BT2092" s="179"/>
      <c r="BU2092" s="179"/>
      <c r="BV2092" s="179"/>
      <c r="BW2092" s="179"/>
      <c r="BX2092" s="179"/>
      <c r="BY2092" s="179"/>
      <c r="BZ2092" s="179"/>
      <c r="CA2092" s="179"/>
      <c r="CB2092" s="179"/>
      <c r="CC2092" s="179"/>
      <c r="CD2092" s="179"/>
      <c r="CE2092" s="179"/>
      <c r="CF2092" s="179"/>
      <c r="CG2092" s="179"/>
      <c r="CH2092" s="179"/>
      <c r="CI2092" s="179"/>
      <c r="CJ2092" s="179"/>
      <c r="CK2092" s="179"/>
      <c r="CL2092" s="179"/>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3" spans="1:116" x14ac:dyDescent="0.4">
      <c r="E2093" s="8"/>
      <c r="G2093" s="136"/>
      <c r="H2093" s="12"/>
      <c r="I2093" s="60"/>
      <c r="J2093" s="60"/>
      <c r="K2093" s="15"/>
      <c r="L2093" s="15"/>
      <c r="M2093" s="15"/>
      <c r="N2093" s="15"/>
      <c r="O2093" s="15"/>
      <c r="P2093" s="15"/>
      <c r="R2093" s="15"/>
      <c r="S2093" s="179"/>
      <c r="T2093" s="179"/>
      <c r="U2093" s="179"/>
      <c r="V2093" s="179"/>
      <c r="W2093" s="179"/>
      <c r="X2093" s="179"/>
      <c r="Y2093" s="179"/>
      <c r="Z2093" s="179"/>
      <c r="AA2093" s="179"/>
      <c r="AB2093" s="179"/>
      <c r="AC2093" s="179"/>
      <c r="AD2093" s="179"/>
      <c r="AE2093" s="179"/>
      <c r="AF2093" s="179"/>
      <c r="AG2093" s="179"/>
      <c r="AH2093" s="179"/>
      <c r="AI2093" s="179"/>
      <c r="AJ2093" s="179"/>
      <c r="AK2093" s="179"/>
      <c r="AL2093" s="179"/>
      <c r="AM2093" s="179"/>
      <c r="AN2093" s="179"/>
      <c r="AO2093" s="179"/>
      <c r="AP2093" s="179"/>
      <c r="AQ2093" s="179"/>
      <c r="AR2093" s="179"/>
      <c r="AS2093" s="179"/>
      <c r="AT2093" s="179"/>
      <c r="AU2093" s="179"/>
      <c r="AV2093" s="179"/>
      <c r="AW2093" s="179"/>
      <c r="AX2093" s="179"/>
      <c r="AY2093" s="179"/>
      <c r="AZ2093" s="179"/>
      <c r="BA2093" s="179"/>
      <c r="BB2093" s="179"/>
      <c r="BC2093" s="179"/>
      <c r="BD2093" s="179"/>
      <c r="BE2093" s="179"/>
      <c r="BF2093" s="179"/>
      <c r="BG2093" s="179"/>
      <c r="BH2093" s="179"/>
      <c r="BI2093" s="179"/>
      <c r="BJ2093" s="179"/>
      <c r="BK2093" s="179"/>
      <c r="BL2093" s="179"/>
      <c r="BM2093" s="179"/>
      <c r="BN2093" s="179"/>
      <c r="BO2093" s="179"/>
      <c r="BP2093" s="179"/>
      <c r="BQ2093" s="179"/>
      <c r="BR2093" s="179"/>
      <c r="BS2093" s="179"/>
      <c r="BT2093" s="179"/>
      <c r="BU2093" s="179"/>
      <c r="BV2093" s="179"/>
      <c r="BW2093" s="179"/>
      <c r="BX2093" s="179"/>
      <c r="BY2093" s="179"/>
      <c r="BZ2093" s="179"/>
      <c r="CA2093" s="179"/>
      <c r="CB2093" s="179"/>
      <c r="CC2093" s="179"/>
      <c r="CD2093" s="179"/>
      <c r="CE2093" s="179"/>
      <c r="CF2093" s="179"/>
      <c r="CG2093" s="179"/>
      <c r="CH2093" s="179"/>
      <c r="CI2093" s="179"/>
      <c r="CJ2093" s="179"/>
      <c r="CK2093" s="179"/>
      <c r="CL2093" s="179"/>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179"/>
      <c r="T2094" s="179"/>
      <c r="U2094" s="179"/>
      <c r="V2094" s="179"/>
      <c r="W2094" s="179"/>
      <c r="X2094" s="179"/>
      <c r="Y2094" s="179"/>
      <c r="Z2094" s="179"/>
      <c r="AA2094" s="179"/>
      <c r="AB2094" s="179"/>
      <c r="AC2094" s="179"/>
      <c r="AD2094" s="179"/>
      <c r="AE2094" s="179"/>
      <c r="AF2094" s="179"/>
      <c r="AG2094" s="179"/>
      <c r="AH2094" s="179"/>
      <c r="AI2094" s="179"/>
      <c r="AJ2094" s="179"/>
      <c r="AK2094" s="179"/>
      <c r="AL2094" s="179"/>
      <c r="AM2094" s="179"/>
      <c r="AN2094" s="179"/>
      <c r="AO2094" s="179"/>
      <c r="AP2094" s="179"/>
      <c r="AQ2094" s="179"/>
      <c r="AR2094" s="179"/>
      <c r="AS2094" s="179"/>
      <c r="AT2094" s="179"/>
      <c r="AU2094" s="179"/>
      <c r="AV2094" s="179"/>
      <c r="AW2094" s="179"/>
      <c r="AX2094" s="179"/>
      <c r="AY2094" s="179"/>
      <c r="AZ2094" s="179"/>
      <c r="BA2094" s="179"/>
      <c r="BB2094" s="179"/>
      <c r="BC2094" s="179"/>
      <c r="BD2094" s="179"/>
      <c r="BE2094" s="179"/>
      <c r="BF2094" s="179"/>
      <c r="BG2094" s="179"/>
      <c r="BH2094" s="179"/>
      <c r="BI2094" s="179"/>
      <c r="BJ2094" s="179"/>
      <c r="BK2094" s="179"/>
      <c r="BL2094" s="179"/>
      <c r="BM2094" s="179"/>
      <c r="BN2094" s="179"/>
      <c r="BO2094" s="179"/>
      <c r="BP2094" s="179"/>
      <c r="BQ2094" s="179"/>
      <c r="BR2094" s="179"/>
      <c r="BS2094" s="179"/>
      <c r="BT2094" s="179"/>
      <c r="BU2094" s="179"/>
      <c r="BV2094" s="179"/>
      <c r="BW2094" s="179"/>
      <c r="BX2094" s="179"/>
      <c r="BY2094" s="179"/>
      <c r="BZ2094" s="179"/>
      <c r="CA2094" s="179"/>
      <c r="CB2094" s="179"/>
      <c r="CC2094" s="179"/>
      <c r="CD2094" s="179"/>
      <c r="CE2094" s="179"/>
      <c r="CF2094" s="179"/>
      <c r="CG2094" s="179"/>
      <c r="CH2094" s="179"/>
      <c r="CI2094" s="179"/>
      <c r="CJ2094" s="179"/>
      <c r="CK2094" s="179"/>
      <c r="CL2094" s="179"/>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179"/>
      <c r="T2095" s="179"/>
      <c r="U2095" s="179"/>
      <c r="V2095" s="179"/>
      <c r="W2095" s="179"/>
      <c r="X2095" s="179"/>
      <c r="Y2095" s="179"/>
      <c r="Z2095" s="179"/>
      <c r="AA2095" s="179"/>
      <c r="AB2095" s="179"/>
      <c r="AC2095" s="179"/>
      <c r="AD2095" s="179"/>
      <c r="AE2095" s="179"/>
      <c r="AF2095" s="179"/>
      <c r="AG2095" s="179"/>
      <c r="AH2095" s="179"/>
      <c r="AI2095" s="179"/>
      <c r="AJ2095" s="179"/>
      <c r="AK2095" s="179"/>
      <c r="AL2095" s="179"/>
      <c r="AM2095" s="179"/>
      <c r="AN2095" s="179"/>
      <c r="AO2095" s="179"/>
      <c r="AP2095" s="179"/>
      <c r="AQ2095" s="179"/>
      <c r="AR2095" s="179"/>
      <c r="AS2095" s="179"/>
      <c r="AT2095" s="179"/>
      <c r="AU2095" s="179"/>
      <c r="AV2095" s="179"/>
      <c r="AW2095" s="179"/>
      <c r="AX2095" s="179"/>
      <c r="AY2095" s="179"/>
      <c r="AZ2095" s="179"/>
      <c r="BA2095" s="179"/>
      <c r="BB2095" s="179"/>
      <c r="BC2095" s="179"/>
      <c r="BD2095" s="179"/>
      <c r="BE2095" s="179"/>
      <c r="BF2095" s="179"/>
      <c r="BG2095" s="179"/>
      <c r="BH2095" s="179"/>
      <c r="BI2095" s="179"/>
      <c r="BJ2095" s="179"/>
      <c r="BK2095" s="179"/>
      <c r="BL2095" s="179"/>
      <c r="BM2095" s="179"/>
      <c r="BN2095" s="179"/>
      <c r="BO2095" s="179"/>
      <c r="BP2095" s="179"/>
      <c r="BQ2095" s="179"/>
      <c r="BR2095" s="179"/>
      <c r="BS2095" s="179"/>
      <c r="BT2095" s="179"/>
      <c r="BU2095" s="179"/>
      <c r="BV2095" s="179"/>
      <c r="BW2095" s="179"/>
      <c r="BX2095" s="179"/>
      <c r="BY2095" s="179"/>
      <c r="BZ2095" s="179"/>
      <c r="CA2095" s="179"/>
      <c r="CB2095" s="179"/>
      <c r="CC2095" s="179"/>
      <c r="CD2095" s="179"/>
      <c r="CE2095" s="179"/>
      <c r="CF2095" s="179"/>
      <c r="CG2095" s="179"/>
      <c r="CH2095" s="179"/>
      <c r="CI2095" s="179"/>
      <c r="CJ2095" s="179"/>
      <c r="CK2095" s="179"/>
      <c r="CL2095" s="179"/>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179"/>
      <c r="T2096" s="179"/>
      <c r="U2096" s="179"/>
      <c r="V2096" s="179"/>
      <c r="W2096" s="179"/>
      <c r="X2096" s="179"/>
      <c r="Y2096" s="179"/>
      <c r="Z2096" s="179"/>
      <c r="AA2096" s="179"/>
      <c r="AB2096" s="179"/>
      <c r="AC2096" s="179"/>
      <c r="AD2096" s="179"/>
      <c r="AE2096" s="179"/>
      <c r="AF2096" s="179"/>
      <c r="AG2096" s="179"/>
      <c r="AH2096" s="179"/>
      <c r="AI2096" s="179"/>
      <c r="AJ2096" s="179"/>
      <c r="AK2096" s="179"/>
      <c r="AL2096" s="179"/>
      <c r="AM2096" s="179"/>
      <c r="AN2096" s="179"/>
      <c r="AO2096" s="179"/>
      <c r="AP2096" s="179"/>
      <c r="AQ2096" s="179"/>
      <c r="AR2096" s="179"/>
      <c r="AS2096" s="179"/>
      <c r="AT2096" s="179"/>
      <c r="AU2096" s="179"/>
      <c r="AV2096" s="179"/>
      <c r="AW2096" s="179"/>
      <c r="AX2096" s="179"/>
      <c r="AY2096" s="179"/>
      <c r="AZ2096" s="179"/>
      <c r="BA2096" s="179"/>
      <c r="BB2096" s="179"/>
      <c r="BC2096" s="179"/>
      <c r="BD2096" s="179"/>
      <c r="BE2096" s="179"/>
      <c r="BF2096" s="179"/>
      <c r="BG2096" s="179"/>
      <c r="BH2096" s="179"/>
      <c r="BI2096" s="179"/>
      <c r="BJ2096" s="179"/>
      <c r="BK2096" s="179"/>
      <c r="BL2096" s="179"/>
      <c r="BM2096" s="179"/>
      <c r="BN2096" s="179"/>
      <c r="BO2096" s="179"/>
      <c r="BP2096" s="179"/>
      <c r="BQ2096" s="179"/>
      <c r="BR2096" s="179"/>
      <c r="BS2096" s="179"/>
      <c r="BT2096" s="179"/>
      <c r="BU2096" s="179"/>
      <c r="BV2096" s="179"/>
      <c r="BW2096" s="179"/>
      <c r="BX2096" s="179"/>
      <c r="BY2096" s="179"/>
      <c r="BZ2096" s="179"/>
      <c r="CA2096" s="179"/>
      <c r="CB2096" s="179"/>
      <c r="CC2096" s="179"/>
      <c r="CD2096" s="179"/>
      <c r="CE2096" s="179"/>
      <c r="CF2096" s="179"/>
      <c r="CG2096" s="179"/>
      <c r="CH2096" s="179"/>
      <c r="CI2096" s="179"/>
      <c r="CJ2096" s="179"/>
      <c r="CK2096" s="179"/>
      <c r="CL2096" s="179"/>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179"/>
      <c r="T2097" s="179"/>
      <c r="U2097" s="179"/>
      <c r="V2097" s="179"/>
      <c r="W2097" s="179"/>
      <c r="X2097" s="179"/>
      <c r="Y2097" s="179"/>
      <c r="Z2097" s="179"/>
      <c r="AA2097" s="179"/>
      <c r="AB2097" s="179"/>
      <c r="AC2097" s="179"/>
      <c r="AD2097" s="179"/>
      <c r="AE2097" s="179"/>
      <c r="AF2097" s="179"/>
      <c r="AG2097" s="179"/>
      <c r="AH2097" s="179"/>
      <c r="AI2097" s="179"/>
      <c r="AJ2097" s="179"/>
      <c r="AK2097" s="179"/>
      <c r="AL2097" s="179"/>
      <c r="AM2097" s="179"/>
      <c r="AN2097" s="179"/>
      <c r="AO2097" s="179"/>
      <c r="AP2097" s="179"/>
      <c r="AQ2097" s="179"/>
      <c r="AR2097" s="179"/>
      <c r="AS2097" s="179"/>
      <c r="AT2097" s="179"/>
      <c r="AU2097" s="179"/>
      <c r="AV2097" s="179"/>
      <c r="AW2097" s="179"/>
      <c r="AX2097" s="179"/>
      <c r="AY2097" s="179"/>
      <c r="AZ2097" s="179"/>
      <c r="BA2097" s="179"/>
      <c r="BB2097" s="179"/>
      <c r="BC2097" s="179"/>
      <c r="BD2097" s="179"/>
      <c r="BE2097" s="179"/>
      <c r="BF2097" s="179"/>
      <c r="BG2097" s="179"/>
      <c r="BH2097" s="179"/>
      <c r="BI2097" s="179"/>
      <c r="BJ2097" s="179"/>
      <c r="BK2097" s="179"/>
      <c r="BL2097" s="179"/>
      <c r="BM2097" s="179"/>
      <c r="BN2097" s="179"/>
      <c r="BO2097" s="179"/>
      <c r="BP2097" s="179"/>
      <c r="BQ2097" s="179"/>
      <c r="BR2097" s="179"/>
      <c r="BS2097" s="179"/>
      <c r="BT2097" s="179"/>
      <c r="BU2097" s="179"/>
      <c r="BV2097" s="179"/>
      <c r="BW2097" s="179"/>
      <c r="BX2097" s="179"/>
      <c r="BY2097" s="179"/>
      <c r="BZ2097" s="179"/>
      <c r="CA2097" s="179"/>
      <c r="CB2097" s="179"/>
      <c r="CC2097" s="179"/>
      <c r="CD2097" s="179"/>
      <c r="CE2097" s="179"/>
      <c r="CF2097" s="179"/>
      <c r="CG2097" s="179"/>
      <c r="CH2097" s="179"/>
      <c r="CI2097" s="179"/>
      <c r="CJ2097" s="179"/>
      <c r="CK2097" s="179"/>
      <c r="CL2097" s="179"/>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CO2098" s="8"/>
      <c r="CP2098" s="8"/>
      <c r="CQ2098" s="8"/>
      <c r="CR2098" s="8"/>
      <c r="CS2098" s="8"/>
      <c r="CT2098" s="8"/>
      <c r="CU2098" s="8"/>
      <c r="CV2098" s="8"/>
      <c r="CW2098" s="8"/>
      <c r="CX2098" s="8"/>
      <c r="CY2098" s="8"/>
      <c r="CZ2098" s="8"/>
      <c r="DA2098" s="8"/>
      <c r="DB2098" s="8"/>
      <c r="DC2098" s="8"/>
      <c r="DD2098" s="8"/>
      <c r="DE2098" s="8"/>
      <c r="DF2098" s="8"/>
      <c r="DG2098" s="8"/>
      <c r="DH2098" s="8"/>
      <c r="DI2098" s="8"/>
      <c r="DJ2098" s="8"/>
      <c r="DK2098" s="8"/>
      <c r="DL2098" s="8"/>
    </row>
    <row r="2099" spans="1:116" x14ac:dyDescent="0.4">
      <c r="CO2099" s="8"/>
      <c r="CP2099" s="8"/>
      <c r="CQ2099" s="8"/>
      <c r="CR2099" s="8"/>
      <c r="CS2099" s="8"/>
      <c r="CT2099" s="8"/>
      <c r="CU2099" s="8"/>
      <c r="CV2099" s="8"/>
      <c r="CW2099" s="8"/>
      <c r="CX2099" s="8"/>
      <c r="CY2099" s="8"/>
      <c r="CZ2099" s="8"/>
      <c r="DA2099" s="8"/>
      <c r="DB2099" s="8"/>
      <c r="DC2099" s="8"/>
      <c r="DD2099" s="8"/>
      <c r="DE2099" s="8"/>
      <c r="DF2099" s="8"/>
      <c r="DG2099" s="8"/>
      <c r="DH2099" s="8"/>
      <c r="DI2099" s="8"/>
      <c r="DJ2099" s="8"/>
      <c r="DK2099" s="8"/>
      <c r="DL2099" s="8"/>
    </row>
    <row r="2100" spans="1:116" x14ac:dyDescent="0.4">
      <c r="CO2100" s="8"/>
      <c r="CP2100" s="8"/>
      <c r="CQ2100" s="8"/>
      <c r="CR2100" s="8"/>
      <c r="CS2100" s="8"/>
      <c r="CT2100" s="8"/>
      <c r="CU2100" s="8"/>
      <c r="CV2100" s="8"/>
      <c r="CW2100" s="8"/>
      <c r="CX2100" s="8"/>
      <c r="CY2100" s="8"/>
      <c r="CZ2100" s="8"/>
      <c r="DA2100" s="8"/>
      <c r="DB2100" s="8"/>
      <c r="DC2100" s="8"/>
      <c r="DD2100" s="8"/>
      <c r="DE2100" s="8"/>
      <c r="DF2100" s="8"/>
      <c r="DG2100" s="8"/>
      <c r="DH2100" s="8"/>
      <c r="DI2100" s="8"/>
      <c r="DJ2100" s="8"/>
      <c r="DK2100" s="8"/>
      <c r="DL2100" s="8"/>
    </row>
    <row r="2101" spans="1:116" x14ac:dyDescent="0.4">
      <c r="CO2101" s="8"/>
      <c r="CP2101" s="8"/>
      <c r="CQ2101" s="8"/>
      <c r="CR2101" s="8"/>
      <c r="CS2101" s="8"/>
      <c r="CT2101" s="8"/>
      <c r="CU2101" s="8"/>
      <c r="CV2101" s="8"/>
      <c r="CW2101" s="8"/>
      <c r="CX2101" s="8"/>
      <c r="CY2101" s="8"/>
      <c r="CZ2101" s="8"/>
      <c r="DA2101" s="8"/>
      <c r="DB2101" s="8"/>
      <c r="DC2101" s="8"/>
      <c r="DD2101" s="8"/>
      <c r="DE2101" s="8"/>
      <c r="DF2101" s="8"/>
      <c r="DG2101" s="8"/>
      <c r="DH2101" s="8"/>
      <c r="DI2101" s="8"/>
      <c r="DJ2101" s="8"/>
      <c r="DK2101" s="8"/>
      <c r="DL2101" s="8"/>
    </row>
    <row r="2102" spans="1:116" x14ac:dyDescent="0.4">
      <c r="CO2102" s="8"/>
      <c r="CP2102" s="8"/>
      <c r="CQ2102" s="8"/>
      <c r="CR2102" s="8"/>
      <c r="CS2102" s="8"/>
      <c r="CT2102" s="8"/>
      <c r="CU2102" s="8"/>
      <c r="CV2102" s="8"/>
      <c r="CW2102" s="8"/>
      <c r="CX2102" s="8"/>
      <c r="CY2102" s="8"/>
      <c r="CZ2102" s="8"/>
      <c r="DA2102" s="8"/>
      <c r="DB2102" s="8"/>
      <c r="DC2102" s="8"/>
      <c r="DD2102" s="8"/>
      <c r="DE2102" s="8"/>
      <c r="DF2102" s="8"/>
      <c r="DG2102" s="8"/>
      <c r="DH2102" s="8"/>
      <c r="DI2102" s="8"/>
      <c r="DJ2102" s="8"/>
      <c r="DK2102" s="8"/>
      <c r="DL2102" s="8"/>
    </row>
    <row r="2103" spans="1:116" x14ac:dyDescent="0.4">
      <c r="A2103" s="206" t="s">
        <v>480</v>
      </c>
      <c r="B2103" s="27" t="s">
        <v>480</v>
      </c>
      <c r="C2103" s="27"/>
      <c r="D2103" s="27"/>
      <c r="E2103" s="27" t="s">
        <v>480</v>
      </c>
      <c r="F2103" s="27" t="s">
        <v>480</v>
      </c>
      <c r="G2103" s="206" t="s">
        <v>480</v>
      </c>
      <c r="H2103" s="206" t="s">
        <v>480</v>
      </c>
      <c r="I2103" s="207" t="s">
        <v>480</v>
      </c>
      <c r="J2103" s="207"/>
      <c r="K2103" s="206" t="s">
        <v>480</v>
      </c>
      <c r="L2103" s="206" t="s">
        <v>480</v>
      </c>
      <c r="M2103" s="206" t="s">
        <v>480</v>
      </c>
      <c r="N2103" s="206" t="s">
        <v>480</v>
      </c>
      <c r="O2103" s="206" t="s">
        <v>480</v>
      </c>
      <c r="P2103" s="206" t="s">
        <v>480</v>
      </c>
      <c r="R2103" s="206" t="s">
        <v>480</v>
      </c>
      <c r="S2103" s="206" t="s">
        <v>480</v>
      </c>
      <c r="T2103" s="206" t="s">
        <v>480</v>
      </c>
      <c r="U2103" s="206" t="s">
        <v>480</v>
      </c>
      <c r="V2103" s="206" t="s">
        <v>480</v>
      </c>
      <c r="W2103" s="206" t="s">
        <v>480</v>
      </c>
      <c r="X2103" s="206" t="s">
        <v>480</v>
      </c>
      <c r="Y2103" s="206" t="s">
        <v>480</v>
      </c>
      <c r="Z2103" s="206" t="s">
        <v>480</v>
      </c>
      <c r="AA2103" s="206" t="s">
        <v>480</v>
      </c>
      <c r="AB2103" s="206" t="s">
        <v>480</v>
      </c>
      <c r="AC2103" s="206" t="s">
        <v>480</v>
      </c>
      <c r="AD2103" s="206" t="s">
        <v>480</v>
      </c>
      <c r="AE2103" s="206" t="s">
        <v>480</v>
      </c>
      <c r="AF2103" s="206" t="s">
        <v>480</v>
      </c>
      <c r="AG2103" s="206" t="s">
        <v>480</v>
      </c>
      <c r="AH2103" s="206" t="s">
        <v>480</v>
      </c>
      <c r="AI2103" s="206" t="s">
        <v>480</v>
      </c>
      <c r="AJ2103" s="206" t="s">
        <v>480</v>
      </c>
      <c r="AK2103" s="206" t="s">
        <v>480</v>
      </c>
      <c r="AL2103" s="206" t="s">
        <v>480</v>
      </c>
      <c r="AM2103" s="206" t="s">
        <v>480</v>
      </c>
      <c r="AN2103" s="206" t="s">
        <v>480</v>
      </c>
      <c r="AO2103" s="206" t="s">
        <v>480</v>
      </c>
      <c r="AP2103" s="206" t="s">
        <v>480</v>
      </c>
      <c r="AQ2103" s="206" t="s">
        <v>480</v>
      </c>
      <c r="AR2103" s="206" t="s">
        <v>480</v>
      </c>
      <c r="AS2103" s="206" t="s">
        <v>480</v>
      </c>
      <c r="AT2103" s="206" t="s">
        <v>480</v>
      </c>
      <c r="AU2103" s="206" t="s">
        <v>480</v>
      </c>
      <c r="AV2103" s="206" t="s">
        <v>480</v>
      </c>
      <c r="AW2103" s="206" t="s">
        <v>480</v>
      </c>
      <c r="AX2103" s="206" t="s">
        <v>480</v>
      </c>
      <c r="AY2103" s="206" t="s">
        <v>480</v>
      </c>
      <c r="AZ2103" s="206" t="s">
        <v>480</v>
      </c>
      <c r="BA2103" s="206" t="s">
        <v>480</v>
      </c>
      <c r="BB2103" s="206" t="s">
        <v>480</v>
      </c>
      <c r="BC2103" s="206" t="s">
        <v>480</v>
      </c>
      <c r="BD2103" s="206" t="s">
        <v>480</v>
      </c>
      <c r="BE2103" s="206" t="s">
        <v>480</v>
      </c>
      <c r="BF2103" s="206" t="s">
        <v>480</v>
      </c>
      <c r="BG2103" s="206" t="s">
        <v>480</v>
      </c>
      <c r="BH2103" s="206" t="s">
        <v>480</v>
      </c>
      <c r="BI2103" s="206" t="s">
        <v>480</v>
      </c>
      <c r="BJ2103" s="206" t="s">
        <v>480</v>
      </c>
      <c r="BK2103" s="206" t="s">
        <v>480</v>
      </c>
      <c r="BL2103" s="206" t="s">
        <v>480</v>
      </c>
      <c r="BM2103" s="206" t="s">
        <v>480</v>
      </c>
      <c r="BN2103" s="206" t="s">
        <v>480</v>
      </c>
      <c r="BO2103" s="206" t="s">
        <v>480</v>
      </c>
      <c r="BP2103" s="206" t="s">
        <v>480</v>
      </c>
      <c r="BQ2103" s="206" t="s">
        <v>480</v>
      </c>
      <c r="BR2103" s="206" t="s">
        <v>480</v>
      </c>
      <c r="BS2103" s="206" t="s">
        <v>480</v>
      </c>
      <c r="BT2103" s="206" t="s">
        <v>480</v>
      </c>
      <c r="BU2103" s="206" t="s">
        <v>480</v>
      </c>
      <c r="BV2103" s="206" t="s">
        <v>480</v>
      </c>
      <c r="BW2103" s="206" t="s">
        <v>480</v>
      </c>
      <c r="BX2103" s="206" t="s">
        <v>480</v>
      </c>
      <c r="BY2103" s="206" t="s">
        <v>480</v>
      </c>
      <c r="BZ2103" s="206" t="s">
        <v>480</v>
      </c>
      <c r="CA2103" s="206" t="s">
        <v>480</v>
      </c>
      <c r="CB2103" s="206" t="s">
        <v>480</v>
      </c>
      <c r="CC2103" s="206" t="s">
        <v>480</v>
      </c>
      <c r="CD2103" s="206" t="s">
        <v>480</v>
      </c>
      <c r="CE2103" s="206" t="s">
        <v>480</v>
      </c>
      <c r="CF2103" s="206" t="s">
        <v>480</v>
      </c>
      <c r="CG2103" s="206" t="s">
        <v>480</v>
      </c>
      <c r="CH2103" s="206" t="s">
        <v>480</v>
      </c>
      <c r="CI2103" s="206" t="s">
        <v>480</v>
      </c>
      <c r="CJ2103" s="206" t="s">
        <v>480</v>
      </c>
      <c r="CK2103" s="206" t="s">
        <v>480</v>
      </c>
      <c r="CL2103" s="206" t="s">
        <v>480</v>
      </c>
      <c r="CN2103" s="207" t="s">
        <v>480</v>
      </c>
      <c r="CO2103" s="206" t="s">
        <v>480</v>
      </c>
      <c r="CP2103" s="206" t="s">
        <v>480</v>
      </c>
      <c r="CQ2103" s="206" t="s">
        <v>480</v>
      </c>
      <c r="CR2103" s="206" t="s">
        <v>480</v>
      </c>
      <c r="CS2103" s="206" t="s">
        <v>480</v>
      </c>
      <c r="CT2103" s="206" t="s">
        <v>480</v>
      </c>
      <c r="CU2103" s="206" t="s">
        <v>480</v>
      </c>
      <c r="CV2103" s="206" t="s">
        <v>480</v>
      </c>
      <c r="CW2103" s="206" t="s">
        <v>480</v>
      </c>
      <c r="CX2103" s="206" t="s">
        <v>480</v>
      </c>
      <c r="CY2103" s="206" t="s">
        <v>480</v>
      </c>
      <c r="CZ2103" s="206" t="s">
        <v>480</v>
      </c>
      <c r="DA2103" s="206" t="s">
        <v>480</v>
      </c>
      <c r="DB2103" s="206" t="s">
        <v>480</v>
      </c>
      <c r="DC2103" s="206" t="s">
        <v>480</v>
      </c>
      <c r="DD2103" s="206" t="s">
        <v>480</v>
      </c>
      <c r="DE2103" s="206" t="s">
        <v>480</v>
      </c>
      <c r="DF2103" s="206" t="s">
        <v>480</v>
      </c>
      <c r="DG2103" s="206" t="s">
        <v>480</v>
      </c>
      <c r="DH2103" s="206" t="s">
        <v>480</v>
      </c>
      <c r="DI2103" s="206" t="s">
        <v>480</v>
      </c>
      <c r="DJ2103" s="206" t="s">
        <v>480</v>
      </c>
      <c r="DK2103" s="206" t="s">
        <v>480</v>
      </c>
      <c r="DL2103" s="206" t="s">
        <v>480</v>
      </c>
    </row>
    <row r="2104" spans="1:116" x14ac:dyDescent="0.4">
      <c r="CO2104" s="8"/>
      <c r="CP2104" s="8"/>
      <c r="CQ2104" s="8"/>
      <c r="CR2104" s="8"/>
      <c r="CS2104" s="8"/>
      <c r="CT2104" s="8"/>
      <c r="CU2104" s="8"/>
      <c r="CV2104" s="8"/>
      <c r="CW2104" s="8"/>
      <c r="CX2104" s="8"/>
      <c r="CY2104" s="8"/>
      <c r="CZ2104" s="8"/>
      <c r="DA2104" s="8"/>
      <c r="DB2104" s="8"/>
      <c r="DC2104" s="8"/>
      <c r="DD2104" s="8"/>
      <c r="DE2104" s="8"/>
      <c r="DF2104" s="8"/>
      <c r="DG2104" s="8"/>
      <c r="DH2104" s="8"/>
      <c r="DI2104" s="8"/>
      <c r="DJ2104" s="8"/>
      <c r="DK2104" s="8"/>
      <c r="DL2104" s="8"/>
    </row>
    <row r="2105" spans="1:116" x14ac:dyDescent="0.4">
      <c r="A2105" s="174"/>
      <c r="E2105" s="8"/>
      <c r="G2105" s="175" t="s">
        <v>490</v>
      </c>
      <c r="H2105" s="174"/>
      <c r="I2105" s="176"/>
      <c r="J2105" s="176"/>
      <c r="K2105" s="197"/>
      <c r="L2105" s="197"/>
      <c r="M2105" s="197"/>
      <c r="N2105" s="197"/>
      <c r="O2105" s="197"/>
      <c r="P2105" s="197"/>
      <c r="R2105" s="198"/>
      <c r="S2105" s="174"/>
      <c r="T2105" s="174"/>
      <c r="U2105" s="174"/>
      <c r="V2105" s="174"/>
      <c r="W2105" s="174"/>
      <c r="X2105" s="174"/>
      <c r="Y2105" s="174"/>
      <c r="Z2105" s="174"/>
      <c r="AA2105" s="174"/>
      <c r="AB2105" s="174"/>
      <c r="AC2105" s="174"/>
      <c r="AD2105" s="174"/>
      <c r="AE2105" s="174"/>
      <c r="AF2105" s="174"/>
      <c r="AG2105" s="174"/>
      <c r="AH2105" s="174"/>
      <c r="AI2105" s="174"/>
      <c r="AJ2105" s="174"/>
      <c r="AK2105" s="174"/>
      <c r="AL2105" s="174"/>
      <c r="AM2105" s="174"/>
      <c r="AN2105" s="174"/>
      <c r="AO2105" s="174"/>
      <c r="AP2105" s="174"/>
      <c r="AQ2105" s="174"/>
      <c r="AR2105" s="174"/>
      <c r="AS2105" s="174"/>
      <c r="AT2105" s="174"/>
      <c r="AU2105" s="174"/>
      <c r="AV2105" s="174"/>
      <c r="AW2105" s="174"/>
      <c r="AX2105" s="174"/>
      <c r="AY2105" s="174"/>
      <c r="AZ2105" s="174"/>
      <c r="BA2105" s="174"/>
      <c r="BB2105" s="174"/>
      <c r="BC2105" s="174"/>
      <c r="BD2105" s="174"/>
      <c r="BE2105" s="174"/>
      <c r="BF2105" s="174"/>
      <c r="BG2105" s="174"/>
      <c r="BH2105" s="174"/>
      <c r="BI2105" s="174"/>
      <c r="BJ2105" s="174"/>
      <c r="BK2105" s="174"/>
      <c r="BL2105" s="174"/>
      <c r="BM2105" s="174"/>
      <c r="BN2105" s="174"/>
      <c r="BO2105" s="174"/>
      <c r="BP2105" s="174"/>
      <c r="BQ2105" s="174"/>
      <c r="BR2105" s="174"/>
      <c r="BS2105" s="174"/>
      <c r="BT2105" s="174"/>
      <c r="BU2105" s="174"/>
      <c r="BV2105" s="174"/>
      <c r="BW2105" s="174"/>
      <c r="BX2105" s="174"/>
      <c r="BY2105" s="174"/>
      <c r="BZ2105" s="174"/>
      <c r="CA2105" s="174"/>
      <c r="CB2105" s="174"/>
      <c r="CC2105" s="174"/>
      <c r="CD2105" s="174"/>
      <c r="CE2105" s="174"/>
      <c r="CF2105" s="174"/>
      <c r="CG2105" s="174"/>
      <c r="CH2105" s="174"/>
      <c r="CI2105" s="174"/>
      <c r="CJ2105" s="174"/>
      <c r="CK2105" s="174"/>
      <c r="CL2105" s="174"/>
      <c r="CN2105" s="176"/>
      <c r="CO2105" s="174"/>
      <c r="CP2105" s="174"/>
      <c r="CQ2105" s="174"/>
      <c r="CR2105" s="174"/>
      <c r="CS2105" s="174"/>
      <c r="CT2105" s="174"/>
      <c r="CU2105" s="174"/>
      <c r="CV2105" s="174"/>
      <c r="CW2105" s="174"/>
      <c r="CX2105" s="174"/>
      <c r="CY2105" s="174"/>
      <c r="CZ2105" s="174"/>
      <c r="DA2105" s="174"/>
      <c r="DB2105" s="174"/>
      <c r="DC2105" s="174"/>
      <c r="DD2105" s="174"/>
      <c r="DE2105" s="174"/>
      <c r="DF2105" s="174"/>
      <c r="DG2105" s="174"/>
      <c r="DH2105" s="174"/>
      <c r="DI2105" s="174"/>
      <c r="DJ2105" s="174"/>
      <c r="DK2105" s="174"/>
      <c r="DL2105" s="174"/>
    </row>
    <row r="2106" spans="1:116" x14ac:dyDescent="0.4">
      <c r="A2106" s="174"/>
      <c r="E2106" s="8"/>
      <c r="G2106" s="175" t="s">
        <v>492</v>
      </c>
      <c r="H2106" s="174"/>
      <c r="I2106" s="176"/>
      <c r="J2106" s="176"/>
      <c r="K2106" s="197"/>
      <c r="L2106" s="197"/>
      <c r="M2106" s="197"/>
      <c r="N2106" s="197"/>
      <c r="O2106" s="197"/>
      <c r="P2106" s="197"/>
      <c r="R2106" s="198"/>
      <c r="S2106" s="174"/>
      <c r="T2106" s="174"/>
      <c r="U2106" s="174"/>
      <c r="V2106" s="174"/>
      <c r="W2106" s="174"/>
      <c r="X2106" s="174"/>
      <c r="Y2106" s="174"/>
      <c r="Z2106" s="174"/>
      <c r="AA2106" s="174"/>
      <c r="AB2106" s="174"/>
      <c r="AC2106" s="174"/>
      <c r="AD2106" s="174"/>
      <c r="AE2106" s="174"/>
      <c r="AF2106" s="174"/>
      <c r="AG2106" s="174"/>
      <c r="AH2106" s="174"/>
      <c r="AI2106" s="174"/>
      <c r="AJ2106" s="174"/>
      <c r="AK2106" s="174"/>
      <c r="AL2106" s="174"/>
      <c r="AM2106" s="174"/>
      <c r="AN2106" s="174"/>
      <c r="AO2106" s="174"/>
      <c r="AP2106" s="174"/>
      <c r="AQ2106" s="174"/>
      <c r="AR2106" s="174"/>
      <c r="AS2106" s="174"/>
      <c r="AT2106" s="174"/>
      <c r="AU2106" s="174"/>
      <c r="AV2106" s="174"/>
      <c r="AW2106" s="174"/>
      <c r="AX2106" s="174"/>
      <c r="AY2106" s="174"/>
      <c r="AZ2106" s="174"/>
      <c r="BA2106" s="174"/>
      <c r="BB2106" s="174"/>
      <c r="BC2106" s="174"/>
      <c r="BD2106" s="174"/>
      <c r="BE2106" s="174"/>
      <c r="BF2106" s="174"/>
      <c r="BG2106" s="174"/>
      <c r="BH2106" s="174"/>
      <c r="BI2106" s="174"/>
      <c r="BJ2106" s="174"/>
      <c r="BK2106" s="174"/>
      <c r="BL2106" s="174"/>
      <c r="BM2106" s="174"/>
      <c r="BN2106" s="174"/>
      <c r="BO2106" s="174"/>
      <c r="BP2106" s="174"/>
      <c r="BQ2106" s="174"/>
      <c r="BR2106" s="174"/>
      <c r="BS2106" s="174"/>
      <c r="BT2106" s="174"/>
      <c r="BU2106" s="174"/>
      <c r="BV2106" s="174"/>
      <c r="BW2106" s="174"/>
      <c r="BX2106" s="174"/>
      <c r="BY2106" s="174"/>
      <c r="BZ2106" s="174"/>
      <c r="CA2106" s="174"/>
      <c r="CB2106" s="174"/>
      <c r="CC2106" s="174"/>
      <c r="CD2106" s="174"/>
      <c r="CE2106" s="174"/>
      <c r="CF2106" s="174"/>
      <c r="CG2106" s="174"/>
      <c r="CH2106" s="174"/>
      <c r="CI2106" s="174"/>
      <c r="CJ2106" s="174"/>
      <c r="CK2106" s="174"/>
      <c r="CL2106" s="174"/>
      <c r="CN2106" s="176"/>
      <c r="CO2106" s="174"/>
      <c r="CP2106" s="174"/>
      <c r="CQ2106" s="174"/>
      <c r="CR2106" s="174"/>
      <c r="CS2106" s="174"/>
      <c r="CT2106" s="174"/>
      <c r="CU2106" s="174"/>
      <c r="CV2106" s="174"/>
      <c r="CW2106" s="174"/>
      <c r="CX2106" s="174"/>
      <c r="CY2106" s="174"/>
      <c r="CZ2106" s="174"/>
      <c r="DA2106" s="174"/>
      <c r="DB2106" s="174"/>
      <c r="DC2106" s="174"/>
      <c r="DD2106" s="174"/>
      <c r="DE2106" s="174"/>
      <c r="DF2106" s="174"/>
      <c r="DG2106" s="174"/>
      <c r="DH2106" s="174"/>
      <c r="DI2106" s="174"/>
      <c r="DJ2106" s="174"/>
      <c r="DK2106" s="174"/>
      <c r="DL2106" s="174"/>
    </row>
    <row r="2107" spans="1:116" x14ac:dyDescent="0.4">
      <c r="A2107" s="174"/>
      <c r="E2107" s="8"/>
      <c r="G2107" s="175" t="s">
        <v>461</v>
      </c>
      <c r="H2107" s="174"/>
      <c r="I2107" s="176"/>
      <c r="J2107" s="176"/>
      <c r="K2107" s="197"/>
      <c r="L2107" s="197"/>
      <c r="M2107" s="197"/>
      <c r="N2107" s="197"/>
      <c r="O2107" s="197"/>
      <c r="P2107" s="197"/>
      <c r="R2107" s="198"/>
      <c r="S2107" s="199" t="str">
        <f t="shared" ref="S2107:AX2107" si="3546">S$20</f>
        <v>S$16</v>
      </c>
      <c r="T2107" s="199" t="str">
        <f t="shared" si="3546"/>
        <v>T$16</v>
      </c>
      <c r="U2107" s="199" t="str">
        <f t="shared" si="3546"/>
        <v>U$16</v>
      </c>
      <c r="V2107" s="199" t="str">
        <f t="shared" si="3546"/>
        <v>V$16</v>
      </c>
      <c r="W2107" s="199" t="str">
        <f t="shared" si="3546"/>
        <v>W$16</v>
      </c>
      <c r="X2107" s="199" t="str">
        <f t="shared" si="3546"/>
        <v>X$16</v>
      </c>
      <c r="Y2107" s="199" t="str">
        <f t="shared" si="3546"/>
        <v>Y$16</v>
      </c>
      <c r="Z2107" s="199" t="str">
        <f t="shared" si="3546"/>
        <v>Z$16</v>
      </c>
      <c r="AA2107" s="199" t="str">
        <f t="shared" si="3546"/>
        <v>AA$16</v>
      </c>
      <c r="AB2107" s="199" t="str">
        <f t="shared" si="3546"/>
        <v>AB$16</v>
      </c>
      <c r="AC2107" s="199" t="str">
        <f t="shared" si="3546"/>
        <v>AC$16</v>
      </c>
      <c r="AD2107" s="199" t="str">
        <f t="shared" si="3546"/>
        <v>AD$16</v>
      </c>
      <c r="AE2107" s="199" t="str">
        <f t="shared" si="3546"/>
        <v>AE$16</v>
      </c>
      <c r="AF2107" s="199" t="str">
        <f t="shared" si="3546"/>
        <v>AF$16</v>
      </c>
      <c r="AG2107" s="199" t="str">
        <f t="shared" si="3546"/>
        <v>AG$16</v>
      </c>
      <c r="AH2107" s="199" t="str">
        <f t="shared" si="3546"/>
        <v>AH$16</v>
      </c>
      <c r="AI2107" s="199" t="str">
        <f t="shared" si="3546"/>
        <v>AI$16</v>
      </c>
      <c r="AJ2107" s="199" t="str">
        <f t="shared" si="3546"/>
        <v>AJ$16</v>
      </c>
      <c r="AK2107" s="199" t="str">
        <f t="shared" si="3546"/>
        <v>AK$16</v>
      </c>
      <c r="AL2107" s="199" t="str">
        <f t="shared" si="3546"/>
        <v>AL$16</v>
      </c>
      <c r="AM2107" s="199" t="str">
        <f t="shared" si="3546"/>
        <v>AM$16</v>
      </c>
      <c r="AN2107" s="199" t="str">
        <f t="shared" si="3546"/>
        <v>AN$16</v>
      </c>
      <c r="AO2107" s="199" t="str">
        <f t="shared" si="3546"/>
        <v>AO$16</v>
      </c>
      <c r="AP2107" s="199" t="str">
        <f t="shared" si="3546"/>
        <v>AP$16</v>
      </c>
      <c r="AQ2107" s="199" t="str">
        <f t="shared" si="3546"/>
        <v>AQ$16</v>
      </c>
      <c r="AR2107" s="199" t="str">
        <f t="shared" si="3546"/>
        <v>AR$16</v>
      </c>
      <c r="AS2107" s="199" t="str">
        <f t="shared" si="3546"/>
        <v>AS$16</v>
      </c>
      <c r="AT2107" s="199" t="str">
        <f t="shared" si="3546"/>
        <v>AT$16</v>
      </c>
      <c r="AU2107" s="199" t="str">
        <f t="shared" si="3546"/>
        <v>AU$16</v>
      </c>
      <c r="AV2107" s="199" t="str">
        <f t="shared" si="3546"/>
        <v>AV$16</v>
      </c>
      <c r="AW2107" s="199" t="str">
        <f t="shared" si="3546"/>
        <v>AW$16</v>
      </c>
      <c r="AX2107" s="199" t="str">
        <f t="shared" si="3546"/>
        <v>AX$16</v>
      </c>
      <c r="AY2107" s="199" t="str">
        <f t="shared" ref="AY2107:CD2107" si="3547">AY$20</f>
        <v>AY$16</v>
      </c>
      <c r="AZ2107" s="199" t="str">
        <f t="shared" si="3547"/>
        <v>AZ$16</v>
      </c>
      <c r="BA2107" s="199" t="str">
        <f t="shared" si="3547"/>
        <v>BA$16</v>
      </c>
      <c r="BB2107" s="199" t="str">
        <f t="shared" si="3547"/>
        <v>BB$16</v>
      </c>
      <c r="BC2107" s="199" t="str">
        <f t="shared" si="3547"/>
        <v>BC$16</v>
      </c>
      <c r="BD2107" s="199" t="str">
        <f t="shared" si="3547"/>
        <v>BD$16</v>
      </c>
      <c r="BE2107" s="199" t="str">
        <f t="shared" si="3547"/>
        <v>BE$16</v>
      </c>
      <c r="BF2107" s="199" t="str">
        <f t="shared" si="3547"/>
        <v>BF$16</v>
      </c>
      <c r="BG2107" s="199" t="str">
        <f t="shared" si="3547"/>
        <v>BG$16</v>
      </c>
      <c r="BH2107" s="199" t="str">
        <f t="shared" si="3547"/>
        <v>BH$16</v>
      </c>
      <c r="BI2107" s="199" t="str">
        <f t="shared" si="3547"/>
        <v>BI$16</v>
      </c>
      <c r="BJ2107" s="199" t="str">
        <f t="shared" si="3547"/>
        <v>BJ$16</v>
      </c>
      <c r="BK2107" s="199" t="str">
        <f t="shared" si="3547"/>
        <v>BK$16</v>
      </c>
      <c r="BL2107" s="199" t="str">
        <f t="shared" si="3547"/>
        <v>BL$16</v>
      </c>
      <c r="BM2107" s="199" t="str">
        <f t="shared" si="3547"/>
        <v>BM$16</v>
      </c>
      <c r="BN2107" s="199" t="str">
        <f t="shared" si="3547"/>
        <v>BN$16</v>
      </c>
      <c r="BO2107" s="199" t="str">
        <f t="shared" si="3547"/>
        <v>BO$16</v>
      </c>
      <c r="BP2107" s="199" t="str">
        <f t="shared" si="3547"/>
        <v>BP$16</v>
      </c>
      <c r="BQ2107" s="199" t="str">
        <f t="shared" si="3547"/>
        <v>BQ$16</v>
      </c>
      <c r="BR2107" s="199" t="str">
        <f t="shared" si="3547"/>
        <v>BR$16</v>
      </c>
      <c r="BS2107" s="199" t="str">
        <f t="shared" si="3547"/>
        <v>BS$16</v>
      </c>
      <c r="BT2107" s="199" t="str">
        <f t="shared" si="3547"/>
        <v>BT$16</v>
      </c>
      <c r="BU2107" s="199" t="str">
        <f t="shared" si="3547"/>
        <v>BU$16</v>
      </c>
      <c r="BV2107" s="199" t="str">
        <f t="shared" si="3547"/>
        <v>BV$16</v>
      </c>
      <c r="BW2107" s="199" t="str">
        <f t="shared" si="3547"/>
        <v>BW$16</v>
      </c>
      <c r="BX2107" s="199" t="str">
        <f t="shared" si="3547"/>
        <v>BX$16</v>
      </c>
      <c r="BY2107" s="199" t="str">
        <f t="shared" si="3547"/>
        <v>BY$16</v>
      </c>
      <c r="BZ2107" s="199" t="str">
        <f t="shared" si="3547"/>
        <v>BZ$16</v>
      </c>
      <c r="CA2107" s="199" t="str">
        <f t="shared" si="3547"/>
        <v>CA$16</v>
      </c>
      <c r="CB2107" s="199" t="str">
        <f t="shared" si="3547"/>
        <v>CB$16</v>
      </c>
      <c r="CC2107" s="199" t="str">
        <f t="shared" si="3547"/>
        <v>CC$16</v>
      </c>
      <c r="CD2107" s="199" t="str">
        <f t="shared" si="3547"/>
        <v>CD$16</v>
      </c>
      <c r="CE2107" s="199" t="str">
        <f t="shared" ref="CE2107:CL2107" si="3548">CE$20</f>
        <v>CE$16</v>
      </c>
      <c r="CF2107" s="199" t="str">
        <f t="shared" si="3548"/>
        <v>CF$16</v>
      </c>
      <c r="CG2107" s="199" t="str">
        <f t="shared" si="3548"/>
        <v>CG$16</v>
      </c>
      <c r="CH2107" s="199" t="str">
        <f t="shared" si="3548"/>
        <v>CH$16</v>
      </c>
      <c r="CI2107" s="199" t="str">
        <f t="shared" si="3548"/>
        <v>CI$16</v>
      </c>
      <c r="CJ2107" s="199" t="str">
        <f t="shared" si="3548"/>
        <v>CJ$16</v>
      </c>
      <c r="CK2107" s="199" t="str">
        <f t="shared" si="3548"/>
        <v>CK$16</v>
      </c>
      <c r="CL2107" s="199" t="str">
        <f t="shared" si="3548"/>
        <v>CL$16</v>
      </c>
      <c r="CN2107" s="176"/>
      <c r="CO2107" s="199" t="str">
        <f t="shared" ref="CO2107:DL2107" si="3549">CO$20</f>
        <v>CO$16</v>
      </c>
      <c r="CP2107" s="199" t="str">
        <f t="shared" si="3549"/>
        <v>CP$16</v>
      </c>
      <c r="CQ2107" s="199" t="str">
        <f t="shared" si="3549"/>
        <v>CQ$16</v>
      </c>
      <c r="CR2107" s="199" t="str">
        <f t="shared" si="3549"/>
        <v>CR$16</v>
      </c>
      <c r="CS2107" s="199" t="str">
        <f t="shared" si="3549"/>
        <v>CS$16</v>
      </c>
      <c r="CT2107" s="199" t="str">
        <f t="shared" si="3549"/>
        <v>CT$16</v>
      </c>
      <c r="CU2107" s="199" t="str">
        <f t="shared" si="3549"/>
        <v>CU$16</v>
      </c>
      <c r="CV2107" s="199" t="str">
        <f t="shared" si="3549"/>
        <v>CV$16</v>
      </c>
      <c r="CW2107" s="199" t="str">
        <f t="shared" si="3549"/>
        <v>CW$16</v>
      </c>
      <c r="CX2107" s="199" t="str">
        <f t="shared" si="3549"/>
        <v>CX$16</v>
      </c>
      <c r="CY2107" s="199" t="str">
        <f t="shared" si="3549"/>
        <v>CY$16</v>
      </c>
      <c r="CZ2107" s="199" t="str">
        <f t="shared" si="3549"/>
        <v>CZ$16</v>
      </c>
      <c r="DA2107" s="199" t="str">
        <f t="shared" si="3549"/>
        <v>DA$16</v>
      </c>
      <c r="DB2107" s="199" t="str">
        <f t="shared" si="3549"/>
        <v>DB$16</v>
      </c>
      <c r="DC2107" s="199" t="str">
        <f t="shared" si="3549"/>
        <v>DC$16</v>
      </c>
      <c r="DD2107" s="199" t="str">
        <f t="shared" si="3549"/>
        <v>DD$16</v>
      </c>
      <c r="DE2107" s="199" t="str">
        <f t="shared" si="3549"/>
        <v>DE$16</v>
      </c>
      <c r="DF2107" s="199" t="str">
        <f t="shared" si="3549"/>
        <v>DF$16</v>
      </c>
      <c r="DG2107" s="199" t="str">
        <f t="shared" si="3549"/>
        <v>DG$16</v>
      </c>
      <c r="DH2107" s="199" t="str">
        <f t="shared" si="3549"/>
        <v>DH$16</v>
      </c>
      <c r="DI2107" s="199" t="str">
        <f t="shared" si="3549"/>
        <v>DI$16</v>
      </c>
      <c r="DJ2107" s="199" t="str">
        <f t="shared" si="3549"/>
        <v>DJ$16</v>
      </c>
      <c r="DK2107" s="199" t="str">
        <f t="shared" si="3549"/>
        <v>DK$16</v>
      </c>
      <c r="DL2107" s="199" t="str">
        <f t="shared" si="3549"/>
        <v>DL$16</v>
      </c>
    </row>
    <row r="2108" spans="1:116" x14ac:dyDescent="0.4">
      <c r="A2108" s="174"/>
      <c r="E2108" s="8"/>
      <c r="G2108" s="175" t="s">
        <v>462</v>
      </c>
      <c r="H2108" s="200"/>
      <c r="I2108" s="201"/>
      <c r="J2108" s="201"/>
      <c r="K2108" s="202"/>
      <c r="L2108" s="202"/>
      <c r="M2108" s="202"/>
      <c r="N2108" s="202"/>
      <c r="O2108" s="202"/>
      <c r="P2108" s="202"/>
      <c r="R2108" s="202"/>
      <c r="S2108" s="199" t="str">
        <f t="shared" ref="S2108:AX2108" si="3550">S$21</f>
        <v>S$17</v>
      </c>
      <c r="T2108" s="199" t="str">
        <f t="shared" si="3550"/>
        <v>T$17</v>
      </c>
      <c r="U2108" s="199" t="str">
        <f t="shared" si="3550"/>
        <v>U$17</v>
      </c>
      <c r="V2108" s="199" t="str">
        <f t="shared" si="3550"/>
        <v>V$17</v>
      </c>
      <c r="W2108" s="199" t="str">
        <f t="shared" si="3550"/>
        <v>W$17</v>
      </c>
      <c r="X2108" s="199" t="str">
        <f t="shared" si="3550"/>
        <v>X$17</v>
      </c>
      <c r="Y2108" s="199" t="str">
        <f t="shared" si="3550"/>
        <v>Y$17</v>
      </c>
      <c r="Z2108" s="199" t="str">
        <f t="shared" si="3550"/>
        <v>Z$17</v>
      </c>
      <c r="AA2108" s="199" t="str">
        <f t="shared" si="3550"/>
        <v>AA$17</v>
      </c>
      <c r="AB2108" s="199" t="str">
        <f t="shared" si="3550"/>
        <v>AB$17</v>
      </c>
      <c r="AC2108" s="199" t="str">
        <f t="shared" si="3550"/>
        <v>AC$17</v>
      </c>
      <c r="AD2108" s="199" t="str">
        <f t="shared" si="3550"/>
        <v>AD$17</v>
      </c>
      <c r="AE2108" s="199" t="str">
        <f t="shared" si="3550"/>
        <v>AE$17</v>
      </c>
      <c r="AF2108" s="199" t="str">
        <f t="shared" si="3550"/>
        <v>AF$17</v>
      </c>
      <c r="AG2108" s="199" t="str">
        <f t="shared" si="3550"/>
        <v>AG$17</v>
      </c>
      <c r="AH2108" s="199" t="str">
        <f t="shared" si="3550"/>
        <v>AH$17</v>
      </c>
      <c r="AI2108" s="199" t="str">
        <f t="shared" si="3550"/>
        <v>AI$17</v>
      </c>
      <c r="AJ2108" s="199" t="str">
        <f t="shared" si="3550"/>
        <v>AJ$17</v>
      </c>
      <c r="AK2108" s="199" t="str">
        <f t="shared" si="3550"/>
        <v>AK$17</v>
      </c>
      <c r="AL2108" s="199" t="str">
        <f t="shared" si="3550"/>
        <v>AL$17</v>
      </c>
      <c r="AM2108" s="199" t="str">
        <f t="shared" si="3550"/>
        <v>AM$17</v>
      </c>
      <c r="AN2108" s="199" t="str">
        <f t="shared" si="3550"/>
        <v>AN$17</v>
      </c>
      <c r="AO2108" s="199" t="str">
        <f t="shared" si="3550"/>
        <v>AO$17</v>
      </c>
      <c r="AP2108" s="199" t="str">
        <f t="shared" si="3550"/>
        <v>AP$17</v>
      </c>
      <c r="AQ2108" s="199" t="str">
        <f t="shared" si="3550"/>
        <v>AQ$17</v>
      </c>
      <c r="AR2108" s="199" t="str">
        <f t="shared" si="3550"/>
        <v>AR$17</v>
      </c>
      <c r="AS2108" s="199" t="str">
        <f t="shared" si="3550"/>
        <v>AS$17</v>
      </c>
      <c r="AT2108" s="199" t="str">
        <f t="shared" si="3550"/>
        <v>AT$17</v>
      </c>
      <c r="AU2108" s="199" t="str">
        <f t="shared" si="3550"/>
        <v>AU$17</v>
      </c>
      <c r="AV2108" s="199" t="str">
        <f t="shared" si="3550"/>
        <v>AV$17</v>
      </c>
      <c r="AW2108" s="199" t="str">
        <f t="shared" si="3550"/>
        <v>AW$17</v>
      </c>
      <c r="AX2108" s="199" t="str">
        <f t="shared" si="3550"/>
        <v>AX$17</v>
      </c>
      <c r="AY2108" s="199" t="str">
        <f t="shared" ref="AY2108:CD2108" si="3551">AY$21</f>
        <v>AY$17</v>
      </c>
      <c r="AZ2108" s="199" t="str">
        <f t="shared" si="3551"/>
        <v>AZ$17</v>
      </c>
      <c r="BA2108" s="199" t="str">
        <f t="shared" si="3551"/>
        <v>BA$17</v>
      </c>
      <c r="BB2108" s="199" t="str">
        <f t="shared" si="3551"/>
        <v>BB$17</v>
      </c>
      <c r="BC2108" s="199" t="str">
        <f t="shared" si="3551"/>
        <v>BC$17</v>
      </c>
      <c r="BD2108" s="199" t="str">
        <f t="shared" si="3551"/>
        <v>BD$17</v>
      </c>
      <c r="BE2108" s="199" t="str">
        <f t="shared" si="3551"/>
        <v>BE$17</v>
      </c>
      <c r="BF2108" s="199" t="str">
        <f t="shared" si="3551"/>
        <v>BF$17</v>
      </c>
      <c r="BG2108" s="199" t="str">
        <f t="shared" si="3551"/>
        <v>BG$17</v>
      </c>
      <c r="BH2108" s="199" t="str">
        <f t="shared" si="3551"/>
        <v>BH$17</v>
      </c>
      <c r="BI2108" s="199" t="str">
        <f t="shared" si="3551"/>
        <v>BI$17</v>
      </c>
      <c r="BJ2108" s="199" t="str">
        <f t="shared" si="3551"/>
        <v>BJ$17</v>
      </c>
      <c r="BK2108" s="199" t="str">
        <f t="shared" si="3551"/>
        <v>BK$17</v>
      </c>
      <c r="BL2108" s="199" t="str">
        <f t="shared" si="3551"/>
        <v>BL$17</v>
      </c>
      <c r="BM2108" s="199" t="str">
        <f t="shared" si="3551"/>
        <v>BM$17</v>
      </c>
      <c r="BN2108" s="199" t="str">
        <f t="shared" si="3551"/>
        <v>BN$17</v>
      </c>
      <c r="BO2108" s="199" t="str">
        <f t="shared" si="3551"/>
        <v>BO$17</v>
      </c>
      <c r="BP2108" s="199" t="str">
        <f t="shared" si="3551"/>
        <v>BP$17</v>
      </c>
      <c r="BQ2108" s="199" t="str">
        <f t="shared" si="3551"/>
        <v>BQ$17</v>
      </c>
      <c r="BR2108" s="199" t="str">
        <f t="shared" si="3551"/>
        <v>BR$17</v>
      </c>
      <c r="BS2108" s="199" t="str">
        <f t="shared" si="3551"/>
        <v>BS$17</v>
      </c>
      <c r="BT2108" s="199" t="str">
        <f t="shared" si="3551"/>
        <v>BT$17</v>
      </c>
      <c r="BU2108" s="199" t="str">
        <f t="shared" si="3551"/>
        <v>BU$17</v>
      </c>
      <c r="BV2108" s="199" t="str">
        <f t="shared" si="3551"/>
        <v>BV$17</v>
      </c>
      <c r="BW2108" s="199" t="str">
        <f t="shared" si="3551"/>
        <v>BW$17</v>
      </c>
      <c r="BX2108" s="199" t="str">
        <f t="shared" si="3551"/>
        <v>BX$17</v>
      </c>
      <c r="BY2108" s="199" t="str">
        <f t="shared" si="3551"/>
        <v>BY$17</v>
      </c>
      <c r="BZ2108" s="199" t="str">
        <f t="shared" si="3551"/>
        <v>BZ$17</v>
      </c>
      <c r="CA2108" s="199" t="str">
        <f t="shared" si="3551"/>
        <v>CA$17</v>
      </c>
      <c r="CB2108" s="199" t="str">
        <f t="shared" si="3551"/>
        <v>CB$17</v>
      </c>
      <c r="CC2108" s="199" t="str">
        <f t="shared" si="3551"/>
        <v>CC$17</v>
      </c>
      <c r="CD2108" s="199" t="str">
        <f t="shared" si="3551"/>
        <v>CD$17</v>
      </c>
      <c r="CE2108" s="199" t="str">
        <f t="shared" ref="CE2108:CL2108" si="3552">CE$21</f>
        <v>CE$17</v>
      </c>
      <c r="CF2108" s="199" t="str">
        <f t="shared" si="3552"/>
        <v>CF$17</v>
      </c>
      <c r="CG2108" s="199" t="str">
        <f t="shared" si="3552"/>
        <v>CG$17</v>
      </c>
      <c r="CH2108" s="199" t="str">
        <f t="shared" si="3552"/>
        <v>CH$17</v>
      </c>
      <c r="CI2108" s="199" t="str">
        <f t="shared" si="3552"/>
        <v>CI$17</v>
      </c>
      <c r="CJ2108" s="199" t="str">
        <f t="shared" si="3552"/>
        <v>CJ$17</v>
      </c>
      <c r="CK2108" s="199" t="str">
        <f t="shared" si="3552"/>
        <v>CK$17</v>
      </c>
      <c r="CL2108" s="199" t="str">
        <f t="shared" si="3552"/>
        <v>CL$17</v>
      </c>
      <c r="CN2108" s="201"/>
      <c r="CO2108" s="199" t="str">
        <f t="shared" ref="CO2108:DL2108" si="3553">CO$21</f>
        <v>CO$17</v>
      </c>
      <c r="CP2108" s="199" t="str">
        <f t="shared" si="3553"/>
        <v>CP$17</v>
      </c>
      <c r="CQ2108" s="199" t="str">
        <f t="shared" si="3553"/>
        <v>CQ$17</v>
      </c>
      <c r="CR2108" s="199" t="str">
        <f t="shared" si="3553"/>
        <v>CR$17</v>
      </c>
      <c r="CS2108" s="199" t="str">
        <f t="shared" si="3553"/>
        <v>CS$17</v>
      </c>
      <c r="CT2108" s="199" t="str">
        <f t="shared" si="3553"/>
        <v>CT$17</v>
      </c>
      <c r="CU2108" s="199" t="str">
        <f t="shared" si="3553"/>
        <v>CU$17</v>
      </c>
      <c r="CV2108" s="199" t="str">
        <f t="shared" si="3553"/>
        <v>CV$17</v>
      </c>
      <c r="CW2108" s="199" t="str">
        <f t="shared" si="3553"/>
        <v>CW$17</v>
      </c>
      <c r="CX2108" s="199" t="str">
        <f t="shared" si="3553"/>
        <v>CX$17</v>
      </c>
      <c r="CY2108" s="199" t="str">
        <f t="shared" si="3553"/>
        <v>CY$17</v>
      </c>
      <c r="CZ2108" s="199" t="str">
        <f t="shared" si="3553"/>
        <v>CZ$17</v>
      </c>
      <c r="DA2108" s="199" t="str">
        <f t="shared" si="3553"/>
        <v>DA$17</v>
      </c>
      <c r="DB2108" s="199" t="str">
        <f t="shared" si="3553"/>
        <v>DB$17</v>
      </c>
      <c r="DC2108" s="199" t="str">
        <f t="shared" si="3553"/>
        <v>DC$17</v>
      </c>
      <c r="DD2108" s="199" t="str">
        <f t="shared" si="3553"/>
        <v>DD$17</v>
      </c>
      <c r="DE2108" s="199" t="str">
        <f t="shared" si="3553"/>
        <v>DE$17</v>
      </c>
      <c r="DF2108" s="199" t="str">
        <f t="shared" si="3553"/>
        <v>DF$17</v>
      </c>
      <c r="DG2108" s="199" t="str">
        <f t="shared" si="3553"/>
        <v>DG$17</v>
      </c>
      <c r="DH2108" s="199" t="str">
        <f t="shared" si="3553"/>
        <v>DH$17</v>
      </c>
      <c r="DI2108" s="199" t="str">
        <f t="shared" si="3553"/>
        <v>DI$17</v>
      </c>
      <c r="DJ2108" s="199" t="str">
        <f t="shared" si="3553"/>
        <v>DJ$17</v>
      </c>
      <c r="DK2108" s="199" t="str">
        <f t="shared" si="3553"/>
        <v>DK$17</v>
      </c>
      <c r="DL2108" s="199" t="str">
        <f t="shared" si="3553"/>
        <v>DL$17</v>
      </c>
    </row>
    <row r="2109" spans="1:116" x14ac:dyDescent="0.4">
      <c r="A2109" s="174"/>
      <c r="E2109" s="8"/>
      <c r="G2109" s="175" t="s">
        <v>491</v>
      </c>
      <c r="H2109" s="200"/>
      <c r="I2109" s="201"/>
      <c r="J2109" s="201"/>
      <c r="K2109" s="202"/>
      <c r="L2109" s="202"/>
      <c r="M2109" s="202"/>
      <c r="N2109" s="202"/>
      <c r="O2109" s="202"/>
      <c r="P2109" s="202"/>
      <c r="R2109" s="202"/>
      <c r="S2109" s="190"/>
      <c r="T2109" s="190"/>
      <c r="U2109" s="190"/>
      <c r="V2109" s="190"/>
      <c r="W2109" s="190"/>
      <c r="X2109" s="190"/>
      <c r="Y2109" s="190"/>
      <c r="Z2109" s="190"/>
      <c r="AA2109" s="190"/>
      <c r="AB2109" s="190"/>
      <c r="AC2109" s="190"/>
      <c r="AD2109" s="190"/>
      <c r="AE2109" s="190"/>
      <c r="AF2109" s="190"/>
      <c r="AG2109" s="190"/>
      <c r="AH2109" s="190"/>
      <c r="AI2109" s="190"/>
      <c r="AJ2109" s="190"/>
      <c r="AK2109" s="190"/>
      <c r="AL2109" s="190"/>
      <c r="AM2109" s="190"/>
      <c r="AN2109" s="190"/>
      <c r="AO2109" s="190"/>
      <c r="AP2109" s="190"/>
      <c r="AQ2109" s="190"/>
      <c r="AR2109" s="190"/>
      <c r="AS2109" s="190"/>
      <c r="AT2109" s="190"/>
      <c r="AU2109" s="190"/>
      <c r="AV2109" s="190"/>
      <c r="AW2109" s="190"/>
      <c r="AX2109" s="190"/>
      <c r="AY2109" s="190"/>
      <c r="AZ2109" s="190"/>
      <c r="BA2109" s="190"/>
      <c r="BB2109" s="190"/>
      <c r="BC2109" s="190"/>
      <c r="BD2109" s="190"/>
      <c r="BE2109" s="190"/>
      <c r="BF2109" s="190"/>
      <c r="BG2109" s="190"/>
      <c r="BH2109" s="190"/>
      <c r="BI2109" s="190"/>
      <c r="BJ2109" s="190"/>
      <c r="BK2109" s="190"/>
      <c r="BL2109" s="190"/>
      <c r="BM2109" s="190"/>
      <c r="BN2109" s="190"/>
      <c r="BO2109" s="190"/>
      <c r="BP2109" s="190"/>
      <c r="BQ2109" s="190"/>
      <c r="BR2109" s="190"/>
      <c r="BS2109" s="190"/>
      <c r="BT2109" s="190"/>
      <c r="BU2109" s="190"/>
      <c r="BV2109" s="190"/>
      <c r="BW2109" s="190"/>
      <c r="BX2109" s="190"/>
      <c r="BY2109" s="190"/>
      <c r="BZ2109" s="190"/>
      <c r="CA2109" s="190"/>
      <c r="CB2109" s="190"/>
      <c r="CC2109" s="190"/>
      <c r="CD2109" s="190"/>
      <c r="CE2109" s="190"/>
      <c r="CF2109" s="190"/>
      <c r="CG2109" s="190"/>
      <c r="CH2109" s="190"/>
      <c r="CI2109" s="190"/>
      <c r="CJ2109" s="190"/>
      <c r="CK2109" s="190"/>
      <c r="CL2109" s="190"/>
      <c r="CN2109" s="201"/>
      <c r="CO2109" s="190"/>
      <c r="CP2109" s="190"/>
      <c r="CQ2109" s="190"/>
      <c r="CR2109" s="190"/>
      <c r="CS2109" s="190"/>
      <c r="CT2109" s="190"/>
      <c r="CU2109" s="190"/>
      <c r="CV2109" s="190"/>
      <c r="CW2109" s="190"/>
      <c r="CX2109" s="190"/>
      <c r="CY2109" s="190"/>
      <c r="CZ2109" s="190"/>
      <c r="DA2109" s="190"/>
      <c r="DB2109" s="190"/>
      <c r="DC2109" s="190"/>
      <c r="DD2109" s="190"/>
      <c r="DE2109" s="190"/>
      <c r="DF2109" s="190"/>
      <c r="DG2109" s="190"/>
      <c r="DH2109" s="190"/>
      <c r="DI2109" s="190"/>
      <c r="DJ2109" s="190"/>
      <c r="DK2109" s="190"/>
      <c r="DL2109" s="190"/>
    </row>
    <row r="2110" spans="1:116" x14ac:dyDescent="0.4">
      <c r="A2110" s="174"/>
      <c r="E2110" s="8"/>
      <c r="G2110" s="175" t="s">
        <v>505</v>
      </c>
      <c r="H2110" s="200"/>
      <c r="I2110" s="201"/>
      <c r="J2110" s="201"/>
      <c r="K2110" s="202"/>
      <c r="L2110" s="202"/>
      <c r="M2110" s="202"/>
      <c r="N2110" s="202"/>
      <c r="O2110" s="202"/>
      <c r="P2110" s="202"/>
      <c r="R2110" s="202"/>
      <c r="S2110" s="190"/>
      <c r="T2110" s="190"/>
      <c r="U2110" s="190"/>
      <c r="V2110" s="190"/>
      <c r="W2110" s="190"/>
      <c r="X2110" s="190"/>
      <c r="Y2110" s="190"/>
      <c r="Z2110" s="190"/>
      <c r="AA2110" s="190"/>
      <c r="AB2110" s="190"/>
      <c r="AC2110" s="190"/>
      <c r="AD2110" s="190"/>
      <c r="AE2110" s="190"/>
      <c r="AF2110" s="190"/>
      <c r="AG2110" s="190"/>
      <c r="AH2110" s="190"/>
      <c r="AI2110" s="190"/>
      <c r="AJ2110" s="190"/>
      <c r="AK2110" s="190"/>
      <c r="AL2110" s="190"/>
      <c r="AM2110" s="190"/>
      <c r="AN2110" s="190"/>
      <c r="AO2110" s="190"/>
      <c r="AP2110" s="190"/>
      <c r="AQ2110" s="190"/>
      <c r="AR2110" s="190"/>
      <c r="AS2110" s="190"/>
      <c r="AT2110" s="190"/>
      <c r="AU2110" s="190"/>
      <c r="AV2110" s="190"/>
      <c r="AW2110" s="190"/>
      <c r="AX2110" s="190"/>
      <c r="AY2110" s="190"/>
      <c r="AZ2110" s="190"/>
      <c r="BA2110" s="190"/>
      <c r="BB2110" s="190"/>
      <c r="BC2110" s="190"/>
      <c r="BD2110" s="190"/>
      <c r="BE2110" s="190"/>
      <c r="BF2110" s="190"/>
      <c r="BG2110" s="190"/>
      <c r="BH2110" s="190"/>
      <c r="BI2110" s="190"/>
      <c r="BJ2110" s="190"/>
      <c r="BK2110" s="190"/>
      <c r="BL2110" s="190"/>
      <c r="BM2110" s="190"/>
      <c r="BN2110" s="190"/>
      <c r="BO2110" s="190"/>
      <c r="BP2110" s="190"/>
      <c r="BQ2110" s="190"/>
      <c r="BR2110" s="190"/>
      <c r="BS2110" s="190"/>
      <c r="BT2110" s="190"/>
      <c r="BU2110" s="190"/>
      <c r="BV2110" s="190"/>
      <c r="BW2110" s="190"/>
      <c r="BX2110" s="190"/>
      <c r="BY2110" s="190"/>
      <c r="BZ2110" s="190"/>
      <c r="CA2110" s="190"/>
      <c r="CB2110" s="190"/>
      <c r="CC2110" s="190"/>
      <c r="CD2110" s="190"/>
      <c r="CE2110" s="190"/>
      <c r="CF2110" s="190"/>
      <c r="CG2110" s="190"/>
      <c r="CH2110" s="190"/>
      <c r="CI2110" s="190"/>
      <c r="CJ2110" s="190"/>
      <c r="CK2110" s="190"/>
      <c r="CL2110" s="190"/>
      <c r="CN2110" s="201"/>
      <c r="CO2110" s="190"/>
      <c r="CP2110" s="190"/>
      <c r="CQ2110" s="190"/>
      <c r="CR2110" s="190"/>
      <c r="CS2110" s="190"/>
      <c r="CT2110" s="190"/>
      <c r="CU2110" s="190"/>
      <c r="CV2110" s="190"/>
      <c r="CW2110" s="190"/>
      <c r="CX2110" s="190"/>
      <c r="CY2110" s="190"/>
      <c r="CZ2110" s="190"/>
      <c r="DA2110" s="190"/>
      <c r="DB2110" s="190"/>
      <c r="DC2110" s="190"/>
      <c r="DD2110" s="190"/>
      <c r="DE2110" s="190"/>
      <c r="DF2110" s="190"/>
      <c r="DG2110" s="190"/>
      <c r="DH2110" s="190"/>
      <c r="DI2110" s="190"/>
      <c r="DJ2110" s="190"/>
      <c r="DK2110" s="190"/>
      <c r="DL2110" s="190"/>
    </row>
    <row r="2111" spans="1:116" x14ac:dyDescent="0.4">
      <c r="A2111" s="174"/>
      <c r="E2111" s="8"/>
      <c r="G2111" s="175" t="s">
        <v>463</v>
      </c>
      <c r="H2111" s="200"/>
      <c r="I2111" s="201"/>
      <c r="J2111" s="201"/>
      <c r="K2111" s="202"/>
      <c r="L2111" s="202"/>
      <c r="M2111" s="202"/>
      <c r="N2111" s="202"/>
      <c r="O2111" s="202"/>
      <c r="P2111" s="202"/>
      <c r="R2111" s="202"/>
      <c r="S2111" s="190" t="str">
        <f t="shared" ref="S2111:AX2111" si="3554">S$22</f>
        <v>S$18</v>
      </c>
      <c r="T2111" s="190" t="str">
        <f t="shared" si="3554"/>
        <v>T$18</v>
      </c>
      <c r="U2111" s="190" t="str">
        <f t="shared" si="3554"/>
        <v>U$18</v>
      </c>
      <c r="V2111" s="190" t="str">
        <f t="shared" si="3554"/>
        <v>V$18</v>
      </c>
      <c r="W2111" s="190" t="str">
        <f t="shared" si="3554"/>
        <v>W$18</v>
      </c>
      <c r="X2111" s="190" t="str">
        <f t="shared" si="3554"/>
        <v>X$18</v>
      </c>
      <c r="Y2111" s="190" t="str">
        <f t="shared" si="3554"/>
        <v>Y$18</v>
      </c>
      <c r="Z2111" s="190" t="str">
        <f t="shared" si="3554"/>
        <v>Z$18</v>
      </c>
      <c r="AA2111" s="190" t="str">
        <f t="shared" si="3554"/>
        <v>AA$18</v>
      </c>
      <c r="AB2111" s="190" t="str">
        <f t="shared" si="3554"/>
        <v>AB$18</v>
      </c>
      <c r="AC2111" s="190" t="str">
        <f t="shared" si="3554"/>
        <v>AC$18</v>
      </c>
      <c r="AD2111" s="190" t="str">
        <f t="shared" si="3554"/>
        <v>AD$18</v>
      </c>
      <c r="AE2111" s="190" t="str">
        <f t="shared" si="3554"/>
        <v>AE$18</v>
      </c>
      <c r="AF2111" s="190" t="str">
        <f t="shared" si="3554"/>
        <v>AF$18</v>
      </c>
      <c r="AG2111" s="190" t="str">
        <f t="shared" si="3554"/>
        <v>AG$18</v>
      </c>
      <c r="AH2111" s="190" t="str">
        <f t="shared" si="3554"/>
        <v>AH$18</v>
      </c>
      <c r="AI2111" s="190" t="str">
        <f t="shared" si="3554"/>
        <v>AI$18</v>
      </c>
      <c r="AJ2111" s="190" t="str">
        <f t="shared" si="3554"/>
        <v>AJ$18</v>
      </c>
      <c r="AK2111" s="190" t="str">
        <f t="shared" si="3554"/>
        <v>AK$18</v>
      </c>
      <c r="AL2111" s="190" t="str">
        <f t="shared" si="3554"/>
        <v>AL$18</v>
      </c>
      <c r="AM2111" s="190" t="str">
        <f t="shared" si="3554"/>
        <v>AM$18</v>
      </c>
      <c r="AN2111" s="190" t="str">
        <f t="shared" si="3554"/>
        <v>AN$18</v>
      </c>
      <c r="AO2111" s="190" t="str">
        <f t="shared" si="3554"/>
        <v>AO$18</v>
      </c>
      <c r="AP2111" s="190" t="str">
        <f t="shared" si="3554"/>
        <v>AP$18</v>
      </c>
      <c r="AQ2111" s="190" t="str">
        <f t="shared" si="3554"/>
        <v>AQ$18</v>
      </c>
      <c r="AR2111" s="190" t="str">
        <f t="shared" si="3554"/>
        <v>AR$18</v>
      </c>
      <c r="AS2111" s="190" t="str">
        <f t="shared" si="3554"/>
        <v>AS$18</v>
      </c>
      <c r="AT2111" s="190" t="str">
        <f t="shared" si="3554"/>
        <v>AT$18</v>
      </c>
      <c r="AU2111" s="190" t="str">
        <f t="shared" si="3554"/>
        <v>AU$18</v>
      </c>
      <c r="AV2111" s="190" t="str">
        <f t="shared" si="3554"/>
        <v>AV$18</v>
      </c>
      <c r="AW2111" s="190" t="str">
        <f t="shared" si="3554"/>
        <v>AW$18</v>
      </c>
      <c r="AX2111" s="190" t="str">
        <f t="shared" si="3554"/>
        <v>AX$18</v>
      </c>
      <c r="AY2111" s="190" t="str">
        <f t="shared" ref="AY2111:CD2111" si="3555">AY$22</f>
        <v>AY$18</v>
      </c>
      <c r="AZ2111" s="190" t="str">
        <f t="shared" si="3555"/>
        <v>AZ$18</v>
      </c>
      <c r="BA2111" s="190" t="str">
        <f t="shared" si="3555"/>
        <v>BA$18</v>
      </c>
      <c r="BB2111" s="190" t="str">
        <f t="shared" si="3555"/>
        <v>BB$18</v>
      </c>
      <c r="BC2111" s="190" t="str">
        <f t="shared" si="3555"/>
        <v>BC$18</v>
      </c>
      <c r="BD2111" s="190" t="str">
        <f t="shared" si="3555"/>
        <v>BD$18</v>
      </c>
      <c r="BE2111" s="190" t="str">
        <f t="shared" si="3555"/>
        <v>BE$18</v>
      </c>
      <c r="BF2111" s="190" t="str">
        <f t="shared" si="3555"/>
        <v>BF$18</v>
      </c>
      <c r="BG2111" s="190" t="str">
        <f t="shared" si="3555"/>
        <v>BG$18</v>
      </c>
      <c r="BH2111" s="190" t="str">
        <f t="shared" si="3555"/>
        <v>BH$18</v>
      </c>
      <c r="BI2111" s="190" t="str">
        <f t="shared" si="3555"/>
        <v>BI$18</v>
      </c>
      <c r="BJ2111" s="190" t="str">
        <f t="shared" si="3555"/>
        <v>BJ$18</v>
      </c>
      <c r="BK2111" s="190" t="str">
        <f t="shared" si="3555"/>
        <v>BK$18</v>
      </c>
      <c r="BL2111" s="190" t="str">
        <f t="shared" si="3555"/>
        <v>BL$18</v>
      </c>
      <c r="BM2111" s="190" t="str">
        <f t="shared" si="3555"/>
        <v>BM$18</v>
      </c>
      <c r="BN2111" s="190" t="str">
        <f t="shared" si="3555"/>
        <v>BN$18</v>
      </c>
      <c r="BO2111" s="190" t="str">
        <f t="shared" si="3555"/>
        <v>BO$18</v>
      </c>
      <c r="BP2111" s="190" t="str">
        <f t="shared" si="3555"/>
        <v>BP$18</v>
      </c>
      <c r="BQ2111" s="190" t="str">
        <f t="shared" si="3555"/>
        <v>BQ$18</v>
      </c>
      <c r="BR2111" s="190" t="str">
        <f t="shared" si="3555"/>
        <v>BR$18</v>
      </c>
      <c r="BS2111" s="190" t="str">
        <f t="shared" si="3555"/>
        <v>BS$18</v>
      </c>
      <c r="BT2111" s="190" t="str">
        <f t="shared" si="3555"/>
        <v>BT$18</v>
      </c>
      <c r="BU2111" s="190" t="str">
        <f t="shared" si="3555"/>
        <v>BU$18</v>
      </c>
      <c r="BV2111" s="190" t="str">
        <f t="shared" si="3555"/>
        <v>BV$18</v>
      </c>
      <c r="BW2111" s="190" t="str">
        <f t="shared" si="3555"/>
        <v>BW$18</v>
      </c>
      <c r="BX2111" s="190" t="str">
        <f t="shared" si="3555"/>
        <v>BX$18</v>
      </c>
      <c r="BY2111" s="190" t="str">
        <f t="shared" si="3555"/>
        <v>BY$18</v>
      </c>
      <c r="BZ2111" s="190" t="str">
        <f t="shared" si="3555"/>
        <v>BZ$18</v>
      </c>
      <c r="CA2111" s="190" t="str">
        <f t="shared" si="3555"/>
        <v>CA$18</v>
      </c>
      <c r="CB2111" s="190" t="str">
        <f t="shared" si="3555"/>
        <v>CB$18</v>
      </c>
      <c r="CC2111" s="190" t="str">
        <f t="shared" si="3555"/>
        <v>CC$18</v>
      </c>
      <c r="CD2111" s="190" t="str">
        <f t="shared" si="3555"/>
        <v>CD$18</v>
      </c>
      <c r="CE2111" s="190" t="str">
        <f t="shared" ref="CE2111:CL2111" si="3556">CE$22</f>
        <v>CE$18</v>
      </c>
      <c r="CF2111" s="190" t="str">
        <f t="shared" si="3556"/>
        <v>CF$18</v>
      </c>
      <c r="CG2111" s="190" t="str">
        <f t="shared" si="3556"/>
        <v>CG$18</v>
      </c>
      <c r="CH2111" s="190" t="str">
        <f t="shared" si="3556"/>
        <v>CH$18</v>
      </c>
      <c r="CI2111" s="190" t="str">
        <f t="shared" si="3556"/>
        <v>CI$18</v>
      </c>
      <c r="CJ2111" s="190" t="str">
        <f t="shared" si="3556"/>
        <v>CJ$18</v>
      </c>
      <c r="CK2111" s="190" t="str">
        <f t="shared" si="3556"/>
        <v>CK$18</v>
      </c>
      <c r="CL2111" s="190" t="str">
        <f t="shared" si="3556"/>
        <v>CL$18</v>
      </c>
      <c r="CN2111" s="201"/>
      <c r="CO2111" s="190" t="str">
        <f t="shared" ref="CO2111:DL2111" si="3557">CO$22</f>
        <v>CO$18</v>
      </c>
      <c r="CP2111" s="190" t="str">
        <f t="shared" si="3557"/>
        <v>CP$18</v>
      </c>
      <c r="CQ2111" s="190" t="str">
        <f t="shared" si="3557"/>
        <v>CQ$18</v>
      </c>
      <c r="CR2111" s="190" t="str">
        <f t="shared" si="3557"/>
        <v>CR$18</v>
      </c>
      <c r="CS2111" s="190" t="str">
        <f t="shared" si="3557"/>
        <v>CS$18</v>
      </c>
      <c r="CT2111" s="190" t="str">
        <f t="shared" si="3557"/>
        <v>CT$18</v>
      </c>
      <c r="CU2111" s="190" t="str">
        <f t="shared" si="3557"/>
        <v>CU$18</v>
      </c>
      <c r="CV2111" s="190" t="str">
        <f t="shared" si="3557"/>
        <v>CV$18</v>
      </c>
      <c r="CW2111" s="190" t="str">
        <f t="shared" si="3557"/>
        <v>CW$18</v>
      </c>
      <c r="CX2111" s="190" t="str">
        <f t="shared" si="3557"/>
        <v>CX$18</v>
      </c>
      <c r="CY2111" s="190" t="str">
        <f t="shared" si="3557"/>
        <v>CY$18</v>
      </c>
      <c r="CZ2111" s="190" t="str">
        <f t="shared" si="3557"/>
        <v>CZ$18</v>
      </c>
      <c r="DA2111" s="190" t="str">
        <f t="shared" si="3557"/>
        <v>DA$18</v>
      </c>
      <c r="DB2111" s="190" t="str">
        <f t="shared" si="3557"/>
        <v>DB$18</v>
      </c>
      <c r="DC2111" s="190" t="str">
        <f t="shared" si="3557"/>
        <v>DC$18</v>
      </c>
      <c r="DD2111" s="190" t="str">
        <f t="shared" si="3557"/>
        <v>DD$18</v>
      </c>
      <c r="DE2111" s="190" t="str">
        <f t="shared" si="3557"/>
        <v>DE$18</v>
      </c>
      <c r="DF2111" s="190" t="str">
        <f t="shared" si="3557"/>
        <v>DF$18</v>
      </c>
      <c r="DG2111" s="190" t="str">
        <f t="shared" si="3557"/>
        <v>DG$18</v>
      </c>
      <c r="DH2111" s="190" t="str">
        <f t="shared" si="3557"/>
        <v>DH$18</v>
      </c>
      <c r="DI2111" s="190" t="str">
        <f t="shared" si="3557"/>
        <v>DI$18</v>
      </c>
      <c r="DJ2111" s="190" t="str">
        <f t="shared" si="3557"/>
        <v>DJ$18</v>
      </c>
      <c r="DK2111" s="190" t="str">
        <f t="shared" si="3557"/>
        <v>DK$18</v>
      </c>
      <c r="DL2111" s="190" t="str">
        <f t="shared" si="3557"/>
        <v>DL$18</v>
      </c>
    </row>
    <row r="2112" spans="1:116" x14ac:dyDescent="0.4">
      <c r="A2112" s="174"/>
      <c r="E2112" s="8"/>
      <c r="G2112" s="175" t="s">
        <v>464</v>
      </c>
      <c r="H2112" s="200"/>
      <c r="I2112" s="201"/>
      <c r="J2112" s="201"/>
      <c r="K2112" s="202"/>
      <c r="L2112" s="202"/>
      <c r="M2112" s="202"/>
      <c r="N2112" s="202"/>
      <c r="O2112" s="202"/>
      <c r="P2112" s="202"/>
      <c r="R2112" s="202"/>
      <c r="S2112" s="190" t="str">
        <f t="shared" ref="S2112:AX2112" si="3558">S$23</f>
        <v>S$19</v>
      </c>
      <c r="T2112" s="190" t="str">
        <f t="shared" si="3558"/>
        <v>T$19</v>
      </c>
      <c r="U2112" s="190" t="str">
        <f t="shared" si="3558"/>
        <v>U$19</v>
      </c>
      <c r="V2112" s="190" t="str">
        <f t="shared" si="3558"/>
        <v>V$19</v>
      </c>
      <c r="W2112" s="190" t="str">
        <f t="shared" si="3558"/>
        <v>W$19</v>
      </c>
      <c r="X2112" s="190" t="str">
        <f t="shared" si="3558"/>
        <v>X$19</v>
      </c>
      <c r="Y2112" s="190" t="str">
        <f t="shared" si="3558"/>
        <v>Y$19</v>
      </c>
      <c r="Z2112" s="190" t="str">
        <f t="shared" si="3558"/>
        <v>Z$19</v>
      </c>
      <c r="AA2112" s="190" t="str">
        <f t="shared" si="3558"/>
        <v>AA$19</v>
      </c>
      <c r="AB2112" s="190" t="str">
        <f t="shared" si="3558"/>
        <v>AB$19</v>
      </c>
      <c r="AC2112" s="190" t="str">
        <f t="shared" si="3558"/>
        <v>AC$19</v>
      </c>
      <c r="AD2112" s="190" t="str">
        <f t="shared" si="3558"/>
        <v>AD$19</v>
      </c>
      <c r="AE2112" s="190" t="str">
        <f t="shared" si="3558"/>
        <v>AE$19</v>
      </c>
      <c r="AF2112" s="190" t="str">
        <f t="shared" si="3558"/>
        <v>AF$19</v>
      </c>
      <c r="AG2112" s="190" t="str">
        <f t="shared" si="3558"/>
        <v>AG$19</v>
      </c>
      <c r="AH2112" s="190" t="str">
        <f t="shared" si="3558"/>
        <v>AH$19</v>
      </c>
      <c r="AI2112" s="190" t="str">
        <f t="shared" si="3558"/>
        <v>AI$19</v>
      </c>
      <c r="AJ2112" s="190" t="str">
        <f t="shared" si="3558"/>
        <v>AJ$19</v>
      </c>
      <c r="AK2112" s="190" t="str">
        <f t="shared" si="3558"/>
        <v>AK$19</v>
      </c>
      <c r="AL2112" s="190" t="str">
        <f t="shared" si="3558"/>
        <v>AL$19</v>
      </c>
      <c r="AM2112" s="190" t="str">
        <f t="shared" si="3558"/>
        <v>AM$19</v>
      </c>
      <c r="AN2112" s="190" t="str">
        <f t="shared" si="3558"/>
        <v>AN$19</v>
      </c>
      <c r="AO2112" s="190" t="str">
        <f t="shared" si="3558"/>
        <v>AO$19</v>
      </c>
      <c r="AP2112" s="190" t="str">
        <f t="shared" si="3558"/>
        <v>AP$19</v>
      </c>
      <c r="AQ2112" s="190" t="str">
        <f t="shared" si="3558"/>
        <v>AQ$19</v>
      </c>
      <c r="AR2112" s="190" t="str">
        <f t="shared" si="3558"/>
        <v>AR$19</v>
      </c>
      <c r="AS2112" s="190" t="str">
        <f t="shared" si="3558"/>
        <v>AS$19</v>
      </c>
      <c r="AT2112" s="190" t="str">
        <f t="shared" si="3558"/>
        <v>AT$19</v>
      </c>
      <c r="AU2112" s="190" t="str">
        <f t="shared" si="3558"/>
        <v>AU$19</v>
      </c>
      <c r="AV2112" s="190" t="str">
        <f t="shared" si="3558"/>
        <v>AV$19</v>
      </c>
      <c r="AW2112" s="190" t="str">
        <f t="shared" si="3558"/>
        <v>AW$19</v>
      </c>
      <c r="AX2112" s="190" t="str">
        <f t="shared" si="3558"/>
        <v>AX$19</v>
      </c>
      <c r="AY2112" s="190" t="str">
        <f t="shared" ref="AY2112:CD2112" si="3559">AY$23</f>
        <v>AY$19</v>
      </c>
      <c r="AZ2112" s="190" t="str">
        <f t="shared" si="3559"/>
        <v>AZ$19</v>
      </c>
      <c r="BA2112" s="190" t="str">
        <f t="shared" si="3559"/>
        <v>BA$19</v>
      </c>
      <c r="BB2112" s="190" t="str">
        <f t="shared" si="3559"/>
        <v>BB$19</v>
      </c>
      <c r="BC2112" s="190" t="str">
        <f t="shared" si="3559"/>
        <v>BC$19</v>
      </c>
      <c r="BD2112" s="190" t="str">
        <f t="shared" si="3559"/>
        <v>BD$19</v>
      </c>
      <c r="BE2112" s="190" t="str">
        <f t="shared" si="3559"/>
        <v>BE$19</v>
      </c>
      <c r="BF2112" s="190" t="str">
        <f t="shared" si="3559"/>
        <v>BF$19</v>
      </c>
      <c r="BG2112" s="190" t="str">
        <f t="shared" si="3559"/>
        <v>BG$19</v>
      </c>
      <c r="BH2112" s="190" t="str">
        <f t="shared" si="3559"/>
        <v>BH$19</v>
      </c>
      <c r="BI2112" s="190" t="str">
        <f t="shared" si="3559"/>
        <v>BI$19</v>
      </c>
      <c r="BJ2112" s="190" t="str">
        <f t="shared" si="3559"/>
        <v>BJ$19</v>
      </c>
      <c r="BK2112" s="190" t="str">
        <f t="shared" si="3559"/>
        <v>BK$19</v>
      </c>
      <c r="BL2112" s="190" t="str">
        <f t="shared" si="3559"/>
        <v>BL$19</v>
      </c>
      <c r="BM2112" s="190" t="str">
        <f t="shared" si="3559"/>
        <v>BM$19</v>
      </c>
      <c r="BN2112" s="190" t="str">
        <f t="shared" si="3559"/>
        <v>BN$19</v>
      </c>
      <c r="BO2112" s="190" t="str">
        <f t="shared" si="3559"/>
        <v>BO$19</v>
      </c>
      <c r="BP2112" s="190" t="str">
        <f t="shared" si="3559"/>
        <v>BP$19</v>
      </c>
      <c r="BQ2112" s="190" t="str">
        <f t="shared" si="3559"/>
        <v>BQ$19</v>
      </c>
      <c r="BR2112" s="190" t="str">
        <f t="shared" si="3559"/>
        <v>BR$19</v>
      </c>
      <c r="BS2112" s="190" t="str">
        <f t="shared" si="3559"/>
        <v>BS$19</v>
      </c>
      <c r="BT2112" s="190" t="str">
        <f t="shared" si="3559"/>
        <v>BT$19</v>
      </c>
      <c r="BU2112" s="190" t="str">
        <f t="shared" si="3559"/>
        <v>BU$19</v>
      </c>
      <c r="BV2112" s="190" t="str">
        <f t="shared" si="3559"/>
        <v>BV$19</v>
      </c>
      <c r="BW2112" s="190" t="str">
        <f t="shared" si="3559"/>
        <v>BW$19</v>
      </c>
      <c r="BX2112" s="190" t="str">
        <f t="shared" si="3559"/>
        <v>BX$19</v>
      </c>
      <c r="BY2112" s="190" t="str">
        <f t="shared" si="3559"/>
        <v>BY$19</v>
      </c>
      <c r="BZ2112" s="190" t="str">
        <f t="shared" si="3559"/>
        <v>BZ$19</v>
      </c>
      <c r="CA2112" s="190" t="str">
        <f t="shared" si="3559"/>
        <v>CA$19</v>
      </c>
      <c r="CB2112" s="190" t="str">
        <f t="shared" si="3559"/>
        <v>CB$19</v>
      </c>
      <c r="CC2112" s="190" t="str">
        <f t="shared" si="3559"/>
        <v>CC$19</v>
      </c>
      <c r="CD2112" s="190" t="str">
        <f t="shared" si="3559"/>
        <v>CD$19</v>
      </c>
      <c r="CE2112" s="190" t="str">
        <f t="shared" ref="CE2112:CL2112" si="3560">CE$23</f>
        <v>CE$19</v>
      </c>
      <c r="CF2112" s="190" t="str">
        <f t="shared" si="3560"/>
        <v>CF$19</v>
      </c>
      <c r="CG2112" s="190" t="str">
        <f t="shared" si="3560"/>
        <v>CG$19</v>
      </c>
      <c r="CH2112" s="190" t="str">
        <f t="shared" si="3560"/>
        <v>CH$19</v>
      </c>
      <c r="CI2112" s="190" t="str">
        <f t="shared" si="3560"/>
        <v>CI$19</v>
      </c>
      <c r="CJ2112" s="190" t="str">
        <f t="shared" si="3560"/>
        <v>CJ$19</v>
      </c>
      <c r="CK2112" s="190" t="str">
        <f t="shared" si="3560"/>
        <v>CK$19</v>
      </c>
      <c r="CL2112" s="190" t="str">
        <f t="shared" si="3560"/>
        <v>CL$19</v>
      </c>
      <c r="CN2112" s="201"/>
      <c r="CO2112" s="190" t="str">
        <f t="shared" ref="CO2112:DL2112" si="3561">CO$23</f>
        <v>CO$19</v>
      </c>
      <c r="CP2112" s="190" t="str">
        <f t="shared" si="3561"/>
        <v>CP$19</v>
      </c>
      <c r="CQ2112" s="190" t="str">
        <f t="shared" si="3561"/>
        <v>CQ$19</v>
      </c>
      <c r="CR2112" s="190" t="str">
        <f t="shared" si="3561"/>
        <v>CR$19</v>
      </c>
      <c r="CS2112" s="190" t="str">
        <f t="shared" si="3561"/>
        <v>CS$19</v>
      </c>
      <c r="CT2112" s="190" t="str">
        <f t="shared" si="3561"/>
        <v>CT$19</v>
      </c>
      <c r="CU2112" s="190" t="str">
        <f t="shared" si="3561"/>
        <v>CU$19</v>
      </c>
      <c r="CV2112" s="190" t="str">
        <f t="shared" si="3561"/>
        <v>CV$19</v>
      </c>
      <c r="CW2112" s="190" t="str">
        <f t="shared" si="3561"/>
        <v>CW$19</v>
      </c>
      <c r="CX2112" s="190" t="str">
        <f t="shared" si="3561"/>
        <v>CX$19</v>
      </c>
      <c r="CY2112" s="190" t="str">
        <f t="shared" si="3561"/>
        <v>CY$19</v>
      </c>
      <c r="CZ2112" s="190" t="str">
        <f t="shared" si="3561"/>
        <v>CZ$19</v>
      </c>
      <c r="DA2112" s="190" t="str">
        <f t="shared" si="3561"/>
        <v>DA$19</v>
      </c>
      <c r="DB2112" s="190" t="str">
        <f t="shared" si="3561"/>
        <v>DB$19</v>
      </c>
      <c r="DC2112" s="190" t="str">
        <f t="shared" si="3561"/>
        <v>DC$19</v>
      </c>
      <c r="DD2112" s="190" t="str">
        <f t="shared" si="3561"/>
        <v>DD$19</v>
      </c>
      <c r="DE2112" s="190" t="str">
        <f t="shared" si="3561"/>
        <v>DE$19</v>
      </c>
      <c r="DF2112" s="190" t="str">
        <f t="shared" si="3561"/>
        <v>DF$19</v>
      </c>
      <c r="DG2112" s="190" t="str">
        <f t="shared" si="3561"/>
        <v>DG$19</v>
      </c>
      <c r="DH2112" s="190" t="str">
        <f t="shared" si="3561"/>
        <v>DH$19</v>
      </c>
      <c r="DI2112" s="190" t="str">
        <f t="shared" si="3561"/>
        <v>DI$19</v>
      </c>
      <c r="DJ2112" s="190" t="str">
        <f t="shared" si="3561"/>
        <v>DJ$19</v>
      </c>
      <c r="DK2112" s="190" t="str">
        <f t="shared" si="3561"/>
        <v>DK$19</v>
      </c>
      <c r="DL2112" s="190" t="str">
        <f t="shared" si="3561"/>
        <v>DL$19</v>
      </c>
    </row>
    <row r="2113" spans="1:116" x14ac:dyDescent="0.4">
      <c r="A2113" s="48" t="s">
        <v>218</v>
      </c>
      <c r="B2113" s="31" t="s">
        <v>81</v>
      </c>
      <c r="C2113" s="31"/>
      <c r="D2113" t="s">
        <v>479</v>
      </c>
      <c r="E2113" s="8" t="str">
        <f>ROW()&amp;" "&amp;D2113</f>
        <v>2113 AOV-TR-RV</v>
      </c>
      <c r="F2113" t="s">
        <v>416</v>
      </c>
      <c r="G2113" s="70" t="s">
        <v>437</v>
      </c>
      <c r="H2113" s="48"/>
      <c r="I2113" s="297"/>
      <c r="J2113" s="297"/>
      <c r="K2113" s="48"/>
      <c r="L2113" s="48"/>
      <c r="M2113" s="48"/>
      <c r="N2113" s="48"/>
      <c r="O2113" s="48"/>
      <c r="P2113" s="48"/>
      <c r="R2113" s="70"/>
      <c r="S2113" s="298"/>
      <c r="T2113" s="298"/>
      <c r="U2113" s="298"/>
      <c r="V2113" s="298"/>
      <c r="W2113" s="298"/>
      <c r="X2113" s="298"/>
      <c r="Y2113" s="298"/>
      <c r="Z2113" s="298"/>
      <c r="AA2113" s="298"/>
      <c r="AB2113" s="298"/>
      <c r="AC2113" s="298"/>
      <c r="AD2113" s="298"/>
      <c r="AE2113" s="298"/>
      <c r="AF2113" s="298"/>
      <c r="AG2113" s="298"/>
      <c r="AH2113" s="298"/>
      <c r="AI2113" s="298"/>
      <c r="AJ2113" s="298"/>
      <c r="AK2113" s="298"/>
      <c r="AL2113" s="298"/>
      <c r="AM2113" s="298"/>
      <c r="AN2113" s="298"/>
      <c r="AO2113" s="298"/>
      <c r="AP2113" s="298"/>
      <c r="AQ2113" s="298"/>
      <c r="AR2113" s="298"/>
      <c r="AS2113" s="298"/>
      <c r="AT2113" s="298"/>
      <c r="AU2113" s="298"/>
      <c r="AV2113" s="298"/>
      <c r="AW2113" s="298"/>
      <c r="AX2113" s="298"/>
      <c r="AY2113" s="298"/>
      <c r="AZ2113" s="298"/>
      <c r="BA2113" s="298"/>
      <c r="BB2113" s="298"/>
      <c r="BC2113" s="298"/>
      <c r="BD2113" s="298"/>
      <c r="BE2113" s="298"/>
      <c r="BF2113" s="298"/>
      <c r="BG2113" s="298"/>
      <c r="BH2113" s="298"/>
      <c r="BI2113" s="298"/>
      <c r="BJ2113" s="298"/>
      <c r="BK2113" s="298"/>
      <c r="BL2113" s="298"/>
      <c r="BM2113" s="298"/>
      <c r="BN2113" s="298"/>
      <c r="BO2113" s="298"/>
      <c r="BP2113" s="298"/>
      <c r="BQ2113" s="298"/>
      <c r="BR2113" s="298"/>
      <c r="BS2113" s="298"/>
      <c r="BT2113" s="298"/>
      <c r="BU2113" s="298"/>
      <c r="BV2113" s="298"/>
      <c r="BW2113" s="298"/>
      <c r="BX2113" s="298"/>
      <c r="BY2113" s="298"/>
      <c r="BZ2113" s="298"/>
      <c r="CA2113" s="298"/>
      <c r="CB2113" s="298"/>
      <c r="CC2113" s="298"/>
      <c r="CD2113" s="298"/>
      <c r="CE2113" s="298"/>
      <c r="CF2113" s="298"/>
      <c r="CG2113" s="298"/>
      <c r="CH2113" s="298"/>
      <c r="CI2113" s="298"/>
      <c r="CJ2113" s="298"/>
      <c r="CK2113" s="298"/>
      <c r="CL2113" s="298"/>
      <c r="CN2113" s="297"/>
      <c r="CO2113" s="298"/>
      <c r="CP2113" s="298"/>
      <c r="CQ2113" s="298"/>
      <c r="CR2113" s="298"/>
      <c r="CS2113" s="298"/>
      <c r="CT2113" s="298"/>
      <c r="CU2113" s="298"/>
      <c r="CV2113" s="298"/>
      <c r="CW2113" s="298"/>
      <c r="CX2113" s="298"/>
      <c r="CY2113" s="298"/>
      <c r="CZ2113" s="298"/>
      <c r="DA2113" s="298"/>
      <c r="DB2113" s="298"/>
      <c r="DC2113" s="298"/>
      <c r="DD2113" s="298"/>
      <c r="DE2113" s="298"/>
      <c r="DF2113" s="298"/>
      <c r="DG2113" s="298"/>
      <c r="DH2113" s="298"/>
      <c r="DI2113" s="298"/>
      <c r="DJ2113" s="298"/>
      <c r="DK2113" s="298"/>
      <c r="DL2113" s="298"/>
    </row>
    <row r="2114" spans="1:116" x14ac:dyDescent="0.4">
      <c r="B2114" t="str">
        <f>E2114</f>
        <v>2114 AOV-TR-RV</v>
      </c>
      <c r="D2114" t="s">
        <v>479</v>
      </c>
      <c r="E2114" s="8" t="str">
        <f t="shared" ref="E2114:E2116" si="3562">ROW()&amp;" "&amp;D2114</f>
        <v>2114 AOV-TR-RV</v>
      </c>
      <c r="G2114" s="95" t="s">
        <v>343</v>
      </c>
      <c r="H2114" s="27"/>
      <c r="I2114" s="78"/>
      <c r="J2114" s="78"/>
      <c r="K2114" s="33"/>
      <c r="L2114" s="33"/>
      <c r="M2114" s="33"/>
      <c r="N2114" s="33"/>
      <c r="O2114" s="33"/>
      <c r="P2114" s="33"/>
      <c r="R2114" s="33"/>
      <c r="S2114" s="77"/>
      <c r="T2114" s="77"/>
      <c r="U2114" s="77"/>
      <c r="V2114" s="77"/>
      <c r="W2114" s="77"/>
      <c r="X2114" s="77"/>
      <c r="Y2114" s="77"/>
      <c r="Z2114" s="77"/>
      <c r="AA2114" s="77"/>
      <c r="AB2114" s="77"/>
      <c r="AC2114" s="77"/>
      <c r="AD2114" s="77"/>
      <c r="AE2114" s="77"/>
      <c r="AF2114" s="77"/>
      <c r="AG2114" s="77"/>
      <c r="AH2114" s="77"/>
      <c r="AI2114" s="77"/>
      <c r="AJ2114" s="77"/>
      <c r="AK2114" s="77"/>
      <c r="AL2114" s="77"/>
      <c r="AM2114" s="77"/>
      <c r="AN2114" s="77"/>
      <c r="AO2114" s="77"/>
      <c r="AP2114" s="77"/>
      <c r="AQ2114" s="77"/>
      <c r="AR2114" s="77"/>
      <c r="AS2114" s="77"/>
      <c r="AT2114" s="77"/>
      <c r="AU2114" s="77"/>
      <c r="AV2114" s="77"/>
      <c r="AW2114" s="77"/>
      <c r="AX2114" s="77"/>
      <c r="AY2114" s="77"/>
      <c r="AZ2114" s="77"/>
      <c r="BA2114" s="77"/>
      <c r="BB2114" s="77"/>
      <c r="BC2114" s="77"/>
      <c r="BD2114" s="77"/>
      <c r="BE2114" s="77"/>
      <c r="BF2114" s="77"/>
      <c r="BG2114" s="77"/>
      <c r="BH2114" s="77"/>
      <c r="BI2114" s="77"/>
      <c r="BJ2114" s="77"/>
      <c r="BK2114" s="77"/>
      <c r="BL2114" s="77"/>
      <c r="BM2114" s="77"/>
      <c r="BN2114" s="77"/>
      <c r="BO2114" s="77"/>
      <c r="BP2114" s="77"/>
      <c r="BQ2114" s="77"/>
      <c r="BR2114" s="77"/>
      <c r="BS2114" s="77"/>
      <c r="BT2114" s="77"/>
      <c r="BU2114" s="77"/>
      <c r="BV2114" s="77"/>
      <c r="BW2114" s="77"/>
      <c r="BX2114" s="77"/>
      <c r="BY2114" s="77"/>
      <c r="BZ2114" s="77"/>
      <c r="CA2114" s="77"/>
      <c r="CB2114" s="77"/>
      <c r="CC2114" s="77"/>
      <c r="CD2114" s="77"/>
      <c r="CE2114" s="77"/>
      <c r="CF2114" s="77"/>
      <c r="CG2114" s="77"/>
      <c r="CH2114" s="77"/>
      <c r="CI2114" s="77"/>
      <c r="CJ2114" s="77"/>
      <c r="CK2114" s="77"/>
      <c r="CL2114" s="77"/>
      <c r="CN2114" s="78"/>
      <c r="CO2114" s="77"/>
      <c r="CP2114" s="77"/>
      <c r="CQ2114" s="77"/>
      <c r="CR2114" s="77"/>
      <c r="CS2114" s="77"/>
      <c r="CT2114" s="77"/>
      <c r="CU2114" s="77"/>
      <c r="CV2114" s="77"/>
      <c r="CW2114" s="77"/>
      <c r="CX2114" s="77"/>
      <c r="CY2114" s="77"/>
      <c r="CZ2114" s="77"/>
      <c r="DA2114" s="77"/>
      <c r="DB2114" s="77"/>
      <c r="DC2114" s="77"/>
      <c r="DD2114" s="77"/>
      <c r="DE2114" s="77"/>
      <c r="DF2114" s="77"/>
      <c r="DG2114" s="77"/>
      <c r="DH2114" s="77"/>
      <c r="DI2114" s="77"/>
      <c r="DJ2114" s="77"/>
      <c r="DK2114" s="77"/>
      <c r="DL2114" s="77"/>
    </row>
    <row r="2115" spans="1:116" x14ac:dyDescent="0.4">
      <c r="B2115" t="str">
        <f>E2115</f>
        <v>2115 AOV-TR-RV</v>
      </c>
      <c r="C2115" t="s">
        <v>80</v>
      </c>
      <c r="D2115" t="s">
        <v>479</v>
      </c>
      <c r="E2115" s="8" t="str">
        <f t="shared" si="3562"/>
        <v>2115 AOV-TR-RV</v>
      </c>
      <c r="G2115" s="145" t="s">
        <v>76</v>
      </c>
      <c r="H2115" s="12"/>
      <c r="I2115" s="60"/>
      <c r="J2115" s="60"/>
      <c r="K2115" s="15">
        <f t="shared" ref="K2115:P2115" ca="1" si="3563">SUMIF($3:$3,K$2,2115:2115)</f>
        <v>12000</v>
      </c>
      <c r="L2115" s="15">
        <f t="shared" ca="1" si="3563"/>
        <v>12000</v>
      </c>
      <c r="M2115" s="15">
        <f t="shared" ca="1" si="3563"/>
        <v>12000</v>
      </c>
      <c r="N2115" s="15">
        <f t="shared" ca="1" si="3563"/>
        <v>12000</v>
      </c>
      <c r="O2115" s="15">
        <f t="shared" ca="1" si="3563"/>
        <v>12000</v>
      </c>
      <c r="P2115" s="15">
        <f t="shared" ca="1" si="3563"/>
        <v>12000</v>
      </c>
      <c r="R2115" s="15"/>
      <c r="S2115" s="76" cm="1">
        <f t="array" aca="1" ref="S2115" ca="1">INDIRECT(S2119)/S2116</f>
        <v>1000</v>
      </c>
      <c r="T2115" s="76" cm="1">
        <f t="array" aca="1" ref="T2115" ca="1">INDIRECT(T2119)/T2116</f>
        <v>1000</v>
      </c>
      <c r="U2115" s="76" cm="1">
        <f t="array" aca="1" ref="U2115" ca="1">INDIRECT(U2119)/U2116</f>
        <v>1000</v>
      </c>
      <c r="V2115" s="76" cm="1">
        <f t="array" aca="1" ref="V2115" ca="1">INDIRECT(V2119)/V2116</f>
        <v>1000</v>
      </c>
      <c r="W2115" s="76" cm="1">
        <f t="array" aca="1" ref="W2115" ca="1">INDIRECT(W2119)/W2116</f>
        <v>1000</v>
      </c>
      <c r="X2115" s="76" cm="1">
        <f t="array" aca="1" ref="X2115" ca="1">INDIRECT(X2119)/X2116</f>
        <v>1000</v>
      </c>
      <c r="Y2115" s="76" cm="1">
        <f t="array" aca="1" ref="Y2115" ca="1">INDIRECT(Y2119)/Y2116</f>
        <v>1000</v>
      </c>
      <c r="Z2115" s="76" cm="1">
        <f t="array" aca="1" ref="Z2115" ca="1">INDIRECT(Z2119)/Z2116</f>
        <v>1000</v>
      </c>
      <c r="AA2115" s="76" cm="1">
        <f t="array" aca="1" ref="AA2115" ca="1">INDIRECT(AA2119)/AA2116</f>
        <v>1000</v>
      </c>
      <c r="AB2115" s="76" cm="1">
        <f t="array" aca="1" ref="AB2115" ca="1">INDIRECT(AB2119)/AB2116</f>
        <v>1000</v>
      </c>
      <c r="AC2115" s="76" cm="1">
        <f t="array" aca="1" ref="AC2115" ca="1">INDIRECT(AC2119)/AC2116</f>
        <v>1000</v>
      </c>
      <c r="AD2115" s="76" cm="1">
        <f t="array" aca="1" ref="AD2115" ca="1">INDIRECT(AD2119)/AD2116</f>
        <v>1000</v>
      </c>
      <c r="AE2115" s="76" cm="1">
        <f t="array" aca="1" ref="AE2115" ca="1">INDIRECT(AE2119)/AE2116</f>
        <v>1000</v>
      </c>
      <c r="AF2115" s="76" cm="1">
        <f t="array" aca="1" ref="AF2115" ca="1">INDIRECT(AF2119)/AF2116</f>
        <v>1000</v>
      </c>
      <c r="AG2115" s="76" cm="1">
        <f t="array" aca="1" ref="AG2115" ca="1">INDIRECT(AG2119)/AG2116</f>
        <v>1000</v>
      </c>
      <c r="AH2115" s="76" cm="1">
        <f t="array" aca="1" ref="AH2115" ca="1">INDIRECT(AH2119)/AH2116</f>
        <v>1000</v>
      </c>
      <c r="AI2115" s="76" cm="1">
        <f t="array" aca="1" ref="AI2115" ca="1">INDIRECT(AI2119)/AI2116</f>
        <v>1000</v>
      </c>
      <c r="AJ2115" s="76" cm="1">
        <f t="array" aca="1" ref="AJ2115" ca="1">INDIRECT(AJ2119)/AJ2116</f>
        <v>1000</v>
      </c>
      <c r="AK2115" s="76" cm="1">
        <f t="array" aca="1" ref="AK2115" ca="1">INDIRECT(AK2119)/AK2116</f>
        <v>1000</v>
      </c>
      <c r="AL2115" s="76" cm="1">
        <f t="array" aca="1" ref="AL2115" ca="1">INDIRECT(AL2119)/AL2116</f>
        <v>1000</v>
      </c>
      <c r="AM2115" s="76" cm="1">
        <f t="array" aca="1" ref="AM2115" ca="1">INDIRECT(AM2119)/AM2116</f>
        <v>1000</v>
      </c>
      <c r="AN2115" s="76" cm="1">
        <f t="array" aca="1" ref="AN2115" ca="1">INDIRECT(AN2119)/AN2116</f>
        <v>1000</v>
      </c>
      <c r="AO2115" s="76" cm="1">
        <f t="array" aca="1" ref="AO2115" ca="1">INDIRECT(AO2119)/AO2116</f>
        <v>1000</v>
      </c>
      <c r="AP2115" s="76" cm="1">
        <f t="array" aca="1" ref="AP2115" ca="1">INDIRECT(AP2119)/AP2116</f>
        <v>1000</v>
      </c>
      <c r="AQ2115" s="76" cm="1">
        <f t="array" aca="1" ref="AQ2115" ca="1">INDIRECT(AQ2119)/AQ2116</f>
        <v>1000</v>
      </c>
      <c r="AR2115" s="76" cm="1">
        <f t="array" aca="1" ref="AR2115" ca="1">INDIRECT(AR2119)/AR2116</f>
        <v>1000</v>
      </c>
      <c r="AS2115" s="76" cm="1">
        <f t="array" aca="1" ref="AS2115" ca="1">INDIRECT(AS2119)/AS2116</f>
        <v>1000</v>
      </c>
      <c r="AT2115" s="76" cm="1">
        <f t="array" aca="1" ref="AT2115" ca="1">INDIRECT(AT2119)/AT2116</f>
        <v>1000</v>
      </c>
      <c r="AU2115" s="76" cm="1">
        <f t="array" aca="1" ref="AU2115" ca="1">INDIRECT(AU2119)/AU2116</f>
        <v>1000</v>
      </c>
      <c r="AV2115" s="76" cm="1">
        <f t="array" aca="1" ref="AV2115" ca="1">INDIRECT(AV2119)/AV2116</f>
        <v>1000</v>
      </c>
      <c r="AW2115" s="76" cm="1">
        <f t="array" aca="1" ref="AW2115" ca="1">INDIRECT(AW2119)/AW2116</f>
        <v>1000</v>
      </c>
      <c r="AX2115" s="76" cm="1">
        <f t="array" aca="1" ref="AX2115" ca="1">INDIRECT(AX2119)/AX2116</f>
        <v>1000</v>
      </c>
      <c r="AY2115" s="76" cm="1">
        <f t="array" aca="1" ref="AY2115" ca="1">INDIRECT(AY2119)/AY2116</f>
        <v>1000</v>
      </c>
      <c r="AZ2115" s="76" cm="1">
        <f t="array" aca="1" ref="AZ2115" ca="1">INDIRECT(AZ2119)/AZ2116</f>
        <v>1000</v>
      </c>
      <c r="BA2115" s="76" cm="1">
        <f t="array" aca="1" ref="BA2115" ca="1">INDIRECT(BA2119)/BA2116</f>
        <v>1000</v>
      </c>
      <c r="BB2115" s="76" cm="1">
        <f t="array" aca="1" ref="BB2115" ca="1">INDIRECT(BB2119)/BB2116</f>
        <v>1000</v>
      </c>
      <c r="BC2115" s="76" cm="1">
        <f t="array" aca="1" ref="BC2115" ca="1">INDIRECT(BC2119)/BC2116</f>
        <v>1000</v>
      </c>
      <c r="BD2115" s="76" cm="1">
        <f t="array" aca="1" ref="BD2115" ca="1">INDIRECT(BD2119)/BD2116</f>
        <v>1000</v>
      </c>
      <c r="BE2115" s="76" cm="1">
        <f t="array" aca="1" ref="BE2115" ca="1">INDIRECT(BE2119)/BE2116</f>
        <v>1000</v>
      </c>
      <c r="BF2115" s="76" cm="1">
        <f t="array" aca="1" ref="BF2115" ca="1">INDIRECT(BF2119)/BF2116</f>
        <v>1000</v>
      </c>
      <c r="BG2115" s="76" cm="1">
        <f t="array" aca="1" ref="BG2115" ca="1">INDIRECT(BG2119)/BG2116</f>
        <v>1000</v>
      </c>
      <c r="BH2115" s="76" cm="1">
        <f t="array" aca="1" ref="BH2115" ca="1">INDIRECT(BH2119)/BH2116</f>
        <v>1000</v>
      </c>
      <c r="BI2115" s="76" cm="1">
        <f t="array" aca="1" ref="BI2115" ca="1">INDIRECT(BI2119)/BI2116</f>
        <v>1000</v>
      </c>
      <c r="BJ2115" s="76" cm="1">
        <f t="array" aca="1" ref="BJ2115" ca="1">INDIRECT(BJ2119)/BJ2116</f>
        <v>1000</v>
      </c>
      <c r="BK2115" s="76" cm="1">
        <f t="array" aca="1" ref="BK2115" ca="1">INDIRECT(BK2119)/BK2116</f>
        <v>1000</v>
      </c>
      <c r="BL2115" s="76" cm="1">
        <f t="array" aca="1" ref="BL2115" ca="1">INDIRECT(BL2119)/BL2116</f>
        <v>1000</v>
      </c>
      <c r="BM2115" s="76" cm="1">
        <f t="array" aca="1" ref="BM2115" ca="1">INDIRECT(BM2119)/BM2116</f>
        <v>1000</v>
      </c>
      <c r="BN2115" s="76" cm="1">
        <f t="array" aca="1" ref="BN2115" ca="1">INDIRECT(BN2119)/BN2116</f>
        <v>1000</v>
      </c>
      <c r="BO2115" s="76" cm="1">
        <f t="array" aca="1" ref="BO2115" ca="1">INDIRECT(BO2119)/BO2116</f>
        <v>1000</v>
      </c>
      <c r="BP2115" s="76" cm="1">
        <f t="array" aca="1" ref="BP2115" ca="1">INDIRECT(BP2119)/BP2116</f>
        <v>1000</v>
      </c>
      <c r="BQ2115" s="76" cm="1">
        <f t="array" aca="1" ref="BQ2115" ca="1">INDIRECT(BQ2119)/BQ2116</f>
        <v>1000</v>
      </c>
      <c r="BR2115" s="76" cm="1">
        <f t="array" aca="1" ref="BR2115" ca="1">INDIRECT(BR2119)/BR2116</f>
        <v>1000</v>
      </c>
      <c r="BS2115" s="76" cm="1">
        <f t="array" aca="1" ref="BS2115" ca="1">INDIRECT(BS2119)/BS2116</f>
        <v>1000</v>
      </c>
      <c r="BT2115" s="76" cm="1">
        <f t="array" aca="1" ref="BT2115" ca="1">INDIRECT(BT2119)/BT2116</f>
        <v>1000</v>
      </c>
      <c r="BU2115" s="76" cm="1">
        <f t="array" aca="1" ref="BU2115" ca="1">INDIRECT(BU2119)/BU2116</f>
        <v>1000</v>
      </c>
      <c r="BV2115" s="76" cm="1">
        <f t="array" aca="1" ref="BV2115" ca="1">INDIRECT(BV2119)/BV2116</f>
        <v>1000</v>
      </c>
      <c r="BW2115" s="76" cm="1">
        <f t="array" aca="1" ref="BW2115" ca="1">INDIRECT(BW2119)/BW2116</f>
        <v>1000</v>
      </c>
      <c r="BX2115" s="76" cm="1">
        <f t="array" aca="1" ref="BX2115" ca="1">INDIRECT(BX2119)/BX2116</f>
        <v>1000</v>
      </c>
      <c r="BY2115" s="76" cm="1">
        <f t="array" aca="1" ref="BY2115" ca="1">INDIRECT(BY2119)/BY2116</f>
        <v>1000</v>
      </c>
      <c r="BZ2115" s="76" cm="1">
        <f t="array" aca="1" ref="BZ2115" ca="1">INDIRECT(BZ2119)/BZ2116</f>
        <v>1000</v>
      </c>
      <c r="CA2115" s="76" cm="1">
        <f t="array" aca="1" ref="CA2115" ca="1">INDIRECT(CA2119)/CA2116</f>
        <v>1000</v>
      </c>
      <c r="CB2115" s="76" cm="1">
        <f t="array" aca="1" ref="CB2115" ca="1">INDIRECT(CB2119)/CB2116</f>
        <v>1000</v>
      </c>
      <c r="CC2115" s="76" cm="1">
        <f t="array" aca="1" ref="CC2115" ca="1">INDIRECT(CC2119)/CC2116</f>
        <v>1000</v>
      </c>
      <c r="CD2115" s="76" cm="1">
        <f t="array" aca="1" ref="CD2115" ca="1">INDIRECT(CD2119)/CD2116</f>
        <v>1000</v>
      </c>
      <c r="CE2115" s="76" cm="1">
        <f t="array" aca="1" ref="CE2115" ca="1">INDIRECT(CE2119)/CE2116</f>
        <v>1000</v>
      </c>
      <c r="CF2115" s="76" cm="1">
        <f t="array" aca="1" ref="CF2115" ca="1">INDIRECT(CF2119)/CF2116</f>
        <v>1000</v>
      </c>
      <c r="CG2115" s="76" cm="1">
        <f t="array" aca="1" ref="CG2115" ca="1">INDIRECT(CG2119)/CG2116</f>
        <v>1000</v>
      </c>
      <c r="CH2115" s="76" cm="1">
        <f t="array" aca="1" ref="CH2115" ca="1">INDIRECT(CH2119)/CH2116</f>
        <v>1000</v>
      </c>
      <c r="CI2115" s="76" cm="1">
        <f t="array" aca="1" ref="CI2115" ca="1">INDIRECT(CI2119)/CI2116</f>
        <v>1000</v>
      </c>
      <c r="CJ2115" s="76" cm="1">
        <f t="array" aca="1" ref="CJ2115" ca="1">INDIRECT(CJ2119)/CJ2116</f>
        <v>1000</v>
      </c>
      <c r="CK2115" s="76" cm="1">
        <f t="array" aca="1" ref="CK2115" ca="1">INDIRECT(CK2119)/CK2116</f>
        <v>1000</v>
      </c>
      <c r="CL2115" s="76" cm="1">
        <f t="array" aca="1" ref="CL2115" ca="1">INDIRECT(CL2119)/CL2116</f>
        <v>1000</v>
      </c>
      <c r="CN2115" s="60"/>
      <c r="CO2115" s="76" t="e" cm="1">
        <f t="array" aca="1" ref="CO2115" ca="1">INDIRECT(CO2119)/CO2116</f>
        <v>#N/A</v>
      </c>
      <c r="CP2115" s="76" t="e" cm="1">
        <f t="array" aca="1" ref="CP2115" ca="1">INDIRECT(CP2119)/CP2116</f>
        <v>#N/A</v>
      </c>
      <c r="CQ2115" s="76" t="e" cm="1">
        <f t="array" aca="1" ref="CQ2115" ca="1">INDIRECT(CQ2119)/CQ2116</f>
        <v>#N/A</v>
      </c>
      <c r="CR2115" s="76" t="e" cm="1">
        <f t="array" aca="1" ref="CR2115" ca="1">INDIRECT(CR2119)/CR2116</f>
        <v>#N/A</v>
      </c>
      <c r="CS2115" s="76" t="e" cm="1">
        <f t="array" aca="1" ref="CS2115" ca="1">INDIRECT(CS2119)/CS2116</f>
        <v>#N/A</v>
      </c>
      <c r="CT2115" s="76" t="e" cm="1">
        <f t="array" aca="1" ref="CT2115" ca="1">INDIRECT(CT2119)/CT2116</f>
        <v>#N/A</v>
      </c>
      <c r="CU2115" s="76" t="e" cm="1">
        <f t="array" aca="1" ref="CU2115" ca="1">INDIRECT(CU2119)/CU2116</f>
        <v>#N/A</v>
      </c>
      <c r="CV2115" s="76" t="e" cm="1">
        <f t="array" aca="1" ref="CV2115" ca="1">INDIRECT(CV2119)/CV2116</f>
        <v>#N/A</v>
      </c>
      <c r="CW2115" s="76" t="e" cm="1">
        <f t="array" aca="1" ref="CW2115" ca="1">INDIRECT(CW2119)/CW2116</f>
        <v>#N/A</v>
      </c>
      <c r="CX2115" s="76" t="e" cm="1">
        <f t="array" aca="1" ref="CX2115" ca="1">INDIRECT(CX2119)/CX2116</f>
        <v>#N/A</v>
      </c>
      <c r="CY2115" s="76" t="e" cm="1">
        <f t="array" aca="1" ref="CY2115" ca="1">INDIRECT(CY2119)/CY2116</f>
        <v>#N/A</v>
      </c>
      <c r="CZ2115" s="76" t="e" cm="1">
        <f t="array" aca="1" ref="CZ2115" ca="1">INDIRECT(CZ2119)/CZ2116</f>
        <v>#N/A</v>
      </c>
      <c r="DA2115" s="76" t="e" cm="1">
        <f t="array" aca="1" ref="DA2115" ca="1">INDIRECT(DA2119)/DA2116</f>
        <v>#N/A</v>
      </c>
      <c r="DB2115" s="76" t="e" cm="1">
        <f t="array" aca="1" ref="DB2115" ca="1">INDIRECT(DB2119)/DB2116</f>
        <v>#N/A</v>
      </c>
      <c r="DC2115" s="76" t="e" cm="1">
        <f t="array" aca="1" ref="DC2115" ca="1">INDIRECT(DC2119)/DC2116</f>
        <v>#N/A</v>
      </c>
      <c r="DD2115" s="76" t="e" cm="1">
        <f t="array" aca="1" ref="DD2115" ca="1">INDIRECT(DD2119)/DD2116</f>
        <v>#N/A</v>
      </c>
      <c r="DE2115" s="76" t="e" cm="1">
        <f t="array" aca="1" ref="DE2115" ca="1">INDIRECT(DE2119)/DE2116</f>
        <v>#N/A</v>
      </c>
      <c r="DF2115" s="76" t="e" cm="1">
        <f t="array" aca="1" ref="DF2115" ca="1">INDIRECT(DF2119)/DF2116</f>
        <v>#N/A</v>
      </c>
      <c r="DG2115" s="76" t="e" cm="1">
        <f t="array" aca="1" ref="DG2115" ca="1">INDIRECT(DG2119)/DG2116</f>
        <v>#N/A</v>
      </c>
      <c r="DH2115" s="76" t="e" cm="1">
        <f t="array" aca="1" ref="DH2115" ca="1">INDIRECT(DH2119)/DH2116</f>
        <v>#N/A</v>
      </c>
      <c r="DI2115" s="76" t="e" cm="1">
        <f t="array" aca="1" ref="DI2115" ca="1">INDIRECT(DI2119)/DI2116</f>
        <v>#N/A</v>
      </c>
      <c r="DJ2115" s="76" t="e" cm="1">
        <f t="array" aca="1" ref="DJ2115" ca="1">INDIRECT(DJ2119)/DJ2116</f>
        <v>#N/A</v>
      </c>
      <c r="DK2115" s="76" t="e" cm="1">
        <f t="array" aca="1" ref="DK2115" ca="1">INDIRECT(DK2119)/DK2116</f>
        <v>#N/A</v>
      </c>
      <c r="DL2115" s="76" t="e" cm="1">
        <f t="array" aca="1" ref="DL2115" ca="1">INDIRECT(DL2119)/DL2116</f>
        <v>#N/A</v>
      </c>
    </row>
    <row r="2116" spans="1:116" x14ac:dyDescent="0.4">
      <c r="B2116" t="str">
        <f>E2116</f>
        <v>2116 AOV-TR-RV</v>
      </c>
      <c r="D2116" t="s">
        <v>479</v>
      </c>
      <c r="E2116" s="8" t="str">
        <f t="shared" si="3562"/>
        <v>2116 AOV-TR-RV</v>
      </c>
      <c r="G2116" s="145" t="s">
        <v>77</v>
      </c>
      <c r="H2116" s="12"/>
      <c r="I2116" s="60"/>
      <c r="J2116" s="60"/>
      <c r="K2116" s="18">
        <v>10</v>
      </c>
      <c r="L2116" s="18">
        <v>10</v>
      </c>
      <c r="M2116" s="18">
        <v>10</v>
      </c>
      <c r="N2116" s="18">
        <v>10</v>
      </c>
      <c r="O2116" s="18">
        <v>10</v>
      </c>
      <c r="P2116" s="18">
        <v>10</v>
      </c>
      <c r="R2116" s="19"/>
      <c r="S2116" s="147" cm="1">
        <f t="array" ref="S2116">INDEX($K:$P,ROW(),MATCH(S$3,$K$2:$P$2,0))</f>
        <v>10</v>
      </c>
      <c r="T2116" s="147" cm="1">
        <f t="array" ref="T2116">INDEX($K:$P,ROW(),MATCH(T$3,$K$2:$P$2,0))</f>
        <v>10</v>
      </c>
      <c r="U2116" s="147" cm="1">
        <f t="array" ref="U2116">INDEX($K:$P,ROW(),MATCH(U$3,$K$2:$P$2,0))</f>
        <v>10</v>
      </c>
      <c r="V2116" s="147" cm="1">
        <f t="array" ref="V2116">INDEX($K:$P,ROW(),MATCH(V$3,$K$2:$P$2,0))</f>
        <v>10</v>
      </c>
      <c r="W2116" s="147" cm="1">
        <f t="array" ref="W2116">INDEX($K:$P,ROW(),MATCH(W$3,$K$2:$P$2,0))</f>
        <v>10</v>
      </c>
      <c r="X2116" s="147" cm="1">
        <f t="array" ref="X2116">INDEX($K:$P,ROW(),MATCH(X$3,$K$2:$P$2,0))</f>
        <v>10</v>
      </c>
      <c r="Y2116" s="147" cm="1">
        <f t="array" ref="Y2116">INDEX($K:$P,ROW(),MATCH(Y$3,$K$2:$P$2,0))</f>
        <v>10</v>
      </c>
      <c r="Z2116" s="147" cm="1">
        <f t="array" ref="Z2116">INDEX($K:$P,ROW(),MATCH(Z$3,$K$2:$P$2,0))</f>
        <v>10</v>
      </c>
      <c r="AA2116" s="147" cm="1">
        <f t="array" ref="AA2116">INDEX($K:$P,ROW(),MATCH(AA$3,$K$2:$P$2,0))</f>
        <v>10</v>
      </c>
      <c r="AB2116" s="147" cm="1">
        <f t="array" ref="AB2116">INDEX($K:$P,ROW(),MATCH(AB$3,$K$2:$P$2,0))</f>
        <v>10</v>
      </c>
      <c r="AC2116" s="147" cm="1">
        <f t="array" ref="AC2116">INDEX($K:$P,ROW(),MATCH(AC$3,$K$2:$P$2,0))</f>
        <v>10</v>
      </c>
      <c r="AD2116" s="147" cm="1">
        <f t="array" ref="AD2116">INDEX($K:$P,ROW(),MATCH(AD$3,$K$2:$P$2,0))</f>
        <v>10</v>
      </c>
      <c r="AE2116" s="147" cm="1">
        <f t="array" ref="AE2116">INDEX($K:$P,ROW(),MATCH(AE$3,$K$2:$P$2,0))</f>
        <v>10</v>
      </c>
      <c r="AF2116" s="147" cm="1">
        <f t="array" ref="AF2116">INDEX($K:$P,ROW(),MATCH(AF$3,$K$2:$P$2,0))</f>
        <v>10</v>
      </c>
      <c r="AG2116" s="147" cm="1">
        <f t="array" ref="AG2116">INDEX($K:$P,ROW(),MATCH(AG$3,$K$2:$P$2,0))</f>
        <v>10</v>
      </c>
      <c r="AH2116" s="147" cm="1">
        <f t="array" ref="AH2116">INDEX($K:$P,ROW(),MATCH(AH$3,$K$2:$P$2,0))</f>
        <v>10</v>
      </c>
      <c r="AI2116" s="147" cm="1">
        <f t="array" ref="AI2116">INDEX($K:$P,ROW(),MATCH(AI$3,$K$2:$P$2,0))</f>
        <v>10</v>
      </c>
      <c r="AJ2116" s="147" cm="1">
        <f t="array" ref="AJ2116">INDEX($K:$P,ROW(),MATCH(AJ$3,$K$2:$P$2,0))</f>
        <v>10</v>
      </c>
      <c r="AK2116" s="147" cm="1">
        <f t="array" ref="AK2116">INDEX($K:$P,ROW(),MATCH(AK$3,$K$2:$P$2,0))</f>
        <v>10</v>
      </c>
      <c r="AL2116" s="147" cm="1">
        <f t="array" ref="AL2116">INDEX($K:$P,ROW(),MATCH(AL$3,$K$2:$P$2,0))</f>
        <v>10</v>
      </c>
      <c r="AM2116" s="147" cm="1">
        <f t="array" ref="AM2116">INDEX($K:$P,ROW(),MATCH(AM$3,$K$2:$P$2,0))</f>
        <v>10</v>
      </c>
      <c r="AN2116" s="147" cm="1">
        <f t="array" ref="AN2116">INDEX($K:$P,ROW(),MATCH(AN$3,$K$2:$P$2,0))</f>
        <v>10</v>
      </c>
      <c r="AO2116" s="147" cm="1">
        <f t="array" ref="AO2116">INDEX($K:$P,ROW(),MATCH(AO$3,$K$2:$P$2,0))</f>
        <v>10</v>
      </c>
      <c r="AP2116" s="147" cm="1">
        <f t="array" ref="AP2116">INDEX($K:$P,ROW(),MATCH(AP$3,$K$2:$P$2,0))</f>
        <v>10</v>
      </c>
      <c r="AQ2116" s="147" cm="1">
        <f t="array" ref="AQ2116">INDEX($K:$P,ROW(),MATCH(AQ$3,$K$2:$P$2,0))</f>
        <v>10</v>
      </c>
      <c r="AR2116" s="147" cm="1">
        <f t="array" ref="AR2116">INDEX($K:$P,ROW(),MATCH(AR$3,$K$2:$P$2,0))</f>
        <v>10</v>
      </c>
      <c r="AS2116" s="147" cm="1">
        <f t="array" ref="AS2116">INDEX($K:$P,ROW(),MATCH(AS$3,$K$2:$P$2,0))</f>
        <v>10</v>
      </c>
      <c r="AT2116" s="147" cm="1">
        <f t="array" ref="AT2116">INDEX($K:$P,ROW(),MATCH(AT$3,$K$2:$P$2,0))</f>
        <v>10</v>
      </c>
      <c r="AU2116" s="147" cm="1">
        <f t="array" ref="AU2116">INDEX($K:$P,ROW(),MATCH(AU$3,$K$2:$P$2,0))</f>
        <v>10</v>
      </c>
      <c r="AV2116" s="147" cm="1">
        <f t="array" ref="AV2116">INDEX($K:$P,ROW(),MATCH(AV$3,$K$2:$P$2,0))</f>
        <v>10</v>
      </c>
      <c r="AW2116" s="147" cm="1">
        <f t="array" ref="AW2116">INDEX($K:$P,ROW(),MATCH(AW$3,$K$2:$P$2,0))</f>
        <v>10</v>
      </c>
      <c r="AX2116" s="147" cm="1">
        <f t="array" ref="AX2116">INDEX($K:$P,ROW(),MATCH(AX$3,$K$2:$P$2,0))</f>
        <v>10</v>
      </c>
      <c r="AY2116" s="147" cm="1">
        <f t="array" ref="AY2116">INDEX($K:$P,ROW(),MATCH(AY$3,$K$2:$P$2,0))</f>
        <v>10</v>
      </c>
      <c r="AZ2116" s="147" cm="1">
        <f t="array" ref="AZ2116">INDEX($K:$P,ROW(),MATCH(AZ$3,$K$2:$P$2,0))</f>
        <v>10</v>
      </c>
      <c r="BA2116" s="147" cm="1">
        <f t="array" ref="BA2116">INDEX($K:$P,ROW(),MATCH(BA$3,$K$2:$P$2,0))</f>
        <v>10</v>
      </c>
      <c r="BB2116" s="147" cm="1">
        <f t="array" ref="BB2116">INDEX($K:$P,ROW(),MATCH(BB$3,$K$2:$P$2,0))</f>
        <v>10</v>
      </c>
      <c r="BC2116" s="147" cm="1">
        <f t="array" ref="BC2116">INDEX($K:$P,ROW(),MATCH(BC$3,$K$2:$P$2,0))</f>
        <v>10</v>
      </c>
      <c r="BD2116" s="147" cm="1">
        <f t="array" ref="BD2116">INDEX($K:$P,ROW(),MATCH(BD$3,$K$2:$P$2,0))</f>
        <v>10</v>
      </c>
      <c r="BE2116" s="147" cm="1">
        <f t="array" ref="BE2116">INDEX($K:$P,ROW(),MATCH(BE$3,$K$2:$P$2,0))</f>
        <v>10</v>
      </c>
      <c r="BF2116" s="147" cm="1">
        <f t="array" ref="BF2116">INDEX($K:$P,ROW(),MATCH(BF$3,$K$2:$P$2,0))</f>
        <v>10</v>
      </c>
      <c r="BG2116" s="147" cm="1">
        <f t="array" ref="BG2116">INDEX($K:$P,ROW(),MATCH(BG$3,$K$2:$P$2,0))</f>
        <v>10</v>
      </c>
      <c r="BH2116" s="147" cm="1">
        <f t="array" ref="BH2116">INDEX($K:$P,ROW(),MATCH(BH$3,$K$2:$P$2,0))</f>
        <v>10</v>
      </c>
      <c r="BI2116" s="147" cm="1">
        <f t="array" ref="BI2116">INDEX($K:$P,ROW(),MATCH(BI$3,$K$2:$P$2,0))</f>
        <v>10</v>
      </c>
      <c r="BJ2116" s="147" cm="1">
        <f t="array" ref="BJ2116">INDEX($K:$P,ROW(),MATCH(BJ$3,$K$2:$P$2,0))</f>
        <v>10</v>
      </c>
      <c r="BK2116" s="147" cm="1">
        <f t="array" ref="BK2116">INDEX($K:$P,ROW(),MATCH(BK$3,$K$2:$P$2,0))</f>
        <v>10</v>
      </c>
      <c r="BL2116" s="147" cm="1">
        <f t="array" ref="BL2116">INDEX($K:$P,ROW(),MATCH(BL$3,$K$2:$P$2,0))</f>
        <v>10</v>
      </c>
      <c r="BM2116" s="147" cm="1">
        <f t="array" ref="BM2116">INDEX($K:$P,ROW(),MATCH(BM$3,$K$2:$P$2,0))</f>
        <v>10</v>
      </c>
      <c r="BN2116" s="147" cm="1">
        <f t="array" ref="BN2116">INDEX($K:$P,ROW(),MATCH(BN$3,$K$2:$P$2,0))</f>
        <v>10</v>
      </c>
      <c r="BO2116" s="147" cm="1">
        <f t="array" ref="BO2116">INDEX($K:$P,ROW(),MATCH(BO$3,$K$2:$P$2,0))</f>
        <v>10</v>
      </c>
      <c r="BP2116" s="147" cm="1">
        <f t="array" ref="BP2116">INDEX($K:$P,ROW(),MATCH(BP$3,$K$2:$P$2,0))</f>
        <v>10</v>
      </c>
      <c r="BQ2116" s="147" cm="1">
        <f t="array" ref="BQ2116">INDEX($K:$P,ROW(),MATCH(BQ$3,$K$2:$P$2,0))</f>
        <v>10</v>
      </c>
      <c r="BR2116" s="147" cm="1">
        <f t="array" ref="BR2116">INDEX($K:$P,ROW(),MATCH(BR$3,$K$2:$P$2,0))</f>
        <v>10</v>
      </c>
      <c r="BS2116" s="147" cm="1">
        <f t="array" ref="BS2116">INDEX($K:$P,ROW(),MATCH(BS$3,$K$2:$P$2,0))</f>
        <v>10</v>
      </c>
      <c r="BT2116" s="147" cm="1">
        <f t="array" ref="BT2116">INDEX($K:$P,ROW(),MATCH(BT$3,$K$2:$P$2,0))</f>
        <v>10</v>
      </c>
      <c r="BU2116" s="147" cm="1">
        <f t="array" ref="BU2116">INDEX($K:$P,ROW(),MATCH(BU$3,$K$2:$P$2,0))</f>
        <v>10</v>
      </c>
      <c r="BV2116" s="147" cm="1">
        <f t="array" ref="BV2116">INDEX($K:$P,ROW(),MATCH(BV$3,$K$2:$P$2,0))</f>
        <v>10</v>
      </c>
      <c r="BW2116" s="147" cm="1">
        <f t="array" ref="BW2116">INDEX($K:$P,ROW(),MATCH(BW$3,$K$2:$P$2,0))</f>
        <v>10</v>
      </c>
      <c r="BX2116" s="147" cm="1">
        <f t="array" ref="BX2116">INDEX($K:$P,ROW(),MATCH(BX$3,$K$2:$P$2,0))</f>
        <v>10</v>
      </c>
      <c r="BY2116" s="147" cm="1">
        <f t="array" ref="BY2116">INDEX($K:$P,ROW(),MATCH(BY$3,$K$2:$P$2,0))</f>
        <v>10</v>
      </c>
      <c r="BZ2116" s="147" cm="1">
        <f t="array" ref="BZ2116">INDEX($K:$P,ROW(),MATCH(BZ$3,$K$2:$P$2,0))</f>
        <v>10</v>
      </c>
      <c r="CA2116" s="147" cm="1">
        <f t="array" ref="CA2116">INDEX($K:$P,ROW(),MATCH(CA$3,$K$2:$P$2,0))</f>
        <v>10</v>
      </c>
      <c r="CB2116" s="147" cm="1">
        <f t="array" ref="CB2116">INDEX($K:$P,ROW(),MATCH(CB$3,$K$2:$P$2,0))</f>
        <v>10</v>
      </c>
      <c r="CC2116" s="147" cm="1">
        <f t="array" ref="CC2116">INDEX($K:$P,ROW(),MATCH(CC$3,$K$2:$P$2,0))</f>
        <v>10</v>
      </c>
      <c r="CD2116" s="147" cm="1">
        <f t="array" ref="CD2116">INDEX($K:$P,ROW(),MATCH(CD$3,$K$2:$P$2,0))</f>
        <v>10</v>
      </c>
      <c r="CE2116" s="147" cm="1">
        <f t="array" ref="CE2116">INDEX($K:$P,ROW(),MATCH(CE$3,$K$2:$P$2,0))</f>
        <v>10</v>
      </c>
      <c r="CF2116" s="147" cm="1">
        <f t="array" ref="CF2116">INDEX($K:$P,ROW(),MATCH(CF$3,$K$2:$P$2,0))</f>
        <v>10</v>
      </c>
      <c r="CG2116" s="147" cm="1">
        <f t="array" ref="CG2116">INDEX($K:$P,ROW(),MATCH(CG$3,$K$2:$P$2,0))</f>
        <v>10</v>
      </c>
      <c r="CH2116" s="147" cm="1">
        <f t="array" ref="CH2116">INDEX($K:$P,ROW(),MATCH(CH$3,$K$2:$P$2,0))</f>
        <v>10</v>
      </c>
      <c r="CI2116" s="147" cm="1">
        <f t="array" ref="CI2116">INDEX($K:$P,ROW(),MATCH(CI$3,$K$2:$P$2,0))</f>
        <v>10</v>
      </c>
      <c r="CJ2116" s="147" cm="1">
        <f t="array" ref="CJ2116">INDEX($K:$P,ROW(),MATCH(CJ$3,$K$2:$P$2,0))</f>
        <v>10</v>
      </c>
      <c r="CK2116" s="147" cm="1">
        <f t="array" ref="CK2116">INDEX($K:$P,ROW(),MATCH(CK$3,$K$2:$P$2,0))</f>
        <v>10</v>
      </c>
      <c r="CL2116" s="147" cm="1">
        <f t="array" ref="CL2116">INDEX($K:$P,ROW(),MATCH(CL$3,$K$2:$P$2,0))</f>
        <v>10</v>
      </c>
      <c r="CN2116" s="60"/>
      <c r="CO2116" s="147" t="e" cm="1">
        <f t="array" ref="CO2116">INDEX($K:$P,ROW(),MATCH(CO$3,$K$2:$P$2,0))</f>
        <v>#N/A</v>
      </c>
      <c r="CP2116" s="147" t="e" cm="1">
        <f t="array" ref="CP2116">INDEX($K:$P,ROW(),MATCH(CP$3,$K$2:$P$2,0))</f>
        <v>#N/A</v>
      </c>
      <c r="CQ2116" s="147" t="e" cm="1">
        <f t="array" ref="CQ2116">INDEX($K:$P,ROW(),MATCH(CQ$3,$K$2:$P$2,0))</f>
        <v>#N/A</v>
      </c>
      <c r="CR2116" s="147" t="e" cm="1">
        <f t="array" ref="CR2116">INDEX($K:$P,ROW(),MATCH(CR$3,$K$2:$P$2,0))</f>
        <v>#N/A</v>
      </c>
      <c r="CS2116" s="147" t="e" cm="1">
        <f t="array" ref="CS2116">INDEX($K:$P,ROW(),MATCH(CS$3,$K$2:$P$2,0))</f>
        <v>#N/A</v>
      </c>
      <c r="CT2116" s="147" t="e" cm="1">
        <f t="array" ref="CT2116">INDEX($K:$P,ROW(),MATCH(CT$3,$K$2:$P$2,0))</f>
        <v>#N/A</v>
      </c>
      <c r="CU2116" s="147" t="e" cm="1">
        <f t="array" ref="CU2116">INDEX($K:$P,ROW(),MATCH(CU$3,$K$2:$P$2,0))</f>
        <v>#N/A</v>
      </c>
      <c r="CV2116" s="147" t="e" cm="1">
        <f t="array" ref="CV2116">INDEX($K:$P,ROW(),MATCH(CV$3,$K$2:$P$2,0))</f>
        <v>#N/A</v>
      </c>
      <c r="CW2116" s="147" t="e" cm="1">
        <f t="array" ref="CW2116">INDEX($K:$P,ROW(),MATCH(CW$3,$K$2:$P$2,0))</f>
        <v>#N/A</v>
      </c>
      <c r="CX2116" s="147" t="e" cm="1">
        <f t="array" ref="CX2116">INDEX($K:$P,ROW(),MATCH(CX$3,$K$2:$P$2,0))</f>
        <v>#N/A</v>
      </c>
      <c r="CY2116" s="147" t="e" cm="1">
        <f t="array" ref="CY2116">INDEX($K:$P,ROW(),MATCH(CY$3,$K$2:$P$2,0))</f>
        <v>#N/A</v>
      </c>
      <c r="CZ2116" s="147" t="e" cm="1">
        <f t="array" ref="CZ2116">INDEX($K:$P,ROW(),MATCH(CZ$3,$K$2:$P$2,0))</f>
        <v>#N/A</v>
      </c>
      <c r="DA2116" s="147" t="e" cm="1">
        <f t="array" ref="DA2116">INDEX($K:$P,ROW(),MATCH(DA$3,$K$2:$P$2,0))</f>
        <v>#N/A</v>
      </c>
      <c r="DB2116" s="147" t="e" cm="1">
        <f t="array" ref="DB2116">INDEX($K:$P,ROW(),MATCH(DB$3,$K$2:$P$2,0))</f>
        <v>#N/A</v>
      </c>
      <c r="DC2116" s="147" t="e" cm="1">
        <f t="array" ref="DC2116">INDEX($K:$P,ROW(),MATCH(DC$3,$K$2:$P$2,0))</f>
        <v>#N/A</v>
      </c>
      <c r="DD2116" s="147" t="e" cm="1">
        <f t="array" ref="DD2116">INDEX($K:$P,ROW(),MATCH(DD$3,$K$2:$P$2,0))</f>
        <v>#N/A</v>
      </c>
      <c r="DE2116" s="147" t="e" cm="1">
        <f t="array" ref="DE2116">INDEX($K:$P,ROW(),MATCH(DE$3,$K$2:$P$2,0))</f>
        <v>#N/A</v>
      </c>
      <c r="DF2116" s="147" t="e" cm="1">
        <f t="array" ref="DF2116">INDEX($K:$P,ROW(),MATCH(DF$3,$K$2:$P$2,0))</f>
        <v>#N/A</v>
      </c>
      <c r="DG2116" s="147" t="e" cm="1">
        <f t="array" ref="DG2116">INDEX($K:$P,ROW(),MATCH(DG$3,$K$2:$P$2,0))</f>
        <v>#N/A</v>
      </c>
      <c r="DH2116" s="147" t="e" cm="1">
        <f t="array" ref="DH2116">INDEX($K:$P,ROW(),MATCH(DH$3,$K$2:$P$2,0))</f>
        <v>#N/A</v>
      </c>
      <c r="DI2116" s="147" t="e" cm="1">
        <f t="array" ref="DI2116">INDEX($K:$P,ROW(),MATCH(DI$3,$K$2:$P$2,0))</f>
        <v>#N/A</v>
      </c>
      <c r="DJ2116" s="147" t="e" cm="1">
        <f t="array" ref="DJ2116">INDEX($K:$P,ROW(),MATCH(DJ$3,$K$2:$P$2,0))</f>
        <v>#N/A</v>
      </c>
      <c r="DK2116" s="147" t="e" cm="1">
        <f t="array" ref="DK2116">INDEX($K:$P,ROW(),MATCH(DK$3,$K$2:$P$2,0))</f>
        <v>#N/A</v>
      </c>
      <c r="DL2116" s="147" t="e" cm="1">
        <f t="array" ref="DL2116">INDEX($K:$P,ROW(),MATCH(DL$3,$K$2:$P$2,0))</f>
        <v>#N/A</v>
      </c>
    </row>
    <row r="2117" spans="1:116" x14ac:dyDescent="0.4">
      <c r="B2117" t="s">
        <v>332</v>
      </c>
      <c r="D2117" t="s">
        <v>479</v>
      </c>
      <c r="E2117" s="8" t="str">
        <f t="shared" ref="E2117:E2124" si="3564">ROW()&amp;" "&amp;D2117</f>
        <v>2117 AOV-TR-RV</v>
      </c>
      <c r="G2117" s="136" t="str">
        <f>G2105</f>
        <v>(Primary label)</v>
      </c>
      <c r="H2117" s="27"/>
      <c r="I2117" s="78"/>
      <c r="J2117" s="78"/>
      <c r="K2117" s="33"/>
      <c r="L2117" s="33"/>
      <c r="M2117" s="33"/>
      <c r="N2117" s="33"/>
      <c r="O2117" s="33"/>
      <c r="P2117" s="33"/>
      <c r="R2117" s="33"/>
      <c r="S2117" s="77"/>
      <c r="T2117" s="77"/>
      <c r="U2117" s="77"/>
      <c r="V2117" s="77"/>
      <c r="W2117" s="77"/>
      <c r="X2117" s="77"/>
      <c r="Y2117" s="77"/>
      <c r="Z2117" s="77"/>
      <c r="AA2117" s="77"/>
      <c r="AB2117" s="77"/>
      <c r="AC2117" s="77"/>
      <c r="AD2117" s="77"/>
      <c r="AE2117" s="77"/>
      <c r="AF2117" s="77"/>
      <c r="AG2117" s="77"/>
      <c r="AH2117" s="77"/>
      <c r="AI2117" s="77"/>
      <c r="AJ2117" s="77"/>
      <c r="AK2117" s="77"/>
      <c r="AL2117" s="77"/>
      <c r="AM2117" s="77"/>
      <c r="AN2117" s="77"/>
      <c r="AO2117" s="77"/>
      <c r="AP2117" s="77"/>
      <c r="AQ2117" s="77"/>
      <c r="AR2117" s="77"/>
      <c r="AS2117" s="77"/>
      <c r="AT2117" s="77"/>
      <c r="AU2117" s="77"/>
      <c r="AV2117" s="77"/>
      <c r="AW2117" s="77"/>
      <c r="AX2117" s="77"/>
      <c r="AY2117" s="77"/>
      <c r="AZ2117" s="77"/>
      <c r="BA2117" s="77"/>
      <c r="BB2117" s="77"/>
      <c r="BC2117" s="77"/>
      <c r="BD2117" s="77"/>
      <c r="BE2117" s="77"/>
      <c r="BF2117" s="77"/>
      <c r="BG2117" s="77"/>
      <c r="BH2117" s="77"/>
      <c r="BI2117" s="77"/>
      <c r="BJ2117" s="77"/>
      <c r="BK2117" s="77"/>
      <c r="BL2117" s="77"/>
      <c r="BM2117" s="77"/>
      <c r="BN2117" s="77"/>
      <c r="BO2117" s="77"/>
      <c r="BP2117" s="77"/>
      <c r="BQ2117" s="77"/>
      <c r="BR2117" s="77"/>
      <c r="BS2117" s="77"/>
      <c r="BT2117" s="77"/>
      <c r="BU2117" s="77"/>
      <c r="BV2117" s="77"/>
      <c r="BW2117" s="77"/>
      <c r="BX2117" s="77"/>
      <c r="BY2117" s="77"/>
      <c r="BZ2117" s="77"/>
      <c r="CA2117" s="77"/>
      <c r="CB2117" s="77"/>
      <c r="CC2117" s="77"/>
      <c r="CD2117" s="77"/>
      <c r="CE2117" s="77"/>
      <c r="CF2117" s="77"/>
      <c r="CG2117" s="77"/>
      <c r="CH2117" s="77"/>
      <c r="CI2117" s="77"/>
      <c r="CJ2117" s="77"/>
      <c r="CK2117" s="77"/>
      <c r="CL2117" s="77"/>
      <c r="CN2117" s="78"/>
      <c r="CO2117" s="77"/>
      <c r="CP2117" s="77"/>
      <c r="CQ2117" s="77"/>
      <c r="CR2117" s="77"/>
      <c r="CS2117" s="77"/>
      <c r="CT2117" s="77"/>
      <c r="CU2117" s="77"/>
      <c r="CV2117" s="77"/>
      <c r="CW2117" s="77"/>
      <c r="CX2117" s="77"/>
      <c r="CY2117" s="77"/>
      <c r="CZ2117" s="77"/>
      <c r="DA2117" s="77"/>
      <c r="DB2117" s="77"/>
      <c r="DC2117" s="77"/>
      <c r="DD2117" s="77"/>
      <c r="DE2117" s="77"/>
      <c r="DF2117" s="77"/>
      <c r="DG2117" s="77"/>
      <c r="DH2117" s="77"/>
      <c r="DI2117" s="77"/>
      <c r="DJ2117" s="77"/>
      <c r="DK2117" s="77"/>
      <c r="DL2117" s="77"/>
    </row>
    <row r="2118" spans="1:116" x14ac:dyDescent="0.4">
      <c r="B2118" t="s">
        <v>332</v>
      </c>
      <c r="D2118" t="s">
        <v>479</v>
      </c>
      <c r="E2118" s="8" t="str">
        <f>ROW()&amp;" "&amp;D2118</f>
        <v>2118 AOV-TR-RV</v>
      </c>
      <c r="G2118" s="136" t="str">
        <f>G2106</f>
        <v>primary unit</v>
      </c>
      <c r="H2118" s="27"/>
      <c r="I2118" s="78"/>
      <c r="J2118" s="78"/>
      <c r="K2118" s="33"/>
      <c r="L2118" s="33"/>
      <c r="M2118" s="33"/>
      <c r="N2118" s="33"/>
      <c r="O2118" s="33"/>
      <c r="P2118" s="33"/>
      <c r="R2118" s="33"/>
      <c r="S2118" s="77"/>
      <c r="T2118" s="77"/>
      <c r="U2118" s="77"/>
      <c r="V2118" s="77"/>
      <c r="W2118" s="77"/>
      <c r="X2118" s="77"/>
      <c r="Y2118" s="77"/>
      <c r="Z2118" s="77"/>
      <c r="AA2118" s="77"/>
      <c r="AB2118" s="77"/>
      <c r="AC2118" s="77"/>
      <c r="AD2118" s="77"/>
      <c r="AE2118" s="77"/>
      <c r="AF2118" s="77"/>
      <c r="AG2118" s="77"/>
      <c r="AH2118" s="77"/>
      <c r="AI2118" s="77"/>
      <c r="AJ2118" s="77"/>
      <c r="AK2118" s="77"/>
      <c r="AL2118" s="77"/>
      <c r="AM2118" s="77"/>
      <c r="AN2118" s="77"/>
      <c r="AO2118" s="77"/>
      <c r="AP2118" s="77"/>
      <c r="AQ2118" s="77"/>
      <c r="AR2118" s="77"/>
      <c r="AS2118" s="77"/>
      <c r="AT2118" s="77"/>
      <c r="AU2118" s="77"/>
      <c r="AV2118" s="77"/>
      <c r="AW2118" s="77"/>
      <c r="AX2118" s="77"/>
      <c r="AY2118" s="77"/>
      <c r="AZ2118" s="77"/>
      <c r="BA2118" s="77"/>
      <c r="BB2118" s="77"/>
      <c r="BC2118" s="77"/>
      <c r="BD2118" s="77"/>
      <c r="BE2118" s="77"/>
      <c r="BF2118" s="77"/>
      <c r="BG2118" s="77"/>
      <c r="BH2118" s="77"/>
      <c r="BI2118" s="77"/>
      <c r="BJ2118" s="77"/>
      <c r="BK2118" s="77"/>
      <c r="BL2118" s="77"/>
      <c r="BM2118" s="77"/>
      <c r="BN2118" s="77"/>
      <c r="BO2118" s="77"/>
      <c r="BP2118" s="77"/>
      <c r="BQ2118" s="77"/>
      <c r="BR2118" s="77"/>
      <c r="BS2118" s="77"/>
      <c r="BT2118" s="77"/>
      <c r="BU2118" s="77"/>
      <c r="BV2118" s="77"/>
      <c r="BW2118" s="77"/>
      <c r="BX2118" s="77"/>
      <c r="BY2118" s="77"/>
      <c r="BZ2118" s="77"/>
      <c r="CA2118" s="77"/>
      <c r="CB2118" s="77"/>
      <c r="CC2118" s="77"/>
      <c r="CD2118" s="77"/>
      <c r="CE2118" s="77"/>
      <c r="CF2118" s="77"/>
      <c r="CG2118" s="77"/>
      <c r="CH2118" s="77"/>
      <c r="CI2118" s="77"/>
      <c r="CJ2118" s="77"/>
      <c r="CK2118" s="77"/>
      <c r="CL2118" s="77"/>
      <c r="CN2118" s="78"/>
      <c r="CO2118" s="77"/>
      <c r="CP2118" s="77"/>
      <c r="CQ2118" s="77"/>
      <c r="CR2118" s="77"/>
      <c r="CS2118" s="77"/>
      <c r="CT2118" s="77"/>
      <c r="CU2118" s="77"/>
      <c r="CV2118" s="77"/>
      <c r="CW2118" s="77"/>
      <c r="CX2118" s="77"/>
      <c r="CY2118" s="77"/>
      <c r="CZ2118" s="77"/>
      <c r="DA2118" s="77"/>
      <c r="DB2118" s="77"/>
      <c r="DC2118" s="77"/>
      <c r="DD2118" s="77"/>
      <c r="DE2118" s="77"/>
      <c r="DF2118" s="77"/>
      <c r="DG2118" s="77"/>
      <c r="DH2118" s="77"/>
      <c r="DI2118" s="77"/>
      <c r="DJ2118" s="77"/>
      <c r="DK2118" s="77"/>
      <c r="DL2118" s="77"/>
    </row>
    <row r="2119" spans="1:116" x14ac:dyDescent="0.4">
      <c r="B2119" t="s">
        <v>332</v>
      </c>
      <c r="D2119" t="s">
        <v>479</v>
      </c>
      <c r="E2119" s="8" t="str">
        <f t="shared" si="3564"/>
        <v>2119 AOV-TR-RV</v>
      </c>
      <c r="G2119" s="136" t="str">
        <f>G2107</f>
        <v>Primary revenue driver</v>
      </c>
      <c r="K2119" s="53"/>
      <c r="L2119" s="53"/>
      <c r="M2119" s="53"/>
      <c r="N2119" s="53"/>
      <c r="O2119" s="53"/>
      <c r="P2119" s="53"/>
      <c r="R2119" s="24"/>
      <c r="S2119" s="76" t="str">
        <f t="shared" ref="S2119:AX2119" si="3565">S2107</f>
        <v>S$16</v>
      </c>
      <c r="T2119" s="76" t="str">
        <f t="shared" si="3565"/>
        <v>T$16</v>
      </c>
      <c r="U2119" s="76" t="str">
        <f t="shared" si="3565"/>
        <v>U$16</v>
      </c>
      <c r="V2119" s="76" t="str">
        <f t="shared" si="3565"/>
        <v>V$16</v>
      </c>
      <c r="W2119" s="76" t="str">
        <f t="shared" si="3565"/>
        <v>W$16</v>
      </c>
      <c r="X2119" s="76" t="str">
        <f t="shared" si="3565"/>
        <v>X$16</v>
      </c>
      <c r="Y2119" s="76" t="str">
        <f t="shared" si="3565"/>
        <v>Y$16</v>
      </c>
      <c r="Z2119" s="76" t="str">
        <f t="shared" si="3565"/>
        <v>Z$16</v>
      </c>
      <c r="AA2119" s="76" t="str">
        <f t="shared" si="3565"/>
        <v>AA$16</v>
      </c>
      <c r="AB2119" s="76" t="str">
        <f t="shared" si="3565"/>
        <v>AB$16</v>
      </c>
      <c r="AC2119" s="76" t="str">
        <f t="shared" si="3565"/>
        <v>AC$16</v>
      </c>
      <c r="AD2119" s="76" t="str">
        <f t="shared" si="3565"/>
        <v>AD$16</v>
      </c>
      <c r="AE2119" s="76" t="str">
        <f t="shared" si="3565"/>
        <v>AE$16</v>
      </c>
      <c r="AF2119" s="76" t="str">
        <f t="shared" si="3565"/>
        <v>AF$16</v>
      </c>
      <c r="AG2119" s="76" t="str">
        <f t="shared" si="3565"/>
        <v>AG$16</v>
      </c>
      <c r="AH2119" s="76" t="str">
        <f t="shared" si="3565"/>
        <v>AH$16</v>
      </c>
      <c r="AI2119" s="76" t="str">
        <f t="shared" si="3565"/>
        <v>AI$16</v>
      </c>
      <c r="AJ2119" s="76" t="str">
        <f t="shared" si="3565"/>
        <v>AJ$16</v>
      </c>
      <c r="AK2119" s="76" t="str">
        <f t="shared" si="3565"/>
        <v>AK$16</v>
      </c>
      <c r="AL2119" s="76" t="str">
        <f t="shared" si="3565"/>
        <v>AL$16</v>
      </c>
      <c r="AM2119" s="76" t="str">
        <f t="shared" si="3565"/>
        <v>AM$16</v>
      </c>
      <c r="AN2119" s="76" t="str">
        <f t="shared" si="3565"/>
        <v>AN$16</v>
      </c>
      <c r="AO2119" s="76" t="str">
        <f t="shared" si="3565"/>
        <v>AO$16</v>
      </c>
      <c r="AP2119" s="76" t="str">
        <f t="shared" si="3565"/>
        <v>AP$16</v>
      </c>
      <c r="AQ2119" s="76" t="str">
        <f t="shared" si="3565"/>
        <v>AQ$16</v>
      </c>
      <c r="AR2119" s="76" t="str">
        <f t="shared" si="3565"/>
        <v>AR$16</v>
      </c>
      <c r="AS2119" s="76" t="str">
        <f t="shared" si="3565"/>
        <v>AS$16</v>
      </c>
      <c r="AT2119" s="76" t="str">
        <f t="shared" si="3565"/>
        <v>AT$16</v>
      </c>
      <c r="AU2119" s="76" t="str">
        <f t="shared" si="3565"/>
        <v>AU$16</v>
      </c>
      <c r="AV2119" s="76" t="str">
        <f t="shared" si="3565"/>
        <v>AV$16</v>
      </c>
      <c r="AW2119" s="76" t="str">
        <f t="shared" si="3565"/>
        <v>AW$16</v>
      </c>
      <c r="AX2119" s="76" t="str">
        <f t="shared" si="3565"/>
        <v>AX$16</v>
      </c>
      <c r="AY2119" s="76" t="str">
        <f t="shared" ref="AY2119:CD2119" si="3566">AY2107</f>
        <v>AY$16</v>
      </c>
      <c r="AZ2119" s="76" t="str">
        <f t="shared" si="3566"/>
        <v>AZ$16</v>
      </c>
      <c r="BA2119" s="76" t="str">
        <f t="shared" si="3566"/>
        <v>BA$16</v>
      </c>
      <c r="BB2119" s="76" t="str">
        <f t="shared" si="3566"/>
        <v>BB$16</v>
      </c>
      <c r="BC2119" s="76" t="str">
        <f t="shared" si="3566"/>
        <v>BC$16</v>
      </c>
      <c r="BD2119" s="76" t="str">
        <f t="shared" si="3566"/>
        <v>BD$16</v>
      </c>
      <c r="BE2119" s="76" t="str">
        <f t="shared" si="3566"/>
        <v>BE$16</v>
      </c>
      <c r="BF2119" s="76" t="str">
        <f t="shared" si="3566"/>
        <v>BF$16</v>
      </c>
      <c r="BG2119" s="76" t="str">
        <f t="shared" si="3566"/>
        <v>BG$16</v>
      </c>
      <c r="BH2119" s="76" t="str">
        <f t="shared" si="3566"/>
        <v>BH$16</v>
      </c>
      <c r="BI2119" s="76" t="str">
        <f t="shared" si="3566"/>
        <v>BI$16</v>
      </c>
      <c r="BJ2119" s="76" t="str">
        <f t="shared" si="3566"/>
        <v>BJ$16</v>
      </c>
      <c r="BK2119" s="76" t="str">
        <f t="shared" si="3566"/>
        <v>BK$16</v>
      </c>
      <c r="BL2119" s="76" t="str">
        <f t="shared" si="3566"/>
        <v>BL$16</v>
      </c>
      <c r="BM2119" s="76" t="str">
        <f t="shared" si="3566"/>
        <v>BM$16</v>
      </c>
      <c r="BN2119" s="76" t="str">
        <f t="shared" si="3566"/>
        <v>BN$16</v>
      </c>
      <c r="BO2119" s="76" t="str">
        <f t="shared" si="3566"/>
        <v>BO$16</v>
      </c>
      <c r="BP2119" s="76" t="str">
        <f t="shared" si="3566"/>
        <v>BP$16</v>
      </c>
      <c r="BQ2119" s="76" t="str">
        <f t="shared" si="3566"/>
        <v>BQ$16</v>
      </c>
      <c r="BR2119" s="76" t="str">
        <f t="shared" si="3566"/>
        <v>BR$16</v>
      </c>
      <c r="BS2119" s="76" t="str">
        <f t="shared" si="3566"/>
        <v>BS$16</v>
      </c>
      <c r="BT2119" s="76" t="str">
        <f t="shared" si="3566"/>
        <v>BT$16</v>
      </c>
      <c r="BU2119" s="76" t="str">
        <f t="shared" si="3566"/>
        <v>BU$16</v>
      </c>
      <c r="BV2119" s="76" t="str">
        <f t="shared" si="3566"/>
        <v>BV$16</v>
      </c>
      <c r="BW2119" s="76" t="str">
        <f t="shared" si="3566"/>
        <v>BW$16</v>
      </c>
      <c r="BX2119" s="76" t="str">
        <f t="shared" si="3566"/>
        <v>BX$16</v>
      </c>
      <c r="BY2119" s="76" t="str">
        <f t="shared" si="3566"/>
        <v>BY$16</v>
      </c>
      <c r="BZ2119" s="76" t="str">
        <f t="shared" si="3566"/>
        <v>BZ$16</v>
      </c>
      <c r="CA2119" s="76" t="str">
        <f t="shared" si="3566"/>
        <v>CA$16</v>
      </c>
      <c r="CB2119" s="76" t="str">
        <f t="shared" si="3566"/>
        <v>CB$16</v>
      </c>
      <c r="CC2119" s="76" t="str">
        <f t="shared" si="3566"/>
        <v>CC$16</v>
      </c>
      <c r="CD2119" s="76" t="str">
        <f t="shared" si="3566"/>
        <v>CD$16</v>
      </c>
      <c r="CE2119" s="76" t="str">
        <f t="shared" ref="CE2119:CL2119" si="3567">CE2107</f>
        <v>CE$16</v>
      </c>
      <c r="CF2119" s="76" t="str">
        <f t="shared" si="3567"/>
        <v>CF$16</v>
      </c>
      <c r="CG2119" s="76" t="str">
        <f t="shared" si="3567"/>
        <v>CG$16</v>
      </c>
      <c r="CH2119" s="76" t="str">
        <f t="shared" si="3567"/>
        <v>CH$16</v>
      </c>
      <c r="CI2119" s="76" t="str">
        <f t="shared" si="3567"/>
        <v>CI$16</v>
      </c>
      <c r="CJ2119" s="76" t="str">
        <f t="shared" si="3567"/>
        <v>CJ$16</v>
      </c>
      <c r="CK2119" s="76" t="str">
        <f t="shared" si="3567"/>
        <v>CK$16</v>
      </c>
      <c r="CL2119" s="76" t="str">
        <f t="shared" si="3567"/>
        <v>CL$16</v>
      </c>
      <c r="CO2119" s="76" t="str">
        <f t="shared" ref="CO2119:DL2119" si="3568">CO2107</f>
        <v>CO$16</v>
      </c>
      <c r="CP2119" s="76" t="str">
        <f t="shared" si="3568"/>
        <v>CP$16</v>
      </c>
      <c r="CQ2119" s="76" t="str">
        <f t="shared" si="3568"/>
        <v>CQ$16</v>
      </c>
      <c r="CR2119" s="76" t="str">
        <f t="shared" si="3568"/>
        <v>CR$16</v>
      </c>
      <c r="CS2119" s="76" t="str">
        <f t="shared" si="3568"/>
        <v>CS$16</v>
      </c>
      <c r="CT2119" s="76" t="str">
        <f t="shared" si="3568"/>
        <v>CT$16</v>
      </c>
      <c r="CU2119" s="76" t="str">
        <f t="shared" si="3568"/>
        <v>CU$16</v>
      </c>
      <c r="CV2119" s="76" t="str">
        <f t="shared" si="3568"/>
        <v>CV$16</v>
      </c>
      <c r="CW2119" s="76" t="str">
        <f t="shared" si="3568"/>
        <v>CW$16</v>
      </c>
      <c r="CX2119" s="76" t="str">
        <f t="shared" si="3568"/>
        <v>CX$16</v>
      </c>
      <c r="CY2119" s="76" t="str">
        <f t="shared" si="3568"/>
        <v>CY$16</v>
      </c>
      <c r="CZ2119" s="76" t="str">
        <f t="shared" si="3568"/>
        <v>CZ$16</v>
      </c>
      <c r="DA2119" s="76" t="str">
        <f t="shared" si="3568"/>
        <v>DA$16</v>
      </c>
      <c r="DB2119" s="76" t="str">
        <f t="shared" si="3568"/>
        <v>DB$16</v>
      </c>
      <c r="DC2119" s="76" t="str">
        <f t="shared" si="3568"/>
        <v>DC$16</v>
      </c>
      <c r="DD2119" s="76" t="str">
        <f t="shared" si="3568"/>
        <v>DD$16</v>
      </c>
      <c r="DE2119" s="76" t="str">
        <f t="shared" si="3568"/>
        <v>DE$16</v>
      </c>
      <c r="DF2119" s="76" t="str">
        <f t="shared" si="3568"/>
        <v>DF$16</v>
      </c>
      <c r="DG2119" s="76" t="str">
        <f t="shared" si="3568"/>
        <v>DG$16</v>
      </c>
      <c r="DH2119" s="76" t="str">
        <f t="shared" si="3568"/>
        <v>DH$16</v>
      </c>
      <c r="DI2119" s="76" t="str">
        <f t="shared" si="3568"/>
        <v>DI$16</v>
      </c>
      <c r="DJ2119" s="76" t="str">
        <f t="shared" si="3568"/>
        <v>DJ$16</v>
      </c>
      <c r="DK2119" s="76" t="str">
        <f t="shared" si="3568"/>
        <v>DK$16</v>
      </c>
      <c r="DL2119" s="76" t="str">
        <f t="shared" si="3568"/>
        <v>DL$16</v>
      </c>
    </row>
    <row r="2120" spans="1:116" x14ac:dyDescent="0.4">
      <c r="B2120" t="s">
        <v>332</v>
      </c>
      <c r="D2120" t="s">
        <v>479</v>
      </c>
      <c r="E2120" s="8" t="str">
        <f t="shared" si="3564"/>
        <v>2120 AOV-TR-RV</v>
      </c>
      <c r="G2120" s="136" t="str">
        <f>G2108</f>
        <v>Primary volume driver</v>
      </c>
      <c r="H2120" s="12"/>
      <c r="I2120" s="60"/>
      <c r="J2120" s="60"/>
      <c r="K2120" s="15"/>
      <c r="L2120" s="15"/>
      <c r="M2120" s="15"/>
      <c r="N2120" s="15"/>
      <c r="O2120" s="15"/>
      <c r="P2120" s="15"/>
      <c r="R2120" s="15"/>
      <c r="S2120" s="76" t="str">
        <f t="shared" ref="S2120:AX2120" si="3569">S2108</f>
        <v>S$17</v>
      </c>
      <c r="T2120" s="76" t="str">
        <f t="shared" si="3569"/>
        <v>T$17</v>
      </c>
      <c r="U2120" s="76" t="str">
        <f t="shared" si="3569"/>
        <v>U$17</v>
      </c>
      <c r="V2120" s="76" t="str">
        <f t="shared" si="3569"/>
        <v>V$17</v>
      </c>
      <c r="W2120" s="76" t="str">
        <f t="shared" si="3569"/>
        <v>W$17</v>
      </c>
      <c r="X2120" s="76" t="str">
        <f t="shared" si="3569"/>
        <v>X$17</v>
      </c>
      <c r="Y2120" s="76" t="str">
        <f t="shared" si="3569"/>
        <v>Y$17</v>
      </c>
      <c r="Z2120" s="76" t="str">
        <f t="shared" si="3569"/>
        <v>Z$17</v>
      </c>
      <c r="AA2120" s="76" t="str">
        <f t="shared" si="3569"/>
        <v>AA$17</v>
      </c>
      <c r="AB2120" s="76" t="str">
        <f t="shared" si="3569"/>
        <v>AB$17</v>
      </c>
      <c r="AC2120" s="76" t="str">
        <f t="shared" si="3569"/>
        <v>AC$17</v>
      </c>
      <c r="AD2120" s="76" t="str">
        <f t="shared" si="3569"/>
        <v>AD$17</v>
      </c>
      <c r="AE2120" s="76" t="str">
        <f t="shared" si="3569"/>
        <v>AE$17</v>
      </c>
      <c r="AF2120" s="76" t="str">
        <f t="shared" si="3569"/>
        <v>AF$17</v>
      </c>
      <c r="AG2120" s="76" t="str">
        <f t="shared" si="3569"/>
        <v>AG$17</v>
      </c>
      <c r="AH2120" s="76" t="str">
        <f t="shared" si="3569"/>
        <v>AH$17</v>
      </c>
      <c r="AI2120" s="76" t="str">
        <f t="shared" si="3569"/>
        <v>AI$17</v>
      </c>
      <c r="AJ2120" s="76" t="str">
        <f t="shared" si="3569"/>
        <v>AJ$17</v>
      </c>
      <c r="AK2120" s="76" t="str">
        <f t="shared" si="3569"/>
        <v>AK$17</v>
      </c>
      <c r="AL2120" s="76" t="str">
        <f t="shared" si="3569"/>
        <v>AL$17</v>
      </c>
      <c r="AM2120" s="76" t="str">
        <f t="shared" si="3569"/>
        <v>AM$17</v>
      </c>
      <c r="AN2120" s="76" t="str">
        <f t="shared" si="3569"/>
        <v>AN$17</v>
      </c>
      <c r="AO2120" s="76" t="str">
        <f t="shared" si="3569"/>
        <v>AO$17</v>
      </c>
      <c r="AP2120" s="76" t="str">
        <f t="shared" si="3569"/>
        <v>AP$17</v>
      </c>
      <c r="AQ2120" s="76" t="str">
        <f t="shared" si="3569"/>
        <v>AQ$17</v>
      </c>
      <c r="AR2120" s="76" t="str">
        <f t="shared" si="3569"/>
        <v>AR$17</v>
      </c>
      <c r="AS2120" s="76" t="str">
        <f t="shared" si="3569"/>
        <v>AS$17</v>
      </c>
      <c r="AT2120" s="76" t="str">
        <f t="shared" si="3569"/>
        <v>AT$17</v>
      </c>
      <c r="AU2120" s="76" t="str">
        <f t="shared" si="3569"/>
        <v>AU$17</v>
      </c>
      <c r="AV2120" s="76" t="str">
        <f t="shared" si="3569"/>
        <v>AV$17</v>
      </c>
      <c r="AW2120" s="76" t="str">
        <f t="shared" si="3569"/>
        <v>AW$17</v>
      </c>
      <c r="AX2120" s="76" t="str">
        <f t="shared" si="3569"/>
        <v>AX$17</v>
      </c>
      <c r="AY2120" s="76" t="str">
        <f t="shared" ref="AY2120:CD2120" si="3570">AY2108</f>
        <v>AY$17</v>
      </c>
      <c r="AZ2120" s="76" t="str">
        <f t="shared" si="3570"/>
        <v>AZ$17</v>
      </c>
      <c r="BA2120" s="76" t="str">
        <f t="shared" si="3570"/>
        <v>BA$17</v>
      </c>
      <c r="BB2120" s="76" t="str">
        <f t="shared" si="3570"/>
        <v>BB$17</v>
      </c>
      <c r="BC2120" s="76" t="str">
        <f t="shared" si="3570"/>
        <v>BC$17</v>
      </c>
      <c r="BD2120" s="76" t="str">
        <f t="shared" si="3570"/>
        <v>BD$17</v>
      </c>
      <c r="BE2120" s="76" t="str">
        <f t="shared" si="3570"/>
        <v>BE$17</v>
      </c>
      <c r="BF2120" s="76" t="str">
        <f t="shared" si="3570"/>
        <v>BF$17</v>
      </c>
      <c r="BG2120" s="76" t="str">
        <f t="shared" si="3570"/>
        <v>BG$17</v>
      </c>
      <c r="BH2120" s="76" t="str">
        <f t="shared" si="3570"/>
        <v>BH$17</v>
      </c>
      <c r="BI2120" s="76" t="str">
        <f t="shared" si="3570"/>
        <v>BI$17</v>
      </c>
      <c r="BJ2120" s="76" t="str">
        <f t="shared" si="3570"/>
        <v>BJ$17</v>
      </c>
      <c r="BK2120" s="76" t="str">
        <f t="shared" si="3570"/>
        <v>BK$17</v>
      </c>
      <c r="BL2120" s="76" t="str">
        <f t="shared" si="3570"/>
        <v>BL$17</v>
      </c>
      <c r="BM2120" s="76" t="str">
        <f t="shared" si="3570"/>
        <v>BM$17</v>
      </c>
      <c r="BN2120" s="76" t="str">
        <f t="shared" si="3570"/>
        <v>BN$17</v>
      </c>
      <c r="BO2120" s="76" t="str">
        <f t="shared" si="3570"/>
        <v>BO$17</v>
      </c>
      <c r="BP2120" s="76" t="str">
        <f t="shared" si="3570"/>
        <v>BP$17</v>
      </c>
      <c r="BQ2120" s="76" t="str">
        <f t="shared" si="3570"/>
        <v>BQ$17</v>
      </c>
      <c r="BR2120" s="76" t="str">
        <f t="shared" si="3570"/>
        <v>BR$17</v>
      </c>
      <c r="BS2120" s="76" t="str">
        <f t="shared" si="3570"/>
        <v>BS$17</v>
      </c>
      <c r="BT2120" s="76" t="str">
        <f t="shared" si="3570"/>
        <v>BT$17</v>
      </c>
      <c r="BU2120" s="76" t="str">
        <f t="shared" si="3570"/>
        <v>BU$17</v>
      </c>
      <c r="BV2120" s="76" t="str">
        <f t="shared" si="3570"/>
        <v>BV$17</v>
      </c>
      <c r="BW2120" s="76" t="str">
        <f t="shared" si="3570"/>
        <v>BW$17</v>
      </c>
      <c r="BX2120" s="76" t="str">
        <f t="shared" si="3570"/>
        <v>BX$17</v>
      </c>
      <c r="BY2120" s="76" t="str">
        <f t="shared" si="3570"/>
        <v>BY$17</v>
      </c>
      <c r="BZ2120" s="76" t="str">
        <f t="shared" si="3570"/>
        <v>BZ$17</v>
      </c>
      <c r="CA2120" s="76" t="str">
        <f t="shared" si="3570"/>
        <v>CA$17</v>
      </c>
      <c r="CB2120" s="76" t="str">
        <f t="shared" si="3570"/>
        <v>CB$17</v>
      </c>
      <c r="CC2120" s="76" t="str">
        <f t="shared" si="3570"/>
        <v>CC$17</v>
      </c>
      <c r="CD2120" s="76" t="str">
        <f t="shared" si="3570"/>
        <v>CD$17</v>
      </c>
      <c r="CE2120" s="76" t="str">
        <f t="shared" ref="CE2120:CL2120" si="3571">CE2108</f>
        <v>CE$17</v>
      </c>
      <c r="CF2120" s="76" t="str">
        <f t="shared" si="3571"/>
        <v>CF$17</v>
      </c>
      <c r="CG2120" s="76" t="str">
        <f t="shared" si="3571"/>
        <v>CG$17</v>
      </c>
      <c r="CH2120" s="76" t="str">
        <f t="shared" si="3571"/>
        <v>CH$17</v>
      </c>
      <c r="CI2120" s="76" t="str">
        <f t="shared" si="3571"/>
        <v>CI$17</v>
      </c>
      <c r="CJ2120" s="76" t="str">
        <f t="shared" si="3571"/>
        <v>CJ$17</v>
      </c>
      <c r="CK2120" s="76" t="str">
        <f t="shared" si="3571"/>
        <v>CK$17</v>
      </c>
      <c r="CL2120" s="76" t="str">
        <f t="shared" si="3571"/>
        <v>CL$17</v>
      </c>
      <c r="CN2120" s="60"/>
      <c r="CO2120" s="76" t="str">
        <f t="shared" ref="CO2120:DL2120" si="3572">CO2108</f>
        <v>CO$17</v>
      </c>
      <c r="CP2120" s="76" t="str">
        <f t="shared" si="3572"/>
        <v>CP$17</v>
      </c>
      <c r="CQ2120" s="76" t="str">
        <f t="shared" si="3572"/>
        <v>CQ$17</v>
      </c>
      <c r="CR2120" s="76" t="str">
        <f t="shared" si="3572"/>
        <v>CR$17</v>
      </c>
      <c r="CS2120" s="76" t="str">
        <f t="shared" si="3572"/>
        <v>CS$17</v>
      </c>
      <c r="CT2120" s="76" t="str">
        <f t="shared" si="3572"/>
        <v>CT$17</v>
      </c>
      <c r="CU2120" s="76" t="str">
        <f t="shared" si="3572"/>
        <v>CU$17</v>
      </c>
      <c r="CV2120" s="76" t="str">
        <f t="shared" si="3572"/>
        <v>CV$17</v>
      </c>
      <c r="CW2120" s="76" t="str">
        <f t="shared" si="3572"/>
        <v>CW$17</v>
      </c>
      <c r="CX2120" s="76" t="str">
        <f t="shared" si="3572"/>
        <v>CX$17</v>
      </c>
      <c r="CY2120" s="76" t="str">
        <f t="shared" si="3572"/>
        <v>CY$17</v>
      </c>
      <c r="CZ2120" s="76" t="str">
        <f t="shared" si="3572"/>
        <v>CZ$17</v>
      </c>
      <c r="DA2120" s="76" t="str">
        <f t="shared" si="3572"/>
        <v>DA$17</v>
      </c>
      <c r="DB2120" s="76" t="str">
        <f t="shared" si="3572"/>
        <v>DB$17</v>
      </c>
      <c r="DC2120" s="76" t="str">
        <f t="shared" si="3572"/>
        <v>DC$17</v>
      </c>
      <c r="DD2120" s="76" t="str">
        <f t="shared" si="3572"/>
        <v>DD$17</v>
      </c>
      <c r="DE2120" s="76" t="str">
        <f t="shared" si="3572"/>
        <v>DE$17</v>
      </c>
      <c r="DF2120" s="76" t="str">
        <f t="shared" si="3572"/>
        <v>DF$17</v>
      </c>
      <c r="DG2120" s="76" t="str">
        <f t="shared" si="3572"/>
        <v>DG$17</v>
      </c>
      <c r="DH2120" s="76" t="str">
        <f t="shared" si="3572"/>
        <v>DH$17</v>
      </c>
      <c r="DI2120" s="76" t="str">
        <f t="shared" si="3572"/>
        <v>DI$17</v>
      </c>
      <c r="DJ2120" s="76" t="str">
        <f t="shared" si="3572"/>
        <v>DJ$17</v>
      </c>
      <c r="DK2120" s="76" t="str">
        <f t="shared" si="3572"/>
        <v>DK$17</v>
      </c>
      <c r="DL2120" s="76" t="str">
        <f t="shared" si="3572"/>
        <v>DL$17</v>
      </c>
    </row>
    <row r="2121" spans="1:116" x14ac:dyDescent="0.4">
      <c r="B2121" t="s">
        <v>332</v>
      </c>
      <c r="D2121" t="s">
        <v>479</v>
      </c>
      <c r="E2121" s="8" t="str">
        <f t="shared" si="3564"/>
        <v>2121 AOV-TR-RV</v>
      </c>
      <c r="G2121" s="191" t="str">
        <f>G2113</f>
        <v>Average Order Value - Secondary volume driver:</v>
      </c>
      <c r="H2121" s="12"/>
      <c r="I2121" s="60"/>
      <c r="J2121" s="60"/>
      <c r="K2121" s="15"/>
      <c r="L2121" s="15"/>
      <c r="M2121" s="15"/>
      <c r="N2121" s="15"/>
      <c r="O2121" s="15"/>
      <c r="P2121" s="15"/>
      <c r="R2121" s="15"/>
      <c r="S2121" s="76">
        <f t="shared" ref="S2121:AX2121" si="3573">S2109</f>
        <v>0</v>
      </c>
      <c r="T2121" s="76">
        <f t="shared" si="3573"/>
        <v>0</v>
      </c>
      <c r="U2121" s="76">
        <f t="shared" si="3573"/>
        <v>0</v>
      </c>
      <c r="V2121" s="76">
        <f t="shared" si="3573"/>
        <v>0</v>
      </c>
      <c r="W2121" s="76">
        <f t="shared" si="3573"/>
        <v>0</v>
      </c>
      <c r="X2121" s="76">
        <f t="shared" si="3573"/>
        <v>0</v>
      </c>
      <c r="Y2121" s="76">
        <f t="shared" si="3573"/>
        <v>0</v>
      </c>
      <c r="Z2121" s="76">
        <f t="shared" si="3573"/>
        <v>0</v>
      </c>
      <c r="AA2121" s="76">
        <f t="shared" si="3573"/>
        <v>0</v>
      </c>
      <c r="AB2121" s="76">
        <f t="shared" si="3573"/>
        <v>0</v>
      </c>
      <c r="AC2121" s="76">
        <f t="shared" si="3573"/>
        <v>0</v>
      </c>
      <c r="AD2121" s="76">
        <f t="shared" si="3573"/>
        <v>0</v>
      </c>
      <c r="AE2121" s="76">
        <f t="shared" si="3573"/>
        <v>0</v>
      </c>
      <c r="AF2121" s="76">
        <f t="shared" si="3573"/>
        <v>0</v>
      </c>
      <c r="AG2121" s="76">
        <f t="shared" si="3573"/>
        <v>0</v>
      </c>
      <c r="AH2121" s="76">
        <f t="shared" si="3573"/>
        <v>0</v>
      </c>
      <c r="AI2121" s="76">
        <f t="shared" si="3573"/>
        <v>0</v>
      </c>
      <c r="AJ2121" s="76">
        <f t="shared" si="3573"/>
        <v>0</v>
      </c>
      <c r="AK2121" s="76">
        <f t="shared" si="3573"/>
        <v>0</v>
      </c>
      <c r="AL2121" s="76">
        <f t="shared" si="3573"/>
        <v>0</v>
      </c>
      <c r="AM2121" s="76">
        <f t="shared" si="3573"/>
        <v>0</v>
      </c>
      <c r="AN2121" s="76">
        <f t="shared" si="3573"/>
        <v>0</v>
      </c>
      <c r="AO2121" s="76">
        <f t="shared" si="3573"/>
        <v>0</v>
      </c>
      <c r="AP2121" s="76">
        <f t="shared" si="3573"/>
        <v>0</v>
      </c>
      <c r="AQ2121" s="76">
        <f t="shared" si="3573"/>
        <v>0</v>
      </c>
      <c r="AR2121" s="76">
        <f t="shared" si="3573"/>
        <v>0</v>
      </c>
      <c r="AS2121" s="76">
        <f t="shared" si="3573"/>
        <v>0</v>
      </c>
      <c r="AT2121" s="76">
        <f t="shared" si="3573"/>
        <v>0</v>
      </c>
      <c r="AU2121" s="76">
        <f t="shared" si="3573"/>
        <v>0</v>
      </c>
      <c r="AV2121" s="76">
        <f t="shared" si="3573"/>
        <v>0</v>
      </c>
      <c r="AW2121" s="76">
        <f t="shared" si="3573"/>
        <v>0</v>
      </c>
      <c r="AX2121" s="76">
        <f t="shared" si="3573"/>
        <v>0</v>
      </c>
      <c r="AY2121" s="76">
        <f t="shared" ref="AY2121:CD2121" si="3574">AY2109</f>
        <v>0</v>
      </c>
      <c r="AZ2121" s="76">
        <f t="shared" si="3574"/>
        <v>0</v>
      </c>
      <c r="BA2121" s="76">
        <f t="shared" si="3574"/>
        <v>0</v>
      </c>
      <c r="BB2121" s="76">
        <f t="shared" si="3574"/>
        <v>0</v>
      </c>
      <c r="BC2121" s="76">
        <f t="shared" si="3574"/>
        <v>0</v>
      </c>
      <c r="BD2121" s="76">
        <f t="shared" si="3574"/>
        <v>0</v>
      </c>
      <c r="BE2121" s="76">
        <f t="shared" si="3574"/>
        <v>0</v>
      </c>
      <c r="BF2121" s="76">
        <f t="shared" si="3574"/>
        <v>0</v>
      </c>
      <c r="BG2121" s="76">
        <f t="shared" si="3574"/>
        <v>0</v>
      </c>
      <c r="BH2121" s="76">
        <f t="shared" si="3574"/>
        <v>0</v>
      </c>
      <c r="BI2121" s="76">
        <f t="shared" si="3574"/>
        <v>0</v>
      </c>
      <c r="BJ2121" s="76">
        <f t="shared" si="3574"/>
        <v>0</v>
      </c>
      <c r="BK2121" s="76">
        <f t="shared" si="3574"/>
        <v>0</v>
      </c>
      <c r="BL2121" s="76">
        <f t="shared" si="3574"/>
        <v>0</v>
      </c>
      <c r="BM2121" s="76">
        <f t="shared" si="3574"/>
        <v>0</v>
      </c>
      <c r="BN2121" s="76">
        <f t="shared" si="3574"/>
        <v>0</v>
      </c>
      <c r="BO2121" s="76">
        <f t="shared" si="3574"/>
        <v>0</v>
      </c>
      <c r="BP2121" s="76">
        <f t="shared" si="3574"/>
        <v>0</v>
      </c>
      <c r="BQ2121" s="76">
        <f t="shared" si="3574"/>
        <v>0</v>
      </c>
      <c r="BR2121" s="76">
        <f t="shared" si="3574"/>
        <v>0</v>
      </c>
      <c r="BS2121" s="76">
        <f t="shared" si="3574"/>
        <v>0</v>
      </c>
      <c r="BT2121" s="76">
        <f t="shared" si="3574"/>
        <v>0</v>
      </c>
      <c r="BU2121" s="76">
        <f t="shared" si="3574"/>
        <v>0</v>
      </c>
      <c r="BV2121" s="76">
        <f t="shared" si="3574"/>
        <v>0</v>
      </c>
      <c r="BW2121" s="76">
        <f t="shared" si="3574"/>
        <v>0</v>
      </c>
      <c r="BX2121" s="76">
        <f t="shared" si="3574"/>
        <v>0</v>
      </c>
      <c r="BY2121" s="76">
        <f t="shared" si="3574"/>
        <v>0</v>
      </c>
      <c r="BZ2121" s="76">
        <f t="shared" si="3574"/>
        <v>0</v>
      </c>
      <c r="CA2121" s="76">
        <f t="shared" si="3574"/>
        <v>0</v>
      </c>
      <c r="CB2121" s="76">
        <f t="shared" si="3574"/>
        <v>0</v>
      </c>
      <c r="CC2121" s="76">
        <f t="shared" si="3574"/>
        <v>0</v>
      </c>
      <c r="CD2121" s="76">
        <f t="shared" si="3574"/>
        <v>0</v>
      </c>
      <c r="CE2121" s="76">
        <f t="shared" ref="CE2121:CL2121" si="3575">CE2109</f>
        <v>0</v>
      </c>
      <c r="CF2121" s="76">
        <f t="shared" si="3575"/>
        <v>0</v>
      </c>
      <c r="CG2121" s="76">
        <f t="shared" si="3575"/>
        <v>0</v>
      </c>
      <c r="CH2121" s="76">
        <f t="shared" si="3575"/>
        <v>0</v>
      </c>
      <c r="CI2121" s="76">
        <f t="shared" si="3575"/>
        <v>0</v>
      </c>
      <c r="CJ2121" s="76">
        <f t="shared" si="3575"/>
        <v>0</v>
      </c>
      <c r="CK2121" s="76">
        <f t="shared" si="3575"/>
        <v>0</v>
      </c>
      <c r="CL2121" s="76">
        <f t="shared" si="3575"/>
        <v>0</v>
      </c>
      <c r="CN2121" s="60"/>
      <c r="CO2121" s="76">
        <f t="shared" ref="CO2121:DL2121" si="3576">CO2109</f>
        <v>0</v>
      </c>
      <c r="CP2121" s="76">
        <f t="shared" si="3576"/>
        <v>0</v>
      </c>
      <c r="CQ2121" s="76">
        <f t="shared" si="3576"/>
        <v>0</v>
      </c>
      <c r="CR2121" s="76">
        <f t="shared" si="3576"/>
        <v>0</v>
      </c>
      <c r="CS2121" s="76">
        <f t="shared" si="3576"/>
        <v>0</v>
      </c>
      <c r="CT2121" s="76">
        <f t="shared" si="3576"/>
        <v>0</v>
      </c>
      <c r="CU2121" s="76">
        <f t="shared" si="3576"/>
        <v>0</v>
      </c>
      <c r="CV2121" s="76">
        <f t="shared" si="3576"/>
        <v>0</v>
      </c>
      <c r="CW2121" s="76">
        <f t="shared" si="3576"/>
        <v>0</v>
      </c>
      <c r="CX2121" s="76">
        <f t="shared" si="3576"/>
        <v>0</v>
      </c>
      <c r="CY2121" s="76">
        <f t="shared" si="3576"/>
        <v>0</v>
      </c>
      <c r="CZ2121" s="76">
        <f t="shared" si="3576"/>
        <v>0</v>
      </c>
      <c r="DA2121" s="76">
        <f t="shared" si="3576"/>
        <v>0</v>
      </c>
      <c r="DB2121" s="76">
        <f t="shared" si="3576"/>
        <v>0</v>
      </c>
      <c r="DC2121" s="76">
        <f t="shared" si="3576"/>
        <v>0</v>
      </c>
      <c r="DD2121" s="76">
        <f t="shared" si="3576"/>
        <v>0</v>
      </c>
      <c r="DE2121" s="76">
        <f t="shared" si="3576"/>
        <v>0</v>
      </c>
      <c r="DF2121" s="76">
        <f t="shared" si="3576"/>
        <v>0</v>
      </c>
      <c r="DG2121" s="76">
        <f t="shared" si="3576"/>
        <v>0</v>
      </c>
      <c r="DH2121" s="76">
        <f t="shared" si="3576"/>
        <v>0</v>
      </c>
      <c r="DI2121" s="76">
        <f t="shared" si="3576"/>
        <v>0</v>
      </c>
      <c r="DJ2121" s="76">
        <f t="shared" si="3576"/>
        <v>0</v>
      </c>
      <c r="DK2121" s="76">
        <f t="shared" si="3576"/>
        <v>0</v>
      </c>
      <c r="DL2121" s="76">
        <f t="shared" si="3576"/>
        <v>0</v>
      </c>
    </row>
    <row r="2122" spans="1:116" x14ac:dyDescent="0.4">
      <c r="B2122" t="s">
        <v>332</v>
      </c>
      <c r="D2122" t="s">
        <v>479</v>
      </c>
      <c r="E2122" s="8" t="str">
        <f t="shared" ref="E2122" si="3577">ROW()&amp;" "&amp;D2122</f>
        <v>2122 AOV-TR-RV</v>
      </c>
      <c r="G2122" s="241" t="str">
        <f>IFERROR(SUBSTITUTE(TRIM(MID(G2113, SEARCH("-", G2113) + 1, LEN(G2113))),":",""),"no unit")</f>
        <v>Secondary volume driver</v>
      </c>
      <c r="H2122" s="12"/>
      <c r="I2122" s="60"/>
      <c r="J2122" s="60"/>
      <c r="K2122" s="15"/>
      <c r="L2122" s="15"/>
      <c r="M2122" s="15"/>
      <c r="N2122" s="15"/>
      <c r="O2122" s="15"/>
      <c r="P2122" s="15"/>
      <c r="R2122" s="15"/>
      <c r="S2122" s="76"/>
      <c r="T2122" s="76"/>
      <c r="U2122" s="76"/>
      <c r="V2122" s="76"/>
      <c r="W2122" s="76"/>
      <c r="X2122" s="76"/>
      <c r="Y2122" s="76"/>
      <c r="Z2122" s="76"/>
      <c r="AA2122" s="76"/>
      <c r="AB2122" s="76"/>
      <c r="AC2122" s="76"/>
      <c r="AD2122" s="76"/>
      <c r="AE2122" s="76"/>
      <c r="AF2122" s="76"/>
      <c r="AG2122" s="76"/>
      <c r="AH2122" s="76"/>
      <c r="AI2122" s="76"/>
      <c r="AJ2122" s="76"/>
      <c r="AK2122" s="76"/>
      <c r="AL2122" s="76"/>
      <c r="AM2122" s="76"/>
      <c r="AN2122" s="76"/>
      <c r="AO2122" s="76"/>
      <c r="AP2122" s="76"/>
      <c r="AQ2122" s="76"/>
      <c r="AR2122" s="76"/>
      <c r="AS2122" s="76"/>
      <c r="AT2122" s="76"/>
      <c r="AU2122" s="76"/>
      <c r="AV2122" s="76"/>
      <c r="AW2122" s="76"/>
      <c r="AX2122" s="76"/>
      <c r="AY2122" s="76"/>
      <c r="AZ2122" s="76"/>
      <c r="BA2122" s="76"/>
      <c r="BB2122" s="76"/>
      <c r="BC2122" s="76"/>
      <c r="BD2122" s="76"/>
      <c r="BE2122" s="76"/>
      <c r="BF2122" s="76"/>
      <c r="BG2122" s="76"/>
      <c r="BH2122" s="76"/>
      <c r="BI2122" s="76"/>
      <c r="BJ2122" s="76"/>
      <c r="BK2122" s="76"/>
      <c r="BL2122" s="76"/>
      <c r="BM2122" s="76"/>
      <c r="BN2122" s="76"/>
      <c r="BO2122" s="76"/>
      <c r="BP2122" s="76"/>
      <c r="BQ2122" s="76"/>
      <c r="BR2122" s="76"/>
      <c r="BS2122" s="76"/>
      <c r="BT2122" s="76"/>
      <c r="BU2122" s="76"/>
      <c r="BV2122" s="76"/>
      <c r="BW2122" s="76"/>
      <c r="BX2122" s="76"/>
      <c r="BY2122" s="76"/>
      <c r="BZ2122" s="76"/>
      <c r="CA2122" s="76"/>
      <c r="CB2122" s="76"/>
      <c r="CC2122" s="76"/>
      <c r="CD2122" s="76"/>
      <c r="CE2122" s="76"/>
      <c r="CF2122" s="76"/>
      <c r="CG2122" s="76"/>
      <c r="CH2122" s="76"/>
      <c r="CI2122" s="76"/>
      <c r="CJ2122" s="76"/>
      <c r="CK2122" s="76"/>
      <c r="CL2122" s="76"/>
      <c r="CN2122" s="60"/>
      <c r="CO2122" s="76"/>
      <c r="CP2122" s="76"/>
      <c r="CQ2122" s="76"/>
      <c r="CR2122" s="76"/>
      <c r="CS2122" s="76"/>
      <c r="CT2122" s="76"/>
      <c r="CU2122" s="76"/>
      <c r="CV2122" s="76"/>
      <c r="CW2122" s="76"/>
      <c r="CX2122" s="76"/>
      <c r="CY2122" s="76"/>
      <c r="CZ2122" s="76"/>
      <c r="DA2122" s="76"/>
      <c r="DB2122" s="76"/>
      <c r="DC2122" s="76"/>
      <c r="DD2122" s="76"/>
      <c r="DE2122" s="76"/>
      <c r="DF2122" s="76"/>
      <c r="DG2122" s="76"/>
      <c r="DH2122" s="76"/>
      <c r="DI2122" s="76"/>
      <c r="DJ2122" s="76"/>
      <c r="DK2122" s="76"/>
      <c r="DL2122" s="76"/>
    </row>
    <row r="2123" spans="1:116" x14ac:dyDescent="0.4">
      <c r="B2123" t="s">
        <v>332</v>
      </c>
      <c r="D2123" t="s">
        <v>479</v>
      </c>
      <c r="E2123" s="8" t="str">
        <f t="shared" si="3564"/>
        <v>2123 AOV-TR-RV</v>
      </c>
      <c r="G2123" s="136" t="str">
        <f>G2111</f>
        <v>Secondary revenue driver</v>
      </c>
      <c r="H2123" s="12"/>
      <c r="I2123" s="60"/>
      <c r="J2123" s="60"/>
      <c r="K2123" s="15"/>
      <c r="L2123" s="15"/>
      <c r="M2123" s="15"/>
      <c r="N2123" s="15"/>
      <c r="O2123" s="15"/>
      <c r="P2123" s="15"/>
      <c r="R2123" s="15"/>
      <c r="S2123" s="212" t="str">
        <f t="shared" ref="S2123:AX2123" si="3578">ADDRESS(ROW(S2116),COLUMN(S2116),2)</f>
        <v>S$2116</v>
      </c>
      <c r="T2123" s="212" t="str">
        <f t="shared" si="3578"/>
        <v>T$2116</v>
      </c>
      <c r="U2123" s="212" t="str">
        <f t="shared" si="3578"/>
        <v>U$2116</v>
      </c>
      <c r="V2123" s="212" t="str">
        <f t="shared" si="3578"/>
        <v>V$2116</v>
      </c>
      <c r="W2123" s="212" t="str">
        <f t="shared" si="3578"/>
        <v>W$2116</v>
      </c>
      <c r="X2123" s="212" t="str">
        <f t="shared" si="3578"/>
        <v>X$2116</v>
      </c>
      <c r="Y2123" s="212" t="str">
        <f t="shared" si="3578"/>
        <v>Y$2116</v>
      </c>
      <c r="Z2123" s="212" t="str">
        <f t="shared" si="3578"/>
        <v>Z$2116</v>
      </c>
      <c r="AA2123" s="212" t="str">
        <f t="shared" si="3578"/>
        <v>AA$2116</v>
      </c>
      <c r="AB2123" s="212" t="str">
        <f t="shared" si="3578"/>
        <v>AB$2116</v>
      </c>
      <c r="AC2123" s="212" t="str">
        <f t="shared" si="3578"/>
        <v>AC$2116</v>
      </c>
      <c r="AD2123" s="212" t="str">
        <f t="shared" si="3578"/>
        <v>AD$2116</v>
      </c>
      <c r="AE2123" s="212" t="str">
        <f t="shared" si="3578"/>
        <v>AE$2116</v>
      </c>
      <c r="AF2123" s="212" t="str">
        <f t="shared" si="3578"/>
        <v>AF$2116</v>
      </c>
      <c r="AG2123" s="212" t="str">
        <f t="shared" si="3578"/>
        <v>AG$2116</v>
      </c>
      <c r="AH2123" s="212" t="str">
        <f t="shared" si="3578"/>
        <v>AH$2116</v>
      </c>
      <c r="AI2123" s="212" t="str">
        <f t="shared" si="3578"/>
        <v>AI$2116</v>
      </c>
      <c r="AJ2123" s="212" t="str">
        <f t="shared" si="3578"/>
        <v>AJ$2116</v>
      </c>
      <c r="AK2123" s="212" t="str">
        <f t="shared" si="3578"/>
        <v>AK$2116</v>
      </c>
      <c r="AL2123" s="212" t="str">
        <f t="shared" si="3578"/>
        <v>AL$2116</v>
      </c>
      <c r="AM2123" s="212" t="str">
        <f t="shared" si="3578"/>
        <v>AM$2116</v>
      </c>
      <c r="AN2123" s="212" t="str">
        <f t="shared" si="3578"/>
        <v>AN$2116</v>
      </c>
      <c r="AO2123" s="212" t="str">
        <f t="shared" si="3578"/>
        <v>AO$2116</v>
      </c>
      <c r="AP2123" s="212" t="str">
        <f t="shared" si="3578"/>
        <v>AP$2116</v>
      </c>
      <c r="AQ2123" s="212" t="str">
        <f t="shared" si="3578"/>
        <v>AQ$2116</v>
      </c>
      <c r="AR2123" s="212" t="str">
        <f t="shared" si="3578"/>
        <v>AR$2116</v>
      </c>
      <c r="AS2123" s="212" t="str">
        <f t="shared" si="3578"/>
        <v>AS$2116</v>
      </c>
      <c r="AT2123" s="212" t="str">
        <f t="shared" si="3578"/>
        <v>AT$2116</v>
      </c>
      <c r="AU2123" s="212" t="str">
        <f t="shared" si="3578"/>
        <v>AU$2116</v>
      </c>
      <c r="AV2123" s="212" t="str">
        <f t="shared" si="3578"/>
        <v>AV$2116</v>
      </c>
      <c r="AW2123" s="212" t="str">
        <f t="shared" si="3578"/>
        <v>AW$2116</v>
      </c>
      <c r="AX2123" s="212" t="str">
        <f t="shared" si="3578"/>
        <v>AX$2116</v>
      </c>
      <c r="AY2123" s="212" t="str">
        <f t="shared" ref="AY2123:CD2123" si="3579">ADDRESS(ROW(AY2116),COLUMN(AY2116),2)</f>
        <v>AY$2116</v>
      </c>
      <c r="AZ2123" s="212" t="str">
        <f t="shared" si="3579"/>
        <v>AZ$2116</v>
      </c>
      <c r="BA2123" s="212" t="str">
        <f t="shared" si="3579"/>
        <v>BA$2116</v>
      </c>
      <c r="BB2123" s="212" t="str">
        <f t="shared" si="3579"/>
        <v>BB$2116</v>
      </c>
      <c r="BC2123" s="212" t="str">
        <f t="shared" si="3579"/>
        <v>BC$2116</v>
      </c>
      <c r="BD2123" s="212" t="str">
        <f t="shared" si="3579"/>
        <v>BD$2116</v>
      </c>
      <c r="BE2123" s="212" t="str">
        <f t="shared" si="3579"/>
        <v>BE$2116</v>
      </c>
      <c r="BF2123" s="212" t="str">
        <f t="shared" si="3579"/>
        <v>BF$2116</v>
      </c>
      <c r="BG2123" s="212" t="str">
        <f t="shared" si="3579"/>
        <v>BG$2116</v>
      </c>
      <c r="BH2123" s="212" t="str">
        <f t="shared" si="3579"/>
        <v>BH$2116</v>
      </c>
      <c r="BI2123" s="212" t="str">
        <f t="shared" si="3579"/>
        <v>BI$2116</v>
      </c>
      <c r="BJ2123" s="212" t="str">
        <f t="shared" si="3579"/>
        <v>BJ$2116</v>
      </c>
      <c r="BK2123" s="212" t="str">
        <f t="shared" si="3579"/>
        <v>BK$2116</v>
      </c>
      <c r="BL2123" s="212" t="str">
        <f t="shared" si="3579"/>
        <v>BL$2116</v>
      </c>
      <c r="BM2123" s="212" t="str">
        <f t="shared" si="3579"/>
        <v>BM$2116</v>
      </c>
      <c r="BN2123" s="212" t="str">
        <f t="shared" si="3579"/>
        <v>BN$2116</v>
      </c>
      <c r="BO2123" s="212" t="str">
        <f t="shared" si="3579"/>
        <v>BO$2116</v>
      </c>
      <c r="BP2123" s="212" t="str">
        <f t="shared" si="3579"/>
        <v>BP$2116</v>
      </c>
      <c r="BQ2123" s="212" t="str">
        <f t="shared" si="3579"/>
        <v>BQ$2116</v>
      </c>
      <c r="BR2123" s="212" t="str">
        <f t="shared" si="3579"/>
        <v>BR$2116</v>
      </c>
      <c r="BS2123" s="212" t="str">
        <f t="shared" si="3579"/>
        <v>BS$2116</v>
      </c>
      <c r="BT2123" s="212" t="str">
        <f t="shared" si="3579"/>
        <v>BT$2116</v>
      </c>
      <c r="BU2123" s="212" t="str">
        <f t="shared" si="3579"/>
        <v>BU$2116</v>
      </c>
      <c r="BV2123" s="212" t="str">
        <f t="shared" si="3579"/>
        <v>BV$2116</v>
      </c>
      <c r="BW2123" s="212" t="str">
        <f t="shared" si="3579"/>
        <v>BW$2116</v>
      </c>
      <c r="BX2123" s="212" t="str">
        <f t="shared" si="3579"/>
        <v>BX$2116</v>
      </c>
      <c r="BY2123" s="212" t="str">
        <f t="shared" si="3579"/>
        <v>BY$2116</v>
      </c>
      <c r="BZ2123" s="212" t="str">
        <f t="shared" si="3579"/>
        <v>BZ$2116</v>
      </c>
      <c r="CA2123" s="212" t="str">
        <f t="shared" si="3579"/>
        <v>CA$2116</v>
      </c>
      <c r="CB2123" s="212" t="str">
        <f t="shared" si="3579"/>
        <v>CB$2116</v>
      </c>
      <c r="CC2123" s="212" t="str">
        <f t="shared" si="3579"/>
        <v>CC$2116</v>
      </c>
      <c r="CD2123" s="212" t="str">
        <f t="shared" si="3579"/>
        <v>CD$2116</v>
      </c>
      <c r="CE2123" s="212" t="str">
        <f t="shared" ref="CE2123:CL2123" si="3580">ADDRESS(ROW(CE2116),COLUMN(CE2116),2)</f>
        <v>CE$2116</v>
      </c>
      <c r="CF2123" s="212" t="str">
        <f t="shared" si="3580"/>
        <v>CF$2116</v>
      </c>
      <c r="CG2123" s="212" t="str">
        <f t="shared" si="3580"/>
        <v>CG$2116</v>
      </c>
      <c r="CH2123" s="212" t="str">
        <f t="shared" si="3580"/>
        <v>CH$2116</v>
      </c>
      <c r="CI2123" s="212" t="str">
        <f t="shared" si="3580"/>
        <v>CI$2116</v>
      </c>
      <c r="CJ2123" s="212" t="str">
        <f t="shared" si="3580"/>
        <v>CJ$2116</v>
      </c>
      <c r="CK2123" s="212" t="str">
        <f t="shared" si="3580"/>
        <v>CK$2116</v>
      </c>
      <c r="CL2123" s="212" t="str">
        <f t="shared" si="3580"/>
        <v>CL$2116</v>
      </c>
      <c r="CN2123" s="60"/>
      <c r="CO2123" s="212" t="str">
        <f t="shared" ref="CO2123:DL2123" si="3581">ADDRESS(ROW(CO2116),COLUMN(CO2116),2)</f>
        <v>CO$2116</v>
      </c>
      <c r="CP2123" s="212" t="str">
        <f t="shared" si="3581"/>
        <v>CP$2116</v>
      </c>
      <c r="CQ2123" s="212" t="str">
        <f t="shared" si="3581"/>
        <v>CQ$2116</v>
      </c>
      <c r="CR2123" s="212" t="str">
        <f t="shared" si="3581"/>
        <v>CR$2116</v>
      </c>
      <c r="CS2123" s="212" t="str">
        <f t="shared" si="3581"/>
        <v>CS$2116</v>
      </c>
      <c r="CT2123" s="212" t="str">
        <f t="shared" si="3581"/>
        <v>CT$2116</v>
      </c>
      <c r="CU2123" s="212" t="str">
        <f t="shared" si="3581"/>
        <v>CU$2116</v>
      </c>
      <c r="CV2123" s="212" t="str">
        <f t="shared" si="3581"/>
        <v>CV$2116</v>
      </c>
      <c r="CW2123" s="212" t="str">
        <f t="shared" si="3581"/>
        <v>CW$2116</v>
      </c>
      <c r="CX2123" s="212" t="str">
        <f t="shared" si="3581"/>
        <v>CX$2116</v>
      </c>
      <c r="CY2123" s="212" t="str">
        <f t="shared" si="3581"/>
        <v>CY$2116</v>
      </c>
      <c r="CZ2123" s="212" t="str">
        <f t="shared" si="3581"/>
        <v>CZ$2116</v>
      </c>
      <c r="DA2123" s="212" t="str">
        <f t="shared" si="3581"/>
        <v>DA$2116</v>
      </c>
      <c r="DB2123" s="212" t="str">
        <f t="shared" si="3581"/>
        <v>DB$2116</v>
      </c>
      <c r="DC2123" s="212" t="str">
        <f t="shared" si="3581"/>
        <v>DC$2116</v>
      </c>
      <c r="DD2123" s="212" t="str">
        <f t="shared" si="3581"/>
        <v>DD$2116</v>
      </c>
      <c r="DE2123" s="212" t="str">
        <f t="shared" si="3581"/>
        <v>DE$2116</v>
      </c>
      <c r="DF2123" s="212" t="str">
        <f t="shared" si="3581"/>
        <v>DF$2116</v>
      </c>
      <c r="DG2123" s="212" t="str">
        <f t="shared" si="3581"/>
        <v>DG$2116</v>
      </c>
      <c r="DH2123" s="212" t="str">
        <f t="shared" si="3581"/>
        <v>DH$2116</v>
      </c>
      <c r="DI2123" s="212" t="str">
        <f t="shared" si="3581"/>
        <v>DI$2116</v>
      </c>
      <c r="DJ2123" s="212" t="str">
        <f t="shared" si="3581"/>
        <v>DJ$2116</v>
      </c>
      <c r="DK2123" s="212" t="str">
        <f t="shared" si="3581"/>
        <v>DK$2116</v>
      </c>
      <c r="DL2123" s="212" t="str">
        <f t="shared" si="3581"/>
        <v>DL$2116</v>
      </c>
    </row>
    <row r="2124" spans="1:116" x14ac:dyDescent="0.4">
      <c r="B2124" t="s">
        <v>332</v>
      </c>
      <c r="D2124" t="s">
        <v>479</v>
      </c>
      <c r="E2124" s="8" t="str">
        <f t="shared" si="3564"/>
        <v>2124 AOV-TR-RV</v>
      </c>
      <c r="G2124" s="136" t="str">
        <f>G2112</f>
        <v>Secondary volume driver</v>
      </c>
      <c r="H2124" s="12"/>
      <c r="I2124" s="60"/>
      <c r="J2124" s="60"/>
      <c r="K2124" s="15"/>
      <c r="L2124" s="15"/>
      <c r="M2124" s="15"/>
      <c r="N2124" s="15"/>
      <c r="O2124" s="15"/>
      <c r="P2124" s="15"/>
      <c r="R2124" s="15"/>
      <c r="S2124" s="212" t="str">
        <f t="shared" ref="S2124:AX2124" si="3582">ADDRESS(ROW(S2115),COLUMN(S2115),2)</f>
        <v>S$2115</v>
      </c>
      <c r="T2124" s="212" t="str">
        <f t="shared" si="3582"/>
        <v>T$2115</v>
      </c>
      <c r="U2124" s="212" t="str">
        <f t="shared" si="3582"/>
        <v>U$2115</v>
      </c>
      <c r="V2124" s="212" t="str">
        <f t="shared" si="3582"/>
        <v>V$2115</v>
      </c>
      <c r="W2124" s="212" t="str">
        <f t="shared" si="3582"/>
        <v>W$2115</v>
      </c>
      <c r="X2124" s="212" t="str">
        <f t="shared" si="3582"/>
        <v>X$2115</v>
      </c>
      <c r="Y2124" s="212" t="str">
        <f t="shared" si="3582"/>
        <v>Y$2115</v>
      </c>
      <c r="Z2124" s="212" t="str">
        <f t="shared" si="3582"/>
        <v>Z$2115</v>
      </c>
      <c r="AA2124" s="212" t="str">
        <f t="shared" si="3582"/>
        <v>AA$2115</v>
      </c>
      <c r="AB2124" s="212" t="str">
        <f t="shared" si="3582"/>
        <v>AB$2115</v>
      </c>
      <c r="AC2124" s="212" t="str">
        <f t="shared" si="3582"/>
        <v>AC$2115</v>
      </c>
      <c r="AD2124" s="212" t="str">
        <f t="shared" si="3582"/>
        <v>AD$2115</v>
      </c>
      <c r="AE2124" s="212" t="str">
        <f t="shared" si="3582"/>
        <v>AE$2115</v>
      </c>
      <c r="AF2124" s="212" t="str">
        <f t="shared" si="3582"/>
        <v>AF$2115</v>
      </c>
      <c r="AG2124" s="212" t="str">
        <f t="shared" si="3582"/>
        <v>AG$2115</v>
      </c>
      <c r="AH2124" s="212" t="str">
        <f t="shared" si="3582"/>
        <v>AH$2115</v>
      </c>
      <c r="AI2124" s="212" t="str">
        <f t="shared" si="3582"/>
        <v>AI$2115</v>
      </c>
      <c r="AJ2124" s="212" t="str">
        <f t="shared" si="3582"/>
        <v>AJ$2115</v>
      </c>
      <c r="AK2124" s="212" t="str">
        <f t="shared" si="3582"/>
        <v>AK$2115</v>
      </c>
      <c r="AL2124" s="212" t="str">
        <f t="shared" si="3582"/>
        <v>AL$2115</v>
      </c>
      <c r="AM2124" s="212" t="str">
        <f t="shared" si="3582"/>
        <v>AM$2115</v>
      </c>
      <c r="AN2124" s="212" t="str">
        <f t="shared" si="3582"/>
        <v>AN$2115</v>
      </c>
      <c r="AO2124" s="212" t="str">
        <f t="shared" si="3582"/>
        <v>AO$2115</v>
      </c>
      <c r="AP2124" s="212" t="str">
        <f t="shared" si="3582"/>
        <v>AP$2115</v>
      </c>
      <c r="AQ2124" s="212" t="str">
        <f t="shared" si="3582"/>
        <v>AQ$2115</v>
      </c>
      <c r="AR2124" s="212" t="str">
        <f t="shared" si="3582"/>
        <v>AR$2115</v>
      </c>
      <c r="AS2124" s="212" t="str">
        <f t="shared" si="3582"/>
        <v>AS$2115</v>
      </c>
      <c r="AT2124" s="212" t="str">
        <f t="shared" si="3582"/>
        <v>AT$2115</v>
      </c>
      <c r="AU2124" s="212" t="str">
        <f t="shared" si="3582"/>
        <v>AU$2115</v>
      </c>
      <c r="AV2124" s="212" t="str">
        <f t="shared" si="3582"/>
        <v>AV$2115</v>
      </c>
      <c r="AW2124" s="212" t="str">
        <f t="shared" si="3582"/>
        <v>AW$2115</v>
      </c>
      <c r="AX2124" s="212" t="str">
        <f t="shared" si="3582"/>
        <v>AX$2115</v>
      </c>
      <c r="AY2124" s="212" t="str">
        <f t="shared" ref="AY2124:CD2124" si="3583">ADDRESS(ROW(AY2115),COLUMN(AY2115),2)</f>
        <v>AY$2115</v>
      </c>
      <c r="AZ2124" s="212" t="str">
        <f t="shared" si="3583"/>
        <v>AZ$2115</v>
      </c>
      <c r="BA2124" s="212" t="str">
        <f t="shared" si="3583"/>
        <v>BA$2115</v>
      </c>
      <c r="BB2124" s="212" t="str">
        <f t="shared" si="3583"/>
        <v>BB$2115</v>
      </c>
      <c r="BC2124" s="212" t="str">
        <f t="shared" si="3583"/>
        <v>BC$2115</v>
      </c>
      <c r="BD2124" s="212" t="str">
        <f t="shared" si="3583"/>
        <v>BD$2115</v>
      </c>
      <c r="BE2124" s="212" t="str">
        <f t="shared" si="3583"/>
        <v>BE$2115</v>
      </c>
      <c r="BF2124" s="212" t="str">
        <f t="shared" si="3583"/>
        <v>BF$2115</v>
      </c>
      <c r="BG2124" s="212" t="str">
        <f t="shared" si="3583"/>
        <v>BG$2115</v>
      </c>
      <c r="BH2124" s="212" t="str">
        <f t="shared" si="3583"/>
        <v>BH$2115</v>
      </c>
      <c r="BI2124" s="212" t="str">
        <f t="shared" si="3583"/>
        <v>BI$2115</v>
      </c>
      <c r="BJ2124" s="212" t="str">
        <f t="shared" si="3583"/>
        <v>BJ$2115</v>
      </c>
      <c r="BK2124" s="212" t="str">
        <f t="shared" si="3583"/>
        <v>BK$2115</v>
      </c>
      <c r="BL2124" s="212" t="str">
        <f t="shared" si="3583"/>
        <v>BL$2115</v>
      </c>
      <c r="BM2124" s="212" t="str">
        <f t="shared" si="3583"/>
        <v>BM$2115</v>
      </c>
      <c r="BN2124" s="212" t="str">
        <f t="shared" si="3583"/>
        <v>BN$2115</v>
      </c>
      <c r="BO2124" s="212" t="str">
        <f t="shared" si="3583"/>
        <v>BO$2115</v>
      </c>
      <c r="BP2124" s="212" t="str">
        <f t="shared" si="3583"/>
        <v>BP$2115</v>
      </c>
      <c r="BQ2124" s="212" t="str">
        <f t="shared" si="3583"/>
        <v>BQ$2115</v>
      </c>
      <c r="BR2124" s="212" t="str">
        <f t="shared" si="3583"/>
        <v>BR$2115</v>
      </c>
      <c r="BS2124" s="212" t="str">
        <f t="shared" si="3583"/>
        <v>BS$2115</v>
      </c>
      <c r="BT2124" s="212" t="str">
        <f t="shared" si="3583"/>
        <v>BT$2115</v>
      </c>
      <c r="BU2124" s="212" t="str">
        <f t="shared" si="3583"/>
        <v>BU$2115</v>
      </c>
      <c r="BV2124" s="212" t="str">
        <f t="shared" si="3583"/>
        <v>BV$2115</v>
      </c>
      <c r="BW2124" s="212" t="str">
        <f t="shared" si="3583"/>
        <v>BW$2115</v>
      </c>
      <c r="BX2124" s="212" t="str">
        <f t="shared" si="3583"/>
        <v>BX$2115</v>
      </c>
      <c r="BY2124" s="212" t="str">
        <f t="shared" si="3583"/>
        <v>BY$2115</v>
      </c>
      <c r="BZ2124" s="212" t="str">
        <f t="shared" si="3583"/>
        <v>BZ$2115</v>
      </c>
      <c r="CA2124" s="212" t="str">
        <f t="shared" si="3583"/>
        <v>CA$2115</v>
      </c>
      <c r="CB2124" s="212" t="str">
        <f t="shared" si="3583"/>
        <v>CB$2115</v>
      </c>
      <c r="CC2124" s="212" t="str">
        <f t="shared" si="3583"/>
        <v>CC$2115</v>
      </c>
      <c r="CD2124" s="212" t="str">
        <f t="shared" si="3583"/>
        <v>CD$2115</v>
      </c>
      <c r="CE2124" s="212" t="str">
        <f t="shared" ref="CE2124:CL2124" si="3584">ADDRESS(ROW(CE2115),COLUMN(CE2115),2)</f>
        <v>CE$2115</v>
      </c>
      <c r="CF2124" s="212" t="str">
        <f t="shared" si="3584"/>
        <v>CF$2115</v>
      </c>
      <c r="CG2124" s="212" t="str">
        <f t="shared" si="3584"/>
        <v>CG$2115</v>
      </c>
      <c r="CH2124" s="212" t="str">
        <f t="shared" si="3584"/>
        <v>CH$2115</v>
      </c>
      <c r="CI2124" s="212" t="str">
        <f t="shared" si="3584"/>
        <v>CI$2115</v>
      </c>
      <c r="CJ2124" s="212" t="str">
        <f t="shared" si="3584"/>
        <v>CJ$2115</v>
      </c>
      <c r="CK2124" s="212" t="str">
        <f t="shared" si="3584"/>
        <v>CK$2115</v>
      </c>
      <c r="CL2124" s="212" t="str">
        <f t="shared" si="3584"/>
        <v>CL$2115</v>
      </c>
      <c r="CN2124" s="60"/>
      <c r="CO2124" s="212" t="str">
        <f t="shared" ref="CO2124:DL2124" si="3585">ADDRESS(ROW(CO2115),COLUMN(CO2115),2)</f>
        <v>CO$2115</v>
      </c>
      <c r="CP2124" s="212" t="str">
        <f t="shared" si="3585"/>
        <v>CP$2115</v>
      </c>
      <c r="CQ2124" s="212" t="str">
        <f t="shared" si="3585"/>
        <v>CQ$2115</v>
      </c>
      <c r="CR2124" s="212" t="str">
        <f t="shared" si="3585"/>
        <v>CR$2115</v>
      </c>
      <c r="CS2124" s="212" t="str">
        <f t="shared" si="3585"/>
        <v>CS$2115</v>
      </c>
      <c r="CT2124" s="212" t="str">
        <f t="shared" si="3585"/>
        <v>CT$2115</v>
      </c>
      <c r="CU2124" s="212" t="str">
        <f t="shared" si="3585"/>
        <v>CU$2115</v>
      </c>
      <c r="CV2124" s="212" t="str">
        <f t="shared" si="3585"/>
        <v>CV$2115</v>
      </c>
      <c r="CW2124" s="212" t="str">
        <f t="shared" si="3585"/>
        <v>CW$2115</v>
      </c>
      <c r="CX2124" s="212" t="str">
        <f t="shared" si="3585"/>
        <v>CX$2115</v>
      </c>
      <c r="CY2124" s="212" t="str">
        <f t="shared" si="3585"/>
        <v>CY$2115</v>
      </c>
      <c r="CZ2124" s="212" t="str">
        <f t="shared" si="3585"/>
        <v>CZ$2115</v>
      </c>
      <c r="DA2124" s="212" t="str">
        <f t="shared" si="3585"/>
        <v>DA$2115</v>
      </c>
      <c r="DB2124" s="212" t="str">
        <f t="shared" si="3585"/>
        <v>DB$2115</v>
      </c>
      <c r="DC2124" s="212" t="str">
        <f t="shared" si="3585"/>
        <v>DC$2115</v>
      </c>
      <c r="DD2124" s="212" t="str">
        <f t="shared" si="3585"/>
        <v>DD$2115</v>
      </c>
      <c r="DE2124" s="212" t="str">
        <f t="shared" si="3585"/>
        <v>DE$2115</v>
      </c>
      <c r="DF2124" s="212" t="str">
        <f t="shared" si="3585"/>
        <v>DF$2115</v>
      </c>
      <c r="DG2124" s="212" t="str">
        <f t="shared" si="3585"/>
        <v>DG$2115</v>
      </c>
      <c r="DH2124" s="212" t="str">
        <f t="shared" si="3585"/>
        <v>DH$2115</v>
      </c>
      <c r="DI2124" s="212" t="str">
        <f t="shared" si="3585"/>
        <v>DI$2115</v>
      </c>
      <c r="DJ2124" s="212" t="str">
        <f t="shared" si="3585"/>
        <v>DJ$2115</v>
      </c>
      <c r="DK2124" s="212" t="str">
        <f t="shared" si="3585"/>
        <v>DK$2115</v>
      </c>
      <c r="DL2124" s="212" t="str">
        <f t="shared" si="3585"/>
        <v>DL$2115</v>
      </c>
    </row>
    <row r="2125" spans="1:116" x14ac:dyDescent="0.4">
      <c r="CO2125" s="8"/>
      <c r="CP2125" s="8"/>
      <c r="CQ2125" s="8"/>
      <c r="CR2125" s="8"/>
      <c r="CS2125" s="8"/>
      <c r="CT2125" s="8"/>
      <c r="CU2125" s="8"/>
      <c r="CV2125" s="8"/>
      <c r="CW2125" s="8"/>
      <c r="CX2125" s="8"/>
      <c r="CY2125" s="8"/>
      <c r="CZ2125" s="8"/>
      <c r="DA2125" s="8"/>
      <c r="DB2125" s="8"/>
      <c r="DC2125" s="8"/>
      <c r="DD2125" s="8"/>
      <c r="DE2125" s="8"/>
      <c r="DF2125" s="8"/>
      <c r="DG2125" s="8"/>
      <c r="DH2125" s="8"/>
      <c r="DI2125" s="8"/>
      <c r="DJ2125" s="8"/>
      <c r="DK2125" s="8"/>
      <c r="DL2125" s="8"/>
    </row>
    <row r="2126" spans="1:116" x14ac:dyDescent="0.4">
      <c r="A2126" s="174"/>
      <c r="E2126" s="8"/>
      <c r="G2126" s="175" t="s">
        <v>503</v>
      </c>
      <c r="H2126" s="174"/>
      <c r="I2126" s="176"/>
      <c r="J2126" s="176"/>
      <c r="K2126" s="197"/>
      <c r="L2126" s="197"/>
      <c r="M2126" s="197"/>
      <c r="N2126" s="197"/>
      <c r="O2126" s="197"/>
      <c r="P2126" s="197"/>
      <c r="R2126" s="198"/>
      <c r="S2126" s="174"/>
      <c r="T2126" s="174"/>
      <c r="U2126" s="174"/>
      <c r="V2126" s="174"/>
      <c r="W2126" s="174"/>
      <c r="X2126" s="174"/>
      <c r="Y2126" s="174"/>
      <c r="Z2126" s="174"/>
      <c r="AA2126" s="174"/>
      <c r="AB2126" s="174"/>
      <c r="AC2126" s="174"/>
      <c r="AD2126" s="174"/>
      <c r="AE2126" s="174"/>
      <c r="AF2126" s="174"/>
      <c r="AG2126" s="174"/>
      <c r="AH2126" s="174"/>
      <c r="AI2126" s="174"/>
      <c r="AJ2126" s="174"/>
      <c r="AK2126" s="174"/>
      <c r="AL2126" s="174"/>
      <c r="AM2126" s="174"/>
      <c r="AN2126" s="174"/>
      <c r="AO2126" s="174"/>
      <c r="AP2126" s="174"/>
      <c r="AQ2126" s="174"/>
      <c r="AR2126" s="174"/>
      <c r="AS2126" s="174"/>
      <c r="AT2126" s="174"/>
      <c r="AU2126" s="174"/>
      <c r="AV2126" s="174"/>
      <c r="AW2126" s="174"/>
      <c r="AX2126" s="174"/>
      <c r="AY2126" s="174"/>
      <c r="AZ2126" s="174"/>
      <c r="BA2126" s="174"/>
      <c r="BB2126" s="174"/>
      <c r="BC2126" s="174"/>
      <c r="BD2126" s="174"/>
      <c r="BE2126" s="174"/>
      <c r="BF2126" s="174"/>
      <c r="BG2126" s="174"/>
      <c r="BH2126" s="174"/>
      <c r="BI2126" s="174"/>
      <c r="BJ2126" s="174"/>
      <c r="BK2126" s="174"/>
      <c r="BL2126" s="174"/>
      <c r="BM2126" s="174"/>
      <c r="BN2126" s="174"/>
      <c r="BO2126" s="174"/>
      <c r="BP2126" s="174"/>
      <c r="BQ2126" s="174"/>
      <c r="BR2126" s="174"/>
      <c r="BS2126" s="174"/>
      <c r="BT2126" s="174"/>
      <c r="BU2126" s="174"/>
      <c r="BV2126" s="174"/>
      <c r="BW2126" s="174"/>
      <c r="BX2126" s="174"/>
      <c r="BY2126" s="174"/>
      <c r="BZ2126" s="174"/>
      <c r="CA2126" s="174"/>
      <c r="CB2126" s="174"/>
      <c r="CC2126" s="174"/>
      <c r="CD2126" s="174"/>
      <c r="CE2126" s="174"/>
      <c r="CF2126" s="174"/>
      <c r="CG2126" s="174"/>
      <c r="CH2126" s="174"/>
      <c r="CI2126" s="174"/>
      <c r="CJ2126" s="174"/>
      <c r="CK2126" s="174"/>
      <c r="CL2126" s="174"/>
      <c r="CN2126" s="176"/>
      <c r="CO2126" s="174"/>
      <c r="CP2126" s="174"/>
      <c r="CQ2126" s="174"/>
      <c r="CR2126" s="174"/>
      <c r="CS2126" s="174"/>
      <c r="CT2126" s="174"/>
      <c r="CU2126" s="174"/>
      <c r="CV2126" s="174"/>
      <c r="CW2126" s="174"/>
      <c r="CX2126" s="174"/>
      <c r="CY2126" s="174"/>
      <c r="CZ2126" s="174"/>
      <c r="DA2126" s="174"/>
      <c r="DB2126" s="174"/>
      <c r="DC2126" s="174"/>
      <c r="DD2126" s="174"/>
      <c r="DE2126" s="174"/>
      <c r="DF2126" s="174"/>
      <c r="DG2126" s="174"/>
      <c r="DH2126" s="174"/>
      <c r="DI2126" s="174"/>
      <c r="DJ2126" s="174"/>
      <c r="DK2126" s="174"/>
      <c r="DL2126" s="174"/>
    </row>
    <row r="2127" spans="1:116" x14ac:dyDescent="0.4">
      <c r="A2127" s="174"/>
      <c r="E2127" s="8"/>
      <c r="G2127" s="175" t="s">
        <v>504</v>
      </c>
      <c r="H2127" s="174"/>
      <c r="I2127" s="176"/>
      <c r="J2127" s="176"/>
      <c r="K2127" s="197"/>
      <c r="L2127" s="197"/>
      <c r="M2127" s="197"/>
      <c r="N2127" s="197"/>
      <c r="O2127" s="197"/>
      <c r="P2127" s="197"/>
      <c r="R2127" s="198"/>
      <c r="S2127" s="174"/>
      <c r="T2127" s="174"/>
      <c r="U2127" s="174"/>
      <c r="V2127" s="174"/>
      <c r="W2127" s="174"/>
      <c r="X2127" s="174"/>
      <c r="Y2127" s="174"/>
      <c r="Z2127" s="174"/>
      <c r="AA2127" s="174"/>
      <c r="AB2127" s="174"/>
      <c r="AC2127" s="174"/>
      <c r="AD2127" s="174"/>
      <c r="AE2127" s="174"/>
      <c r="AF2127" s="174"/>
      <c r="AG2127" s="174"/>
      <c r="AH2127" s="174"/>
      <c r="AI2127" s="174"/>
      <c r="AJ2127" s="174"/>
      <c r="AK2127" s="174"/>
      <c r="AL2127" s="174"/>
      <c r="AM2127" s="174"/>
      <c r="AN2127" s="174"/>
      <c r="AO2127" s="174"/>
      <c r="AP2127" s="174"/>
      <c r="AQ2127" s="174"/>
      <c r="AR2127" s="174"/>
      <c r="AS2127" s="174"/>
      <c r="AT2127" s="174"/>
      <c r="AU2127" s="174"/>
      <c r="AV2127" s="174"/>
      <c r="AW2127" s="174"/>
      <c r="AX2127" s="174"/>
      <c r="AY2127" s="174"/>
      <c r="AZ2127" s="174"/>
      <c r="BA2127" s="174"/>
      <c r="BB2127" s="174"/>
      <c r="BC2127" s="174"/>
      <c r="BD2127" s="174"/>
      <c r="BE2127" s="174"/>
      <c r="BF2127" s="174"/>
      <c r="BG2127" s="174"/>
      <c r="BH2127" s="174"/>
      <c r="BI2127" s="174"/>
      <c r="BJ2127" s="174"/>
      <c r="BK2127" s="174"/>
      <c r="BL2127" s="174"/>
      <c r="BM2127" s="174"/>
      <c r="BN2127" s="174"/>
      <c r="BO2127" s="174"/>
      <c r="BP2127" s="174"/>
      <c r="BQ2127" s="174"/>
      <c r="BR2127" s="174"/>
      <c r="BS2127" s="174"/>
      <c r="BT2127" s="174"/>
      <c r="BU2127" s="174"/>
      <c r="BV2127" s="174"/>
      <c r="BW2127" s="174"/>
      <c r="BX2127" s="174"/>
      <c r="BY2127" s="174"/>
      <c r="BZ2127" s="174"/>
      <c r="CA2127" s="174"/>
      <c r="CB2127" s="174"/>
      <c r="CC2127" s="174"/>
      <c r="CD2127" s="174"/>
      <c r="CE2127" s="174"/>
      <c r="CF2127" s="174"/>
      <c r="CG2127" s="174"/>
      <c r="CH2127" s="174"/>
      <c r="CI2127" s="174"/>
      <c r="CJ2127" s="174"/>
      <c r="CK2127" s="174"/>
      <c r="CL2127" s="174"/>
      <c r="CN2127" s="176"/>
      <c r="CO2127" s="174"/>
      <c r="CP2127" s="174"/>
      <c r="CQ2127" s="174"/>
      <c r="CR2127" s="174"/>
      <c r="CS2127" s="174"/>
      <c r="CT2127" s="174"/>
      <c r="CU2127" s="174"/>
      <c r="CV2127" s="174"/>
      <c r="CW2127" s="174"/>
      <c r="CX2127" s="174"/>
      <c r="CY2127" s="174"/>
      <c r="CZ2127" s="174"/>
      <c r="DA2127" s="174"/>
      <c r="DB2127" s="174"/>
      <c r="DC2127" s="174"/>
      <c r="DD2127" s="174"/>
      <c r="DE2127" s="174"/>
      <c r="DF2127" s="174"/>
      <c r="DG2127" s="174"/>
      <c r="DH2127" s="174"/>
      <c r="DI2127" s="174"/>
      <c r="DJ2127" s="174"/>
      <c r="DK2127" s="174"/>
      <c r="DL2127" s="174"/>
    </row>
    <row r="2128" spans="1:116" x14ac:dyDescent="0.4">
      <c r="A2128" s="174"/>
      <c r="E2128" s="8"/>
      <c r="G2128" s="175" t="s">
        <v>461</v>
      </c>
      <c r="H2128" s="174"/>
      <c r="I2128" s="176"/>
      <c r="J2128" s="176"/>
      <c r="K2128" s="197"/>
      <c r="L2128" s="197"/>
      <c r="M2128" s="197"/>
      <c r="N2128" s="197"/>
      <c r="O2128" s="197"/>
      <c r="P2128" s="197"/>
      <c r="R2128" s="198"/>
      <c r="S2128" s="199" t="str">
        <f t="shared" ref="S2128:CD2128" si="3586">S$20</f>
        <v>S$16</v>
      </c>
      <c r="T2128" s="199" t="str">
        <f t="shared" si="3586"/>
        <v>T$16</v>
      </c>
      <c r="U2128" s="199" t="str">
        <f t="shared" si="3586"/>
        <v>U$16</v>
      </c>
      <c r="V2128" s="199" t="str">
        <f t="shared" si="3586"/>
        <v>V$16</v>
      </c>
      <c r="W2128" s="199" t="str">
        <f t="shared" si="3586"/>
        <v>W$16</v>
      </c>
      <c r="X2128" s="199" t="str">
        <f t="shared" si="3586"/>
        <v>X$16</v>
      </c>
      <c r="Y2128" s="199" t="str">
        <f t="shared" si="3586"/>
        <v>Y$16</v>
      </c>
      <c r="Z2128" s="199" t="str">
        <f t="shared" si="3586"/>
        <v>Z$16</v>
      </c>
      <c r="AA2128" s="199" t="str">
        <f t="shared" si="3586"/>
        <v>AA$16</v>
      </c>
      <c r="AB2128" s="199" t="str">
        <f t="shared" si="3586"/>
        <v>AB$16</v>
      </c>
      <c r="AC2128" s="199" t="str">
        <f t="shared" si="3586"/>
        <v>AC$16</v>
      </c>
      <c r="AD2128" s="199" t="str">
        <f t="shared" si="3586"/>
        <v>AD$16</v>
      </c>
      <c r="AE2128" s="199" t="str">
        <f t="shared" si="3586"/>
        <v>AE$16</v>
      </c>
      <c r="AF2128" s="199" t="str">
        <f t="shared" si="3586"/>
        <v>AF$16</v>
      </c>
      <c r="AG2128" s="199" t="str">
        <f t="shared" si="3586"/>
        <v>AG$16</v>
      </c>
      <c r="AH2128" s="199" t="str">
        <f t="shared" si="3586"/>
        <v>AH$16</v>
      </c>
      <c r="AI2128" s="199" t="str">
        <f t="shared" si="3586"/>
        <v>AI$16</v>
      </c>
      <c r="AJ2128" s="199" t="str">
        <f t="shared" si="3586"/>
        <v>AJ$16</v>
      </c>
      <c r="AK2128" s="199" t="str">
        <f t="shared" si="3586"/>
        <v>AK$16</v>
      </c>
      <c r="AL2128" s="199" t="str">
        <f t="shared" si="3586"/>
        <v>AL$16</v>
      </c>
      <c r="AM2128" s="199" t="str">
        <f t="shared" si="3586"/>
        <v>AM$16</v>
      </c>
      <c r="AN2128" s="199" t="str">
        <f t="shared" si="3586"/>
        <v>AN$16</v>
      </c>
      <c r="AO2128" s="199" t="str">
        <f t="shared" si="3586"/>
        <v>AO$16</v>
      </c>
      <c r="AP2128" s="199" t="str">
        <f t="shared" si="3586"/>
        <v>AP$16</v>
      </c>
      <c r="AQ2128" s="199" t="str">
        <f t="shared" si="3586"/>
        <v>AQ$16</v>
      </c>
      <c r="AR2128" s="199" t="str">
        <f t="shared" si="3586"/>
        <v>AR$16</v>
      </c>
      <c r="AS2128" s="199" t="str">
        <f t="shared" si="3586"/>
        <v>AS$16</v>
      </c>
      <c r="AT2128" s="199" t="str">
        <f t="shared" si="3586"/>
        <v>AT$16</v>
      </c>
      <c r="AU2128" s="199" t="str">
        <f t="shared" si="3586"/>
        <v>AU$16</v>
      </c>
      <c r="AV2128" s="199" t="str">
        <f t="shared" si="3586"/>
        <v>AV$16</v>
      </c>
      <c r="AW2128" s="199" t="str">
        <f t="shared" si="3586"/>
        <v>AW$16</v>
      </c>
      <c r="AX2128" s="199" t="str">
        <f t="shared" si="3586"/>
        <v>AX$16</v>
      </c>
      <c r="AY2128" s="199" t="str">
        <f t="shared" si="3586"/>
        <v>AY$16</v>
      </c>
      <c r="AZ2128" s="199" t="str">
        <f t="shared" si="3586"/>
        <v>AZ$16</v>
      </c>
      <c r="BA2128" s="199" t="str">
        <f t="shared" si="3586"/>
        <v>BA$16</v>
      </c>
      <c r="BB2128" s="199" t="str">
        <f t="shared" si="3586"/>
        <v>BB$16</v>
      </c>
      <c r="BC2128" s="199" t="str">
        <f t="shared" si="3586"/>
        <v>BC$16</v>
      </c>
      <c r="BD2128" s="199" t="str">
        <f t="shared" si="3586"/>
        <v>BD$16</v>
      </c>
      <c r="BE2128" s="199" t="str">
        <f t="shared" si="3586"/>
        <v>BE$16</v>
      </c>
      <c r="BF2128" s="199" t="str">
        <f t="shared" si="3586"/>
        <v>BF$16</v>
      </c>
      <c r="BG2128" s="199" t="str">
        <f t="shared" si="3586"/>
        <v>BG$16</v>
      </c>
      <c r="BH2128" s="199" t="str">
        <f t="shared" si="3586"/>
        <v>BH$16</v>
      </c>
      <c r="BI2128" s="199" t="str">
        <f t="shared" si="3586"/>
        <v>BI$16</v>
      </c>
      <c r="BJ2128" s="199" t="str">
        <f t="shared" si="3586"/>
        <v>BJ$16</v>
      </c>
      <c r="BK2128" s="199" t="str">
        <f t="shared" si="3586"/>
        <v>BK$16</v>
      </c>
      <c r="BL2128" s="199" t="str">
        <f t="shared" si="3586"/>
        <v>BL$16</v>
      </c>
      <c r="BM2128" s="199" t="str">
        <f t="shared" si="3586"/>
        <v>BM$16</v>
      </c>
      <c r="BN2128" s="199" t="str">
        <f t="shared" si="3586"/>
        <v>BN$16</v>
      </c>
      <c r="BO2128" s="199" t="str">
        <f t="shared" si="3586"/>
        <v>BO$16</v>
      </c>
      <c r="BP2128" s="199" t="str">
        <f t="shared" si="3586"/>
        <v>BP$16</v>
      </c>
      <c r="BQ2128" s="199" t="str">
        <f t="shared" si="3586"/>
        <v>BQ$16</v>
      </c>
      <c r="BR2128" s="199" t="str">
        <f t="shared" si="3586"/>
        <v>BR$16</v>
      </c>
      <c r="BS2128" s="199" t="str">
        <f t="shared" si="3586"/>
        <v>BS$16</v>
      </c>
      <c r="BT2128" s="199" t="str">
        <f t="shared" si="3586"/>
        <v>BT$16</v>
      </c>
      <c r="BU2128" s="199" t="str">
        <f t="shared" si="3586"/>
        <v>BU$16</v>
      </c>
      <c r="BV2128" s="199" t="str">
        <f t="shared" si="3586"/>
        <v>BV$16</v>
      </c>
      <c r="BW2128" s="199" t="str">
        <f t="shared" si="3586"/>
        <v>BW$16</v>
      </c>
      <c r="BX2128" s="199" t="str">
        <f t="shared" si="3586"/>
        <v>BX$16</v>
      </c>
      <c r="BY2128" s="199" t="str">
        <f t="shared" si="3586"/>
        <v>BY$16</v>
      </c>
      <c r="BZ2128" s="199" t="str">
        <f t="shared" si="3586"/>
        <v>BZ$16</v>
      </c>
      <c r="CA2128" s="199" t="str">
        <f t="shared" si="3586"/>
        <v>CA$16</v>
      </c>
      <c r="CB2128" s="199" t="str">
        <f t="shared" si="3586"/>
        <v>CB$16</v>
      </c>
      <c r="CC2128" s="199" t="str">
        <f t="shared" si="3586"/>
        <v>CC$16</v>
      </c>
      <c r="CD2128" s="199" t="str">
        <f t="shared" si="3586"/>
        <v>CD$16</v>
      </c>
      <c r="CE2128" s="199" t="str">
        <f t="shared" ref="CE2128:CL2128" si="3587">CE$20</f>
        <v>CE$16</v>
      </c>
      <c r="CF2128" s="199" t="str">
        <f t="shared" si="3587"/>
        <v>CF$16</v>
      </c>
      <c r="CG2128" s="199" t="str">
        <f t="shared" si="3587"/>
        <v>CG$16</v>
      </c>
      <c r="CH2128" s="199" t="str">
        <f t="shared" si="3587"/>
        <v>CH$16</v>
      </c>
      <c r="CI2128" s="199" t="str">
        <f t="shared" si="3587"/>
        <v>CI$16</v>
      </c>
      <c r="CJ2128" s="199" t="str">
        <f t="shared" si="3587"/>
        <v>CJ$16</v>
      </c>
      <c r="CK2128" s="199" t="str">
        <f t="shared" si="3587"/>
        <v>CK$16</v>
      </c>
      <c r="CL2128" s="199" t="str">
        <f t="shared" si="3587"/>
        <v>CL$16</v>
      </c>
      <c r="CN2128" s="176"/>
      <c r="CO2128" s="199" t="str">
        <f t="shared" ref="CO2128:DL2128" si="3588">CO$20</f>
        <v>CO$16</v>
      </c>
      <c r="CP2128" s="199" t="str">
        <f t="shared" si="3588"/>
        <v>CP$16</v>
      </c>
      <c r="CQ2128" s="199" t="str">
        <f t="shared" si="3588"/>
        <v>CQ$16</v>
      </c>
      <c r="CR2128" s="199" t="str">
        <f t="shared" si="3588"/>
        <v>CR$16</v>
      </c>
      <c r="CS2128" s="199" t="str">
        <f t="shared" si="3588"/>
        <v>CS$16</v>
      </c>
      <c r="CT2128" s="199" t="str">
        <f t="shared" si="3588"/>
        <v>CT$16</v>
      </c>
      <c r="CU2128" s="199" t="str">
        <f t="shared" si="3588"/>
        <v>CU$16</v>
      </c>
      <c r="CV2128" s="199" t="str">
        <f t="shared" si="3588"/>
        <v>CV$16</v>
      </c>
      <c r="CW2128" s="199" t="str">
        <f t="shared" si="3588"/>
        <v>CW$16</v>
      </c>
      <c r="CX2128" s="199" t="str">
        <f t="shared" si="3588"/>
        <v>CX$16</v>
      </c>
      <c r="CY2128" s="199" t="str">
        <f t="shared" si="3588"/>
        <v>CY$16</v>
      </c>
      <c r="CZ2128" s="199" t="str">
        <f t="shared" si="3588"/>
        <v>CZ$16</v>
      </c>
      <c r="DA2128" s="199" t="str">
        <f t="shared" si="3588"/>
        <v>DA$16</v>
      </c>
      <c r="DB2128" s="199" t="str">
        <f t="shared" si="3588"/>
        <v>DB$16</v>
      </c>
      <c r="DC2128" s="199" t="str">
        <f t="shared" si="3588"/>
        <v>DC$16</v>
      </c>
      <c r="DD2128" s="199" t="str">
        <f t="shared" si="3588"/>
        <v>DD$16</v>
      </c>
      <c r="DE2128" s="199" t="str">
        <f t="shared" si="3588"/>
        <v>DE$16</v>
      </c>
      <c r="DF2128" s="199" t="str">
        <f t="shared" si="3588"/>
        <v>DF$16</v>
      </c>
      <c r="DG2128" s="199" t="str">
        <f t="shared" si="3588"/>
        <v>DG$16</v>
      </c>
      <c r="DH2128" s="199" t="str">
        <f t="shared" si="3588"/>
        <v>DH$16</v>
      </c>
      <c r="DI2128" s="199" t="str">
        <f t="shared" si="3588"/>
        <v>DI$16</v>
      </c>
      <c r="DJ2128" s="199" t="str">
        <f t="shared" si="3588"/>
        <v>DJ$16</v>
      </c>
      <c r="DK2128" s="199" t="str">
        <f t="shared" si="3588"/>
        <v>DK$16</v>
      </c>
      <c r="DL2128" s="199" t="str">
        <f t="shared" si="3588"/>
        <v>DL$16</v>
      </c>
    </row>
    <row r="2129" spans="1:116" x14ac:dyDescent="0.4">
      <c r="A2129" s="174"/>
      <c r="E2129" s="8"/>
      <c r="G2129" s="175" t="s">
        <v>462</v>
      </c>
      <c r="H2129" s="200"/>
      <c r="I2129" s="201"/>
      <c r="J2129" s="201"/>
      <c r="K2129" s="202"/>
      <c r="L2129" s="202"/>
      <c r="M2129" s="202"/>
      <c r="N2129" s="202"/>
      <c r="O2129" s="202"/>
      <c r="P2129" s="202"/>
      <c r="R2129" s="202"/>
      <c r="S2129" s="199" t="str">
        <f t="shared" ref="S2129:CD2129" si="3589">S$21</f>
        <v>S$17</v>
      </c>
      <c r="T2129" s="199" t="str">
        <f t="shared" si="3589"/>
        <v>T$17</v>
      </c>
      <c r="U2129" s="199" t="str">
        <f t="shared" si="3589"/>
        <v>U$17</v>
      </c>
      <c r="V2129" s="199" t="str">
        <f t="shared" si="3589"/>
        <v>V$17</v>
      </c>
      <c r="W2129" s="199" t="str">
        <f t="shared" si="3589"/>
        <v>W$17</v>
      </c>
      <c r="X2129" s="199" t="str">
        <f t="shared" si="3589"/>
        <v>X$17</v>
      </c>
      <c r="Y2129" s="199" t="str">
        <f t="shared" si="3589"/>
        <v>Y$17</v>
      </c>
      <c r="Z2129" s="199" t="str">
        <f t="shared" si="3589"/>
        <v>Z$17</v>
      </c>
      <c r="AA2129" s="199" t="str">
        <f t="shared" si="3589"/>
        <v>AA$17</v>
      </c>
      <c r="AB2129" s="199" t="str">
        <f t="shared" si="3589"/>
        <v>AB$17</v>
      </c>
      <c r="AC2129" s="199" t="str">
        <f t="shared" si="3589"/>
        <v>AC$17</v>
      </c>
      <c r="AD2129" s="199" t="str">
        <f t="shared" si="3589"/>
        <v>AD$17</v>
      </c>
      <c r="AE2129" s="199" t="str">
        <f t="shared" si="3589"/>
        <v>AE$17</v>
      </c>
      <c r="AF2129" s="199" t="str">
        <f t="shared" si="3589"/>
        <v>AF$17</v>
      </c>
      <c r="AG2129" s="199" t="str">
        <f t="shared" si="3589"/>
        <v>AG$17</v>
      </c>
      <c r="AH2129" s="199" t="str">
        <f t="shared" si="3589"/>
        <v>AH$17</v>
      </c>
      <c r="AI2129" s="199" t="str">
        <f t="shared" si="3589"/>
        <v>AI$17</v>
      </c>
      <c r="AJ2129" s="199" t="str">
        <f t="shared" si="3589"/>
        <v>AJ$17</v>
      </c>
      <c r="AK2129" s="199" t="str">
        <f t="shared" si="3589"/>
        <v>AK$17</v>
      </c>
      <c r="AL2129" s="199" t="str">
        <f t="shared" si="3589"/>
        <v>AL$17</v>
      </c>
      <c r="AM2129" s="199" t="str">
        <f t="shared" si="3589"/>
        <v>AM$17</v>
      </c>
      <c r="AN2129" s="199" t="str">
        <f t="shared" si="3589"/>
        <v>AN$17</v>
      </c>
      <c r="AO2129" s="199" t="str">
        <f t="shared" si="3589"/>
        <v>AO$17</v>
      </c>
      <c r="AP2129" s="199" t="str">
        <f t="shared" si="3589"/>
        <v>AP$17</v>
      </c>
      <c r="AQ2129" s="199" t="str">
        <f t="shared" si="3589"/>
        <v>AQ$17</v>
      </c>
      <c r="AR2129" s="199" t="str">
        <f t="shared" si="3589"/>
        <v>AR$17</v>
      </c>
      <c r="AS2129" s="199" t="str">
        <f t="shared" si="3589"/>
        <v>AS$17</v>
      </c>
      <c r="AT2129" s="199" t="str">
        <f t="shared" si="3589"/>
        <v>AT$17</v>
      </c>
      <c r="AU2129" s="199" t="str">
        <f t="shared" si="3589"/>
        <v>AU$17</v>
      </c>
      <c r="AV2129" s="199" t="str">
        <f t="shared" si="3589"/>
        <v>AV$17</v>
      </c>
      <c r="AW2129" s="199" t="str">
        <f t="shared" si="3589"/>
        <v>AW$17</v>
      </c>
      <c r="AX2129" s="199" t="str">
        <f t="shared" si="3589"/>
        <v>AX$17</v>
      </c>
      <c r="AY2129" s="199" t="str">
        <f t="shared" si="3589"/>
        <v>AY$17</v>
      </c>
      <c r="AZ2129" s="199" t="str">
        <f t="shared" si="3589"/>
        <v>AZ$17</v>
      </c>
      <c r="BA2129" s="199" t="str">
        <f t="shared" si="3589"/>
        <v>BA$17</v>
      </c>
      <c r="BB2129" s="199" t="str">
        <f t="shared" si="3589"/>
        <v>BB$17</v>
      </c>
      <c r="BC2129" s="199" t="str">
        <f t="shared" si="3589"/>
        <v>BC$17</v>
      </c>
      <c r="BD2129" s="199" t="str">
        <f t="shared" si="3589"/>
        <v>BD$17</v>
      </c>
      <c r="BE2129" s="199" t="str">
        <f t="shared" si="3589"/>
        <v>BE$17</v>
      </c>
      <c r="BF2129" s="199" t="str">
        <f t="shared" si="3589"/>
        <v>BF$17</v>
      </c>
      <c r="BG2129" s="199" t="str">
        <f t="shared" si="3589"/>
        <v>BG$17</v>
      </c>
      <c r="BH2129" s="199" t="str">
        <f t="shared" si="3589"/>
        <v>BH$17</v>
      </c>
      <c r="BI2129" s="199" t="str">
        <f t="shared" si="3589"/>
        <v>BI$17</v>
      </c>
      <c r="BJ2129" s="199" t="str">
        <f t="shared" si="3589"/>
        <v>BJ$17</v>
      </c>
      <c r="BK2129" s="199" t="str">
        <f t="shared" si="3589"/>
        <v>BK$17</v>
      </c>
      <c r="BL2129" s="199" t="str">
        <f t="shared" si="3589"/>
        <v>BL$17</v>
      </c>
      <c r="BM2129" s="199" t="str">
        <f t="shared" si="3589"/>
        <v>BM$17</v>
      </c>
      <c r="BN2129" s="199" t="str">
        <f t="shared" si="3589"/>
        <v>BN$17</v>
      </c>
      <c r="BO2129" s="199" t="str">
        <f t="shared" si="3589"/>
        <v>BO$17</v>
      </c>
      <c r="BP2129" s="199" t="str">
        <f t="shared" si="3589"/>
        <v>BP$17</v>
      </c>
      <c r="BQ2129" s="199" t="str">
        <f t="shared" si="3589"/>
        <v>BQ$17</v>
      </c>
      <c r="BR2129" s="199" t="str">
        <f t="shared" si="3589"/>
        <v>BR$17</v>
      </c>
      <c r="BS2129" s="199" t="str">
        <f t="shared" si="3589"/>
        <v>BS$17</v>
      </c>
      <c r="BT2129" s="199" t="str">
        <f t="shared" si="3589"/>
        <v>BT$17</v>
      </c>
      <c r="BU2129" s="199" t="str">
        <f t="shared" si="3589"/>
        <v>BU$17</v>
      </c>
      <c r="BV2129" s="199" t="str">
        <f t="shared" si="3589"/>
        <v>BV$17</v>
      </c>
      <c r="BW2129" s="199" t="str">
        <f t="shared" si="3589"/>
        <v>BW$17</v>
      </c>
      <c r="BX2129" s="199" t="str">
        <f t="shared" si="3589"/>
        <v>BX$17</v>
      </c>
      <c r="BY2129" s="199" t="str">
        <f t="shared" si="3589"/>
        <v>BY$17</v>
      </c>
      <c r="BZ2129" s="199" t="str">
        <f t="shared" si="3589"/>
        <v>BZ$17</v>
      </c>
      <c r="CA2129" s="199" t="str">
        <f t="shared" si="3589"/>
        <v>CA$17</v>
      </c>
      <c r="CB2129" s="199" t="str">
        <f t="shared" si="3589"/>
        <v>CB$17</v>
      </c>
      <c r="CC2129" s="199" t="str">
        <f t="shared" si="3589"/>
        <v>CC$17</v>
      </c>
      <c r="CD2129" s="199" t="str">
        <f t="shared" si="3589"/>
        <v>CD$17</v>
      </c>
      <c r="CE2129" s="199" t="str">
        <f t="shared" ref="CE2129:CL2129" si="3590">CE$21</f>
        <v>CE$17</v>
      </c>
      <c r="CF2129" s="199" t="str">
        <f t="shared" si="3590"/>
        <v>CF$17</v>
      </c>
      <c r="CG2129" s="199" t="str">
        <f t="shared" si="3590"/>
        <v>CG$17</v>
      </c>
      <c r="CH2129" s="199" t="str">
        <f t="shared" si="3590"/>
        <v>CH$17</v>
      </c>
      <c r="CI2129" s="199" t="str">
        <f t="shared" si="3590"/>
        <v>CI$17</v>
      </c>
      <c r="CJ2129" s="199" t="str">
        <f t="shared" si="3590"/>
        <v>CJ$17</v>
      </c>
      <c r="CK2129" s="199" t="str">
        <f t="shared" si="3590"/>
        <v>CK$17</v>
      </c>
      <c r="CL2129" s="199" t="str">
        <f t="shared" si="3590"/>
        <v>CL$17</v>
      </c>
      <c r="CN2129" s="201"/>
      <c r="CO2129" s="199" t="str">
        <f t="shared" ref="CO2129:DL2129" si="3591">CO$21</f>
        <v>CO$17</v>
      </c>
      <c r="CP2129" s="199" t="str">
        <f t="shared" si="3591"/>
        <v>CP$17</v>
      </c>
      <c r="CQ2129" s="199" t="str">
        <f t="shared" si="3591"/>
        <v>CQ$17</v>
      </c>
      <c r="CR2129" s="199" t="str">
        <f t="shared" si="3591"/>
        <v>CR$17</v>
      </c>
      <c r="CS2129" s="199" t="str">
        <f t="shared" si="3591"/>
        <v>CS$17</v>
      </c>
      <c r="CT2129" s="199" t="str">
        <f t="shared" si="3591"/>
        <v>CT$17</v>
      </c>
      <c r="CU2129" s="199" t="str">
        <f t="shared" si="3591"/>
        <v>CU$17</v>
      </c>
      <c r="CV2129" s="199" t="str">
        <f t="shared" si="3591"/>
        <v>CV$17</v>
      </c>
      <c r="CW2129" s="199" t="str">
        <f t="shared" si="3591"/>
        <v>CW$17</v>
      </c>
      <c r="CX2129" s="199" t="str">
        <f t="shared" si="3591"/>
        <v>CX$17</v>
      </c>
      <c r="CY2129" s="199" t="str">
        <f t="shared" si="3591"/>
        <v>CY$17</v>
      </c>
      <c r="CZ2129" s="199" t="str">
        <f t="shared" si="3591"/>
        <v>CZ$17</v>
      </c>
      <c r="DA2129" s="199" t="str">
        <f t="shared" si="3591"/>
        <v>DA$17</v>
      </c>
      <c r="DB2129" s="199" t="str">
        <f t="shared" si="3591"/>
        <v>DB$17</v>
      </c>
      <c r="DC2129" s="199" t="str">
        <f t="shared" si="3591"/>
        <v>DC$17</v>
      </c>
      <c r="DD2129" s="199" t="str">
        <f t="shared" si="3591"/>
        <v>DD$17</v>
      </c>
      <c r="DE2129" s="199" t="str">
        <f t="shared" si="3591"/>
        <v>DE$17</v>
      </c>
      <c r="DF2129" s="199" t="str">
        <f t="shared" si="3591"/>
        <v>DF$17</v>
      </c>
      <c r="DG2129" s="199" t="str">
        <f t="shared" si="3591"/>
        <v>DG$17</v>
      </c>
      <c r="DH2129" s="199" t="str">
        <f t="shared" si="3591"/>
        <v>DH$17</v>
      </c>
      <c r="DI2129" s="199" t="str">
        <f t="shared" si="3591"/>
        <v>DI$17</v>
      </c>
      <c r="DJ2129" s="199" t="str">
        <f t="shared" si="3591"/>
        <v>DJ$17</v>
      </c>
      <c r="DK2129" s="199" t="str">
        <f t="shared" si="3591"/>
        <v>DK$17</v>
      </c>
      <c r="DL2129" s="199" t="str">
        <f t="shared" si="3591"/>
        <v>DL$17</v>
      </c>
    </row>
    <row r="2130" spans="1:116" x14ac:dyDescent="0.4">
      <c r="A2130" s="174"/>
      <c r="E2130" s="8"/>
      <c r="G2130" s="175" t="s">
        <v>491</v>
      </c>
      <c r="H2130" s="200"/>
      <c r="I2130" s="201"/>
      <c r="J2130" s="201"/>
      <c r="K2130" s="202"/>
      <c r="L2130" s="202"/>
      <c r="M2130" s="202"/>
      <c r="N2130" s="202"/>
      <c r="O2130" s="202"/>
      <c r="P2130" s="202"/>
      <c r="R2130" s="202"/>
      <c r="S2130" s="190"/>
      <c r="T2130" s="190"/>
      <c r="U2130" s="190"/>
      <c r="V2130" s="190"/>
      <c r="W2130" s="190"/>
      <c r="X2130" s="190"/>
      <c r="Y2130" s="190"/>
      <c r="Z2130" s="190"/>
      <c r="AA2130" s="190"/>
      <c r="AB2130" s="190"/>
      <c r="AC2130" s="190"/>
      <c r="AD2130" s="190"/>
      <c r="AE2130" s="190"/>
      <c r="AF2130" s="190"/>
      <c r="AG2130" s="190"/>
      <c r="AH2130" s="190"/>
      <c r="AI2130" s="190"/>
      <c r="AJ2130" s="190"/>
      <c r="AK2130" s="190"/>
      <c r="AL2130" s="190"/>
      <c r="AM2130" s="190"/>
      <c r="AN2130" s="190"/>
      <c r="AO2130" s="190"/>
      <c r="AP2130" s="190"/>
      <c r="AQ2130" s="190"/>
      <c r="AR2130" s="190"/>
      <c r="AS2130" s="190"/>
      <c r="AT2130" s="190"/>
      <c r="AU2130" s="190"/>
      <c r="AV2130" s="190"/>
      <c r="AW2130" s="190"/>
      <c r="AX2130" s="190"/>
      <c r="AY2130" s="190"/>
      <c r="AZ2130" s="190"/>
      <c r="BA2130" s="190"/>
      <c r="BB2130" s="190"/>
      <c r="BC2130" s="190"/>
      <c r="BD2130" s="190"/>
      <c r="BE2130" s="190"/>
      <c r="BF2130" s="190"/>
      <c r="BG2130" s="190"/>
      <c r="BH2130" s="190"/>
      <c r="BI2130" s="190"/>
      <c r="BJ2130" s="190"/>
      <c r="BK2130" s="190"/>
      <c r="BL2130" s="190"/>
      <c r="BM2130" s="190"/>
      <c r="BN2130" s="190"/>
      <c r="BO2130" s="190"/>
      <c r="BP2130" s="190"/>
      <c r="BQ2130" s="190"/>
      <c r="BR2130" s="190"/>
      <c r="BS2130" s="190"/>
      <c r="BT2130" s="190"/>
      <c r="BU2130" s="190"/>
      <c r="BV2130" s="190"/>
      <c r="BW2130" s="190"/>
      <c r="BX2130" s="190"/>
      <c r="BY2130" s="190"/>
      <c r="BZ2130" s="190"/>
      <c r="CA2130" s="190"/>
      <c r="CB2130" s="190"/>
      <c r="CC2130" s="190"/>
      <c r="CD2130" s="190"/>
      <c r="CE2130" s="190"/>
      <c r="CF2130" s="190"/>
      <c r="CG2130" s="190"/>
      <c r="CH2130" s="190"/>
      <c r="CI2130" s="190"/>
      <c r="CJ2130" s="190"/>
      <c r="CK2130" s="190"/>
      <c r="CL2130" s="190"/>
      <c r="CN2130" s="201"/>
      <c r="CO2130" s="190"/>
      <c r="CP2130" s="190"/>
      <c r="CQ2130" s="190"/>
      <c r="CR2130" s="190"/>
      <c r="CS2130" s="190"/>
      <c r="CT2130" s="190"/>
      <c r="CU2130" s="190"/>
      <c r="CV2130" s="190"/>
      <c r="CW2130" s="190"/>
      <c r="CX2130" s="190"/>
      <c r="CY2130" s="190"/>
      <c r="CZ2130" s="190"/>
      <c r="DA2130" s="190"/>
      <c r="DB2130" s="190"/>
      <c r="DC2130" s="190"/>
      <c r="DD2130" s="190"/>
      <c r="DE2130" s="190"/>
      <c r="DF2130" s="190"/>
      <c r="DG2130" s="190"/>
      <c r="DH2130" s="190"/>
      <c r="DI2130" s="190"/>
      <c r="DJ2130" s="190"/>
      <c r="DK2130" s="190"/>
      <c r="DL2130" s="190"/>
    </row>
    <row r="2131" spans="1:116" x14ac:dyDescent="0.4">
      <c r="A2131" s="174"/>
      <c r="E2131" s="8"/>
      <c r="G2131" s="175" t="s">
        <v>505</v>
      </c>
      <c r="H2131" s="200"/>
      <c r="I2131" s="201"/>
      <c r="J2131" s="201"/>
      <c r="K2131" s="202"/>
      <c r="L2131" s="202"/>
      <c r="M2131" s="202"/>
      <c r="N2131" s="202"/>
      <c r="O2131" s="202"/>
      <c r="P2131" s="202"/>
      <c r="R2131" s="202"/>
      <c r="S2131" s="190"/>
      <c r="T2131" s="190"/>
      <c r="U2131" s="190"/>
      <c r="V2131" s="190"/>
      <c r="W2131" s="190"/>
      <c r="X2131" s="190"/>
      <c r="Y2131" s="190"/>
      <c r="Z2131" s="190"/>
      <c r="AA2131" s="190"/>
      <c r="AB2131" s="190"/>
      <c r="AC2131" s="190"/>
      <c r="AD2131" s="190"/>
      <c r="AE2131" s="190"/>
      <c r="AF2131" s="190"/>
      <c r="AG2131" s="190"/>
      <c r="AH2131" s="190"/>
      <c r="AI2131" s="190"/>
      <c r="AJ2131" s="190"/>
      <c r="AK2131" s="190"/>
      <c r="AL2131" s="190"/>
      <c r="AM2131" s="190"/>
      <c r="AN2131" s="190"/>
      <c r="AO2131" s="190"/>
      <c r="AP2131" s="190"/>
      <c r="AQ2131" s="190"/>
      <c r="AR2131" s="190"/>
      <c r="AS2131" s="190"/>
      <c r="AT2131" s="190"/>
      <c r="AU2131" s="190"/>
      <c r="AV2131" s="190"/>
      <c r="AW2131" s="190"/>
      <c r="AX2131" s="190"/>
      <c r="AY2131" s="190"/>
      <c r="AZ2131" s="190"/>
      <c r="BA2131" s="190"/>
      <c r="BB2131" s="190"/>
      <c r="BC2131" s="190"/>
      <c r="BD2131" s="190"/>
      <c r="BE2131" s="190"/>
      <c r="BF2131" s="190"/>
      <c r="BG2131" s="190"/>
      <c r="BH2131" s="190"/>
      <c r="BI2131" s="190"/>
      <c r="BJ2131" s="190"/>
      <c r="BK2131" s="190"/>
      <c r="BL2131" s="190"/>
      <c r="BM2131" s="190"/>
      <c r="BN2131" s="190"/>
      <c r="BO2131" s="190"/>
      <c r="BP2131" s="190"/>
      <c r="BQ2131" s="190"/>
      <c r="BR2131" s="190"/>
      <c r="BS2131" s="190"/>
      <c r="BT2131" s="190"/>
      <c r="BU2131" s="190"/>
      <c r="BV2131" s="190"/>
      <c r="BW2131" s="190"/>
      <c r="BX2131" s="190"/>
      <c r="BY2131" s="190"/>
      <c r="BZ2131" s="190"/>
      <c r="CA2131" s="190"/>
      <c r="CB2131" s="190"/>
      <c r="CC2131" s="190"/>
      <c r="CD2131" s="190"/>
      <c r="CE2131" s="190"/>
      <c r="CF2131" s="190"/>
      <c r="CG2131" s="190"/>
      <c r="CH2131" s="190"/>
      <c r="CI2131" s="190"/>
      <c r="CJ2131" s="190"/>
      <c r="CK2131" s="190"/>
      <c r="CL2131" s="190"/>
      <c r="CN2131" s="201"/>
      <c r="CO2131" s="190"/>
      <c r="CP2131" s="190"/>
      <c r="CQ2131" s="190"/>
      <c r="CR2131" s="190"/>
      <c r="CS2131" s="190"/>
      <c r="CT2131" s="190"/>
      <c r="CU2131" s="190"/>
      <c r="CV2131" s="190"/>
      <c r="CW2131" s="190"/>
      <c r="CX2131" s="190"/>
      <c r="CY2131" s="190"/>
      <c r="CZ2131" s="190"/>
      <c r="DA2131" s="190"/>
      <c r="DB2131" s="190"/>
      <c r="DC2131" s="190"/>
      <c r="DD2131" s="190"/>
      <c r="DE2131" s="190"/>
      <c r="DF2131" s="190"/>
      <c r="DG2131" s="190"/>
      <c r="DH2131" s="190"/>
      <c r="DI2131" s="190"/>
      <c r="DJ2131" s="190"/>
      <c r="DK2131" s="190"/>
      <c r="DL2131" s="190"/>
    </row>
    <row r="2132" spans="1:116" x14ac:dyDescent="0.4">
      <c r="A2132" s="174"/>
      <c r="E2132" s="8"/>
      <c r="G2132" s="175" t="s">
        <v>463</v>
      </c>
      <c r="H2132" s="200"/>
      <c r="I2132" s="201"/>
      <c r="J2132" s="201"/>
      <c r="K2132" s="202"/>
      <c r="L2132" s="202"/>
      <c r="M2132" s="202"/>
      <c r="N2132" s="202"/>
      <c r="O2132" s="202"/>
      <c r="P2132" s="202"/>
      <c r="R2132" s="202"/>
      <c r="S2132" s="190" t="str">
        <f t="shared" ref="S2132:CD2132" si="3592">S$22</f>
        <v>S$18</v>
      </c>
      <c r="T2132" s="190" t="str">
        <f t="shared" si="3592"/>
        <v>T$18</v>
      </c>
      <c r="U2132" s="190" t="str">
        <f t="shared" si="3592"/>
        <v>U$18</v>
      </c>
      <c r="V2132" s="190" t="str">
        <f t="shared" si="3592"/>
        <v>V$18</v>
      </c>
      <c r="W2132" s="190" t="str">
        <f t="shared" si="3592"/>
        <v>W$18</v>
      </c>
      <c r="X2132" s="190" t="str">
        <f t="shared" si="3592"/>
        <v>X$18</v>
      </c>
      <c r="Y2132" s="190" t="str">
        <f t="shared" si="3592"/>
        <v>Y$18</v>
      </c>
      <c r="Z2132" s="190" t="str">
        <f t="shared" si="3592"/>
        <v>Z$18</v>
      </c>
      <c r="AA2132" s="190" t="str">
        <f t="shared" si="3592"/>
        <v>AA$18</v>
      </c>
      <c r="AB2132" s="190" t="str">
        <f t="shared" si="3592"/>
        <v>AB$18</v>
      </c>
      <c r="AC2132" s="190" t="str">
        <f t="shared" si="3592"/>
        <v>AC$18</v>
      </c>
      <c r="AD2132" s="190" t="str">
        <f t="shared" si="3592"/>
        <v>AD$18</v>
      </c>
      <c r="AE2132" s="190" t="str">
        <f t="shared" si="3592"/>
        <v>AE$18</v>
      </c>
      <c r="AF2132" s="190" t="str">
        <f t="shared" si="3592"/>
        <v>AF$18</v>
      </c>
      <c r="AG2132" s="190" t="str">
        <f t="shared" si="3592"/>
        <v>AG$18</v>
      </c>
      <c r="AH2132" s="190" t="str">
        <f t="shared" si="3592"/>
        <v>AH$18</v>
      </c>
      <c r="AI2132" s="190" t="str">
        <f t="shared" si="3592"/>
        <v>AI$18</v>
      </c>
      <c r="AJ2132" s="190" t="str">
        <f t="shared" si="3592"/>
        <v>AJ$18</v>
      </c>
      <c r="AK2132" s="190" t="str">
        <f t="shared" si="3592"/>
        <v>AK$18</v>
      </c>
      <c r="AL2132" s="190" t="str">
        <f t="shared" si="3592"/>
        <v>AL$18</v>
      </c>
      <c r="AM2132" s="190" t="str">
        <f t="shared" si="3592"/>
        <v>AM$18</v>
      </c>
      <c r="AN2132" s="190" t="str">
        <f t="shared" si="3592"/>
        <v>AN$18</v>
      </c>
      <c r="AO2132" s="190" t="str">
        <f t="shared" si="3592"/>
        <v>AO$18</v>
      </c>
      <c r="AP2132" s="190" t="str">
        <f t="shared" si="3592"/>
        <v>AP$18</v>
      </c>
      <c r="AQ2132" s="190" t="str">
        <f t="shared" si="3592"/>
        <v>AQ$18</v>
      </c>
      <c r="AR2132" s="190" t="str">
        <f t="shared" si="3592"/>
        <v>AR$18</v>
      </c>
      <c r="AS2132" s="190" t="str">
        <f t="shared" si="3592"/>
        <v>AS$18</v>
      </c>
      <c r="AT2132" s="190" t="str">
        <f t="shared" si="3592"/>
        <v>AT$18</v>
      </c>
      <c r="AU2132" s="190" t="str">
        <f t="shared" si="3592"/>
        <v>AU$18</v>
      </c>
      <c r="AV2132" s="190" t="str">
        <f t="shared" si="3592"/>
        <v>AV$18</v>
      </c>
      <c r="AW2132" s="190" t="str">
        <f t="shared" si="3592"/>
        <v>AW$18</v>
      </c>
      <c r="AX2132" s="190" t="str">
        <f t="shared" si="3592"/>
        <v>AX$18</v>
      </c>
      <c r="AY2132" s="190" t="str">
        <f t="shared" si="3592"/>
        <v>AY$18</v>
      </c>
      <c r="AZ2132" s="190" t="str">
        <f t="shared" si="3592"/>
        <v>AZ$18</v>
      </c>
      <c r="BA2132" s="190" t="str">
        <f t="shared" si="3592"/>
        <v>BA$18</v>
      </c>
      <c r="BB2132" s="190" t="str">
        <f t="shared" si="3592"/>
        <v>BB$18</v>
      </c>
      <c r="BC2132" s="190" t="str">
        <f t="shared" si="3592"/>
        <v>BC$18</v>
      </c>
      <c r="BD2132" s="190" t="str">
        <f t="shared" si="3592"/>
        <v>BD$18</v>
      </c>
      <c r="BE2132" s="190" t="str">
        <f t="shared" si="3592"/>
        <v>BE$18</v>
      </c>
      <c r="BF2132" s="190" t="str">
        <f t="shared" si="3592"/>
        <v>BF$18</v>
      </c>
      <c r="BG2132" s="190" t="str">
        <f t="shared" si="3592"/>
        <v>BG$18</v>
      </c>
      <c r="BH2132" s="190" t="str">
        <f t="shared" si="3592"/>
        <v>BH$18</v>
      </c>
      <c r="BI2132" s="190" t="str">
        <f t="shared" si="3592"/>
        <v>BI$18</v>
      </c>
      <c r="BJ2132" s="190" t="str">
        <f t="shared" si="3592"/>
        <v>BJ$18</v>
      </c>
      <c r="BK2132" s="190" t="str">
        <f t="shared" si="3592"/>
        <v>BK$18</v>
      </c>
      <c r="BL2132" s="190" t="str">
        <f t="shared" si="3592"/>
        <v>BL$18</v>
      </c>
      <c r="BM2132" s="190" t="str">
        <f t="shared" si="3592"/>
        <v>BM$18</v>
      </c>
      <c r="BN2132" s="190" t="str">
        <f t="shared" si="3592"/>
        <v>BN$18</v>
      </c>
      <c r="BO2132" s="190" t="str">
        <f t="shared" si="3592"/>
        <v>BO$18</v>
      </c>
      <c r="BP2132" s="190" t="str">
        <f t="shared" si="3592"/>
        <v>BP$18</v>
      </c>
      <c r="BQ2132" s="190" t="str">
        <f t="shared" si="3592"/>
        <v>BQ$18</v>
      </c>
      <c r="BR2132" s="190" t="str">
        <f t="shared" si="3592"/>
        <v>BR$18</v>
      </c>
      <c r="BS2132" s="190" t="str">
        <f t="shared" si="3592"/>
        <v>BS$18</v>
      </c>
      <c r="BT2132" s="190" t="str">
        <f t="shared" si="3592"/>
        <v>BT$18</v>
      </c>
      <c r="BU2132" s="190" t="str">
        <f t="shared" si="3592"/>
        <v>BU$18</v>
      </c>
      <c r="BV2132" s="190" t="str">
        <f t="shared" si="3592"/>
        <v>BV$18</v>
      </c>
      <c r="BW2132" s="190" t="str">
        <f t="shared" si="3592"/>
        <v>BW$18</v>
      </c>
      <c r="BX2132" s="190" t="str">
        <f t="shared" si="3592"/>
        <v>BX$18</v>
      </c>
      <c r="BY2132" s="190" t="str">
        <f t="shared" si="3592"/>
        <v>BY$18</v>
      </c>
      <c r="BZ2132" s="190" t="str">
        <f t="shared" si="3592"/>
        <v>BZ$18</v>
      </c>
      <c r="CA2132" s="190" t="str">
        <f t="shared" si="3592"/>
        <v>CA$18</v>
      </c>
      <c r="CB2132" s="190" t="str">
        <f t="shared" si="3592"/>
        <v>CB$18</v>
      </c>
      <c r="CC2132" s="190" t="str">
        <f t="shared" si="3592"/>
        <v>CC$18</v>
      </c>
      <c r="CD2132" s="190" t="str">
        <f t="shared" si="3592"/>
        <v>CD$18</v>
      </c>
      <c r="CE2132" s="190" t="str">
        <f t="shared" ref="CE2132:CL2132" si="3593">CE$22</f>
        <v>CE$18</v>
      </c>
      <c r="CF2132" s="190" t="str">
        <f t="shared" si="3593"/>
        <v>CF$18</v>
      </c>
      <c r="CG2132" s="190" t="str">
        <f t="shared" si="3593"/>
        <v>CG$18</v>
      </c>
      <c r="CH2132" s="190" t="str">
        <f t="shared" si="3593"/>
        <v>CH$18</v>
      </c>
      <c r="CI2132" s="190" t="str">
        <f t="shared" si="3593"/>
        <v>CI$18</v>
      </c>
      <c r="CJ2132" s="190" t="str">
        <f t="shared" si="3593"/>
        <v>CJ$18</v>
      </c>
      <c r="CK2132" s="190" t="str">
        <f t="shared" si="3593"/>
        <v>CK$18</v>
      </c>
      <c r="CL2132" s="190" t="str">
        <f t="shared" si="3593"/>
        <v>CL$18</v>
      </c>
      <c r="CN2132" s="201"/>
      <c r="CO2132" s="190" t="str">
        <f t="shared" ref="CO2132:DL2132" si="3594">CO$22</f>
        <v>CO$18</v>
      </c>
      <c r="CP2132" s="190" t="str">
        <f t="shared" si="3594"/>
        <v>CP$18</v>
      </c>
      <c r="CQ2132" s="190" t="str">
        <f t="shared" si="3594"/>
        <v>CQ$18</v>
      </c>
      <c r="CR2132" s="190" t="str">
        <f t="shared" si="3594"/>
        <v>CR$18</v>
      </c>
      <c r="CS2132" s="190" t="str">
        <f t="shared" si="3594"/>
        <v>CS$18</v>
      </c>
      <c r="CT2132" s="190" t="str">
        <f t="shared" si="3594"/>
        <v>CT$18</v>
      </c>
      <c r="CU2132" s="190" t="str">
        <f t="shared" si="3594"/>
        <v>CU$18</v>
      </c>
      <c r="CV2132" s="190" t="str">
        <f t="shared" si="3594"/>
        <v>CV$18</v>
      </c>
      <c r="CW2132" s="190" t="str">
        <f t="shared" si="3594"/>
        <v>CW$18</v>
      </c>
      <c r="CX2132" s="190" t="str">
        <f t="shared" si="3594"/>
        <v>CX$18</v>
      </c>
      <c r="CY2132" s="190" t="str">
        <f t="shared" si="3594"/>
        <v>CY$18</v>
      </c>
      <c r="CZ2132" s="190" t="str">
        <f t="shared" si="3594"/>
        <v>CZ$18</v>
      </c>
      <c r="DA2132" s="190" t="str">
        <f t="shared" si="3594"/>
        <v>DA$18</v>
      </c>
      <c r="DB2132" s="190" t="str">
        <f t="shared" si="3594"/>
        <v>DB$18</v>
      </c>
      <c r="DC2132" s="190" t="str">
        <f t="shared" si="3594"/>
        <v>DC$18</v>
      </c>
      <c r="DD2132" s="190" t="str">
        <f t="shared" si="3594"/>
        <v>DD$18</v>
      </c>
      <c r="DE2132" s="190" t="str">
        <f t="shared" si="3594"/>
        <v>DE$18</v>
      </c>
      <c r="DF2132" s="190" t="str">
        <f t="shared" si="3594"/>
        <v>DF$18</v>
      </c>
      <c r="DG2132" s="190" t="str">
        <f t="shared" si="3594"/>
        <v>DG$18</v>
      </c>
      <c r="DH2132" s="190" t="str">
        <f t="shared" si="3594"/>
        <v>DH$18</v>
      </c>
      <c r="DI2132" s="190" t="str">
        <f t="shared" si="3594"/>
        <v>DI$18</v>
      </c>
      <c r="DJ2132" s="190" t="str">
        <f t="shared" si="3594"/>
        <v>DJ$18</v>
      </c>
      <c r="DK2132" s="190" t="str">
        <f t="shared" si="3594"/>
        <v>DK$18</v>
      </c>
      <c r="DL2132" s="190" t="str">
        <f t="shared" si="3594"/>
        <v>DL$18</v>
      </c>
    </row>
    <row r="2133" spans="1:116" x14ac:dyDescent="0.4">
      <c r="A2133" s="174"/>
      <c r="E2133" s="8"/>
      <c r="G2133" s="175" t="s">
        <v>464</v>
      </c>
      <c r="H2133" s="200"/>
      <c r="I2133" s="201"/>
      <c r="J2133" s="201"/>
      <c r="K2133" s="202"/>
      <c r="L2133" s="202"/>
      <c r="M2133" s="202"/>
      <c r="N2133" s="202"/>
      <c r="O2133" s="202"/>
      <c r="P2133" s="202"/>
      <c r="R2133" s="202"/>
      <c r="S2133" s="190" t="str">
        <f t="shared" ref="S2133:CD2133" si="3595">S$23</f>
        <v>S$19</v>
      </c>
      <c r="T2133" s="190" t="str">
        <f t="shared" si="3595"/>
        <v>T$19</v>
      </c>
      <c r="U2133" s="190" t="str">
        <f t="shared" si="3595"/>
        <v>U$19</v>
      </c>
      <c r="V2133" s="190" t="str">
        <f t="shared" si="3595"/>
        <v>V$19</v>
      </c>
      <c r="W2133" s="190" t="str">
        <f t="shared" si="3595"/>
        <v>W$19</v>
      </c>
      <c r="X2133" s="190" t="str">
        <f t="shared" si="3595"/>
        <v>X$19</v>
      </c>
      <c r="Y2133" s="190" t="str">
        <f t="shared" si="3595"/>
        <v>Y$19</v>
      </c>
      <c r="Z2133" s="190" t="str">
        <f t="shared" si="3595"/>
        <v>Z$19</v>
      </c>
      <c r="AA2133" s="190" t="str">
        <f t="shared" si="3595"/>
        <v>AA$19</v>
      </c>
      <c r="AB2133" s="190" t="str">
        <f t="shared" si="3595"/>
        <v>AB$19</v>
      </c>
      <c r="AC2133" s="190" t="str">
        <f t="shared" si="3595"/>
        <v>AC$19</v>
      </c>
      <c r="AD2133" s="190" t="str">
        <f t="shared" si="3595"/>
        <v>AD$19</v>
      </c>
      <c r="AE2133" s="190" t="str">
        <f t="shared" si="3595"/>
        <v>AE$19</v>
      </c>
      <c r="AF2133" s="190" t="str">
        <f t="shared" si="3595"/>
        <v>AF$19</v>
      </c>
      <c r="AG2133" s="190" t="str">
        <f t="shared" si="3595"/>
        <v>AG$19</v>
      </c>
      <c r="AH2133" s="190" t="str">
        <f t="shared" si="3595"/>
        <v>AH$19</v>
      </c>
      <c r="AI2133" s="190" t="str">
        <f t="shared" si="3595"/>
        <v>AI$19</v>
      </c>
      <c r="AJ2133" s="190" t="str">
        <f t="shared" si="3595"/>
        <v>AJ$19</v>
      </c>
      <c r="AK2133" s="190" t="str">
        <f t="shared" si="3595"/>
        <v>AK$19</v>
      </c>
      <c r="AL2133" s="190" t="str">
        <f t="shared" si="3595"/>
        <v>AL$19</v>
      </c>
      <c r="AM2133" s="190" t="str">
        <f t="shared" si="3595"/>
        <v>AM$19</v>
      </c>
      <c r="AN2133" s="190" t="str">
        <f t="shared" si="3595"/>
        <v>AN$19</v>
      </c>
      <c r="AO2133" s="190" t="str">
        <f t="shared" si="3595"/>
        <v>AO$19</v>
      </c>
      <c r="AP2133" s="190" t="str">
        <f t="shared" si="3595"/>
        <v>AP$19</v>
      </c>
      <c r="AQ2133" s="190" t="str">
        <f t="shared" si="3595"/>
        <v>AQ$19</v>
      </c>
      <c r="AR2133" s="190" t="str">
        <f t="shared" si="3595"/>
        <v>AR$19</v>
      </c>
      <c r="AS2133" s="190" t="str">
        <f t="shared" si="3595"/>
        <v>AS$19</v>
      </c>
      <c r="AT2133" s="190" t="str">
        <f t="shared" si="3595"/>
        <v>AT$19</v>
      </c>
      <c r="AU2133" s="190" t="str">
        <f t="shared" si="3595"/>
        <v>AU$19</v>
      </c>
      <c r="AV2133" s="190" t="str">
        <f t="shared" si="3595"/>
        <v>AV$19</v>
      </c>
      <c r="AW2133" s="190" t="str">
        <f t="shared" si="3595"/>
        <v>AW$19</v>
      </c>
      <c r="AX2133" s="190" t="str">
        <f t="shared" si="3595"/>
        <v>AX$19</v>
      </c>
      <c r="AY2133" s="190" t="str">
        <f t="shared" si="3595"/>
        <v>AY$19</v>
      </c>
      <c r="AZ2133" s="190" t="str">
        <f t="shared" si="3595"/>
        <v>AZ$19</v>
      </c>
      <c r="BA2133" s="190" t="str">
        <f t="shared" si="3595"/>
        <v>BA$19</v>
      </c>
      <c r="BB2133" s="190" t="str">
        <f t="shared" si="3595"/>
        <v>BB$19</v>
      </c>
      <c r="BC2133" s="190" t="str">
        <f t="shared" si="3595"/>
        <v>BC$19</v>
      </c>
      <c r="BD2133" s="190" t="str">
        <f t="shared" si="3595"/>
        <v>BD$19</v>
      </c>
      <c r="BE2133" s="190" t="str">
        <f t="shared" si="3595"/>
        <v>BE$19</v>
      </c>
      <c r="BF2133" s="190" t="str">
        <f t="shared" si="3595"/>
        <v>BF$19</v>
      </c>
      <c r="BG2133" s="190" t="str">
        <f t="shared" si="3595"/>
        <v>BG$19</v>
      </c>
      <c r="BH2133" s="190" t="str">
        <f t="shared" si="3595"/>
        <v>BH$19</v>
      </c>
      <c r="BI2133" s="190" t="str">
        <f t="shared" si="3595"/>
        <v>BI$19</v>
      </c>
      <c r="BJ2133" s="190" t="str">
        <f t="shared" si="3595"/>
        <v>BJ$19</v>
      </c>
      <c r="BK2133" s="190" t="str">
        <f t="shared" si="3595"/>
        <v>BK$19</v>
      </c>
      <c r="BL2133" s="190" t="str">
        <f t="shared" si="3595"/>
        <v>BL$19</v>
      </c>
      <c r="BM2133" s="190" t="str">
        <f t="shared" si="3595"/>
        <v>BM$19</v>
      </c>
      <c r="BN2133" s="190" t="str">
        <f t="shared" si="3595"/>
        <v>BN$19</v>
      </c>
      <c r="BO2133" s="190" t="str">
        <f t="shared" si="3595"/>
        <v>BO$19</v>
      </c>
      <c r="BP2133" s="190" t="str">
        <f t="shared" si="3595"/>
        <v>BP$19</v>
      </c>
      <c r="BQ2133" s="190" t="str">
        <f t="shared" si="3595"/>
        <v>BQ$19</v>
      </c>
      <c r="BR2133" s="190" t="str">
        <f t="shared" si="3595"/>
        <v>BR$19</v>
      </c>
      <c r="BS2133" s="190" t="str">
        <f t="shared" si="3595"/>
        <v>BS$19</v>
      </c>
      <c r="BT2133" s="190" t="str">
        <f t="shared" si="3595"/>
        <v>BT$19</v>
      </c>
      <c r="BU2133" s="190" t="str">
        <f t="shared" si="3595"/>
        <v>BU$19</v>
      </c>
      <c r="BV2133" s="190" t="str">
        <f t="shared" si="3595"/>
        <v>BV$19</v>
      </c>
      <c r="BW2133" s="190" t="str">
        <f t="shared" si="3595"/>
        <v>BW$19</v>
      </c>
      <c r="BX2133" s="190" t="str">
        <f t="shared" si="3595"/>
        <v>BX$19</v>
      </c>
      <c r="BY2133" s="190" t="str">
        <f t="shared" si="3595"/>
        <v>BY$19</v>
      </c>
      <c r="BZ2133" s="190" t="str">
        <f t="shared" si="3595"/>
        <v>BZ$19</v>
      </c>
      <c r="CA2133" s="190" t="str">
        <f t="shared" si="3595"/>
        <v>CA$19</v>
      </c>
      <c r="CB2133" s="190" t="str">
        <f t="shared" si="3595"/>
        <v>CB$19</v>
      </c>
      <c r="CC2133" s="190" t="str">
        <f t="shared" si="3595"/>
        <v>CC$19</v>
      </c>
      <c r="CD2133" s="190" t="str">
        <f t="shared" si="3595"/>
        <v>CD$19</v>
      </c>
      <c r="CE2133" s="190" t="str">
        <f t="shared" ref="CE2133:CL2133" si="3596">CE$23</f>
        <v>CE$19</v>
      </c>
      <c r="CF2133" s="190" t="str">
        <f t="shared" si="3596"/>
        <v>CF$19</v>
      </c>
      <c r="CG2133" s="190" t="str">
        <f t="shared" si="3596"/>
        <v>CG$19</v>
      </c>
      <c r="CH2133" s="190" t="str">
        <f t="shared" si="3596"/>
        <v>CH$19</v>
      </c>
      <c r="CI2133" s="190" t="str">
        <f t="shared" si="3596"/>
        <v>CI$19</v>
      </c>
      <c r="CJ2133" s="190" t="str">
        <f t="shared" si="3596"/>
        <v>CJ$19</v>
      </c>
      <c r="CK2133" s="190" t="str">
        <f t="shared" si="3596"/>
        <v>CK$19</v>
      </c>
      <c r="CL2133" s="190" t="str">
        <f t="shared" si="3596"/>
        <v>CL$19</v>
      </c>
      <c r="CN2133" s="201"/>
      <c r="CO2133" s="190" t="str">
        <f t="shared" ref="CO2133:DL2133" si="3597">CO$23</f>
        <v>CO$19</v>
      </c>
      <c r="CP2133" s="190" t="str">
        <f t="shared" si="3597"/>
        <v>CP$19</v>
      </c>
      <c r="CQ2133" s="190" t="str">
        <f t="shared" si="3597"/>
        <v>CQ$19</v>
      </c>
      <c r="CR2133" s="190" t="str">
        <f t="shared" si="3597"/>
        <v>CR$19</v>
      </c>
      <c r="CS2133" s="190" t="str">
        <f t="shared" si="3597"/>
        <v>CS$19</v>
      </c>
      <c r="CT2133" s="190" t="str">
        <f t="shared" si="3597"/>
        <v>CT$19</v>
      </c>
      <c r="CU2133" s="190" t="str">
        <f t="shared" si="3597"/>
        <v>CU$19</v>
      </c>
      <c r="CV2133" s="190" t="str">
        <f t="shared" si="3597"/>
        <v>CV$19</v>
      </c>
      <c r="CW2133" s="190" t="str">
        <f t="shared" si="3597"/>
        <v>CW$19</v>
      </c>
      <c r="CX2133" s="190" t="str">
        <f t="shared" si="3597"/>
        <v>CX$19</v>
      </c>
      <c r="CY2133" s="190" t="str">
        <f t="shared" si="3597"/>
        <v>CY$19</v>
      </c>
      <c r="CZ2133" s="190" t="str">
        <f t="shared" si="3597"/>
        <v>CZ$19</v>
      </c>
      <c r="DA2133" s="190" t="str">
        <f t="shared" si="3597"/>
        <v>DA$19</v>
      </c>
      <c r="DB2133" s="190" t="str">
        <f t="shared" si="3597"/>
        <v>DB$19</v>
      </c>
      <c r="DC2133" s="190" t="str">
        <f t="shared" si="3597"/>
        <v>DC$19</v>
      </c>
      <c r="DD2133" s="190" t="str">
        <f t="shared" si="3597"/>
        <v>DD$19</v>
      </c>
      <c r="DE2133" s="190" t="str">
        <f t="shared" si="3597"/>
        <v>DE$19</v>
      </c>
      <c r="DF2133" s="190" t="str">
        <f t="shared" si="3597"/>
        <v>DF$19</v>
      </c>
      <c r="DG2133" s="190" t="str">
        <f t="shared" si="3597"/>
        <v>DG$19</v>
      </c>
      <c r="DH2133" s="190" t="str">
        <f t="shared" si="3597"/>
        <v>DH$19</v>
      </c>
      <c r="DI2133" s="190" t="str">
        <f t="shared" si="3597"/>
        <v>DI$19</v>
      </c>
      <c r="DJ2133" s="190" t="str">
        <f t="shared" si="3597"/>
        <v>DJ$19</v>
      </c>
      <c r="DK2133" s="190" t="str">
        <f t="shared" si="3597"/>
        <v>DK$19</v>
      </c>
      <c r="DL2133" s="190" t="str">
        <f t="shared" si="3597"/>
        <v>DL$19</v>
      </c>
    </row>
    <row r="2134" spans="1:116" x14ac:dyDescent="0.4">
      <c r="A2134" s="142" t="s">
        <v>218</v>
      </c>
      <c r="B2134" s="31" t="s">
        <v>81</v>
      </c>
      <c r="C2134" s="31"/>
      <c r="D2134" t="s">
        <v>510</v>
      </c>
      <c r="E2134" s="8" t="str">
        <f t="shared" ref="E2134:E2137" si="3598">ROW()&amp;" "&amp;D2134</f>
        <v>2134 VOV-TV-V</v>
      </c>
      <c r="F2134" t="s">
        <v>511</v>
      </c>
      <c r="G2134" s="143" t="s">
        <v>509</v>
      </c>
      <c r="H2134" s="142"/>
      <c r="I2134" s="144"/>
      <c r="J2134" s="144"/>
      <c r="K2134" s="142"/>
      <c r="L2134" s="142"/>
      <c r="M2134" s="142"/>
      <c r="N2134" s="142"/>
      <c r="O2134" s="142"/>
      <c r="P2134" s="142"/>
      <c r="R2134" s="143"/>
      <c r="S2134" s="168"/>
      <c r="T2134" s="168"/>
      <c r="U2134" s="168"/>
      <c r="V2134" s="168"/>
      <c r="W2134" s="168"/>
      <c r="X2134" s="168"/>
      <c r="Y2134" s="168"/>
      <c r="Z2134" s="168"/>
      <c r="AA2134" s="168"/>
      <c r="AB2134" s="168"/>
      <c r="AC2134" s="168"/>
      <c r="AD2134" s="168"/>
      <c r="AE2134" s="168"/>
      <c r="AF2134" s="168"/>
      <c r="AG2134" s="168"/>
      <c r="AH2134" s="168"/>
      <c r="AI2134" s="168"/>
      <c r="AJ2134" s="168"/>
      <c r="AK2134" s="168"/>
      <c r="AL2134" s="168"/>
      <c r="AM2134" s="168"/>
      <c r="AN2134" s="168"/>
      <c r="AO2134" s="168"/>
      <c r="AP2134" s="168"/>
      <c r="AQ2134" s="168"/>
      <c r="AR2134" s="168"/>
      <c r="AS2134" s="168"/>
      <c r="AT2134" s="168"/>
      <c r="AU2134" s="168"/>
      <c r="AV2134" s="168"/>
      <c r="AW2134" s="168"/>
      <c r="AX2134" s="168"/>
      <c r="AY2134" s="168"/>
      <c r="AZ2134" s="168"/>
      <c r="BA2134" s="168"/>
      <c r="BB2134" s="168"/>
      <c r="BC2134" s="168"/>
      <c r="BD2134" s="168"/>
      <c r="BE2134" s="168"/>
      <c r="BF2134" s="168"/>
      <c r="BG2134" s="168"/>
      <c r="BH2134" s="168"/>
      <c r="BI2134" s="168"/>
      <c r="BJ2134" s="168"/>
      <c r="BK2134" s="168"/>
      <c r="BL2134" s="168"/>
      <c r="BM2134" s="168"/>
      <c r="BN2134" s="168"/>
      <c r="BO2134" s="168"/>
      <c r="BP2134" s="168"/>
      <c r="BQ2134" s="168"/>
      <c r="BR2134" s="168"/>
      <c r="BS2134" s="168"/>
      <c r="BT2134" s="168"/>
      <c r="BU2134" s="168"/>
      <c r="BV2134" s="168"/>
      <c r="BW2134" s="168"/>
      <c r="BX2134" s="168"/>
      <c r="BY2134" s="168"/>
      <c r="BZ2134" s="168"/>
      <c r="CA2134" s="168"/>
      <c r="CB2134" s="168"/>
      <c r="CC2134" s="168"/>
      <c r="CD2134" s="168"/>
      <c r="CE2134" s="168"/>
      <c r="CF2134" s="168"/>
      <c r="CG2134" s="168"/>
      <c r="CH2134" s="168"/>
      <c r="CI2134" s="168"/>
      <c r="CJ2134" s="168"/>
      <c r="CK2134" s="168"/>
      <c r="CL2134" s="168"/>
      <c r="CN2134" s="144"/>
      <c r="CO2134" s="168"/>
      <c r="CP2134" s="168"/>
      <c r="CQ2134" s="168"/>
      <c r="CR2134" s="168"/>
      <c r="CS2134" s="168"/>
      <c r="CT2134" s="168"/>
      <c r="CU2134" s="168"/>
      <c r="CV2134" s="168"/>
      <c r="CW2134" s="168"/>
      <c r="CX2134" s="168"/>
      <c r="CY2134" s="168"/>
      <c r="CZ2134" s="168"/>
      <c r="DA2134" s="168"/>
      <c r="DB2134" s="168"/>
      <c r="DC2134" s="168"/>
      <c r="DD2134" s="168"/>
      <c r="DE2134" s="168"/>
      <c r="DF2134" s="168"/>
      <c r="DG2134" s="168"/>
      <c r="DH2134" s="168"/>
      <c r="DI2134" s="168"/>
      <c r="DJ2134" s="168"/>
      <c r="DK2134" s="168"/>
      <c r="DL2134" s="168"/>
    </row>
    <row r="2135" spans="1:116" x14ac:dyDescent="0.4">
      <c r="A2135" s="12"/>
      <c r="B2135" s="12" t="s">
        <v>332</v>
      </c>
      <c r="C2135" s="12"/>
      <c r="D2135" t="s">
        <v>510</v>
      </c>
      <c r="E2135" s="8" t="str">
        <f t="shared" si="3598"/>
        <v>2135 VOV-TV-V</v>
      </c>
      <c r="G2135" s="95" t="str">
        <f>"# of "&amp;G2127&amp;"s"</f>
        <v># of procedures</v>
      </c>
      <c r="H2135" s="12"/>
      <c r="I2135" s="60"/>
      <c r="J2135" s="60"/>
      <c r="K2135" s="12"/>
      <c r="L2135" s="12"/>
      <c r="M2135" s="12"/>
      <c r="N2135" s="12"/>
      <c r="O2135" s="12"/>
      <c r="P2135" s="12"/>
      <c r="R2135" s="13"/>
      <c r="S2135" s="76"/>
      <c r="T2135" s="76"/>
      <c r="U2135" s="76"/>
      <c r="V2135" s="76"/>
      <c r="W2135" s="76"/>
      <c r="X2135" s="76"/>
      <c r="Y2135" s="76"/>
      <c r="Z2135" s="76"/>
      <c r="AA2135" s="76"/>
      <c r="AB2135" s="76"/>
      <c r="AC2135" s="76"/>
      <c r="AD2135" s="76"/>
      <c r="AE2135" s="76"/>
      <c r="AF2135" s="76"/>
      <c r="AG2135" s="76"/>
      <c r="AH2135" s="76"/>
      <c r="AI2135" s="76"/>
      <c r="AJ2135" s="76"/>
      <c r="AK2135" s="76"/>
      <c r="AL2135" s="76"/>
      <c r="AM2135" s="76"/>
      <c r="AN2135" s="76"/>
      <c r="AO2135" s="76"/>
      <c r="AP2135" s="76"/>
      <c r="AQ2135" s="76"/>
      <c r="AR2135" s="76"/>
      <c r="AS2135" s="76"/>
      <c r="AT2135" s="76"/>
      <c r="AU2135" s="76"/>
      <c r="AV2135" s="76"/>
      <c r="AW2135" s="76"/>
      <c r="AX2135" s="76"/>
      <c r="AY2135" s="76"/>
      <c r="AZ2135" s="76"/>
      <c r="BA2135" s="76"/>
      <c r="BB2135" s="76"/>
      <c r="BC2135" s="76"/>
      <c r="BD2135" s="76"/>
      <c r="BE2135" s="76"/>
      <c r="BF2135" s="76"/>
      <c r="BG2135" s="76"/>
      <c r="BH2135" s="76"/>
      <c r="BI2135" s="76"/>
      <c r="BJ2135" s="76"/>
      <c r="BK2135" s="76"/>
      <c r="BL2135" s="76"/>
      <c r="BM2135" s="76"/>
      <c r="BN2135" s="76"/>
      <c r="BO2135" s="76"/>
      <c r="BP2135" s="76"/>
      <c r="BQ2135" s="76"/>
      <c r="BR2135" s="76"/>
      <c r="BS2135" s="76"/>
      <c r="BT2135" s="76"/>
      <c r="BU2135" s="76"/>
      <c r="BV2135" s="76"/>
      <c r="BW2135" s="76"/>
      <c r="BX2135" s="76"/>
      <c r="BY2135" s="76"/>
      <c r="BZ2135" s="76"/>
      <c r="CA2135" s="76"/>
      <c r="CB2135" s="76"/>
      <c r="CC2135" s="76"/>
      <c r="CD2135" s="76"/>
      <c r="CE2135" s="76"/>
      <c r="CF2135" s="76"/>
      <c r="CG2135" s="76"/>
      <c r="CH2135" s="76"/>
      <c r="CI2135" s="76"/>
      <c r="CJ2135" s="76"/>
      <c r="CK2135" s="76"/>
      <c r="CL2135" s="76"/>
      <c r="CN2135" s="60"/>
      <c r="CO2135" s="239"/>
      <c r="CP2135" s="239"/>
      <c r="CQ2135" s="239"/>
      <c r="CR2135" s="239"/>
      <c r="CS2135" s="239"/>
      <c r="CT2135" s="239"/>
      <c r="CU2135" s="239"/>
      <c r="CV2135" s="239"/>
      <c r="CW2135" s="239"/>
      <c r="CX2135" s="239"/>
      <c r="CY2135" s="239"/>
      <c r="CZ2135" s="239"/>
      <c r="DA2135" s="239"/>
      <c r="DB2135" s="239"/>
      <c r="DC2135" s="239"/>
      <c r="DD2135" s="239"/>
      <c r="DE2135" s="239"/>
      <c r="DF2135" s="239"/>
      <c r="DG2135" s="239"/>
      <c r="DH2135" s="239"/>
      <c r="DI2135" s="239"/>
      <c r="DJ2135" s="239"/>
      <c r="DK2135" s="239"/>
      <c r="DL2135" s="239"/>
    </row>
    <row r="2136" spans="1:116" x14ac:dyDescent="0.4">
      <c r="A2136" s="31"/>
      <c r="B2136" s="31"/>
      <c r="C2136" s="31"/>
      <c r="D2136" t="s">
        <v>510</v>
      </c>
      <c r="E2136" s="8" t="str">
        <f t="shared" si="3598"/>
        <v>2136 VOV-TV-V</v>
      </c>
      <c r="G2136" s="145" t="str">
        <f>"# of "&amp;G2139&amp;"s/"&amp;G2127</f>
        <v># of implants/procedure</v>
      </c>
      <c r="H2136" s="31"/>
      <c r="I2136" s="73"/>
      <c r="J2136" s="73"/>
      <c r="K2136" s="12">
        <v>2</v>
      </c>
      <c r="L2136" s="12">
        <v>2</v>
      </c>
      <c r="M2136" s="12">
        <v>2</v>
      </c>
      <c r="N2136" s="12">
        <v>2</v>
      </c>
      <c r="O2136" s="12">
        <v>2</v>
      </c>
      <c r="P2136" s="12">
        <v>2</v>
      </c>
      <c r="R2136" s="67"/>
      <c r="S2136" s="76" cm="1">
        <f t="array" ref="S2136">INDEX($K:$P,ROW(),MATCH(S$3,$K$2:$P$2,0))</f>
        <v>2</v>
      </c>
      <c r="T2136" s="76" cm="1">
        <f t="array" ref="T2136">INDEX($K:$P,ROW(),MATCH(T$3,$K$2:$P$2,0))</f>
        <v>2</v>
      </c>
      <c r="U2136" s="76" cm="1">
        <f t="array" ref="U2136">INDEX($K:$P,ROW(),MATCH(U$3,$K$2:$P$2,0))</f>
        <v>2</v>
      </c>
      <c r="V2136" s="76" cm="1">
        <f t="array" ref="V2136">INDEX($K:$P,ROW(),MATCH(V$3,$K$2:$P$2,0))</f>
        <v>2</v>
      </c>
      <c r="W2136" s="76" cm="1">
        <f t="array" ref="W2136">INDEX($K:$P,ROW(),MATCH(W$3,$K$2:$P$2,0))</f>
        <v>2</v>
      </c>
      <c r="X2136" s="76" cm="1">
        <f t="array" ref="X2136">INDEX($K:$P,ROW(),MATCH(X$3,$K$2:$P$2,0))</f>
        <v>2</v>
      </c>
      <c r="Y2136" s="76" cm="1">
        <f t="array" ref="Y2136">INDEX($K:$P,ROW(),MATCH(Y$3,$K$2:$P$2,0))</f>
        <v>2</v>
      </c>
      <c r="Z2136" s="76" cm="1">
        <f t="array" ref="Z2136">INDEX($K:$P,ROW(),MATCH(Z$3,$K$2:$P$2,0))</f>
        <v>2</v>
      </c>
      <c r="AA2136" s="76" cm="1">
        <f t="array" ref="AA2136">INDEX($K:$P,ROW(),MATCH(AA$3,$K$2:$P$2,0))</f>
        <v>2</v>
      </c>
      <c r="AB2136" s="76" cm="1">
        <f t="array" ref="AB2136">INDEX($K:$P,ROW(),MATCH(AB$3,$K$2:$P$2,0))</f>
        <v>2</v>
      </c>
      <c r="AC2136" s="76" cm="1">
        <f t="array" ref="AC2136">INDEX($K:$P,ROW(),MATCH(AC$3,$K$2:$P$2,0))</f>
        <v>2</v>
      </c>
      <c r="AD2136" s="76" cm="1">
        <f t="array" ref="AD2136">INDEX($K:$P,ROW(),MATCH(AD$3,$K$2:$P$2,0))</f>
        <v>2</v>
      </c>
      <c r="AE2136" s="76" cm="1">
        <f t="array" ref="AE2136">INDEX($K:$P,ROW(),MATCH(AE$3,$K$2:$P$2,0))</f>
        <v>2</v>
      </c>
      <c r="AF2136" s="76" cm="1">
        <f t="array" ref="AF2136">INDEX($K:$P,ROW(),MATCH(AF$3,$K$2:$P$2,0))</f>
        <v>2</v>
      </c>
      <c r="AG2136" s="76" cm="1">
        <f t="array" ref="AG2136">INDEX($K:$P,ROW(),MATCH(AG$3,$K$2:$P$2,0))</f>
        <v>2</v>
      </c>
      <c r="AH2136" s="76" cm="1">
        <f t="array" ref="AH2136">INDEX($K:$P,ROW(),MATCH(AH$3,$K$2:$P$2,0))</f>
        <v>2</v>
      </c>
      <c r="AI2136" s="76" cm="1">
        <f t="array" ref="AI2136">INDEX($K:$P,ROW(),MATCH(AI$3,$K$2:$P$2,0))</f>
        <v>2</v>
      </c>
      <c r="AJ2136" s="76" cm="1">
        <f t="array" ref="AJ2136">INDEX($K:$P,ROW(),MATCH(AJ$3,$K$2:$P$2,0))</f>
        <v>2</v>
      </c>
      <c r="AK2136" s="76" cm="1">
        <f t="array" ref="AK2136">INDEX($K:$P,ROW(),MATCH(AK$3,$K$2:$P$2,0))</f>
        <v>2</v>
      </c>
      <c r="AL2136" s="76" cm="1">
        <f t="array" ref="AL2136">INDEX($K:$P,ROW(),MATCH(AL$3,$K$2:$P$2,0))</f>
        <v>2</v>
      </c>
      <c r="AM2136" s="76" cm="1">
        <f t="array" ref="AM2136">INDEX($K:$P,ROW(),MATCH(AM$3,$K$2:$P$2,0))</f>
        <v>2</v>
      </c>
      <c r="AN2136" s="76" cm="1">
        <f t="array" ref="AN2136">INDEX($K:$P,ROW(),MATCH(AN$3,$K$2:$P$2,0))</f>
        <v>2</v>
      </c>
      <c r="AO2136" s="76" cm="1">
        <f t="array" ref="AO2136">INDEX($K:$P,ROW(),MATCH(AO$3,$K$2:$P$2,0))</f>
        <v>2</v>
      </c>
      <c r="AP2136" s="76" cm="1">
        <f t="array" ref="AP2136">INDEX($K:$P,ROW(),MATCH(AP$3,$K$2:$P$2,0))</f>
        <v>2</v>
      </c>
      <c r="AQ2136" s="76" cm="1">
        <f t="array" ref="AQ2136">INDEX($K:$P,ROW(),MATCH(AQ$3,$K$2:$P$2,0))</f>
        <v>2</v>
      </c>
      <c r="AR2136" s="76" cm="1">
        <f t="array" ref="AR2136">INDEX($K:$P,ROW(),MATCH(AR$3,$K$2:$P$2,0))</f>
        <v>2</v>
      </c>
      <c r="AS2136" s="76" cm="1">
        <f t="array" ref="AS2136">INDEX($K:$P,ROW(),MATCH(AS$3,$K$2:$P$2,0))</f>
        <v>2</v>
      </c>
      <c r="AT2136" s="76" cm="1">
        <f t="array" ref="AT2136">INDEX($K:$P,ROW(),MATCH(AT$3,$K$2:$P$2,0))</f>
        <v>2</v>
      </c>
      <c r="AU2136" s="76" cm="1">
        <f t="array" ref="AU2136">INDEX($K:$P,ROW(),MATCH(AU$3,$K$2:$P$2,0))</f>
        <v>2</v>
      </c>
      <c r="AV2136" s="76" cm="1">
        <f t="array" ref="AV2136">INDEX($K:$P,ROW(),MATCH(AV$3,$K$2:$P$2,0))</f>
        <v>2</v>
      </c>
      <c r="AW2136" s="76" cm="1">
        <f t="array" ref="AW2136">INDEX($K:$P,ROW(),MATCH(AW$3,$K$2:$P$2,0))</f>
        <v>2</v>
      </c>
      <c r="AX2136" s="76" cm="1">
        <f t="array" ref="AX2136">INDEX($K:$P,ROW(),MATCH(AX$3,$K$2:$P$2,0))</f>
        <v>2</v>
      </c>
      <c r="AY2136" s="76" cm="1">
        <f t="array" ref="AY2136">INDEX($K:$P,ROW(),MATCH(AY$3,$K$2:$P$2,0))</f>
        <v>2</v>
      </c>
      <c r="AZ2136" s="76" cm="1">
        <f t="array" ref="AZ2136">INDEX($K:$P,ROW(),MATCH(AZ$3,$K$2:$P$2,0))</f>
        <v>2</v>
      </c>
      <c r="BA2136" s="76" cm="1">
        <f t="array" ref="BA2136">INDEX($K:$P,ROW(),MATCH(BA$3,$K$2:$P$2,0))</f>
        <v>2</v>
      </c>
      <c r="BB2136" s="76" cm="1">
        <f t="array" ref="BB2136">INDEX($K:$P,ROW(),MATCH(BB$3,$K$2:$P$2,0))</f>
        <v>2</v>
      </c>
      <c r="BC2136" s="76" cm="1">
        <f t="array" ref="BC2136">INDEX($K:$P,ROW(),MATCH(BC$3,$K$2:$P$2,0))</f>
        <v>2</v>
      </c>
      <c r="BD2136" s="76" cm="1">
        <f t="array" ref="BD2136">INDEX($K:$P,ROW(),MATCH(BD$3,$K$2:$P$2,0))</f>
        <v>2</v>
      </c>
      <c r="BE2136" s="76" cm="1">
        <f t="array" ref="BE2136">INDEX($K:$P,ROW(),MATCH(BE$3,$K$2:$P$2,0))</f>
        <v>2</v>
      </c>
      <c r="BF2136" s="76" cm="1">
        <f t="array" ref="BF2136">INDEX($K:$P,ROW(),MATCH(BF$3,$K$2:$P$2,0))</f>
        <v>2</v>
      </c>
      <c r="BG2136" s="76" cm="1">
        <f t="array" ref="BG2136">INDEX($K:$P,ROW(),MATCH(BG$3,$K$2:$P$2,0))</f>
        <v>2</v>
      </c>
      <c r="BH2136" s="76" cm="1">
        <f t="array" ref="BH2136">INDEX($K:$P,ROW(),MATCH(BH$3,$K$2:$P$2,0))</f>
        <v>2</v>
      </c>
      <c r="BI2136" s="76" cm="1">
        <f t="array" ref="BI2136">INDEX($K:$P,ROW(),MATCH(BI$3,$K$2:$P$2,0))</f>
        <v>2</v>
      </c>
      <c r="BJ2136" s="76" cm="1">
        <f t="array" ref="BJ2136">INDEX($K:$P,ROW(),MATCH(BJ$3,$K$2:$P$2,0))</f>
        <v>2</v>
      </c>
      <c r="BK2136" s="76" cm="1">
        <f t="array" ref="BK2136">INDEX($K:$P,ROW(),MATCH(BK$3,$K$2:$P$2,0))</f>
        <v>2</v>
      </c>
      <c r="BL2136" s="76" cm="1">
        <f t="array" ref="BL2136">INDEX($K:$P,ROW(),MATCH(BL$3,$K$2:$P$2,0))</f>
        <v>2</v>
      </c>
      <c r="BM2136" s="76" cm="1">
        <f t="array" ref="BM2136">INDEX($K:$P,ROW(),MATCH(BM$3,$K$2:$P$2,0))</f>
        <v>2</v>
      </c>
      <c r="BN2136" s="76" cm="1">
        <f t="array" ref="BN2136">INDEX($K:$P,ROW(),MATCH(BN$3,$K$2:$P$2,0))</f>
        <v>2</v>
      </c>
      <c r="BO2136" s="76" cm="1">
        <f t="array" ref="BO2136">INDEX($K:$P,ROW(),MATCH(BO$3,$K$2:$P$2,0))</f>
        <v>2</v>
      </c>
      <c r="BP2136" s="76" cm="1">
        <f t="array" ref="BP2136">INDEX($K:$P,ROW(),MATCH(BP$3,$K$2:$P$2,0))</f>
        <v>2</v>
      </c>
      <c r="BQ2136" s="76" cm="1">
        <f t="array" ref="BQ2136">INDEX($K:$P,ROW(),MATCH(BQ$3,$K$2:$P$2,0))</f>
        <v>2</v>
      </c>
      <c r="BR2136" s="76" cm="1">
        <f t="array" ref="BR2136">INDEX($K:$P,ROW(),MATCH(BR$3,$K$2:$P$2,0))</f>
        <v>2</v>
      </c>
      <c r="BS2136" s="76" cm="1">
        <f t="array" ref="BS2136">INDEX($K:$P,ROW(),MATCH(BS$3,$K$2:$P$2,0))</f>
        <v>2</v>
      </c>
      <c r="BT2136" s="76" cm="1">
        <f t="array" ref="BT2136">INDEX($K:$P,ROW(),MATCH(BT$3,$K$2:$P$2,0))</f>
        <v>2</v>
      </c>
      <c r="BU2136" s="76" cm="1">
        <f t="array" ref="BU2136">INDEX($K:$P,ROW(),MATCH(BU$3,$K$2:$P$2,0))</f>
        <v>2</v>
      </c>
      <c r="BV2136" s="76" cm="1">
        <f t="array" ref="BV2136">INDEX($K:$P,ROW(),MATCH(BV$3,$K$2:$P$2,0))</f>
        <v>2</v>
      </c>
      <c r="BW2136" s="76" cm="1">
        <f t="array" ref="BW2136">INDEX($K:$P,ROW(),MATCH(BW$3,$K$2:$P$2,0))</f>
        <v>2</v>
      </c>
      <c r="BX2136" s="76" cm="1">
        <f t="array" ref="BX2136">INDEX($K:$P,ROW(),MATCH(BX$3,$K$2:$P$2,0))</f>
        <v>2</v>
      </c>
      <c r="BY2136" s="76" cm="1">
        <f t="array" ref="BY2136">INDEX($K:$P,ROW(),MATCH(BY$3,$K$2:$P$2,0))</f>
        <v>2</v>
      </c>
      <c r="BZ2136" s="76" cm="1">
        <f t="array" ref="BZ2136">INDEX($K:$P,ROW(),MATCH(BZ$3,$K$2:$P$2,0))</f>
        <v>2</v>
      </c>
      <c r="CA2136" s="76" cm="1">
        <f t="array" ref="CA2136">INDEX($K:$P,ROW(),MATCH(CA$3,$K$2:$P$2,0))</f>
        <v>2</v>
      </c>
      <c r="CB2136" s="76" cm="1">
        <f t="array" ref="CB2136">INDEX($K:$P,ROW(),MATCH(CB$3,$K$2:$P$2,0))</f>
        <v>2</v>
      </c>
      <c r="CC2136" s="76" cm="1">
        <f t="array" ref="CC2136">INDEX($K:$P,ROW(),MATCH(CC$3,$K$2:$P$2,0))</f>
        <v>2</v>
      </c>
      <c r="CD2136" s="76" cm="1">
        <f t="array" ref="CD2136">INDEX($K:$P,ROW(),MATCH(CD$3,$K$2:$P$2,0))</f>
        <v>2</v>
      </c>
      <c r="CE2136" s="76" cm="1">
        <f t="array" ref="CE2136">INDEX($K:$P,ROW(),MATCH(CE$3,$K$2:$P$2,0))</f>
        <v>2</v>
      </c>
      <c r="CF2136" s="76" cm="1">
        <f t="array" ref="CF2136">INDEX($K:$P,ROW(),MATCH(CF$3,$K$2:$P$2,0))</f>
        <v>2</v>
      </c>
      <c r="CG2136" s="76" cm="1">
        <f t="array" ref="CG2136">INDEX($K:$P,ROW(),MATCH(CG$3,$K$2:$P$2,0))</f>
        <v>2</v>
      </c>
      <c r="CH2136" s="76" cm="1">
        <f t="array" ref="CH2136">INDEX($K:$P,ROW(),MATCH(CH$3,$K$2:$P$2,0))</f>
        <v>2</v>
      </c>
      <c r="CI2136" s="76" cm="1">
        <f t="array" ref="CI2136">INDEX($K:$P,ROW(),MATCH(CI$3,$K$2:$P$2,0))</f>
        <v>2</v>
      </c>
      <c r="CJ2136" s="76" cm="1">
        <f t="array" ref="CJ2136">INDEX($K:$P,ROW(),MATCH(CJ$3,$K$2:$P$2,0))</f>
        <v>2</v>
      </c>
      <c r="CK2136" s="76" cm="1">
        <f t="array" ref="CK2136">INDEX($K:$P,ROW(),MATCH(CK$3,$K$2:$P$2,0))</f>
        <v>2</v>
      </c>
      <c r="CL2136" s="76" cm="1">
        <f t="array" ref="CL2136">INDEX($K:$P,ROW(),MATCH(CL$3,$K$2:$P$2,0))</f>
        <v>2</v>
      </c>
      <c r="CN2136" s="76"/>
      <c r="CO2136" s="76" t="e" cm="1">
        <f t="array" ref="CO2136">INDEX($K:$P,ROW(),MATCH(CO$3,$K$2:$P$2,0))</f>
        <v>#N/A</v>
      </c>
      <c r="CP2136" s="76" t="e" cm="1">
        <f t="array" ref="CP2136">INDEX($K:$P,ROW(),MATCH(CP$3,$K$2:$P$2,0))</f>
        <v>#N/A</v>
      </c>
      <c r="CQ2136" s="76" t="e" cm="1">
        <f t="array" ref="CQ2136">INDEX($K:$P,ROW(),MATCH(CQ$3,$K$2:$P$2,0))</f>
        <v>#N/A</v>
      </c>
      <c r="CR2136" s="76" t="e" cm="1">
        <f t="array" ref="CR2136">INDEX($K:$P,ROW(),MATCH(CR$3,$K$2:$P$2,0))</f>
        <v>#N/A</v>
      </c>
      <c r="CS2136" s="76" t="e" cm="1">
        <f t="array" ref="CS2136">INDEX($K:$P,ROW(),MATCH(CS$3,$K$2:$P$2,0))</f>
        <v>#N/A</v>
      </c>
      <c r="CT2136" s="76" t="e" cm="1">
        <f t="array" ref="CT2136">INDEX($K:$P,ROW(),MATCH(CT$3,$K$2:$P$2,0))</f>
        <v>#N/A</v>
      </c>
      <c r="CU2136" s="76" t="e" cm="1">
        <f t="array" ref="CU2136">INDEX($K:$P,ROW(),MATCH(CU$3,$K$2:$P$2,0))</f>
        <v>#N/A</v>
      </c>
      <c r="CV2136" s="76" t="e" cm="1">
        <f t="array" ref="CV2136">INDEX($K:$P,ROW(),MATCH(CV$3,$K$2:$P$2,0))</f>
        <v>#N/A</v>
      </c>
      <c r="CW2136" s="76" t="e" cm="1">
        <f t="array" ref="CW2136">INDEX($K:$P,ROW(),MATCH(CW$3,$K$2:$P$2,0))</f>
        <v>#N/A</v>
      </c>
      <c r="CX2136" s="76" t="e" cm="1">
        <f t="array" ref="CX2136">INDEX($K:$P,ROW(),MATCH(CX$3,$K$2:$P$2,0))</f>
        <v>#N/A</v>
      </c>
      <c r="CY2136" s="76" t="e" cm="1">
        <f t="array" ref="CY2136">INDEX($K:$P,ROW(),MATCH(CY$3,$K$2:$P$2,0))</f>
        <v>#N/A</v>
      </c>
      <c r="CZ2136" s="76" t="e" cm="1">
        <f t="array" ref="CZ2136">INDEX($K:$P,ROW(),MATCH(CZ$3,$K$2:$P$2,0))</f>
        <v>#N/A</v>
      </c>
      <c r="DA2136" s="76" t="e" cm="1">
        <f t="array" ref="DA2136">INDEX($K:$P,ROW(),MATCH(DA$3,$K$2:$P$2,0))</f>
        <v>#N/A</v>
      </c>
      <c r="DB2136" s="76" t="e" cm="1">
        <f t="array" ref="DB2136">INDEX($K:$P,ROW(),MATCH(DB$3,$K$2:$P$2,0))</f>
        <v>#N/A</v>
      </c>
      <c r="DC2136" s="76" t="e" cm="1">
        <f t="array" ref="DC2136">INDEX($K:$P,ROW(),MATCH(DC$3,$K$2:$P$2,0))</f>
        <v>#N/A</v>
      </c>
      <c r="DD2136" s="76" t="e" cm="1">
        <f t="array" ref="DD2136">INDEX($K:$P,ROW(),MATCH(DD$3,$K$2:$P$2,0))</f>
        <v>#N/A</v>
      </c>
      <c r="DE2136" s="76" t="e" cm="1">
        <f t="array" ref="DE2136">INDEX($K:$P,ROW(),MATCH(DE$3,$K$2:$P$2,0))</f>
        <v>#N/A</v>
      </c>
      <c r="DF2136" s="76" t="e" cm="1">
        <f t="array" ref="DF2136">INDEX($K:$P,ROW(),MATCH(DF$3,$K$2:$P$2,0))</f>
        <v>#N/A</v>
      </c>
      <c r="DG2136" s="76" t="e" cm="1">
        <f t="array" ref="DG2136">INDEX($K:$P,ROW(),MATCH(DG$3,$K$2:$P$2,0))</f>
        <v>#N/A</v>
      </c>
      <c r="DH2136" s="76" t="e" cm="1">
        <f t="array" ref="DH2136">INDEX($K:$P,ROW(),MATCH(DH$3,$K$2:$P$2,0))</f>
        <v>#N/A</v>
      </c>
      <c r="DI2136" s="76" t="e" cm="1">
        <f t="array" ref="DI2136">INDEX($K:$P,ROW(),MATCH(DI$3,$K$2:$P$2,0))</f>
        <v>#N/A</v>
      </c>
      <c r="DJ2136" s="76" t="e" cm="1">
        <f t="array" ref="DJ2136">INDEX($K:$P,ROW(),MATCH(DJ$3,$K$2:$P$2,0))</f>
        <v>#N/A</v>
      </c>
      <c r="DK2136" s="76" t="e" cm="1">
        <f t="array" ref="DK2136">INDEX($K:$P,ROW(),MATCH(DK$3,$K$2:$P$2,0))</f>
        <v>#N/A</v>
      </c>
      <c r="DL2136" s="76" t="e" cm="1">
        <f t="array" ref="DL2136">INDEX($K:$P,ROW(),MATCH(DL$3,$K$2:$P$2,0))</f>
        <v>#N/A</v>
      </c>
    </row>
    <row r="2137" spans="1:116" x14ac:dyDescent="0.4">
      <c r="D2137" t="s">
        <v>510</v>
      </c>
      <c r="E2137" s="8" t="str">
        <f t="shared" si="3598"/>
        <v>2137 VOV-TV-V</v>
      </c>
      <c r="G2137" s="127" t="str">
        <f>"# of "&amp;G2139&amp;"s"</f>
        <v># of implants</v>
      </c>
      <c r="H2137" s="12"/>
      <c r="I2137" s="60"/>
      <c r="J2137" s="60"/>
      <c r="K2137" s="117">
        <f t="shared" ref="K2137:P2137" ca="1" si="3599">SUMIF($3:$3,K$2,2137:2137)</f>
        <v>120000</v>
      </c>
      <c r="L2137" s="117">
        <f t="shared" ca="1" si="3599"/>
        <v>120000</v>
      </c>
      <c r="M2137" s="117">
        <f t="shared" ca="1" si="3599"/>
        <v>120000</v>
      </c>
      <c r="N2137" s="117">
        <f t="shared" ca="1" si="3599"/>
        <v>120000</v>
      </c>
      <c r="O2137" s="117">
        <f t="shared" ca="1" si="3599"/>
        <v>120000</v>
      </c>
      <c r="P2137" s="117">
        <f t="shared" ca="1" si="3599"/>
        <v>120000</v>
      </c>
      <c r="R2137" s="15"/>
      <c r="S2137" s="151" cm="1">
        <f t="array" aca="1" ref="S2137" ca="1">INDIRECT(S2129)*S2136</f>
        <v>10000</v>
      </c>
      <c r="T2137" s="151" cm="1">
        <f t="array" aca="1" ref="T2137" ca="1">INDIRECT(T2129)*T2136</f>
        <v>10000</v>
      </c>
      <c r="U2137" s="151" cm="1">
        <f t="array" aca="1" ref="U2137" ca="1">INDIRECT(U2129)*U2136</f>
        <v>10000</v>
      </c>
      <c r="V2137" s="151" cm="1">
        <f t="array" aca="1" ref="V2137" ca="1">INDIRECT(V2129)*V2136</f>
        <v>10000</v>
      </c>
      <c r="W2137" s="151" cm="1">
        <f t="array" aca="1" ref="W2137" ca="1">INDIRECT(W2129)*W2136</f>
        <v>10000</v>
      </c>
      <c r="X2137" s="151" cm="1">
        <f t="array" aca="1" ref="X2137" ca="1">INDIRECT(X2129)*X2136</f>
        <v>10000</v>
      </c>
      <c r="Y2137" s="151" cm="1">
        <f t="array" aca="1" ref="Y2137" ca="1">INDIRECT(Y2129)*Y2136</f>
        <v>10000</v>
      </c>
      <c r="Z2137" s="151" cm="1">
        <f t="array" aca="1" ref="Z2137" ca="1">INDIRECT(Z2129)*Z2136</f>
        <v>10000</v>
      </c>
      <c r="AA2137" s="151" cm="1">
        <f t="array" aca="1" ref="AA2137" ca="1">INDIRECT(AA2129)*AA2136</f>
        <v>10000</v>
      </c>
      <c r="AB2137" s="151" cm="1">
        <f t="array" aca="1" ref="AB2137" ca="1">INDIRECT(AB2129)*AB2136</f>
        <v>10000</v>
      </c>
      <c r="AC2137" s="151" cm="1">
        <f t="array" aca="1" ref="AC2137" ca="1">INDIRECT(AC2129)*AC2136</f>
        <v>10000</v>
      </c>
      <c r="AD2137" s="151" cm="1">
        <f t="array" aca="1" ref="AD2137" ca="1">INDIRECT(AD2129)*AD2136</f>
        <v>10000</v>
      </c>
      <c r="AE2137" s="151" cm="1">
        <f t="array" aca="1" ref="AE2137" ca="1">INDIRECT(AE2129)*AE2136</f>
        <v>10000</v>
      </c>
      <c r="AF2137" s="151" cm="1">
        <f t="array" aca="1" ref="AF2137" ca="1">INDIRECT(AF2129)*AF2136</f>
        <v>10000</v>
      </c>
      <c r="AG2137" s="151" cm="1">
        <f t="array" aca="1" ref="AG2137" ca="1">INDIRECT(AG2129)*AG2136</f>
        <v>10000</v>
      </c>
      <c r="AH2137" s="151" cm="1">
        <f t="array" aca="1" ref="AH2137" ca="1">INDIRECT(AH2129)*AH2136</f>
        <v>10000</v>
      </c>
      <c r="AI2137" s="151" cm="1">
        <f t="array" aca="1" ref="AI2137" ca="1">INDIRECT(AI2129)*AI2136</f>
        <v>10000</v>
      </c>
      <c r="AJ2137" s="151" cm="1">
        <f t="array" aca="1" ref="AJ2137" ca="1">INDIRECT(AJ2129)*AJ2136</f>
        <v>10000</v>
      </c>
      <c r="AK2137" s="151" cm="1">
        <f t="array" aca="1" ref="AK2137" ca="1">INDIRECT(AK2129)*AK2136</f>
        <v>10000</v>
      </c>
      <c r="AL2137" s="151" cm="1">
        <f t="array" aca="1" ref="AL2137" ca="1">INDIRECT(AL2129)*AL2136</f>
        <v>10000</v>
      </c>
      <c r="AM2137" s="151" cm="1">
        <f t="array" aca="1" ref="AM2137" ca="1">INDIRECT(AM2129)*AM2136</f>
        <v>10000</v>
      </c>
      <c r="AN2137" s="151" cm="1">
        <f t="array" aca="1" ref="AN2137" ca="1">INDIRECT(AN2129)*AN2136</f>
        <v>10000</v>
      </c>
      <c r="AO2137" s="151" cm="1">
        <f t="array" aca="1" ref="AO2137" ca="1">INDIRECT(AO2129)*AO2136</f>
        <v>10000</v>
      </c>
      <c r="AP2137" s="151" cm="1">
        <f t="array" aca="1" ref="AP2137" ca="1">INDIRECT(AP2129)*AP2136</f>
        <v>10000</v>
      </c>
      <c r="AQ2137" s="151" cm="1">
        <f t="array" aca="1" ref="AQ2137" ca="1">INDIRECT(AQ2129)*AQ2136</f>
        <v>10000</v>
      </c>
      <c r="AR2137" s="151" cm="1">
        <f t="array" aca="1" ref="AR2137" ca="1">INDIRECT(AR2129)*AR2136</f>
        <v>10000</v>
      </c>
      <c r="AS2137" s="151" cm="1">
        <f t="array" aca="1" ref="AS2137" ca="1">INDIRECT(AS2129)*AS2136</f>
        <v>10000</v>
      </c>
      <c r="AT2137" s="151" cm="1">
        <f t="array" aca="1" ref="AT2137" ca="1">INDIRECT(AT2129)*AT2136</f>
        <v>10000</v>
      </c>
      <c r="AU2137" s="151" cm="1">
        <f t="array" aca="1" ref="AU2137" ca="1">INDIRECT(AU2129)*AU2136</f>
        <v>10000</v>
      </c>
      <c r="AV2137" s="151" cm="1">
        <f t="array" aca="1" ref="AV2137" ca="1">INDIRECT(AV2129)*AV2136</f>
        <v>10000</v>
      </c>
      <c r="AW2137" s="151" cm="1">
        <f t="array" aca="1" ref="AW2137" ca="1">INDIRECT(AW2129)*AW2136</f>
        <v>10000</v>
      </c>
      <c r="AX2137" s="151" cm="1">
        <f t="array" aca="1" ref="AX2137" ca="1">INDIRECT(AX2129)*AX2136</f>
        <v>10000</v>
      </c>
      <c r="AY2137" s="151" cm="1">
        <f t="array" aca="1" ref="AY2137" ca="1">INDIRECT(AY2129)*AY2136</f>
        <v>10000</v>
      </c>
      <c r="AZ2137" s="151" cm="1">
        <f t="array" aca="1" ref="AZ2137" ca="1">INDIRECT(AZ2129)*AZ2136</f>
        <v>10000</v>
      </c>
      <c r="BA2137" s="151" cm="1">
        <f t="array" aca="1" ref="BA2137" ca="1">INDIRECT(BA2129)*BA2136</f>
        <v>10000</v>
      </c>
      <c r="BB2137" s="151" cm="1">
        <f t="array" aca="1" ref="BB2137" ca="1">INDIRECT(BB2129)*BB2136</f>
        <v>10000</v>
      </c>
      <c r="BC2137" s="151" cm="1">
        <f t="array" aca="1" ref="BC2137" ca="1">INDIRECT(BC2129)*BC2136</f>
        <v>10000</v>
      </c>
      <c r="BD2137" s="151" cm="1">
        <f t="array" aca="1" ref="BD2137" ca="1">INDIRECT(BD2129)*BD2136</f>
        <v>10000</v>
      </c>
      <c r="BE2137" s="151" cm="1">
        <f t="array" aca="1" ref="BE2137" ca="1">INDIRECT(BE2129)*BE2136</f>
        <v>10000</v>
      </c>
      <c r="BF2137" s="151" cm="1">
        <f t="array" aca="1" ref="BF2137" ca="1">INDIRECT(BF2129)*BF2136</f>
        <v>10000</v>
      </c>
      <c r="BG2137" s="151" cm="1">
        <f t="array" aca="1" ref="BG2137" ca="1">INDIRECT(BG2129)*BG2136</f>
        <v>10000</v>
      </c>
      <c r="BH2137" s="151" cm="1">
        <f t="array" aca="1" ref="BH2137" ca="1">INDIRECT(BH2129)*BH2136</f>
        <v>10000</v>
      </c>
      <c r="BI2137" s="151" cm="1">
        <f t="array" aca="1" ref="BI2137" ca="1">INDIRECT(BI2129)*BI2136</f>
        <v>10000</v>
      </c>
      <c r="BJ2137" s="151" cm="1">
        <f t="array" aca="1" ref="BJ2137" ca="1">INDIRECT(BJ2129)*BJ2136</f>
        <v>10000</v>
      </c>
      <c r="BK2137" s="151" cm="1">
        <f t="array" aca="1" ref="BK2137" ca="1">INDIRECT(BK2129)*BK2136</f>
        <v>10000</v>
      </c>
      <c r="BL2137" s="151" cm="1">
        <f t="array" aca="1" ref="BL2137" ca="1">INDIRECT(BL2129)*BL2136</f>
        <v>10000</v>
      </c>
      <c r="BM2137" s="151" cm="1">
        <f t="array" aca="1" ref="BM2137" ca="1">INDIRECT(BM2129)*BM2136</f>
        <v>10000</v>
      </c>
      <c r="BN2137" s="151" cm="1">
        <f t="array" aca="1" ref="BN2137" ca="1">INDIRECT(BN2129)*BN2136</f>
        <v>10000</v>
      </c>
      <c r="BO2137" s="151" cm="1">
        <f t="array" aca="1" ref="BO2137" ca="1">INDIRECT(BO2129)*BO2136</f>
        <v>10000</v>
      </c>
      <c r="BP2137" s="151" cm="1">
        <f t="array" aca="1" ref="BP2137" ca="1">INDIRECT(BP2129)*BP2136</f>
        <v>10000</v>
      </c>
      <c r="BQ2137" s="151" cm="1">
        <f t="array" aca="1" ref="BQ2137" ca="1">INDIRECT(BQ2129)*BQ2136</f>
        <v>10000</v>
      </c>
      <c r="BR2137" s="151" cm="1">
        <f t="array" aca="1" ref="BR2137" ca="1">INDIRECT(BR2129)*BR2136</f>
        <v>10000</v>
      </c>
      <c r="BS2137" s="151" cm="1">
        <f t="array" aca="1" ref="BS2137" ca="1">INDIRECT(BS2129)*BS2136</f>
        <v>10000</v>
      </c>
      <c r="BT2137" s="151" cm="1">
        <f t="array" aca="1" ref="BT2137" ca="1">INDIRECT(BT2129)*BT2136</f>
        <v>10000</v>
      </c>
      <c r="BU2137" s="151" cm="1">
        <f t="array" aca="1" ref="BU2137" ca="1">INDIRECT(BU2129)*BU2136</f>
        <v>10000</v>
      </c>
      <c r="BV2137" s="151" cm="1">
        <f t="array" aca="1" ref="BV2137" ca="1">INDIRECT(BV2129)*BV2136</f>
        <v>10000</v>
      </c>
      <c r="BW2137" s="151" cm="1">
        <f t="array" aca="1" ref="BW2137" ca="1">INDIRECT(BW2129)*BW2136</f>
        <v>10000</v>
      </c>
      <c r="BX2137" s="151" cm="1">
        <f t="array" aca="1" ref="BX2137" ca="1">INDIRECT(BX2129)*BX2136</f>
        <v>10000</v>
      </c>
      <c r="BY2137" s="151" cm="1">
        <f t="array" aca="1" ref="BY2137" ca="1">INDIRECT(BY2129)*BY2136</f>
        <v>10000</v>
      </c>
      <c r="BZ2137" s="151" cm="1">
        <f t="array" aca="1" ref="BZ2137" ca="1">INDIRECT(BZ2129)*BZ2136</f>
        <v>10000</v>
      </c>
      <c r="CA2137" s="151" cm="1">
        <f t="array" aca="1" ref="CA2137" ca="1">INDIRECT(CA2129)*CA2136</f>
        <v>10000</v>
      </c>
      <c r="CB2137" s="151" cm="1">
        <f t="array" aca="1" ref="CB2137" ca="1">INDIRECT(CB2129)*CB2136</f>
        <v>10000</v>
      </c>
      <c r="CC2137" s="151" cm="1">
        <f t="array" aca="1" ref="CC2137" ca="1">INDIRECT(CC2129)*CC2136</f>
        <v>10000</v>
      </c>
      <c r="CD2137" s="151" cm="1">
        <f t="array" aca="1" ref="CD2137" ca="1">INDIRECT(CD2129)*CD2136</f>
        <v>10000</v>
      </c>
      <c r="CE2137" s="151" cm="1">
        <f t="array" aca="1" ref="CE2137" ca="1">INDIRECT(CE2129)*CE2136</f>
        <v>10000</v>
      </c>
      <c r="CF2137" s="151" cm="1">
        <f t="array" aca="1" ref="CF2137" ca="1">INDIRECT(CF2129)*CF2136</f>
        <v>10000</v>
      </c>
      <c r="CG2137" s="151" cm="1">
        <f t="array" aca="1" ref="CG2137" ca="1">INDIRECT(CG2129)*CG2136</f>
        <v>10000</v>
      </c>
      <c r="CH2137" s="151" cm="1">
        <f t="array" aca="1" ref="CH2137" ca="1">INDIRECT(CH2129)*CH2136</f>
        <v>10000</v>
      </c>
      <c r="CI2137" s="151" cm="1">
        <f t="array" aca="1" ref="CI2137" ca="1">INDIRECT(CI2129)*CI2136</f>
        <v>10000</v>
      </c>
      <c r="CJ2137" s="151" cm="1">
        <f t="array" aca="1" ref="CJ2137" ca="1">INDIRECT(CJ2129)*CJ2136</f>
        <v>10000</v>
      </c>
      <c r="CK2137" s="151" cm="1">
        <f t="array" aca="1" ref="CK2137" ca="1">INDIRECT(CK2129)*CK2136</f>
        <v>10000</v>
      </c>
      <c r="CL2137" s="151" cm="1">
        <f t="array" aca="1" ref="CL2137" ca="1">INDIRECT(CL2129)*CL2136</f>
        <v>10000</v>
      </c>
      <c r="CN2137" s="240"/>
      <c r="CO2137" s="151" t="e" cm="1">
        <f t="array" aca="1" ref="CO2137" ca="1">INDIRECT(CO2129)*CO2136</f>
        <v>#N/A</v>
      </c>
      <c r="CP2137" s="151" t="e" cm="1">
        <f t="array" aca="1" ref="CP2137" ca="1">INDIRECT(CP2129)*CP2136</f>
        <v>#N/A</v>
      </c>
      <c r="CQ2137" s="151" t="e" cm="1">
        <f t="array" aca="1" ref="CQ2137" ca="1">INDIRECT(CQ2129)*CQ2136</f>
        <v>#N/A</v>
      </c>
      <c r="CR2137" s="151" t="e" cm="1">
        <f t="array" aca="1" ref="CR2137" ca="1">INDIRECT(CR2129)*CR2136</f>
        <v>#N/A</v>
      </c>
      <c r="CS2137" s="151" t="e" cm="1">
        <f t="array" aca="1" ref="CS2137" ca="1">INDIRECT(CS2129)*CS2136</f>
        <v>#N/A</v>
      </c>
      <c r="CT2137" s="151" t="e" cm="1">
        <f t="array" aca="1" ref="CT2137" ca="1">INDIRECT(CT2129)*CT2136</f>
        <v>#N/A</v>
      </c>
      <c r="CU2137" s="151" t="e" cm="1">
        <f t="array" aca="1" ref="CU2137" ca="1">INDIRECT(CU2129)*CU2136</f>
        <v>#N/A</v>
      </c>
      <c r="CV2137" s="151" t="e" cm="1">
        <f t="array" aca="1" ref="CV2137" ca="1">INDIRECT(CV2129)*CV2136</f>
        <v>#N/A</v>
      </c>
      <c r="CW2137" s="151" t="e" cm="1">
        <f t="array" aca="1" ref="CW2137" ca="1">INDIRECT(CW2129)*CW2136</f>
        <v>#N/A</v>
      </c>
      <c r="CX2137" s="151" t="e" cm="1">
        <f t="array" aca="1" ref="CX2137" ca="1">INDIRECT(CX2129)*CX2136</f>
        <v>#N/A</v>
      </c>
      <c r="CY2137" s="151" t="e" cm="1">
        <f t="array" aca="1" ref="CY2137" ca="1">INDIRECT(CY2129)*CY2136</f>
        <v>#N/A</v>
      </c>
      <c r="CZ2137" s="151" t="e" cm="1">
        <f t="array" aca="1" ref="CZ2137" ca="1">INDIRECT(CZ2129)*CZ2136</f>
        <v>#N/A</v>
      </c>
      <c r="DA2137" s="151" t="e" cm="1">
        <f t="array" aca="1" ref="DA2137" ca="1">INDIRECT(DA2129)*DA2136</f>
        <v>#N/A</v>
      </c>
      <c r="DB2137" s="151" t="e" cm="1">
        <f t="array" aca="1" ref="DB2137" ca="1">INDIRECT(DB2129)*DB2136</f>
        <v>#N/A</v>
      </c>
      <c r="DC2137" s="151" t="e" cm="1">
        <f t="array" aca="1" ref="DC2137" ca="1">INDIRECT(DC2129)*DC2136</f>
        <v>#N/A</v>
      </c>
      <c r="DD2137" s="151" t="e" cm="1">
        <f t="array" aca="1" ref="DD2137" ca="1">INDIRECT(DD2129)*DD2136</f>
        <v>#N/A</v>
      </c>
      <c r="DE2137" s="151" t="e" cm="1">
        <f t="array" aca="1" ref="DE2137" ca="1">INDIRECT(DE2129)*DE2136</f>
        <v>#N/A</v>
      </c>
      <c r="DF2137" s="151" t="e" cm="1">
        <f t="array" aca="1" ref="DF2137" ca="1">INDIRECT(DF2129)*DF2136</f>
        <v>#N/A</v>
      </c>
      <c r="DG2137" s="151" t="e" cm="1">
        <f t="array" aca="1" ref="DG2137" ca="1">INDIRECT(DG2129)*DG2136</f>
        <v>#N/A</v>
      </c>
      <c r="DH2137" s="151" t="e" cm="1">
        <f t="array" aca="1" ref="DH2137" ca="1">INDIRECT(DH2129)*DH2136</f>
        <v>#N/A</v>
      </c>
      <c r="DI2137" s="151" t="e" cm="1">
        <f t="array" aca="1" ref="DI2137" ca="1">INDIRECT(DI2129)*DI2136</f>
        <v>#N/A</v>
      </c>
      <c r="DJ2137" s="151" t="e" cm="1">
        <f t="array" aca="1" ref="DJ2137" ca="1">INDIRECT(DJ2129)*DJ2136</f>
        <v>#N/A</v>
      </c>
      <c r="DK2137" s="151" t="e" cm="1">
        <f t="array" aca="1" ref="DK2137" ca="1">INDIRECT(DK2129)*DK2136</f>
        <v>#N/A</v>
      </c>
      <c r="DL2137" s="151" t="e" cm="1">
        <f t="array" aca="1" ref="DL2137" ca="1">INDIRECT(DL2129)*DL2136</f>
        <v>#N/A</v>
      </c>
    </row>
    <row r="2138" spans="1:116" x14ac:dyDescent="0.4">
      <c r="B2138" t="s">
        <v>332</v>
      </c>
      <c r="D2138" t="s">
        <v>510</v>
      </c>
      <c r="E2138" s="8" t="str">
        <f t="shared" ref="E2138" si="3600">ROW()&amp;" "&amp;D2138</f>
        <v>2138 VOV-TV-V</v>
      </c>
      <c r="G2138" s="136" t="str">
        <f>G2126</f>
        <v>Surgical procedures</v>
      </c>
      <c r="H2138" s="12"/>
      <c r="I2138" s="60"/>
      <c r="J2138" s="60"/>
      <c r="K2138" s="38"/>
      <c r="L2138" s="38"/>
      <c r="M2138" s="38"/>
      <c r="N2138" s="38"/>
      <c r="O2138" s="38"/>
      <c r="P2138" s="38"/>
      <c r="R2138" s="15"/>
      <c r="S2138" s="240"/>
      <c r="T2138" s="240"/>
      <c r="U2138" s="240"/>
      <c r="V2138" s="240"/>
      <c r="W2138" s="240"/>
      <c r="X2138" s="240"/>
      <c r="Y2138" s="240"/>
      <c r="Z2138" s="240"/>
      <c r="AA2138" s="240"/>
      <c r="AB2138" s="240"/>
      <c r="AC2138" s="240"/>
      <c r="AD2138" s="240"/>
      <c r="AE2138" s="240"/>
      <c r="AF2138" s="240"/>
      <c r="AG2138" s="240"/>
      <c r="AH2138" s="240"/>
      <c r="AI2138" s="240"/>
      <c r="AJ2138" s="240"/>
      <c r="AK2138" s="240"/>
      <c r="AL2138" s="240"/>
      <c r="AM2138" s="240"/>
      <c r="AN2138" s="240"/>
      <c r="AO2138" s="240"/>
      <c r="AP2138" s="240"/>
      <c r="AQ2138" s="240"/>
      <c r="AR2138" s="240"/>
      <c r="AS2138" s="240"/>
      <c r="AT2138" s="240"/>
      <c r="AU2138" s="240"/>
      <c r="AV2138" s="240"/>
      <c r="AW2138" s="240"/>
      <c r="AX2138" s="240"/>
      <c r="AY2138" s="240"/>
      <c r="AZ2138" s="240"/>
      <c r="BA2138" s="240"/>
      <c r="BB2138" s="240"/>
      <c r="BC2138" s="240"/>
      <c r="BD2138" s="240"/>
      <c r="BE2138" s="240"/>
      <c r="BF2138" s="240"/>
      <c r="BG2138" s="240"/>
      <c r="BH2138" s="240"/>
      <c r="BI2138" s="240"/>
      <c r="BJ2138" s="240"/>
      <c r="BK2138" s="240"/>
      <c r="BL2138" s="240"/>
      <c r="BM2138" s="240"/>
      <c r="BN2138" s="240"/>
      <c r="BO2138" s="240"/>
      <c r="BP2138" s="240"/>
      <c r="BQ2138" s="240"/>
      <c r="BR2138" s="240"/>
      <c r="BS2138" s="240"/>
      <c r="BT2138" s="240"/>
      <c r="BU2138" s="240"/>
      <c r="BV2138" s="240"/>
      <c r="BW2138" s="240"/>
      <c r="BX2138" s="240"/>
      <c r="BY2138" s="240"/>
      <c r="BZ2138" s="240"/>
      <c r="CA2138" s="240"/>
      <c r="CB2138" s="240"/>
      <c r="CC2138" s="240"/>
      <c r="CD2138" s="240"/>
      <c r="CE2138" s="240"/>
      <c r="CF2138" s="240"/>
      <c r="CG2138" s="240"/>
      <c r="CH2138" s="240"/>
      <c r="CI2138" s="240"/>
      <c r="CJ2138" s="240"/>
      <c r="CK2138" s="240"/>
      <c r="CL2138" s="240"/>
      <c r="CN2138" s="60"/>
      <c r="CO2138" s="76"/>
      <c r="CP2138" s="76"/>
      <c r="CQ2138" s="76"/>
      <c r="CR2138" s="76"/>
      <c r="CS2138" s="76"/>
      <c r="CT2138" s="76"/>
      <c r="CU2138" s="76"/>
      <c r="CV2138" s="76"/>
      <c r="CW2138" s="76"/>
      <c r="CX2138" s="76"/>
      <c r="CY2138" s="76"/>
      <c r="CZ2138" s="76"/>
      <c r="DA2138" s="76"/>
      <c r="DB2138" s="76"/>
      <c r="DC2138" s="76"/>
      <c r="DD2138" s="76"/>
      <c r="DE2138" s="76"/>
      <c r="DF2138" s="76"/>
      <c r="DG2138" s="76"/>
      <c r="DH2138" s="76"/>
      <c r="DI2138" s="76"/>
      <c r="DJ2138" s="76"/>
      <c r="DK2138" s="76"/>
      <c r="DL2138" s="76"/>
    </row>
    <row r="2139" spans="1:116" x14ac:dyDescent="0.4">
      <c r="B2139" t="s">
        <v>332</v>
      </c>
      <c r="D2139" t="s">
        <v>510</v>
      </c>
      <c r="E2139" s="8" t="str">
        <f>ROW()&amp;" "&amp;D2139</f>
        <v>2139 VOV-TV-V</v>
      </c>
      <c r="G2139" s="191" t="str">
        <f>IFERROR(SUBSTITUTE(TRIM(MID(G2134, SEARCH("-", G2134) + 1, LEN(G2134))),":",""),"no unit")</f>
        <v>implant</v>
      </c>
      <c r="H2139" s="27"/>
      <c r="I2139" s="78"/>
      <c r="J2139" s="78"/>
      <c r="K2139" s="33"/>
      <c r="L2139" s="33"/>
      <c r="M2139" s="33"/>
      <c r="N2139" s="33"/>
      <c r="O2139" s="33"/>
      <c r="P2139" s="33"/>
      <c r="R2139" s="33"/>
      <c r="S2139" s="80"/>
      <c r="T2139" s="80"/>
      <c r="U2139" s="80"/>
      <c r="V2139" s="80"/>
      <c r="W2139" s="80"/>
      <c r="X2139" s="80"/>
      <c r="Y2139" s="80"/>
      <c r="Z2139" s="80"/>
      <c r="AA2139" s="80"/>
      <c r="AB2139" s="80"/>
      <c r="AC2139" s="80"/>
      <c r="AD2139" s="80"/>
      <c r="AE2139" s="80"/>
      <c r="AF2139" s="80"/>
      <c r="AG2139" s="80"/>
      <c r="AH2139" s="80"/>
      <c r="AI2139" s="80"/>
      <c r="AJ2139" s="80"/>
      <c r="AK2139" s="80"/>
      <c r="AL2139" s="80"/>
      <c r="AM2139" s="80"/>
      <c r="AN2139" s="80"/>
      <c r="AO2139" s="80"/>
      <c r="AP2139" s="80"/>
      <c r="AQ2139" s="80"/>
      <c r="AR2139" s="80"/>
      <c r="AS2139" s="80"/>
      <c r="AT2139" s="80"/>
      <c r="AU2139" s="80"/>
      <c r="AV2139" s="80"/>
      <c r="AW2139" s="80"/>
      <c r="AX2139" s="80"/>
      <c r="AY2139" s="80"/>
      <c r="AZ2139" s="80"/>
      <c r="BA2139" s="80"/>
      <c r="BB2139" s="80"/>
      <c r="BC2139" s="80"/>
      <c r="BD2139" s="80"/>
      <c r="BE2139" s="80"/>
      <c r="BF2139" s="80"/>
      <c r="BG2139" s="80"/>
      <c r="BH2139" s="80"/>
      <c r="BI2139" s="80"/>
      <c r="BJ2139" s="80"/>
      <c r="BK2139" s="80"/>
      <c r="BL2139" s="80"/>
      <c r="BM2139" s="80"/>
      <c r="BN2139" s="80"/>
      <c r="BO2139" s="80"/>
      <c r="BP2139" s="80"/>
      <c r="BQ2139" s="80"/>
      <c r="BR2139" s="80"/>
      <c r="BS2139" s="80"/>
      <c r="BT2139" s="80"/>
      <c r="BU2139" s="80"/>
      <c r="BV2139" s="80"/>
      <c r="BW2139" s="80"/>
      <c r="BX2139" s="80"/>
      <c r="BY2139" s="80"/>
      <c r="BZ2139" s="80"/>
      <c r="CA2139" s="80"/>
      <c r="CB2139" s="80"/>
      <c r="CC2139" s="80"/>
      <c r="CD2139" s="80"/>
      <c r="CE2139" s="80"/>
      <c r="CF2139" s="80"/>
      <c r="CG2139" s="80"/>
      <c r="CH2139" s="80"/>
      <c r="CI2139" s="80"/>
      <c r="CJ2139" s="80"/>
      <c r="CK2139" s="80"/>
      <c r="CL2139" s="80"/>
      <c r="CN2139" s="78"/>
      <c r="CO2139" s="77"/>
      <c r="CP2139" s="77"/>
      <c r="CQ2139" s="77"/>
      <c r="CR2139" s="77"/>
      <c r="CS2139" s="77"/>
      <c r="CT2139" s="77"/>
      <c r="CU2139" s="77"/>
      <c r="CV2139" s="77"/>
      <c r="CW2139" s="77"/>
      <c r="CX2139" s="77"/>
      <c r="CY2139" s="77"/>
      <c r="CZ2139" s="77"/>
      <c r="DA2139" s="77"/>
      <c r="DB2139" s="77"/>
      <c r="DC2139" s="77"/>
      <c r="DD2139" s="77"/>
      <c r="DE2139" s="77"/>
      <c r="DF2139" s="77"/>
      <c r="DG2139" s="77"/>
      <c r="DH2139" s="77"/>
      <c r="DI2139" s="77"/>
      <c r="DJ2139" s="77"/>
      <c r="DK2139" s="77"/>
      <c r="DL2139" s="77"/>
    </row>
    <row r="2140" spans="1:116" x14ac:dyDescent="0.4">
      <c r="B2140" t="s">
        <v>332</v>
      </c>
      <c r="D2140" t="s">
        <v>510</v>
      </c>
      <c r="E2140" s="8" t="str">
        <f t="shared" ref="E2140:E2145" si="3601">ROW()&amp;" "&amp;D2140</f>
        <v>2140 VOV-TV-V</v>
      </c>
      <c r="G2140" s="136" t="s">
        <v>461</v>
      </c>
      <c r="H2140" s="27"/>
      <c r="I2140" s="78"/>
      <c r="J2140" s="78"/>
      <c r="K2140" s="33"/>
      <c r="L2140" s="33"/>
      <c r="M2140" s="33"/>
      <c r="N2140" s="33"/>
      <c r="O2140" s="33"/>
      <c r="P2140" s="33"/>
      <c r="R2140" s="33"/>
      <c r="S2140" s="80" t="str">
        <f>S2128</f>
        <v>S$16</v>
      </c>
      <c r="T2140" s="80" t="str">
        <f t="shared" ref="T2140:CE2140" si="3602">T2128</f>
        <v>T$16</v>
      </c>
      <c r="U2140" s="80" t="str">
        <f t="shared" si="3602"/>
        <v>U$16</v>
      </c>
      <c r="V2140" s="80" t="str">
        <f t="shared" si="3602"/>
        <v>V$16</v>
      </c>
      <c r="W2140" s="80" t="str">
        <f t="shared" si="3602"/>
        <v>W$16</v>
      </c>
      <c r="X2140" s="80" t="str">
        <f t="shared" si="3602"/>
        <v>X$16</v>
      </c>
      <c r="Y2140" s="80" t="str">
        <f t="shared" si="3602"/>
        <v>Y$16</v>
      </c>
      <c r="Z2140" s="80" t="str">
        <f t="shared" si="3602"/>
        <v>Z$16</v>
      </c>
      <c r="AA2140" s="80" t="str">
        <f t="shared" si="3602"/>
        <v>AA$16</v>
      </c>
      <c r="AB2140" s="80" t="str">
        <f t="shared" si="3602"/>
        <v>AB$16</v>
      </c>
      <c r="AC2140" s="80" t="str">
        <f t="shared" si="3602"/>
        <v>AC$16</v>
      </c>
      <c r="AD2140" s="80" t="str">
        <f t="shared" si="3602"/>
        <v>AD$16</v>
      </c>
      <c r="AE2140" s="80" t="str">
        <f t="shared" si="3602"/>
        <v>AE$16</v>
      </c>
      <c r="AF2140" s="80" t="str">
        <f t="shared" si="3602"/>
        <v>AF$16</v>
      </c>
      <c r="AG2140" s="80" t="str">
        <f t="shared" si="3602"/>
        <v>AG$16</v>
      </c>
      <c r="AH2140" s="80" t="str">
        <f t="shared" si="3602"/>
        <v>AH$16</v>
      </c>
      <c r="AI2140" s="80" t="str">
        <f t="shared" si="3602"/>
        <v>AI$16</v>
      </c>
      <c r="AJ2140" s="80" t="str">
        <f t="shared" si="3602"/>
        <v>AJ$16</v>
      </c>
      <c r="AK2140" s="80" t="str">
        <f t="shared" si="3602"/>
        <v>AK$16</v>
      </c>
      <c r="AL2140" s="80" t="str">
        <f t="shared" si="3602"/>
        <v>AL$16</v>
      </c>
      <c r="AM2140" s="80" t="str">
        <f t="shared" si="3602"/>
        <v>AM$16</v>
      </c>
      <c r="AN2140" s="80" t="str">
        <f t="shared" si="3602"/>
        <v>AN$16</v>
      </c>
      <c r="AO2140" s="80" t="str">
        <f t="shared" si="3602"/>
        <v>AO$16</v>
      </c>
      <c r="AP2140" s="80" t="str">
        <f t="shared" si="3602"/>
        <v>AP$16</v>
      </c>
      <c r="AQ2140" s="80" t="str">
        <f t="shared" si="3602"/>
        <v>AQ$16</v>
      </c>
      <c r="AR2140" s="80" t="str">
        <f t="shared" si="3602"/>
        <v>AR$16</v>
      </c>
      <c r="AS2140" s="80" t="str">
        <f t="shared" si="3602"/>
        <v>AS$16</v>
      </c>
      <c r="AT2140" s="80" t="str">
        <f t="shared" si="3602"/>
        <v>AT$16</v>
      </c>
      <c r="AU2140" s="80" t="str">
        <f t="shared" si="3602"/>
        <v>AU$16</v>
      </c>
      <c r="AV2140" s="80" t="str">
        <f t="shared" si="3602"/>
        <v>AV$16</v>
      </c>
      <c r="AW2140" s="80" t="str">
        <f t="shared" si="3602"/>
        <v>AW$16</v>
      </c>
      <c r="AX2140" s="80" t="str">
        <f t="shared" si="3602"/>
        <v>AX$16</v>
      </c>
      <c r="AY2140" s="80" t="str">
        <f t="shared" si="3602"/>
        <v>AY$16</v>
      </c>
      <c r="AZ2140" s="80" t="str">
        <f t="shared" si="3602"/>
        <v>AZ$16</v>
      </c>
      <c r="BA2140" s="80" t="str">
        <f t="shared" si="3602"/>
        <v>BA$16</v>
      </c>
      <c r="BB2140" s="80" t="str">
        <f t="shared" si="3602"/>
        <v>BB$16</v>
      </c>
      <c r="BC2140" s="80" t="str">
        <f t="shared" si="3602"/>
        <v>BC$16</v>
      </c>
      <c r="BD2140" s="80" t="str">
        <f t="shared" si="3602"/>
        <v>BD$16</v>
      </c>
      <c r="BE2140" s="80" t="str">
        <f t="shared" si="3602"/>
        <v>BE$16</v>
      </c>
      <c r="BF2140" s="80" t="str">
        <f t="shared" si="3602"/>
        <v>BF$16</v>
      </c>
      <c r="BG2140" s="80" t="str">
        <f t="shared" si="3602"/>
        <v>BG$16</v>
      </c>
      <c r="BH2140" s="80" t="str">
        <f t="shared" si="3602"/>
        <v>BH$16</v>
      </c>
      <c r="BI2140" s="80" t="str">
        <f t="shared" si="3602"/>
        <v>BI$16</v>
      </c>
      <c r="BJ2140" s="80" t="str">
        <f t="shared" si="3602"/>
        <v>BJ$16</v>
      </c>
      <c r="BK2140" s="80" t="str">
        <f t="shared" si="3602"/>
        <v>BK$16</v>
      </c>
      <c r="BL2140" s="80" t="str">
        <f t="shared" si="3602"/>
        <v>BL$16</v>
      </c>
      <c r="BM2140" s="80" t="str">
        <f t="shared" si="3602"/>
        <v>BM$16</v>
      </c>
      <c r="BN2140" s="80" t="str">
        <f t="shared" si="3602"/>
        <v>BN$16</v>
      </c>
      <c r="BO2140" s="80" t="str">
        <f t="shared" si="3602"/>
        <v>BO$16</v>
      </c>
      <c r="BP2140" s="80" t="str">
        <f t="shared" si="3602"/>
        <v>BP$16</v>
      </c>
      <c r="BQ2140" s="80" t="str">
        <f t="shared" si="3602"/>
        <v>BQ$16</v>
      </c>
      <c r="BR2140" s="80" t="str">
        <f t="shared" si="3602"/>
        <v>BR$16</v>
      </c>
      <c r="BS2140" s="80" t="str">
        <f t="shared" si="3602"/>
        <v>BS$16</v>
      </c>
      <c r="BT2140" s="80" t="str">
        <f t="shared" si="3602"/>
        <v>BT$16</v>
      </c>
      <c r="BU2140" s="80" t="str">
        <f t="shared" si="3602"/>
        <v>BU$16</v>
      </c>
      <c r="BV2140" s="80" t="str">
        <f t="shared" si="3602"/>
        <v>BV$16</v>
      </c>
      <c r="BW2140" s="80" t="str">
        <f t="shared" si="3602"/>
        <v>BW$16</v>
      </c>
      <c r="BX2140" s="80" t="str">
        <f t="shared" si="3602"/>
        <v>BX$16</v>
      </c>
      <c r="BY2140" s="80" t="str">
        <f t="shared" si="3602"/>
        <v>BY$16</v>
      </c>
      <c r="BZ2140" s="80" t="str">
        <f t="shared" si="3602"/>
        <v>BZ$16</v>
      </c>
      <c r="CA2140" s="80" t="str">
        <f t="shared" si="3602"/>
        <v>CA$16</v>
      </c>
      <c r="CB2140" s="80" t="str">
        <f t="shared" si="3602"/>
        <v>CB$16</v>
      </c>
      <c r="CC2140" s="80" t="str">
        <f t="shared" si="3602"/>
        <v>CC$16</v>
      </c>
      <c r="CD2140" s="80" t="str">
        <f t="shared" si="3602"/>
        <v>CD$16</v>
      </c>
      <c r="CE2140" s="80" t="str">
        <f t="shared" si="3602"/>
        <v>CE$16</v>
      </c>
      <c r="CF2140" s="80" t="str">
        <f t="shared" ref="CF2140:CL2140" si="3603">CF2128</f>
        <v>CF$16</v>
      </c>
      <c r="CG2140" s="80" t="str">
        <f t="shared" si="3603"/>
        <v>CG$16</v>
      </c>
      <c r="CH2140" s="80" t="str">
        <f t="shared" si="3603"/>
        <v>CH$16</v>
      </c>
      <c r="CI2140" s="80" t="str">
        <f t="shared" si="3603"/>
        <v>CI$16</v>
      </c>
      <c r="CJ2140" s="80" t="str">
        <f t="shared" si="3603"/>
        <v>CJ$16</v>
      </c>
      <c r="CK2140" s="80" t="str">
        <f t="shared" si="3603"/>
        <v>CK$16</v>
      </c>
      <c r="CL2140" s="80" t="str">
        <f t="shared" si="3603"/>
        <v>CL$16</v>
      </c>
      <c r="CN2140" s="78"/>
      <c r="CO2140" s="80" t="str">
        <f t="shared" ref="CO2140:DL2140" si="3604">CO2128</f>
        <v>CO$16</v>
      </c>
      <c r="CP2140" s="80" t="str">
        <f t="shared" si="3604"/>
        <v>CP$16</v>
      </c>
      <c r="CQ2140" s="80" t="str">
        <f t="shared" si="3604"/>
        <v>CQ$16</v>
      </c>
      <c r="CR2140" s="80" t="str">
        <f t="shared" si="3604"/>
        <v>CR$16</v>
      </c>
      <c r="CS2140" s="80" t="str">
        <f t="shared" si="3604"/>
        <v>CS$16</v>
      </c>
      <c r="CT2140" s="80" t="str">
        <f t="shared" si="3604"/>
        <v>CT$16</v>
      </c>
      <c r="CU2140" s="80" t="str">
        <f t="shared" si="3604"/>
        <v>CU$16</v>
      </c>
      <c r="CV2140" s="80" t="str">
        <f t="shared" si="3604"/>
        <v>CV$16</v>
      </c>
      <c r="CW2140" s="80" t="str">
        <f t="shared" si="3604"/>
        <v>CW$16</v>
      </c>
      <c r="CX2140" s="80" t="str">
        <f t="shared" si="3604"/>
        <v>CX$16</v>
      </c>
      <c r="CY2140" s="80" t="str">
        <f t="shared" si="3604"/>
        <v>CY$16</v>
      </c>
      <c r="CZ2140" s="80" t="str">
        <f t="shared" si="3604"/>
        <v>CZ$16</v>
      </c>
      <c r="DA2140" s="80" t="str">
        <f t="shared" si="3604"/>
        <v>DA$16</v>
      </c>
      <c r="DB2140" s="80" t="str">
        <f t="shared" si="3604"/>
        <v>DB$16</v>
      </c>
      <c r="DC2140" s="80" t="str">
        <f t="shared" si="3604"/>
        <v>DC$16</v>
      </c>
      <c r="DD2140" s="80" t="str">
        <f t="shared" si="3604"/>
        <v>DD$16</v>
      </c>
      <c r="DE2140" s="80" t="str">
        <f t="shared" si="3604"/>
        <v>DE$16</v>
      </c>
      <c r="DF2140" s="80" t="str">
        <f t="shared" si="3604"/>
        <v>DF$16</v>
      </c>
      <c r="DG2140" s="80" t="str">
        <f t="shared" si="3604"/>
        <v>DG$16</v>
      </c>
      <c r="DH2140" s="80" t="str">
        <f t="shared" si="3604"/>
        <v>DH$16</v>
      </c>
      <c r="DI2140" s="80" t="str">
        <f t="shared" si="3604"/>
        <v>DI$16</v>
      </c>
      <c r="DJ2140" s="80" t="str">
        <f t="shared" si="3604"/>
        <v>DJ$16</v>
      </c>
      <c r="DK2140" s="80" t="str">
        <f t="shared" si="3604"/>
        <v>DK$16</v>
      </c>
      <c r="DL2140" s="80" t="str">
        <f t="shared" si="3604"/>
        <v>DL$16</v>
      </c>
    </row>
    <row r="2141" spans="1:116" x14ac:dyDescent="0.4">
      <c r="B2141" t="s">
        <v>332</v>
      </c>
      <c r="D2141" t="s">
        <v>510</v>
      </c>
      <c r="E2141" s="8" t="str">
        <f t="shared" si="3601"/>
        <v>2141 VOV-TV-V</v>
      </c>
      <c r="G2141" s="191" t="s">
        <v>462</v>
      </c>
      <c r="K2141" s="53"/>
      <c r="L2141" s="53"/>
      <c r="M2141" s="53"/>
      <c r="N2141" s="53"/>
      <c r="O2141" s="53"/>
      <c r="P2141" s="53"/>
      <c r="R2141" s="24"/>
      <c r="S2141" s="212" t="str">
        <f>ADDRESS(ROW(S2137),COLUMN(S2137),2)</f>
        <v>S$2137</v>
      </c>
      <c r="T2141" s="212" t="str">
        <f t="shared" ref="T2141:CE2141" si="3605">ADDRESS(ROW(T2137),COLUMN(T2137),2)</f>
        <v>T$2137</v>
      </c>
      <c r="U2141" s="212" t="str">
        <f t="shared" si="3605"/>
        <v>U$2137</v>
      </c>
      <c r="V2141" s="212" t="str">
        <f t="shared" si="3605"/>
        <v>V$2137</v>
      </c>
      <c r="W2141" s="212" t="str">
        <f t="shared" si="3605"/>
        <v>W$2137</v>
      </c>
      <c r="X2141" s="212" t="str">
        <f t="shared" si="3605"/>
        <v>X$2137</v>
      </c>
      <c r="Y2141" s="212" t="str">
        <f t="shared" si="3605"/>
        <v>Y$2137</v>
      </c>
      <c r="Z2141" s="212" t="str">
        <f t="shared" si="3605"/>
        <v>Z$2137</v>
      </c>
      <c r="AA2141" s="212" t="str">
        <f t="shared" si="3605"/>
        <v>AA$2137</v>
      </c>
      <c r="AB2141" s="212" t="str">
        <f t="shared" si="3605"/>
        <v>AB$2137</v>
      </c>
      <c r="AC2141" s="212" t="str">
        <f t="shared" si="3605"/>
        <v>AC$2137</v>
      </c>
      <c r="AD2141" s="212" t="str">
        <f t="shared" si="3605"/>
        <v>AD$2137</v>
      </c>
      <c r="AE2141" s="212" t="str">
        <f t="shared" si="3605"/>
        <v>AE$2137</v>
      </c>
      <c r="AF2141" s="212" t="str">
        <f t="shared" si="3605"/>
        <v>AF$2137</v>
      </c>
      <c r="AG2141" s="212" t="str">
        <f t="shared" si="3605"/>
        <v>AG$2137</v>
      </c>
      <c r="AH2141" s="212" t="str">
        <f t="shared" si="3605"/>
        <v>AH$2137</v>
      </c>
      <c r="AI2141" s="212" t="str">
        <f t="shared" si="3605"/>
        <v>AI$2137</v>
      </c>
      <c r="AJ2141" s="212" t="str">
        <f t="shared" si="3605"/>
        <v>AJ$2137</v>
      </c>
      <c r="AK2141" s="212" t="str">
        <f t="shared" si="3605"/>
        <v>AK$2137</v>
      </c>
      <c r="AL2141" s="212" t="str">
        <f t="shared" si="3605"/>
        <v>AL$2137</v>
      </c>
      <c r="AM2141" s="212" t="str">
        <f t="shared" si="3605"/>
        <v>AM$2137</v>
      </c>
      <c r="AN2141" s="212" t="str">
        <f t="shared" si="3605"/>
        <v>AN$2137</v>
      </c>
      <c r="AO2141" s="212" t="str">
        <f t="shared" si="3605"/>
        <v>AO$2137</v>
      </c>
      <c r="AP2141" s="212" t="str">
        <f t="shared" si="3605"/>
        <v>AP$2137</v>
      </c>
      <c r="AQ2141" s="212" t="str">
        <f t="shared" si="3605"/>
        <v>AQ$2137</v>
      </c>
      <c r="AR2141" s="212" t="str">
        <f t="shared" si="3605"/>
        <v>AR$2137</v>
      </c>
      <c r="AS2141" s="212" t="str">
        <f t="shared" si="3605"/>
        <v>AS$2137</v>
      </c>
      <c r="AT2141" s="212" t="str">
        <f t="shared" si="3605"/>
        <v>AT$2137</v>
      </c>
      <c r="AU2141" s="212" t="str">
        <f t="shared" si="3605"/>
        <v>AU$2137</v>
      </c>
      <c r="AV2141" s="212" t="str">
        <f t="shared" si="3605"/>
        <v>AV$2137</v>
      </c>
      <c r="AW2141" s="212" t="str">
        <f t="shared" si="3605"/>
        <v>AW$2137</v>
      </c>
      <c r="AX2141" s="212" t="str">
        <f t="shared" si="3605"/>
        <v>AX$2137</v>
      </c>
      <c r="AY2141" s="212" t="str">
        <f t="shared" si="3605"/>
        <v>AY$2137</v>
      </c>
      <c r="AZ2141" s="212" t="str">
        <f t="shared" si="3605"/>
        <v>AZ$2137</v>
      </c>
      <c r="BA2141" s="212" t="str">
        <f t="shared" si="3605"/>
        <v>BA$2137</v>
      </c>
      <c r="BB2141" s="212" t="str">
        <f t="shared" si="3605"/>
        <v>BB$2137</v>
      </c>
      <c r="BC2141" s="212" t="str">
        <f t="shared" si="3605"/>
        <v>BC$2137</v>
      </c>
      <c r="BD2141" s="212" t="str">
        <f t="shared" si="3605"/>
        <v>BD$2137</v>
      </c>
      <c r="BE2141" s="212" t="str">
        <f t="shared" si="3605"/>
        <v>BE$2137</v>
      </c>
      <c r="BF2141" s="212" t="str">
        <f t="shared" si="3605"/>
        <v>BF$2137</v>
      </c>
      <c r="BG2141" s="212" t="str">
        <f t="shared" si="3605"/>
        <v>BG$2137</v>
      </c>
      <c r="BH2141" s="212" t="str">
        <f t="shared" si="3605"/>
        <v>BH$2137</v>
      </c>
      <c r="BI2141" s="212" t="str">
        <f t="shared" si="3605"/>
        <v>BI$2137</v>
      </c>
      <c r="BJ2141" s="212" t="str">
        <f t="shared" si="3605"/>
        <v>BJ$2137</v>
      </c>
      <c r="BK2141" s="212" t="str">
        <f t="shared" si="3605"/>
        <v>BK$2137</v>
      </c>
      <c r="BL2141" s="212" t="str">
        <f t="shared" si="3605"/>
        <v>BL$2137</v>
      </c>
      <c r="BM2141" s="212" t="str">
        <f t="shared" si="3605"/>
        <v>BM$2137</v>
      </c>
      <c r="BN2141" s="212" t="str">
        <f t="shared" si="3605"/>
        <v>BN$2137</v>
      </c>
      <c r="BO2141" s="212" t="str">
        <f t="shared" si="3605"/>
        <v>BO$2137</v>
      </c>
      <c r="BP2141" s="212" t="str">
        <f t="shared" si="3605"/>
        <v>BP$2137</v>
      </c>
      <c r="BQ2141" s="212" t="str">
        <f t="shared" si="3605"/>
        <v>BQ$2137</v>
      </c>
      <c r="BR2141" s="212" t="str">
        <f t="shared" si="3605"/>
        <v>BR$2137</v>
      </c>
      <c r="BS2141" s="212" t="str">
        <f t="shared" si="3605"/>
        <v>BS$2137</v>
      </c>
      <c r="BT2141" s="212" t="str">
        <f t="shared" si="3605"/>
        <v>BT$2137</v>
      </c>
      <c r="BU2141" s="212" t="str">
        <f t="shared" si="3605"/>
        <v>BU$2137</v>
      </c>
      <c r="BV2141" s="212" t="str">
        <f t="shared" si="3605"/>
        <v>BV$2137</v>
      </c>
      <c r="BW2141" s="212" t="str">
        <f t="shared" si="3605"/>
        <v>BW$2137</v>
      </c>
      <c r="BX2141" s="212" t="str">
        <f t="shared" si="3605"/>
        <v>BX$2137</v>
      </c>
      <c r="BY2141" s="212" t="str">
        <f t="shared" si="3605"/>
        <v>BY$2137</v>
      </c>
      <c r="BZ2141" s="212" t="str">
        <f t="shared" si="3605"/>
        <v>BZ$2137</v>
      </c>
      <c r="CA2141" s="212" t="str">
        <f t="shared" si="3605"/>
        <v>CA$2137</v>
      </c>
      <c r="CB2141" s="212" t="str">
        <f t="shared" si="3605"/>
        <v>CB$2137</v>
      </c>
      <c r="CC2141" s="212" t="str">
        <f t="shared" si="3605"/>
        <v>CC$2137</v>
      </c>
      <c r="CD2141" s="212" t="str">
        <f t="shared" si="3605"/>
        <v>CD$2137</v>
      </c>
      <c r="CE2141" s="212" t="str">
        <f t="shared" si="3605"/>
        <v>CE$2137</v>
      </c>
      <c r="CF2141" s="212" t="str">
        <f t="shared" ref="CF2141:CL2141" si="3606">ADDRESS(ROW(CF2137),COLUMN(CF2137),2)</f>
        <v>CF$2137</v>
      </c>
      <c r="CG2141" s="212" t="str">
        <f t="shared" si="3606"/>
        <v>CG$2137</v>
      </c>
      <c r="CH2141" s="212" t="str">
        <f t="shared" si="3606"/>
        <v>CH$2137</v>
      </c>
      <c r="CI2141" s="212" t="str">
        <f t="shared" si="3606"/>
        <v>CI$2137</v>
      </c>
      <c r="CJ2141" s="212" t="str">
        <f t="shared" si="3606"/>
        <v>CJ$2137</v>
      </c>
      <c r="CK2141" s="212" t="str">
        <f t="shared" si="3606"/>
        <v>CK$2137</v>
      </c>
      <c r="CL2141" s="212" t="str">
        <f t="shared" si="3606"/>
        <v>CL$2137</v>
      </c>
      <c r="CO2141" s="212" t="str">
        <f t="shared" ref="CO2141:DL2141" si="3607">ADDRESS(ROW(CO2137),COLUMN(CO2137),2)</f>
        <v>CO$2137</v>
      </c>
      <c r="CP2141" s="212" t="str">
        <f t="shared" si="3607"/>
        <v>CP$2137</v>
      </c>
      <c r="CQ2141" s="212" t="str">
        <f t="shared" si="3607"/>
        <v>CQ$2137</v>
      </c>
      <c r="CR2141" s="212" t="str">
        <f t="shared" si="3607"/>
        <v>CR$2137</v>
      </c>
      <c r="CS2141" s="212" t="str">
        <f t="shared" si="3607"/>
        <v>CS$2137</v>
      </c>
      <c r="CT2141" s="212" t="str">
        <f t="shared" si="3607"/>
        <v>CT$2137</v>
      </c>
      <c r="CU2141" s="212" t="str">
        <f t="shared" si="3607"/>
        <v>CU$2137</v>
      </c>
      <c r="CV2141" s="212" t="str">
        <f t="shared" si="3607"/>
        <v>CV$2137</v>
      </c>
      <c r="CW2141" s="212" t="str">
        <f t="shared" si="3607"/>
        <v>CW$2137</v>
      </c>
      <c r="CX2141" s="212" t="str">
        <f t="shared" si="3607"/>
        <v>CX$2137</v>
      </c>
      <c r="CY2141" s="212" t="str">
        <f t="shared" si="3607"/>
        <v>CY$2137</v>
      </c>
      <c r="CZ2141" s="212" t="str">
        <f t="shared" si="3607"/>
        <v>CZ$2137</v>
      </c>
      <c r="DA2141" s="212" t="str">
        <f t="shared" si="3607"/>
        <v>DA$2137</v>
      </c>
      <c r="DB2141" s="212" t="str">
        <f t="shared" si="3607"/>
        <v>DB$2137</v>
      </c>
      <c r="DC2141" s="212" t="str">
        <f t="shared" si="3607"/>
        <v>DC$2137</v>
      </c>
      <c r="DD2141" s="212" t="str">
        <f t="shared" si="3607"/>
        <v>DD$2137</v>
      </c>
      <c r="DE2141" s="212" t="str">
        <f t="shared" si="3607"/>
        <v>DE$2137</v>
      </c>
      <c r="DF2141" s="212" t="str">
        <f t="shared" si="3607"/>
        <v>DF$2137</v>
      </c>
      <c r="DG2141" s="212" t="str">
        <f t="shared" si="3607"/>
        <v>DG$2137</v>
      </c>
      <c r="DH2141" s="212" t="str">
        <f t="shared" si="3607"/>
        <v>DH$2137</v>
      </c>
      <c r="DI2141" s="212" t="str">
        <f t="shared" si="3607"/>
        <v>DI$2137</v>
      </c>
      <c r="DJ2141" s="212" t="str">
        <f t="shared" si="3607"/>
        <v>DJ$2137</v>
      </c>
      <c r="DK2141" s="212" t="str">
        <f t="shared" si="3607"/>
        <v>DK$2137</v>
      </c>
      <c r="DL2141" s="212" t="str">
        <f t="shared" si="3607"/>
        <v>DL$2137</v>
      </c>
    </row>
    <row r="2142" spans="1:116" x14ac:dyDescent="0.4">
      <c r="B2142" t="s">
        <v>332</v>
      </c>
      <c r="D2142" t="s">
        <v>510</v>
      </c>
      <c r="E2142" s="8" t="str">
        <f t="shared" si="3601"/>
        <v>2142 VOV-TV-V</v>
      </c>
      <c r="G2142" s="191" t="str">
        <f>G2134</f>
        <v>Volume of a volume modifier - implant</v>
      </c>
      <c r="H2142" s="12"/>
      <c r="I2142" s="60"/>
      <c r="J2142" s="60"/>
      <c r="K2142" s="15"/>
      <c r="L2142" s="15"/>
      <c r="M2142" s="15"/>
      <c r="N2142" s="15"/>
      <c r="O2142" s="15"/>
      <c r="P2142" s="15"/>
      <c r="R2142" s="15"/>
      <c r="S2142" s="80"/>
      <c r="T2142" s="80"/>
      <c r="U2142" s="80"/>
      <c r="V2142" s="80"/>
      <c r="W2142" s="80"/>
      <c r="X2142" s="80"/>
      <c r="Y2142" s="80"/>
      <c r="Z2142" s="80"/>
      <c r="AA2142" s="80"/>
      <c r="AB2142" s="80"/>
      <c r="AC2142" s="80"/>
      <c r="AD2142" s="80"/>
      <c r="AE2142" s="80"/>
      <c r="AF2142" s="80"/>
      <c r="AG2142" s="80"/>
      <c r="AH2142" s="80"/>
      <c r="AI2142" s="80"/>
      <c r="AJ2142" s="80"/>
      <c r="AK2142" s="80"/>
      <c r="AL2142" s="80"/>
      <c r="AM2142" s="80"/>
      <c r="AN2142" s="80"/>
      <c r="AO2142" s="80"/>
      <c r="AP2142" s="80"/>
      <c r="AQ2142" s="80"/>
      <c r="AR2142" s="80"/>
      <c r="AS2142" s="80"/>
      <c r="AT2142" s="80"/>
      <c r="AU2142" s="80"/>
      <c r="AV2142" s="80"/>
      <c r="AW2142" s="80"/>
      <c r="AX2142" s="80"/>
      <c r="AY2142" s="80"/>
      <c r="AZ2142" s="80"/>
      <c r="BA2142" s="80"/>
      <c r="BB2142" s="80"/>
      <c r="BC2142" s="80"/>
      <c r="BD2142" s="80"/>
      <c r="BE2142" s="80"/>
      <c r="BF2142" s="80"/>
      <c r="BG2142" s="80"/>
      <c r="BH2142" s="80"/>
      <c r="BI2142" s="80"/>
      <c r="BJ2142" s="80"/>
      <c r="BK2142" s="80"/>
      <c r="BL2142" s="80"/>
      <c r="BM2142" s="80"/>
      <c r="BN2142" s="80"/>
      <c r="BO2142" s="80"/>
      <c r="BP2142" s="80"/>
      <c r="BQ2142" s="80"/>
      <c r="BR2142" s="80"/>
      <c r="BS2142" s="80"/>
      <c r="BT2142" s="80"/>
      <c r="BU2142" s="80"/>
      <c r="BV2142" s="80"/>
      <c r="BW2142" s="80"/>
      <c r="BX2142" s="80"/>
      <c r="BY2142" s="80"/>
      <c r="BZ2142" s="80"/>
      <c r="CA2142" s="80"/>
      <c r="CB2142" s="80"/>
      <c r="CC2142" s="80"/>
      <c r="CD2142" s="80"/>
      <c r="CE2142" s="80"/>
      <c r="CF2142" s="80"/>
      <c r="CG2142" s="80"/>
      <c r="CH2142" s="80"/>
      <c r="CI2142" s="80"/>
      <c r="CJ2142" s="80"/>
      <c r="CK2142" s="80"/>
      <c r="CL2142" s="80"/>
      <c r="CN2142" s="60"/>
    </row>
    <row r="2143" spans="1:116" x14ac:dyDescent="0.4">
      <c r="B2143" t="s">
        <v>332</v>
      </c>
      <c r="D2143" t="s">
        <v>510</v>
      </c>
      <c r="E2143" s="8" t="str">
        <f t="shared" si="3601"/>
        <v>2143 VOV-TV-V</v>
      </c>
      <c r="G2143" s="136" t="str">
        <f>G2131</f>
        <v xml:space="preserve">secondary unit </v>
      </c>
      <c r="H2143" s="12"/>
      <c r="I2143" s="60"/>
      <c r="J2143" s="60"/>
      <c r="K2143" s="15"/>
      <c r="L2143" s="15"/>
      <c r="M2143" s="15"/>
      <c r="N2143" s="15"/>
      <c r="O2143" s="15"/>
      <c r="P2143" s="15"/>
      <c r="R2143" s="15"/>
      <c r="S2143" s="76"/>
      <c r="T2143" s="76"/>
      <c r="U2143" s="76"/>
      <c r="V2143" s="76"/>
      <c r="W2143" s="76"/>
      <c r="X2143" s="76"/>
      <c r="Y2143" s="76"/>
      <c r="Z2143" s="76"/>
      <c r="AA2143" s="76"/>
      <c r="AB2143" s="76"/>
      <c r="AC2143" s="76"/>
      <c r="AD2143" s="76"/>
      <c r="AE2143" s="76"/>
      <c r="AF2143" s="76"/>
      <c r="AG2143" s="76"/>
      <c r="AH2143" s="76"/>
      <c r="AI2143" s="76"/>
      <c r="AJ2143" s="76"/>
      <c r="AK2143" s="76"/>
      <c r="AL2143" s="76"/>
      <c r="AM2143" s="76"/>
      <c r="AN2143" s="76"/>
      <c r="AO2143" s="76"/>
      <c r="AP2143" s="76"/>
      <c r="AQ2143" s="76"/>
      <c r="AR2143" s="76"/>
      <c r="AS2143" s="76"/>
      <c r="AT2143" s="76"/>
      <c r="AU2143" s="76"/>
      <c r="AV2143" s="76"/>
      <c r="AW2143" s="76"/>
      <c r="AX2143" s="76"/>
      <c r="AY2143" s="76"/>
      <c r="AZ2143" s="76"/>
      <c r="BA2143" s="76"/>
      <c r="BB2143" s="76"/>
      <c r="BC2143" s="76"/>
      <c r="BD2143" s="76"/>
      <c r="BE2143" s="76"/>
      <c r="BF2143" s="76"/>
      <c r="BG2143" s="76"/>
      <c r="BH2143" s="76"/>
      <c r="BI2143" s="76"/>
      <c r="BJ2143" s="76"/>
      <c r="BK2143" s="76"/>
      <c r="BL2143" s="76"/>
      <c r="BM2143" s="76"/>
      <c r="BN2143" s="76"/>
      <c r="BO2143" s="76"/>
      <c r="BP2143" s="76"/>
      <c r="BQ2143" s="76"/>
      <c r="BR2143" s="76"/>
      <c r="BS2143" s="76"/>
      <c r="BT2143" s="76"/>
      <c r="BU2143" s="76"/>
      <c r="BV2143" s="76"/>
      <c r="BW2143" s="76"/>
      <c r="BX2143" s="76"/>
      <c r="BY2143" s="76"/>
      <c r="BZ2143" s="76"/>
      <c r="CA2143" s="76"/>
      <c r="CB2143" s="76"/>
      <c r="CC2143" s="76"/>
      <c r="CD2143" s="76"/>
      <c r="CE2143" s="76"/>
      <c r="CF2143" s="76"/>
      <c r="CG2143" s="76"/>
      <c r="CH2143" s="76"/>
      <c r="CI2143" s="76"/>
      <c r="CJ2143" s="76"/>
      <c r="CK2143" s="76"/>
      <c r="CL2143" s="76"/>
      <c r="CN2143" s="60"/>
      <c r="CO2143" s="76"/>
      <c r="CP2143" s="76"/>
      <c r="CQ2143" s="76"/>
      <c r="CR2143" s="76"/>
      <c r="CS2143" s="76"/>
      <c r="CT2143" s="76"/>
      <c r="CU2143" s="76"/>
      <c r="CV2143" s="76"/>
      <c r="CW2143" s="76"/>
      <c r="CX2143" s="76"/>
      <c r="CY2143" s="76"/>
      <c r="CZ2143" s="76"/>
      <c r="DA2143" s="76"/>
      <c r="DB2143" s="76"/>
      <c r="DC2143" s="76"/>
      <c r="DD2143" s="76"/>
      <c r="DE2143" s="76"/>
      <c r="DF2143" s="76"/>
      <c r="DG2143" s="76"/>
      <c r="DH2143" s="76"/>
      <c r="DI2143" s="76"/>
      <c r="DJ2143" s="76"/>
      <c r="DK2143" s="76"/>
      <c r="DL2143" s="76"/>
    </row>
    <row r="2144" spans="1:116" x14ac:dyDescent="0.4">
      <c r="B2144" t="s">
        <v>332</v>
      </c>
      <c r="D2144" t="s">
        <v>510</v>
      </c>
      <c r="E2144" s="8" t="str">
        <f t="shared" si="3601"/>
        <v>2144 VOV-TV-V</v>
      </c>
      <c r="G2144" s="136" t="str">
        <f>G2132</f>
        <v>Secondary revenue driver</v>
      </c>
      <c r="H2144" s="12"/>
      <c r="I2144" s="60"/>
      <c r="J2144" s="60"/>
      <c r="K2144" s="15"/>
      <c r="L2144" s="15"/>
      <c r="M2144" s="15"/>
      <c r="N2144" s="15"/>
      <c r="O2144" s="15"/>
      <c r="P2144" s="15"/>
      <c r="R2144" s="15"/>
      <c r="S2144" s="76"/>
      <c r="T2144" s="76"/>
      <c r="U2144" s="76"/>
      <c r="V2144" s="76"/>
      <c r="W2144" s="76"/>
      <c r="X2144" s="76"/>
      <c r="Y2144" s="76"/>
      <c r="Z2144" s="76"/>
      <c r="AA2144" s="76"/>
      <c r="AB2144" s="76"/>
      <c r="AC2144" s="76"/>
      <c r="AD2144" s="76"/>
      <c r="AE2144" s="76"/>
      <c r="AF2144" s="76"/>
      <c r="AG2144" s="76"/>
      <c r="AH2144" s="76"/>
      <c r="AI2144" s="76"/>
      <c r="AJ2144" s="76"/>
      <c r="AK2144" s="76"/>
      <c r="AL2144" s="76"/>
      <c r="AM2144" s="76"/>
      <c r="AN2144" s="76"/>
      <c r="AO2144" s="76"/>
      <c r="AP2144" s="76"/>
      <c r="AQ2144" s="76"/>
      <c r="AR2144" s="76"/>
      <c r="AS2144" s="76"/>
      <c r="AT2144" s="76"/>
      <c r="AU2144" s="76"/>
      <c r="AV2144" s="76"/>
      <c r="AW2144" s="76"/>
      <c r="AX2144" s="76"/>
      <c r="AY2144" s="76"/>
      <c r="AZ2144" s="76"/>
      <c r="BA2144" s="76"/>
      <c r="BB2144" s="76"/>
      <c r="BC2144" s="76"/>
      <c r="BD2144" s="76"/>
      <c r="BE2144" s="76"/>
      <c r="BF2144" s="76"/>
      <c r="BG2144" s="76"/>
      <c r="BH2144" s="76"/>
      <c r="BI2144" s="76"/>
      <c r="BJ2144" s="76"/>
      <c r="BK2144" s="76"/>
      <c r="BL2144" s="76"/>
      <c r="BM2144" s="76"/>
      <c r="BN2144" s="76"/>
      <c r="BO2144" s="76"/>
      <c r="BP2144" s="76"/>
      <c r="BQ2144" s="76"/>
      <c r="BR2144" s="76"/>
      <c r="BS2144" s="76"/>
      <c r="BT2144" s="76"/>
      <c r="BU2144" s="76"/>
      <c r="BV2144" s="76"/>
      <c r="BW2144" s="76"/>
      <c r="BX2144" s="76"/>
      <c r="BY2144" s="76"/>
      <c r="BZ2144" s="76"/>
      <c r="CA2144" s="76"/>
      <c r="CB2144" s="76"/>
      <c r="CC2144" s="76"/>
      <c r="CD2144" s="76"/>
      <c r="CE2144" s="76"/>
      <c r="CF2144" s="76"/>
      <c r="CG2144" s="76"/>
      <c r="CH2144" s="76"/>
      <c r="CI2144" s="76"/>
      <c r="CJ2144" s="76"/>
      <c r="CK2144" s="76"/>
      <c r="CL2144" s="76"/>
      <c r="CN2144" s="60"/>
      <c r="CO2144" s="76"/>
      <c r="CP2144" s="76"/>
      <c r="CQ2144" s="76"/>
      <c r="CR2144" s="76"/>
      <c r="CS2144" s="76"/>
      <c r="CT2144" s="76"/>
      <c r="CU2144" s="76"/>
      <c r="CV2144" s="76"/>
      <c r="CW2144" s="76"/>
      <c r="CX2144" s="76"/>
      <c r="CY2144" s="76"/>
      <c r="CZ2144" s="76"/>
      <c r="DA2144" s="76"/>
      <c r="DB2144" s="76"/>
      <c r="DC2144" s="76"/>
      <c r="DD2144" s="76"/>
      <c r="DE2144" s="76"/>
      <c r="DF2144" s="76"/>
      <c r="DG2144" s="76"/>
      <c r="DH2144" s="76"/>
      <c r="DI2144" s="76"/>
      <c r="DJ2144" s="76"/>
      <c r="DK2144" s="76"/>
      <c r="DL2144" s="76"/>
    </row>
    <row r="2145" spans="1:116" x14ac:dyDescent="0.4">
      <c r="B2145" t="s">
        <v>332</v>
      </c>
      <c r="D2145" t="s">
        <v>510</v>
      </c>
      <c r="E2145" s="8" t="str">
        <f t="shared" si="3601"/>
        <v>2145 VOV-TV-V</v>
      </c>
      <c r="G2145" s="136" t="str">
        <f>G2133</f>
        <v>Secondary volume driver</v>
      </c>
      <c r="H2145" s="12"/>
      <c r="I2145" s="60"/>
      <c r="J2145" s="60"/>
      <c r="K2145" s="15"/>
      <c r="L2145" s="15"/>
      <c r="M2145" s="15"/>
      <c r="N2145" s="15"/>
      <c r="O2145" s="15"/>
      <c r="P2145" s="15"/>
      <c r="R2145" s="15"/>
      <c r="S2145" s="179"/>
      <c r="T2145" s="179"/>
      <c r="U2145" s="179"/>
      <c r="V2145" s="179"/>
      <c r="W2145" s="179"/>
      <c r="X2145" s="179"/>
      <c r="Y2145" s="179"/>
      <c r="Z2145" s="179"/>
      <c r="AA2145" s="179"/>
      <c r="AB2145" s="179"/>
      <c r="AC2145" s="179"/>
      <c r="AD2145" s="179"/>
      <c r="AE2145" s="179"/>
      <c r="AF2145" s="179"/>
      <c r="AG2145" s="179"/>
      <c r="AH2145" s="179"/>
      <c r="AI2145" s="179"/>
      <c r="AJ2145" s="179"/>
      <c r="AK2145" s="179"/>
      <c r="AL2145" s="179"/>
      <c r="AM2145" s="179"/>
      <c r="AN2145" s="179"/>
      <c r="AO2145" s="179"/>
      <c r="AP2145" s="179"/>
      <c r="AQ2145" s="179"/>
      <c r="AR2145" s="179"/>
      <c r="AS2145" s="179"/>
      <c r="AT2145" s="179"/>
      <c r="AU2145" s="179"/>
      <c r="AV2145" s="179"/>
      <c r="AW2145" s="179"/>
      <c r="AX2145" s="179"/>
      <c r="AY2145" s="179"/>
      <c r="AZ2145" s="179"/>
      <c r="BA2145" s="179"/>
      <c r="BB2145" s="179"/>
      <c r="BC2145" s="179"/>
      <c r="BD2145" s="179"/>
      <c r="BE2145" s="179"/>
      <c r="BF2145" s="179"/>
      <c r="BG2145" s="179"/>
      <c r="BH2145" s="179"/>
      <c r="BI2145" s="179"/>
      <c r="BJ2145" s="179"/>
      <c r="BK2145" s="179"/>
      <c r="BL2145" s="179"/>
      <c r="BM2145" s="179"/>
      <c r="BN2145" s="179"/>
      <c r="BO2145" s="179"/>
      <c r="BP2145" s="179"/>
      <c r="BQ2145" s="179"/>
      <c r="BR2145" s="179"/>
      <c r="BS2145" s="179"/>
      <c r="BT2145" s="179"/>
      <c r="BU2145" s="179"/>
      <c r="BV2145" s="179"/>
      <c r="BW2145" s="179"/>
      <c r="BX2145" s="179"/>
      <c r="BY2145" s="179"/>
      <c r="BZ2145" s="179"/>
      <c r="CA2145" s="179"/>
      <c r="CB2145" s="179"/>
      <c r="CC2145" s="179"/>
      <c r="CD2145" s="179"/>
      <c r="CE2145" s="179"/>
      <c r="CF2145" s="179"/>
      <c r="CG2145" s="179"/>
      <c r="CH2145" s="179"/>
      <c r="CI2145" s="179"/>
      <c r="CJ2145" s="179"/>
      <c r="CK2145" s="179"/>
      <c r="CL2145" s="179"/>
      <c r="CN2145" s="60"/>
      <c r="CO2145" s="179"/>
      <c r="CP2145" s="179"/>
      <c r="CQ2145" s="179"/>
      <c r="CR2145" s="179"/>
      <c r="CS2145" s="179"/>
      <c r="CT2145" s="179"/>
      <c r="CU2145" s="179"/>
      <c r="CV2145" s="179"/>
      <c r="CW2145" s="179"/>
      <c r="CX2145" s="179"/>
      <c r="CY2145" s="179"/>
      <c r="CZ2145" s="179"/>
      <c r="DA2145" s="179"/>
      <c r="DB2145" s="179"/>
      <c r="DC2145" s="179"/>
      <c r="DD2145" s="179"/>
      <c r="DE2145" s="179"/>
      <c r="DF2145" s="179"/>
      <c r="DG2145" s="179"/>
      <c r="DH2145" s="179"/>
      <c r="DI2145" s="179"/>
      <c r="DJ2145" s="179"/>
      <c r="DK2145" s="179"/>
      <c r="DL2145" s="179"/>
    </row>
    <row r="2146" spans="1:116" x14ac:dyDescent="0.4">
      <c r="E2146" s="8"/>
      <c r="G2146" s="136"/>
      <c r="H2146" s="12"/>
      <c r="I2146" s="60"/>
      <c r="J2146" s="60"/>
      <c r="K2146" s="15"/>
      <c r="L2146" s="15"/>
      <c r="M2146" s="15"/>
      <c r="N2146" s="15"/>
      <c r="O2146" s="15"/>
      <c r="P2146" s="15"/>
      <c r="R2146" s="15"/>
      <c r="S2146" s="179"/>
      <c r="T2146" s="179"/>
      <c r="U2146" s="179"/>
      <c r="V2146" s="179"/>
      <c r="W2146" s="179"/>
      <c r="X2146" s="179"/>
      <c r="Y2146" s="179"/>
      <c r="Z2146" s="179"/>
      <c r="AA2146" s="179"/>
      <c r="AB2146" s="179"/>
      <c r="AC2146" s="179"/>
      <c r="AD2146" s="179"/>
      <c r="AE2146" s="179"/>
      <c r="AF2146" s="179"/>
      <c r="AG2146" s="179"/>
      <c r="AH2146" s="179"/>
      <c r="AI2146" s="179"/>
      <c r="AJ2146" s="179"/>
      <c r="AK2146" s="179"/>
      <c r="AL2146" s="179"/>
      <c r="AM2146" s="179"/>
      <c r="AN2146" s="179"/>
      <c r="AO2146" s="179"/>
      <c r="AP2146" s="179"/>
      <c r="AQ2146" s="179"/>
      <c r="AR2146" s="179"/>
      <c r="AS2146" s="179"/>
      <c r="AT2146" s="179"/>
      <c r="AU2146" s="179"/>
      <c r="AV2146" s="179"/>
      <c r="AW2146" s="179"/>
      <c r="AX2146" s="179"/>
      <c r="AY2146" s="179"/>
      <c r="AZ2146" s="179"/>
      <c r="BA2146" s="179"/>
      <c r="BB2146" s="179"/>
      <c r="BC2146" s="179"/>
      <c r="BD2146" s="179"/>
      <c r="BE2146" s="179"/>
      <c r="BF2146" s="179"/>
      <c r="BG2146" s="179"/>
      <c r="BH2146" s="179"/>
      <c r="BI2146" s="179"/>
      <c r="BJ2146" s="179"/>
      <c r="BK2146" s="179"/>
      <c r="BL2146" s="179"/>
      <c r="BM2146" s="179"/>
      <c r="BN2146" s="179"/>
      <c r="BO2146" s="179"/>
      <c r="BP2146" s="179"/>
      <c r="BQ2146" s="179"/>
      <c r="BR2146" s="179"/>
      <c r="BS2146" s="179"/>
      <c r="BT2146" s="179"/>
      <c r="BU2146" s="179"/>
      <c r="BV2146" s="179"/>
      <c r="BW2146" s="179"/>
      <c r="BX2146" s="179"/>
      <c r="BY2146" s="179"/>
      <c r="BZ2146" s="179"/>
      <c r="CA2146" s="179"/>
      <c r="CB2146" s="179"/>
      <c r="CC2146" s="179"/>
      <c r="CD2146" s="179"/>
      <c r="CE2146" s="179"/>
      <c r="CF2146" s="179"/>
      <c r="CG2146" s="179"/>
      <c r="CH2146" s="179"/>
      <c r="CI2146" s="179"/>
      <c r="CJ2146" s="179"/>
      <c r="CK2146" s="179"/>
      <c r="CL2146" s="179"/>
      <c r="CN2146" s="60"/>
      <c r="CO2146" s="179"/>
      <c r="CP2146" s="179"/>
      <c r="CQ2146" s="179"/>
      <c r="CR2146" s="179"/>
      <c r="CS2146" s="179"/>
      <c r="CT2146" s="179"/>
      <c r="CU2146" s="179"/>
      <c r="CV2146" s="179"/>
      <c r="CW2146" s="179"/>
      <c r="CX2146" s="179"/>
      <c r="CY2146" s="179"/>
      <c r="CZ2146" s="179"/>
      <c r="DA2146" s="179"/>
      <c r="DB2146" s="179"/>
      <c r="DC2146" s="179"/>
      <c r="DD2146" s="179"/>
      <c r="DE2146" s="179"/>
      <c r="DF2146" s="179"/>
      <c r="DG2146" s="179"/>
      <c r="DH2146" s="179"/>
      <c r="DI2146" s="179"/>
      <c r="DJ2146" s="179"/>
      <c r="DK2146" s="179"/>
      <c r="DL2146" s="179"/>
    </row>
    <row r="2147" spans="1:116" x14ac:dyDescent="0.4">
      <c r="A2147" s="174"/>
      <c r="E2147" s="8"/>
      <c r="G2147" s="175" t="s">
        <v>503</v>
      </c>
      <c r="H2147" s="174"/>
      <c r="I2147" s="176"/>
      <c r="J2147" s="176"/>
      <c r="K2147" s="197"/>
      <c r="L2147" s="197"/>
      <c r="M2147" s="197"/>
      <c r="N2147" s="197"/>
      <c r="O2147" s="197"/>
      <c r="P2147" s="197"/>
      <c r="R2147" s="198"/>
      <c r="S2147" s="174"/>
      <c r="T2147" s="174"/>
      <c r="U2147" s="174"/>
      <c r="V2147" s="174"/>
      <c r="W2147" s="174"/>
      <c r="X2147" s="174"/>
      <c r="Y2147" s="174"/>
      <c r="Z2147" s="174"/>
      <c r="AA2147" s="174"/>
      <c r="AB2147" s="174"/>
      <c r="AC2147" s="174"/>
      <c r="AD2147" s="174"/>
      <c r="AE2147" s="174"/>
      <c r="AF2147" s="174"/>
      <c r="AG2147" s="174"/>
      <c r="AH2147" s="174"/>
      <c r="AI2147" s="174"/>
      <c r="AJ2147" s="174"/>
      <c r="AK2147" s="174"/>
      <c r="AL2147" s="174"/>
      <c r="AM2147" s="174"/>
      <c r="AN2147" s="174"/>
      <c r="AO2147" s="174"/>
      <c r="AP2147" s="174"/>
      <c r="AQ2147" s="174"/>
      <c r="AR2147" s="174"/>
      <c r="AS2147" s="174"/>
      <c r="AT2147" s="174"/>
      <c r="AU2147" s="174"/>
      <c r="AV2147" s="174"/>
      <c r="AW2147" s="174"/>
      <c r="AX2147" s="174"/>
      <c r="AY2147" s="174"/>
      <c r="AZ2147" s="174"/>
      <c r="BA2147" s="174"/>
      <c r="BB2147" s="174"/>
      <c r="BC2147" s="174"/>
      <c r="BD2147" s="174"/>
      <c r="BE2147" s="174"/>
      <c r="BF2147" s="174"/>
      <c r="BG2147" s="174"/>
      <c r="BH2147" s="174"/>
      <c r="BI2147" s="174"/>
      <c r="BJ2147" s="174"/>
      <c r="BK2147" s="174"/>
      <c r="BL2147" s="174"/>
      <c r="BM2147" s="174"/>
      <c r="BN2147" s="174"/>
      <c r="BO2147" s="174"/>
      <c r="BP2147" s="174"/>
      <c r="BQ2147" s="174"/>
      <c r="BR2147" s="174"/>
      <c r="BS2147" s="174"/>
      <c r="BT2147" s="174"/>
      <c r="BU2147" s="174"/>
      <c r="BV2147" s="174"/>
      <c r="BW2147" s="174"/>
      <c r="BX2147" s="174"/>
      <c r="BY2147" s="174"/>
      <c r="BZ2147" s="174"/>
      <c r="CA2147" s="174"/>
      <c r="CB2147" s="174"/>
      <c r="CC2147" s="174"/>
      <c r="CD2147" s="174"/>
      <c r="CE2147" s="174"/>
      <c r="CF2147" s="174"/>
      <c r="CG2147" s="174"/>
      <c r="CH2147" s="174"/>
      <c r="CI2147" s="174"/>
      <c r="CJ2147" s="174"/>
      <c r="CK2147" s="174"/>
      <c r="CL2147" s="174"/>
      <c r="CN2147" s="176"/>
      <c r="CO2147" s="174"/>
      <c r="CP2147" s="174"/>
      <c r="CQ2147" s="174"/>
      <c r="CR2147" s="174"/>
      <c r="CS2147" s="174"/>
      <c r="CT2147" s="174"/>
      <c r="CU2147" s="174"/>
      <c r="CV2147" s="174"/>
      <c r="CW2147" s="174"/>
      <c r="CX2147" s="174"/>
      <c r="CY2147" s="174"/>
      <c r="CZ2147" s="174"/>
      <c r="DA2147" s="174"/>
      <c r="DB2147" s="174"/>
      <c r="DC2147" s="174"/>
      <c r="DD2147" s="174"/>
      <c r="DE2147" s="174"/>
      <c r="DF2147" s="174"/>
      <c r="DG2147" s="174"/>
      <c r="DH2147" s="174"/>
      <c r="DI2147" s="174"/>
      <c r="DJ2147" s="174"/>
      <c r="DK2147" s="174"/>
      <c r="DL2147" s="174"/>
    </row>
    <row r="2148" spans="1:116" x14ac:dyDescent="0.4">
      <c r="A2148" s="174"/>
      <c r="E2148" s="8"/>
      <c r="G2148" s="175" t="s">
        <v>504</v>
      </c>
      <c r="H2148" s="174"/>
      <c r="I2148" s="176"/>
      <c r="J2148" s="176"/>
      <c r="K2148" s="197"/>
      <c r="L2148" s="197"/>
      <c r="M2148" s="197"/>
      <c r="N2148" s="197"/>
      <c r="O2148" s="197"/>
      <c r="P2148" s="197"/>
      <c r="R2148" s="198"/>
      <c r="S2148" s="174"/>
      <c r="T2148" s="174"/>
      <c r="U2148" s="174"/>
      <c r="V2148" s="174"/>
      <c r="W2148" s="174"/>
      <c r="X2148" s="174"/>
      <c r="Y2148" s="174"/>
      <c r="Z2148" s="174"/>
      <c r="AA2148" s="174"/>
      <c r="AB2148" s="174"/>
      <c r="AC2148" s="174"/>
      <c r="AD2148" s="174"/>
      <c r="AE2148" s="174"/>
      <c r="AF2148" s="174"/>
      <c r="AG2148" s="174"/>
      <c r="AH2148" s="174"/>
      <c r="AI2148" s="174"/>
      <c r="AJ2148" s="174"/>
      <c r="AK2148" s="174"/>
      <c r="AL2148" s="174"/>
      <c r="AM2148" s="174"/>
      <c r="AN2148" s="174"/>
      <c r="AO2148" s="174"/>
      <c r="AP2148" s="174"/>
      <c r="AQ2148" s="174"/>
      <c r="AR2148" s="174"/>
      <c r="AS2148" s="174"/>
      <c r="AT2148" s="174"/>
      <c r="AU2148" s="174"/>
      <c r="AV2148" s="174"/>
      <c r="AW2148" s="174"/>
      <c r="AX2148" s="174"/>
      <c r="AY2148" s="174"/>
      <c r="AZ2148" s="174"/>
      <c r="BA2148" s="174"/>
      <c r="BB2148" s="174"/>
      <c r="BC2148" s="174"/>
      <c r="BD2148" s="174"/>
      <c r="BE2148" s="174"/>
      <c r="BF2148" s="174"/>
      <c r="BG2148" s="174"/>
      <c r="BH2148" s="174"/>
      <c r="BI2148" s="174"/>
      <c r="BJ2148" s="174"/>
      <c r="BK2148" s="174"/>
      <c r="BL2148" s="174"/>
      <c r="BM2148" s="174"/>
      <c r="BN2148" s="174"/>
      <c r="BO2148" s="174"/>
      <c r="BP2148" s="174"/>
      <c r="BQ2148" s="174"/>
      <c r="BR2148" s="174"/>
      <c r="BS2148" s="174"/>
      <c r="BT2148" s="174"/>
      <c r="BU2148" s="174"/>
      <c r="BV2148" s="174"/>
      <c r="BW2148" s="174"/>
      <c r="BX2148" s="174"/>
      <c r="BY2148" s="174"/>
      <c r="BZ2148" s="174"/>
      <c r="CA2148" s="174"/>
      <c r="CB2148" s="174"/>
      <c r="CC2148" s="174"/>
      <c r="CD2148" s="174"/>
      <c r="CE2148" s="174"/>
      <c r="CF2148" s="174"/>
      <c r="CG2148" s="174"/>
      <c r="CH2148" s="174"/>
      <c r="CI2148" s="174"/>
      <c r="CJ2148" s="174"/>
      <c r="CK2148" s="174"/>
      <c r="CL2148" s="174"/>
      <c r="CN2148" s="176"/>
      <c r="CO2148" s="174"/>
      <c r="CP2148" s="174"/>
      <c r="CQ2148" s="174"/>
      <c r="CR2148" s="174"/>
      <c r="CS2148" s="174"/>
      <c r="CT2148" s="174"/>
      <c r="CU2148" s="174"/>
      <c r="CV2148" s="174"/>
      <c r="CW2148" s="174"/>
      <c r="CX2148" s="174"/>
      <c r="CY2148" s="174"/>
      <c r="CZ2148" s="174"/>
      <c r="DA2148" s="174"/>
      <c r="DB2148" s="174"/>
      <c r="DC2148" s="174"/>
      <c r="DD2148" s="174"/>
      <c r="DE2148" s="174"/>
      <c r="DF2148" s="174"/>
      <c r="DG2148" s="174"/>
      <c r="DH2148" s="174"/>
      <c r="DI2148" s="174"/>
      <c r="DJ2148" s="174"/>
      <c r="DK2148" s="174"/>
      <c r="DL2148" s="174"/>
    </row>
    <row r="2149" spans="1:116" x14ac:dyDescent="0.4">
      <c r="A2149" s="174"/>
      <c r="E2149" s="8"/>
      <c r="G2149" s="175" t="s">
        <v>461</v>
      </c>
      <c r="H2149" s="174"/>
      <c r="I2149" s="176"/>
      <c r="J2149" s="176"/>
      <c r="K2149" s="197"/>
      <c r="L2149" s="197"/>
      <c r="M2149" s="197"/>
      <c r="N2149" s="197"/>
      <c r="O2149" s="197"/>
      <c r="P2149" s="197"/>
      <c r="R2149" s="198"/>
      <c r="S2149" s="199" t="str">
        <f t="shared" ref="S2149:CD2149" si="3608">S$20</f>
        <v>S$16</v>
      </c>
      <c r="T2149" s="199" t="str">
        <f t="shared" si="3608"/>
        <v>T$16</v>
      </c>
      <c r="U2149" s="199" t="str">
        <f t="shared" si="3608"/>
        <v>U$16</v>
      </c>
      <c r="V2149" s="199" t="str">
        <f t="shared" si="3608"/>
        <v>V$16</v>
      </c>
      <c r="W2149" s="199" t="str">
        <f t="shared" si="3608"/>
        <v>W$16</v>
      </c>
      <c r="X2149" s="199" t="str">
        <f t="shared" si="3608"/>
        <v>X$16</v>
      </c>
      <c r="Y2149" s="199" t="str">
        <f t="shared" si="3608"/>
        <v>Y$16</v>
      </c>
      <c r="Z2149" s="199" t="str">
        <f t="shared" si="3608"/>
        <v>Z$16</v>
      </c>
      <c r="AA2149" s="199" t="str">
        <f t="shared" si="3608"/>
        <v>AA$16</v>
      </c>
      <c r="AB2149" s="199" t="str">
        <f t="shared" si="3608"/>
        <v>AB$16</v>
      </c>
      <c r="AC2149" s="199" t="str">
        <f t="shared" si="3608"/>
        <v>AC$16</v>
      </c>
      <c r="AD2149" s="199" t="str">
        <f t="shared" si="3608"/>
        <v>AD$16</v>
      </c>
      <c r="AE2149" s="199" t="str">
        <f t="shared" si="3608"/>
        <v>AE$16</v>
      </c>
      <c r="AF2149" s="199" t="str">
        <f t="shared" si="3608"/>
        <v>AF$16</v>
      </c>
      <c r="AG2149" s="199" t="str">
        <f t="shared" si="3608"/>
        <v>AG$16</v>
      </c>
      <c r="AH2149" s="199" t="str">
        <f t="shared" si="3608"/>
        <v>AH$16</v>
      </c>
      <c r="AI2149" s="199" t="str">
        <f t="shared" si="3608"/>
        <v>AI$16</v>
      </c>
      <c r="AJ2149" s="199" t="str">
        <f t="shared" si="3608"/>
        <v>AJ$16</v>
      </c>
      <c r="AK2149" s="199" t="str">
        <f t="shared" si="3608"/>
        <v>AK$16</v>
      </c>
      <c r="AL2149" s="199" t="str">
        <f t="shared" si="3608"/>
        <v>AL$16</v>
      </c>
      <c r="AM2149" s="199" t="str">
        <f t="shared" si="3608"/>
        <v>AM$16</v>
      </c>
      <c r="AN2149" s="199" t="str">
        <f t="shared" si="3608"/>
        <v>AN$16</v>
      </c>
      <c r="AO2149" s="199" t="str">
        <f t="shared" si="3608"/>
        <v>AO$16</v>
      </c>
      <c r="AP2149" s="199" t="str">
        <f t="shared" si="3608"/>
        <v>AP$16</v>
      </c>
      <c r="AQ2149" s="199" t="str">
        <f t="shared" si="3608"/>
        <v>AQ$16</v>
      </c>
      <c r="AR2149" s="199" t="str">
        <f t="shared" si="3608"/>
        <v>AR$16</v>
      </c>
      <c r="AS2149" s="199" t="str">
        <f t="shared" si="3608"/>
        <v>AS$16</v>
      </c>
      <c r="AT2149" s="199" t="str">
        <f t="shared" si="3608"/>
        <v>AT$16</v>
      </c>
      <c r="AU2149" s="199" t="str">
        <f t="shared" si="3608"/>
        <v>AU$16</v>
      </c>
      <c r="AV2149" s="199" t="str">
        <f t="shared" si="3608"/>
        <v>AV$16</v>
      </c>
      <c r="AW2149" s="199" t="str">
        <f t="shared" si="3608"/>
        <v>AW$16</v>
      </c>
      <c r="AX2149" s="199" t="str">
        <f t="shared" si="3608"/>
        <v>AX$16</v>
      </c>
      <c r="AY2149" s="199" t="str">
        <f t="shared" si="3608"/>
        <v>AY$16</v>
      </c>
      <c r="AZ2149" s="199" t="str">
        <f t="shared" si="3608"/>
        <v>AZ$16</v>
      </c>
      <c r="BA2149" s="199" t="str">
        <f t="shared" si="3608"/>
        <v>BA$16</v>
      </c>
      <c r="BB2149" s="199" t="str">
        <f t="shared" si="3608"/>
        <v>BB$16</v>
      </c>
      <c r="BC2149" s="199" t="str">
        <f t="shared" si="3608"/>
        <v>BC$16</v>
      </c>
      <c r="BD2149" s="199" t="str">
        <f t="shared" si="3608"/>
        <v>BD$16</v>
      </c>
      <c r="BE2149" s="199" t="str">
        <f t="shared" si="3608"/>
        <v>BE$16</v>
      </c>
      <c r="BF2149" s="199" t="str">
        <f t="shared" si="3608"/>
        <v>BF$16</v>
      </c>
      <c r="BG2149" s="199" t="str">
        <f t="shared" si="3608"/>
        <v>BG$16</v>
      </c>
      <c r="BH2149" s="199" t="str">
        <f t="shared" si="3608"/>
        <v>BH$16</v>
      </c>
      <c r="BI2149" s="199" t="str">
        <f t="shared" si="3608"/>
        <v>BI$16</v>
      </c>
      <c r="BJ2149" s="199" t="str">
        <f t="shared" si="3608"/>
        <v>BJ$16</v>
      </c>
      <c r="BK2149" s="199" t="str">
        <f t="shared" si="3608"/>
        <v>BK$16</v>
      </c>
      <c r="BL2149" s="199" t="str">
        <f t="shared" si="3608"/>
        <v>BL$16</v>
      </c>
      <c r="BM2149" s="199" t="str">
        <f t="shared" si="3608"/>
        <v>BM$16</v>
      </c>
      <c r="BN2149" s="199" t="str">
        <f t="shared" si="3608"/>
        <v>BN$16</v>
      </c>
      <c r="BO2149" s="199" t="str">
        <f t="shared" si="3608"/>
        <v>BO$16</v>
      </c>
      <c r="BP2149" s="199" t="str">
        <f t="shared" si="3608"/>
        <v>BP$16</v>
      </c>
      <c r="BQ2149" s="199" t="str">
        <f t="shared" si="3608"/>
        <v>BQ$16</v>
      </c>
      <c r="BR2149" s="199" t="str">
        <f t="shared" si="3608"/>
        <v>BR$16</v>
      </c>
      <c r="BS2149" s="199" t="str">
        <f t="shared" si="3608"/>
        <v>BS$16</v>
      </c>
      <c r="BT2149" s="199" t="str">
        <f t="shared" si="3608"/>
        <v>BT$16</v>
      </c>
      <c r="BU2149" s="199" t="str">
        <f t="shared" si="3608"/>
        <v>BU$16</v>
      </c>
      <c r="BV2149" s="199" t="str">
        <f t="shared" si="3608"/>
        <v>BV$16</v>
      </c>
      <c r="BW2149" s="199" t="str">
        <f t="shared" si="3608"/>
        <v>BW$16</v>
      </c>
      <c r="BX2149" s="199" t="str">
        <f t="shared" si="3608"/>
        <v>BX$16</v>
      </c>
      <c r="BY2149" s="199" t="str">
        <f t="shared" si="3608"/>
        <v>BY$16</v>
      </c>
      <c r="BZ2149" s="199" t="str">
        <f t="shared" si="3608"/>
        <v>BZ$16</v>
      </c>
      <c r="CA2149" s="199" t="str">
        <f t="shared" si="3608"/>
        <v>CA$16</v>
      </c>
      <c r="CB2149" s="199" t="str">
        <f t="shared" si="3608"/>
        <v>CB$16</v>
      </c>
      <c r="CC2149" s="199" t="str">
        <f t="shared" si="3608"/>
        <v>CC$16</v>
      </c>
      <c r="CD2149" s="199" t="str">
        <f t="shared" si="3608"/>
        <v>CD$16</v>
      </c>
      <c r="CE2149" s="199" t="str">
        <f t="shared" ref="CE2149:CL2149" si="3609">CE$20</f>
        <v>CE$16</v>
      </c>
      <c r="CF2149" s="199" t="str">
        <f t="shared" si="3609"/>
        <v>CF$16</v>
      </c>
      <c r="CG2149" s="199" t="str">
        <f t="shared" si="3609"/>
        <v>CG$16</v>
      </c>
      <c r="CH2149" s="199" t="str">
        <f t="shared" si="3609"/>
        <v>CH$16</v>
      </c>
      <c r="CI2149" s="199" t="str">
        <f t="shared" si="3609"/>
        <v>CI$16</v>
      </c>
      <c r="CJ2149" s="199" t="str">
        <f t="shared" si="3609"/>
        <v>CJ$16</v>
      </c>
      <c r="CK2149" s="199" t="str">
        <f t="shared" si="3609"/>
        <v>CK$16</v>
      </c>
      <c r="CL2149" s="199" t="str">
        <f t="shared" si="3609"/>
        <v>CL$16</v>
      </c>
      <c r="CN2149" s="176"/>
      <c r="CO2149" s="199" t="str">
        <f t="shared" ref="CO2149:DL2149" si="3610">CO$20</f>
        <v>CO$16</v>
      </c>
      <c r="CP2149" s="199" t="str">
        <f t="shared" si="3610"/>
        <v>CP$16</v>
      </c>
      <c r="CQ2149" s="199" t="str">
        <f t="shared" si="3610"/>
        <v>CQ$16</v>
      </c>
      <c r="CR2149" s="199" t="str">
        <f t="shared" si="3610"/>
        <v>CR$16</v>
      </c>
      <c r="CS2149" s="199" t="str">
        <f t="shared" si="3610"/>
        <v>CS$16</v>
      </c>
      <c r="CT2149" s="199" t="str">
        <f t="shared" si="3610"/>
        <v>CT$16</v>
      </c>
      <c r="CU2149" s="199" t="str">
        <f t="shared" si="3610"/>
        <v>CU$16</v>
      </c>
      <c r="CV2149" s="199" t="str">
        <f t="shared" si="3610"/>
        <v>CV$16</v>
      </c>
      <c r="CW2149" s="199" t="str">
        <f t="shared" si="3610"/>
        <v>CW$16</v>
      </c>
      <c r="CX2149" s="199" t="str">
        <f t="shared" si="3610"/>
        <v>CX$16</v>
      </c>
      <c r="CY2149" s="199" t="str">
        <f t="shared" si="3610"/>
        <v>CY$16</v>
      </c>
      <c r="CZ2149" s="199" t="str">
        <f t="shared" si="3610"/>
        <v>CZ$16</v>
      </c>
      <c r="DA2149" s="199" t="str">
        <f t="shared" si="3610"/>
        <v>DA$16</v>
      </c>
      <c r="DB2149" s="199" t="str">
        <f t="shared" si="3610"/>
        <v>DB$16</v>
      </c>
      <c r="DC2149" s="199" t="str">
        <f t="shared" si="3610"/>
        <v>DC$16</v>
      </c>
      <c r="DD2149" s="199" t="str">
        <f t="shared" si="3610"/>
        <v>DD$16</v>
      </c>
      <c r="DE2149" s="199" t="str">
        <f t="shared" si="3610"/>
        <v>DE$16</v>
      </c>
      <c r="DF2149" s="199" t="str">
        <f t="shared" si="3610"/>
        <v>DF$16</v>
      </c>
      <c r="DG2149" s="199" t="str">
        <f t="shared" si="3610"/>
        <v>DG$16</v>
      </c>
      <c r="DH2149" s="199" t="str">
        <f t="shared" si="3610"/>
        <v>DH$16</v>
      </c>
      <c r="DI2149" s="199" t="str">
        <f t="shared" si="3610"/>
        <v>DI$16</v>
      </c>
      <c r="DJ2149" s="199" t="str">
        <f t="shared" si="3610"/>
        <v>DJ$16</v>
      </c>
      <c r="DK2149" s="199" t="str">
        <f t="shared" si="3610"/>
        <v>DK$16</v>
      </c>
      <c r="DL2149" s="199" t="str">
        <f t="shared" si="3610"/>
        <v>DL$16</v>
      </c>
    </row>
    <row r="2150" spans="1:116" x14ac:dyDescent="0.4">
      <c r="A2150" s="174"/>
      <c r="E2150" s="8"/>
      <c r="G2150" s="175" t="s">
        <v>462</v>
      </c>
      <c r="H2150" s="200"/>
      <c r="I2150" s="201"/>
      <c r="J2150" s="201"/>
      <c r="K2150" s="202"/>
      <c r="L2150" s="202"/>
      <c r="M2150" s="202"/>
      <c r="N2150" s="202"/>
      <c r="O2150" s="202"/>
      <c r="P2150" s="202"/>
      <c r="R2150" s="202"/>
      <c r="S2150" s="199" t="str">
        <f t="shared" ref="S2150:CD2150" si="3611">S$21</f>
        <v>S$17</v>
      </c>
      <c r="T2150" s="199" t="str">
        <f t="shared" si="3611"/>
        <v>T$17</v>
      </c>
      <c r="U2150" s="199" t="str">
        <f t="shared" si="3611"/>
        <v>U$17</v>
      </c>
      <c r="V2150" s="199" t="str">
        <f t="shared" si="3611"/>
        <v>V$17</v>
      </c>
      <c r="W2150" s="199" t="str">
        <f t="shared" si="3611"/>
        <v>W$17</v>
      </c>
      <c r="X2150" s="199" t="str">
        <f t="shared" si="3611"/>
        <v>X$17</v>
      </c>
      <c r="Y2150" s="199" t="str">
        <f t="shared" si="3611"/>
        <v>Y$17</v>
      </c>
      <c r="Z2150" s="199" t="str">
        <f t="shared" si="3611"/>
        <v>Z$17</v>
      </c>
      <c r="AA2150" s="199" t="str">
        <f t="shared" si="3611"/>
        <v>AA$17</v>
      </c>
      <c r="AB2150" s="199" t="str">
        <f t="shared" si="3611"/>
        <v>AB$17</v>
      </c>
      <c r="AC2150" s="199" t="str">
        <f t="shared" si="3611"/>
        <v>AC$17</v>
      </c>
      <c r="AD2150" s="199" t="str">
        <f t="shared" si="3611"/>
        <v>AD$17</v>
      </c>
      <c r="AE2150" s="199" t="str">
        <f t="shared" si="3611"/>
        <v>AE$17</v>
      </c>
      <c r="AF2150" s="199" t="str">
        <f t="shared" si="3611"/>
        <v>AF$17</v>
      </c>
      <c r="AG2150" s="199" t="str">
        <f t="shared" si="3611"/>
        <v>AG$17</v>
      </c>
      <c r="AH2150" s="199" t="str">
        <f t="shared" si="3611"/>
        <v>AH$17</v>
      </c>
      <c r="AI2150" s="199" t="str">
        <f t="shared" si="3611"/>
        <v>AI$17</v>
      </c>
      <c r="AJ2150" s="199" t="str">
        <f t="shared" si="3611"/>
        <v>AJ$17</v>
      </c>
      <c r="AK2150" s="199" t="str">
        <f t="shared" si="3611"/>
        <v>AK$17</v>
      </c>
      <c r="AL2150" s="199" t="str">
        <f t="shared" si="3611"/>
        <v>AL$17</v>
      </c>
      <c r="AM2150" s="199" t="str">
        <f t="shared" si="3611"/>
        <v>AM$17</v>
      </c>
      <c r="AN2150" s="199" t="str">
        <f t="shared" si="3611"/>
        <v>AN$17</v>
      </c>
      <c r="AO2150" s="199" t="str">
        <f t="shared" si="3611"/>
        <v>AO$17</v>
      </c>
      <c r="AP2150" s="199" t="str">
        <f t="shared" si="3611"/>
        <v>AP$17</v>
      </c>
      <c r="AQ2150" s="199" t="str">
        <f t="shared" si="3611"/>
        <v>AQ$17</v>
      </c>
      <c r="AR2150" s="199" t="str">
        <f t="shared" si="3611"/>
        <v>AR$17</v>
      </c>
      <c r="AS2150" s="199" t="str">
        <f t="shared" si="3611"/>
        <v>AS$17</v>
      </c>
      <c r="AT2150" s="199" t="str">
        <f t="shared" si="3611"/>
        <v>AT$17</v>
      </c>
      <c r="AU2150" s="199" t="str">
        <f t="shared" si="3611"/>
        <v>AU$17</v>
      </c>
      <c r="AV2150" s="199" t="str">
        <f t="shared" si="3611"/>
        <v>AV$17</v>
      </c>
      <c r="AW2150" s="199" t="str">
        <f t="shared" si="3611"/>
        <v>AW$17</v>
      </c>
      <c r="AX2150" s="199" t="str">
        <f t="shared" si="3611"/>
        <v>AX$17</v>
      </c>
      <c r="AY2150" s="199" t="str">
        <f t="shared" si="3611"/>
        <v>AY$17</v>
      </c>
      <c r="AZ2150" s="199" t="str">
        <f t="shared" si="3611"/>
        <v>AZ$17</v>
      </c>
      <c r="BA2150" s="199" t="str">
        <f t="shared" si="3611"/>
        <v>BA$17</v>
      </c>
      <c r="BB2150" s="199" t="str">
        <f t="shared" si="3611"/>
        <v>BB$17</v>
      </c>
      <c r="BC2150" s="199" t="str">
        <f t="shared" si="3611"/>
        <v>BC$17</v>
      </c>
      <c r="BD2150" s="199" t="str">
        <f t="shared" si="3611"/>
        <v>BD$17</v>
      </c>
      <c r="BE2150" s="199" t="str">
        <f t="shared" si="3611"/>
        <v>BE$17</v>
      </c>
      <c r="BF2150" s="199" t="str">
        <f t="shared" si="3611"/>
        <v>BF$17</v>
      </c>
      <c r="BG2150" s="199" t="str">
        <f t="shared" si="3611"/>
        <v>BG$17</v>
      </c>
      <c r="BH2150" s="199" t="str">
        <f t="shared" si="3611"/>
        <v>BH$17</v>
      </c>
      <c r="BI2150" s="199" t="str">
        <f t="shared" si="3611"/>
        <v>BI$17</v>
      </c>
      <c r="BJ2150" s="199" t="str">
        <f t="shared" si="3611"/>
        <v>BJ$17</v>
      </c>
      <c r="BK2150" s="199" t="str">
        <f t="shared" si="3611"/>
        <v>BK$17</v>
      </c>
      <c r="BL2150" s="199" t="str">
        <f t="shared" si="3611"/>
        <v>BL$17</v>
      </c>
      <c r="BM2150" s="199" t="str">
        <f t="shared" si="3611"/>
        <v>BM$17</v>
      </c>
      <c r="BN2150" s="199" t="str">
        <f t="shared" si="3611"/>
        <v>BN$17</v>
      </c>
      <c r="BO2150" s="199" t="str">
        <f t="shared" si="3611"/>
        <v>BO$17</v>
      </c>
      <c r="BP2150" s="199" t="str">
        <f t="shared" si="3611"/>
        <v>BP$17</v>
      </c>
      <c r="BQ2150" s="199" t="str">
        <f t="shared" si="3611"/>
        <v>BQ$17</v>
      </c>
      <c r="BR2150" s="199" t="str">
        <f t="shared" si="3611"/>
        <v>BR$17</v>
      </c>
      <c r="BS2150" s="199" t="str">
        <f t="shared" si="3611"/>
        <v>BS$17</v>
      </c>
      <c r="BT2150" s="199" t="str">
        <f t="shared" si="3611"/>
        <v>BT$17</v>
      </c>
      <c r="BU2150" s="199" t="str">
        <f t="shared" si="3611"/>
        <v>BU$17</v>
      </c>
      <c r="BV2150" s="199" t="str">
        <f t="shared" si="3611"/>
        <v>BV$17</v>
      </c>
      <c r="BW2150" s="199" t="str">
        <f t="shared" si="3611"/>
        <v>BW$17</v>
      </c>
      <c r="BX2150" s="199" t="str">
        <f t="shared" si="3611"/>
        <v>BX$17</v>
      </c>
      <c r="BY2150" s="199" t="str">
        <f t="shared" si="3611"/>
        <v>BY$17</v>
      </c>
      <c r="BZ2150" s="199" t="str">
        <f t="shared" si="3611"/>
        <v>BZ$17</v>
      </c>
      <c r="CA2150" s="199" t="str">
        <f t="shared" si="3611"/>
        <v>CA$17</v>
      </c>
      <c r="CB2150" s="199" t="str">
        <f t="shared" si="3611"/>
        <v>CB$17</v>
      </c>
      <c r="CC2150" s="199" t="str">
        <f t="shared" si="3611"/>
        <v>CC$17</v>
      </c>
      <c r="CD2150" s="199" t="str">
        <f t="shared" si="3611"/>
        <v>CD$17</v>
      </c>
      <c r="CE2150" s="199" t="str">
        <f t="shared" ref="CE2150:CL2150" si="3612">CE$21</f>
        <v>CE$17</v>
      </c>
      <c r="CF2150" s="199" t="str">
        <f t="shared" si="3612"/>
        <v>CF$17</v>
      </c>
      <c r="CG2150" s="199" t="str">
        <f t="shared" si="3612"/>
        <v>CG$17</v>
      </c>
      <c r="CH2150" s="199" t="str">
        <f t="shared" si="3612"/>
        <v>CH$17</v>
      </c>
      <c r="CI2150" s="199" t="str">
        <f t="shared" si="3612"/>
        <v>CI$17</v>
      </c>
      <c r="CJ2150" s="199" t="str">
        <f t="shared" si="3612"/>
        <v>CJ$17</v>
      </c>
      <c r="CK2150" s="199" t="str">
        <f t="shared" si="3612"/>
        <v>CK$17</v>
      </c>
      <c r="CL2150" s="199" t="str">
        <f t="shared" si="3612"/>
        <v>CL$17</v>
      </c>
      <c r="CN2150" s="201"/>
      <c r="CO2150" s="199" t="str">
        <f t="shared" ref="CO2150:DL2150" si="3613">CO$21</f>
        <v>CO$17</v>
      </c>
      <c r="CP2150" s="199" t="str">
        <f t="shared" si="3613"/>
        <v>CP$17</v>
      </c>
      <c r="CQ2150" s="199" t="str">
        <f t="shared" si="3613"/>
        <v>CQ$17</v>
      </c>
      <c r="CR2150" s="199" t="str">
        <f t="shared" si="3613"/>
        <v>CR$17</v>
      </c>
      <c r="CS2150" s="199" t="str">
        <f t="shared" si="3613"/>
        <v>CS$17</v>
      </c>
      <c r="CT2150" s="199" t="str">
        <f t="shared" si="3613"/>
        <v>CT$17</v>
      </c>
      <c r="CU2150" s="199" t="str">
        <f t="shared" si="3613"/>
        <v>CU$17</v>
      </c>
      <c r="CV2150" s="199" t="str">
        <f t="shared" si="3613"/>
        <v>CV$17</v>
      </c>
      <c r="CW2150" s="199" t="str">
        <f t="shared" si="3613"/>
        <v>CW$17</v>
      </c>
      <c r="CX2150" s="199" t="str">
        <f t="shared" si="3613"/>
        <v>CX$17</v>
      </c>
      <c r="CY2150" s="199" t="str">
        <f t="shared" si="3613"/>
        <v>CY$17</v>
      </c>
      <c r="CZ2150" s="199" t="str">
        <f t="shared" si="3613"/>
        <v>CZ$17</v>
      </c>
      <c r="DA2150" s="199" t="str">
        <f t="shared" si="3613"/>
        <v>DA$17</v>
      </c>
      <c r="DB2150" s="199" t="str">
        <f t="shared" si="3613"/>
        <v>DB$17</v>
      </c>
      <c r="DC2150" s="199" t="str">
        <f t="shared" si="3613"/>
        <v>DC$17</v>
      </c>
      <c r="DD2150" s="199" t="str">
        <f t="shared" si="3613"/>
        <v>DD$17</v>
      </c>
      <c r="DE2150" s="199" t="str">
        <f t="shared" si="3613"/>
        <v>DE$17</v>
      </c>
      <c r="DF2150" s="199" t="str">
        <f t="shared" si="3613"/>
        <v>DF$17</v>
      </c>
      <c r="DG2150" s="199" t="str">
        <f t="shared" si="3613"/>
        <v>DG$17</v>
      </c>
      <c r="DH2150" s="199" t="str">
        <f t="shared" si="3613"/>
        <v>DH$17</v>
      </c>
      <c r="DI2150" s="199" t="str">
        <f t="shared" si="3613"/>
        <v>DI$17</v>
      </c>
      <c r="DJ2150" s="199" t="str">
        <f t="shared" si="3613"/>
        <v>DJ$17</v>
      </c>
      <c r="DK2150" s="199" t="str">
        <f t="shared" si="3613"/>
        <v>DK$17</v>
      </c>
      <c r="DL2150" s="199" t="str">
        <f t="shared" si="3613"/>
        <v>DL$17</v>
      </c>
    </row>
    <row r="2151" spans="1:116" x14ac:dyDescent="0.4">
      <c r="A2151" s="174"/>
      <c r="E2151" s="8"/>
      <c r="G2151" s="175" t="s">
        <v>491</v>
      </c>
      <c r="H2151" s="200"/>
      <c r="I2151" s="201"/>
      <c r="J2151" s="201"/>
      <c r="K2151" s="202"/>
      <c r="L2151" s="202"/>
      <c r="M2151" s="202"/>
      <c r="N2151" s="202"/>
      <c r="O2151" s="202"/>
      <c r="P2151" s="202"/>
      <c r="R2151" s="202"/>
      <c r="S2151" s="190"/>
      <c r="T2151" s="190"/>
      <c r="U2151" s="190"/>
      <c r="V2151" s="190"/>
      <c r="W2151" s="190"/>
      <c r="X2151" s="190"/>
      <c r="Y2151" s="190"/>
      <c r="Z2151" s="190"/>
      <c r="AA2151" s="190"/>
      <c r="AB2151" s="190"/>
      <c r="AC2151" s="190"/>
      <c r="AD2151" s="190"/>
      <c r="AE2151" s="190"/>
      <c r="AF2151" s="190"/>
      <c r="AG2151" s="190"/>
      <c r="AH2151" s="190"/>
      <c r="AI2151" s="190"/>
      <c r="AJ2151" s="190"/>
      <c r="AK2151" s="190"/>
      <c r="AL2151" s="190"/>
      <c r="AM2151" s="190"/>
      <c r="AN2151" s="190"/>
      <c r="AO2151" s="190"/>
      <c r="AP2151" s="190"/>
      <c r="AQ2151" s="190"/>
      <c r="AR2151" s="190"/>
      <c r="AS2151" s="190"/>
      <c r="AT2151" s="190"/>
      <c r="AU2151" s="190"/>
      <c r="AV2151" s="190"/>
      <c r="AW2151" s="190"/>
      <c r="AX2151" s="190"/>
      <c r="AY2151" s="190"/>
      <c r="AZ2151" s="190"/>
      <c r="BA2151" s="190"/>
      <c r="BB2151" s="190"/>
      <c r="BC2151" s="190"/>
      <c r="BD2151" s="190"/>
      <c r="BE2151" s="190"/>
      <c r="BF2151" s="190"/>
      <c r="BG2151" s="190"/>
      <c r="BH2151" s="190"/>
      <c r="BI2151" s="190"/>
      <c r="BJ2151" s="190"/>
      <c r="BK2151" s="190"/>
      <c r="BL2151" s="190"/>
      <c r="BM2151" s="190"/>
      <c r="BN2151" s="190"/>
      <c r="BO2151" s="190"/>
      <c r="BP2151" s="190"/>
      <c r="BQ2151" s="190"/>
      <c r="BR2151" s="190"/>
      <c r="BS2151" s="190"/>
      <c r="BT2151" s="190"/>
      <c r="BU2151" s="190"/>
      <c r="BV2151" s="190"/>
      <c r="BW2151" s="190"/>
      <c r="BX2151" s="190"/>
      <c r="BY2151" s="190"/>
      <c r="BZ2151" s="190"/>
      <c r="CA2151" s="190"/>
      <c r="CB2151" s="190"/>
      <c r="CC2151" s="190"/>
      <c r="CD2151" s="190"/>
      <c r="CE2151" s="190"/>
      <c r="CF2151" s="190"/>
      <c r="CG2151" s="190"/>
      <c r="CH2151" s="190"/>
      <c r="CI2151" s="190"/>
      <c r="CJ2151" s="190"/>
      <c r="CK2151" s="190"/>
      <c r="CL2151" s="190"/>
      <c r="CN2151" s="201"/>
      <c r="CO2151" s="190"/>
      <c r="CP2151" s="190"/>
      <c r="CQ2151" s="190"/>
      <c r="CR2151" s="190"/>
      <c r="CS2151" s="190"/>
      <c r="CT2151" s="190"/>
      <c r="CU2151" s="190"/>
      <c r="CV2151" s="190"/>
      <c r="CW2151" s="190"/>
      <c r="CX2151" s="190"/>
      <c r="CY2151" s="190"/>
      <c r="CZ2151" s="190"/>
      <c r="DA2151" s="190"/>
      <c r="DB2151" s="190"/>
      <c r="DC2151" s="190"/>
      <c r="DD2151" s="190"/>
      <c r="DE2151" s="190"/>
      <c r="DF2151" s="190"/>
      <c r="DG2151" s="190"/>
      <c r="DH2151" s="190"/>
      <c r="DI2151" s="190"/>
      <c r="DJ2151" s="190"/>
      <c r="DK2151" s="190"/>
      <c r="DL2151" s="190"/>
    </row>
    <row r="2152" spans="1:116" x14ac:dyDescent="0.4">
      <c r="A2152" s="174"/>
      <c r="E2152" s="8"/>
      <c r="G2152" s="175" t="s">
        <v>505</v>
      </c>
      <c r="H2152" s="200"/>
      <c r="I2152" s="201"/>
      <c r="J2152" s="201"/>
      <c r="K2152" s="202"/>
      <c r="L2152" s="202"/>
      <c r="M2152" s="202"/>
      <c r="N2152" s="202"/>
      <c r="O2152" s="202"/>
      <c r="P2152" s="202"/>
      <c r="R2152" s="202"/>
      <c r="S2152" s="190"/>
      <c r="T2152" s="190"/>
      <c r="U2152" s="190"/>
      <c r="V2152" s="190"/>
      <c r="W2152" s="190"/>
      <c r="X2152" s="190"/>
      <c r="Y2152" s="190"/>
      <c r="Z2152" s="190"/>
      <c r="AA2152" s="190"/>
      <c r="AB2152" s="190"/>
      <c r="AC2152" s="190"/>
      <c r="AD2152" s="190"/>
      <c r="AE2152" s="190"/>
      <c r="AF2152" s="190"/>
      <c r="AG2152" s="190"/>
      <c r="AH2152" s="190"/>
      <c r="AI2152" s="190"/>
      <c r="AJ2152" s="190"/>
      <c r="AK2152" s="190"/>
      <c r="AL2152" s="190"/>
      <c r="AM2152" s="190"/>
      <c r="AN2152" s="190"/>
      <c r="AO2152" s="190"/>
      <c r="AP2152" s="190"/>
      <c r="AQ2152" s="190"/>
      <c r="AR2152" s="190"/>
      <c r="AS2152" s="190"/>
      <c r="AT2152" s="190"/>
      <c r="AU2152" s="190"/>
      <c r="AV2152" s="190"/>
      <c r="AW2152" s="190"/>
      <c r="AX2152" s="190"/>
      <c r="AY2152" s="190"/>
      <c r="AZ2152" s="190"/>
      <c r="BA2152" s="190"/>
      <c r="BB2152" s="190"/>
      <c r="BC2152" s="190"/>
      <c r="BD2152" s="190"/>
      <c r="BE2152" s="190"/>
      <c r="BF2152" s="190"/>
      <c r="BG2152" s="190"/>
      <c r="BH2152" s="190"/>
      <c r="BI2152" s="190"/>
      <c r="BJ2152" s="190"/>
      <c r="BK2152" s="190"/>
      <c r="BL2152" s="190"/>
      <c r="BM2152" s="190"/>
      <c r="BN2152" s="190"/>
      <c r="BO2152" s="190"/>
      <c r="BP2152" s="190"/>
      <c r="BQ2152" s="190"/>
      <c r="BR2152" s="190"/>
      <c r="BS2152" s="190"/>
      <c r="BT2152" s="190"/>
      <c r="BU2152" s="190"/>
      <c r="BV2152" s="190"/>
      <c r="BW2152" s="190"/>
      <c r="BX2152" s="190"/>
      <c r="BY2152" s="190"/>
      <c r="BZ2152" s="190"/>
      <c r="CA2152" s="190"/>
      <c r="CB2152" s="190"/>
      <c r="CC2152" s="190"/>
      <c r="CD2152" s="190"/>
      <c r="CE2152" s="190"/>
      <c r="CF2152" s="190"/>
      <c r="CG2152" s="190"/>
      <c r="CH2152" s="190"/>
      <c r="CI2152" s="190"/>
      <c r="CJ2152" s="190"/>
      <c r="CK2152" s="190"/>
      <c r="CL2152" s="190"/>
      <c r="CN2152" s="201"/>
      <c r="CO2152" s="190"/>
      <c r="CP2152" s="190"/>
      <c r="CQ2152" s="190"/>
      <c r="CR2152" s="190"/>
      <c r="CS2152" s="190"/>
      <c r="CT2152" s="190"/>
      <c r="CU2152" s="190"/>
      <c r="CV2152" s="190"/>
      <c r="CW2152" s="190"/>
      <c r="CX2152" s="190"/>
      <c r="CY2152" s="190"/>
      <c r="CZ2152" s="190"/>
      <c r="DA2152" s="190"/>
      <c r="DB2152" s="190"/>
      <c r="DC2152" s="190"/>
      <c r="DD2152" s="190"/>
      <c r="DE2152" s="190"/>
      <c r="DF2152" s="190"/>
      <c r="DG2152" s="190"/>
      <c r="DH2152" s="190"/>
      <c r="DI2152" s="190"/>
      <c r="DJ2152" s="190"/>
      <c r="DK2152" s="190"/>
      <c r="DL2152" s="190"/>
    </row>
    <row r="2153" spans="1:116" x14ac:dyDescent="0.4">
      <c r="A2153" s="174"/>
      <c r="E2153" s="8"/>
      <c r="G2153" s="175" t="s">
        <v>463</v>
      </c>
      <c r="H2153" s="200"/>
      <c r="I2153" s="201"/>
      <c r="J2153" s="201"/>
      <c r="K2153" s="202"/>
      <c r="L2153" s="202"/>
      <c r="M2153" s="202"/>
      <c r="N2153" s="202"/>
      <c r="O2153" s="202"/>
      <c r="P2153" s="202"/>
      <c r="R2153" s="202"/>
      <c r="S2153" s="190" t="str">
        <f t="shared" ref="S2153:CD2153" si="3614">S$22</f>
        <v>S$18</v>
      </c>
      <c r="T2153" s="190" t="str">
        <f t="shared" si="3614"/>
        <v>T$18</v>
      </c>
      <c r="U2153" s="190" t="str">
        <f t="shared" si="3614"/>
        <v>U$18</v>
      </c>
      <c r="V2153" s="190" t="str">
        <f t="shared" si="3614"/>
        <v>V$18</v>
      </c>
      <c r="W2153" s="190" t="str">
        <f t="shared" si="3614"/>
        <v>W$18</v>
      </c>
      <c r="X2153" s="190" t="str">
        <f t="shared" si="3614"/>
        <v>X$18</v>
      </c>
      <c r="Y2153" s="190" t="str">
        <f t="shared" si="3614"/>
        <v>Y$18</v>
      </c>
      <c r="Z2153" s="190" t="str">
        <f t="shared" si="3614"/>
        <v>Z$18</v>
      </c>
      <c r="AA2153" s="190" t="str">
        <f t="shared" si="3614"/>
        <v>AA$18</v>
      </c>
      <c r="AB2153" s="190" t="str">
        <f t="shared" si="3614"/>
        <v>AB$18</v>
      </c>
      <c r="AC2153" s="190" t="str">
        <f t="shared" si="3614"/>
        <v>AC$18</v>
      </c>
      <c r="AD2153" s="190" t="str">
        <f t="shared" si="3614"/>
        <v>AD$18</v>
      </c>
      <c r="AE2153" s="190" t="str">
        <f t="shared" si="3614"/>
        <v>AE$18</v>
      </c>
      <c r="AF2153" s="190" t="str">
        <f t="shared" si="3614"/>
        <v>AF$18</v>
      </c>
      <c r="AG2153" s="190" t="str">
        <f t="shared" si="3614"/>
        <v>AG$18</v>
      </c>
      <c r="AH2153" s="190" t="str">
        <f t="shared" si="3614"/>
        <v>AH$18</v>
      </c>
      <c r="AI2153" s="190" t="str">
        <f t="shared" si="3614"/>
        <v>AI$18</v>
      </c>
      <c r="AJ2153" s="190" t="str">
        <f t="shared" si="3614"/>
        <v>AJ$18</v>
      </c>
      <c r="AK2153" s="190" t="str">
        <f t="shared" si="3614"/>
        <v>AK$18</v>
      </c>
      <c r="AL2153" s="190" t="str">
        <f t="shared" si="3614"/>
        <v>AL$18</v>
      </c>
      <c r="AM2153" s="190" t="str">
        <f t="shared" si="3614"/>
        <v>AM$18</v>
      </c>
      <c r="AN2153" s="190" t="str">
        <f t="shared" si="3614"/>
        <v>AN$18</v>
      </c>
      <c r="AO2153" s="190" t="str">
        <f t="shared" si="3614"/>
        <v>AO$18</v>
      </c>
      <c r="AP2153" s="190" t="str">
        <f t="shared" si="3614"/>
        <v>AP$18</v>
      </c>
      <c r="AQ2153" s="190" t="str">
        <f t="shared" si="3614"/>
        <v>AQ$18</v>
      </c>
      <c r="AR2153" s="190" t="str">
        <f t="shared" si="3614"/>
        <v>AR$18</v>
      </c>
      <c r="AS2153" s="190" t="str">
        <f t="shared" si="3614"/>
        <v>AS$18</v>
      </c>
      <c r="AT2153" s="190" t="str">
        <f t="shared" si="3614"/>
        <v>AT$18</v>
      </c>
      <c r="AU2153" s="190" t="str">
        <f t="shared" si="3614"/>
        <v>AU$18</v>
      </c>
      <c r="AV2153" s="190" t="str">
        <f t="shared" si="3614"/>
        <v>AV$18</v>
      </c>
      <c r="AW2153" s="190" t="str">
        <f t="shared" si="3614"/>
        <v>AW$18</v>
      </c>
      <c r="AX2153" s="190" t="str">
        <f t="shared" si="3614"/>
        <v>AX$18</v>
      </c>
      <c r="AY2153" s="190" t="str">
        <f t="shared" si="3614"/>
        <v>AY$18</v>
      </c>
      <c r="AZ2153" s="190" t="str">
        <f t="shared" si="3614"/>
        <v>AZ$18</v>
      </c>
      <c r="BA2153" s="190" t="str">
        <f t="shared" si="3614"/>
        <v>BA$18</v>
      </c>
      <c r="BB2153" s="190" t="str">
        <f t="shared" si="3614"/>
        <v>BB$18</v>
      </c>
      <c r="BC2153" s="190" t="str">
        <f t="shared" si="3614"/>
        <v>BC$18</v>
      </c>
      <c r="BD2153" s="190" t="str">
        <f t="shared" si="3614"/>
        <v>BD$18</v>
      </c>
      <c r="BE2153" s="190" t="str">
        <f t="shared" si="3614"/>
        <v>BE$18</v>
      </c>
      <c r="BF2153" s="190" t="str">
        <f t="shared" si="3614"/>
        <v>BF$18</v>
      </c>
      <c r="BG2153" s="190" t="str">
        <f t="shared" si="3614"/>
        <v>BG$18</v>
      </c>
      <c r="BH2153" s="190" t="str">
        <f t="shared" si="3614"/>
        <v>BH$18</v>
      </c>
      <c r="BI2153" s="190" t="str">
        <f t="shared" si="3614"/>
        <v>BI$18</v>
      </c>
      <c r="BJ2153" s="190" t="str">
        <f t="shared" si="3614"/>
        <v>BJ$18</v>
      </c>
      <c r="BK2153" s="190" t="str">
        <f t="shared" si="3614"/>
        <v>BK$18</v>
      </c>
      <c r="BL2153" s="190" t="str">
        <f t="shared" si="3614"/>
        <v>BL$18</v>
      </c>
      <c r="BM2153" s="190" t="str">
        <f t="shared" si="3614"/>
        <v>BM$18</v>
      </c>
      <c r="BN2153" s="190" t="str">
        <f t="shared" si="3614"/>
        <v>BN$18</v>
      </c>
      <c r="BO2153" s="190" t="str">
        <f t="shared" si="3614"/>
        <v>BO$18</v>
      </c>
      <c r="BP2153" s="190" t="str">
        <f t="shared" si="3614"/>
        <v>BP$18</v>
      </c>
      <c r="BQ2153" s="190" t="str">
        <f t="shared" si="3614"/>
        <v>BQ$18</v>
      </c>
      <c r="BR2153" s="190" t="str">
        <f t="shared" si="3614"/>
        <v>BR$18</v>
      </c>
      <c r="BS2153" s="190" t="str">
        <f t="shared" si="3614"/>
        <v>BS$18</v>
      </c>
      <c r="BT2153" s="190" t="str">
        <f t="shared" si="3614"/>
        <v>BT$18</v>
      </c>
      <c r="BU2153" s="190" t="str">
        <f t="shared" si="3614"/>
        <v>BU$18</v>
      </c>
      <c r="BV2153" s="190" t="str">
        <f t="shared" si="3614"/>
        <v>BV$18</v>
      </c>
      <c r="BW2153" s="190" t="str">
        <f t="shared" si="3614"/>
        <v>BW$18</v>
      </c>
      <c r="BX2153" s="190" t="str">
        <f t="shared" si="3614"/>
        <v>BX$18</v>
      </c>
      <c r="BY2153" s="190" t="str">
        <f t="shared" si="3614"/>
        <v>BY$18</v>
      </c>
      <c r="BZ2153" s="190" t="str">
        <f t="shared" si="3614"/>
        <v>BZ$18</v>
      </c>
      <c r="CA2153" s="190" t="str">
        <f t="shared" si="3614"/>
        <v>CA$18</v>
      </c>
      <c r="CB2153" s="190" t="str">
        <f t="shared" si="3614"/>
        <v>CB$18</v>
      </c>
      <c r="CC2153" s="190" t="str">
        <f t="shared" si="3614"/>
        <v>CC$18</v>
      </c>
      <c r="CD2153" s="190" t="str">
        <f t="shared" si="3614"/>
        <v>CD$18</v>
      </c>
      <c r="CE2153" s="190" t="str">
        <f t="shared" ref="CE2153:CL2153" si="3615">CE$22</f>
        <v>CE$18</v>
      </c>
      <c r="CF2153" s="190" t="str">
        <f t="shared" si="3615"/>
        <v>CF$18</v>
      </c>
      <c r="CG2153" s="190" t="str">
        <f t="shared" si="3615"/>
        <v>CG$18</v>
      </c>
      <c r="CH2153" s="190" t="str">
        <f t="shared" si="3615"/>
        <v>CH$18</v>
      </c>
      <c r="CI2153" s="190" t="str">
        <f t="shared" si="3615"/>
        <v>CI$18</v>
      </c>
      <c r="CJ2153" s="190" t="str">
        <f t="shared" si="3615"/>
        <v>CJ$18</v>
      </c>
      <c r="CK2153" s="190" t="str">
        <f t="shared" si="3615"/>
        <v>CK$18</v>
      </c>
      <c r="CL2153" s="190" t="str">
        <f t="shared" si="3615"/>
        <v>CL$18</v>
      </c>
      <c r="CN2153" s="201"/>
      <c r="CO2153" s="190" t="str">
        <f t="shared" ref="CO2153:DL2153" si="3616">CO$22</f>
        <v>CO$18</v>
      </c>
      <c r="CP2153" s="190" t="str">
        <f t="shared" si="3616"/>
        <v>CP$18</v>
      </c>
      <c r="CQ2153" s="190" t="str">
        <f t="shared" si="3616"/>
        <v>CQ$18</v>
      </c>
      <c r="CR2153" s="190" t="str">
        <f t="shared" si="3616"/>
        <v>CR$18</v>
      </c>
      <c r="CS2153" s="190" t="str">
        <f t="shared" si="3616"/>
        <v>CS$18</v>
      </c>
      <c r="CT2153" s="190" t="str">
        <f t="shared" si="3616"/>
        <v>CT$18</v>
      </c>
      <c r="CU2153" s="190" t="str">
        <f t="shared" si="3616"/>
        <v>CU$18</v>
      </c>
      <c r="CV2153" s="190" t="str">
        <f t="shared" si="3616"/>
        <v>CV$18</v>
      </c>
      <c r="CW2153" s="190" t="str">
        <f t="shared" si="3616"/>
        <v>CW$18</v>
      </c>
      <c r="CX2153" s="190" t="str">
        <f t="shared" si="3616"/>
        <v>CX$18</v>
      </c>
      <c r="CY2153" s="190" t="str">
        <f t="shared" si="3616"/>
        <v>CY$18</v>
      </c>
      <c r="CZ2153" s="190" t="str">
        <f t="shared" si="3616"/>
        <v>CZ$18</v>
      </c>
      <c r="DA2153" s="190" t="str">
        <f t="shared" si="3616"/>
        <v>DA$18</v>
      </c>
      <c r="DB2153" s="190" t="str">
        <f t="shared" si="3616"/>
        <v>DB$18</v>
      </c>
      <c r="DC2153" s="190" t="str">
        <f t="shared" si="3616"/>
        <v>DC$18</v>
      </c>
      <c r="DD2153" s="190" t="str">
        <f t="shared" si="3616"/>
        <v>DD$18</v>
      </c>
      <c r="DE2153" s="190" t="str">
        <f t="shared" si="3616"/>
        <v>DE$18</v>
      </c>
      <c r="DF2153" s="190" t="str">
        <f t="shared" si="3616"/>
        <v>DF$18</v>
      </c>
      <c r="DG2153" s="190" t="str">
        <f t="shared" si="3616"/>
        <v>DG$18</v>
      </c>
      <c r="DH2153" s="190" t="str">
        <f t="shared" si="3616"/>
        <v>DH$18</v>
      </c>
      <c r="DI2153" s="190" t="str">
        <f t="shared" si="3616"/>
        <v>DI$18</v>
      </c>
      <c r="DJ2153" s="190" t="str">
        <f t="shared" si="3616"/>
        <v>DJ$18</v>
      </c>
      <c r="DK2153" s="190" t="str">
        <f t="shared" si="3616"/>
        <v>DK$18</v>
      </c>
      <c r="DL2153" s="190" t="str">
        <f t="shared" si="3616"/>
        <v>DL$18</v>
      </c>
    </row>
    <row r="2154" spans="1:116" x14ac:dyDescent="0.4">
      <c r="A2154" s="174"/>
      <c r="E2154" s="8"/>
      <c r="G2154" s="175" t="s">
        <v>464</v>
      </c>
      <c r="H2154" s="200"/>
      <c r="I2154" s="201"/>
      <c r="J2154" s="201"/>
      <c r="K2154" s="202"/>
      <c r="L2154" s="202"/>
      <c r="M2154" s="202"/>
      <c r="N2154" s="202"/>
      <c r="O2154" s="202"/>
      <c r="P2154" s="202"/>
      <c r="R2154" s="202"/>
      <c r="S2154" s="190" t="str">
        <f t="shared" ref="S2154:CD2154" si="3617">S$23</f>
        <v>S$19</v>
      </c>
      <c r="T2154" s="190" t="str">
        <f t="shared" si="3617"/>
        <v>T$19</v>
      </c>
      <c r="U2154" s="190" t="str">
        <f t="shared" si="3617"/>
        <v>U$19</v>
      </c>
      <c r="V2154" s="190" t="str">
        <f t="shared" si="3617"/>
        <v>V$19</v>
      </c>
      <c r="W2154" s="190" t="str">
        <f t="shared" si="3617"/>
        <v>W$19</v>
      </c>
      <c r="X2154" s="190" t="str">
        <f t="shared" si="3617"/>
        <v>X$19</v>
      </c>
      <c r="Y2154" s="190" t="str">
        <f t="shared" si="3617"/>
        <v>Y$19</v>
      </c>
      <c r="Z2154" s="190" t="str">
        <f t="shared" si="3617"/>
        <v>Z$19</v>
      </c>
      <c r="AA2154" s="190" t="str">
        <f t="shared" si="3617"/>
        <v>AA$19</v>
      </c>
      <c r="AB2154" s="190" t="str">
        <f t="shared" si="3617"/>
        <v>AB$19</v>
      </c>
      <c r="AC2154" s="190" t="str">
        <f t="shared" si="3617"/>
        <v>AC$19</v>
      </c>
      <c r="AD2154" s="190" t="str">
        <f t="shared" si="3617"/>
        <v>AD$19</v>
      </c>
      <c r="AE2154" s="190" t="str">
        <f t="shared" si="3617"/>
        <v>AE$19</v>
      </c>
      <c r="AF2154" s="190" t="str">
        <f t="shared" si="3617"/>
        <v>AF$19</v>
      </c>
      <c r="AG2154" s="190" t="str">
        <f t="shared" si="3617"/>
        <v>AG$19</v>
      </c>
      <c r="AH2154" s="190" t="str">
        <f t="shared" si="3617"/>
        <v>AH$19</v>
      </c>
      <c r="AI2154" s="190" t="str">
        <f t="shared" si="3617"/>
        <v>AI$19</v>
      </c>
      <c r="AJ2154" s="190" t="str">
        <f t="shared" si="3617"/>
        <v>AJ$19</v>
      </c>
      <c r="AK2154" s="190" t="str">
        <f t="shared" si="3617"/>
        <v>AK$19</v>
      </c>
      <c r="AL2154" s="190" t="str">
        <f t="shared" si="3617"/>
        <v>AL$19</v>
      </c>
      <c r="AM2154" s="190" t="str">
        <f t="shared" si="3617"/>
        <v>AM$19</v>
      </c>
      <c r="AN2154" s="190" t="str">
        <f t="shared" si="3617"/>
        <v>AN$19</v>
      </c>
      <c r="AO2154" s="190" t="str">
        <f t="shared" si="3617"/>
        <v>AO$19</v>
      </c>
      <c r="AP2154" s="190" t="str">
        <f t="shared" si="3617"/>
        <v>AP$19</v>
      </c>
      <c r="AQ2154" s="190" t="str">
        <f t="shared" si="3617"/>
        <v>AQ$19</v>
      </c>
      <c r="AR2154" s="190" t="str">
        <f t="shared" si="3617"/>
        <v>AR$19</v>
      </c>
      <c r="AS2154" s="190" t="str">
        <f t="shared" si="3617"/>
        <v>AS$19</v>
      </c>
      <c r="AT2154" s="190" t="str">
        <f t="shared" si="3617"/>
        <v>AT$19</v>
      </c>
      <c r="AU2154" s="190" t="str">
        <f t="shared" si="3617"/>
        <v>AU$19</v>
      </c>
      <c r="AV2154" s="190" t="str">
        <f t="shared" si="3617"/>
        <v>AV$19</v>
      </c>
      <c r="AW2154" s="190" t="str">
        <f t="shared" si="3617"/>
        <v>AW$19</v>
      </c>
      <c r="AX2154" s="190" t="str">
        <f t="shared" si="3617"/>
        <v>AX$19</v>
      </c>
      <c r="AY2154" s="190" t="str">
        <f t="shared" si="3617"/>
        <v>AY$19</v>
      </c>
      <c r="AZ2154" s="190" t="str">
        <f t="shared" si="3617"/>
        <v>AZ$19</v>
      </c>
      <c r="BA2154" s="190" t="str">
        <f t="shared" si="3617"/>
        <v>BA$19</v>
      </c>
      <c r="BB2154" s="190" t="str">
        <f t="shared" si="3617"/>
        <v>BB$19</v>
      </c>
      <c r="BC2154" s="190" t="str">
        <f t="shared" si="3617"/>
        <v>BC$19</v>
      </c>
      <c r="BD2154" s="190" t="str">
        <f t="shared" si="3617"/>
        <v>BD$19</v>
      </c>
      <c r="BE2154" s="190" t="str">
        <f t="shared" si="3617"/>
        <v>BE$19</v>
      </c>
      <c r="BF2154" s="190" t="str">
        <f t="shared" si="3617"/>
        <v>BF$19</v>
      </c>
      <c r="BG2154" s="190" t="str">
        <f t="shared" si="3617"/>
        <v>BG$19</v>
      </c>
      <c r="BH2154" s="190" t="str">
        <f t="shared" si="3617"/>
        <v>BH$19</v>
      </c>
      <c r="BI2154" s="190" t="str">
        <f t="shared" si="3617"/>
        <v>BI$19</v>
      </c>
      <c r="BJ2154" s="190" t="str">
        <f t="shared" si="3617"/>
        <v>BJ$19</v>
      </c>
      <c r="BK2154" s="190" t="str">
        <f t="shared" si="3617"/>
        <v>BK$19</v>
      </c>
      <c r="BL2154" s="190" t="str">
        <f t="shared" si="3617"/>
        <v>BL$19</v>
      </c>
      <c r="BM2154" s="190" t="str">
        <f t="shared" si="3617"/>
        <v>BM$19</v>
      </c>
      <c r="BN2154" s="190" t="str">
        <f t="shared" si="3617"/>
        <v>BN$19</v>
      </c>
      <c r="BO2154" s="190" t="str">
        <f t="shared" si="3617"/>
        <v>BO$19</v>
      </c>
      <c r="BP2154" s="190" t="str">
        <f t="shared" si="3617"/>
        <v>BP$19</v>
      </c>
      <c r="BQ2154" s="190" t="str">
        <f t="shared" si="3617"/>
        <v>BQ$19</v>
      </c>
      <c r="BR2154" s="190" t="str">
        <f t="shared" si="3617"/>
        <v>BR$19</v>
      </c>
      <c r="BS2154" s="190" t="str">
        <f t="shared" si="3617"/>
        <v>BS$19</v>
      </c>
      <c r="BT2154" s="190" t="str">
        <f t="shared" si="3617"/>
        <v>BT$19</v>
      </c>
      <c r="BU2154" s="190" t="str">
        <f t="shared" si="3617"/>
        <v>BU$19</v>
      </c>
      <c r="BV2154" s="190" t="str">
        <f t="shared" si="3617"/>
        <v>BV$19</v>
      </c>
      <c r="BW2154" s="190" t="str">
        <f t="shared" si="3617"/>
        <v>BW$19</v>
      </c>
      <c r="BX2154" s="190" t="str">
        <f t="shared" si="3617"/>
        <v>BX$19</v>
      </c>
      <c r="BY2154" s="190" t="str">
        <f t="shared" si="3617"/>
        <v>BY$19</v>
      </c>
      <c r="BZ2154" s="190" t="str">
        <f t="shared" si="3617"/>
        <v>BZ$19</v>
      </c>
      <c r="CA2154" s="190" t="str">
        <f t="shared" si="3617"/>
        <v>CA$19</v>
      </c>
      <c r="CB2154" s="190" t="str">
        <f t="shared" si="3617"/>
        <v>CB$19</v>
      </c>
      <c r="CC2154" s="190" t="str">
        <f t="shared" si="3617"/>
        <v>CC$19</v>
      </c>
      <c r="CD2154" s="190" t="str">
        <f t="shared" si="3617"/>
        <v>CD$19</v>
      </c>
      <c r="CE2154" s="190" t="str">
        <f t="shared" ref="CE2154:CL2154" si="3618">CE$23</f>
        <v>CE$19</v>
      </c>
      <c r="CF2154" s="190" t="str">
        <f t="shared" si="3618"/>
        <v>CF$19</v>
      </c>
      <c r="CG2154" s="190" t="str">
        <f t="shared" si="3618"/>
        <v>CG$19</v>
      </c>
      <c r="CH2154" s="190" t="str">
        <f t="shared" si="3618"/>
        <v>CH$19</v>
      </c>
      <c r="CI2154" s="190" t="str">
        <f t="shared" si="3618"/>
        <v>CI$19</v>
      </c>
      <c r="CJ2154" s="190" t="str">
        <f t="shared" si="3618"/>
        <v>CJ$19</v>
      </c>
      <c r="CK2154" s="190" t="str">
        <f t="shared" si="3618"/>
        <v>CK$19</v>
      </c>
      <c r="CL2154" s="190" t="str">
        <f t="shared" si="3618"/>
        <v>CL$19</v>
      </c>
      <c r="CN2154" s="201"/>
      <c r="CO2154" s="190" t="str">
        <f t="shared" ref="CO2154:DL2154" si="3619">CO$23</f>
        <v>CO$19</v>
      </c>
      <c r="CP2154" s="190" t="str">
        <f t="shared" si="3619"/>
        <v>CP$19</v>
      </c>
      <c r="CQ2154" s="190" t="str">
        <f t="shared" si="3619"/>
        <v>CQ$19</v>
      </c>
      <c r="CR2154" s="190" t="str">
        <f t="shared" si="3619"/>
        <v>CR$19</v>
      </c>
      <c r="CS2154" s="190" t="str">
        <f t="shared" si="3619"/>
        <v>CS$19</v>
      </c>
      <c r="CT2154" s="190" t="str">
        <f t="shared" si="3619"/>
        <v>CT$19</v>
      </c>
      <c r="CU2154" s="190" t="str">
        <f t="shared" si="3619"/>
        <v>CU$19</v>
      </c>
      <c r="CV2154" s="190" t="str">
        <f t="shared" si="3619"/>
        <v>CV$19</v>
      </c>
      <c r="CW2154" s="190" t="str">
        <f t="shared" si="3619"/>
        <v>CW$19</v>
      </c>
      <c r="CX2154" s="190" t="str">
        <f t="shared" si="3619"/>
        <v>CX$19</v>
      </c>
      <c r="CY2154" s="190" t="str">
        <f t="shared" si="3619"/>
        <v>CY$19</v>
      </c>
      <c r="CZ2154" s="190" t="str">
        <f t="shared" si="3619"/>
        <v>CZ$19</v>
      </c>
      <c r="DA2154" s="190" t="str">
        <f t="shared" si="3619"/>
        <v>DA$19</v>
      </c>
      <c r="DB2154" s="190" t="str">
        <f t="shared" si="3619"/>
        <v>DB$19</v>
      </c>
      <c r="DC2154" s="190" t="str">
        <f t="shared" si="3619"/>
        <v>DC$19</v>
      </c>
      <c r="DD2154" s="190" t="str">
        <f t="shared" si="3619"/>
        <v>DD$19</v>
      </c>
      <c r="DE2154" s="190" t="str">
        <f t="shared" si="3619"/>
        <v>DE$19</v>
      </c>
      <c r="DF2154" s="190" t="str">
        <f t="shared" si="3619"/>
        <v>DF$19</v>
      </c>
      <c r="DG2154" s="190" t="str">
        <f t="shared" si="3619"/>
        <v>DG$19</v>
      </c>
      <c r="DH2154" s="190" t="str">
        <f t="shared" si="3619"/>
        <v>DH$19</v>
      </c>
      <c r="DI2154" s="190" t="str">
        <f t="shared" si="3619"/>
        <v>DI$19</v>
      </c>
      <c r="DJ2154" s="190" t="str">
        <f t="shared" si="3619"/>
        <v>DJ$19</v>
      </c>
      <c r="DK2154" s="190" t="str">
        <f t="shared" si="3619"/>
        <v>DK$19</v>
      </c>
      <c r="DL2154" s="190" t="str">
        <f t="shared" si="3619"/>
        <v>DL$19</v>
      </c>
    </row>
    <row r="2155" spans="1:116" x14ac:dyDescent="0.4">
      <c r="A2155" s="142" t="s">
        <v>218</v>
      </c>
      <c r="B2155" s="31" t="s">
        <v>81</v>
      </c>
      <c r="C2155" s="31"/>
      <c r="D2155" t="s">
        <v>516</v>
      </c>
      <c r="E2155" s="8" t="str">
        <f t="shared" ref="E2155:E2159" si="3620">ROW()&amp;" "&amp;D2155</f>
        <v>2155 FAIL-TV-V</v>
      </c>
      <c r="F2155" t="s">
        <v>513</v>
      </c>
      <c r="G2155" s="143" t="s">
        <v>514</v>
      </c>
      <c r="H2155" s="142"/>
      <c r="I2155" s="144"/>
      <c r="J2155" s="144"/>
      <c r="K2155" s="142"/>
      <c r="L2155" s="142"/>
      <c r="M2155" s="142"/>
      <c r="N2155" s="142"/>
      <c r="O2155" s="142"/>
      <c r="P2155" s="142"/>
      <c r="R2155" s="143"/>
      <c r="S2155" s="168"/>
      <c r="T2155" s="168"/>
      <c r="U2155" s="168"/>
      <c r="V2155" s="168"/>
      <c r="W2155" s="168"/>
      <c r="X2155" s="168"/>
      <c r="Y2155" s="168"/>
      <c r="Z2155" s="168"/>
      <c r="AA2155" s="168"/>
      <c r="AB2155" s="168"/>
      <c r="AC2155" s="168"/>
      <c r="AD2155" s="168"/>
      <c r="AE2155" s="168"/>
      <c r="AF2155" s="168"/>
      <c r="AG2155" s="168"/>
      <c r="AH2155" s="168"/>
      <c r="AI2155" s="168"/>
      <c r="AJ2155" s="168"/>
      <c r="AK2155" s="168"/>
      <c r="AL2155" s="168"/>
      <c r="AM2155" s="168"/>
      <c r="AN2155" s="168"/>
      <c r="AO2155" s="168"/>
      <c r="AP2155" s="168"/>
      <c r="AQ2155" s="168"/>
      <c r="AR2155" s="168"/>
      <c r="AS2155" s="168"/>
      <c r="AT2155" s="168"/>
      <c r="AU2155" s="168"/>
      <c r="AV2155" s="168"/>
      <c r="AW2155" s="168"/>
      <c r="AX2155" s="168"/>
      <c r="AY2155" s="168"/>
      <c r="AZ2155" s="168"/>
      <c r="BA2155" s="168"/>
      <c r="BB2155" s="168"/>
      <c r="BC2155" s="168"/>
      <c r="BD2155" s="168"/>
      <c r="BE2155" s="168"/>
      <c r="BF2155" s="168"/>
      <c r="BG2155" s="168"/>
      <c r="BH2155" s="168"/>
      <c r="BI2155" s="168"/>
      <c r="BJ2155" s="168"/>
      <c r="BK2155" s="168"/>
      <c r="BL2155" s="168"/>
      <c r="BM2155" s="168"/>
      <c r="BN2155" s="168"/>
      <c r="BO2155" s="168"/>
      <c r="BP2155" s="168"/>
      <c r="BQ2155" s="168"/>
      <c r="BR2155" s="168"/>
      <c r="BS2155" s="168"/>
      <c r="BT2155" s="168"/>
      <c r="BU2155" s="168"/>
      <c r="BV2155" s="168"/>
      <c r="BW2155" s="168"/>
      <c r="BX2155" s="168"/>
      <c r="BY2155" s="168"/>
      <c r="BZ2155" s="168"/>
      <c r="CA2155" s="168"/>
      <c r="CB2155" s="168"/>
      <c r="CC2155" s="168"/>
      <c r="CD2155" s="168"/>
      <c r="CE2155" s="168"/>
      <c r="CF2155" s="168"/>
      <c r="CG2155" s="168"/>
      <c r="CH2155" s="168"/>
      <c r="CI2155" s="168"/>
      <c r="CJ2155" s="168"/>
      <c r="CK2155" s="168"/>
      <c r="CL2155" s="168"/>
      <c r="CN2155" s="144"/>
      <c r="CO2155" s="168"/>
      <c r="CP2155" s="168"/>
      <c r="CQ2155" s="168"/>
      <c r="CR2155" s="168"/>
      <c r="CS2155" s="168"/>
      <c r="CT2155" s="168"/>
      <c r="CU2155" s="168"/>
      <c r="CV2155" s="168"/>
      <c r="CW2155" s="168"/>
      <c r="CX2155" s="168"/>
      <c r="CY2155" s="168"/>
      <c r="CZ2155" s="168"/>
      <c r="DA2155" s="168"/>
      <c r="DB2155" s="168"/>
      <c r="DC2155" s="168"/>
      <c r="DD2155" s="168"/>
      <c r="DE2155" s="168"/>
      <c r="DF2155" s="168"/>
      <c r="DG2155" s="168"/>
      <c r="DH2155" s="168"/>
      <c r="DI2155" s="168"/>
      <c r="DJ2155" s="168"/>
      <c r="DK2155" s="168"/>
      <c r="DL2155" s="168"/>
    </row>
    <row r="2156" spans="1:116" x14ac:dyDescent="0.4">
      <c r="A2156" s="12"/>
      <c r="B2156" s="12" t="s">
        <v>332</v>
      </c>
      <c r="C2156" s="12"/>
      <c r="D2156" t="s">
        <v>516</v>
      </c>
      <c r="E2156" s="8" t="str">
        <f t="shared" si="3620"/>
        <v>2156 FAIL-TV-V</v>
      </c>
      <c r="G2156" s="95" t="str">
        <f>G2150</f>
        <v>Primary volume driver</v>
      </c>
      <c r="H2156" s="12"/>
      <c r="I2156" s="60"/>
      <c r="J2156" s="60"/>
      <c r="K2156" s="12"/>
      <c r="L2156" s="12"/>
      <c r="M2156" s="12"/>
      <c r="N2156" s="12"/>
      <c r="O2156" s="12"/>
      <c r="P2156" s="12"/>
      <c r="R2156" s="13"/>
      <c r="S2156" s="76"/>
      <c r="T2156" s="76"/>
      <c r="U2156" s="76"/>
      <c r="V2156" s="76"/>
      <c r="W2156" s="76"/>
      <c r="X2156" s="76"/>
      <c r="Y2156" s="76"/>
      <c r="Z2156" s="76"/>
      <c r="AA2156" s="76"/>
      <c r="AB2156" s="76"/>
      <c r="AC2156" s="76"/>
      <c r="AD2156" s="76"/>
      <c r="AE2156" s="76"/>
      <c r="AF2156" s="76"/>
      <c r="AG2156" s="76"/>
      <c r="AH2156" s="76"/>
      <c r="AI2156" s="76"/>
      <c r="AJ2156" s="76"/>
      <c r="AK2156" s="76"/>
      <c r="AL2156" s="76"/>
      <c r="AM2156" s="76"/>
      <c r="AN2156" s="76"/>
      <c r="AO2156" s="76"/>
      <c r="AP2156" s="76"/>
      <c r="AQ2156" s="76"/>
      <c r="AR2156" s="76"/>
      <c r="AS2156" s="76"/>
      <c r="AT2156" s="76"/>
      <c r="AU2156" s="76"/>
      <c r="AV2156" s="76"/>
      <c r="AW2156" s="76"/>
      <c r="AX2156" s="76"/>
      <c r="AY2156" s="76"/>
      <c r="AZ2156" s="76"/>
      <c r="BA2156" s="76"/>
      <c r="BB2156" s="76"/>
      <c r="BC2156" s="76"/>
      <c r="BD2156" s="76"/>
      <c r="BE2156" s="76"/>
      <c r="BF2156" s="76"/>
      <c r="BG2156" s="76"/>
      <c r="BH2156" s="76"/>
      <c r="BI2156" s="76"/>
      <c r="BJ2156" s="76"/>
      <c r="BK2156" s="76"/>
      <c r="BL2156" s="76"/>
      <c r="BM2156" s="76"/>
      <c r="BN2156" s="76"/>
      <c r="BO2156" s="76"/>
      <c r="BP2156" s="76"/>
      <c r="BQ2156" s="76"/>
      <c r="BR2156" s="76"/>
      <c r="BS2156" s="76"/>
      <c r="BT2156" s="76"/>
      <c r="BU2156" s="76"/>
      <c r="BV2156" s="76"/>
      <c r="BW2156" s="76"/>
      <c r="BX2156" s="76"/>
      <c r="BY2156" s="76"/>
      <c r="BZ2156" s="76"/>
      <c r="CA2156" s="76"/>
      <c r="CB2156" s="76"/>
      <c r="CC2156" s="76"/>
      <c r="CD2156" s="76"/>
      <c r="CE2156" s="76"/>
      <c r="CF2156" s="76"/>
      <c r="CG2156" s="76"/>
      <c r="CH2156" s="76"/>
      <c r="CI2156" s="76"/>
      <c r="CJ2156" s="76"/>
      <c r="CK2156" s="76"/>
      <c r="CL2156" s="76"/>
      <c r="CN2156" s="60"/>
      <c r="CO2156" s="239"/>
      <c r="CP2156" s="239"/>
      <c r="CQ2156" s="239"/>
      <c r="CR2156" s="239"/>
      <c r="CS2156" s="239"/>
      <c r="CT2156" s="239"/>
      <c r="CU2156" s="239"/>
      <c r="CV2156" s="239"/>
      <c r="CW2156" s="239"/>
      <c r="CX2156" s="239"/>
      <c r="CY2156" s="239"/>
      <c r="CZ2156" s="239"/>
      <c r="DA2156" s="239"/>
      <c r="DB2156" s="239"/>
      <c r="DC2156" s="239"/>
      <c r="DD2156" s="239"/>
      <c r="DE2156" s="239"/>
      <c r="DF2156" s="239"/>
      <c r="DG2156" s="239"/>
      <c r="DH2156" s="239"/>
      <c r="DI2156" s="239"/>
      <c r="DJ2156" s="239"/>
      <c r="DK2156" s="239"/>
      <c r="DL2156" s="239"/>
    </row>
    <row r="2157" spans="1:116" x14ac:dyDescent="0.4">
      <c r="A2157" s="31"/>
      <c r="B2157" s="31"/>
      <c r="C2157" s="31"/>
      <c r="D2157" t="s">
        <v>516</v>
      </c>
      <c r="E2157" s="8" t="str">
        <f t="shared" si="3620"/>
        <v>2157 FAIL-TV-V</v>
      </c>
      <c r="G2157" s="145" t="s">
        <v>515</v>
      </c>
      <c r="H2157" s="31"/>
      <c r="I2157" s="73"/>
      <c r="J2157" s="73"/>
      <c r="K2157" s="21">
        <v>0.5</v>
      </c>
      <c r="L2157" s="21">
        <v>0.5</v>
      </c>
      <c r="M2157" s="21">
        <v>0.5</v>
      </c>
      <c r="N2157" s="21">
        <v>0.5</v>
      </c>
      <c r="O2157" s="21">
        <v>0.5</v>
      </c>
      <c r="P2157" s="21">
        <v>0.5</v>
      </c>
      <c r="R2157" s="67"/>
      <c r="S2157" s="150" cm="1">
        <f t="array" ref="S2157">INDEX($K:$P,ROW(),MATCH(S$3,$K$2:$P$2,0))</f>
        <v>0.5</v>
      </c>
      <c r="T2157" s="150" cm="1">
        <f t="array" ref="T2157">INDEX($K:$P,ROW(),MATCH(T$3,$K$2:$P$2,0))</f>
        <v>0.5</v>
      </c>
      <c r="U2157" s="150" cm="1">
        <f t="array" ref="U2157">INDEX($K:$P,ROW(),MATCH(U$3,$K$2:$P$2,0))</f>
        <v>0.5</v>
      </c>
      <c r="V2157" s="150" cm="1">
        <f t="array" ref="V2157">INDEX($K:$P,ROW(),MATCH(V$3,$K$2:$P$2,0))</f>
        <v>0.5</v>
      </c>
      <c r="W2157" s="150" cm="1">
        <f t="array" ref="W2157">INDEX($K:$P,ROW(),MATCH(W$3,$K$2:$P$2,0))</f>
        <v>0.5</v>
      </c>
      <c r="X2157" s="150" cm="1">
        <f t="array" ref="X2157">INDEX($K:$P,ROW(),MATCH(X$3,$K$2:$P$2,0))</f>
        <v>0.5</v>
      </c>
      <c r="Y2157" s="150" cm="1">
        <f t="array" ref="Y2157">INDEX($K:$P,ROW(),MATCH(Y$3,$K$2:$P$2,0))</f>
        <v>0.5</v>
      </c>
      <c r="Z2157" s="150" cm="1">
        <f t="array" ref="Z2157">INDEX($K:$P,ROW(),MATCH(Z$3,$K$2:$P$2,0))</f>
        <v>0.5</v>
      </c>
      <c r="AA2157" s="150" cm="1">
        <f t="array" ref="AA2157">INDEX($K:$P,ROW(),MATCH(AA$3,$K$2:$P$2,0))</f>
        <v>0.5</v>
      </c>
      <c r="AB2157" s="150" cm="1">
        <f t="array" ref="AB2157">INDEX($K:$P,ROW(),MATCH(AB$3,$K$2:$P$2,0))</f>
        <v>0.5</v>
      </c>
      <c r="AC2157" s="150" cm="1">
        <f t="array" ref="AC2157">INDEX($K:$P,ROW(),MATCH(AC$3,$K$2:$P$2,0))</f>
        <v>0.5</v>
      </c>
      <c r="AD2157" s="150" cm="1">
        <f t="array" ref="AD2157">INDEX($K:$P,ROW(),MATCH(AD$3,$K$2:$P$2,0))</f>
        <v>0.5</v>
      </c>
      <c r="AE2157" s="150" cm="1">
        <f t="array" ref="AE2157">INDEX($K:$P,ROW(),MATCH(AE$3,$K$2:$P$2,0))</f>
        <v>0.5</v>
      </c>
      <c r="AF2157" s="150" cm="1">
        <f t="array" ref="AF2157">INDEX($K:$P,ROW(),MATCH(AF$3,$K$2:$P$2,0))</f>
        <v>0.5</v>
      </c>
      <c r="AG2157" s="150" cm="1">
        <f t="array" ref="AG2157">INDEX($K:$P,ROW(),MATCH(AG$3,$K$2:$P$2,0))</f>
        <v>0.5</v>
      </c>
      <c r="AH2157" s="150" cm="1">
        <f t="array" ref="AH2157">INDEX($K:$P,ROW(),MATCH(AH$3,$K$2:$P$2,0))</f>
        <v>0.5</v>
      </c>
      <c r="AI2157" s="150" cm="1">
        <f t="array" ref="AI2157">INDEX($K:$P,ROW(),MATCH(AI$3,$K$2:$P$2,0))</f>
        <v>0.5</v>
      </c>
      <c r="AJ2157" s="150" cm="1">
        <f t="array" ref="AJ2157">INDEX($K:$P,ROW(),MATCH(AJ$3,$K$2:$P$2,0))</f>
        <v>0.5</v>
      </c>
      <c r="AK2157" s="150" cm="1">
        <f t="array" ref="AK2157">INDEX($K:$P,ROW(),MATCH(AK$3,$K$2:$P$2,0))</f>
        <v>0.5</v>
      </c>
      <c r="AL2157" s="150" cm="1">
        <f t="array" ref="AL2157">INDEX($K:$P,ROW(),MATCH(AL$3,$K$2:$P$2,0))</f>
        <v>0.5</v>
      </c>
      <c r="AM2157" s="150" cm="1">
        <f t="array" ref="AM2157">INDEX($K:$P,ROW(),MATCH(AM$3,$K$2:$P$2,0))</f>
        <v>0.5</v>
      </c>
      <c r="AN2157" s="150" cm="1">
        <f t="array" ref="AN2157">INDEX($K:$P,ROW(),MATCH(AN$3,$K$2:$P$2,0))</f>
        <v>0.5</v>
      </c>
      <c r="AO2157" s="150" cm="1">
        <f t="array" ref="AO2157">INDEX($K:$P,ROW(),MATCH(AO$3,$K$2:$P$2,0))</f>
        <v>0.5</v>
      </c>
      <c r="AP2157" s="150" cm="1">
        <f t="array" ref="AP2157">INDEX($K:$P,ROW(),MATCH(AP$3,$K$2:$P$2,0))</f>
        <v>0.5</v>
      </c>
      <c r="AQ2157" s="150" cm="1">
        <f t="array" ref="AQ2157">INDEX($K:$P,ROW(),MATCH(AQ$3,$K$2:$P$2,0))</f>
        <v>0.5</v>
      </c>
      <c r="AR2157" s="150" cm="1">
        <f t="array" ref="AR2157">INDEX($K:$P,ROW(),MATCH(AR$3,$K$2:$P$2,0))</f>
        <v>0.5</v>
      </c>
      <c r="AS2157" s="150" cm="1">
        <f t="array" ref="AS2157">INDEX($K:$P,ROW(),MATCH(AS$3,$K$2:$P$2,0))</f>
        <v>0.5</v>
      </c>
      <c r="AT2157" s="150" cm="1">
        <f t="array" ref="AT2157">INDEX($K:$P,ROW(),MATCH(AT$3,$K$2:$P$2,0))</f>
        <v>0.5</v>
      </c>
      <c r="AU2157" s="150" cm="1">
        <f t="array" ref="AU2157">INDEX($K:$P,ROW(),MATCH(AU$3,$K$2:$P$2,0))</f>
        <v>0.5</v>
      </c>
      <c r="AV2157" s="150" cm="1">
        <f t="array" ref="AV2157">INDEX($K:$P,ROW(),MATCH(AV$3,$K$2:$P$2,0))</f>
        <v>0.5</v>
      </c>
      <c r="AW2157" s="150" cm="1">
        <f t="array" ref="AW2157">INDEX($K:$P,ROW(),MATCH(AW$3,$K$2:$P$2,0))</f>
        <v>0.5</v>
      </c>
      <c r="AX2157" s="150" cm="1">
        <f t="array" ref="AX2157">INDEX($K:$P,ROW(),MATCH(AX$3,$K$2:$P$2,0))</f>
        <v>0.5</v>
      </c>
      <c r="AY2157" s="150" cm="1">
        <f t="array" ref="AY2157">INDEX($K:$P,ROW(),MATCH(AY$3,$K$2:$P$2,0))</f>
        <v>0.5</v>
      </c>
      <c r="AZ2157" s="150" cm="1">
        <f t="array" ref="AZ2157">INDEX($K:$P,ROW(),MATCH(AZ$3,$K$2:$P$2,0))</f>
        <v>0.5</v>
      </c>
      <c r="BA2157" s="150" cm="1">
        <f t="array" ref="BA2157">INDEX($K:$P,ROW(),MATCH(BA$3,$K$2:$P$2,0))</f>
        <v>0.5</v>
      </c>
      <c r="BB2157" s="150" cm="1">
        <f t="array" ref="BB2157">INDEX($K:$P,ROW(),MATCH(BB$3,$K$2:$P$2,0))</f>
        <v>0.5</v>
      </c>
      <c r="BC2157" s="150" cm="1">
        <f t="array" ref="BC2157">INDEX($K:$P,ROW(),MATCH(BC$3,$K$2:$P$2,0))</f>
        <v>0.5</v>
      </c>
      <c r="BD2157" s="150" cm="1">
        <f t="array" ref="BD2157">INDEX($K:$P,ROW(),MATCH(BD$3,$K$2:$P$2,0))</f>
        <v>0.5</v>
      </c>
      <c r="BE2157" s="150" cm="1">
        <f t="array" ref="BE2157">INDEX($K:$P,ROW(),MATCH(BE$3,$K$2:$P$2,0))</f>
        <v>0.5</v>
      </c>
      <c r="BF2157" s="150" cm="1">
        <f t="array" ref="BF2157">INDEX($K:$P,ROW(),MATCH(BF$3,$K$2:$P$2,0))</f>
        <v>0.5</v>
      </c>
      <c r="BG2157" s="150" cm="1">
        <f t="array" ref="BG2157">INDEX($K:$P,ROW(),MATCH(BG$3,$K$2:$P$2,0))</f>
        <v>0.5</v>
      </c>
      <c r="BH2157" s="150" cm="1">
        <f t="array" ref="BH2157">INDEX($K:$P,ROW(),MATCH(BH$3,$K$2:$P$2,0))</f>
        <v>0.5</v>
      </c>
      <c r="BI2157" s="150" cm="1">
        <f t="array" ref="BI2157">INDEX($K:$P,ROW(),MATCH(BI$3,$K$2:$P$2,0))</f>
        <v>0.5</v>
      </c>
      <c r="BJ2157" s="150" cm="1">
        <f t="array" ref="BJ2157">INDEX($K:$P,ROW(),MATCH(BJ$3,$K$2:$P$2,0))</f>
        <v>0.5</v>
      </c>
      <c r="BK2157" s="150" cm="1">
        <f t="array" ref="BK2157">INDEX($K:$P,ROW(),MATCH(BK$3,$K$2:$P$2,0))</f>
        <v>0.5</v>
      </c>
      <c r="BL2157" s="150" cm="1">
        <f t="array" ref="BL2157">INDEX($K:$P,ROW(),MATCH(BL$3,$K$2:$P$2,0))</f>
        <v>0.5</v>
      </c>
      <c r="BM2157" s="150" cm="1">
        <f t="array" ref="BM2157">INDEX($K:$P,ROW(),MATCH(BM$3,$K$2:$P$2,0))</f>
        <v>0.5</v>
      </c>
      <c r="BN2157" s="150" cm="1">
        <f t="array" ref="BN2157">INDEX($K:$P,ROW(),MATCH(BN$3,$K$2:$P$2,0))</f>
        <v>0.5</v>
      </c>
      <c r="BO2157" s="150" cm="1">
        <f t="array" ref="BO2157">INDEX($K:$P,ROW(),MATCH(BO$3,$K$2:$P$2,0))</f>
        <v>0.5</v>
      </c>
      <c r="BP2157" s="150" cm="1">
        <f t="array" ref="BP2157">INDEX($K:$P,ROW(),MATCH(BP$3,$K$2:$P$2,0))</f>
        <v>0.5</v>
      </c>
      <c r="BQ2157" s="150" cm="1">
        <f t="array" ref="BQ2157">INDEX($K:$P,ROW(),MATCH(BQ$3,$K$2:$P$2,0))</f>
        <v>0.5</v>
      </c>
      <c r="BR2157" s="150" cm="1">
        <f t="array" ref="BR2157">INDEX($K:$P,ROW(),MATCH(BR$3,$K$2:$P$2,0))</f>
        <v>0.5</v>
      </c>
      <c r="BS2157" s="150" cm="1">
        <f t="array" ref="BS2157">INDEX($K:$P,ROW(),MATCH(BS$3,$K$2:$P$2,0))</f>
        <v>0.5</v>
      </c>
      <c r="BT2157" s="150" cm="1">
        <f t="array" ref="BT2157">INDEX($K:$P,ROW(),MATCH(BT$3,$K$2:$P$2,0))</f>
        <v>0.5</v>
      </c>
      <c r="BU2157" s="150" cm="1">
        <f t="array" ref="BU2157">INDEX($K:$P,ROW(),MATCH(BU$3,$K$2:$P$2,0))</f>
        <v>0.5</v>
      </c>
      <c r="BV2157" s="150" cm="1">
        <f t="array" ref="BV2157">INDEX($K:$P,ROW(),MATCH(BV$3,$K$2:$P$2,0))</f>
        <v>0.5</v>
      </c>
      <c r="BW2157" s="150" cm="1">
        <f t="array" ref="BW2157">INDEX($K:$P,ROW(),MATCH(BW$3,$K$2:$P$2,0))</f>
        <v>0.5</v>
      </c>
      <c r="BX2157" s="150" cm="1">
        <f t="array" ref="BX2157">INDEX($K:$P,ROW(),MATCH(BX$3,$K$2:$P$2,0))</f>
        <v>0.5</v>
      </c>
      <c r="BY2157" s="150" cm="1">
        <f t="array" ref="BY2157">INDEX($K:$P,ROW(),MATCH(BY$3,$K$2:$P$2,0))</f>
        <v>0.5</v>
      </c>
      <c r="BZ2157" s="150" cm="1">
        <f t="array" ref="BZ2157">INDEX($K:$P,ROW(),MATCH(BZ$3,$K$2:$P$2,0))</f>
        <v>0.5</v>
      </c>
      <c r="CA2157" s="150" cm="1">
        <f t="array" ref="CA2157">INDEX($K:$P,ROW(),MATCH(CA$3,$K$2:$P$2,0))</f>
        <v>0.5</v>
      </c>
      <c r="CB2157" s="150" cm="1">
        <f t="array" ref="CB2157">INDEX($K:$P,ROW(),MATCH(CB$3,$K$2:$P$2,0))</f>
        <v>0.5</v>
      </c>
      <c r="CC2157" s="150" cm="1">
        <f t="array" ref="CC2157">INDEX($K:$P,ROW(),MATCH(CC$3,$K$2:$P$2,0))</f>
        <v>0.5</v>
      </c>
      <c r="CD2157" s="150" cm="1">
        <f t="array" ref="CD2157">INDEX($K:$P,ROW(),MATCH(CD$3,$K$2:$P$2,0))</f>
        <v>0.5</v>
      </c>
      <c r="CE2157" s="150" cm="1">
        <f t="array" ref="CE2157">INDEX($K:$P,ROW(),MATCH(CE$3,$K$2:$P$2,0))</f>
        <v>0.5</v>
      </c>
      <c r="CF2157" s="150" cm="1">
        <f t="array" ref="CF2157">INDEX($K:$P,ROW(),MATCH(CF$3,$K$2:$P$2,0))</f>
        <v>0.5</v>
      </c>
      <c r="CG2157" s="150" cm="1">
        <f t="array" ref="CG2157">INDEX($K:$P,ROW(),MATCH(CG$3,$K$2:$P$2,0))</f>
        <v>0.5</v>
      </c>
      <c r="CH2157" s="150" cm="1">
        <f t="array" ref="CH2157">INDEX($K:$P,ROW(),MATCH(CH$3,$K$2:$P$2,0))</f>
        <v>0.5</v>
      </c>
      <c r="CI2157" s="150" cm="1">
        <f t="array" ref="CI2157">INDEX($K:$P,ROW(),MATCH(CI$3,$K$2:$P$2,0))</f>
        <v>0.5</v>
      </c>
      <c r="CJ2157" s="150" cm="1">
        <f t="array" ref="CJ2157">INDEX($K:$P,ROW(),MATCH(CJ$3,$K$2:$P$2,0))</f>
        <v>0.5</v>
      </c>
      <c r="CK2157" s="150" cm="1">
        <f t="array" ref="CK2157">INDEX($K:$P,ROW(),MATCH(CK$3,$K$2:$P$2,0))</f>
        <v>0.5</v>
      </c>
      <c r="CL2157" s="150" cm="1">
        <f t="array" ref="CL2157">INDEX($K:$P,ROW(),MATCH(CL$3,$K$2:$P$2,0))</f>
        <v>0.5</v>
      </c>
      <c r="CN2157" s="150"/>
      <c r="CO2157" s="150" t="e" cm="1">
        <f t="array" ref="CO2157">INDEX($K:$P,ROW(),MATCH(CO$3,$K$2:$P$2,0))</f>
        <v>#N/A</v>
      </c>
      <c r="CP2157" s="150" t="e" cm="1">
        <f t="array" ref="CP2157">INDEX($K:$P,ROW(),MATCH(CP$3,$K$2:$P$2,0))</f>
        <v>#N/A</v>
      </c>
      <c r="CQ2157" s="150" t="e" cm="1">
        <f t="array" ref="CQ2157">INDEX($K:$P,ROW(),MATCH(CQ$3,$K$2:$P$2,0))</f>
        <v>#N/A</v>
      </c>
      <c r="CR2157" s="150" t="e" cm="1">
        <f t="array" ref="CR2157">INDEX($K:$P,ROW(),MATCH(CR$3,$K$2:$P$2,0))</f>
        <v>#N/A</v>
      </c>
      <c r="CS2157" s="150" t="e" cm="1">
        <f t="array" ref="CS2157">INDEX($K:$P,ROW(),MATCH(CS$3,$K$2:$P$2,0))</f>
        <v>#N/A</v>
      </c>
      <c r="CT2157" s="150" t="e" cm="1">
        <f t="array" ref="CT2157">INDEX($K:$P,ROW(),MATCH(CT$3,$K$2:$P$2,0))</f>
        <v>#N/A</v>
      </c>
      <c r="CU2157" s="150" t="e" cm="1">
        <f t="array" ref="CU2157">INDEX($K:$P,ROW(),MATCH(CU$3,$K$2:$P$2,0))</f>
        <v>#N/A</v>
      </c>
      <c r="CV2157" s="150" t="e" cm="1">
        <f t="array" ref="CV2157">INDEX($K:$P,ROW(),MATCH(CV$3,$K$2:$P$2,0))</f>
        <v>#N/A</v>
      </c>
      <c r="CW2157" s="150" t="e" cm="1">
        <f t="array" ref="CW2157">INDEX($K:$P,ROW(),MATCH(CW$3,$K$2:$P$2,0))</f>
        <v>#N/A</v>
      </c>
      <c r="CX2157" s="150" t="e" cm="1">
        <f t="array" ref="CX2157">INDEX($K:$P,ROW(),MATCH(CX$3,$K$2:$P$2,0))</f>
        <v>#N/A</v>
      </c>
      <c r="CY2157" s="150" t="e" cm="1">
        <f t="array" ref="CY2157">INDEX($K:$P,ROW(),MATCH(CY$3,$K$2:$P$2,0))</f>
        <v>#N/A</v>
      </c>
      <c r="CZ2157" s="150" t="e" cm="1">
        <f t="array" ref="CZ2157">INDEX($K:$P,ROW(),MATCH(CZ$3,$K$2:$P$2,0))</f>
        <v>#N/A</v>
      </c>
      <c r="DA2157" s="150" t="e" cm="1">
        <f t="array" ref="DA2157">INDEX($K:$P,ROW(),MATCH(DA$3,$K$2:$P$2,0))</f>
        <v>#N/A</v>
      </c>
      <c r="DB2157" s="150" t="e" cm="1">
        <f t="array" ref="DB2157">INDEX($K:$P,ROW(),MATCH(DB$3,$K$2:$P$2,0))</f>
        <v>#N/A</v>
      </c>
      <c r="DC2157" s="150" t="e" cm="1">
        <f t="array" ref="DC2157">INDEX($K:$P,ROW(),MATCH(DC$3,$K$2:$P$2,0))</f>
        <v>#N/A</v>
      </c>
      <c r="DD2157" s="150" t="e" cm="1">
        <f t="array" ref="DD2157">INDEX($K:$P,ROW(),MATCH(DD$3,$K$2:$P$2,0))</f>
        <v>#N/A</v>
      </c>
      <c r="DE2157" s="150" t="e" cm="1">
        <f t="array" ref="DE2157">INDEX($K:$P,ROW(),MATCH(DE$3,$K$2:$P$2,0))</f>
        <v>#N/A</v>
      </c>
      <c r="DF2157" s="150" t="e" cm="1">
        <f t="array" ref="DF2157">INDEX($K:$P,ROW(),MATCH(DF$3,$K$2:$P$2,0))</f>
        <v>#N/A</v>
      </c>
      <c r="DG2157" s="150" t="e" cm="1">
        <f t="array" ref="DG2157">INDEX($K:$P,ROW(),MATCH(DG$3,$K$2:$P$2,0))</f>
        <v>#N/A</v>
      </c>
      <c r="DH2157" s="150" t="e" cm="1">
        <f t="array" ref="DH2157">INDEX($K:$P,ROW(),MATCH(DH$3,$K$2:$P$2,0))</f>
        <v>#N/A</v>
      </c>
      <c r="DI2157" s="150" t="e" cm="1">
        <f t="array" ref="DI2157">INDEX($K:$P,ROW(),MATCH(DI$3,$K$2:$P$2,0))</f>
        <v>#N/A</v>
      </c>
      <c r="DJ2157" s="150" t="e" cm="1">
        <f t="array" ref="DJ2157">INDEX($K:$P,ROW(),MATCH(DJ$3,$K$2:$P$2,0))</f>
        <v>#N/A</v>
      </c>
      <c r="DK2157" s="150" t="e" cm="1">
        <f t="array" ref="DK2157">INDEX($K:$P,ROW(),MATCH(DK$3,$K$2:$P$2,0))</f>
        <v>#N/A</v>
      </c>
      <c r="DL2157" s="150" t="e" cm="1">
        <f t="array" ref="DL2157">INDEX($K:$P,ROW(),MATCH(DL$3,$K$2:$P$2,0))</f>
        <v>#N/A</v>
      </c>
    </row>
    <row r="2158" spans="1:116" x14ac:dyDescent="0.4">
      <c r="D2158" t="s">
        <v>516</v>
      </c>
      <c r="E2158" s="8" t="str">
        <f t="shared" si="3620"/>
        <v>2158 FAIL-TV-V</v>
      </c>
      <c r="G2158" s="127" t="str">
        <f>"# of "&amp;G2160&amp;"s"</f>
        <v># of in and outs (charged)s</v>
      </c>
      <c r="H2158" s="12"/>
      <c r="I2158" s="60"/>
      <c r="J2158" s="60"/>
      <c r="K2158" s="117">
        <f t="shared" ref="K2158:P2158" ca="1" si="3621">SUMIF($3:$3,K$2,2158:2158)</f>
        <v>30000</v>
      </c>
      <c r="L2158" s="117">
        <f t="shared" ca="1" si="3621"/>
        <v>30000</v>
      </c>
      <c r="M2158" s="117">
        <f t="shared" ca="1" si="3621"/>
        <v>30000</v>
      </c>
      <c r="N2158" s="117">
        <f t="shared" ca="1" si="3621"/>
        <v>30000</v>
      </c>
      <c r="O2158" s="117">
        <f t="shared" ca="1" si="3621"/>
        <v>30000</v>
      </c>
      <c r="P2158" s="117">
        <f t="shared" ca="1" si="3621"/>
        <v>30000</v>
      </c>
      <c r="R2158" s="15"/>
      <c r="S2158" s="151" cm="1">
        <f t="array" aca="1" ref="S2158" ca="1">INDIRECT(S2150)*S2157</f>
        <v>2500</v>
      </c>
      <c r="T2158" s="151" cm="1">
        <f t="array" aca="1" ref="T2158" ca="1">INDIRECT(T2150)*T2157</f>
        <v>2500</v>
      </c>
      <c r="U2158" s="151" cm="1">
        <f t="array" aca="1" ref="U2158" ca="1">INDIRECT(U2150)*U2157</f>
        <v>2500</v>
      </c>
      <c r="V2158" s="151" cm="1">
        <f t="array" aca="1" ref="V2158" ca="1">INDIRECT(V2150)*V2157</f>
        <v>2500</v>
      </c>
      <c r="W2158" s="151" cm="1">
        <f t="array" aca="1" ref="W2158" ca="1">INDIRECT(W2150)*W2157</f>
        <v>2500</v>
      </c>
      <c r="X2158" s="151" cm="1">
        <f t="array" aca="1" ref="X2158" ca="1">INDIRECT(X2150)*X2157</f>
        <v>2500</v>
      </c>
      <c r="Y2158" s="151" cm="1">
        <f t="array" aca="1" ref="Y2158" ca="1">INDIRECT(Y2150)*Y2157</f>
        <v>2500</v>
      </c>
      <c r="Z2158" s="151" cm="1">
        <f t="array" aca="1" ref="Z2158" ca="1">INDIRECT(Z2150)*Z2157</f>
        <v>2500</v>
      </c>
      <c r="AA2158" s="151" cm="1">
        <f t="array" aca="1" ref="AA2158" ca="1">INDIRECT(AA2150)*AA2157</f>
        <v>2500</v>
      </c>
      <c r="AB2158" s="151" cm="1">
        <f t="array" aca="1" ref="AB2158" ca="1">INDIRECT(AB2150)*AB2157</f>
        <v>2500</v>
      </c>
      <c r="AC2158" s="151" cm="1">
        <f t="array" aca="1" ref="AC2158" ca="1">INDIRECT(AC2150)*AC2157</f>
        <v>2500</v>
      </c>
      <c r="AD2158" s="151" cm="1">
        <f t="array" aca="1" ref="AD2158" ca="1">INDIRECT(AD2150)*AD2157</f>
        <v>2500</v>
      </c>
      <c r="AE2158" s="151" cm="1">
        <f t="array" aca="1" ref="AE2158" ca="1">INDIRECT(AE2150)*AE2157</f>
        <v>2500</v>
      </c>
      <c r="AF2158" s="151" cm="1">
        <f t="array" aca="1" ref="AF2158" ca="1">INDIRECT(AF2150)*AF2157</f>
        <v>2500</v>
      </c>
      <c r="AG2158" s="151" cm="1">
        <f t="array" aca="1" ref="AG2158" ca="1">INDIRECT(AG2150)*AG2157</f>
        <v>2500</v>
      </c>
      <c r="AH2158" s="151" cm="1">
        <f t="array" aca="1" ref="AH2158" ca="1">INDIRECT(AH2150)*AH2157</f>
        <v>2500</v>
      </c>
      <c r="AI2158" s="151" cm="1">
        <f t="array" aca="1" ref="AI2158" ca="1">INDIRECT(AI2150)*AI2157</f>
        <v>2500</v>
      </c>
      <c r="AJ2158" s="151" cm="1">
        <f t="array" aca="1" ref="AJ2158" ca="1">INDIRECT(AJ2150)*AJ2157</f>
        <v>2500</v>
      </c>
      <c r="AK2158" s="151" cm="1">
        <f t="array" aca="1" ref="AK2158" ca="1">INDIRECT(AK2150)*AK2157</f>
        <v>2500</v>
      </c>
      <c r="AL2158" s="151" cm="1">
        <f t="array" aca="1" ref="AL2158" ca="1">INDIRECT(AL2150)*AL2157</f>
        <v>2500</v>
      </c>
      <c r="AM2158" s="151" cm="1">
        <f t="array" aca="1" ref="AM2158" ca="1">INDIRECT(AM2150)*AM2157</f>
        <v>2500</v>
      </c>
      <c r="AN2158" s="151" cm="1">
        <f t="array" aca="1" ref="AN2158" ca="1">INDIRECT(AN2150)*AN2157</f>
        <v>2500</v>
      </c>
      <c r="AO2158" s="151" cm="1">
        <f t="array" aca="1" ref="AO2158" ca="1">INDIRECT(AO2150)*AO2157</f>
        <v>2500</v>
      </c>
      <c r="AP2158" s="151" cm="1">
        <f t="array" aca="1" ref="AP2158" ca="1">INDIRECT(AP2150)*AP2157</f>
        <v>2500</v>
      </c>
      <c r="AQ2158" s="151" cm="1">
        <f t="array" aca="1" ref="AQ2158" ca="1">INDIRECT(AQ2150)*AQ2157</f>
        <v>2500</v>
      </c>
      <c r="AR2158" s="151" cm="1">
        <f t="array" aca="1" ref="AR2158" ca="1">INDIRECT(AR2150)*AR2157</f>
        <v>2500</v>
      </c>
      <c r="AS2158" s="151" cm="1">
        <f t="array" aca="1" ref="AS2158" ca="1">INDIRECT(AS2150)*AS2157</f>
        <v>2500</v>
      </c>
      <c r="AT2158" s="151" cm="1">
        <f t="array" aca="1" ref="AT2158" ca="1">INDIRECT(AT2150)*AT2157</f>
        <v>2500</v>
      </c>
      <c r="AU2158" s="151" cm="1">
        <f t="array" aca="1" ref="AU2158" ca="1">INDIRECT(AU2150)*AU2157</f>
        <v>2500</v>
      </c>
      <c r="AV2158" s="151" cm="1">
        <f t="array" aca="1" ref="AV2158" ca="1">INDIRECT(AV2150)*AV2157</f>
        <v>2500</v>
      </c>
      <c r="AW2158" s="151" cm="1">
        <f t="array" aca="1" ref="AW2158" ca="1">INDIRECT(AW2150)*AW2157</f>
        <v>2500</v>
      </c>
      <c r="AX2158" s="151" cm="1">
        <f t="array" aca="1" ref="AX2158" ca="1">INDIRECT(AX2150)*AX2157</f>
        <v>2500</v>
      </c>
      <c r="AY2158" s="151" cm="1">
        <f t="array" aca="1" ref="AY2158" ca="1">INDIRECT(AY2150)*AY2157</f>
        <v>2500</v>
      </c>
      <c r="AZ2158" s="151" cm="1">
        <f t="array" aca="1" ref="AZ2158" ca="1">INDIRECT(AZ2150)*AZ2157</f>
        <v>2500</v>
      </c>
      <c r="BA2158" s="151" cm="1">
        <f t="array" aca="1" ref="BA2158" ca="1">INDIRECT(BA2150)*BA2157</f>
        <v>2500</v>
      </c>
      <c r="BB2158" s="151" cm="1">
        <f t="array" aca="1" ref="BB2158" ca="1">INDIRECT(BB2150)*BB2157</f>
        <v>2500</v>
      </c>
      <c r="BC2158" s="151" cm="1">
        <f t="array" aca="1" ref="BC2158" ca="1">INDIRECT(BC2150)*BC2157</f>
        <v>2500</v>
      </c>
      <c r="BD2158" s="151" cm="1">
        <f t="array" aca="1" ref="BD2158" ca="1">INDIRECT(BD2150)*BD2157</f>
        <v>2500</v>
      </c>
      <c r="BE2158" s="151" cm="1">
        <f t="array" aca="1" ref="BE2158" ca="1">INDIRECT(BE2150)*BE2157</f>
        <v>2500</v>
      </c>
      <c r="BF2158" s="151" cm="1">
        <f t="array" aca="1" ref="BF2158" ca="1">INDIRECT(BF2150)*BF2157</f>
        <v>2500</v>
      </c>
      <c r="BG2158" s="151" cm="1">
        <f t="array" aca="1" ref="BG2158" ca="1">INDIRECT(BG2150)*BG2157</f>
        <v>2500</v>
      </c>
      <c r="BH2158" s="151" cm="1">
        <f t="array" aca="1" ref="BH2158" ca="1">INDIRECT(BH2150)*BH2157</f>
        <v>2500</v>
      </c>
      <c r="BI2158" s="151" cm="1">
        <f t="array" aca="1" ref="BI2158" ca="1">INDIRECT(BI2150)*BI2157</f>
        <v>2500</v>
      </c>
      <c r="BJ2158" s="151" cm="1">
        <f t="array" aca="1" ref="BJ2158" ca="1">INDIRECT(BJ2150)*BJ2157</f>
        <v>2500</v>
      </c>
      <c r="BK2158" s="151" cm="1">
        <f t="array" aca="1" ref="BK2158" ca="1">INDIRECT(BK2150)*BK2157</f>
        <v>2500</v>
      </c>
      <c r="BL2158" s="151" cm="1">
        <f t="array" aca="1" ref="BL2158" ca="1">INDIRECT(BL2150)*BL2157</f>
        <v>2500</v>
      </c>
      <c r="BM2158" s="151" cm="1">
        <f t="array" aca="1" ref="BM2158" ca="1">INDIRECT(BM2150)*BM2157</f>
        <v>2500</v>
      </c>
      <c r="BN2158" s="151" cm="1">
        <f t="array" aca="1" ref="BN2158" ca="1">INDIRECT(BN2150)*BN2157</f>
        <v>2500</v>
      </c>
      <c r="BO2158" s="151" cm="1">
        <f t="array" aca="1" ref="BO2158" ca="1">INDIRECT(BO2150)*BO2157</f>
        <v>2500</v>
      </c>
      <c r="BP2158" s="151" cm="1">
        <f t="array" aca="1" ref="BP2158" ca="1">INDIRECT(BP2150)*BP2157</f>
        <v>2500</v>
      </c>
      <c r="BQ2158" s="151" cm="1">
        <f t="array" aca="1" ref="BQ2158" ca="1">INDIRECT(BQ2150)*BQ2157</f>
        <v>2500</v>
      </c>
      <c r="BR2158" s="151" cm="1">
        <f t="array" aca="1" ref="BR2158" ca="1">INDIRECT(BR2150)*BR2157</f>
        <v>2500</v>
      </c>
      <c r="BS2158" s="151" cm="1">
        <f t="array" aca="1" ref="BS2158" ca="1">INDIRECT(BS2150)*BS2157</f>
        <v>2500</v>
      </c>
      <c r="BT2158" s="151" cm="1">
        <f t="array" aca="1" ref="BT2158" ca="1">INDIRECT(BT2150)*BT2157</f>
        <v>2500</v>
      </c>
      <c r="BU2158" s="151" cm="1">
        <f t="array" aca="1" ref="BU2158" ca="1">INDIRECT(BU2150)*BU2157</f>
        <v>2500</v>
      </c>
      <c r="BV2158" s="151" cm="1">
        <f t="array" aca="1" ref="BV2158" ca="1">INDIRECT(BV2150)*BV2157</f>
        <v>2500</v>
      </c>
      <c r="BW2158" s="151" cm="1">
        <f t="array" aca="1" ref="BW2158" ca="1">INDIRECT(BW2150)*BW2157</f>
        <v>2500</v>
      </c>
      <c r="BX2158" s="151" cm="1">
        <f t="array" aca="1" ref="BX2158" ca="1">INDIRECT(BX2150)*BX2157</f>
        <v>2500</v>
      </c>
      <c r="BY2158" s="151" cm="1">
        <f t="array" aca="1" ref="BY2158" ca="1">INDIRECT(BY2150)*BY2157</f>
        <v>2500</v>
      </c>
      <c r="BZ2158" s="151" cm="1">
        <f t="array" aca="1" ref="BZ2158" ca="1">INDIRECT(BZ2150)*BZ2157</f>
        <v>2500</v>
      </c>
      <c r="CA2158" s="151" cm="1">
        <f t="array" aca="1" ref="CA2158" ca="1">INDIRECT(CA2150)*CA2157</f>
        <v>2500</v>
      </c>
      <c r="CB2158" s="151" cm="1">
        <f t="array" aca="1" ref="CB2158" ca="1">INDIRECT(CB2150)*CB2157</f>
        <v>2500</v>
      </c>
      <c r="CC2158" s="151" cm="1">
        <f t="array" aca="1" ref="CC2158" ca="1">INDIRECT(CC2150)*CC2157</f>
        <v>2500</v>
      </c>
      <c r="CD2158" s="151" cm="1">
        <f t="array" aca="1" ref="CD2158" ca="1">INDIRECT(CD2150)*CD2157</f>
        <v>2500</v>
      </c>
      <c r="CE2158" s="151" cm="1">
        <f t="array" aca="1" ref="CE2158" ca="1">INDIRECT(CE2150)*CE2157</f>
        <v>2500</v>
      </c>
      <c r="CF2158" s="151" cm="1">
        <f t="array" aca="1" ref="CF2158" ca="1">INDIRECT(CF2150)*CF2157</f>
        <v>2500</v>
      </c>
      <c r="CG2158" s="151" cm="1">
        <f t="array" aca="1" ref="CG2158" ca="1">INDIRECT(CG2150)*CG2157</f>
        <v>2500</v>
      </c>
      <c r="CH2158" s="151" cm="1">
        <f t="array" aca="1" ref="CH2158" ca="1">INDIRECT(CH2150)*CH2157</f>
        <v>2500</v>
      </c>
      <c r="CI2158" s="151" cm="1">
        <f t="array" aca="1" ref="CI2158" ca="1">INDIRECT(CI2150)*CI2157</f>
        <v>2500</v>
      </c>
      <c r="CJ2158" s="151" cm="1">
        <f t="array" aca="1" ref="CJ2158" ca="1">INDIRECT(CJ2150)*CJ2157</f>
        <v>2500</v>
      </c>
      <c r="CK2158" s="151" cm="1">
        <f t="array" aca="1" ref="CK2158" ca="1">INDIRECT(CK2150)*CK2157</f>
        <v>2500</v>
      </c>
      <c r="CL2158" s="151" cm="1">
        <f t="array" aca="1" ref="CL2158" ca="1">INDIRECT(CL2150)*CL2157</f>
        <v>2500</v>
      </c>
      <c r="CN2158" s="240"/>
      <c r="CO2158" s="151" t="e" cm="1">
        <f t="array" aca="1" ref="CO2158" ca="1">INDIRECT(CO2150)*CO2157</f>
        <v>#N/A</v>
      </c>
      <c r="CP2158" s="151" t="e" cm="1">
        <f t="array" aca="1" ref="CP2158" ca="1">INDIRECT(CP2150)*CP2157</f>
        <v>#N/A</v>
      </c>
      <c r="CQ2158" s="151" t="e" cm="1">
        <f t="array" aca="1" ref="CQ2158" ca="1">INDIRECT(CQ2150)*CQ2157</f>
        <v>#N/A</v>
      </c>
      <c r="CR2158" s="151" t="e" cm="1">
        <f t="array" aca="1" ref="CR2158" ca="1">INDIRECT(CR2150)*CR2157</f>
        <v>#N/A</v>
      </c>
      <c r="CS2158" s="151" t="e" cm="1">
        <f t="array" aca="1" ref="CS2158" ca="1">INDIRECT(CS2150)*CS2157</f>
        <v>#N/A</v>
      </c>
      <c r="CT2158" s="151" t="e" cm="1">
        <f t="array" aca="1" ref="CT2158" ca="1">INDIRECT(CT2150)*CT2157</f>
        <v>#N/A</v>
      </c>
      <c r="CU2158" s="151" t="e" cm="1">
        <f t="array" aca="1" ref="CU2158" ca="1">INDIRECT(CU2150)*CU2157</f>
        <v>#N/A</v>
      </c>
      <c r="CV2158" s="151" t="e" cm="1">
        <f t="array" aca="1" ref="CV2158" ca="1">INDIRECT(CV2150)*CV2157</f>
        <v>#N/A</v>
      </c>
      <c r="CW2158" s="151" t="e" cm="1">
        <f t="array" aca="1" ref="CW2158" ca="1">INDIRECT(CW2150)*CW2157</f>
        <v>#N/A</v>
      </c>
      <c r="CX2158" s="151" t="e" cm="1">
        <f t="array" aca="1" ref="CX2158" ca="1">INDIRECT(CX2150)*CX2157</f>
        <v>#N/A</v>
      </c>
      <c r="CY2158" s="151" t="e" cm="1">
        <f t="array" aca="1" ref="CY2158" ca="1">INDIRECT(CY2150)*CY2157</f>
        <v>#N/A</v>
      </c>
      <c r="CZ2158" s="151" t="e" cm="1">
        <f t="array" aca="1" ref="CZ2158" ca="1">INDIRECT(CZ2150)*CZ2157</f>
        <v>#N/A</v>
      </c>
      <c r="DA2158" s="151" t="e" cm="1">
        <f t="array" aca="1" ref="DA2158" ca="1">INDIRECT(DA2150)*DA2157</f>
        <v>#N/A</v>
      </c>
      <c r="DB2158" s="151" t="e" cm="1">
        <f t="array" aca="1" ref="DB2158" ca="1">INDIRECT(DB2150)*DB2157</f>
        <v>#N/A</v>
      </c>
      <c r="DC2158" s="151" t="e" cm="1">
        <f t="array" aca="1" ref="DC2158" ca="1">INDIRECT(DC2150)*DC2157</f>
        <v>#N/A</v>
      </c>
      <c r="DD2158" s="151" t="e" cm="1">
        <f t="array" aca="1" ref="DD2158" ca="1">INDIRECT(DD2150)*DD2157</f>
        <v>#N/A</v>
      </c>
      <c r="DE2158" s="151" t="e" cm="1">
        <f t="array" aca="1" ref="DE2158" ca="1">INDIRECT(DE2150)*DE2157</f>
        <v>#N/A</v>
      </c>
      <c r="DF2158" s="151" t="e" cm="1">
        <f t="array" aca="1" ref="DF2158" ca="1">INDIRECT(DF2150)*DF2157</f>
        <v>#N/A</v>
      </c>
      <c r="DG2158" s="151" t="e" cm="1">
        <f t="array" aca="1" ref="DG2158" ca="1">INDIRECT(DG2150)*DG2157</f>
        <v>#N/A</v>
      </c>
      <c r="DH2158" s="151" t="e" cm="1">
        <f t="array" aca="1" ref="DH2158" ca="1">INDIRECT(DH2150)*DH2157</f>
        <v>#N/A</v>
      </c>
      <c r="DI2158" s="151" t="e" cm="1">
        <f t="array" aca="1" ref="DI2158" ca="1">INDIRECT(DI2150)*DI2157</f>
        <v>#N/A</v>
      </c>
      <c r="DJ2158" s="151" t="e" cm="1">
        <f t="array" aca="1" ref="DJ2158" ca="1">INDIRECT(DJ2150)*DJ2157</f>
        <v>#N/A</v>
      </c>
      <c r="DK2158" s="151" t="e" cm="1">
        <f t="array" aca="1" ref="DK2158" ca="1">INDIRECT(DK2150)*DK2157</f>
        <v>#N/A</v>
      </c>
      <c r="DL2158" s="151" t="e" cm="1">
        <f t="array" aca="1" ref="DL2158" ca="1">INDIRECT(DL2150)*DL2157</f>
        <v>#N/A</v>
      </c>
    </row>
    <row r="2159" spans="1:116" x14ac:dyDescent="0.4">
      <c r="B2159" t="s">
        <v>332</v>
      </c>
      <c r="D2159" t="s">
        <v>516</v>
      </c>
      <c r="E2159" s="8" t="str">
        <f t="shared" si="3620"/>
        <v>2159 FAIL-TV-V</v>
      </c>
      <c r="G2159" s="136" t="str">
        <f>G2147</f>
        <v>Surgical procedures</v>
      </c>
      <c r="H2159" s="12"/>
      <c r="I2159" s="60"/>
      <c r="J2159" s="60"/>
      <c r="K2159" s="38"/>
      <c r="L2159" s="38"/>
      <c r="M2159" s="38"/>
      <c r="N2159" s="38"/>
      <c r="O2159" s="38"/>
      <c r="P2159" s="38"/>
      <c r="R2159" s="15"/>
      <c r="S2159" s="240"/>
      <c r="T2159" s="240"/>
      <c r="U2159" s="240"/>
      <c r="V2159" s="240"/>
      <c r="W2159" s="240"/>
      <c r="X2159" s="240"/>
      <c r="Y2159" s="240"/>
      <c r="Z2159" s="240"/>
      <c r="AA2159" s="240"/>
      <c r="AB2159" s="240"/>
      <c r="AC2159" s="240"/>
      <c r="AD2159" s="240"/>
      <c r="AE2159" s="240"/>
      <c r="AF2159" s="240"/>
      <c r="AG2159" s="240"/>
      <c r="AH2159" s="240"/>
      <c r="AI2159" s="240"/>
      <c r="AJ2159" s="240"/>
      <c r="AK2159" s="240"/>
      <c r="AL2159" s="240"/>
      <c r="AM2159" s="240"/>
      <c r="AN2159" s="240"/>
      <c r="AO2159" s="240"/>
      <c r="AP2159" s="240"/>
      <c r="AQ2159" s="240"/>
      <c r="AR2159" s="240"/>
      <c r="AS2159" s="240"/>
      <c r="AT2159" s="240"/>
      <c r="AU2159" s="240"/>
      <c r="AV2159" s="240"/>
      <c r="AW2159" s="240"/>
      <c r="AX2159" s="240"/>
      <c r="AY2159" s="240"/>
      <c r="AZ2159" s="240"/>
      <c r="BA2159" s="240"/>
      <c r="BB2159" s="240"/>
      <c r="BC2159" s="240"/>
      <c r="BD2159" s="240"/>
      <c r="BE2159" s="240"/>
      <c r="BF2159" s="240"/>
      <c r="BG2159" s="240"/>
      <c r="BH2159" s="240"/>
      <c r="BI2159" s="240"/>
      <c r="BJ2159" s="240"/>
      <c r="BK2159" s="240"/>
      <c r="BL2159" s="240"/>
      <c r="BM2159" s="240"/>
      <c r="BN2159" s="240"/>
      <c r="BO2159" s="240"/>
      <c r="BP2159" s="240"/>
      <c r="BQ2159" s="240"/>
      <c r="BR2159" s="240"/>
      <c r="BS2159" s="240"/>
      <c r="BT2159" s="240"/>
      <c r="BU2159" s="240"/>
      <c r="BV2159" s="240"/>
      <c r="BW2159" s="240"/>
      <c r="BX2159" s="240"/>
      <c r="BY2159" s="240"/>
      <c r="BZ2159" s="240"/>
      <c r="CA2159" s="240"/>
      <c r="CB2159" s="240"/>
      <c r="CC2159" s="240"/>
      <c r="CD2159" s="240"/>
      <c r="CE2159" s="240"/>
      <c r="CF2159" s="240"/>
      <c r="CG2159" s="240"/>
      <c r="CH2159" s="240"/>
      <c r="CI2159" s="240"/>
      <c r="CJ2159" s="240"/>
      <c r="CK2159" s="240"/>
      <c r="CL2159" s="240"/>
      <c r="CN2159" s="60"/>
      <c r="CO2159" s="76"/>
      <c r="CP2159" s="76"/>
      <c r="CQ2159" s="76"/>
      <c r="CR2159" s="76"/>
      <c r="CS2159" s="76"/>
      <c r="CT2159" s="76"/>
      <c r="CU2159" s="76"/>
      <c r="CV2159" s="76"/>
      <c r="CW2159" s="76"/>
      <c r="CX2159" s="76"/>
      <c r="CY2159" s="76"/>
      <c r="CZ2159" s="76"/>
      <c r="DA2159" s="76"/>
      <c r="DB2159" s="76"/>
      <c r="DC2159" s="76"/>
      <c r="DD2159" s="76"/>
      <c r="DE2159" s="76"/>
      <c r="DF2159" s="76"/>
      <c r="DG2159" s="76"/>
      <c r="DH2159" s="76"/>
      <c r="DI2159" s="76"/>
      <c r="DJ2159" s="76"/>
      <c r="DK2159" s="76"/>
      <c r="DL2159" s="76"/>
    </row>
    <row r="2160" spans="1:116" x14ac:dyDescent="0.4">
      <c r="B2160" t="s">
        <v>332</v>
      </c>
      <c r="D2160" t="s">
        <v>516</v>
      </c>
      <c r="E2160" s="8" t="str">
        <f>ROW()&amp;" "&amp;D2160</f>
        <v>2160 FAIL-TV-V</v>
      </c>
      <c r="G2160" s="191" t="str">
        <f>SUBSTITUTE(TRIM(MID(G2155, SEARCH("-", G2155) + 1, LEN(G2155))),":","")</f>
        <v>in and outs (charged)</v>
      </c>
      <c r="H2160" s="27"/>
      <c r="I2160" s="78"/>
      <c r="J2160" s="78"/>
      <c r="K2160" s="33"/>
      <c r="L2160" s="33"/>
      <c r="M2160" s="33"/>
      <c r="N2160" s="33"/>
      <c r="O2160" s="33"/>
      <c r="P2160" s="33"/>
      <c r="R2160" s="33"/>
      <c r="S2160" s="80"/>
      <c r="T2160" s="80"/>
      <c r="U2160" s="80"/>
      <c r="V2160" s="80"/>
      <c r="W2160" s="80"/>
      <c r="X2160" s="80"/>
      <c r="Y2160" s="80"/>
      <c r="Z2160" s="80"/>
      <c r="AA2160" s="80"/>
      <c r="AB2160" s="80"/>
      <c r="AC2160" s="80"/>
      <c r="AD2160" s="80"/>
      <c r="AE2160" s="80"/>
      <c r="AF2160" s="80"/>
      <c r="AG2160" s="80"/>
      <c r="AH2160" s="80"/>
      <c r="AI2160" s="80"/>
      <c r="AJ2160" s="80"/>
      <c r="AK2160" s="80"/>
      <c r="AL2160" s="80"/>
      <c r="AM2160" s="80"/>
      <c r="AN2160" s="80"/>
      <c r="AO2160" s="80"/>
      <c r="AP2160" s="80"/>
      <c r="AQ2160" s="80"/>
      <c r="AR2160" s="80"/>
      <c r="AS2160" s="80"/>
      <c r="AT2160" s="80"/>
      <c r="AU2160" s="80"/>
      <c r="AV2160" s="80"/>
      <c r="AW2160" s="80"/>
      <c r="AX2160" s="80"/>
      <c r="AY2160" s="80"/>
      <c r="AZ2160" s="80"/>
      <c r="BA2160" s="80"/>
      <c r="BB2160" s="80"/>
      <c r="BC2160" s="80"/>
      <c r="BD2160" s="80"/>
      <c r="BE2160" s="80"/>
      <c r="BF2160" s="80"/>
      <c r="BG2160" s="80"/>
      <c r="BH2160" s="80"/>
      <c r="BI2160" s="80"/>
      <c r="BJ2160" s="80"/>
      <c r="BK2160" s="80"/>
      <c r="BL2160" s="80"/>
      <c r="BM2160" s="80"/>
      <c r="BN2160" s="80"/>
      <c r="BO2160" s="80"/>
      <c r="BP2160" s="80"/>
      <c r="BQ2160" s="80"/>
      <c r="BR2160" s="80"/>
      <c r="BS2160" s="80"/>
      <c r="BT2160" s="80"/>
      <c r="BU2160" s="80"/>
      <c r="BV2160" s="80"/>
      <c r="BW2160" s="80"/>
      <c r="BX2160" s="80"/>
      <c r="BY2160" s="80"/>
      <c r="BZ2160" s="80"/>
      <c r="CA2160" s="80"/>
      <c r="CB2160" s="80"/>
      <c r="CC2160" s="80"/>
      <c r="CD2160" s="80"/>
      <c r="CE2160" s="80"/>
      <c r="CF2160" s="80"/>
      <c r="CG2160" s="80"/>
      <c r="CH2160" s="80"/>
      <c r="CI2160" s="80"/>
      <c r="CJ2160" s="80"/>
      <c r="CK2160" s="80"/>
      <c r="CL2160" s="80"/>
      <c r="CN2160" s="78"/>
      <c r="CO2160" s="77"/>
      <c r="CP2160" s="77"/>
      <c r="CQ2160" s="77"/>
      <c r="CR2160" s="77"/>
      <c r="CS2160" s="77"/>
      <c r="CT2160" s="77"/>
      <c r="CU2160" s="77"/>
      <c r="CV2160" s="77"/>
      <c r="CW2160" s="77"/>
      <c r="CX2160" s="77"/>
      <c r="CY2160" s="77"/>
      <c r="CZ2160" s="77"/>
      <c r="DA2160" s="77"/>
      <c r="DB2160" s="77"/>
      <c r="DC2160" s="77"/>
      <c r="DD2160" s="77"/>
      <c r="DE2160" s="77"/>
      <c r="DF2160" s="77"/>
      <c r="DG2160" s="77"/>
      <c r="DH2160" s="77"/>
      <c r="DI2160" s="77"/>
      <c r="DJ2160" s="77"/>
      <c r="DK2160" s="77"/>
      <c r="DL2160" s="77"/>
    </row>
    <row r="2161" spans="1:116" x14ac:dyDescent="0.4">
      <c r="B2161" t="s">
        <v>332</v>
      </c>
      <c r="D2161" t="s">
        <v>516</v>
      </c>
      <c r="E2161" s="8" t="str">
        <f t="shared" ref="E2161:E2166" si="3622">ROW()&amp;" "&amp;D2161</f>
        <v>2161 FAIL-TV-V</v>
      </c>
      <c r="G2161" s="136" t="s">
        <v>461</v>
      </c>
      <c r="H2161" s="27"/>
      <c r="I2161" s="78"/>
      <c r="J2161" s="78"/>
      <c r="K2161" s="33"/>
      <c r="L2161" s="33"/>
      <c r="M2161" s="33"/>
      <c r="N2161" s="33"/>
      <c r="O2161" s="33"/>
      <c r="P2161" s="33"/>
      <c r="R2161" s="33"/>
      <c r="S2161" s="80" t="str">
        <f t="shared" ref="S2161:AX2161" si="3623">S2149</f>
        <v>S$16</v>
      </c>
      <c r="T2161" s="80" t="str">
        <f t="shared" si="3623"/>
        <v>T$16</v>
      </c>
      <c r="U2161" s="80" t="str">
        <f t="shared" si="3623"/>
        <v>U$16</v>
      </c>
      <c r="V2161" s="80" t="str">
        <f t="shared" si="3623"/>
        <v>V$16</v>
      </c>
      <c r="W2161" s="80" t="str">
        <f t="shared" si="3623"/>
        <v>W$16</v>
      </c>
      <c r="X2161" s="80" t="str">
        <f t="shared" si="3623"/>
        <v>X$16</v>
      </c>
      <c r="Y2161" s="80" t="str">
        <f t="shared" si="3623"/>
        <v>Y$16</v>
      </c>
      <c r="Z2161" s="80" t="str">
        <f t="shared" si="3623"/>
        <v>Z$16</v>
      </c>
      <c r="AA2161" s="80" t="str">
        <f t="shared" si="3623"/>
        <v>AA$16</v>
      </c>
      <c r="AB2161" s="80" t="str">
        <f t="shared" si="3623"/>
        <v>AB$16</v>
      </c>
      <c r="AC2161" s="80" t="str">
        <f t="shared" si="3623"/>
        <v>AC$16</v>
      </c>
      <c r="AD2161" s="80" t="str">
        <f t="shared" si="3623"/>
        <v>AD$16</v>
      </c>
      <c r="AE2161" s="80" t="str">
        <f t="shared" si="3623"/>
        <v>AE$16</v>
      </c>
      <c r="AF2161" s="80" t="str">
        <f t="shared" si="3623"/>
        <v>AF$16</v>
      </c>
      <c r="AG2161" s="80" t="str">
        <f t="shared" si="3623"/>
        <v>AG$16</v>
      </c>
      <c r="AH2161" s="80" t="str">
        <f t="shared" si="3623"/>
        <v>AH$16</v>
      </c>
      <c r="AI2161" s="80" t="str">
        <f t="shared" si="3623"/>
        <v>AI$16</v>
      </c>
      <c r="AJ2161" s="80" t="str">
        <f t="shared" si="3623"/>
        <v>AJ$16</v>
      </c>
      <c r="AK2161" s="80" t="str">
        <f t="shared" si="3623"/>
        <v>AK$16</v>
      </c>
      <c r="AL2161" s="80" t="str">
        <f t="shared" si="3623"/>
        <v>AL$16</v>
      </c>
      <c r="AM2161" s="80" t="str">
        <f t="shared" si="3623"/>
        <v>AM$16</v>
      </c>
      <c r="AN2161" s="80" t="str">
        <f t="shared" si="3623"/>
        <v>AN$16</v>
      </c>
      <c r="AO2161" s="80" t="str">
        <f t="shared" si="3623"/>
        <v>AO$16</v>
      </c>
      <c r="AP2161" s="80" t="str">
        <f t="shared" si="3623"/>
        <v>AP$16</v>
      </c>
      <c r="AQ2161" s="80" t="str">
        <f t="shared" si="3623"/>
        <v>AQ$16</v>
      </c>
      <c r="AR2161" s="80" t="str">
        <f t="shared" si="3623"/>
        <v>AR$16</v>
      </c>
      <c r="AS2161" s="80" t="str">
        <f t="shared" si="3623"/>
        <v>AS$16</v>
      </c>
      <c r="AT2161" s="80" t="str">
        <f t="shared" si="3623"/>
        <v>AT$16</v>
      </c>
      <c r="AU2161" s="80" t="str">
        <f t="shared" si="3623"/>
        <v>AU$16</v>
      </c>
      <c r="AV2161" s="80" t="str">
        <f t="shared" si="3623"/>
        <v>AV$16</v>
      </c>
      <c r="AW2161" s="80" t="str">
        <f t="shared" si="3623"/>
        <v>AW$16</v>
      </c>
      <c r="AX2161" s="80" t="str">
        <f t="shared" si="3623"/>
        <v>AX$16</v>
      </c>
      <c r="AY2161" s="80" t="str">
        <f t="shared" ref="AY2161:CD2161" si="3624">AY2149</f>
        <v>AY$16</v>
      </c>
      <c r="AZ2161" s="80" t="str">
        <f t="shared" si="3624"/>
        <v>AZ$16</v>
      </c>
      <c r="BA2161" s="80" t="str">
        <f t="shared" si="3624"/>
        <v>BA$16</v>
      </c>
      <c r="BB2161" s="80" t="str">
        <f t="shared" si="3624"/>
        <v>BB$16</v>
      </c>
      <c r="BC2161" s="80" t="str">
        <f t="shared" si="3624"/>
        <v>BC$16</v>
      </c>
      <c r="BD2161" s="80" t="str">
        <f t="shared" si="3624"/>
        <v>BD$16</v>
      </c>
      <c r="BE2161" s="80" t="str">
        <f t="shared" si="3624"/>
        <v>BE$16</v>
      </c>
      <c r="BF2161" s="80" t="str">
        <f t="shared" si="3624"/>
        <v>BF$16</v>
      </c>
      <c r="BG2161" s="80" t="str">
        <f t="shared" si="3624"/>
        <v>BG$16</v>
      </c>
      <c r="BH2161" s="80" t="str">
        <f t="shared" si="3624"/>
        <v>BH$16</v>
      </c>
      <c r="BI2161" s="80" t="str">
        <f t="shared" si="3624"/>
        <v>BI$16</v>
      </c>
      <c r="BJ2161" s="80" t="str">
        <f t="shared" si="3624"/>
        <v>BJ$16</v>
      </c>
      <c r="BK2161" s="80" t="str">
        <f t="shared" si="3624"/>
        <v>BK$16</v>
      </c>
      <c r="BL2161" s="80" t="str">
        <f t="shared" si="3624"/>
        <v>BL$16</v>
      </c>
      <c r="BM2161" s="80" t="str">
        <f t="shared" si="3624"/>
        <v>BM$16</v>
      </c>
      <c r="BN2161" s="80" t="str">
        <f t="shared" si="3624"/>
        <v>BN$16</v>
      </c>
      <c r="BO2161" s="80" t="str">
        <f t="shared" si="3624"/>
        <v>BO$16</v>
      </c>
      <c r="BP2161" s="80" t="str">
        <f t="shared" si="3624"/>
        <v>BP$16</v>
      </c>
      <c r="BQ2161" s="80" t="str">
        <f t="shared" si="3624"/>
        <v>BQ$16</v>
      </c>
      <c r="BR2161" s="80" t="str">
        <f t="shared" si="3624"/>
        <v>BR$16</v>
      </c>
      <c r="BS2161" s="80" t="str">
        <f t="shared" si="3624"/>
        <v>BS$16</v>
      </c>
      <c r="BT2161" s="80" t="str">
        <f t="shared" si="3624"/>
        <v>BT$16</v>
      </c>
      <c r="BU2161" s="80" t="str">
        <f t="shared" si="3624"/>
        <v>BU$16</v>
      </c>
      <c r="BV2161" s="80" t="str">
        <f t="shared" si="3624"/>
        <v>BV$16</v>
      </c>
      <c r="BW2161" s="80" t="str">
        <f t="shared" si="3624"/>
        <v>BW$16</v>
      </c>
      <c r="BX2161" s="80" t="str">
        <f t="shared" si="3624"/>
        <v>BX$16</v>
      </c>
      <c r="BY2161" s="80" t="str">
        <f t="shared" si="3624"/>
        <v>BY$16</v>
      </c>
      <c r="BZ2161" s="80" t="str">
        <f t="shared" si="3624"/>
        <v>BZ$16</v>
      </c>
      <c r="CA2161" s="80" t="str">
        <f t="shared" si="3624"/>
        <v>CA$16</v>
      </c>
      <c r="CB2161" s="80" t="str">
        <f t="shared" si="3624"/>
        <v>CB$16</v>
      </c>
      <c r="CC2161" s="80" t="str">
        <f t="shared" si="3624"/>
        <v>CC$16</v>
      </c>
      <c r="CD2161" s="80" t="str">
        <f t="shared" si="3624"/>
        <v>CD$16</v>
      </c>
      <c r="CE2161" s="80" t="str">
        <f t="shared" ref="CE2161:CL2161" si="3625">CE2149</f>
        <v>CE$16</v>
      </c>
      <c r="CF2161" s="80" t="str">
        <f t="shared" si="3625"/>
        <v>CF$16</v>
      </c>
      <c r="CG2161" s="80" t="str">
        <f t="shared" si="3625"/>
        <v>CG$16</v>
      </c>
      <c r="CH2161" s="80" t="str">
        <f t="shared" si="3625"/>
        <v>CH$16</v>
      </c>
      <c r="CI2161" s="80" t="str">
        <f t="shared" si="3625"/>
        <v>CI$16</v>
      </c>
      <c r="CJ2161" s="80" t="str">
        <f t="shared" si="3625"/>
        <v>CJ$16</v>
      </c>
      <c r="CK2161" s="80" t="str">
        <f t="shared" si="3625"/>
        <v>CK$16</v>
      </c>
      <c r="CL2161" s="80" t="str">
        <f t="shared" si="3625"/>
        <v>CL$16</v>
      </c>
      <c r="CN2161" s="78"/>
      <c r="CO2161" s="80" t="str">
        <f t="shared" ref="CO2161:DL2161" si="3626">CO2149</f>
        <v>CO$16</v>
      </c>
      <c r="CP2161" s="80" t="str">
        <f t="shared" si="3626"/>
        <v>CP$16</v>
      </c>
      <c r="CQ2161" s="80" t="str">
        <f t="shared" si="3626"/>
        <v>CQ$16</v>
      </c>
      <c r="CR2161" s="80" t="str">
        <f t="shared" si="3626"/>
        <v>CR$16</v>
      </c>
      <c r="CS2161" s="80" t="str">
        <f t="shared" si="3626"/>
        <v>CS$16</v>
      </c>
      <c r="CT2161" s="80" t="str">
        <f t="shared" si="3626"/>
        <v>CT$16</v>
      </c>
      <c r="CU2161" s="80" t="str">
        <f t="shared" si="3626"/>
        <v>CU$16</v>
      </c>
      <c r="CV2161" s="80" t="str">
        <f t="shared" si="3626"/>
        <v>CV$16</v>
      </c>
      <c r="CW2161" s="80" t="str">
        <f t="shared" si="3626"/>
        <v>CW$16</v>
      </c>
      <c r="CX2161" s="80" t="str">
        <f t="shared" si="3626"/>
        <v>CX$16</v>
      </c>
      <c r="CY2161" s="80" t="str">
        <f t="shared" si="3626"/>
        <v>CY$16</v>
      </c>
      <c r="CZ2161" s="80" t="str">
        <f t="shared" si="3626"/>
        <v>CZ$16</v>
      </c>
      <c r="DA2161" s="80" t="str">
        <f t="shared" si="3626"/>
        <v>DA$16</v>
      </c>
      <c r="DB2161" s="80" t="str">
        <f t="shared" si="3626"/>
        <v>DB$16</v>
      </c>
      <c r="DC2161" s="80" t="str">
        <f t="shared" si="3626"/>
        <v>DC$16</v>
      </c>
      <c r="DD2161" s="80" t="str">
        <f t="shared" si="3626"/>
        <v>DD$16</v>
      </c>
      <c r="DE2161" s="80" t="str">
        <f t="shared" si="3626"/>
        <v>DE$16</v>
      </c>
      <c r="DF2161" s="80" t="str">
        <f t="shared" si="3626"/>
        <v>DF$16</v>
      </c>
      <c r="DG2161" s="80" t="str">
        <f t="shared" si="3626"/>
        <v>DG$16</v>
      </c>
      <c r="DH2161" s="80" t="str">
        <f t="shared" si="3626"/>
        <v>DH$16</v>
      </c>
      <c r="DI2161" s="80" t="str">
        <f t="shared" si="3626"/>
        <v>DI$16</v>
      </c>
      <c r="DJ2161" s="80" t="str">
        <f t="shared" si="3626"/>
        <v>DJ$16</v>
      </c>
      <c r="DK2161" s="80" t="str">
        <f t="shared" si="3626"/>
        <v>DK$16</v>
      </c>
      <c r="DL2161" s="80" t="str">
        <f t="shared" si="3626"/>
        <v>DL$16</v>
      </c>
    </row>
    <row r="2162" spans="1:116" x14ac:dyDescent="0.4">
      <c r="B2162" t="s">
        <v>332</v>
      </c>
      <c r="D2162" t="s">
        <v>516</v>
      </c>
      <c r="E2162" s="8" t="str">
        <f t="shared" si="3622"/>
        <v>2162 FAIL-TV-V</v>
      </c>
      <c r="G2162" s="191" t="s">
        <v>462</v>
      </c>
      <c r="K2162" s="53"/>
      <c r="L2162" s="53"/>
      <c r="M2162" s="53"/>
      <c r="N2162" s="53"/>
      <c r="O2162" s="53"/>
      <c r="P2162" s="53"/>
      <c r="R2162" s="24"/>
      <c r="S2162" s="212" t="str">
        <f>ADDRESS(ROW(S2158),COLUMN(S2158),2)</f>
        <v>S$2158</v>
      </c>
      <c r="T2162" s="212" t="str">
        <f t="shared" ref="T2162:CE2162" si="3627">ADDRESS(ROW(T2158),COLUMN(T2158),2)</f>
        <v>T$2158</v>
      </c>
      <c r="U2162" s="212" t="str">
        <f t="shared" si="3627"/>
        <v>U$2158</v>
      </c>
      <c r="V2162" s="212" t="str">
        <f t="shared" si="3627"/>
        <v>V$2158</v>
      </c>
      <c r="W2162" s="212" t="str">
        <f t="shared" si="3627"/>
        <v>W$2158</v>
      </c>
      <c r="X2162" s="212" t="str">
        <f t="shared" si="3627"/>
        <v>X$2158</v>
      </c>
      <c r="Y2162" s="212" t="str">
        <f t="shared" si="3627"/>
        <v>Y$2158</v>
      </c>
      <c r="Z2162" s="212" t="str">
        <f t="shared" si="3627"/>
        <v>Z$2158</v>
      </c>
      <c r="AA2162" s="212" t="str">
        <f t="shared" si="3627"/>
        <v>AA$2158</v>
      </c>
      <c r="AB2162" s="212" t="str">
        <f t="shared" si="3627"/>
        <v>AB$2158</v>
      </c>
      <c r="AC2162" s="212" t="str">
        <f t="shared" si="3627"/>
        <v>AC$2158</v>
      </c>
      <c r="AD2162" s="212" t="str">
        <f t="shared" si="3627"/>
        <v>AD$2158</v>
      </c>
      <c r="AE2162" s="212" t="str">
        <f t="shared" si="3627"/>
        <v>AE$2158</v>
      </c>
      <c r="AF2162" s="212" t="str">
        <f t="shared" si="3627"/>
        <v>AF$2158</v>
      </c>
      <c r="AG2162" s="212" t="str">
        <f t="shared" si="3627"/>
        <v>AG$2158</v>
      </c>
      <c r="AH2162" s="212" t="str">
        <f t="shared" si="3627"/>
        <v>AH$2158</v>
      </c>
      <c r="AI2162" s="212" t="str">
        <f t="shared" si="3627"/>
        <v>AI$2158</v>
      </c>
      <c r="AJ2162" s="212" t="str">
        <f t="shared" si="3627"/>
        <v>AJ$2158</v>
      </c>
      <c r="AK2162" s="212" t="str">
        <f t="shared" si="3627"/>
        <v>AK$2158</v>
      </c>
      <c r="AL2162" s="212" t="str">
        <f t="shared" si="3627"/>
        <v>AL$2158</v>
      </c>
      <c r="AM2162" s="212" t="str">
        <f t="shared" si="3627"/>
        <v>AM$2158</v>
      </c>
      <c r="AN2162" s="212" t="str">
        <f t="shared" si="3627"/>
        <v>AN$2158</v>
      </c>
      <c r="AO2162" s="212" t="str">
        <f t="shared" si="3627"/>
        <v>AO$2158</v>
      </c>
      <c r="AP2162" s="212" t="str">
        <f t="shared" si="3627"/>
        <v>AP$2158</v>
      </c>
      <c r="AQ2162" s="212" t="str">
        <f t="shared" si="3627"/>
        <v>AQ$2158</v>
      </c>
      <c r="AR2162" s="212" t="str">
        <f t="shared" si="3627"/>
        <v>AR$2158</v>
      </c>
      <c r="AS2162" s="212" t="str">
        <f t="shared" si="3627"/>
        <v>AS$2158</v>
      </c>
      <c r="AT2162" s="212" t="str">
        <f t="shared" si="3627"/>
        <v>AT$2158</v>
      </c>
      <c r="AU2162" s="212" t="str">
        <f t="shared" si="3627"/>
        <v>AU$2158</v>
      </c>
      <c r="AV2162" s="212" t="str">
        <f t="shared" si="3627"/>
        <v>AV$2158</v>
      </c>
      <c r="AW2162" s="212" t="str">
        <f t="shared" si="3627"/>
        <v>AW$2158</v>
      </c>
      <c r="AX2162" s="212" t="str">
        <f t="shared" si="3627"/>
        <v>AX$2158</v>
      </c>
      <c r="AY2162" s="212" t="str">
        <f t="shared" si="3627"/>
        <v>AY$2158</v>
      </c>
      <c r="AZ2162" s="212" t="str">
        <f t="shared" si="3627"/>
        <v>AZ$2158</v>
      </c>
      <c r="BA2162" s="212" t="str">
        <f t="shared" si="3627"/>
        <v>BA$2158</v>
      </c>
      <c r="BB2162" s="212" t="str">
        <f t="shared" si="3627"/>
        <v>BB$2158</v>
      </c>
      <c r="BC2162" s="212" t="str">
        <f t="shared" si="3627"/>
        <v>BC$2158</v>
      </c>
      <c r="BD2162" s="212" t="str">
        <f t="shared" si="3627"/>
        <v>BD$2158</v>
      </c>
      <c r="BE2162" s="212" t="str">
        <f t="shared" si="3627"/>
        <v>BE$2158</v>
      </c>
      <c r="BF2162" s="212" t="str">
        <f t="shared" si="3627"/>
        <v>BF$2158</v>
      </c>
      <c r="BG2162" s="212" t="str">
        <f t="shared" si="3627"/>
        <v>BG$2158</v>
      </c>
      <c r="BH2162" s="212" t="str">
        <f t="shared" si="3627"/>
        <v>BH$2158</v>
      </c>
      <c r="BI2162" s="212" t="str">
        <f t="shared" si="3627"/>
        <v>BI$2158</v>
      </c>
      <c r="BJ2162" s="212" t="str">
        <f t="shared" si="3627"/>
        <v>BJ$2158</v>
      </c>
      <c r="BK2162" s="212" t="str">
        <f t="shared" si="3627"/>
        <v>BK$2158</v>
      </c>
      <c r="BL2162" s="212" t="str">
        <f t="shared" si="3627"/>
        <v>BL$2158</v>
      </c>
      <c r="BM2162" s="212" t="str">
        <f t="shared" si="3627"/>
        <v>BM$2158</v>
      </c>
      <c r="BN2162" s="212" t="str">
        <f t="shared" si="3627"/>
        <v>BN$2158</v>
      </c>
      <c r="BO2162" s="212" t="str">
        <f t="shared" si="3627"/>
        <v>BO$2158</v>
      </c>
      <c r="BP2162" s="212" t="str">
        <f t="shared" si="3627"/>
        <v>BP$2158</v>
      </c>
      <c r="BQ2162" s="212" t="str">
        <f t="shared" si="3627"/>
        <v>BQ$2158</v>
      </c>
      <c r="BR2162" s="212" t="str">
        <f t="shared" si="3627"/>
        <v>BR$2158</v>
      </c>
      <c r="BS2162" s="212" t="str">
        <f t="shared" si="3627"/>
        <v>BS$2158</v>
      </c>
      <c r="BT2162" s="212" t="str">
        <f t="shared" si="3627"/>
        <v>BT$2158</v>
      </c>
      <c r="BU2162" s="212" t="str">
        <f t="shared" si="3627"/>
        <v>BU$2158</v>
      </c>
      <c r="BV2162" s="212" t="str">
        <f t="shared" si="3627"/>
        <v>BV$2158</v>
      </c>
      <c r="BW2162" s="212" t="str">
        <f t="shared" si="3627"/>
        <v>BW$2158</v>
      </c>
      <c r="BX2162" s="212" t="str">
        <f t="shared" si="3627"/>
        <v>BX$2158</v>
      </c>
      <c r="BY2162" s="212" t="str">
        <f t="shared" si="3627"/>
        <v>BY$2158</v>
      </c>
      <c r="BZ2162" s="212" t="str">
        <f t="shared" si="3627"/>
        <v>BZ$2158</v>
      </c>
      <c r="CA2162" s="212" t="str">
        <f t="shared" si="3627"/>
        <v>CA$2158</v>
      </c>
      <c r="CB2162" s="212" t="str">
        <f t="shared" si="3627"/>
        <v>CB$2158</v>
      </c>
      <c r="CC2162" s="212" t="str">
        <f t="shared" si="3627"/>
        <v>CC$2158</v>
      </c>
      <c r="CD2162" s="212" t="str">
        <f t="shared" si="3627"/>
        <v>CD$2158</v>
      </c>
      <c r="CE2162" s="212" t="str">
        <f t="shared" si="3627"/>
        <v>CE$2158</v>
      </c>
      <c r="CF2162" s="212" t="str">
        <f t="shared" ref="CF2162:CL2162" si="3628">ADDRESS(ROW(CF2158),COLUMN(CF2158),2)</f>
        <v>CF$2158</v>
      </c>
      <c r="CG2162" s="212" t="str">
        <f t="shared" si="3628"/>
        <v>CG$2158</v>
      </c>
      <c r="CH2162" s="212" t="str">
        <f t="shared" si="3628"/>
        <v>CH$2158</v>
      </c>
      <c r="CI2162" s="212" t="str">
        <f t="shared" si="3628"/>
        <v>CI$2158</v>
      </c>
      <c r="CJ2162" s="212" t="str">
        <f t="shared" si="3628"/>
        <v>CJ$2158</v>
      </c>
      <c r="CK2162" s="212" t="str">
        <f t="shared" si="3628"/>
        <v>CK$2158</v>
      </c>
      <c r="CL2162" s="212" t="str">
        <f t="shared" si="3628"/>
        <v>CL$2158</v>
      </c>
      <c r="CO2162" s="212" t="str">
        <f t="shared" ref="CO2162:DL2162" si="3629">ADDRESS(ROW(CO2158),COLUMN(CO2158),2)</f>
        <v>CO$2158</v>
      </c>
      <c r="CP2162" s="212" t="str">
        <f t="shared" si="3629"/>
        <v>CP$2158</v>
      </c>
      <c r="CQ2162" s="212" t="str">
        <f t="shared" si="3629"/>
        <v>CQ$2158</v>
      </c>
      <c r="CR2162" s="212" t="str">
        <f t="shared" si="3629"/>
        <v>CR$2158</v>
      </c>
      <c r="CS2162" s="212" t="str">
        <f t="shared" si="3629"/>
        <v>CS$2158</v>
      </c>
      <c r="CT2162" s="212" t="str">
        <f t="shared" si="3629"/>
        <v>CT$2158</v>
      </c>
      <c r="CU2162" s="212" t="str">
        <f t="shared" si="3629"/>
        <v>CU$2158</v>
      </c>
      <c r="CV2162" s="212" t="str">
        <f t="shared" si="3629"/>
        <v>CV$2158</v>
      </c>
      <c r="CW2162" s="212" t="str">
        <f t="shared" si="3629"/>
        <v>CW$2158</v>
      </c>
      <c r="CX2162" s="212" t="str">
        <f t="shared" si="3629"/>
        <v>CX$2158</v>
      </c>
      <c r="CY2162" s="212" t="str">
        <f t="shared" si="3629"/>
        <v>CY$2158</v>
      </c>
      <c r="CZ2162" s="212" t="str">
        <f t="shared" si="3629"/>
        <v>CZ$2158</v>
      </c>
      <c r="DA2162" s="212" t="str">
        <f t="shared" si="3629"/>
        <v>DA$2158</v>
      </c>
      <c r="DB2162" s="212" t="str">
        <f t="shared" si="3629"/>
        <v>DB$2158</v>
      </c>
      <c r="DC2162" s="212" t="str">
        <f t="shared" si="3629"/>
        <v>DC$2158</v>
      </c>
      <c r="DD2162" s="212" t="str">
        <f t="shared" si="3629"/>
        <v>DD$2158</v>
      </c>
      <c r="DE2162" s="212" t="str">
        <f t="shared" si="3629"/>
        <v>DE$2158</v>
      </c>
      <c r="DF2162" s="212" t="str">
        <f t="shared" si="3629"/>
        <v>DF$2158</v>
      </c>
      <c r="DG2162" s="212" t="str">
        <f t="shared" si="3629"/>
        <v>DG$2158</v>
      </c>
      <c r="DH2162" s="212" t="str">
        <f t="shared" si="3629"/>
        <v>DH$2158</v>
      </c>
      <c r="DI2162" s="212" t="str">
        <f t="shared" si="3629"/>
        <v>DI$2158</v>
      </c>
      <c r="DJ2162" s="212" t="str">
        <f t="shared" si="3629"/>
        <v>DJ$2158</v>
      </c>
      <c r="DK2162" s="212" t="str">
        <f t="shared" si="3629"/>
        <v>DK$2158</v>
      </c>
      <c r="DL2162" s="212" t="str">
        <f t="shared" si="3629"/>
        <v>DL$2158</v>
      </c>
    </row>
    <row r="2163" spans="1:116" x14ac:dyDescent="0.4">
      <c r="B2163" t="s">
        <v>332</v>
      </c>
      <c r="D2163" t="s">
        <v>516</v>
      </c>
      <c r="E2163" s="8" t="str">
        <f t="shared" si="3622"/>
        <v>2163 FAIL-TV-V</v>
      </c>
      <c r="G2163" s="191" t="str">
        <f>G2155</f>
        <v>% failure - in and outs (charged)</v>
      </c>
      <c r="H2163" s="12"/>
      <c r="I2163" s="60"/>
      <c r="J2163" s="60"/>
      <c r="K2163" s="15"/>
      <c r="L2163" s="15"/>
      <c r="M2163" s="15"/>
      <c r="N2163" s="15"/>
      <c r="O2163" s="15"/>
      <c r="P2163" s="15"/>
      <c r="R2163" s="15"/>
      <c r="S2163" s="80"/>
      <c r="T2163" s="80"/>
      <c r="U2163" s="80"/>
      <c r="V2163" s="80"/>
      <c r="W2163" s="80"/>
      <c r="X2163" s="80"/>
      <c r="Y2163" s="80"/>
      <c r="Z2163" s="80"/>
      <c r="AA2163" s="80"/>
      <c r="AB2163" s="80"/>
      <c r="AC2163" s="80"/>
      <c r="AD2163" s="80"/>
      <c r="AE2163" s="80"/>
      <c r="AF2163" s="80"/>
      <c r="AG2163" s="80"/>
      <c r="AH2163" s="80"/>
      <c r="AI2163" s="80"/>
      <c r="AJ2163" s="80"/>
      <c r="AK2163" s="80"/>
      <c r="AL2163" s="80"/>
      <c r="AM2163" s="80"/>
      <c r="AN2163" s="80"/>
      <c r="AO2163" s="80"/>
      <c r="AP2163" s="80"/>
      <c r="AQ2163" s="80"/>
      <c r="AR2163" s="80"/>
      <c r="AS2163" s="80"/>
      <c r="AT2163" s="80"/>
      <c r="AU2163" s="80"/>
      <c r="AV2163" s="80"/>
      <c r="AW2163" s="80"/>
      <c r="AX2163" s="80"/>
      <c r="AY2163" s="80"/>
      <c r="AZ2163" s="80"/>
      <c r="BA2163" s="80"/>
      <c r="BB2163" s="80"/>
      <c r="BC2163" s="80"/>
      <c r="BD2163" s="80"/>
      <c r="BE2163" s="80"/>
      <c r="BF2163" s="80"/>
      <c r="BG2163" s="80"/>
      <c r="BH2163" s="80"/>
      <c r="BI2163" s="80"/>
      <c r="BJ2163" s="80"/>
      <c r="BK2163" s="80"/>
      <c r="BL2163" s="80"/>
      <c r="BM2163" s="80"/>
      <c r="BN2163" s="80"/>
      <c r="BO2163" s="80"/>
      <c r="BP2163" s="80"/>
      <c r="BQ2163" s="80"/>
      <c r="BR2163" s="80"/>
      <c r="BS2163" s="80"/>
      <c r="BT2163" s="80"/>
      <c r="BU2163" s="80"/>
      <c r="BV2163" s="80"/>
      <c r="BW2163" s="80"/>
      <c r="BX2163" s="80"/>
      <c r="BY2163" s="80"/>
      <c r="BZ2163" s="80"/>
      <c r="CA2163" s="80"/>
      <c r="CB2163" s="80"/>
      <c r="CC2163" s="80"/>
      <c r="CD2163" s="80"/>
      <c r="CE2163" s="80"/>
      <c r="CF2163" s="80"/>
      <c r="CG2163" s="80"/>
      <c r="CH2163" s="80"/>
      <c r="CI2163" s="80"/>
      <c r="CJ2163" s="80"/>
      <c r="CK2163" s="80"/>
      <c r="CL2163" s="80"/>
      <c r="CN2163" s="60"/>
    </row>
    <row r="2164" spans="1:116" x14ac:dyDescent="0.4">
      <c r="B2164" t="s">
        <v>332</v>
      </c>
      <c r="D2164" t="s">
        <v>516</v>
      </c>
      <c r="E2164" s="8" t="str">
        <f t="shared" si="3622"/>
        <v>2164 FAIL-TV-V</v>
      </c>
      <c r="G2164" s="136" t="str">
        <f>G2152</f>
        <v xml:space="preserve">secondary unit </v>
      </c>
      <c r="H2164" s="12"/>
      <c r="I2164" s="60"/>
      <c r="J2164" s="60"/>
      <c r="K2164" s="15"/>
      <c r="L2164" s="15"/>
      <c r="M2164" s="15"/>
      <c r="N2164" s="15"/>
      <c r="O2164" s="15"/>
      <c r="P2164" s="15"/>
      <c r="R2164" s="15"/>
      <c r="S2164" s="76"/>
      <c r="T2164" s="76"/>
      <c r="U2164" s="76"/>
      <c r="V2164" s="76"/>
      <c r="W2164" s="76"/>
      <c r="X2164" s="76"/>
      <c r="Y2164" s="76"/>
      <c r="Z2164" s="76"/>
      <c r="AA2164" s="76"/>
      <c r="AB2164" s="76"/>
      <c r="AC2164" s="76"/>
      <c r="AD2164" s="76"/>
      <c r="AE2164" s="76"/>
      <c r="AF2164" s="76"/>
      <c r="AG2164" s="76"/>
      <c r="AH2164" s="76"/>
      <c r="AI2164" s="76"/>
      <c r="AJ2164" s="76"/>
      <c r="AK2164" s="76"/>
      <c r="AL2164" s="76"/>
      <c r="AM2164" s="76"/>
      <c r="AN2164" s="76"/>
      <c r="AO2164" s="76"/>
      <c r="AP2164" s="76"/>
      <c r="AQ2164" s="76"/>
      <c r="AR2164" s="76"/>
      <c r="AS2164" s="76"/>
      <c r="AT2164" s="76"/>
      <c r="AU2164" s="76"/>
      <c r="AV2164" s="76"/>
      <c r="AW2164" s="76"/>
      <c r="AX2164" s="76"/>
      <c r="AY2164" s="76"/>
      <c r="AZ2164" s="76"/>
      <c r="BA2164" s="76"/>
      <c r="BB2164" s="76"/>
      <c r="BC2164" s="76"/>
      <c r="BD2164" s="76"/>
      <c r="BE2164" s="76"/>
      <c r="BF2164" s="76"/>
      <c r="BG2164" s="76"/>
      <c r="BH2164" s="76"/>
      <c r="BI2164" s="76"/>
      <c r="BJ2164" s="76"/>
      <c r="BK2164" s="76"/>
      <c r="BL2164" s="76"/>
      <c r="BM2164" s="76"/>
      <c r="BN2164" s="76"/>
      <c r="BO2164" s="76"/>
      <c r="BP2164" s="76"/>
      <c r="BQ2164" s="76"/>
      <c r="BR2164" s="76"/>
      <c r="BS2164" s="76"/>
      <c r="BT2164" s="76"/>
      <c r="BU2164" s="76"/>
      <c r="BV2164" s="76"/>
      <c r="BW2164" s="76"/>
      <c r="BX2164" s="76"/>
      <c r="BY2164" s="76"/>
      <c r="BZ2164" s="76"/>
      <c r="CA2164" s="76"/>
      <c r="CB2164" s="76"/>
      <c r="CC2164" s="76"/>
      <c r="CD2164" s="76"/>
      <c r="CE2164" s="76"/>
      <c r="CF2164" s="76"/>
      <c r="CG2164" s="76"/>
      <c r="CH2164" s="76"/>
      <c r="CI2164" s="76"/>
      <c r="CJ2164" s="76"/>
      <c r="CK2164" s="76"/>
      <c r="CL2164" s="76"/>
      <c r="CN2164" s="60"/>
      <c r="CO2164" s="76"/>
      <c r="CP2164" s="76"/>
      <c r="CQ2164" s="76"/>
      <c r="CR2164" s="76"/>
      <c r="CS2164" s="76"/>
      <c r="CT2164" s="76"/>
      <c r="CU2164" s="76"/>
      <c r="CV2164" s="76"/>
      <c r="CW2164" s="76"/>
      <c r="CX2164" s="76"/>
      <c r="CY2164" s="76"/>
      <c r="CZ2164" s="76"/>
      <c r="DA2164" s="76"/>
      <c r="DB2164" s="76"/>
      <c r="DC2164" s="76"/>
      <c r="DD2164" s="76"/>
      <c r="DE2164" s="76"/>
      <c r="DF2164" s="76"/>
      <c r="DG2164" s="76"/>
      <c r="DH2164" s="76"/>
      <c r="DI2164" s="76"/>
      <c r="DJ2164" s="76"/>
      <c r="DK2164" s="76"/>
      <c r="DL2164" s="76"/>
    </row>
    <row r="2165" spans="1:116" x14ac:dyDescent="0.4">
      <c r="B2165" t="s">
        <v>332</v>
      </c>
      <c r="D2165" t="s">
        <v>516</v>
      </c>
      <c r="E2165" s="8" t="str">
        <f t="shared" si="3622"/>
        <v>2165 FAIL-TV-V</v>
      </c>
      <c r="G2165" s="136" t="str">
        <f>G2153</f>
        <v>Secondary revenue driver</v>
      </c>
      <c r="H2165" s="12"/>
      <c r="I2165" s="60"/>
      <c r="J2165" s="60"/>
      <c r="K2165" s="15"/>
      <c r="L2165" s="15"/>
      <c r="M2165" s="15"/>
      <c r="N2165" s="15"/>
      <c r="O2165" s="15"/>
      <c r="P2165" s="15"/>
      <c r="R2165" s="15"/>
      <c r="S2165" s="76"/>
      <c r="T2165" s="76"/>
      <c r="U2165" s="76"/>
      <c r="V2165" s="76"/>
      <c r="W2165" s="76"/>
      <c r="X2165" s="76"/>
      <c r="Y2165" s="76"/>
      <c r="Z2165" s="76"/>
      <c r="AA2165" s="76"/>
      <c r="AB2165" s="76"/>
      <c r="AC2165" s="76"/>
      <c r="AD2165" s="76"/>
      <c r="AE2165" s="76"/>
      <c r="AF2165" s="76"/>
      <c r="AG2165" s="76"/>
      <c r="AH2165" s="76"/>
      <c r="AI2165" s="76"/>
      <c r="AJ2165" s="76"/>
      <c r="AK2165" s="76"/>
      <c r="AL2165" s="76"/>
      <c r="AM2165" s="76"/>
      <c r="AN2165" s="76"/>
      <c r="AO2165" s="76"/>
      <c r="AP2165" s="76"/>
      <c r="AQ2165" s="76"/>
      <c r="AR2165" s="76"/>
      <c r="AS2165" s="76"/>
      <c r="AT2165" s="76"/>
      <c r="AU2165" s="76"/>
      <c r="AV2165" s="76"/>
      <c r="AW2165" s="76"/>
      <c r="AX2165" s="76"/>
      <c r="AY2165" s="76"/>
      <c r="AZ2165" s="76"/>
      <c r="BA2165" s="76"/>
      <c r="BB2165" s="76"/>
      <c r="BC2165" s="76"/>
      <c r="BD2165" s="76"/>
      <c r="BE2165" s="76"/>
      <c r="BF2165" s="76"/>
      <c r="BG2165" s="76"/>
      <c r="BH2165" s="76"/>
      <c r="BI2165" s="76"/>
      <c r="BJ2165" s="76"/>
      <c r="BK2165" s="76"/>
      <c r="BL2165" s="76"/>
      <c r="BM2165" s="76"/>
      <c r="BN2165" s="76"/>
      <c r="BO2165" s="76"/>
      <c r="BP2165" s="76"/>
      <c r="BQ2165" s="76"/>
      <c r="BR2165" s="76"/>
      <c r="BS2165" s="76"/>
      <c r="BT2165" s="76"/>
      <c r="BU2165" s="76"/>
      <c r="BV2165" s="76"/>
      <c r="BW2165" s="76"/>
      <c r="BX2165" s="76"/>
      <c r="BY2165" s="76"/>
      <c r="BZ2165" s="76"/>
      <c r="CA2165" s="76"/>
      <c r="CB2165" s="76"/>
      <c r="CC2165" s="76"/>
      <c r="CD2165" s="76"/>
      <c r="CE2165" s="76"/>
      <c r="CF2165" s="76"/>
      <c r="CG2165" s="76"/>
      <c r="CH2165" s="76"/>
      <c r="CI2165" s="76"/>
      <c r="CJ2165" s="76"/>
      <c r="CK2165" s="76"/>
      <c r="CL2165" s="76"/>
      <c r="CN2165" s="60"/>
      <c r="CO2165" s="76"/>
      <c r="CP2165" s="76"/>
      <c r="CQ2165" s="76"/>
      <c r="CR2165" s="76"/>
      <c r="CS2165" s="76"/>
      <c r="CT2165" s="76"/>
      <c r="CU2165" s="76"/>
      <c r="CV2165" s="76"/>
      <c r="CW2165" s="76"/>
      <c r="CX2165" s="76"/>
      <c r="CY2165" s="76"/>
      <c r="CZ2165" s="76"/>
      <c r="DA2165" s="76"/>
      <c r="DB2165" s="76"/>
      <c r="DC2165" s="76"/>
      <c r="DD2165" s="76"/>
      <c r="DE2165" s="76"/>
      <c r="DF2165" s="76"/>
      <c r="DG2165" s="76"/>
      <c r="DH2165" s="76"/>
      <c r="DI2165" s="76"/>
      <c r="DJ2165" s="76"/>
      <c r="DK2165" s="76"/>
      <c r="DL2165" s="76"/>
    </row>
    <row r="2166" spans="1:116" x14ac:dyDescent="0.4">
      <c r="B2166" t="s">
        <v>332</v>
      </c>
      <c r="D2166" t="s">
        <v>516</v>
      </c>
      <c r="E2166" s="8" t="str">
        <f t="shared" si="3622"/>
        <v>2166 FAIL-TV-V</v>
      </c>
      <c r="G2166" s="136" t="str">
        <f>G2154</f>
        <v>Secondary volume driver</v>
      </c>
      <c r="H2166" s="12"/>
      <c r="I2166" s="60"/>
      <c r="J2166" s="60"/>
      <c r="K2166" s="15"/>
      <c r="L2166" s="15"/>
      <c r="M2166" s="15"/>
      <c r="N2166" s="15"/>
      <c r="O2166" s="15"/>
      <c r="P2166" s="15"/>
      <c r="R2166" s="15"/>
      <c r="S2166" s="179"/>
      <c r="T2166" s="179"/>
      <c r="U2166" s="179"/>
      <c r="V2166" s="179"/>
      <c r="W2166" s="179"/>
      <c r="X2166" s="179"/>
      <c r="Y2166" s="179"/>
      <c r="Z2166" s="179"/>
      <c r="AA2166" s="179"/>
      <c r="AB2166" s="179"/>
      <c r="AC2166" s="179"/>
      <c r="AD2166" s="179"/>
      <c r="AE2166" s="179"/>
      <c r="AF2166" s="179"/>
      <c r="AG2166" s="179"/>
      <c r="AH2166" s="179"/>
      <c r="AI2166" s="179"/>
      <c r="AJ2166" s="179"/>
      <c r="AK2166" s="179"/>
      <c r="AL2166" s="179"/>
      <c r="AM2166" s="179"/>
      <c r="AN2166" s="179"/>
      <c r="AO2166" s="179"/>
      <c r="AP2166" s="179"/>
      <c r="AQ2166" s="179"/>
      <c r="AR2166" s="179"/>
      <c r="AS2166" s="179"/>
      <c r="AT2166" s="179"/>
      <c r="AU2166" s="179"/>
      <c r="AV2166" s="179"/>
      <c r="AW2166" s="179"/>
      <c r="AX2166" s="179"/>
      <c r="AY2166" s="179"/>
      <c r="AZ2166" s="179"/>
      <c r="BA2166" s="179"/>
      <c r="BB2166" s="179"/>
      <c r="BC2166" s="179"/>
      <c r="BD2166" s="179"/>
      <c r="BE2166" s="179"/>
      <c r="BF2166" s="179"/>
      <c r="BG2166" s="179"/>
      <c r="BH2166" s="179"/>
      <c r="BI2166" s="179"/>
      <c r="BJ2166" s="179"/>
      <c r="BK2166" s="179"/>
      <c r="BL2166" s="179"/>
      <c r="BM2166" s="179"/>
      <c r="BN2166" s="179"/>
      <c r="BO2166" s="179"/>
      <c r="BP2166" s="179"/>
      <c r="BQ2166" s="179"/>
      <c r="BR2166" s="179"/>
      <c r="BS2166" s="179"/>
      <c r="BT2166" s="179"/>
      <c r="BU2166" s="179"/>
      <c r="BV2166" s="179"/>
      <c r="BW2166" s="179"/>
      <c r="BX2166" s="179"/>
      <c r="BY2166" s="179"/>
      <c r="BZ2166" s="179"/>
      <c r="CA2166" s="179"/>
      <c r="CB2166" s="179"/>
      <c r="CC2166" s="179"/>
      <c r="CD2166" s="179"/>
      <c r="CE2166" s="179"/>
      <c r="CF2166" s="179"/>
      <c r="CG2166" s="179"/>
      <c r="CH2166" s="179"/>
      <c r="CI2166" s="179"/>
      <c r="CJ2166" s="179"/>
      <c r="CK2166" s="179"/>
      <c r="CL2166" s="179"/>
      <c r="CN2166" s="60"/>
      <c r="CO2166" s="179"/>
      <c r="CP2166" s="179"/>
      <c r="CQ2166" s="179"/>
      <c r="CR2166" s="179"/>
      <c r="CS2166" s="179"/>
      <c r="CT2166" s="179"/>
      <c r="CU2166" s="179"/>
      <c r="CV2166" s="179"/>
      <c r="CW2166" s="179"/>
      <c r="CX2166" s="179"/>
      <c r="CY2166" s="179"/>
      <c r="CZ2166" s="179"/>
      <c r="DA2166" s="179"/>
      <c r="DB2166" s="179"/>
      <c r="DC2166" s="179"/>
      <c r="DD2166" s="179"/>
      <c r="DE2166" s="179"/>
      <c r="DF2166" s="179"/>
      <c r="DG2166" s="179"/>
      <c r="DH2166" s="179"/>
      <c r="DI2166" s="179"/>
      <c r="DJ2166" s="179"/>
      <c r="DK2166" s="179"/>
      <c r="DL2166" s="179"/>
    </row>
    <row r="2168" spans="1:116" x14ac:dyDescent="0.4">
      <c r="A2168" s="174"/>
      <c r="E2168" s="8"/>
      <c r="G2168" s="175" t="s">
        <v>503</v>
      </c>
      <c r="H2168" s="174"/>
      <c r="I2168" s="176"/>
      <c r="J2168" s="176"/>
      <c r="K2168" s="197"/>
      <c r="L2168" s="197"/>
      <c r="M2168" s="197"/>
      <c r="N2168" s="197"/>
      <c r="O2168" s="197"/>
      <c r="P2168" s="197"/>
      <c r="R2168" s="198"/>
      <c r="S2168" s="174"/>
      <c r="T2168" s="174"/>
      <c r="U2168" s="174"/>
      <c r="V2168" s="174"/>
      <c r="W2168" s="174"/>
      <c r="X2168" s="174"/>
      <c r="Y2168" s="174"/>
      <c r="Z2168" s="174"/>
      <c r="AA2168" s="174"/>
      <c r="AB2168" s="174"/>
      <c r="AC2168" s="174"/>
      <c r="AD2168" s="174"/>
      <c r="AE2168" s="174"/>
      <c r="AF2168" s="174"/>
      <c r="AG2168" s="174"/>
      <c r="AH2168" s="174"/>
      <c r="AI2168" s="174"/>
      <c r="AJ2168" s="174"/>
      <c r="AK2168" s="174"/>
      <c r="AL2168" s="174"/>
      <c r="AM2168" s="174"/>
      <c r="AN2168" s="174"/>
      <c r="AO2168" s="174"/>
      <c r="AP2168" s="174"/>
      <c r="AQ2168" s="174"/>
      <c r="AR2168" s="174"/>
      <c r="AS2168" s="174"/>
      <c r="AT2168" s="174"/>
      <c r="AU2168" s="174"/>
      <c r="AV2168" s="174"/>
      <c r="AW2168" s="174"/>
      <c r="AX2168" s="174"/>
      <c r="AY2168" s="174"/>
      <c r="AZ2168" s="174"/>
      <c r="BA2168" s="174"/>
      <c r="BB2168" s="174"/>
      <c r="BC2168" s="174"/>
      <c r="BD2168" s="174"/>
      <c r="BE2168" s="174"/>
      <c r="BF2168" s="174"/>
      <c r="BG2168" s="174"/>
      <c r="BH2168" s="174"/>
      <c r="BI2168" s="174"/>
      <c r="BJ2168" s="174"/>
      <c r="BK2168" s="174"/>
      <c r="BL2168" s="174"/>
      <c r="BM2168" s="174"/>
      <c r="BN2168" s="174"/>
      <c r="BO2168" s="174"/>
      <c r="BP2168" s="174"/>
      <c r="BQ2168" s="174"/>
      <c r="BR2168" s="174"/>
      <c r="BS2168" s="174"/>
      <c r="BT2168" s="174"/>
      <c r="BU2168" s="174"/>
      <c r="BV2168" s="174"/>
      <c r="BW2168" s="174"/>
      <c r="BX2168" s="174"/>
      <c r="BY2168" s="174"/>
      <c r="BZ2168" s="174"/>
      <c r="CA2168" s="174"/>
      <c r="CB2168" s="174"/>
      <c r="CC2168" s="174"/>
      <c r="CD2168" s="174"/>
      <c r="CE2168" s="174"/>
      <c r="CF2168" s="174"/>
      <c r="CG2168" s="174"/>
      <c r="CH2168" s="174"/>
      <c r="CI2168" s="174"/>
      <c r="CJ2168" s="174"/>
      <c r="CK2168" s="174"/>
      <c r="CL2168" s="174"/>
      <c r="CN2168" s="176"/>
      <c r="CO2168" s="174"/>
      <c r="CP2168" s="174"/>
      <c r="CQ2168" s="174"/>
      <c r="CR2168" s="174"/>
      <c r="CS2168" s="174"/>
      <c r="CT2168" s="174"/>
      <c r="CU2168" s="174"/>
      <c r="CV2168" s="174"/>
      <c r="CW2168" s="174"/>
      <c r="CX2168" s="174"/>
      <c r="CY2168" s="174"/>
      <c r="CZ2168" s="174"/>
      <c r="DA2168" s="174"/>
      <c r="DB2168" s="174"/>
      <c r="DC2168" s="174"/>
      <c r="DD2168" s="174"/>
      <c r="DE2168" s="174"/>
      <c r="DF2168" s="174"/>
      <c r="DG2168" s="174"/>
      <c r="DH2168" s="174"/>
      <c r="DI2168" s="174"/>
      <c r="DJ2168" s="174"/>
      <c r="DK2168" s="174"/>
      <c r="DL2168" s="174"/>
    </row>
    <row r="2169" spans="1:116" x14ac:dyDescent="0.4">
      <c r="A2169" s="174"/>
      <c r="E2169" s="8"/>
      <c r="G2169" s="175" t="s">
        <v>504</v>
      </c>
      <c r="H2169" s="174"/>
      <c r="I2169" s="176"/>
      <c r="J2169" s="176"/>
      <c r="K2169" s="197"/>
      <c r="L2169" s="197"/>
      <c r="M2169" s="197"/>
      <c r="N2169" s="197"/>
      <c r="O2169" s="197"/>
      <c r="P2169" s="197"/>
      <c r="R2169" s="198"/>
      <c r="S2169" s="174"/>
      <c r="T2169" s="174"/>
      <c r="U2169" s="174"/>
      <c r="V2169" s="174"/>
      <c r="W2169" s="174"/>
      <c r="X2169" s="174"/>
      <c r="Y2169" s="174"/>
      <c r="Z2169" s="174"/>
      <c r="AA2169" s="174"/>
      <c r="AB2169" s="174"/>
      <c r="AC2169" s="174"/>
      <c r="AD2169" s="174"/>
      <c r="AE2169" s="174"/>
      <c r="AF2169" s="174"/>
      <c r="AG2169" s="174"/>
      <c r="AH2169" s="174"/>
      <c r="AI2169" s="174"/>
      <c r="AJ2169" s="174"/>
      <c r="AK2169" s="174"/>
      <c r="AL2169" s="174"/>
      <c r="AM2169" s="174"/>
      <c r="AN2169" s="174"/>
      <c r="AO2169" s="174"/>
      <c r="AP2169" s="174"/>
      <c r="AQ2169" s="174"/>
      <c r="AR2169" s="174"/>
      <c r="AS2169" s="174"/>
      <c r="AT2169" s="174"/>
      <c r="AU2169" s="174"/>
      <c r="AV2169" s="174"/>
      <c r="AW2169" s="174"/>
      <c r="AX2169" s="174"/>
      <c r="AY2169" s="174"/>
      <c r="AZ2169" s="174"/>
      <c r="BA2169" s="174"/>
      <c r="BB2169" s="174"/>
      <c r="BC2169" s="174"/>
      <c r="BD2169" s="174"/>
      <c r="BE2169" s="174"/>
      <c r="BF2169" s="174"/>
      <c r="BG2169" s="174"/>
      <c r="BH2169" s="174"/>
      <c r="BI2169" s="174"/>
      <c r="BJ2169" s="174"/>
      <c r="BK2169" s="174"/>
      <c r="BL2169" s="174"/>
      <c r="BM2169" s="174"/>
      <c r="BN2169" s="174"/>
      <c r="BO2169" s="174"/>
      <c r="BP2169" s="174"/>
      <c r="BQ2169" s="174"/>
      <c r="BR2169" s="174"/>
      <c r="BS2169" s="174"/>
      <c r="BT2169" s="174"/>
      <c r="BU2169" s="174"/>
      <c r="BV2169" s="174"/>
      <c r="BW2169" s="174"/>
      <c r="BX2169" s="174"/>
      <c r="BY2169" s="174"/>
      <c r="BZ2169" s="174"/>
      <c r="CA2169" s="174"/>
      <c r="CB2169" s="174"/>
      <c r="CC2169" s="174"/>
      <c r="CD2169" s="174"/>
      <c r="CE2169" s="174"/>
      <c r="CF2169" s="174"/>
      <c r="CG2169" s="174"/>
      <c r="CH2169" s="174"/>
      <c r="CI2169" s="174"/>
      <c r="CJ2169" s="174"/>
      <c r="CK2169" s="174"/>
      <c r="CL2169" s="174"/>
      <c r="CN2169" s="176"/>
      <c r="CO2169" s="174"/>
      <c r="CP2169" s="174"/>
      <c r="CQ2169" s="174"/>
      <c r="CR2169" s="174"/>
      <c r="CS2169" s="174"/>
      <c r="CT2169" s="174"/>
      <c r="CU2169" s="174"/>
      <c r="CV2169" s="174"/>
      <c r="CW2169" s="174"/>
      <c r="CX2169" s="174"/>
      <c r="CY2169" s="174"/>
      <c r="CZ2169" s="174"/>
      <c r="DA2169" s="174"/>
      <c r="DB2169" s="174"/>
      <c r="DC2169" s="174"/>
      <c r="DD2169" s="174"/>
      <c r="DE2169" s="174"/>
      <c r="DF2169" s="174"/>
      <c r="DG2169" s="174"/>
      <c r="DH2169" s="174"/>
      <c r="DI2169" s="174"/>
      <c r="DJ2169" s="174"/>
      <c r="DK2169" s="174"/>
      <c r="DL2169" s="174"/>
    </row>
    <row r="2170" spans="1:116" x14ac:dyDescent="0.4">
      <c r="A2170" s="174"/>
      <c r="E2170" s="8"/>
      <c r="G2170" s="175" t="s">
        <v>461</v>
      </c>
      <c r="H2170" s="174"/>
      <c r="I2170" s="176"/>
      <c r="J2170" s="176"/>
      <c r="K2170" s="197"/>
      <c r="L2170" s="197"/>
      <c r="M2170" s="197"/>
      <c r="N2170" s="197"/>
      <c r="O2170" s="197"/>
      <c r="P2170" s="197"/>
      <c r="R2170" s="198"/>
      <c r="S2170" s="199" t="str">
        <f t="shared" ref="S2170:CD2170" si="3630">S$20</f>
        <v>S$16</v>
      </c>
      <c r="T2170" s="199" t="str">
        <f t="shared" si="3630"/>
        <v>T$16</v>
      </c>
      <c r="U2170" s="199" t="str">
        <f t="shared" si="3630"/>
        <v>U$16</v>
      </c>
      <c r="V2170" s="199" t="str">
        <f t="shared" si="3630"/>
        <v>V$16</v>
      </c>
      <c r="W2170" s="199" t="str">
        <f t="shared" si="3630"/>
        <v>W$16</v>
      </c>
      <c r="X2170" s="199" t="str">
        <f t="shared" si="3630"/>
        <v>X$16</v>
      </c>
      <c r="Y2170" s="199" t="str">
        <f t="shared" si="3630"/>
        <v>Y$16</v>
      </c>
      <c r="Z2170" s="199" t="str">
        <f t="shared" si="3630"/>
        <v>Z$16</v>
      </c>
      <c r="AA2170" s="199" t="str">
        <f t="shared" si="3630"/>
        <v>AA$16</v>
      </c>
      <c r="AB2170" s="199" t="str">
        <f t="shared" si="3630"/>
        <v>AB$16</v>
      </c>
      <c r="AC2170" s="199" t="str">
        <f t="shared" si="3630"/>
        <v>AC$16</v>
      </c>
      <c r="AD2170" s="199" t="str">
        <f t="shared" si="3630"/>
        <v>AD$16</v>
      </c>
      <c r="AE2170" s="199" t="str">
        <f t="shared" si="3630"/>
        <v>AE$16</v>
      </c>
      <c r="AF2170" s="199" t="str">
        <f t="shared" si="3630"/>
        <v>AF$16</v>
      </c>
      <c r="AG2170" s="199" t="str">
        <f t="shared" si="3630"/>
        <v>AG$16</v>
      </c>
      <c r="AH2170" s="199" t="str">
        <f t="shared" si="3630"/>
        <v>AH$16</v>
      </c>
      <c r="AI2170" s="199" t="str">
        <f t="shared" si="3630"/>
        <v>AI$16</v>
      </c>
      <c r="AJ2170" s="199" t="str">
        <f t="shared" si="3630"/>
        <v>AJ$16</v>
      </c>
      <c r="AK2170" s="199" t="str">
        <f t="shared" si="3630"/>
        <v>AK$16</v>
      </c>
      <c r="AL2170" s="199" t="str">
        <f t="shared" si="3630"/>
        <v>AL$16</v>
      </c>
      <c r="AM2170" s="199" t="str">
        <f t="shared" si="3630"/>
        <v>AM$16</v>
      </c>
      <c r="AN2170" s="199" t="str">
        <f t="shared" si="3630"/>
        <v>AN$16</v>
      </c>
      <c r="AO2170" s="199" t="str">
        <f t="shared" si="3630"/>
        <v>AO$16</v>
      </c>
      <c r="AP2170" s="199" t="str">
        <f t="shared" si="3630"/>
        <v>AP$16</v>
      </c>
      <c r="AQ2170" s="199" t="str">
        <f t="shared" si="3630"/>
        <v>AQ$16</v>
      </c>
      <c r="AR2170" s="199" t="str">
        <f t="shared" si="3630"/>
        <v>AR$16</v>
      </c>
      <c r="AS2170" s="199" t="str">
        <f t="shared" si="3630"/>
        <v>AS$16</v>
      </c>
      <c r="AT2170" s="199" t="str">
        <f t="shared" si="3630"/>
        <v>AT$16</v>
      </c>
      <c r="AU2170" s="199" t="str">
        <f t="shared" si="3630"/>
        <v>AU$16</v>
      </c>
      <c r="AV2170" s="199" t="str">
        <f t="shared" si="3630"/>
        <v>AV$16</v>
      </c>
      <c r="AW2170" s="199" t="str">
        <f t="shared" si="3630"/>
        <v>AW$16</v>
      </c>
      <c r="AX2170" s="199" t="str">
        <f t="shared" si="3630"/>
        <v>AX$16</v>
      </c>
      <c r="AY2170" s="199" t="str">
        <f t="shared" si="3630"/>
        <v>AY$16</v>
      </c>
      <c r="AZ2170" s="199" t="str">
        <f t="shared" si="3630"/>
        <v>AZ$16</v>
      </c>
      <c r="BA2170" s="199" t="str">
        <f t="shared" si="3630"/>
        <v>BA$16</v>
      </c>
      <c r="BB2170" s="199" t="str">
        <f t="shared" si="3630"/>
        <v>BB$16</v>
      </c>
      <c r="BC2170" s="199" t="str">
        <f t="shared" si="3630"/>
        <v>BC$16</v>
      </c>
      <c r="BD2170" s="199" t="str">
        <f t="shared" si="3630"/>
        <v>BD$16</v>
      </c>
      <c r="BE2170" s="199" t="str">
        <f t="shared" si="3630"/>
        <v>BE$16</v>
      </c>
      <c r="BF2170" s="199" t="str">
        <f t="shared" si="3630"/>
        <v>BF$16</v>
      </c>
      <c r="BG2170" s="199" t="str">
        <f t="shared" si="3630"/>
        <v>BG$16</v>
      </c>
      <c r="BH2170" s="199" t="str">
        <f t="shared" si="3630"/>
        <v>BH$16</v>
      </c>
      <c r="BI2170" s="199" t="str">
        <f t="shared" si="3630"/>
        <v>BI$16</v>
      </c>
      <c r="BJ2170" s="199" t="str">
        <f t="shared" si="3630"/>
        <v>BJ$16</v>
      </c>
      <c r="BK2170" s="199" t="str">
        <f t="shared" si="3630"/>
        <v>BK$16</v>
      </c>
      <c r="BL2170" s="199" t="str">
        <f t="shared" si="3630"/>
        <v>BL$16</v>
      </c>
      <c r="BM2170" s="199" t="str">
        <f t="shared" si="3630"/>
        <v>BM$16</v>
      </c>
      <c r="BN2170" s="199" t="str">
        <f t="shared" si="3630"/>
        <v>BN$16</v>
      </c>
      <c r="BO2170" s="199" t="str">
        <f t="shared" si="3630"/>
        <v>BO$16</v>
      </c>
      <c r="BP2170" s="199" t="str">
        <f t="shared" si="3630"/>
        <v>BP$16</v>
      </c>
      <c r="BQ2170" s="199" t="str">
        <f t="shared" si="3630"/>
        <v>BQ$16</v>
      </c>
      <c r="BR2170" s="199" t="str">
        <f t="shared" si="3630"/>
        <v>BR$16</v>
      </c>
      <c r="BS2170" s="199" t="str">
        <f t="shared" si="3630"/>
        <v>BS$16</v>
      </c>
      <c r="BT2170" s="199" t="str">
        <f t="shared" si="3630"/>
        <v>BT$16</v>
      </c>
      <c r="BU2170" s="199" t="str">
        <f t="shared" si="3630"/>
        <v>BU$16</v>
      </c>
      <c r="BV2170" s="199" t="str">
        <f t="shared" si="3630"/>
        <v>BV$16</v>
      </c>
      <c r="BW2170" s="199" t="str">
        <f t="shared" si="3630"/>
        <v>BW$16</v>
      </c>
      <c r="BX2170" s="199" t="str">
        <f t="shared" si="3630"/>
        <v>BX$16</v>
      </c>
      <c r="BY2170" s="199" t="str">
        <f t="shared" si="3630"/>
        <v>BY$16</v>
      </c>
      <c r="BZ2170" s="199" t="str">
        <f t="shared" si="3630"/>
        <v>BZ$16</v>
      </c>
      <c r="CA2170" s="199" t="str">
        <f t="shared" si="3630"/>
        <v>CA$16</v>
      </c>
      <c r="CB2170" s="199" t="str">
        <f t="shared" si="3630"/>
        <v>CB$16</v>
      </c>
      <c r="CC2170" s="199" t="str">
        <f t="shared" si="3630"/>
        <v>CC$16</v>
      </c>
      <c r="CD2170" s="199" t="str">
        <f t="shared" si="3630"/>
        <v>CD$16</v>
      </c>
      <c r="CE2170" s="199" t="str">
        <f t="shared" ref="CE2170:CL2170" si="3631">CE$20</f>
        <v>CE$16</v>
      </c>
      <c r="CF2170" s="199" t="str">
        <f t="shared" si="3631"/>
        <v>CF$16</v>
      </c>
      <c r="CG2170" s="199" t="str">
        <f t="shared" si="3631"/>
        <v>CG$16</v>
      </c>
      <c r="CH2170" s="199" t="str">
        <f t="shared" si="3631"/>
        <v>CH$16</v>
      </c>
      <c r="CI2170" s="199" t="str">
        <f t="shared" si="3631"/>
        <v>CI$16</v>
      </c>
      <c r="CJ2170" s="199" t="str">
        <f t="shared" si="3631"/>
        <v>CJ$16</v>
      </c>
      <c r="CK2170" s="199" t="str">
        <f t="shared" si="3631"/>
        <v>CK$16</v>
      </c>
      <c r="CL2170" s="199" t="str">
        <f t="shared" si="3631"/>
        <v>CL$16</v>
      </c>
      <c r="CN2170" s="176"/>
      <c r="CO2170" s="199" t="str">
        <f t="shared" ref="CO2170:DL2170" si="3632">CO$20</f>
        <v>CO$16</v>
      </c>
      <c r="CP2170" s="199" t="str">
        <f t="shared" si="3632"/>
        <v>CP$16</v>
      </c>
      <c r="CQ2170" s="199" t="str">
        <f t="shared" si="3632"/>
        <v>CQ$16</v>
      </c>
      <c r="CR2170" s="199" t="str">
        <f t="shared" si="3632"/>
        <v>CR$16</v>
      </c>
      <c r="CS2170" s="199" t="str">
        <f t="shared" si="3632"/>
        <v>CS$16</v>
      </c>
      <c r="CT2170" s="199" t="str">
        <f t="shared" si="3632"/>
        <v>CT$16</v>
      </c>
      <c r="CU2170" s="199" t="str">
        <f t="shared" si="3632"/>
        <v>CU$16</v>
      </c>
      <c r="CV2170" s="199" t="str">
        <f t="shared" si="3632"/>
        <v>CV$16</v>
      </c>
      <c r="CW2170" s="199" t="str">
        <f t="shared" si="3632"/>
        <v>CW$16</v>
      </c>
      <c r="CX2170" s="199" t="str">
        <f t="shared" si="3632"/>
        <v>CX$16</v>
      </c>
      <c r="CY2170" s="199" t="str">
        <f t="shared" si="3632"/>
        <v>CY$16</v>
      </c>
      <c r="CZ2170" s="199" t="str">
        <f t="shared" si="3632"/>
        <v>CZ$16</v>
      </c>
      <c r="DA2170" s="199" t="str">
        <f t="shared" si="3632"/>
        <v>DA$16</v>
      </c>
      <c r="DB2170" s="199" t="str">
        <f t="shared" si="3632"/>
        <v>DB$16</v>
      </c>
      <c r="DC2170" s="199" t="str">
        <f t="shared" si="3632"/>
        <v>DC$16</v>
      </c>
      <c r="DD2170" s="199" t="str">
        <f t="shared" si="3632"/>
        <v>DD$16</v>
      </c>
      <c r="DE2170" s="199" t="str">
        <f t="shared" si="3632"/>
        <v>DE$16</v>
      </c>
      <c r="DF2170" s="199" t="str">
        <f t="shared" si="3632"/>
        <v>DF$16</v>
      </c>
      <c r="DG2170" s="199" t="str">
        <f t="shared" si="3632"/>
        <v>DG$16</v>
      </c>
      <c r="DH2170" s="199" t="str">
        <f t="shared" si="3632"/>
        <v>DH$16</v>
      </c>
      <c r="DI2170" s="199" t="str">
        <f t="shared" si="3632"/>
        <v>DI$16</v>
      </c>
      <c r="DJ2170" s="199" t="str">
        <f t="shared" si="3632"/>
        <v>DJ$16</v>
      </c>
      <c r="DK2170" s="199" t="str">
        <f t="shared" si="3632"/>
        <v>DK$16</v>
      </c>
      <c r="DL2170" s="199" t="str">
        <f t="shared" si="3632"/>
        <v>DL$16</v>
      </c>
    </row>
    <row r="2171" spans="1:116" x14ac:dyDescent="0.4">
      <c r="A2171" s="174"/>
      <c r="E2171" s="8"/>
      <c r="G2171" s="175" t="s">
        <v>462</v>
      </c>
      <c r="H2171" s="200"/>
      <c r="I2171" s="201"/>
      <c r="J2171" s="201"/>
      <c r="K2171" s="202"/>
      <c r="L2171" s="202"/>
      <c r="M2171" s="202"/>
      <c r="N2171" s="202"/>
      <c r="O2171" s="202"/>
      <c r="P2171" s="202"/>
      <c r="R2171" s="202"/>
      <c r="S2171" s="199" t="str">
        <f t="shared" ref="S2171:CD2171" si="3633">S$21</f>
        <v>S$17</v>
      </c>
      <c r="T2171" s="199" t="str">
        <f t="shared" si="3633"/>
        <v>T$17</v>
      </c>
      <c r="U2171" s="199" t="str">
        <f t="shared" si="3633"/>
        <v>U$17</v>
      </c>
      <c r="V2171" s="199" t="str">
        <f t="shared" si="3633"/>
        <v>V$17</v>
      </c>
      <c r="W2171" s="199" t="str">
        <f t="shared" si="3633"/>
        <v>W$17</v>
      </c>
      <c r="X2171" s="199" t="str">
        <f t="shared" si="3633"/>
        <v>X$17</v>
      </c>
      <c r="Y2171" s="199" t="str">
        <f t="shared" si="3633"/>
        <v>Y$17</v>
      </c>
      <c r="Z2171" s="199" t="str">
        <f t="shared" si="3633"/>
        <v>Z$17</v>
      </c>
      <c r="AA2171" s="199" t="str">
        <f t="shared" si="3633"/>
        <v>AA$17</v>
      </c>
      <c r="AB2171" s="199" t="str">
        <f t="shared" si="3633"/>
        <v>AB$17</v>
      </c>
      <c r="AC2171" s="199" t="str">
        <f t="shared" si="3633"/>
        <v>AC$17</v>
      </c>
      <c r="AD2171" s="199" t="str">
        <f t="shared" si="3633"/>
        <v>AD$17</v>
      </c>
      <c r="AE2171" s="199" t="str">
        <f t="shared" si="3633"/>
        <v>AE$17</v>
      </c>
      <c r="AF2171" s="199" t="str">
        <f t="shared" si="3633"/>
        <v>AF$17</v>
      </c>
      <c r="AG2171" s="199" t="str">
        <f t="shared" si="3633"/>
        <v>AG$17</v>
      </c>
      <c r="AH2171" s="199" t="str">
        <f t="shared" si="3633"/>
        <v>AH$17</v>
      </c>
      <c r="AI2171" s="199" t="str">
        <f t="shared" si="3633"/>
        <v>AI$17</v>
      </c>
      <c r="AJ2171" s="199" t="str">
        <f t="shared" si="3633"/>
        <v>AJ$17</v>
      </c>
      <c r="AK2171" s="199" t="str">
        <f t="shared" si="3633"/>
        <v>AK$17</v>
      </c>
      <c r="AL2171" s="199" t="str">
        <f t="shared" si="3633"/>
        <v>AL$17</v>
      </c>
      <c r="AM2171" s="199" t="str">
        <f t="shared" si="3633"/>
        <v>AM$17</v>
      </c>
      <c r="AN2171" s="199" t="str">
        <f t="shared" si="3633"/>
        <v>AN$17</v>
      </c>
      <c r="AO2171" s="199" t="str">
        <f t="shared" si="3633"/>
        <v>AO$17</v>
      </c>
      <c r="AP2171" s="199" t="str">
        <f t="shared" si="3633"/>
        <v>AP$17</v>
      </c>
      <c r="AQ2171" s="199" t="str">
        <f t="shared" si="3633"/>
        <v>AQ$17</v>
      </c>
      <c r="AR2171" s="199" t="str">
        <f t="shared" si="3633"/>
        <v>AR$17</v>
      </c>
      <c r="AS2171" s="199" t="str">
        <f t="shared" si="3633"/>
        <v>AS$17</v>
      </c>
      <c r="AT2171" s="199" t="str">
        <f t="shared" si="3633"/>
        <v>AT$17</v>
      </c>
      <c r="AU2171" s="199" t="str">
        <f t="shared" si="3633"/>
        <v>AU$17</v>
      </c>
      <c r="AV2171" s="199" t="str">
        <f t="shared" si="3633"/>
        <v>AV$17</v>
      </c>
      <c r="AW2171" s="199" t="str">
        <f t="shared" si="3633"/>
        <v>AW$17</v>
      </c>
      <c r="AX2171" s="199" t="str">
        <f t="shared" si="3633"/>
        <v>AX$17</v>
      </c>
      <c r="AY2171" s="199" t="str">
        <f t="shared" si="3633"/>
        <v>AY$17</v>
      </c>
      <c r="AZ2171" s="199" t="str">
        <f t="shared" si="3633"/>
        <v>AZ$17</v>
      </c>
      <c r="BA2171" s="199" t="str">
        <f t="shared" si="3633"/>
        <v>BA$17</v>
      </c>
      <c r="BB2171" s="199" t="str">
        <f t="shared" si="3633"/>
        <v>BB$17</v>
      </c>
      <c r="BC2171" s="199" t="str">
        <f t="shared" si="3633"/>
        <v>BC$17</v>
      </c>
      <c r="BD2171" s="199" t="str">
        <f t="shared" si="3633"/>
        <v>BD$17</v>
      </c>
      <c r="BE2171" s="199" t="str">
        <f t="shared" si="3633"/>
        <v>BE$17</v>
      </c>
      <c r="BF2171" s="199" t="str">
        <f t="shared" si="3633"/>
        <v>BF$17</v>
      </c>
      <c r="BG2171" s="199" t="str">
        <f t="shared" si="3633"/>
        <v>BG$17</v>
      </c>
      <c r="BH2171" s="199" t="str">
        <f t="shared" si="3633"/>
        <v>BH$17</v>
      </c>
      <c r="BI2171" s="199" t="str">
        <f t="shared" si="3633"/>
        <v>BI$17</v>
      </c>
      <c r="BJ2171" s="199" t="str">
        <f t="shared" si="3633"/>
        <v>BJ$17</v>
      </c>
      <c r="BK2171" s="199" t="str">
        <f t="shared" si="3633"/>
        <v>BK$17</v>
      </c>
      <c r="BL2171" s="199" t="str">
        <f t="shared" si="3633"/>
        <v>BL$17</v>
      </c>
      <c r="BM2171" s="199" t="str">
        <f t="shared" si="3633"/>
        <v>BM$17</v>
      </c>
      <c r="BN2171" s="199" t="str">
        <f t="shared" si="3633"/>
        <v>BN$17</v>
      </c>
      <c r="BO2171" s="199" t="str">
        <f t="shared" si="3633"/>
        <v>BO$17</v>
      </c>
      <c r="BP2171" s="199" t="str">
        <f t="shared" si="3633"/>
        <v>BP$17</v>
      </c>
      <c r="BQ2171" s="199" t="str">
        <f t="shared" si="3633"/>
        <v>BQ$17</v>
      </c>
      <c r="BR2171" s="199" t="str">
        <f t="shared" si="3633"/>
        <v>BR$17</v>
      </c>
      <c r="BS2171" s="199" t="str">
        <f t="shared" si="3633"/>
        <v>BS$17</v>
      </c>
      <c r="BT2171" s="199" t="str">
        <f t="shared" si="3633"/>
        <v>BT$17</v>
      </c>
      <c r="BU2171" s="199" t="str">
        <f t="shared" si="3633"/>
        <v>BU$17</v>
      </c>
      <c r="BV2171" s="199" t="str">
        <f t="shared" si="3633"/>
        <v>BV$17</v>
      </c>
      <c r="BW2171" s="199" t="str">
        <f t="shared" si="3633"/>
        <v>BW$17</v>
      </c>
      <c r="BX2171" s="199" t="str">
        <f t="shared" si="3633"/>
        <v>BX$17</v>
      </c>
      <c r="BY2171" s="199" t="str">
        <f t="shared" si="3633"/>
        <v>BY$17</v>
      </c>
      <c r="BZ2171" s="199" t="str">
        <f t="shared" si="3633"/>
        <v>BZ$17</v>
      </c>
      <c r="CA2171" s="199" t="str">
        <f t="shared" si="3633"/>
        <v>CA$17</v>
      </c>
      <c r="CB2171" s="199" t="str">
        <f t="shared" si="3633"/>
        <v>CB$17</v>
      </c>
      <c r="CC2171" s="199" t="str">
        <f t="shared" si="3633"/>
        <v>CC$17</v>
      </c>
      <c r="CD2171" s="199" t="str">
        <f t="shared" si="3633"/>
        <v>CD$17</v>
      </c>
      <c r="CE2171" s="199" t="str">
        <f t="shared" ref="CE2171:CL2171" si="3634">CE$21</f>
        <v>CE$17</v>
      </c>
      <c r="CF2171" s="199" t="str">
        <f t="shared" si="3634"/>
        <v>CF$17</v>
      </c>
      <c r="CG2171" s="199" t="str">
        <f t="shared" si="3634"/>
        <v>CG$17</v>
      </c>
      <c r="CH2171" s="199" t="str">
        <f t="shared" si="3634"/>
        <v>CH$17</v>
      </c>
      <c r="CI2171" s="199" t="str">
        <f t="shared" si="3634"/>
        <v>CI$17</v>
      </c>
      <c r="CJ2171" s="199" t="str">
        <f t="shared" si="3634"/>
        <v>CJ$17</v>
      </c>
      <c r="CK2171" s="199" t="str">
        <f t="shared" si="3634"/>
        <v>CK$17</v>
      </c>
      <c r="CL2171" s="199" t="str">
        <f t="shared" si="3634"/>
        <v>CL$17</v>
      </c>
      <c r="CN2171" s="201"/>
      <c r="CO2171" s="199" t="str">
        <f t="shared" ref="CO2171:DL2171" si="3635">CO$21</f>
        <v>CO$17</v>
      </c>
      <c r="CP2171" s="199" t="str">
        <f t="shared" si="3635"/>
        <v>CP$17</v>
      </c>
      <c r="CQ2171" s="199" t="str">
        <f t="shared" si="3635"/>
        <v>CQ$17</v>
      </c>
      <c r="CR2171" s="199" t="str">
        <f t="shared" si="3635"/>
        <v>CR$17</v>
      </c>
      <c r="CS2171" s="199" t="str">
        <f t="shared" si="3635"/>
        <v>CS$17</v>
      </c>
      <c r="CT2171" s="199" t="str">
        <f t="shared" si="3635"/>
        <v>CT$17</v>
      </c>
      <c r="CU2171" s="199" t="str">
        <f t="shared" si="3635"/>
        <v>CU$17</v>
      </c>
      <c r="CV2171" s="199" t="str">
        <f t="shared" si="3635"/>
        <v>CV$17</v>
      </c>
      <c r="CW2171" s="199" t="str">
        <f t="shared" si="3635"/>
        <v>CW$17</v>
      </c>
      <c r="CX2171" s="199" t="str">
        <f t="shared" si="3635"/>
        <v>CX$17</v>
      </c>
      <c r="CY2171" s="199" t="str">
        <f t="shared" si="3635"/>
        <v>CY$17</v>
      </c>
      <c r="CZ2171" s="199" t="str">
        <f t="shared" si="3635"/>
        <v>CZ$17</v>
      </c>
      <c r="DA2171" s="199" t="str">
        <f t="shared" si="3635"/>
        <v>DA$17</v>
      </c>
      <c r="DB2171" s="199" t="str">
        <f t="shared" si="3635"/>
        <v>DB$17</v>
      </c>
      <c r="DC2171" s="199" t="str">
        <f t="shared" si="3635"/>
        <v>DC$17</v>
      </c>
      <c r="DD2171" s="199" t="str">
        <f t="shared" si="3635"/>
        <v>DD$17</v>
      </c>
      <c r="DE2171" s="199" t="str">
        <f t="shared" si="3635"/>
        <v>DE$17</v>
      </c>
      <c r="DF2171" s="199" t="str">
        <f t="shared" si="3635"/>
        <v>DF$17</v>
      </c>
      <c r="DG2171" s="199" t="str">
        <f t="shared" si="3635"/>
        <v>DG$17</v>
      </c>
      <c r="DH2171" s="199" t="str">
        <f t="shared" si="3635"/>
        <v>DH$17</v>
      </c>
      <c r="DI2171" s="199" t="str">
        <f t="shared" si="3635"/>
        <v>DI$17</v>
      </c>
      <c r="DJ2171" s="199" t="str">
        <f t="shared" si="3635"/>
        <v>DJ$17</v>
      </c>
      <c r="DK2171" s="199" t="str">
        <f t="shared" si="3635"/>
        <v>DK$17</v>
      </c>
      <c r="DL2171" s="199" t="str">
        <f t="shared" si="3635"/>
        <v>DL$17</v>
      </c>
    </row>
    <row r="2172" spans="1:116" x14ac:dyDescent="0.4">
      <c r="A2172" s="174"/>
      <c r="E2172" s="8"/>
      <c r="G2172" s="175" t="s">
        <v>491</v>
      </c>
      <c r="H2172" s="200"/>
      <c r="I2172" s="201"/>
      <c r="J2172" s="201"/>
      <c r="K2172" s="202"/>
      <c r="L2172" s="202"/>
      <c r="M2172" s="202"/>
      <c r="N2172" s="202"/>
      <c r="O2172" s="202"/>
      <c r="P2172" s="202"/>
      <c r="R2172" s="202"/>
      <c r="S2172" s="190"/>
      <c r="T2172" s="190"/>
      <c r="U2172" s="190"/>
      <c r="V2172" s="190"/>
      <c r="W2172" s="190"/>
      <c r="X2172" s="190"/>
      <c r="Y2172" s="190"/>
      <c r="Z2172" s="190"/>
      <c r="AA2172" s="190"/>
      <c r="AB2172" s="190"/>
      <c r="AC2172" s="190"/>
      <c r="AD2172" s="190"/>
      <c r="AE2172" s="190"/>
      <c r="AF2172" s="190"/>
      <c r="AG2172" s="190"/>
      <c r="AH2172" s="190"/>
      <c r="AI2172" s="190"/>
      <c r="AJ2172" s="190"/>
      <c r="AK2172" s="190"/>
      <c r="AL2172" s="190"/>
      <c r="AM2172" s="190"/>
      <c r="AN2172" s="190"/>
      <c r="AO2172" s="190"/>
      <c r="AP2172" s="190"/>
      <c r="AQ2172" s="190"/>
      <c r="AR2172" s="190"/>
      <c r="AS2172" s="190"/>
      <c r="AT2172" s="190"/>
      <c r="AU2172" s="190"/>
      <c r="AV2172" s="190"/>
      <c r="AW2172" s="190"/>
      <c r="AX2172" s="190"/>
      <c r="AY2172" s="190"/>
      <c r="AZ2172" s="190"/>
      <c r="BA2172" s="190"/>
      <c r="BB2172" s="190"/>
      <c r="BC2172" s="190"/>
      <c r="BD2172" s="190"/>
      <c r="BE2172" s="190"/>
      <c r="BF2172" s="190"/>
      <c r="BG2172" s="190"/>
      <c r="BH2172" s="190"/>
      <c r="BI2172" s="190"/>
      <c r="BJ2172" s="190"/>
      <c r="BK2172" s="190"/>
      <c r="BL2172" s="190"/>
      <c r="BM2172" s="190"/>
      <c r="BN2172" s="190"/>
      <c r="BO2172" s="190"/>
      <c r="BP2172" s="190"/>
      <c r="BQ2172" s="190"/>
      <c r="BR2172" s="190"/>
      <c r="BS2172" s="190"/>
      <c r="BT2172" s="190"/>
      <c r="BU2172" s="190"/>
      <c r="BV2172" s="190"/>
      <c r="BW2172" s="190"/>
      <c r="BX2172" s="190"/>
      <c r="BY2172" s="190"/>
      <c r="BZ2172" s="190"/>
      <c r="CA2172" s="190"/>
      <c r="CB2172" s="190"/>
      <c r="CC2172" s="190"/>
      <c r="CD2172" s="190"/>
      <c r="CE2172" s="190"/>
      <c r="CF2172" s="190"/>
      <c r="CG2172" s="190"/>
      <c r="CH2172" s="190"/>
      <c r="CI2172" s="190"/>
      <c r="CJ2172" s="190"/>
      <c r="CK2172" s="190"/>
      <c r="CL2172" s="190"/>
      <c r="CN2172" s="201"/>
      <c r="CO2172" s="190"/>
      <c r="CP2172" s="190"/>
      <c r="CQ2172" s="190"/>
      <c r="CR2172" s="190"/>
      <c r="CS2172" s="190"/>
      <c r="CT2172" s="190"/>
      <c r="CU2172" s="190"/>
      <c r="CV2172" s="190"/>
      <c r="CW2172" s="190"/>
      <c r="CX2172" s="190"/>
      <c r="CY2172" s="190"/>
      <c r="CZ2172" s="190"/>
      <c r="DA2172" s="190"/>
      <c r="DB2172" s="190"/>
      <c r="DC2172" s="190"/>
      <c r="DD2172" s="190"/>
      <c r="DE2172" s="190"/>
      <c r="DF2172" s="190"/>
      <c r="DG2172" s="190"/>
      <c r="DH2172" s="190"/>
      <c r="DI2172" s="190"/>
      <c r="DJ2172" s="190"/>
      <c r="DK2172" s="190"/>
      <c r="DL2172" s="190"/>
    </row>
    <row r="2173" spans="1:116" x14ac:dyDescent="0.4">
      <c r="A2173" s="174"/>
      <c r="E2173" s="8"/>
      <c r="G2173" s="175" t="s">
        <v>505</v>
      </c>
      <c r="H2173" s="200"/>
      <c r="I2173" s="201"/>
      <c r="J2173" s="201"/>
      <c r="K2173" s="202"/>
      <c r="L2173" s="202"/>
      <c r="M2173" s="202"/>
      <c r="N2173" s="202"/>
      <c r="O2173" s="202"/>
      <c r="P2173" s="202"/>
      <c r="R2173" s="202"/>
      <c r="S2173" s="190"/>
      <c r="T2173" s="190"/>
      <c r="U2173" s="190"/>
      <c r="V2173" s="190"/>
      <c r="W2173" s="190"/>
      <c r="X2173" s="190"/>
      <c r="Y2173" s="190"/>
      <c r="Z2173" s="190"/>
      <c r="AA2173" s="190"/>
      <c r="AB2173" s="190"/>
      <c r="AC2173" s="190"/>
      <c r="AD2173" s="190"/>
      <c r="AE2173" s="190"/>
      <c r="AF2173" s="190"/>
      <c r="AG2173" s="190"/>
      <c r="AH2173" s="190"/>
      <c r="AI2173" s="190"/>
      <c r="AJ2173" s="190"/>
      <c r="AK2173" s="190"/>
      <c r="AL2173" s="190"/>
      <c r="AM2173" s="190"/>
      <c r="AN2173" s="190"/>
      <c r="AO2173" s="190"/>
      <c r="AP2173" s="190"/>
      <c r="AQ2173" s="190"/>
      <c r="AR2173" s="190"/>
      <c r="AS2173" s="190"/>
      <c r="AT2173" s="190"/>
      <c r="AU2173" s="190"/>
      <c r="AV2173" s="190"/>
      <c r="AW2173" s="190"/>
      <c r="AX2173" s="190"/>
      <c r="AY2173" s="190"/>
      <c r="AZ2173" s="190"/>
      <c r="BA2173" s="190"/>
      <c r="BB2173" s="190"/>
      <c r="BC2173" s="190"/>
      <c r="BD2173" s="190"/>
      <c r="BE2173" s="190"/>
      <c r="BF2173" s="190"/>
      <c r="BG2173" s="190"/>
      <c r="BH2173" s="190"/>
      <c r="BI2173" s="190"/>
      <c r="BJ2173" s="190"/>
      <c r="BK2173" s="190"/>
      <c r="BL2173" s="190"/>
      <c r="BM2173" s="190"/>
      <c r="BN2173" s="190"/>
      <c r="BO2173" s="190"/>
      <c r="BP2173" s="190"/>
      <c r="BQ2173" s="190"/>
      <c r="BR2173" s="190"/>
      <c r="BS2173" s="190"/>
      <c r="BT2173" s="190"/>
      <c r="BU2173" s="190"/>
      <c r="BV2173" s="190"/>
      <c r="BW2173" s="190"/>
      <c r="BX2173" s="190"/>
      <c r="BY2173" s="190"/>
      <c r="BZ2173" s="190"/>
      <c r="CA2173" s="190"/>
      <c r="CB2173" s="190"/>
      <c r="CC2173" s="190"/>
      <c r="CD2173" s="190"/>
      <c r="CE2173" s="190"/>
      <c r="CF2173" s="190"/>
      <c r="CG2173" s="190"/>
      <c r="CH2173" s="190"/>
      <c r="CI2173" s="190"/>
      <c r="CJ2173" s="190"/>
      <c r="CK2173" s="190"/>
      <c r="CL2173" s="190"/>
      <c r="CN2173" s="201"/>
      <c r="CO2173" s="190"/>
      <c r="CP2173" s="190"/>
      <c r="CQ2173" s="190"/>
      <c r="CR2173" s="190"/>
      <c r="CS2173" s="190"/>
      <c r="CT2173" s="190"/>
      <c r="CU2173" s="190"/>
      <c r="CV2173" s="190"/>
      <c r="CW2173" s="190"/>
      <c r="CX2173" s="190"/>
      <c r="CY2173" s="190"/>
      <c r="CZ2173" s="190"/>
      <c r="DA2173" s="190"/>
      <c r="DB2173" s="190"/>
      <c r="DC2173" s="190"/>
      <c r="DD2173" s="190"/>
      <c r="DE2173" s="190"/>
      <c r="DF2173" s="190"/>
      <c r="DG2173" s="190"/>
      <c r="DH2173" s="190"/>
      <c r="DI2173" s="190"/>
      <c r="DJ2173" s="190"/>
      <c r="DK2173" s="190"/>
      <c r="DL2173" s="190"/>
    </row>
    <row r="2174" spans="1:116" x14ac:dyDescent="0.4">
      <c r="A2174" s="174"/>
      <c r="E2174" s="8"/>
      <c r="G2174" s="175" t="s">
        <v>463</v>
      </c>
      <c r="H2174" s="200"/>
      <c r="I2174" s="201"/>
      <c r="J2174" s="201"/>
      <c r="K2174" s="202"/>
      <c r="L2174" s="202"/>
      <c r="M2174" s="202"/>
      <c r="N2174" s="202"/>
      <c r="O2174" s="202"/>
      <c r="P2174" s="202"/>
      <c r="R2174" s="202"/>
      <c r="S2174" s="190" t="str">
        <f t="shared" ref="S2174:CD2174" si="3636">S$22</f>
        <v>S$18</v>
      </c>
      <c r="T2174" s="190" t="str">
        <f t="shared" si="3636"/>
        <v>T$18</v>
      </c>
      <c r="U2174" s="190" t="str">
        <f t="shared" si="3636"/>
        <v>U$18</v>
      </c>
      <c r="V2174" s="190" t="str">
        <f t="shared" si="3636"/>
        <v>V$18</v>
      </c>
      <c r="W2174" s="190" t="str">
        <f t="shared" si="3636"/>
        <v>W$18</v>
      </c>
      <c r="X2174" s="190" t="str">
        <f t="shared" si="3636"/>
        <v>X$18</v>
      </c>
      <c r="Y2174" s="190" t="str">
        <f t="shared" si="3636"/>
        <v>Y$18</v>
      </c>
      <c r="Z2174" s="190" t="str">
        <f t="shared" si="3636"/>
        <v>Z$18</v>
      </c>
      <c r="AA2174" s="190" t="str">
        <f t="shared" si="3636"/>
        <v>AA$18</v>
      </c>
      <c r="AB2174" s="190" t="str">
        <f t="shared" si="3636"/>
        <v>AB$18</v>
      </c>
      <c r="AC2174" s="190" t="str">
        <f t="shared" si="3636"/>
        <v>AC$18</v>
      </c>
      <c r="AD2174" s="190" t="str">
        <f t="shared" si="3636"/>
        <v>AD$18</v>
      </c>
      <c r="AE2174" s="190" t="str">
        <f t="shared" si="3636"/>
        <v>AE$18</v>
      </c>
      <c r="AF2174" s="190" t="str">
        <f t="shared" si="3636"/>
        <v>AF$18</v>
      </c>
      <c r="AG2174" s="190" t="str">
        <f t="shared" si="3636"/>
        <v>AG$18</v>
      </c>
      <c r="AH2174" s="190" t="str">
        <f t="shared" si="3636"/>
        <v>AH$18</v>
      </c>
      <c r="AI2174" s="190" t="str">
        <f t="shared" si="3636"/>
        <v>AI$18</v>
      </c>
      <c r="AJ2174" s="190" t="str">
        <f t="shared" si="3636"/>
        <v>AJ$18</v>
      </c>
      <c r="AK2174" s="190" t="str">
        <f t="shared" si="3636"/>
        <v>AK$18</v>
      </c>
      <c r="AL2174" s="190" t="str">
        <f t="shared" si="3636"/>
        <v>AL$18</v>
      </c>
      <c r="AM2174" s="190" t="str">
        <f t="shared" si="3636"/>
        <v>AM$18</v>
      </c>
      <c r="AN2174" s="190" t="str">
        <f t="shared" si="3636"/>
        <v>AN$18</v>
      </c>
      <c r="AO2174" s="190" t="str">
        <f t="shared" si="3636"/>
        <v>AO$18</v>
      </c>
      <c r="AP2174" s="190" t="str">
        <f t="shared" si="3636"/>
        <v>AP$18</v>
      </c>
      <c r="AQ2174" s="190" t="str">
        <f t="shared" si="3636"/>
        <v>AQ$18</v>
      </c>
      <c r="AR2174" s="190" t="str">
        <f t="shared" si="3636"/>
        <v>AR$18</v>
      </c>
      <c r="AS2174" s="190" t="str">
        <f t="shared" si="3636"/>
        <v>AS$18</v>
      </c>
      <c r="AT2174" s="190" t="str">
        <f t="shared" si="3636"/>
        <v>AT$18</v>
      </c>
      <c r="AU2174" s="190" t="str">
        <f t="shared" si="3636"/>
        <v>AU$18</v>
      </c>
      <c r="AV2174" s="190" t="str">
        <f t="shared" si="3636"/>
        <v>AV$18</v>
      </c>
      <c r="AW2174" s="190" t="str">
        <f t="shared" si="3636"/>
        <v>AW$18</v>
      </c>
      <c r="AX2174" s="190" t="str">
        <f t="shared" si="3636"/>
        <v>AX$18</v>
      </c>
      <c r="AY2174" s="190" t="str">
        <f t="shared" si="3636"/>
        <v>AY$18</v>
      </c>
      <c r="AZ2174" s="190" t="str">
        <f t="shared" si="3636"/>
        <v>AZ$18</v>
      </c>
      <c r="BA2174" s="190" t="str">
        <f t="shared" si="3636"/>
        <v>BA$18</v>
      </c>
      <c r="BB2174" s="190" t="str">
        <f t="shared" si="3636"/>
        <v>BB$18</v>
      </c>
      <c r="BC2174" s="190" t="str">
        <f t="shared" si="3636"/>
        <v>BC$18</v>
      </c>
      <c r="BD2174" s="190" t="str">
        <f t="shared" si="3636"/>
        <v>BD$18</v>
      </c>
      <c r="BE2174" s="190" t="str">
        <f t="shared" si="3636"/>
        <v>BE$18</v>
      </c>
      <c r="BF2174" s="190" t="str">
        <f t="shared" si="3636"/>
        <v>BF$18</v>
      </c>
      <c r="BG2174" s="190" t="str">
        <f t="shared" si="3636"/>
        <v>BG$18</v>
      </c>
      <c r="BH2174" s="190" t="str">
        <f t="shared" si="3636"/>
        <v>BH$18</v>
      </c>
      <c r="BI2174" s="190" t="str">
        <f t="shared" si="3636"/>
        <v>BI$18</v>
      </c>
      <c r="BJ2174" s="190" t="str">
        <f t="shared" si="3636"/>
        <v>BJ$18</v>
      </c>
      <c r="BK2174" s="190" t="str">
        <f t="shared" si="3636"/>
        <v>BK$18</v>
      </c>
      <c r="BL2174" s="190" t="str">
        <f t="shared" si="3636"/>
        <v>BL$18</v>
      </c>
      <c r="BM2174" s="190" t="str">
        <f t="shared" si="3636"/>
        <v>BM$18</v>
      </c>
      <c r="BN2174" s="190" t="str">
        <f t="shared" si="3636"/>
        <v>BN$18</v>
      </c>
      <c r="BO2174" s="190" t="str">
        <f t="shared" si="3636"/>
        <v>BO$18</v>
      </c>
      <c r="BP2174" s="190" t="str">
        <f t="shared" si="3636"/>
        <v>BP$18</v>
      </c>
      <c r="BQ2174" s="190" t="str">
        <f t="shared" si="3636"/>
        <v>BQ$18</v>
      </c>
      <c r="BR2174" s="190" t="str">
        <f t="shared" si="3636"/>
        <v>BR$18</v>
      </c>
      <c r="BS2174" s="190" t="str">
        <f t="shared" si="3636"/>
        <v>BS$18</v>
      </c>
      <c r="BT2174" s="190" t="str">
        <f t="shared" si="3636"/>
        <v>BT$18</v>
      </c>
      <c r="BU2174" s="190" t="str">
        <f t="shared" si="3636"/>
        <v>BU$18</v>
      </c>
      <c r="BV2174" s="190" t="str">
        <f t="shared" si="3636"/>
        <v>BV$18</v>
      </c>
      <c r="BW2174" s="190" t="str">
        <f t="shared" si="3636"/>
        <v>BW$18</v>
      </c>
      <c r="BX2174" s="190" t="str">
        <f t="shared" si="3636"/>
        <v>BX$18</v>
      </c>
      <c r="BY2174" s="190" t="str">
        <f t="shared" si="3636"/>
        <v>BY$18</v>
      </c>
      <c r="BZ2174" s="190" t="str">
        <f t="shared" si="3636"/>
        <v>BZ$18</v>
      </c>
      <c r="CA2174" s="190" t="str">
        <f t="shared" si="3636"/>
        <v>CA$18</v>
      </c>
      <c r="CB2174" s="190" t="str">
        <f t="shared" si="3636"/>
        <v>CB$18</v>
      </c>
      <c r="CC2174" s="190" t="str">
        <f t="shared" si="3636"/>
        <v>CC$18</v>
      </c>
      <c r="CD2174" s="190" t="str">
        <f t="shared" si="3636"/>
        <v>CD$18</v>
      </c>
      <c r="CE2174" s="190" t="str">
        <f t="shared" ref="CE2174:CL2174" si="3637">CE$22</f>
        <v>CE$18</v>
      </c>
      <c r="CF2174" s="190" t="str">
        <f t="shared" si="3637"/>
        <v>CF$18</v>
      </c>
      <c r="CG2174" s="190" t="str">
        <f t="shared" si="3637"/>
        <v>CG$18</v>
      </c>
      <c r="CH2174" s="190" t="str">
        <f t="shared" si="3637"/>
        <v>CH$18</v>
      </c>
      <c r="CI2174" s="190" t="str">
        <f t="shared" si="3637"/>
        <v>CI$18</v>
      </c>
      <c r="CJ2174" s="190" t="str">
        <f t="shared" si="3637"/>
        <v>CJ$18</v>
      </c>
      <c r="CK2174" s="190" t="str">
        <f t="shared" si="3637"/>
        <v>CK$18</v>
      </c>
      <c r="CL2174" s="190" t="str">
        <f t="shared" si="3637"/>
        <v>CL$18</v>
      </c>
      <c r="CN2174" s="201"/>
      <c r="CO2174" s="190" t="str">
        <f t="shared" ref="CO2174:DL2174" si="3638">CO$22</f>
        <v>CO$18</v>
      </c>
      <c r="CP2174" s="190" t="str">
        <f t="shared" si="3638"/>
        <v>CP$18</v>
      </c>
      <c r="CQ2174" s="190" t="str">
        <f t="shared" si="3638"/>
        <v>CQ$18</v>
      </c>
      <c r="CR2174" s="190" t="str">
        <f t="shared" si="3638"/>
        <v>CR$18</v>
      </c>
      <c r="CS2174" s="190" t="str">
        <f t="shared" si="3638"/>
        <v>CS$18</v>
      </c>
      <c r="CT2174" s="190" t="str">
        <f t="shared" si="3638"/>
        <v>CT$18</v>
      </c>
      <c r="CU2174" s="190" t="str">
        <f t="shared" si="3638"/>
        <v>CU$18</v>
      </c>
      <c r="CV2174" s="190" t="str">
        <f t="shared" si="3638"/>
        <v>CV$18</v>
      </c>
      <c r="CW2174" s="190" t="str">
        <f t="shared" si="3638"/>
        <v>CW$18</v>
      </c>
      <c r="CX2174" s="190" t="str">
        <f t="shared" si="3638"/>
        <v>CX$18</v>
      </c>
      <c r="CY2174" s="190" t="str">
        <f t="shared" si="3638"/>
        <v>CY$18</v>
      </c>
      <c r="CZ2174" s="190" t="str">
        <f t="shared" si="3638"/>
        <v>CZ$18</v>
      </c>
      <c r="DA2174" s="190" t="str">
        <f t="shared" si="3638"/>
        <v>DA$18</v>
      </c>
      <c r="DB2174" s="190" t="str">
        <f t="shared" si="3638"/>
        <v>DB$18</v>
      </c>
      <c r="DC2174" s="190" t="str">
        <f t="shared" si="3638"/>
        <v>DC$18</v>
      </c>
      <c r="DD2174" s="190" t="str">
        <f t="shared" si="3638"/>
        <v>DD$18</v>
      </c>
      <c r="DE2174" s="190" t="str">
        <f t="shared" si="3638"/>
        <v>DE$18</v>
      </c>
      <c r="DF2174" s="190" t="str">
        <f t="shared" si="3638"/>
        <v>DF$18</v>
      </c>
      <c r="DG2174" s="190" t="str">
        <f t="shared" si="3638"/>
        <v>DG$18</v>
      </c>
      <c r="DH2174" s="190" t="str">
        <f t="shared" si="3638"/>
        <v>DH$18</v>
      </c>
      <c r="DI2174" s="190" t="str">
        <f t="shared" si="3638"/>
        <v>DI$18</v>
      </c>
      <c r="DJ2174" s="190" t="str">
        <f t="shared" si="3638"/>
        <v>DJ$18</v>
      </c>
      <c r="DK2174" s="190" t="str">
        <f t="shared" si="3638"/>
        <v>DK$18</v>
      </c>
      <c r="DL2174" s="190" t="str">
        <f t="shared" si="3638"/>
        <v>DL$18</v>
      </c>
    </row>
    <row r="2175" spans="1:116" x14ac:dyDescent="0.4">
      <c r="A2175" s="174"/>
      <c r="E2175" s="8"/>
      <c r="G2175" s="175" t="s">
        <v>464</v>
      </c>
      <c r="H2175" s="200"/>
      <c r="I2175" s="201"/>
      <c r="J2175" s="201"/>
      <c r="K2175" s="202"/>
      <c r="L2175" s="202"/>
      <c r="M2175" s="202"/>
      <c r="N2175" s="202"/>
      <c r="O2175" s="202"/>
      <c r="P2175" s="202"/>
      <c r="R2175" s="202"/>
      <c r="S2175" s="190" t="str">
        <f t="shared" ref="S2175:CD2175" si="3639">S$23</f>
        <v>S$19</v>
      </c>
      <c r="T2175" s="190" t="str">
        <f t="shared" si="3639"/>
        <v>T$19</v>
      </c>
      <c r="U2175" s="190" t="str">
        <f t="shared" si="3639"/>
        <v>U$19</v>
      </c>
      <c r="V2175" s="190" t="str">
        <f t="shared" si="3639"/>
        <v>V$19</v>
      </c>
      <c r="W2175" s="190" t="str">
        <f t="shared" si="3639"/>
        <v>W$19</v>
      </c>
      <c r="X2175" s="190" t="str">
        <f t="shared" si="3639"/>
        <v>X$19</v>
      </c>
      <c r="Y2175" s="190" t="str">
        <f t="shared" si="3639"/>
        <v>Y$19</v>
      </c>
      <c r="Z2175" s="190" t="str">
        <f t="shared" si="3639"/>
        <v>Z$19</v>
      </c>
      <c r="AA2175" s="190" t="str">
        <f t="shared" si="3639"/>
        <v>AA$19</v>
      </c>
      <c r="AB2175" s="190" t="str">
        <f t="shared" si="3639"/>
        <v>AB$19</v>
      </c>
      <c r="AC2175" s="190" t="str">
        <f t="shared" si="3639"/>
        <v>AC$19</v>
      </c>
      <c r="AD2175" s="190" t="str">
        <f t="shared" si="3639"/>
        <v>AD$19</v>
      </c>
      <c r="AE2175" s="190" t="str">
        <f t="shared" si="3639"/>
        <v>AE$19</v>
      </c>
      <c r="AF2175" s="190" t="str">
        <f t="shared" si="3639"/>
        <v>AF$19</v>
      </c>
      <c r="AG2175" s="190" t="str">
        <f t="shared" si="3639"/>
        <v>AG$19</v>
      </c>
      <c r="AH2175" s="190" t="str">
        <f t="shared" si="3639"/>
        <v>AH$19</v>
      </c>
      <c r="AI2175" s="190" t="str">
        <f t="shared" si="3639"/>
        <v>AI$19</v>
      </c>
      <c r="AJ2175" s="190" t="str">
        <f t="shared" si="3639"/>
        <v>AJ$19</v>
      </c>
      <c r="AK2175" s="190" t="str">
        <f t="shared" si="3639"/>
        <v>AK$19</v>
      </c>
      <c r="AL2175" s="190" t="str">
        <f t="shared" si="3639"/>
        <v>AL$19</v>
      </c>
      <c r="AM2175" s="190" t="str">
        <f t="shared" si="3639"/>
        <v>AM$19</v>
      </c>
      <c r="AN2175" s="190" t="str">
        <f t="shared" si="3639"/>
        <v>AN$19</v>
      </c>
      <c r="AO2175" s="190" t="str">
        <f t="shared" si="3639"/>
        <v>AO$19</v>
      </c>
      <c r="AP2175" s="190" t="str">
        <f t="shared" si="3639"/>
        <v>AP$19</v>
      </c>
      <c r="AQ2175" s="190" t="str">
        <f t="shared" si="3639"/>
        <v>AQ$19</v>
      </c>
      <c r="AR2175" s="190" t="str">
        <f t="shared" si="3639"/>
        <v>AR$19</v>
      </c>
      <c r="AS2175" s="190" t="str">
        <f t="shared" si="3639"/>
        <v>AS$19</v>
      </c>
      <c r="AT2175" s="190" t="str">
        <f t="shared" si="3639"/>
        <v>AT$19</v>
      </c>
      <c r="AU2175" s="190" t="str">
        <f t="shared" si="3639"/>
        <v>AU$19</v>
      </c>
      <c r="AV2175" s="190" t="str">
        <f t="shared" si="3639"/>
        <v>AV$19</v>
      </c>
      <c r="AW2175" s="190" t="str">
        <f t="shared" si="3639"/>
        <v>AW$19</v>
      </c>
      <c r="AX2175" s="190" t="str">
        <f t="shared" si="3639"/>
        <v>AX$19</v>
      </c>
      <c r="AY2175" s="190" t="str">
        <f t="shared" si="3639"/>
        <v>AY$19</v>
      </c>
      <c r="AZ2175" s="190" t="str">
        <f t="shared" si="3639"/>
        <v>AZ$19</v>
      </c>
      <c r="BA2175" s="190" t="str">
        <f t="shared" si="3639"/>
        <v>BA$19</v>
      </c>
      <c r="BB2175" s="190" t="str">
        <f t="shared" si="3639"/>
        <v>BB$19</v>
      </c>
      <c r="BC2175" s="190" t="str">
        <f t="shared" si="3639"/>
        <v>BC$19</v>
      </c>
      <c r="BD2175" s="190" t="str">
        <f t="shared" si="3639"/>
        <v>BD$19</v>
      </c>
      <c r="BE2175" s="190" t="str">
        <f t="shared" si="3639"/>
        <v>BE$19</v>
      </c>
      <c r="BF2175" s="190" t="str">
        <f t="shared" si="3639"/>
        <v>BF$19</v>
      </c>
      <c r="BG2175" s="190" t="str">
        <f t="shared" si="3639"/>
        <v>BG$19</v>
      </c>
      <c r="BH2175" s="190" t="str">
        <f t="shared" si="3639"/>
        <v>BH$19</v>
      </c>
      <c r="BI2175" s="190" t="str">
        <f t="shared" si="3639"/>
        <v>BI$19</v>
      </c>
      <c r="BJ2175" s="190" t="str">
        <f t="shared" si="3639"/>
        <v>BJ$19</v>
      </c>
      <c r="BK2175" s="190" t="str">
        <f t="shared" si="3639"/>
        <v>BK$19</v>
      </c>
      <c r="BL2175" s="190" t="str">
        <f t="shared" si="3639"/>
        <v>BL$19</v>
      </c>
      <c r="BM2175" s="190" t="str">
        <f t="shared" si="3639"/>
        <v>BM$19</v>
      </c>
      <c r="BN2175" s="190" t="str">
        <f t="shared" si="3639"/>
        <v>BN$19</v>
      </c>
      <c r="BO2175" s="190" t="str">
        <f t="shared" si="3639"/>
        <v>BO$19</v>
      </c>
      <c r="BP2175" s="190" t="str">
        <f t="shared" si="3639"/>
        <v>BP$19</v>
      </c>
      <c r="BQ2175" s="190" t="str">
        <f t="shared" si="3639"/>
        <v>BQ$19</v>
      </c>
      <c r="BR2175" s="190" t="str">
        <f t="shared" si="3639"/>
        <v>BR$19</v>
      </c>
      <c r="BS2175" s="190" t="str">
        <f t="shared" si="3639"/>
        <v>BS$19</v>
      </c>
      <c r="BT2175" s="190" t="str">
        <f t="shared" si="3639"/>
        <v>BT$19</v>
      </c>
      <c r="BU2175" s="190" t="str">
        <f t="shared" si="3639"/>
        <v>BU$19</v>
      </c>
      <c r="BV2175" s="190" t="str">
        <f t="shared" si="3639"/>
        <v>BV$19</v>
      </c>
      <c r="BW2175" s="190" t="str">
        <f t="shared" si="3639"/>
        <v>BW$19</v>
      </c>
      <c r="BX2175" s="190" t="str">
        <f t="shared" si="3639"/>
        <v>BX$19</v>
      </c>
      <c r="BY2175" s="190" t="str">
        <f t="shared" si="3639"/>
        <v>BY$19</v>
      </c>
      <c r="BZ2175" s="190" t="str">
        <f t="shared" si="3639"/>
        <v>BZ$19</v>
      </c>
      <c r="CA2175" s="190" t="str">
        <f t="shared" si="3639"/>
        <v>CA$19</v>
      </c>
      <c r="CB2175" s="190" t="str">
        <f t="shared" si="3639"/>
        <v>CB$19</v>
      </c>
      <c r="CC2175" s="190" t="str">
        <f t="shared" si="3639"/>
        <v>CC$19</v>
      </c>
      <c r="CD2175" s="190" t="str">
        <f t="shared" si="3639"/>
        <v>CD$19</v>
      </c>
      <c r="CE2175" s="190" t="str">
        <f t="shared" ref="CE2175:CL2175" si="3640">CE$23</f>
        <v>CE$19</v>
      </c>
      <c r="CF2175" s="190" t="str">
        <f t="shared" si="3640"/>
        <v>CF$19</v>
      </c>
      <c r="CG2175" s="190" t="str">
        <f t="shared" si="3640"/>
        <v>CG$19</v>
      </c>
      <c r="CH2175" s="190" t="str">
        <f t="shared" si="3640"/>
        <v>CH$19</v>
      </c>
      <c r="CI2175" s="190" t="str">
        <f t="shared" si="3640"/>
        <v>CI$19</v>
      </c>
      <c r="CJ2175" s="190" t="str">
        <f t="shared" si="3640"/>
        <v>CJ$19</v>
      </c>
      <c r="CK2175" s="190" t="str">
        <f t="shared" si="3640"/>
        <v>CK$19</v>
      </c>
      <c r="CL2175" s="190" t="str">
        <f t="shared" si="3640"/>
        <v>CL$19</v>
      </c>
      <c r="CN2175" s="201"/>
      <c r="CO2175" s="190" t="str">
        <f t="shared" ref="CO2175:DL2175" si="3641">CO$23</f>
        <v>CO$19</v>
      </c>
      <c r="CP2175" s="190" t="str">
        <f t="shared" si="3641"/>
        <v>CP$19</v>
      </c>
      <c r="CQ2175" s="190" t="str">
        <f t="shared" si="3641"/>
        <v>CQ$19</v>
      </c>
      <c r="CR2175" s="190" t="str">
        <f t="shared" si="3641"/>
        <v>CR$19</v>
      </c>
      <c r="CS2175" s="190" t="str">
        <f t="shared" si="3641"/>
        <v>CS$19</v>
      </c>
      <c r="CT2175" s="190" t="str">
        <f t="shared" si="3641"/>
        <v>CT$19</v>
      </c>
      <c r="CU2175" s="190" t="str">
        <f t="shared" si="3641"/>
        <v>CU$19</v>
      </c>
      <c r="CV2175" s="190" t="str">
        <f t="shared" si="3641"/>
        <v>CV$19</v>
      </c>
      <c r="CW2175" s="190" t="str">
        <f t="shared" si="3641"/>
        <v>CW$19</v>
      </c>
      <c r="CX2175" s="190" t="str">
        <f t="shared" si="3641"/>
        <v>CX$19</v>
      </c>
      <c r="CY2175" s="190" t="str">
        <f t="shared" si="3641"/>
        <v>CY$19</v>
      </c>
      <c r="CZ2175" s="190" t="str">
        <f t="shared" si="3641"/>
        <v>CZ$19</v>
      </c>
      <c r="DA2175" s="190" t="str">
        <f t="shared" si="3641"/>
        <v>DA$19</v>
      </c>
      <c r="DB2175" s="190" t="str">
        <f t="shared" si="3641"/>
        <v>DB$19</v>
      </c>
      <c r="DC2175" s="190" t="str">
        <f t="shared" si="3641"/>
        <v>DC$19</v>
      </c>
      <c r="DD2175" s="190" t="str">
        <f t="shared" si="3641"/>
        <v>DD$19</v>
      </c>
      <c r="DE2175" s="190" t="str">
        <f t="shared" si="3641"/>
        <v>DE$19</v>
      </c>
      <c r="DF2175" s="190" t="str">
        <f t="shared" si="3641"/>
        <v>DF$19</v>
      </c>
      <c r="DG2175" s="190" t="str">
        <f t="shared" si="3641"/>
        <v>DG$19</v>
      </c>
      <c r="DH2175" s="190" t="str">
        <f t="shared" si="3641"/>
        <v>DH$19</v>
      </c>
      <c r="DI2175" s="190" t="str">
        <f t="shared" si="3641"/>
        <v>DI$19</v>
      </c>
      <c r="DJ2175" s="190" t="str">
        <f t="shared" si="3641"/>
        <v>DJ$19</v>
      </c>
      <c r="DK2175" s="190" t="str">
        <f t="shared" si="3641"/>
        <v>DK$19</v>
      </c>
      <c r="DL2175" s="190" t="str">
        <f t="shared" si="3641"/>
        <v>DL$19</v>
      </c>
    </row>
    <row r="2176" spans="1:116" x14ac:dyDescent="0.4">
      <c r="A2176" s="142" t="s">
        <v>218</v>
      </c>
      <c r="B2176" s="31" t="s">
        <v>81</v>
      </c>
      <c r="C2176" s="31"/>
      <c r="D2176" t="s">
        <v>541</v>
      </c>
      <c r="E2176" s="8" t="str">
        <f t="shared" ref="E2176:E2194" si="3642">ROW()&amp;" "&amp;D2176</f>
        <v>2176 SEASON MONTHL-TV-V</v>
      </c>
      <c r="F2176" t="s">
        <v>553</v>
      </c>
      <c r="G2176" s="143" t="s">
        <v>543</v>
      </c>
      <c r="H2176" s="142"/>
      <c r="I2176" s="144"/>
      <c r="J2176" s="144"/>
      <c r="K2176" s="142"/>
      <c r="L2176" s="142"/>
      <c r="M2176" s="142"/>
      <c r="N2176" s="142"/>
      <c r="O2176" s="142"/>
      <c r="P2176" s="142"/>
      <c r="R2176" s="143"/>
      <c r="S2176" s="168"/>
      <c r="T2176" s="168"/>
      <c r="U2176" s="168"/>
      <c r="V2176" s="168"/>
      <c r="W2176" s="168"/>
      <c r="X2176" s="168"/>
      <c r="Y2176" s="168"/>
      <c r="Z2176" s="168"/>
      <c r="AA2176" s="168"/>
      <c r="AB2176" s="168"/>
      <c r="AC2176" s="168"/>
      <c r="AD2176" s="168"/>
      <c r="AE2176" s="168"/>
      <c r="AF2176" s="168"/>
      <c r="AG2176" s="168"/>
      <c r="AH2176" s="168"/>
      <c r="AI2176" s="168"/>
      <c r="AJ2176" s="168"/>
      <c r="AK2176" s="168"/>
      <c r="AL2176" s="168"/>
      <c r="AM2176" s="168"/>
      <c r="AN2176" s="168"/>
      <c r="AO2176" s="168"/>
      <c r="AP2176" s="168"/>
      <c r="AQ2176" s="168"/>
      <c r="AR2176" s="168"/>
      <c r="AS2176" s="168"/>
      <c r="AT2176" s="168"/>
      <c r="AU2176" s="168"/>
      <c r="AV2176" s="168"/>
      <c r="AW2176" s="168"/>
      <c r="AX2176" s="168"/>
      <c r="AY2176" s="168"/>
      <c r="AZ2176" s="168"/>
      <c r="BA2176" s="168"/>
      <c r="BB2176" s="168"/>
      <c r="BC2176" s="168"/>
      <c r="BD2176" s="168"/>
      <c r="BE2176" s="168"/>
      <c r="BF2176" s="168"/>
      <c r="BG2176" s="168"/>
      <c r="BH2176" s="168"/>
      <c r="BI2176" s="168"/>
      <c r="BJ2176" s="168"/>
      <c r="BK2176" s="168"/>
      <c r="BL2176" s="168"/>
      <c r="BM2176" s="168"/>
      <c r="BN2176" s="168"/>
      <c r="BO2176" s="168"/>
      <c r="BP2176" s="168"/>
      <c r="BQ2176" s="168"/>
      <c r="BR2176" s="168"/>
      <c r="BS2176" s="168"/>
      <c r="BT2176" s="168"/>
      <c r="BU2176" s="168"/>
      <c r="BV2176" s="168"/>
      <c r="BW2176" s="168"/>
      <c r="BX2176" s="168"/>
      <c r="BY2176" s="168"/>
      <c r="BZ2176" s="168"/>
      <c r="CA2176" s="168"/>
      <c r="CB2176" s="168"/>
      <c r="CC2176" s="168"/>
      <c r="CD2176" s="168"/>
      <c r="CE2176" s="168"/>
      <c r="CF2176" s="168"/>
      <c r="CG2176" s="168"/>
      <c r="CH2176" s="168"/>
      <c r="CI2176" s="168"/>
      <c r="CJ2176" s="168"/>
      <c r="CK2176" s="168"/>
      <c r="CL2176" s="168"/>
      <c r="CN2176" s="144"/>
      <c r="CO2176" s="168"/>
      <c r="CP2176" s="168"/>
      <c r="CQ2176" s="168"/>
      <c r="CR2176" s="168"/>
      <c r="CS2176" s="168"/>
      <c r="CT2176" s="168"/>
      <c r="CU2176" s="168"/>
      <c r="CV2176" s="168"/>
      <c r="CW2176" s="168"/>
      <c r="CX2176" s="168"/>
      <c r="CY2176" s="168"/>
      <c r="CZ2176" s="168"/>
      <c r="DA2176" s="168"/>
      <c r="DB2176" s="168"/>
      <c r="DC2176" s="168"/>
      <c r="DD2176" s="168"/>
      <c r="DE2176" s="168"/>
      <c r="DF2176" s="168"/>
      <c r="DG2176" s="168"/>
      <c r="DH2176" s="168"/>
      <c r="DI2176" s="168"/>
      <c r="DJ2176" s="168"/>
      <c r="DK2176" s="168"/>
      <c r="DL2176" s="168"/>
    </row>
    <row r="2177" spans="1:116" x14ac:dyDescent="0.4">
      <c r="A2177" s="12"/>
      <c r="B2177" s="12" t="s">
        <v>332</v>
      </c>
      <c r="C2177" s="12"/>
      <c r="D2177" t="s">
        <v>541</v>
      </c>
      <c r="E2177" s="8" t="str">
        <f t="shared" si="3642"/>
        <v>2177 SEASON MONTHL-TV-V</v>
      </c>
      <c r="G2177" s="95" t="str">
        <f>G2171</f>
        <v>Primary volume driver</v>
      </c>
      <c r="H2177" s="12"/>
      <c r="I2177" s="60"/>
      <c r="J2177" s="60"/>
      <c r="K2177" s="12"/>
      <c r="L2177" s="12"/>
      <c r="M2177" s="12"/>
      <c r="N2177" s="12"/>
      <c r="O2177" s="12"/>
      <c r="P2177" s="12"/>
      <c r="R2177" s="13"/>
      <c r="S2177" s="76"/>
      <c r="T2177" s="76"/>
      <c r="U2177" s="76"/>
      <c r="V2177" s="76"/>
      <c r="W2177" s="76"/>
      <c r="X2177" s="76"/>
      <c r="Y2177" s="76"/>
      <c r="Z2177" s="76"/>
      <c r="AA2177" s="76"/>
      <c r="AB2177" s="76"/>
      <c r="AC2177" s="76"/>
      <c r="AD2177" s="76"/>
      <c r="AE2177" s="76"/>
      <c r="AF2177" s="76"/>
      <c r="AG2177" s="76"/>
      <c r="AH2177" s="76"/>
      <c r="AI2177" s="76"/>
      <c r="AJ2177" s="76"/>
      <c r="AK2177" s="76"/>
      <c r="AL2177" s="76"/>
      <c r="AM2177" s="76"/>
      <c r="AN2177" s="76"/>
      <c r="AO2177" s="76"/>
      <c r="AP2177" s="76"/>
      <c r="AQ2177" s="76"/>
      <c r="AR2177" s="76"/>
      <c r="AS2177" s="76"/>
      <c r="AT2177" s="76"/>
      <c r="AU2177" s="76"/>
      <c r="AV2177" s="76"/>
      <c r="AW2177" s="76"/>
      <c r="AX2177" s="76"/>
      <c r="AY2177" s="76"/>
      <c r="AZ2177" s="76"/>
      <c r="BA2177" s="76"/>
      <c r="BB2177" s="76"/>
      <c r="BC2177" s="76"/>
      <c r="BD2177" s="76"/>
      <c r="BE2177" s="76"/>
      <c r="BF2177" s="76"/>
      <c r="BG2177" s="76"/>
      <c r="BH2177" s="76"/>
      <c r="BI2177" s="76"/>
      <c r="BJ2177" s="76"/>
      <c r="BK2177" s="76"/>
      <c r="BL2177" s="76"/>
      <c r="BM2177" s="76"/>
      <c r="BN2177" s="76"/>
      <c r="BO2177" s="76"/>
      <c r="BP2177" s="76"/>
      <c r="BQ2177" s="76"/>
      <c r="BR2177" s="76"/>
      <c r="BS2177" s="76"/>
      <c r="BT2177" s="76"/>
      <c r="BU2177" s="76"/>
      <c r="BV2177" s="76"/>
      <c r="BW2177" s="76"/>
      <c r="BX2177" s="76"/>
      <c r="BY2177" s="76"/>
      <c r="BZ2177" s="76"/>
      <c r="CA2177" s="76"/>
      <c r="CB2177" s="76"/>
      <c r="CC2177" s="76"/>
      <c r="CD2177" s="76"/>
      <c r="CE2177" s="76"/>
      <c r="CF2177" s="76"/>
      <c r="CG2177" s="76"/>
      <c r="CH2177" s="76"/>
      <c r="CI2177" s="76"/>
      <c r="CJ2177" s="76"/>
      <c r="CK2177" s="76"/>
      <c r="CL2177" s="76"/>
      <c r="CN2177" s="60"/>
      <c r="CO2177" s="239"/>
      <c r="CP2177" s="239"/>
      <c r="CQ2177" s="239"/>
      <c r="CR2177" s="239"/>
      <c r="CS2177" s="239"/>
      <c r="CT2177" s="239"/>
      <c r="CU2177" s="239"/>
      <c r="CV2177" s="239"/>
      <c r="CW2177" s="239"/>
      <c r="CX2177" s="239"/>
      <c r="CY2177" s="239"/>
      <c r="CZ2177" s="239"/>
      <c r="DA2177" s="239"/>
      <c r="DB2177" s="239"/>
      <c r="DC2177" s="239"/>
      <c r="DD2177" s="239"/>
      <c r="DE2177" s="239"/>
      <c r="DF2177" s="239"/>
      <c r="DG2177" s="239"/>
      <c r="DH2177" s="239"/>
      <c r="DI2177" s="239"/>
      <c r="DJ2177" s="239"/>
      <c r="DK2177" s="239"/>
      <c r="DL2177" s="239"/>
    </row>
    <row r="2178" spans="1:116" x14ac:dyDescent="0.4">
      <c r="A2178" s="12"/>
      <c r="B2178" s="12"/>
      <c r="C2178" s="12"/>
      <c r="D2178" t="s">
        <v>541</v>
      </c>
      <c r="E2178" s="8"/>
      <c r="G2178" s="95" t="str">
        <f>"Seasonally adjusted # of "&amp;G2169&amp;"s"</f>
        <v>Seasonally adjusted # of procedures</v>
      </c>
      <c r="H2178" s="12"/>
      <c r="I2178" s="60"/>
      <c r="J2178" s="60"/>
      <c r="K2178" s="12"/>
      <c r="L2178" s="12"/>
      <c r="M2178" s="12"/>
      <c r="N2178" s="12"/>
      <c r="O2178" s="12"/>
      <c r="P2178" s="12"/>
      <c r="R2178" s="13"/>
      <c r="S2178" s="76" cm="1">
        <f t="array" aca="1" ref="S2178" ca="1">INDIRECT(S2171)*INDEX($H2181:$I2192,MATCH(S$7,$I2181:$I2192,0),1)*12</f>
        <v>5000</v>
      </c>
      <c r="T2178" s="76" cm="1">
        <f t="array" aca="1" ref="T2178" ca="1">INDIRECT(T2171)*INDEX($H2181:$I2192,MATCH(T$7,$I2181:$I2192,0),1)*12</f>
        <v>7500</v>
      </c>
      <c r="U2178" s="76" cm="1">
        <f t="array" aca="1" ref="U2178" ca="1">INDIRECT(U2171)*INDEX($H2181:$I2192,MATCH(U$7,$I2181:$I2192,0),1)*12</f>
        <v>2500</v>
      </c>
      <c r="V2178" s="76" cm="1">
        <f t="array" aca="1" ref="V2178" ca="1">INDIRECT(V2171)*INDEX($H2181:$I2192,MATCH(V$7,$I2181:$I2192,0),1)*12</f>
        <v>7500</v>
      </c>
      <c r="W2178" s="76" cm="1">
        <f t="array" aca="1" ref="W2178" ca="1">INDIRECT(W2171)*INDEX($H2181:$I2192,MATCH(W$7,$I2181:$I2192,0),1)*12</f>
        <v>2500</v>
      </c>
      <c r="X2178" s="76" cm="1">
        <f t="array" aca="1" ref="X2178" ca="1">INDIRECT(X2171)*INDEX($H2181:$I2192,MATCH(X$7,$I2181:$I2192,0),1)*12</f>
        <v>7500</v>
      </c>
      <c r="Y2178" s="76" cm="1">
        <f t="array" aca="1" ref="Y2178" ca="1">INDIRECT(Y2171)*INDEX($H2181:$I2192,MATCH(Y$7,$I2181:$I2192,0),1)*12</f>
        <v>2500</v>
      </c>
      <c r="Z2178" s="76" cm="1">
        <f t="array" aca="1" ref="Z2178" ca="1">INDIRECT(Z2171)*INDEX($H2181:$I2192,MATCH(Z$7,$I2181:$I2192,0),1)*12</f>
        <v>7500</v>
      </c>
      <c r="AA2178" s="76" cm="1">
        <f t="array" aca="1" ref="AA2178" ca="1">INDIRECT(AA2171)*INDEX($H2181:$I2192,MATCH(AA$7,$I2181:$I2192,0),1)*12</f>
        <v>2500</v>
      </c>
      <c r="AB2178" s="76" cm="1">
        <f t="array" aca="1" ref="AB2178" ca="1">INDIRECT(AB2171)*INDEX($H2181:$I2192,MATCH(AB$7,$I2181:$I2192,0),1)*12</f>
        <v>7500</v>
      </c>
      <c r="AC2178" s="76" cm="1">
        <f t="array" aca="1" ref="AC2178" ca="1">INDIRECT(AC2171)*INDEX($H2181:$I2192,MATCH(AC$7,$I2181:$I2192,0),1)*12</f>
        <v>2500</v>
      </c>
      <c r="AD2178" s="76" cm="1">
        <f t="array" aca="1" ref="AD2178" ca="1">INDIRECT(AD2171)*INDEX($H2181:$I2192,MATCH(AD$7,$I2181:$I2192,0),1)*12</f>
        <v>4980</v>
      </c>
      <c r="AE2178" s="76" cm="1">
        <f t="array" aca="1" ref="AE2178" ca="1">INDIRECT(AE2171)*INDEX($H2181:$I2192,MATCH(AE$7,$I2181:$I2192,0),1)*12</f>
        <v>5000</v>
      </c>
      <c r="AF2178" s="76" cm="1">
        <f t="array" aca="1" ref="AF2178" ca="1">INDIRECT(AF2171)*INDEX($H2181:$I2192,MATCH(AF$7,$I2181:$I2192,0),1)*12</f>
        <v>7500</v>
      </c>
      <c r="AG2178" s="76" cm="1">
        <f t="array" aca="1" ref="AG2178" ca="1">INDIRECT(AG2171)*INDEX($H2181:$I2192,MATCH(AG$7,$I2181:$I2192,0),1)*12</f>
        <v>2500</v>
      </c>
      <c r="AH2178" s="76" cm="1">
        <f t="array" aca="1" ref="AH2178" ca="1">INDIRECT(AH2171)*INDEX($H2181:$I2192,MATCH(AH$7,$I2181:$I2192,0),1)*12</f>
        <v>7500</v>
      </c>
      <c r="AI2178" s="76" cm="1">
        <f t="array" aca="1" ref="AI2178" ca="1">INDIRECT(AI2171)*INDEX($H2181:$I2192,MATCH(AI$7,$I2181:$I2192,0),1)*12</f>
        <v>2500</v>
      </c>
      <c r="AJ2178" s="76" cm="1">
        <f t="array" aca="1" ref="AJ2178" ca="1">INDIRECT(AJ2171)*INDEX($H2181:$I2192,MATCH(AJ$7,$I2181:$I2192,0),1)*12</f>
        <v>7500</v>
      </c>
      <c r="AK2178" s="76" cm="1">
        <f t="array" aca="1" ref="AK2178" ca="1">INDIRECT(AK2171)*INDEX($H2181:$I2192,MATCH(AK$7,$I2181:$I2192,0),1)*12</f>
        <v>2500</v>
      </c>
      <c r="AL2178" s="76" cm="1">
        <f t="array" aca="1" ref="AL2178" ca="1">INDIRECT(AL2171)*INDEX($H2181:$I2192,MATCH(AL$7,$I2181:$I2192,0),1)*12</f>
        <v>7500</v>
      </c>
      <c r="AM2178" s="76" cm="1">
        <f t="array" aca="1" ref="AM2178" ca="1">INDIRECT(AM2171)*INDEX($H2181:$I2192,MATCH(AM$7,$I2181:$I2192,0),1)*12</f>
        <v>2500</v>
      </c>
      <c r="AN2178" s="76" cm="1">
        <f t="array" aca="1" ref="AN2178" ca="1">INDIRECT(AN2171)*INDEX($H2181:$I2192,MATCH(AN$7,$I2181:$I2192,0),1)*12</f>
        <v>7500</v>
      </c>
      <c r="AO2178" s="76" cm="1">
        <f t="array" aca="1" ref="AO2178" ca="1">INDIRECT(AO2171)*INDEX($H2181:$I2192,MATCH(AO$7,$I2181:$I2192,0),1)*12</f>
        <v>2500</v>
      </c>
      <c r="AP2178" s="76" cm="1">
        <f t="array" aca="1" ref="AP2178" ca="1">INDIRECT(AP2171)*INDEX($H2181:$I2192,MATCH(AP$7,$I2181:$I2192,0),1)*12</f>
        <v>4980</v>
      </c>
      <c r="AQ2178" s="76" cm="1">
        <f t="array" aca="1" ref="AQ2178" ca="1">INDIRECT(AQ2171)*INDEX($H2181:$I2192,MATCH(AQ$7,$I2181:$I2192,0),1)*12</f>
        <v>5000</v>
      </c>
      <c r="AR2178" s="76" cm="1">
        <f t="array" aca="1" ref="AR2178" ca="1">INDIRECT(AR2171)*INDEX($H2181:$I2192,MATCH(AR$7,$I2181:$I2192,0),1)*12</f>
        <v>7500</v>
      </c>
      <c r="AS2178" s="76" cm="1">
        <f t="array" aca="1" ref="AS2178" ca="1">INDIRECT(AS2171)*INDEX($H2181:$I2192,MATCH(AS$7,$I2181:$I2192,0),1)*12</f>
        <v>2500</v>
      </c>
      <c r="AT2178" s="76" cm="1">
        <f t="array" aca="1" ref="AT2178" ca="1">INDIRECT(AT2171)*INDEX($H2181:$I2192,MATCH(AT$7,$I2181:$I2192,0),1)*12</f>
        <v>7500</v>
      </c>
      <c r="AU2178" s="76" cm="1">
        <f t="array" aca="1" ref="AU2178" ca="1">INDIRECT(AU2171)*INDEX($H2181:$I2192,MATCH(AU$7,$I2181:$I2192,0),1)*12</f>
        <v>2500</v>
      </c>
      <c r="AV2178" s="76" cm="1">
        <f t="array" aca="1" ref="AV2178" ca="1">INDIRECT(AV2171)*INDEX($H2181:$I2192,MATCH(AV$7,$I2181:$I2192,0),1)*12</f>
        <v>7500</v>
      </c>
      <c r="AW2178" s="76" cm="1">
        <f t="array" aca="1" ref="AW2178" ca="1">INDIRECT(AW2171)*INDEX($H2181:$I2192,MATCH(AW$7,$I2181:$I2192,0),1)*12</f>
        <v>2500</v>
      </c>
      <c r="AX2178" s="76" cm="1">
        <f t="array" aca="1" ref="AX2178" ca="1">INDIRECT(AX2171)*INDEX($H2181:$I2192,MATCH(AX$7,$I2181:$I2192,0),1)*12</f>
        <v>7500</v>
      </c>
      <c r="AY2178" s="76" cm="1">
        <f t="array" aca="1" ref="AY2178" ca="1">INDIRECT(AY2171)*INDEX($H2181:$I2192,MATCH(AY$7,$I2181:$I2192,0),1)*12</f>
        <v>2500</v>
      </c>
      <c r="AZ2178" s="76" cm="1">
        <f t="array" aca="1" ref="AZ2178" ca="1">INDIRECT(AZ2171)*INDEX($H2181:$I2192,MATCH(AZ$7,$I2181:$I2192,0),1)*12</f>
        <v>7500</v>
      </c>
      <c r="BA2178" s="76" cm="1">
        <f t="array" aca="1" ref="BA2178" ca="1">INDIRECT(BA2171)*INDEX($H2181:$I2192,MATCH(BA$7,$I2181:$I2192,0),1)*12</f>
        <v>2500</v>
      </c>
      <c r="BB2178" s="76" cm="1">
        <f t="array" aca="1" ref="BB2178" ca="1">INDIRECT(BB2171)*INDEX($H2181:$I2192,MATCH(BB$7,$I2181:$I2192,0),1)*12</f>
        <v>4980</v>
      </c>
      <c r="BC2178" s="76" cm="1">
        <f t="array" aca="1" ref="BC2178" ca="1">INDIRECT(BC2171)*INDEX($H2181:$I2192,MATCH(BC$7,$I2181:$I2192,0),1)*12</f>
        <v>5000</v>
      </c>
      <c r="BD2178" s="76" cm="1">
        <f t="array" aca="1" ref="BD2178" ca="1">INDIRECT(BD2171)*INDEX($H2181:$I2192,MATCH(BD$7,$I2181:$I2192,0),1)*12</f>
        <v>7500</v>
      </c>
      <c r="BE2178" s="76" cm="1">
        <f t="array" aca="1" ref="BE2178" ca="1">INDIRECT(BE2171)*INDEX($H2181:$I2192,MATCH(BE$7,$I2181:$I2192,0),1)*12</f>
        <v>2500</v>
      </c>
      <c r="BF2178" s="76" cm="1">
        <f t="array" aca="1" ref="BF2178" ca="1">INDIRECT(BF2171)*INDEX($H2181:$I2192,MATCH(BF$7,$I2181:$I2192,0),1)*12</f>
        <v>7500</v>
      </c>
      <c r="BG2178" s="76" cm="1">
        <f t="array" aca="1" ref="BG2178" ca="1">INDIRECT(BG2171)*INDEX($H2181:$I2192,MATCH(BG$7,$I2181:$I2192,0),1)*12</f>
        <v>2500</v>
      </c>
      <c r="BH2178" s="76" cm="1">
        <f t="array" aca="1" ref="BH2178" ca="1">INDIRECT(BH2171)*INDEX($H2181:$I2192,MATCH(BH$7,$I2181:$I2192,0),1)*12</f>
        <v>7500</v>
      </c>
      <c r="BI2178" s="76" cm="1">
        <f t="array" aca="1" ref="BI2178" ca="1">INDIRECT(BI2171)*INDEX($H2181:$I2192,MATCH(BI$7,$I2181:$I2192,0),1)*12</f>
        <v>2500</v>
      </c>
      <c r="BJ2178" s="76" cm="1">
        <f t="array" aca="1" ref="BJ2178" ca="1">INDIRECT(BJ2171)*INDEX($H2181:$I2192,MATCH(BJ$7,$I2181:$I2192,0),1)*12</f>
        <v>7500</v>
      </c>
      <c r="BK2178" s="76" cm="1">
        <f t="array" aca="1" ref="BK2178" ca="1">INDIRECT(BK2171)*INDEX($H2181:$I2192,MATCH(BK$7,$I2181:$I2192,0),1)*12</f>
        <v>2500</v>
      </c>
      <c r="BL2178" s="76" cm="1">
        <f t="array" aca="1" ref="BL2178" ca="1">INDIRECT(BL2171)*INDEX($H2181:$I2192,MATCH(BL$7,$I2181:$I2192,0),1)*12</f>
        <v>7500</v>
      </c>
      <c r="BM2178" s="76" cm="1">
        <f t="array" aca="1" ref="BM2178" ca="1">INDIRECT(BM2171)*INDEX($H2181:$I2192,MATCH(BM$7,$I2181:$I2192,0),1)*12</f>
        <v>2500</v>
      </c>
      <c r="BN2178" s="76" cm="1">
        <f t="array" aca="1" ref="BN2178" ca="1">INDIRECT(BN2171)*INDEX($H2181:$I2192,MATCH(BN$7,$I2181:$I2192,0),1)*12</f>
        <v>4980</v>
      </c>
      <c r="BO2178" s="76" cm="1">
        <f t="array" aca="1" ref="BO2178" ca="1">INDIRECT(BO2171)*INDEX($H2181:$I2192,MATCH(BO$7,$I2181:$I2192,0),1)*12</f>
        <v>5000</v>
      </c>
      <c r="BP2178" s="76" cm="1">
        <f t="array" aca="1" ref="BP2178" ca="1">INDIRECT(BP2171)*INDEX($H2181:$I2192,MATCH(BP$7,$I2181:$I2192,0),1)*12</f>
        <v>7500</v>
      </c>
      <c r="BQ2178" s="76" cm="1">
        <f t="array" aca="1" ref="BQ2178" ca="1">INDIRECT(BQ2171)*INDEX($H2181:$I2192,MATCH(BQ$7,$I2181:$I2192,0),1)*12</f>
        <v>2500</v>
      </c>
      <c r="BR2178" s="76" cm="1">
        <f t="array" aca="1" ref="BR2178" ca="1">INDIRECT(BR2171)*INDEX($H2181:$I2192,MATCH(BR$7,$I2181:$I2192,0),1)*12</f>
        <v>7500</v>
      </c>
      <c r="BS2178" s="76" cm="1">
        <f t="array" aca="1" ref="BS2178" ca="1">INDIRECT(BS2171)*INDEX($H2181:$I2192,MATCH(BS$7,$I2181:$I2192,0),1)*12</f>
        <v>2500</v>
      </c>
      <c r="BT2178" s="76" cm="1">
        <f t="array" aca="1" ref="BT2178" ca="1">INDIRECT(BT2171)*INDEX($H2181:$I2192,MATCH(BT$7,$I2181:$I2192,0),1)*12</f>
        <v>7500</v>
      </c>
      <c r="BU2178" s="76" cm="1">
        <f t="array" aca="1" ref="BU2178" ca="1">INDIRECT(BU2171)*INDEX($H2181:$I2192,MATCH(BU$7,$I2181:$I2192,0),1)*12</f>
        <v>2500</v>
      </c>
      <c r="BV2178" s="76" cm="1">
        <f t="array" aca="1" ref="BV2178" ca="1">INDIRECT(BV2171)*INDEX($H2181:$I2192,MATCH(BV$7,$I2181:$I2192,0),1)*12</f>
        <v>7500</v>
      </c>
      <c r="BW2178" s="76" cm="1">
        <f t="array" aca="1" ref="BW2178" ca="1">INDIRECT(BW2171)*INDEX($H2181:$I2192,MATCH(BW$7,$I2181:$I2192,0),1)*12</f>
        <v>2500</v>
      </c>
      <c r="BX2178" s="76" cm="1">
        <f t="array" aca="1" ref="BX2178" ca="1">INDIRECT(BX2171)*INDEX($H2181:$I2192,MATCH(BX$7,$I2181:$I2192,0),1)*12</f>
        <v>7500</v>
      </c>
      <c r="BY2178" s="76" cm="1">
        <f t="array" aca="1" ref="BY2178" ca="1">INDIRECT(BY2171)*INDEX($H2181:$I2192,MATCH(BY$7,$I2181:$I2192,0),1)*12</f>
        <v>2500</v>
      </c>
      <c r="BZ2178" s="76" cm="1">
        <f t="array" aca="1" ref="BZ2178" ca="1">INDIRECT(BZ2171)*INDEX($H2181:$I2192,MATCH(BZ$7,$I2181:$I2192,0),1)*12</f>
        <v>4980</v>
      </c>
      <c r="CA2178" s="76" cm="1">
        <f t="array" aca="1" ref="CA2178" ca="1">INDIRECT(CA2171)*INDEX($H2181:$I2192,MATCH(CA$7,$I2181:$I2192,0),1)*12</f>
        <v>5000</v>
      </c>
      <c r="CB2178" s="76" cm="1">
        <f t="array" aca="1" ref="CB2178" ca="1">INDIRECT(CB2171)*INDEX($H2181:$I2192,MATCH(CB$7,$I2181:$I2192,0),1)*12</f>
        <v>7500</v>
      </c>
      <c r="CC2178" s="76" cm="1">
        <f t="array" aca="1" ref="CC2178" ca="1">INDIRECT(CC2171)*INDEX($H2181:$I2192,MATCH(CC$7,$I2181:$I2192,0),1)*12</f>
        <v>2500</v>
      </c>
      <c r="CD2178" s="76" cm="1">
        <f t="array" aca="1" ref="CD2178" ca="1">INDIRECT(CD2171)*INDEX($H2181:$I2192,MATCH(CD$7,$I2181:$I2192,0),1)*12</f>
        <v>7500</v>
      </c>
      <c r="CE2178" s="76" cm="1">
        <f t="array" aca="1" ref="CE2178" ca="1">INDIRECT(CE2171)*INDEX($H2181:$I2192,MATCH(CE$7,$I2181:$I2192,0),1)*12</f>
        <v>2500</v>
      </c>
      <c r="CF2178" s="76" cm="1">
        <f t="array" aca="1" ref="CF2178" ca="1">INDIRECT(CF2171)*INDEX($H2181:$I2192,MATCH(CF$7,$I2181:$I2192,0),1)*12</f>
        <v>7500</v>
      </c>
      <c r="CG2178" s="76" cm="1">
        <f t="array" aca="1" ref="CG2178" ca="1">INDIRECT(CG2171)*INDEX($H2181:$I2192,MATCH(CG$7,$I2181:$I2192,0),1)*12</f>
        <v>2500</v>
      </c>
      <c r="CH2178" s="76" cm="1">
        <f t="array" aca="1" ref="CH2178" ca="1">INDIRECT(CH2171)*INDEX($H2181:$I2192,MATCH(CH$7,$I2181:$I2192,0),1)*12</f>
        <v>7500</v>
      </c>
      <c r="CI2178" s="76" cm="1">
        <f t="array" aca="1" ref="CI2178" ca="1">INDIRECT(CI2171)*INDEX($H2181:$I2192,MATCH(CI$7,$I2181:$I2192,0),1)*12</f>
        <v>2500</v>
      </c>
      <c r="CJ2178" s="76" cm="1">
        <f t="array" aca="1" ref="CJ2178" ca="1">INDIRECT(CJ2171)*INDEX($H2181:$I2192,MATCH(CJ$7,$I2181:$I2192,0),1)*12</f>
        <v>7500</v>
      </c>
      <c r="CK2178" s="76" cm="1">
        <f t="array" aca="1" ref="CK2178" ca="1">INDIRECT(CK2171)*INDEX($H2181:$I2192,MATCH(CK$7,$I2181:$I2192,0),1)*12</f>
        <v>2500</v>
      </c>
      <c r="CL2178" s="76" cm="1">
        <f t="array" aca="1" ref="CL2178" ca="1">INDIRECT(CL2171)*INDEX($H2181:$I2192,MATCH(CL$7,$I2181:$I2192,0),1)*12</f>
        <v>4980</v>
      </c>
      <c r="CN2178" s="60"/>
      <c r="CO2178" s="239"/>
      <c r="CP2178" s="239"/>
      <c r="CQ2178" s="239"/>
      <c r="CR2178" s="239"/>
      <c r="CS2178" s="239"/>
      <c r="CT2178" s="239"/>
      <c r="CU2178" s="239"/>
      <c r="CV2178" s="239"/>
      <c r="CW2178" s="239"/>
      <c r="CX2178" s="239"/>
      <c r="CY2178" s="239"/>
      <c r="CZ2178" s="239"/>
      <c r="DA2178" s="239"/>
      <c r="DB2178" s="239"/>
      <c r="DC2178" s="239"/>
      <c r="DD2178" s="239"/>
      <c r="DE2178" s="239"/>
      <c r="DF2178" s="239"/>
      <c r="DG2178" s="239"/>
      <c r="DH2178" s="239"/>
      <c r="DI2178" s="239"/>
      <c r="DJ2178" s="239"/>
      <c r="DK2178" s="239"/>
      <c r="DL2178" s="239"/>
    </row>
    <row r="2179" spans="1:116" x14ac:dyDescent="0.4">
      <c r="D2179" t="s">
        <v>541</v>
      </c>
      <c r="E2179" s="8"/>
      <c r="G2179" s="127"/>
      <c r="H2179" s="12"/>
      <c r="I2179" s="60"/>
      <c r="J2179" s="60"/>
      <c r="K2179" s="38"/>
      <c r="L2179" s="38"/>
      <c r="M2179" s="38"/>
      <c r="N2179" s="38"/>
      <c r="O2179" s="38"/>
      <c r="P2179" s="38"/>
      <c r="R2179" s="15"/>
      <c r="S2179" s="240"/>
      <c r="T2179" s="240"/>
      <c r="U2179" s="240"/>
      <c r="V2179" s="240"/>
      <c r="W2179" s="240"/>
      <c r="X2179" s="240"/>
      <c r="Y2179" s="240"/>
      <c r="Z2179" s="240"/>
      <c r="AA2179" s="240"/>
      <c r="AB2179" s="240"/>
      <c r="AC2179" s="240"/>
      <c r="AD2179" s="240"/>
      <c r="AE2179" s="240"/>
      <c r="AF2179" s="240"/>
      <c r="AG2179" s="240"/>
      <c r="AH2179" s="240"/>
      <c r="AI2179" s="240"/>
      <c r="AJ2179" s="240"/>
      <c r="AK2179" s="240"/>
      <c r="AL2179" s="240"/>
      <c r="AM2179" s="240"/>
      <c r="AN2179" s="240"/>
      <c r="AO2179" s="240"/>
      <c r="AP2179" s="240"/>
      <c r="AQ2179" s="240"/>
      <c r="AR2179" s="240"/>
      <c r="AS2179" s="240"/>
      <c r="AT2179" s="240"/>
      <c r="AU2179" s="240"/>
      <c r="AV2179" s="240"/>
      <c r="AW2179" s="240"/>
      <c r="AX2179" s="240"/>
      <c r="AY2179" s="240"/>
      <c r="AZ2179" s="240"/>
      <c r="BA2179" s="240"/>
      <c r="BB2179" s="240"/>
      <c r="BC2179" s="240"/>
      <c r="BD2179" s="240"/>
      <c r="BE2179" s="240"/>
      <c r="BF2179" s="240"/>
      <c r="BG2179" s="240"/>
      <c r="BH2179" s="240"/>
      <c r="BI2179" s="240"/>
      <c r="BJ2179" s="240"/>
      <c r="BK2179" s="240"/>
      <c r="BL2179" s="240"/>
      <c r="BM2179" s="240"/>
      <c r="BN2179" s="240"/>
      <c r="BO2179" s="240"/>
      <c r="BP2179" s="240"/>
      <c r="BQ2179" s="240"/>
      <c r="BR2179" s="240"/>
      <c r="BS2179" s="240"/>
      <c r="BT2179" s="240"/>
      <c r="BU2179" s="240"/>
      <c r="BV2179" s="240"/>
      <c r="BW2179" s="240"/>
      <c r="BX2179" s="240"/>
      <c r="BY2179" s="240"/>
      <c r="BZ2179" s="240"/>
      <c r="CA2179" s="240"/>
      <c r="CB2179" s="240"/>
      <c r="CC2179" s="240"/>
      <c r="CD2179" s="240"/>
      <c r="CE2179" s="240"/>
      <c r="CF2179" s="240"/>
      <c r="CG2179" s="240"/>
      <c r="CH2179" s="240"/>
      <c r="CI2179" s="240"/>
      <c r="CJ2179" s="240"/>
      <c r="CK2179" s="240"/>
      <c r="CL2179" s="240"/>
      <c r="CN2179" s="240"/>
      <c r="CO2179" s="240"/>
      <c r="CP2179" s="240"/>
      <c r="CQ2179" s="240"/>
      <c r="CR2179" s="240"/>
      <c r="CS2179" s="240"/>
      <c r="CT2179" s="240"/>
      <c r="CU2179" s="240"/>
      <c r="CV2179" s="240"/>
      <c r="CW2179" s="240"/>
      <c r="CX2179" s="240"/>
      <c r="CY2179" s="240"/>
      <c r="CZ2179" s="240"/>
      <c r="DA2179" s="240"/>
      <c r="DB2179" s="240"/>
      <c r="DC2179" s="240"/>
      <c r="DD2179" s="240"/>
      <c r="DE2179" s="240"/>
      <c r="DF2179" s="240"/>
      <c r="DG2179" s="240"/>
      <c r="DH2179" s="240"/>
      <c r="DI2179" s="240"/>
      <c r="DJ2179" s="240"/>
      <c r="DK2179" s="240"/>
      <c r="DL2179" s="240"/>
    </row>
    <row r="2180" spans="1:116" x14ac:dyDescent="0.4">
      <c r="D2180" t="s">
        <v>541</v>
      </c>
      <c r="E2180" s="8"/>
      <c r="G2180" s="127" t="s">
        <v>542</v>
      </c>
      <c r="H2180" s="12"/>
      <c r="I2180" s="60"/>
      <c r="J2180" s="60"/>
      <c r="K2180" s="38"/>
      <c r="L2180" s="38"/>
      <c r="M2180" s="38"/>
      <c r="N2180" s="38"/>
      <c r="O2180" s="38"/>
      <c r="P2180" s="38"/>
      <c r="R2180" s="15"/>
      <c r="S2180" s="240"/>
      <c r="T2180" s="240"/>
      <c r="U2180" s="240"/>
      <c r="V2180" s="240"/>
      <c r="W2180" s="240"/>
      <c r="X2180" s="240"/>
      <c r="Y2180" s="240"/>
      <c r="Z2180" s="240"/>
      <c r="AA2180" s="240"/>
      <c r="AB2180" s="240"/>
      <c r="AC2180" s="240"/>
      <c r="AD2180" s="240"/>
      <c r="AE2180" s="240"/>
      <c r="AF2180" s="240"/>
      <c r="AG2180" s="240"/>
      <c r="AH2180" s="240"/>
      <c r="AI2180" s="240"/>
      <c r="AJ2180" s="240"/>
      <c r="AK2180" s="240"/>
      <c r="AL2180" s="240"/>
      <c r="AM2180" s="240"/>
      <c r="AN2180" s="240"/>
      <c r="AO2180" s="240"/>
      <c r="AP2180" s="240"/>
      <c r="AQ2180" s="240"/>
      <c r="AR2180" s="240"/>
      <c r="AS2180" s="240"/>
      <c r="AT2180" s="240"/>
      <c r="AU2180" s="240"/>
      <c r="AV2180" s="240"/>
      <c r="AW2180" s="240"/>
      <c r="AX2180" s="240"/>
      <c r="AY2180" s="240"/>
      <c r="AZ2180" s="240"/>
      <c r="BA2180" s="240"/>
      <c r="BB2180" s="240"/>
      <c r="BC2180" s="240"/>
      <c r="BD2180" s="240"/>
      <c r="BE2180" s="240"/>
      <c r="BF2180" s="240"/>
      <c r="BG2180" s="240"/>
      <c r="BH2180" s="240"/>
      <c r="BI2180" s="240"/>
      <c r="BJ2180" s="240"/>
      <c r="BK2180" s="240"/>
      <c r="BL2180" s="240"/>
      <c r="BM2180" s="240"/>
      <c r="BN2180" s="240"/>
      <c r="BO2180" s="240"/>
      <c r="BP2180" s="240"/>
      <c r="BQ2180" s="240"/>
      <c r="BR2180" s="240"/>
      <c r="BS2180" s="240"/>
      <c r="BT2180" s="240"/>
      <c r="BU2180" s="240"/>
      <c r="BV2180" s="240"/>
      <c r="BW2180" s="240"/>
      <c r="BX2180" s="240"/>
      <c r="BY2180" s="240"/>
      <c r="BZ2180" s="240"/>
      <c r="CA2180" s="240"/>
      <c r="CB2180" s="240"/>
      <c r="CC2180" s="240"/>
      <c r="CD2180" s="240"/>
      <c r="CE2180" s="240"/>
      <c r="CF2180" s="240"/>
      <c r="CG2180" s="240"/>
      <c r="CH2180" s="240"/>
      <c r="CI2180" s="240"/>
      <c r="CJ2180" s="240"/>
      <c r="CK2180" s="240"/>
      <c r="CL2180" s="240"/>
      <c r="CN2180" s="240"/>
      <c r="CO2180" s="240"/>
      <c r="CP2180" s="240"/>
      <c r="CQ2180" s="240"/>
      <c r="CR2180" s="240"/>
      <c r="CS2180" s="240"/>
      <c r="CT2180" s="240"/>
      <c r="CU2180" s="240"/>
      <c r="CV2180" s="240"/>
      <c r="CW2180" s="240"/>
      <c r="CX2180" s="240"/>
      <c r="CY2180" s="240"/>
      <c r="CZ2180" s="240"/>
      <c r="DA2180" s="240"/>
      <c r="DB2180" s="240"/>
      <c r="DC2180" s="240"/>
      <c r="DD2180" s="240"/>
      <c r="DE2180" s="240"/>
      <c r="DF2180" s="240"/>
      <c r="DG2180" s="240"/>
      <c r="DH2180" s="240"/>
      <c r="DI2180" s="240"/>
      <c r="DJ2180" s="240"/>
      <c r="DK2180" s="240"/>
      <c r="DL2180" s="240"/>
    </row>
    <row r="2181" spans="1:116" x14ac:dyDescent="0.4">
      <c r="D2181" t="s">
        <v>541</v>
      </c>
      <c r="E2181" s="8"/>
      <c r="G2181" s="323">
        <v>45292</v>
      </c>
      <c r="H2181" s="16">
        <v>8.3333333333333329E-2</v>
      </c>
      <c r="I2181" s="60">
        <v>1</v>
      </c>
      <c r="J2181" s="60"/>
      <c r="K2181" s="38"/>
      <c r="L2181" s="38"/>
      <c r="M2181" s="38"/>
      <c r="N2181" s="38"/>
      <c r="O2181" s="38"/>
      <c r="P2181" s="38"/>
      <c r="R2181" s="15"/>
      <c r="S2181" s="240"/>
      <c r="T2181" s="240"/>
      <c r="U2181" s="240"/>
      <c r="V2181" s="240"/>
      <c r="W2181" s="240"/>
      <c r="X2181" s="240"/>
      <c r="Y2181" s="240"/>
      <c r="Z2181" s="240"/>
      <c r="AA2181" s="240"/>
      <c r="AB2181" s="240"/>
      <c r="AC2181" s="240"/>
      <c r="AD2181" s="240"/>
      <c r="AE2181" s="240"/>
      <c r="AF2181" s="240"/>
      <c r="AG2181" s="240"/>
      <c r="AH2181" s="240"/>
      <c r="AI2181" s="240"/>
      <c r="AJ2181" s="240"/>
      <c r="AK2181" s="240"/>
      <c r="AL2181" s="240"/>
      <c r="AM2181" s="240"/>
      <c r="AN2181" s="240"/>
      <c r="AO2181" s="240"/>
      <c r="AP2181" s="240"/>
      <c r="AQ2181" s="240"/>
      <c r="AR2181" s="240"/>
      <c r="AS2181" s="240"/>
      <c r="AT2181" s="240"/>
      <c r="AU2181" s="240"/>
      <c r="AV2181" s="240"/>
      <c r="AW2181" s="240"/>
      <c r="AX2181" s="240"/>
      <c r="AY2181" s="240"/>
      <c r="AZ2181" s="240"/>
      <c r="BA2181" s="240"/>
      <c r="BB2181" s="240"/>
      <c r="BC2181" s="240"/>
      <c r="BD2181" s="240"/>
      <c r="BE2181" s="240"/>
      <c r="BF2181" s="240"/>
      <c r="BG2181" s="240"/>
      <c r="BH2181" s="240"/>
      <c r="BI2181" s="240"/>
      <c r="BJ2181" s="240"/>
      <c r="BK2181" s="240"/>
      <c r="BL2181" s="240"/>
      <c r="BM2181" s="240"/>
      <c r="BN2181" s="240"/>
      <c r="BO2181" s="240"/>
      <c r="BP2181" s="240"/>
      <c r="BQ2181" s="240"/>
      <c r="BR2181" s="240"/>
      <c r="BS2181" s="240"/>
      <c r="BT2181" s="240"/>
      <c r="BU2181" s="240"/>
      <c r="BV2181" s="240"/>
      <c r="BW2181" s="240"/>
      <c r="BX2181" s="240"/>
      <c r="BY2181" s="240"/>
      <c r="BZ2181" s="240"/>
      <c r="CA2181" s="240"/>
      <c r="CB2181" s="240"/>
      <c r="CC2181" s="240"/>
      <c r="CD2181" s="240"/>
      <c r="CE2181" s="240"/>
      <c r="CF2181" s="240"/>
      <c r="CG2181" s="240"/>
      <c r="CH2181" s="240"/>
      <c r="CI2181" s="240"/>
      <c r="CJ2181" s="240"/>
      <c r="CK2181" s="240"/>
      <c r="CL2181" s="240"/>
      <c r="CN2181" s="240"/>
      <c r="CO2181" s="240"/>
      <c r="CP2181" s="240"/>
      <c r="CQ2181" s="240"/>
      <c r="CR2181" s="240"/>
      <c r="CS2181" s="240"/>
      <c r="CT2181" s="240"/>
      <c r="CU2181" s="240"/>
      <c r="CV2181" s="240"/>
      <c r="CW2181" s="240"/>
      <c r="CX2181" s="240"/>
      <c r="CY2181" s="240"/>
      <c r="CZ2181" s="240"/>
      <c r="DA2181" s="240"/>
      <c r="DB2181" s="240"/>
      <c r="DC2181" s="240"/>
      <c r="DD2181" s="240"/>
      <c r="DE2181" s="240"/>
      <c r="DF2181" s="240"/>
      <c r="DG2181" s="240"/>
      <c r="DH2181" s="240"/>
      <c r="DI2181" s="240"/>
      <c r="DJ2181" s="240"/>
      <c r="DK2181" s="240"/>
      <c r="DL2181" s="240"/>
    </row>
    <row r="2182" spans="1:116" x14ac:dyDescent="0.4">
      <c r="D2182" t="s">
        <v>541</v>
      </c>
      <c r="E2182" s="8"/>
      <c r="G2182" s="323">
        <f>EOMONTH(G2181,1)</f>
        <v>45351</v>
      </c>
      <c r="H2182" s="16">
        <v>0.125</v>
      </c>
      <c r="I2182" s="60">
        <f>I2181+1</f>
        <v>2</v>
      </c>
      <c r="J2182" s="60"/>
      <c r="K2182" s="38"/>
      <c r="L2182" s="38"/>
      <c r="M2182" s="38"/>
      <c r="N2182" s="38"/>
      <c r="O2182" s="38"/>
      <c r="P2182" s="38"/>
      <c r="R2182" s="15"/>
      <c r="S2182" s="240"/>
      <c r="T2182" s="240"/>
      <c r="U2182" s="240"/>
      <c r="V2182" s="240"/>
      <c r="W2182" s="240"/>
      <c r="X2182" s="240"/>
      <c r="Y2182" s="240"/>
      <c r="Z2182" s="240"/>
      <c r="AA2182" s="240"/>
      <c r="AB2182" s="240"/>
      <c r="AC2182" s="240"/>
      <c r="AD2182" s="240"/>
      <c r="AE2182" s="240"/>
      <c r="AF2182" s="240"/>
      <c r="AG2182" s="240"/>
      <c r="AH2182" s="240"/>
      <c r="AI2182" s="240"/>
      <c r="AJ2182" s="240"/>
      <c r="AK2182" s="240"/>
      <c r="AL2182" s="240"/>
      <c r="AM2182" s="240"/>
      <c r="AN2182" s="240"/>
      <c r="AO2182" s="240"/>
      <c r="AP2182" s="240"/>
      <c r="AQ2182" s="240"/>
      <c r="AR2182" s="240"/>
      <c r="AS2182" s="240"/>
      <c r="AT2182" s="240"/>
      <c r="AU2182" s="240"/>
      <c r="AV2182" s="240"/>
      <c r="AW2182" s="240"/>
      <c r="AX2182" s="240"/>
      <c r="AY2182" s="240"/>
      <c r="AZ2182" s="240"/>
      <c r="BA2182" s="240"/>
      <c r="BB2182" s="240"/>
      <c r="BC2182" s="240"/>
      <c r="BD2182" s="240"/>
      <c r="BE2182" s="240"/>
      <c r="BF2182" s="240"/>
      <c r="BG2182" s="240"/>
      <c r="BH2182" s="240"/>
      <c r="BI2182" s="240"/>
      <c r="BJ2182" s="240"/>
      <c r="BK2182" s="240"/>
      <c r="BL2182" s="240"/>
      <c r="BM2182" s="240"/>
      <c r="BN2182" s="240"/>
      <c r="BO2182" s="240"/>
      <c r="BP2182" s="240"/>
      <c r="BQ2182" s="240"/>
      <c r="BR2182" s="240"/>
      <c r="BS2182" s="240"/>
      <c r="BT2182" s="240"/>
      <c r="BU2182" s="240"/>
      <c r="BV2182" s="240"/>
      <c r="BW2182" s="240"/>
      <c r="BX2182" s="240"/>
      <c r="BY2182" s="240"/>
      <c r="BZ2182" s="240"/>
      <c r="CA2182" s="240"/>
      <c r="CB2182" s="240"/>
      <c r="CC2182" s="240"/>
      <c r="CD2182" s="240"/>
      <c r="CE2182" s="240"/>
      <c r="CF2182" s="240"/>
      <c r="CG2182" s="240"/>
      <c r="CH2182" s="240"/>
      <c r="CI2182" s="240"/>
      <c r="CJ2182" s="240"/>
      <c r="CK2182" s="240"/>
      <c r="CL2182" s="240"/>
      <c r="CN2182" s="240"/>
      <c r="CO2182" s="240"/>
      <c r="CP2182" s="240"/>
      <c r="CQ2182" s="240"/>
      <c r="CR2182" s="240"/>
      <c r="CS2182" s="240"/>
      <c r="CT2182" s="240"/>
      <c r="CU2182" s="240"/>
      <c r="CV2182" s="240"/>
      <c r="CW2182" s="240"/>
      <c r="CX2182" s="240"/>
      <c r="CY2182" s="240"/>
      <c r="CZ2182" s="240"/>
      <c r="DA2182" s="240"/>
      <c r="DB2182" s="240"/>
      <c r="DC2182" s="240"/>
      <c r="DD2182" s="240"/>
      <c r="DE2182" s="240"/>
      <c r="DF2182" s="240"/>
      <c r="DG2182" s="240"/>
      <c r="DH2182" s="240"/>
      <c r="DI2182" s="240"/>
      <c r="DJ2182" s="240"/>
      <c r="DK2182" s="240"/>
      <c r="DL2182" s="240"/>
    </row>
    <row r="2183" spans="1:116" x14ac:dyDescent="0.4">
      <c r="D2183" t="s">
        <v>541</v>
      </c>
      <c r="E2183" s="8"/>
      <c r="G2183" s="323">
        <f t="shared" ref="G2183:G2192" si="3643">EOMONTH(G2182,1)</f>
        <v>45382</v>
      </c>
      <c r="H2183" s="16">
        <v>4.1666666666666664E-2</v>
      </c>
      <c r="I2183" s="60">
        <f t="shared" ref="I2183:I2192" si="3644">I2182+1</f>
        <v>3</v>
      </c>
      <c r="J2183" s="60"/>
      <c r="K2183" s="38"/>
      <c r="L2183" s="38"/>
      <c r="M2183" s="38"/>
      <c r="N2183" s="38"/>
      <c r="O2183" s="38"/>
      <c r="P2183" s="38"/>
      <c r="R2183" s="15"/>
      <c r="S2183" s="240"/>
      <c r="T2183" s="240"/>
      <c r="U2183" s="240"/>
      <c r="V2183" s="240"/>
      <c r="W2183" s="240"/>
      <c r="X2183" s="240"/>
      <c r="Y2183" s="240"/>
      <c r="Z2183" s="240"/>
      <c r="AA2183" s="240"/>
      <c r="AB2183" s="240"/>
      <c r="AC2183" s="240"/>
      <c r="AD2183" s="240"/>
      <c r="AE2183" s="240"/>
      <c r="AF2183" s="240"/>
      <c r="AG2183" s="240"/>
      <c r="AH2183" s="240"/>
      <c r="AI2183" s="240"/>
      <c r="AJ2183" s="240"/>
      <c r="AK2183" s="240"/>
      <c r="AL2183" s="240"/>
      <c r="AM2183" s="240"/>
      <c r="AN2183" s="240"/>
      <c r="AO2183" s="240"/>
      <c r="AP2183" s="240"/>
      <c r="AQ2183" s="240"/>
      <c r="AR2183" s="240"/>
      <c r="AS2183" s="240"/>
      <c r="AT2183" s="240"/>
      <c r="AU2183" s="240"/>
      <c r="AV2183" s="240"/>
      <c r="AW2183" s="240"/>
      <c r="AX2183" s="240"/>
      <c r="AY2183" s="240"/>
      <c r="AZ2183" s="240"/>
      <c r="BA2183" s="240"/>
      <c r="BB2183" s="240"/>
      <c r="BC2183" s="240"/>
      <c r="BD2183" s="240"/>
      <c r="BE2183" s="240"/>
      <c r="BF2183" s="240"/>
      <c r="BG2183" s="240"/>
      <c r="BH2183" s="240"/>
      <c r="BI2183" s="240"/>
      <c r="BJ2183" s="240"/>
      <c r="BK2183" s="240"/>
      <c r="BL2183" s="240"/>
      <c r="BM2183" s="240"/>
      <c r="BN2183" s="240"/>
      <c r="BO2183" s="240"/>
      <c r="BP2183" s="240"/>
      <c r="BQ2183" s="240"/>
      <c r="BR2183" s="240"/>
      <c r="BS2183" s="240"/>
      <c r="BT2183" s="240"/>
      <c r="BU2183" s="240"/>
      <c r="BV2183" s="240"/>
      <c r="BW2183" s="240"/>
      <c r="BX2183" s="240"/>
      <c r="BY2183" s="240"/>
      <c r="BZ2183" s="240"/>
      <c r="CA2183" s="240"/>
      <c r="CB2183" s="240"/>
      <c r="CC2183" s="240"/>
      <c r="CD2183" s="240"/>
      <c r="CE2183" s="240"/>
      <c r="CF2183" s="240"/>
      <c r="CG2183" s="240"/>
      <c r="CH2183" s="240"/>
      <c r="CI2183" s="240"/>
      <c r="CJ2183" s="240"/>
      <c r="CK2183" s="240"/>
      <c r="CL2183" s="240"/>
      <c r="CN2183" s="240"/>
      <c r="CO2183" s="240"/>
      <c r="CP2183" s="240"/>
      <c r="CQ2183" s="240"/>
      <c r="CR2183" s="240"/>
      <c r="CS2183" s="240"/>
      <c r="CT2183" s="240"/>
      <c r="CU2183" s="240"/>
      <c r="CV2183" s="240"/>
      <c r="CW2183" s="240"/>
      <c r="CX2183" s="240"/>
      <c r="CY2183" s="240"/>
      <c r="CZ2183" s="240"/>
      <c r="DA2183" s="240"/>
      <c r="DB2183" s="240"/>
      <c r="DC2183" s="240"/>
      <c r="DD2183" s="240"/>
      <c r="DE2183" s="240"/>
      <c r="DF2183" s="240"/>
      <c r="DG2183" s="240"/>
      <c r="DH2183" s="240"/>
      <c r="DI2183" s="240"/>
      <c r="DJ2183" s="240"/>
      <c r="DK2183" s="240"/>
      <c r="DL2183" s="240"/>
    </row>
    <row r="2184" spans="1:116" x14ac:dyDescent="0.4">
      <c r="D2184" t="s">
        <v>541</v>
      </c>
      <c r="E2184" s="8"/>
      <c r="G2184" s="323">
        <f t="shared" si="3643"/>
        <v>45412</v>
      </c>
      <c r="H2184" s="16">
        <v>0.125</v>
      </c>
      <c r="I2184" s="60">
        <f t="shared" si="3644"/>
        <v>4</v>
      </c>
      <c r="J2184" s="60"/>
      <c r="K2184" s="38"/>
      <c r="L2184" s="38"/>
      <c r="M2184" s="38"/>
      <c r="N2184" s="38"/>
      <c r="O2184" s="38"/>
      <c r="P2184" s="38"/>
      <c r="R2184" s="15"/>
      <c r="S2184" s="240"/>
      <c r="T2184" s="240"/>
      <c r="U2184" s="240"/>
      <c r="V2184" s="240"/>
      <c r="W2184" s="240"/>
      <c r="X2184" s="240"/>
      <c r="Y2184" s="240"/>
      <c r="Z2184" s="240"/>
      <c r="AA2184" s="240"/>
      <c r="AB2184" s="240"/>
      <c r="AC2184" s="240"/>
      <c r="AD2184" s="240"/>
      <c r="AE2184" s="240"/>
      <c r="AF2184" s="240"/>
      <c r="AG2184" s="240"/>
      <c r="AH2184" s="240"/>
      <c r="AI2184" s="240"/>
      <c r="AJ2184" s="240"/>
      <c r="AK2184" s="240"/>
      <c r="AL2184" s="240"/>
      <c r="AM2184" s="240"/>
      <c r="AN2184" s="240"/>
      <c r="AO2184" s="240"/>
      <c r="AP2184" s="240"/>
      <c r="AQ2184" s="240"/>
      <c r="AR2184" s="240"/>
      <c r="AS2184" s="240"/>
      <c r="AT2184" s="240"/>
      <c r="AU2184" s="240"/>
      <c r="AV2184" s="240"/>
      <c r="AW2184" s="240"/>
      <c r="AX2184" s="240"/>
      <c r="AY2184" s="240"/>
      <c r="AZ2184" s="240"/>
      <c r="BA2184" s="240"/>
      <c r="BB2184" s="240"/>
      <c r="BC2184" s="240"/>
      <c r="BD2184" s="240"/>
      <c r="BE2184" s="240"/>
      <c r="BF2184" s="240"/>
      <c r="BG2184" s="240"/>
      <c r="BH2184" s="240"/>
      <c r="BI2184" s="240"/>
      <c r="BJ2184" s="240"/>
      <c r="BK2184" s="240"/>
      <c r="BL2184" s="240"/>
      <c r="BM2184" s="240"/>
      <c r="BN2184" s="240"/>
      <c r="BO2184" s="240"/>
      <c r="BP2184" s="240"/>
      <c r="BQ2184" s="240"/>
      <c r="BR2184" s="240"/>
      <c r="BS2184" s="240"/>
      <c r="BT2184" s="240"/>
      <c r="BU2184" s="240"/>
      <c r="BV2184" s="240"/>
      <c r="BW2184" s="240"/>
      <c r="BX2184" s="240"/>
      <c r="BY2184" s="240"/>
      <c r="BZ2184" s="240"/>
      <c r="CA2184" s="240"/>
      <c r="CB2184" s="240"/>
      <c r="CC2184" s="240"/>
      <c r="CD2184" s="240"/>
      <c r="CE2184" s="240"/>
      <c r="CF2184" s="240"/>
      <c r="CG2184" s="240"/>
      <c r="CH2184" s="240"/>
      <c r="CI2184" s="240"/>
      <c r="CJ2184" s="240"/>
      <c r="CK2184" s="240"/>
      <c r="CL2184" s="240"/>
      <c r="CN2184" s="240"/>
      <c r="CO2184" s="240"/>
      <c r="CP2184" s="240"/>
      <c r="CQ2184" s="240"/>
      <c r="CR2184" s="240"/>
      <c r="CS2184" s="240"/>
      <c r="CT2184" s="240"/>
      <c r="CU2184" s="240"/>
      <c r="CV2184" s="240"/>
      <c r="CW2184" s="240"/>
      <c r="CX2184" s="240"/>
      <c r="CY2184" s="240"/>
      <c r="CZ2184" s="240"/>
      <c r="DA2184" s="240"/>
      <c r="DB2184" s="240"/>
      <c r="DC2184" s="240"/>
      <c r="DD2184" s="240"/>
      <c r="DE2184" s="240"/>
      <c r="DF2184" s="240"/>
      <c r="DG2184" s="240"/>
      <c r="DH2184" s="240"/>
      <c r="DI2184" s="240"/>
      <c r="DJ2184" s="240"/>
      <c r="DK2184" s="240"/>
      <c r="DL2184" s="240"/>
    </row>
    <row r="2185" spans="1:116" x14ac:dyDescent="0.4">
      <c r="D2185" t="s">
        <v>541</v>
      </c>
      <c r="E2185" s="8"/>
      <c r="G2185" s="323">
        <f t="shared" si="3643"/>
        <v>45443</v>
      </c>
      <c r="H2185" s="16">
        <v>4.1666666666666664E-2</v>
      </c>
      <c r="I2185" s="60">
        <f t="shared" si="3644"/>
        <v>5</v>
      </c>
      <c r="J2185" s="60"/>
      <c r="K2185" s="38"/>
      <c r="L2185" s="38"/>
      <c r="M2185" s="38"/>
      <c r="N2185" s="38"/>
      <c r="O2185" s="38"/>
      <c r="P2185" s="38"/>
      <c r="R2185" s="15"/>
      <c r="S2185" s="240"/>
      <c r="T2185" s="240"/>
      <c r="U2185" s="240"/>
      <c r="V2185" s="240"/>
      <c r="W2185" s="240"/>
      <c r="X2185" s="240"/>
      <c r="Y2185" s="240"/>
      <c r="Z2185" s="240"/>
      <c r="AA2185" s="240"/>
      <c r="AB2185" s="240"/>
      <c r="AC2185" s="240"/>
      <c r="AD2185" s="240"/>
      <c r="AE2185" s="240"/>
      <c r="AF2185" s="240"/>
      <c r="AG2185" s="240"/>
      <c r="AH2185" s="240"/>
      <c r="AI2185" s="240"/>
      <c r="AJ2185" s="240"/>
      <c r="AK2185" s="240"/>
      <c r="AL2185" s="240"/>
      <c r="AM2185" s="240"/>
      <c r="AN2185" s="240"/>
      <c r="AO2185" s="240"/>
      <c r="AP2185" s="240"/>
      <c r="AQ2185" s="240"/>
      <c r="AR2185" s="240"/>
      <c r="AS2185" s="240"/>
      <c r="AT2185" s="240"/>
      <c r="AU2185" s="240"/>
      <c r="AV2185" s="240"/>
      <c r="AW2185" s="240"/>
      <c r="AX2185" s="240"/>
      <c r="AY2185" s="240"/>
      <c r="AZ2185" s="240"/>
      <c r="BA2185" s="240"/>
      <c r="BB2185" s="240"/>
      <c r="BC2185" s="240"/>
      <c r="BD2185" s="240"/>
      <c r="BE2185" s="240"/>
      <c r="BF2185" s="240"/>
      <c r="BG2185" s="240"/>
      <c r="BH2185" s="240"/>
      <c r="BI2185" s="240"/>
      <c r="BJ2185" s="240"/>
      <c r="BK2185" s="240"/>
      <c r="BL2185" s="240"/>
      <c r="BM2185" s="240"/>
      <c r="BN2185" s="240"/>
      <c r="BO2185" s="240"/>
      <c r="BP2185" s="240"/>
      <c r="BQ2185" s="240"/>
      <c r="BR2185" s="240"/>
      <c r="BS2185" s="240"/>
      <c r="BT2185" s="240"/>
      <c r="BU2185" s="240"/>
      <c r="BV2185" s="240"/>
      <c r="BW2185" s="240"/>
      <c r="BX2185" s="240"/>
      <c r="BY2185" s="240"/>
      <c r="BZ2185" s="240"/>
      <c r="CA2185" s="240"/>
      <c r="CB2185" s="240"/>
      <c r="CC2185" s="240"/>
      <c r="CD2185" s="240"/>
      <c r="CE2185" s="240"/>
      <c r="CF2185" s="240"/>
      <c r="CG2185" s="240"/>
      <c r="CH2185" s="240"/>
      <c r="CI2185" s="240"/>
      <c r="CJ2185" s="240"/>
      <c r="CK2185" s="240"/>
      <c r="CL2185" s="240"/>
      <c r="CN2185" s="240"/>
      <c r="CO2185" s="240"/>
      <c r="CP2185" s="240"/>
      <c r="CQ2185" s="240"/>
      <c r="CR2185" s="240"/>
      <c r="CS2185" s="240"/>
      <c r="CT2185" s="240"/>
      <c r="CU2185" s="240"/>
      <c r="CV2185" s="240"/>
      <c r="CW2185" s="240"/>
      <c r="CX2185" s="240"/>
      <c r="CY2185" s="240"/>
      <c r="CZ2185" s="240"/>
      <c r="DA2185" s="240"/>
      <c r="DB2185" s="240"/>
      <c r="DC2185" s="240"/>
      <c r="DD2185" s="240"/>
      <c r="DE2185" s="240"/>
      <c r="DF2185" s="240"/>
      <c r="DG2185" s="240"/>
      <c r="DH2185" s="240"/>
      <c r="DI2185" s="240"/>
      <c r="DJ2185" s="240"/>
      <c r="DK2185" s="240"/>
      <c r="DL2185" s="240"/>
    </row>
    <row r="2186" spans="1:116" x14ac:dyDescent="0.4">
      <c r="D2186" t="s">
        <v>541</v>
      </c>
      <c r="E2186" s="8"/>
      <c r="G2186" s="323">
        <f t="shared" si="3643"/>
        <v>45473</v>
      </c>
      <c r="H2186" s="16">
        <v>0.125</v>
      </c>
      <c r="I2186" s="60">
        <f t="shared" si="3644"/>
        <v>6</v>
      </c>
      <c r="J2186" s="60"/>
      <c r="K2186" s="38"/>
      <c r="L2186" s="38"/>
      <c r="M2186" s="38"/>
      <c r="N2186" s="38"/>
      <c r="O2186" s="38"/>
      <c r="P2186" s="38"/>
      <c r="R2186" s="15"/>
      <c r="S2186" s="240"/>
      <c r="T2186" s="240"/>
      <c r="U2186" s="240"/>
      <c r="V2186" s="240"/>
      <c r="W2186" s="240"/>
      <c r="X2186" s="240"/>
      <c r="Y2186" s="240"/>
      <c r="Z2186" s="240"/>
      <c r="AA2186" s="240"/>
      <c r="AB2186" s="240"/>
      <c r="AC2186" s="240"/>
      <c r="AD2186" s="240"/>
      <c r="AE2186" s="240"/>
      <c r="AF2186" s="240"/>
      <c r="AG2186" s="240"/>
      <c r="AH2186" s="240"/>
      <c r="AI2186" s="240"/>
      <c r="AJ2186" s="240"/>
      <c r="AK2186" s="240"/>
      <c r="AL2186" s="240"/>
      <c r="AM2186" s="240"/>
      <c r="AN2186" s="240"/>
      <c r="AO2186" s="240"/>
      <c r="AP2186" s="240"/>
      <c r="AQ2186" s="240"/>
      <c r="AR2186" s="240"/>
      <c r="AS2186" s="240"/>
      <c r="AT2186" s="240"/>
      <c r="AU2186" s="240"/>
      <c r="AV2186" s="240"/>
      <c r="AW2186" s="240"/>
      <c r="AX2186" s="240"/>
      <c r="AY2186" s="240"/>
      <c r="AZ2186" s="240"/>
      <c r="BA2186" s="240"/>
      <c r="BB2186" s="240"/>
      <c r="BC2186" s="240"/>
      <c r="BD2186" s="240"/>
      <c r="BE2186" s="240"/>
      <c r="BF2186" s="240"/>
      <c r="BG2186" s="240"/>
      <c r="BH2186" s="240"/>
      <c r="BI2186" s="240"/>
      <c r="BJ2186" s="240"/>
      <c r="BK2186" s="240"/>
      <c r="BL2186" s="240"/>
      <c r="BM2186" s="240"/>
      <c r="BN2186" s="240"/>
      <c r="BO2186" s="240"/>
      <c r="BP2186" s="240"/>
      <c r="BQ2186" s="240"/>
      <c r="BR2186" s="240"/>
      <c r="BS2186" s="240"/>
      <c r="BT2186" s="240"/>
      <c r="BU2186" s="240"/>
      <c r="BV2186" s="240"/>
      <c r="BW2186" s="240"/>
      <c r="BX2186" s="240"/>
      <c r="BY2186" s="240"/>
      <c r="BZ2186" s="240"/>
      <c r="CA2186" s="240"/>
      <c r="CB2186" s="240"/>
      <c r="CC2186" s="240"/>
      <c r="CD2186" s="240"/>
      <c r="CE2186" s="240"/>
      <c r="CF2186" s="240"/>
      <c r="CG2186" s="240"/>
      <c r="CH2186" s="240"/>
      <c r="CI2186" s="240"/>
      <c r="CJ2186" s="240"/>
      <c r="CK2186" s="240"/>
      <c r="CL2186" s="240"/>
      <c r="CN2186" s="240"/>
      <c r="CO2186" s="240"/>
      <c r="CP2186" s="240"/>
      <c r="CQ2186" s="240"/>
      <c r="CR2186" s="240"/>
      <c r="CS2186" s="240"/>
      <c r="CT2186" s="240"/>
      <c r="CU2186" s="240"/>
      <c r="CV2186" s="240"/>
      <c r="CW2186" s="240"/>
      <c r="CX2186" s="240"/>
      <c r="CY2186" s="240"/>
      <c r="CZ2186" s="240"/>
      <c r="DA2186" s="240"/>
      <c r="DB2186" s="240"/>
      <c r="DC2186" s="240"/>
      <c r="DD2186" s="240"/>
      <c r="DE2186" s="240"/>
      <c r="DF2186" s="240"/>
      <c r="DG2186" s="240"/>
      <c r="DH2186" s="240"/>
      <c r="DI2186" s="240"/>
      <c r="DJ2186" s="240"/>
      <c r="DK2186" s="240"/>
      <c r="DL2186" s="240"/>
    </row>
    <row r="2187" spans="1:116" x14ac:dyDescent="0.4">
      <c r="D2187" t="s">
        <v>541</v>
      </c>
      <c r="E2187" s="8"/>
      <c r="G2187" s="323">
        <f t="shared" si="3643"/>
        <v>45504</v>
      </c>
      <c r="H2187" s="16">
        <v>4.1666666666666664E-2</v>
      </c>
      <c r="I2187" s="60">
        <f t="shared" si="3644"/>
        <v>7</v>
      </c>
      <c r="J2187" s="60"/>
      <c r="K2187" s="38"/>
      <c r="L2187" s="38"/>
      <c r="M2187" s="38"/>
      <c r="N2187" s="38"/>
      <c r="O2187" s="38"/>
      <c r="P2187" s="38"/>
      <c r="R2187" s="15"/>
      <c r="S2187" s="240"/>
      <c r="T2187" s="240"/>
      <c r="U2187" s="240"/>
      <c r="V2187" s="240"/>
      <c r="W2187" s="240"/>
      <c r="X2187" s="240"/>
      <c r="Y2187" s="240"/>
      <c r="Z2187" s="240"/>
      <c r="AA2187" s="240"/>
      <c r="AB2187" s="240"/>
      <c r="AC2187" s="240"/>
      <c r="AD2187" s="240"/>
      <c r="AE2187" s="240"/>
      <c r="AF2187" s="240"/>
      <c r="AG2187" s="240"/>
      <c r="AH2187" s="240"/>
      <c r="AI2187" s="240"/>
      <c r="AJ2187" s="240"/>
      <c r="AK2187" s="240"/>
      <c r="AL2187" s="240"/>
      <c r="AM2187" s="240"/>
      <c r="AN2187" s="240"/>
      <c r="AO2187" s="240"/>
      <c r="AP2187" s="240"/>
      <c r="AQ2187" s="240"/>
      <c r="AR2187" s="240"/>
      <c r="AS2187" s="240"/>
      <c r="AT2187" s="240"/>
      <c r="AU2187" s="240"/>
      <c r="AV2187" s="240"/>
      <c r="AW2187" s="240"/>
      <c r="AX2187" s="240"/>
      <c r="AY2187" s="240"/>
      <c r="AZ2187" s="240"/>
      <c r="BA2187" s="240"/>
      <c r="BB2187" s="240"/>
      <c r="BC2187" s="240"/>
      <c r="BD2187" s="240"/>
      <c r="BE2187" s="240"/>
      <c r="BF2187" s="240"/>
      <c r="BG2187" s="240"/>
      <c r="BH2187" s="240"/>
      <c r="BI2187" s="240"/>
      <c r="BJ2187" s="240"/>
      <c r="BK2187" s="240"/>
      <c r="BL2187" s="240"/>
      <c r="BM2187" s="240"/>
      <c r="BN2187" s="240"/>
      <c r="BO2187" s="240"/>
      <c r="BP2187" s="240"/>
      <c r="BQ2187" s="240"/>
      <c r="BR2187" s="240"/>
      <c r="BS2187" s="240"/>
      <c r="BT2187" s="240"/>
      <c r="BU2187" s="240"/>
      <c r="BV2187" s="240"/>
      <c r="BW2187" s="240"/>
      <c r="BX2187" s="240"/>
      <c r="BY2187" s="240"/>
      <c r="BZ2187" s="240"/>
      <c r="CA2187" s="240"/>
      <c r="CB2187" s="240"/>
      <c r="CC2187" s="240"/>
      <c r="CD2187" s="240"/>
      <c r="CE2187" s="240"/>
      <c r="CF2187" s="240"/>
      <c r="CG2187" s="240"/>
      <c r="CH2187" s="240"/>
      <c r="CI2187" s="240"/>
      <c r="CJ2187" s="240"/>
      <c r="CK2187" s="240"/>
      <c r="CL2187" s="240"/>
      <c r="CN2187" s="240"/>
      <c r="CO2187" s="240"/>
      <c r="CP2187" s="240"/>
      <c r="CQ2187" s="240"/>
      <c r="CR2187" s="240"/>
      <c r="CS2187" s="240"/>
      <c r="CT2187" s="240"/>
      <c r="CU2187" s="240"/>
      <c r="CV2187" s="240"/>
      <c r="CW2187" s="240"/>
      <c r="CX2187" s="240"/>
      <c r="CY2187" s="240"/>
      <c r="CZ2187" s="240"/>
      <c r="DA2187" s="240"/>
      <c r="DB2187" s="240"/>
      <c r="DC2187" s="240"/>
      <c r="DD2187" s="240"/>
      <c r="DE2187" s="240"/>
      <c r="DF2187" s="240"/>
      <c r="DG2187" s="240"/>
      <c r="DH2187" s="240"/>
      <c r="DI2187" s="240"/>
      <c r="DJ2187" s="240"/>
      <c r="DK2187" s="240"/>
      <c r="DL2187" s="240"/>
    </row>
    <row r="2188" spans="1:116" x14ac:dyDescent="0.4">
      <c r="D2188" t="s">
        <v>541</v>
      </c>
      <c r="E2188" s="8"/>
      <c r="G2188" s="323">
        <f t="shared" si="3643"/>
        <v>45535</v>
      </c>
      <c r="H2188" s="16">
        <v>0.125</v>
      </c>
      <c r="I2188" s="60">
        <f t="shared" si="3644"/>
        <v>8</v>
      </c>
      <c r="J2188" s="60"/>
      <c r="K2188" s="38"/>
      <c r="L2188" s="38"/>
      <c r="M2188" s="38"/>
      <c r="N2188" s="38"/>
      <c r="O2188" s="38"/>
      <c r="P2188" s="38"/>
      <c r="R2188" s="15"/>
      <c r="S2188" s="240"/>
      <c r="T2188" s="240"/>
      <c r="U2188" s="240"/>
      <c r="V2188" s="240"/>
      <c r="W2188" s="240"/>
      <c r="X2188" s="240"/>
      <c r="Y2188" s="240"/>
      <c r="Z2188" s="240"/>
      <c r="AA2188" s="240"/>
      <c r="AB2188" s="240"/>
      <c r="AC2188" s="240"/>
      <c r="AD2188" s="240"/>
      <c r="AE2188" s="240"/>
      <c r="AF2188" s="240"/>
      <c r="AG2188" s="240"/>
      <c r="AH2188" s="240"/>
      <c r="AI2188" s="240"/>
      <c r="AJ2188" s="240"/>
      <c r="AK2188" s="240"/>
      <c r="AL2188" s="240"/>
      <c r="AM2188" s="240"/>
      <c r="AN2188" s="240"/>
      <c r="AO2188" s="240"/>
      <c r="AP2188" s="240"/>
      <c r="AQ2188" s="240"/>
      <c r="AR2188" s="240"/>
      <c r="AS2188" s="240"/>
      <c r="AT2188" s="240"/>
      <c r="AU2188" s="240"/>
      <c r="AV2188" s="240"/>
      <c r="AW2188" s="240"/>
      <c r="AX2188" s="240"/>
      <c r="AY2188" s="240"/>
      <c r="AZ2188" s="240"/>
      <c r="BA2188" s="240"/>
      <c r="BB2188" s="240"/>
      <c r="BC2188" s="240"/>
      <c r="BD2188" s="240"/>
      <c r="BE2188" s="240"/>
      <c r="BF2188" s="240"/>
      <c r="BG2188" s="240"/>
      <c r="BH2188" s="240"/>
      <c r="BI2188" s="240"/>
      <c r="BJ2188" s="240"/>
      <c r="BK2188" s="240"/>
      <c r="BL2188" s="240"/>
      <c r="BM2188" s="240"/>
      <c r="BN2188" s="240"/>
      <c r="BO2188" s="240"/>
      <c r="BP2188" s="240"/>
      <c r="BQ2188" s="240"/>
      <c r="BR2188" s="240"/>
      <c r="BS2188" s="240"/>
      <c r="BT2188" s="240"/>
      <c r="BU2188" s="240"/>
      <c r="BV2188" s="240"/>
      <c r="BW2188" s="240"/>
      <c r="BX2188" s="240"/>
      <c r="BY2188" s="240"/>
      <c r="BZ2188" s="240"/>
      <c r="CA2188" s="240"/>
      <c r="CB2188" s="240"/>
      <c r="CC2188" s="240"/>
      <c r="CD2188" s="240"/>
      <c r="CE2188" s="240"/>
      <c r="CF2188" s="240"/>
      <c r="CG2188" s="240"/>
      <c r="CH2188" s="240"/>
      <c r="CI2188" s="240"/>
      <c r="CJ2188" s="240"/>
      <c r="CK2188" s="240"/>
      <c r="CL2188" s="240"/>
      <c r="CN2188" s="240"/>
      <c r="CO2188" s="240"/>
      <c r="CP2188" s="240"/>
      <c r="CQ2188" s="240"/>
      <c r="CR2188" s="240"/>
      <c r="CS2188" s="240"/>
      <c r="CT2188" s="240"/>
      <c r="CU2188" s="240"/>
      <c r="CV2188" s="240"/>
      <c r="CW2188" s="240"/>
      <c r="CX2188" s="240"/>
      <c r="CY2188" s="240"/>
      <c r="CZ2188" s="240"/>
      <c r="DA2188" s="240"/>
      <c r="DB2188" s="240"/>
      <c r="DC2188" s="240"/>
      <c r="DD2188" s="240"/>
      <c r="DE2188" s="240"/>
      <c r="DF2188" s="240"/>
      <c r="DG2188" s="240"/>
      <c r="DH2188" s="240"/>
      <c r="DI2188" s="240"/>
      <c r="DJ2188" s="240"/>
      <c r="DK2188" s="240"/>
      <c r="DL2188" s="240"/>
    </row>
    <row r="2189" spans="1:116" x14ac:dyDescent="0.4">
      <c r="D2189" t="s">
        <v>541</v>
      </c>
      <c r="E2189" s="8"/>
      <c r="G2189" s="323">
        <f t="shared" si="3643"/>
        <v>45565</v>
      </c>
      <c r="H2189" s="16">
        <v>4.1666666666666664E-2</v>
      </c>
      <c r="I2189" s="60">
        <f t="shared" si="3644"/>
        <v>9</v>
      </c>
      <c r="J2189" s="60"/>
      <c r="K2189" s="38"/>
      <c r="L2189" s="38"/>
      <c r="M2189" s="38"/>
      <c r="N2189" s="38"/>
      <c r="O2189" s="38"/>
      <c r="P2189" s="38"/>
      <c r="R2189" s="15"/>
      <c r="S2189" s="240"/>
      <c r="T2189" s="240"/>
      <c r="U2189" s="240"/>
      <c r="V2189" s="240"/>
      <c r="W2189" s="240"/>
      <c r="X2189" s="240"/>
      <c r="Y2189" s="240"/>
      <c r="Z2189" s="240"/>
      <c r="AA2189" s="240"/>
      <c r="AB2189" s="240"/>
      <c r="AC2189" s="240"/>
      <c r="AD2189" s="240"/>
      <c r="AE2189" s="240"/>
      <c r="AF2189" s="240"/>
      <c r="AG2189" s="240"/>
      <c r="AH2189" s="240"/>
      <c r="AI2189" s="240"/>
      <c r="AJ2189" s="240"/>
      <c r="AK2189" s="240"/>
      <c r="AL2189" s="240"/>
      <c r="AM2189" s="240"/>
      <c r="AN2189" s="240"/>
      <c r="AO2189" s="240"/>
      <c r="AP2189" s="240"/>
      <c r="AQ2189" s="240"/>
      <c r="AR2189" s="240"/>
      <c r="AS2189" s="240"/>
      <c r="AT2189" s="240"/>
      <c r="AU2189" s="240"/>
      <c r="AV2189" s="240"/>
      <c r="AW2189" s="240"/>
      <c r="AX2189" s="240"/>
      <c r="AY2189" s="240"/>
      <c r="AZ2189" s="240"/>
      <c r="BA2189" s="240"/>
      <c r="BB2189" s="240"/>
      <c r="BC2189" s="240"/>
      <c r="BD2189" s="240"/>
      <c r="BE2189" s="240"/>
      <c r="BF2189" s="240"/>
      <c r="BG2189" s="240"/>
      <c r="BH2189" s="240"/>
      <c r="BI2189" s="240"/>
      <c r="BJ2189" s="240"/>
      <c r="BK2189" s="240"/>
      <c r="BL2189" s="240"/>
      <c r="BM2189" s="240"/>
      <c r="BN2189" s="240"/>
      <c r="BO2189" s="240"/>
      <c r="BP2189" s="240"/>
      <c r="BQ2189" s="240"/>
      <c r="BR2189" s="240"/>
      <c r="BS2189" s="240"/>
      <c r="BT2189" s="240"/>
      <c r="BU2189" s="240"/>
      <c r="BV2189" s="240"/>
      <c r="BW2189" s="240"/>
      <c r="BX2189" s="240"/>
      <c r="BY2189" s="240"/>
      <c r="BZ2189" s="240"/>
      <c r="CA2189" s="240"/>
      <c r="CB2189" s="240"/>
      <c r="CC2189" s="240"/>
      <c r="CD2189" s="240"/>
      <c r="CE2189" s="240"/>
      <c r="CF2189" s="240"/>
      <c r="CG2189" s="240"/>
      <c r="CH2189" s="240"/>
      <c r="CI2189" s="240"/>
      <c r="CJ2189" s="240"/>
      <c r="CK2189" s="240"/>
      <c r="CL2189" s="240"/>
      <c r="CN2189" s="240"/>
      <c r="CO2189" s="240"/>
      <c r="CP2189" s="240"/>
      <c r="CQ2189" s="240"/>
      <c r="CR2189" s="240"/>
      <c r="CS2189" s="240"/>
      <c r="CT2189" s="240"/>
      <c r="CU2189" s="240"/>
      <c r="CV2189" s="240"/>
      <c r="CW2189" s="240"/>
      <c r="CX2189" s="240"/>
      <c r="CY2189" s="240"/>
      <c r="CZ2189" s="240"/>
      <c r="DA2189" s="240"/>
      <c r="DB2189" s="240"/>
      <c r="DC2189" s="240"/>
      <c r="DD2189" s="240"/>
      <c r="DE2189" s="240"/>
      <c r="DF2189" s="240"/>
      <c r="DG2189" s="240"/>
      <c r="DH2189" s="240"/>
      <c r="DI2189" s="240"/>
      <c r="DJ2189" s="240"/>
      <c r="DK2189" s="240"/>
      <c r="DL2189" s="240"/>
    </row>
    <row r="2190" spans="1:116" x14ac:dyDescent="0.4">
      <c r="D2190" t="s">
        <v>541</v>
      </c>
      <c r="E2190" s="8"/>
      <c r="G2190" s="323">
        <f t="shared" si="3643"/>
        <v>45596</v>
      </c>
      <c r="H2190" s="16">
        <v>0.125</v>
      </c>
      <c r="I2190" s="60">
        <f t="shared" si="3644"/>
        <v>10</v>
      </c>
      <c r="J2190" s="60"/>
      <c r="K2190" s="38"/>
      <c r="L2190" s="38"/>
      <c r="M2190" s="38"/>
      <c r="N2190" s="38"/>
      <c r="O2190" s="38"/>
      <c r="P2190" s="38"/>
      <c r="R2190" s="15"/>
      <c r="S2190" s="240"/>
      <c r="T2190" s="240"/>
      <c r="U2190" s="240"/>
      <c r="V2190" s="240"/>
      <c r="W2190" s="240"/>
      <c r="X2190" s="240"/>
      <c r="Y2190" s="240"/>
      <c r="Z2190" s="240"/>
      <c r="AA2190" s="240"/>
      <c r="AB2190" s="240"/>
      <c r="AC2190" s="240"/>
      <c r="AD2190" s="240"/>
      <c r="AE2190" s="240"/>
      <c r="AF2190" s="240"/>
      <c r="AG2190" s="240"/>
      <c r="AH2190" s="240"/>
      <c r="AI2190" s="240"/>
      <c r="AJ2190" s="240"/>
      <c r="AK2190" s="240"/>
      <c r="AL2190" s="240"/>
      <c r="AM2190" s="240"/>
      <c r="AN2190" s="240"/>
      <c r="AO2190" s="240"/>
      <c r="AP2190" s="240"/>
      <c r="AQ2190" s="240"/>
      <c r="AR2190" s="240"/>
      <c r="AS2190" s="240"/>
      <c r="AT2190" s="240"/>
      <c r="AU2190" s="240"/>
      <c r="AV2190" s="240"/>
      <c r="AW2190" s="240"/>
      <c r="AX2190" s="240"/>
      <c r="AY2190" s="240"/>
      <c r="AZ2190" s="240"/>
      <c r="BA2190" s="240"/>
      <c r="BB2190" s="240"/>
      <c r="BC2190" s="240"/>
      <c r="BD2190" s="240"/>
      <c r="BE2190" s="240"/>
      <c r="BF2190" s="240"/>
      <c r="BG2190" s="240"/>
      <c r="BH2190" s="240"/>
      <c r="BI2190" s="240"/>
      <c r="BJ2190" s="240"/>
      <c r="BK2190" s="240"/>
      <c r="BL2190" s="240"/>
      <c r="BM2190" s="240"/>
      <c r="BN2190" s="240"/>
      <c r="BO2190" s="240"/>
      <c r="BP2190" s="240"/>
      <c r="BQ2190" s="240"/>
      <c r="BR2190" s="240"/>
      <c r="BS2190" s="240"/>
      <c r="BT2190" s="240"/>
      <c r="BU2190" s="240"/>
      <c r="BV2190" s="240"/>
      <c r="BW2190" s="240"/>
      <c r="BX2190" s="240"/>
      <c r="BY2190" s="240"/>
      <c r="BZ2190" s="240"/>
      <c r="CA2190" s="240"/>
      <c r="CB2190" s="240"/>
      <c r="CC2190" s="240"/>
      <c r="CD2190" s="240"/>
      <c r="CE2190" s="240"/>
      <c r="CF2190" s="240"/>
      <c r="CG2190" s="240"/>
      <c r="CH2190" s="240"/>
      <c r="CI2190" s="240"/>
      <c r="CJ2190" s="240"/>
      <c r="CK2190" s="240"/>
      <c r="CL2190" s="240"/>
      <c r="CN2190" s="240"/>
      <c r="CO2190" s="240"/>
      <c r="CP2190" s="240"/>
      <c r="CQ2190" s="240"/>
      <c r="CR2190" s="240"/>
      <c r="CS2190" s="240"/>
      <c r="CT2190" s="240"/>
      <c r="CU2190" s="240"/>
      <c r="CV2190" s="240"/>
      <c r="CW2190" s="240"/>
      <c r="CX2190" s="240"/>
      <c r="CY2190" s="240"/>
      <c r="CZ2190" s="240"/>
      <c r="DA2190" s="240"/>
      <c r="DB2190" s="240"/>
      <c r="DC2190" s="240"/>
      <c r="DD2190" s="240"/>
      <c r="DE2190" s="240"/>
      <c r="DF2190" s="240"/>
      <c r="DG2190" s="240"/>
      <c r="DH2190" s="240"/>
      <c r="DI2190" s="240"/>
      <c r="DJ2190" s="240"/>
      <c r="DK2190" s="240"/>
      <c r="DL2190" s="240"/>
    </row>
    <row r="2191" spans="1:116" x14ac:dyDescent="0.4">
      <c r="D2191" t="s">
        <v>541</v>
      </c>
      <c r="E2191" s="8"/>
      <c r="G2191" s="323">
        <f t="shared" si="3643"/>
        <v>45626</v>
      </c>
      <c r="H2191" s="16">
        <v>4.1666666666666664E-2</v>
      </c>
      <c r="I2191" s="60">
        <f t="shared" si="3644"/>
        <v>11</v>
      </c>
      <c r="J2191" s="60"/>
      <c r="K2191" s="38"/>
      <c r="L2191" s="38"/>
      <c r="M2191" s="38"/>
      <c r="N2191" s="38"/>
      <c r="O2191" s="38"/>
      <c r="P2191" s="38"/>
      <c r="R2191" s="15"/>
      <c r="S2191" s="240"/>
      <c r="T2191" s="240"/>
      <c r="U2191" s="240"/>
      <c r="V2191" s="240"/>
      <c r="W2191" s="240"/>
      <c r="X2191" s="240"/>
      <c r="Y2191" s="240"/>
      <c r="Z2191" s="240"/>
      <c r="AA2191" s="240"/>
      <c r="AB2191" s="240"/>
      <c r="AC2191" s="240"/>
      <c r="AD2191" s="240"/>
      <c r="AE2191" s="240"/>
      <c r="AF2191" s="240"/>
      <c r="AG2191" s="240"/>
      <c r="AH2191" s="240"/>
      <c r="AI2191" s="240"/>
      <c r="AJ2191" s="240"/>
      <c r="AK2191" s="240"/>
      <c r="AL2191" s="240"/>
      <c r="AM2191" s="240"/>
      <c r="AN2191" s="240"/>
      <c r="AO2191" s="240"/>
      <c r="AP2191" s="240"/>
      <c r="AQ2191" s="240"/>
      <c r="AR2191" s="240"/>
      <c r="AS2191" s="240"/>
      <c r="AT2191" s="240"/>
      <c r="AU2191" s="240"/>
      <c r="AV2191" s="240"/>
      <c r="AW2191" s="240"/>
      <c r="AX2191" s="240"/>
      <c r="AY2191" s="240"/>
      <c r="AZ2191" s="240"/>
      <c r="BA2191" s="240"/>
      <c r="BB2191" s="240"/>
      <c r="BC2191" s="240"/>
      <c r="BD2191" s="240"/>
      <c r="BE2191" s="240"/>
      <c r="BF2191" s="240"/>
      <c r="BG2191" s="240"/>
      <c r="BH2191" s="240"/>
      <c r="BI2191" s="240"/>
      <c r="BJ2191" s="240"/>
      <c r="BK2191" s="240"/>
      <c r="BL2191" s="240"/>
      <c r="BM2191" s="240"/>
      <c r="BN2191" s="240"/>
      <c r="BO2191" s="240"/>
      <c r="BP2191" s="240"/>
      <c r="BQ2191" s="240"/>
      <c r="BR2191" s="240"/>
      <c r="BS2191" s="240"/>
      <c r="BT2191" s="240"/>
      <c r="BU2191" s="240"/>
      <c r="BV2191" s="240"/>
      <c r="BW2191" s="240"/>
      <c r="BX2191" s="240"/>
      <c r="BY2191" s="240"/>
      <c r="BZ2191" s="240"/>
      <c r="CA2191" s="240"/>
      <c r="CB2191" s="240"/>
      <c r="CC2191" s="240"/>
      <c r="CD2191" s="240"/>
      <c r="CE2191" s="240"/>
      <c r="CF2191" s="240"/>
      <c r="CG2191" s="240"/>
      <c r="CH2191" s="240"/>
      <c r="CI2191" s="240"/>
      <c r="CJ2191" s="240"/>
      <c r="CK2191" s="240"/>
      <c r="CL2191" s="240"/>
      <c r="CN2191" s="240"/>
      <c r="CO2191" s="240"/>
      <c r="CP2191" s="240"/>
      <c r="CQ2191" s="240"/>
      <c r="CR2191" s="240"/>
      <c r="CS2191" s="240"/>
      <c r="CT2191" s="240"/>
      <c r="CU2191" s="240"/>
      <c r="CV2191" s="240"/>
      <c r="CW2191" s="240"/>
      <c r="CX2191" s="240"/>
      <c r="CY2191" s="240"/>
      <c r="CZ2191" s="240"/>
      <c r="DA2191" s="240"/>
      <c r="DB2191" s="240"/>
      <c r="DC2191" s="240"/>
      <c r="DD2191" s="240"/>
      <c r="DE2191" s="240"/>
      <c r="DF2191" s="240"/>
      <c r="DG2191" s="240"/>
      <c r="DH2191" s="240"/>
      <c r="DI2191" s="240"/>
      <c r="DJ2191" s="240"/>
      <c r="DK2191" s="240"/>
      <c r="DL2191" s="240"/>
    </row>
    <row r="2192" spans="1:116" x14ac:dyDescent="0.4">
      <c r="D2192" t="s">
        <v>541</v>
      </c>
      <c r="E2192" s="8"/>
      <c r="G2192" s="323">
        <f t="shared" si="3643"/>
        <v>45657</v>
      </c>
      <c r="H2192" s="16">
        <v>8.3000000000000004E-2</v>
      </c>
      <c r="I2192" s="60">
        <f t="shared" si="3644"/>
        <v>12</v>
      </c>
      <c r="J2192" s="60"/>
      <c r="K2192" s="38"/>
      <c r="L2192" s="38"/>
      <c r="M2192" s="38"/>
      <c r="N2192" s="38"/>
      <c r="O2192" s="38"/>
      <c r="P2192" s="38"/>
      <c r="R2192" s="15"/>
      <c r="S2192" s="240"/>
      <c r="T2192" s="240"/>
      <c r="U2192" s="240"/>
      <c r="V2192" s="240"/>
      <c r="W2192" s="240"/>
      <c r="X2192" s="240"/>
      <c r="Y2192" s="240"/>
      <c r="Z2192" s="240"/>
      <c r="AA2192" s="240"/>
      <c r="AB2192" s="240"/>
      <c r="AC2192" s="240"/>
      <c r="AD2192" s="240"/>
      <c r="AE2192" s="240"/>
      <c r="AF2192" s="240"/>
      <c r="AG2192" s="240"/>
      <c r="AH2192" s="240"/>
      <c r="AI2192" s="240"/>
      <c r="AJ2192" s="240"/>
      <c r="AK2192" s="240"/>
      <c r="AL2192" s="240"/>
      <c r="AM2192" s="240"/>
      <c r="AN2192" s="240"/>
      <c r="AO2192" s="240"/>
      <c r="AP2192" s="240"/>
      <c r="AQ2192" s="240"/>
      <c r="AR2192" s="240"/>
      <c r="AS2192" s="240"/>
      <c r="AT2192" s="240"/>
      <c r="AU2192" s="240"/>
      <c r="AV2192" s="240"/>
      <c r="AW2192" s="240"/>
      <c r="AX2192" s="240"/>
      <c r="AY2192" s="240"/>
      <c r="AZ2192" s="240"/>
      <c r="BA2192" s="240"/>
      <c r="BB2192" s="240"/>
      <c r="BC2192" s="240"/>
      <c r="BD2192" s="240"/>
      <c r="BE2192" s="240"/>
      <c r="BF2192" s="240"/>
      <c r="BG2192" s="240"/>
      <c r="BH2192" s="240"/>
      <c r="BI2192" s="240"/>
      <c r="BJ2192" s="240"/>
      <c r="BK2192" s="240"/>
      <c r="BL2192" s="240"/>
      <c r="BM2192" s="240"/>
      <c r="BN2192" s="240"/>
      <c r="BO2192" s="240"/>
      <c r="BP2192" s="240"/>
      <c r="BQ2192" s="240"/>
      <c r="BR2192" s="240"/>
      <c r="BS2192" s="240"/>
      <c r="BT2192" s="240"/>
      <c r="BU2192" s="240"/>
      <c r="BV2192" s="240"/>
      <c r="BW2192" s="240"/>
      <c r="BX2192" s="240"/>
      <c r="BY2192" s="240"/>
      <c r="BZ2192" s="240"/>
      <c r="CA2192" s="240"/>
      <c r="CB2192" s="240"/>
      <c r="CC2192" s="240"/>
      <c r="CD2192" s="240"/>
      <c r="CE2192" s="240"/>
      <c r="CF2192" s="240"/>
      <c r="CG2192" s="240"/>
      <c r="CH2192" s="240"/>
      <c r="CI2192" s="240"/>
      <c r="CJ2192" s="240"/>
      <c r="CK2192" s="240"/>
      <c r="CL2192" s="240"/>
      <c r="CN2192" s="240"/>
      <c r="CO2192" s="240"/>
      <c r="CP2192" s="240"/>
      <c r="CQ2192" s="240"/>
      <c r="CR2192" s="240"/>
      <c r="CS2192" s="240"/>
      <c r="CT2192" s="240"/>
      <c r="CU2192" s="240"/>
      <c r="CV2192" s="240"/>
      <c r="CW2192" s="240"/>
      <c r="CX2192" s="240"/>
      <c r="CY2192" s="240"/>
      <c r="CZ2192" s="240"/>
      <c r="DA2192" s="240"/>
      <c r="DB2192" s="240"/>
      <c r="DC2192" s="240"/>
      <c r="DD2192" s="240"/>
      <c r="DE2192" s="240"/>
      <c r="DF2192" s="240"/>
      <c r="DG2192" s="240"/>
      <c r="DH2192" s="240"/>
      <c r="DI2192" s="240"/>
      <c r="DJ2192" s="240"/>
      <c r="DK2192" s="240"/>
      <c r="DL2192" s="240"/>
    </row>
    <row r="2193" spans="1:116" x14ac:dyDescent="0.4">
      <c r="D2193" t="s">
        <v>541</v>
      </c>
      <c r="E2193" s="8"/>
      <c r="G2193" s="145" t="s">
        <v>62</v>
      </c>
      <c r="H2193" s="34">
        <f>1-SUM(H2181:H2192)</f>
        <v>3.3333333333340764E-4</v>
      </c>
      <c r="I2193" s="60"/>
      <c r="J2193" s="60"/>
      <c r="K2193" s="38"/>
      <c r="L2193" s="38"/>
      <c r="M2193" s="38"/>
      <c r="N2193" s="38"/>
      <c r="O2193" s="38"/>
      <c r="P2193" s="38"/>
      <c r="R2193" s="15"/>
      <c r="S2193" s="240"/>
      <c r="T2193" s="240"/>
      <c r="U2193" s="240"/>
      <c r="V2193" s="240"/>
      <c r="W2193" s="240"/>
      <c r="X2193" s="240"/>
      <c r="Y2193" s="240"/>
      <c r="Z2193" s="240"/>
      <c r="AA2193" s="240"/>
      <c r="AB2193" s="240"/>
      <c r="AC2193" s="240"/>
      <c r="AD2193" s="240"/>
      <c r="AE2193" s="240"/>
      <c r="AF2193" s="240"/>
      <c r="AG2193" s="240"/>
      <c r="AH2193" s="240"/>
      <c r="AI2193" s="240"/>
      <c r="AJ2193" s="240"/>
      <c r="AK2193" s="240"/>
      <c r="AL2193" s="240"/>
      <c r="AM2193" s="240"/>
      <c r="AN2193" s="240"/>
      <c r="AO2193" s="240"/>
      <c r="AP2193" s="240"/>
      <c r="AQ2193" s="240"/>
      <c r="AR2193" s="240"/>
      <c r="AS2193" s="240"/>
      <c r="AT2193" s="240"/>
      <c r="AU2193" s="240"/>
      <c r="AV2193" s="240"/>
      <c r="AW2193" s="240"/>
      <c r="AX2193" s="240"/>
      <c r="AY2193" s="240"/>
      <c r="AZ2193" s="240"/>
      <c r="BA2193" s="240"/>
      <c r="BB2193" s="240"/>
      <c r="BC2193" s="240"/>
      <c r="BD2193" s="240"/>
      <c r="BE2193" s="240"/>
      <c r="BF2193" s="240"/>
      <c r="BG2193" s="240"/>
      <c r="BH2193" s="240"/>
      <c r="BI2193" s="240"/>
      <c r="BJ2193" s="240"/>
      <c r="BK2193" s="240"/>
      <c r="BL2193" s="240"/>
      <c r="BM2193" s="240"/>
      <c r="BN2193" s="240"/>
      <c r="BO2193" s="240"/>
      <c r="BP2193" s="240"/>
      <c r="BQ2193" s="240"/>
      <c r="BR2193" s="240"/>
      <c r="BS2193" s="240"/>
      <c r="BT2193" s="240"/>
      <c r="BU2193" s="240"/>
      <c r="BV2193" s="240"/>
      <c r="BW2193" s="240"/>
      <c r="BX2193" s="240"/>
      <c r="BY2193" s="240"/>
      <c r="BZ2193" s="240"/>
      <c r="CA2193" s="240"/>
      <c r="CB2193" s="240"/>
      <c r="CC2193" s="240"/>
      <c r="CD2193" s="240"/>
      <c r="CE2193" s="240"/>
      <c r="CF2193" s="240"/>
      <c r="CG2193" s="240"/>
      <c r="CH2193" s="240"/>
      <c r="CI2193" s="240"/>
      <c r="CJ2193" s="240"/>
      <c r="CK2193" s="240"/>
      <c r="CL2193" s="240"/>
      <c r="CN2193" s="240"/>
      <c r="CO2193" s="240"/>
      <c r="CP2193" s="240"/>
      <c r="CQ2193" s="240"/>
      <c r="CR2193" s="240"/>
      <c r="CS2193" s="240"/>
      <c r="CT2193" s="240"/>
      <c r="CU2193" s="240"/>
      <c r="CV2193" s="240"/>
      <c r="CW2193" s="240"/>
      <c r="CX2193" s="240"/>
      <c r="CY2193" s="240"/>
      <c r="CZ2193" s="240"/>
      <c r="DA2193" s="240"/>
      <c r="DB2193" s="240"/>
      <c r="DC2193" s="240"/>
      <c r="DD2193" s="240"/>
      <c r="DE2193" s="240"/>
      <c r="DF2193" s="240"/>
      <c r="DG2193" s="240"/>
      <c r="DH2193" s="240"/>
      <c r="DI2193" s="240"/>
      <c r="DJ2193" s="240"/>
      <c r="DK2193" s="240"/>
      <c r="DL2193" s="240"/>
    </row>
    <row r="2194" spans="1:116" x14ac:dyDescent="0.4">
      <c r="B2194" t="s">
        <v>332</v>
      </c>
      <c r="D2194" t="s">
        <v>541</v>
      </c>
      <c r="E2194" s="8" t="str">
        <f t="shared" si="3642"/>
        <v>2194 SEASON MONTHL-TV-V</v>
      </c>
      <c r="G2194" s="136" t="str">
        <f>G2168</f>
        <v>Surgical procedures</v>
      </c>
      <c r="H2194" s="12"/>
      <c r="I2194" s="60"/>
      <c r="J2194" s="60"/>
      <c r="K2194" s="38"/>
      <c r="L2194" s="38"/>
      <c r="M2194" s="38"/>
      <c r="N2194" s="38"/>
      <c r="O2194" s="38"/>
      <c r="P2194" s="38"/>
      <c r="R2194" s="15"/>
      <c r="S2194" s="240"/>
      <c r="T2194" s="240"/>
      <c r="U2194" s="240"/>
      <c r="V2194" s="240"/>
      <c r="W2194" s="240"/>
      <c r="X2194" s="240"/>
      <c r="Y2194" s="240"/>
      <c r="Z2194" s="240"/>
      <c r="AA2194" s="240"/>
      <c r="AB2194" s="240"/>
      <c r="AC2194" s="240"/>
      <c r="AD2194" s="240"/>
      <c r="AE2194" s="240"/>
      <c r="AF2194" s="240"/>
      <c r="AG2194" s="240"/>
      <c r="AH2194" s="240"/>
      <c r="AI2194" s="240"/>
      <c r="AJ2194" s="240"/>
      <c r="AK2194" s="240"/>
      <c r="AL2194" s="240"/>
      <c r="AM2194" s="240"/>
      <c r="AN2194" s="240"/>
      <c r="AO2194" s="240"/>
      <c r="AP2194" s="240"/>
      <c r="AQ2194" s="240"/>
      <c r="AR2194" s="240"/>
      <c r="AS2194" s="240"/>
      <c r="AT2194" s="240"/>
      <c r="AU2194" s="240"/>
      <c r="AV2194" s="240"/>
      <c r="AW2194" s="240"/>
      <c r="AX2194" s="240"/>
      <c r="AY2194" s="240"/>
      <c r="AZ2194" s="240"/>
      <c r="BA2194" s="240"/>
      <c r="BB2194" s="240"/>
      <c r="BC2194" s="240"/>
      <c r="BD2194" s="240"/>
      <c r="BE2194" s="240"/>
      <c r="BF2194" s="240"/>
      <c r="BG2194" s="240"/>
      <c r="BH2194" s="240"/>
      <c r="BI2194" s="240"/>
      <c r="BJ2194" s="240"/>
      <c r="BK2194" s="240"/>
      <c r="BL2194" s="240"/>
      <c r="BM2194" s="240"/>
      <c r="BN2194" s="240"/>
      <c r="BO2194" s="240"/>
      <c r="BP2194" s="240"/>
      <c r="BQ2194" s="240"/>
      <c r="BR2194" s="240"/>
      <c r="BS2194" s="240"/>
      <c r="BT2194" s="240"/>
      <c r="BU2194" s="240"/>
      <c r="BV2194" s="240"/>
      <c r="BW2194" s="240"/>
      <c r="BX2194" s="240"/>
      <c r="BY2194" s="240"/>
      <c r="BZ2194" s="240"/>
      <c r="CA2194" s="240"/>
      <c r="CB2194" s="240"/>
      <c r="CC2194" s="240"/>
      <c r="CD2194" s="240"/>
      <c r="CE2194" s="240"/>
      <c r="CF2194" s="240"/>
      <c r="CG2194" s="240"/>
      <c r="CH2194" s="240"/>
      <c r="CI2194" s="240"/>
      <c r="CJ2194" s="240"/>
      <c r="CK2194" s="240"/>
      <c r="CL2194" s="240"/>
      <c r="CN2194" s="60"/>
      <c r="CO2194" s="76"/>
      <c r="CP2194" s="76"/>
      <c r="CQ2194" s="76"/>
      <c r="CR2194" s="76"/>
      <c r="CS2194" s="76"/>
      <c r="CT2194" s="76"/>
      <c r="CU2194" s="76"/>
      <c r="CV2194" s="76"/>
      <c r="CW2194" s="76"/>
      <c r="CX2194" s="76"/>
      <c r="CY2194" s="76"/>
      <c r="CZ2194" s="76"/>
      <c r="DA2194" s="76"/>
      <c r="DB2194" s="76"/>
      <c r="DC2194" s="76"/>
      <c r="DD2194" s="76"/>
      <c r="DE2194" s="76"/>
      <c r="DF2194" s="76"/>
      <c r="DG2194" s="76"/>
      <c r="DH2194" s="76"/>
      <c r="DI2194" s="76"/>
      <c r="DJ2194" s="76"/>
      <c r="DK2194" s="76"/>
      <c r="DL2194" s="76"/>
    </row>
    <row r="2195" spans="1:116" x14ac:dyDescent="0.4">
      <c r="B2195" t="s">
        <v>332</v>
      </c>
      <c r="D2195" t="s">
        <v>541</v>
      </c>
      <c r="E2195" s="8" t="str">
        <f>ROW()&amp;" "&amp;D2195</f>
        <v>2195 SEASON MONTHL-TV-V</v>
      </c>
      <c r="G2195" s="136" t="str">
        <f t="shared" ref="G2195:G2201" si="3645">G2169</f>
        <v>procedure</v>
      </c>
      <c r="H2195" s="27"/>
      <c r="I2195" s="78"/>
      <c r="J2195" s="78"/>
      <c r="K2195" s="33"/>
      <c r="L2195" s="33"/>
      <c r="M2195" s="33"/>
      <c r="N2195" s="33"/>
      <c r="O2195" s="33"/>
      <c r="P2195" s="33"/>
      <c r="R2195" s="33"/>
      <c r="S2195" s="80"/>
      <c r="T2195" s="80"/>
      <c r="U2195" s="80"/>
      <c r="V2195" s="80"/>
      <c r="W2195" s="80"/>
      <c r="X2195" s="80"/>
      <c r="Y2195" s="80"/>
      <c r="Z2195" s="80"/>
      <c r="AA2195" s="80"/>
      <c r="AB2195" s="80"/>
      <c r="AC2195" s="80"/>
      <c r="AD2195" s="80"/>
      <c r="AE2195" s="80"/>
      <c r="AF2195" s="80"/>
      <c r="AG2195" s="80"/>
      <c r="AH2195" s="80"/>
      <c r="AI2195" s="80"/>
      <c r="AJ2195" s="80"/>
      <c r="AK2195" s="80"/>
      <c r="AL2195" s="80"/>
      <c r="AM2195" s="80"/>
      <c r="AN2195" s="80"/>
      <c r="AO2195" s="80"/>
      <c r="AP2195" s="80"/>
      <c r="AQ2195" s="80"/>
      <c r="AR2195" s="80"/>
      <c r="AS2195" s="80"/>
      <c r="AT2195" s="80"/>
      <c r="AU2195" s="80"/>
      <c r="AV2195" s="80"/>
      <c r="AW2195" s="80"/>
      <c r="AX2195" s="80"/>
      <c r="AY2195" s="80"/>
      <c r="AZ2195" s="80"/>
      <c r="BA2195" s="80"/>
      <c r="BB2195" s="80"/>
      <c r="BC2195" s="80"/>
      <c r="BD2195" s="80"/>
      <c r="BE2195" s="80"/>
      <c r="BF2195" s="80"/>
      <c r="BG2195" s="80"/>
      <c r="BH2195" s="80"/>
      <c r="BI2195" s="80"/>
      <c r="BJ2195" s="80"/>
      <c r="BK2195" s="80"/>
      <c r="BL2195" s="80"/>
      <c r="BM2195" s="80"/>
      <c r="BN2195" s="80"/>
      <c r="BO2195" s="80"/>
      <c r="BP2195" s="80"/>
      <c r="BQ2195" s="80"/>
      <c r="BR2195" s="80"/>
      <c r="BS2195" s="80"/>
      <c r="BT2195" s="80"/>
      <c r="BU2195" s="80"/>
      <c r="BV2195" s="80"/>
      <c r="BW2195" s="80"/>
      <c r="BX2195" s="80"/>
      <c r="BY2195" s="80"/>
      <c r="BZ2195" s="80"/>
      <c r="CA2195" s="80"/>
      <c r="CB2195" s="80"/>
      <c r="CC2195" s="80"/>
      <c r="CD2195" s="80"/>
      <c r="CE2195" s="80"/>
      <c r="CF2195" s="80"/>
      <c r="CG2195" s="80"/>
      <c r="CH2195" s="80"/>
      <c r="CI2195" s="80"/>
      <c r="CJ2195" s="80"/>
      <c r="CK2195" s="80"/>
      <c r="CL2195" s="80"/>
      <c r="CN2195" s="78"/>
      <c r="CO2195" s="77"/>
      <c r="CP2195" s="77"/>
      <c r="CQ2195" s="77"/>
      <c r="CR2195" s="77"/>
      <c r="CS2195" s="77"/>
      <c r="CT2195" s="77"/>
      <c r="CU2195" s="77"/>
      <c r="CV2195" s="77"/>
      <c r="CW2195" s="77"/>
      <c r="CX2195" s="77"/>
      <c r="CY2195" s="77"/>
      <c r="CZ2195" s="77"/>
      <c r="DA2195" s="77"/>
      <c r="DB2195" s="77"/>
      <c r="DC2195" s="77"/>
      <c r="DD2195" s="77"/>
      <c r="DE2195" s="77"/>
      <c r="DF2195" s="77"/>
      <c r="DG2195" s="77"/>
      <c r="DH2195" s="77"/>
      <c r="DI2195" s="77"/>
      <c r="DJ2195" s="77"/>
      <c r="DK2195" s="77"/>
      <c r="DL2195" s="77"/>
    </row>
    <row r="2196" spans="1:116" x14ac:dyDescent="0.4">
      <c r="B2196" t="s">
        <v>332</v>
      </c>
      <c r="D2196" t="s">
        <v>541</v>
      </c>
      <c r="E2196" s="8" t="str">
        <f t="shared" ref="E2196:E2201" si="3646">ROW()&amp;" "&amp;D2196</f>
        <v>2196 SEASON MONTHL-TV-V</v>
      </c>
      <c r="G2196" s="136" t="str">
        <f t="shared" si="3645"/>
        <v>Primary revenue driver</v>
      </c>
      <c r="H2196" s="27"/>
      <c r="I2196" s="78"/>
      <c r="J2196" s="78"/>
      <c r="K2196" s="33"/>
      <c r="L2196" s="33"/>
      <c r="M2196" s="33"/>
      <c r="N2196" s="33"/>
      <c r="O2196" s="33"/>
      <c r="P2196" s="33"/>
      <c r="R2196" s="33"/>
      <c r="S2196" s="80" t="str">
        <f>S2170</f>
        <v>S$16</v>
      </c>
      <c r="T2196" s="80" t="str">
        <f t="shared" ref="T2196:CE2196" si="3647">T2170</f>
        <v>T$16</v>
      </c>
      <c r="U2196" s="80" t="str">
        <f t="shared" si="3647"/>
        <v>U$16</v>
      </c>
      <c r="V2196" s="80" t="str">
        <f t="shared" si="3647"/>
        <v>V$16</v>
      </c>
      <c r="W2196" s="80" t="str">
        <f t="shared" si="3647"/>
        <v>W$16</v>
      </c>
      <c r="X2196" s="80" t="str">
        <f t="shared" si="3647"/>
        <v>X$16</v>
      </c>
      <c r="Y2196" s="80" t="str">
        <f t="shared" si="3647"/>
        <v>Y$16</v>
      </c>
      <c r="Z2196" s="80" t="str">
        <f t="shared" si="3647"/>
        <v>Z$16</v>
      </c>
      <c r="AA2196" s="80" t="str">
        <f t="shared" si="3647"/>
        <v>AA$16</v>
      </c>
      <c r="AB2196" s="80" t="str">
        <f t="shared" si="3647"/>
        <v>AB$16</v>
      </c>
      <c r="AC2196" s="80" t="str">
        <f t="shared" si="3647"/>
        <v>AC$16</v>
      </c>
      <c r="AD2196" s="80" t="str">
        <f t="shared" si="3647"/>
        <v>AD$16</v>
      </c>
      <c r="AE2196" s="80" t="str">
        <f t="shared" si="3647"/>
        <v>AE$16</v>
      </c>
      <c r="AF2196" s="80" t="str">
        <f t="shared" si="3647"/>
        <v>AF$16</v>
      </c>
      <c r="AG2196" s="80" t="str">
        <f t="shared" si="3647"/>
        <v>AG$16</v>
      </c>
      <c r="AH2196" s="80" t="str">
        <f t="shared" si="3647"/>
        <v>AH$16</v>
      </c>
      <c r="AI2196" s="80" t="str">
        <f t="shared" si="3647"/>
        <v>AI$16</v>
      </c>
      <c r="AJ2196" s="80" t="str">
        <f t="shared" si="3647"/>
        <v>AJ$16</v>
      </c>
      <c r="AK2196" s="80" t="str">
        <f t="shared" si="3647"/>
        <v>AK$16</v>
      </c>
      <c r="AL2196" s="80" t="str">
        <f t="shared" si="3647"/>
        <v>AL$16</v>
      </c>
      <c r="AM2196" s="80" t="str">
        <f t="shared" si="3647"/>
        <v>AM$16</v>
      </c>
      <c r="AN2196" s="80" t="str">
        <f t="shared" si="3647"/>
        <v>AN$16</v>
      </c>
      <c r="AO2196" s="80" t="str">
        <f t="shared" si="3647"/>
        <v>AO$16</v>
      </c>
      <c r="AP2196" s="80" t="str">
        <f t="shared" si="3647"/>
        <v>AP$16</v>
      </c>
      <c r="AQ2196" s="80" t="str">
        <f t="shared" si="3647"/>
        <v>AQ$16</v>
      </c>
      <c r="AR2196" s="80" t="str">
        <f t="shared" si="3647"/>
        <v>AR$16</v>
      </c>
      <c r="AS2196" s="80" t="str">
        <f t="shared" si="3647"/>
        <v>AS$16</v>
      </c>
      <c r="AT2196" s="80" t="str">
        <f t="shared" si="3647"/>
        <v>AT$16</v>
      </c>
      <c r="AU2196" s="80" t="str">
        <f t="shared" si="3647"/>
        <v>AU$16</v>
      </c>
      <c r="AV2196" s="80" t="str">
        <f t="shared" si="3647"/>
        <v>AV$16</v>
      </c>
      <c r="AW2196" s="80" t="str">
        <f t="shared" si="3647"/>
        <v>AW$16</v>
      </c>
      <c r="AX2196" s="80" t="str">
        <f t="shared" si="3647"/>
        <v>AX$16</v>
      </c>
      <c r="AY2196" s="80" t="str">
        <f t="shared" si="3647"/>
        <v>AY$16</v>
      </c>
      <c r="AZ2196" s="80" t="str">
        <f t="shared" si="3647"/>
        <v>AZ$16</v>
      </c>
      <c r="BA2196" s="80" t="str">
        <f t="shared" si="3647"/>
        <v>BA$16</v>
      </c>
      <c r="BB2196" s="80" t="str">
        <f t="shared" si="3647"/>
        <v>BB$16</v>
      </c>
      <c r="BC2196" s="80" t="str">
        <f t="shared" si="3647"/>
        <v>BC$16</v>
      </c>
      <c r="BD2196" s="80" t="str">
        <f t="shared" si="3647"/>
        <v>BD$16</v>
      </c>
      <c r="BE2196" s="80" t="str">
        <f t="shared" si="3647"/>
        <v>BE$16</v>
      </c>
      <c r="BF2196" s="80" t="str">
        <f t="shared" si="3647"/>
        <v>BF$16</v>
      </c>
      <c r="BG2196" s="80" t="str">
        <f t="shared" si="3647"/>
        <v>BG$16</v>
      </c>
      <c r="BH2196" s="80" t="str">
        <f t="shared" si="3647"/>
        <v>BH$16</v>
      </c>
      <c r="BI2196" s="80" t="str">
        <f t="shared" si="3647"/>
        <v>BI$16</v>
      </c>
      <c r="BJ2196" s="80" t="str">
        <f t="shared" si="3647"/>
        <v>BJ$16</v>
      </c>
      <c r="BK2196" s="80" t="str">
        <f t="shared" si="3647"/>
        <v>BK$16</v>
      </c>
      <c r="BL2196" s="80" t="str">
        <f t="shared" si="3647"/>
        <v>BL$16</v>
      </c>
      <c r="BM2196" s="80" t="str">
        <f t="shared" si="3647"/>
        <v>BM$16</v>
      </c>
      <c r="BN2196" s="80" t="str">
        <f t="shared" si="3647"/>
        <v>BN$16</v>
      </c>
      <c r="BO2196" s="80" t="str">
        <f t="shared" si="3647"/>
        <v>BO$16</v>
      </c>
      <c r="BP2196" s="80" t="str">
        <f t="shared" si="3647"/>
        <v>BP$16</v>
      </c>
      <c r="BQ2196" s="80" t="str">
        <f t="shared" si="3647"/>
        <v>BQ$16</v>
      </c>
      <c r="BR2196" s="80" t="str">
        <f t="shared" si="3647"/>
        <v>BR$16</v>
      </c>
      <c r="BS2196" s="80" t="str">
        <f t="shared" si="3647"/>
        <v>BS$16</v>
      </c>
      <c r="BT2196" s="80" t="str">
        <f t="shared" si="3647"/>
        <v>BT$16</v>
      </c>
      <c r="BU2196" s="80" t="str">
        <f t="shared" si="3647"/>
        <v>BU$16</v>
      </c>
      <c r="BV2196" s="80" t="str">
        <f t="shared" si="3647"/>
        <v>BV$16</v>
      </c>
      <c r="BW2196" s="80" t="str">
        <f t="shared" si="3647"/>
        <v>BW$16</v>
      </c>
      <c r="BX2196" s="80" t="str">
        <f t="shared" si="3647"/>
        <v>BX$16</v>
      </c>
      <c r="BY2196" s="80" t="str">
        <f t="shared" si="3647"/>
        <v>BY$16</v>
      </c>
      <c r="BZ2196" s="80" t="str">
        <f t="shared" si="3647"/>
        <v>BZ$16</v>
      </c>
      <c r="CA2196" s="80" t="str">
        <f t="shared" si="3647"/>
        <v>CA$16</v>
      </c>
      <c r="CB2196" s="80" t="str">
        <f t="shared" si="3647"/>
        <v>CB$16</v>
      </c>
      <c r="CC2196" s="80" t="str">
        <f t="shared" si="3647"/>
        <v>CC$16</v>
      </c>
      <c r="CD2196" s="80" t="str">
        <f t="shared" si="3647"/>
        <v>CD$16</v>
      </c>
      <c r="CE2196" s="80" t="str">
        <f t="shared" si="3647"/>
        <v>CE$16</v>
      </c>
      <c r="CF2196" s="80" t="str">
        <f t="shared" ref="CF2196:CL2196" si="3648">CF2170</f>
        <v>CF$16</v>
      </c>
      <c r="CG2196" s="80" t="str">
        <f t="shared" si="3648"/>
        <v>CG$16</v>
      </c>
      <c r="CH2196" s="80" t="str">
        <f t="shared" si="3648"/>
        <v>CH$16</v>
      </c>
      <c r="CI2196" s="80" t="str">
        <f t="shared" si="3648"/>
        <v>CI$16</v>
      </c>
      <c r="CJ2196" s="80" t="str">
        <f t="shared" si="3648"/>
        <v>CJ$16</v>
      </c>
      <c r="CK2196" s="80" t="str">
        <f t="shared" si="3648"/>
        <v>CK$16</v>
      </c>
      <c r="CL2196" s="80" t="str">
        <f t="shared" si="3648"/>
        <v>CL$16</v>
      </c>
      <c r="CN2196" s="78"/>
      <c r="CO2196" s="80" t="str">
        <f t="shared" ref="CO2196:DL2196" si="3649">CO2170</f>
        <v>CO$16</v>
      </c>
      <c r="CP2196" s="80" t="str">
        <f t="shared" si="3649"/>
        <v>CP$16</v>
      </c>
      <c r="CQ2196" s="80" t="str">
        <f t="shared" si="3649"/>
        <v>CQ$16</v>
      </c>
      <c r="CR2196" s="80" t="str">
        <f t="shared" si="3649"/>
        <v>CR$16</v>
      </c>
      <c r="CS2196" s="80" t="str">
        <f t="shared" si="3649"/>
        <v>CS$16</v>
      </c>
      <c r="CT2196" s="80" t="str">
        <f t="shared" si="3649"/>
        <v>CT$16</v>
      </c>
      <c r="CU2196" s="80" t="str">
        <f t="shared" si="3649"/>
        <v>CU$16</v>
      </c>
      <c r="CV2196" s="80" t="str">
        <f t="shared" si="3649"/>
        <v>CV$16</v>
      </c>
      <c r="CW2196" s="80" t="str">
        <f t="shared" si="3649"/>
        <v>CW$16</v>
      </c>
      <c r="CX2196" s="80" t="str">
        <f t="shared" si="3649"/>
        <v>CX$16</v>
      </c>
      <c r="CY2196" s="80" t="str">
        <f t="shared" si="3649"/>
        <v>CY$16</v>
      </c>
      <c r="CZ2196" s="80" t="str">
        <f t="shared" si="3649"/>
        <v>CZ$16</v>
      </c>
      <c r="DA2196" s="80" t="str">
        <f t="shared" si="3649"/>
        <v>DA$16</v>
      </c>
      <c r="DB2196" s="80" t="str">
        <f t="shared" si="3649"/>
        <v>DB$16</v>
      </c>
      <c r="DC2196" s="80" t="str">
        <f t="shared" si="3649"/>
        <v>DC$16</v>
      </c>
      <c r="DD2196" s="80" t="str">
        <f t="shared" si="3649"/>
        <v>DD$16</v>
      </c>
      <c r="DE2196" s="80" t="str">
        <f t="shared" si="3649"/>
        <v>DE$16</v>
      </c>
      <c r="DF2196" s="80" t="str">
        <f t="shared" si="3649"/>
        <v>DF$16</v>
      </c>
      <c r="DG2196" s="80" t="str">
        <f t="shared" si="3649"/>
        <v>DG$16</v>
      </c>
      <c r="DH2196" s="80" t="str">
        <f t="shared" si="3649"/>
        <v>DH$16</v>
      </c>
      <c r="DI2196" s="80" t="str">
        <f t="shared" si="3649"/>
        <v>DI$16</v>
      </c>
      <c r="DJ2196" s="80" t="str">
        <f t="shared" si="3649"/>
        <v>DJ$16</v>
      </c>
      <c r="DK2196" s="80" t="str">
        <f t="shared" si="3649"/>
        <v>DK$16</v>
      </c>
      <c r="DL2196" s="80" t="str">
        <f t="shared" si="3649"/>
        <v>DL$16</v>
      </c>
    </row>
    <row r="2197" spans="1:116" x14ac:dyDescent="0.4">
      <c r="B2197" t="s">
        <v>332</v>
      </c>
      <c r="D2197" t="s">
        <v>541</v>
      </c>
      <c r="E2197" s="8" t="str">
        <f t="shared" si="3646"/>
        <v>2197 SEASON MONTHL-TV-V</v>
      </c>
      <c r="G2197" s="136" t="str">
        <f t="shared" si="3645"/>
        <v>Primary volume driver</v>
      </c>
      <c r="K2197" s="53"/>
      <c r="L2197" s="53"/>
      <c r="M2197" s="53"/>
      <c r="N2197" s="53"/>
      <c r="O2197" s="53"/>
      <c r="P2197" s="53"/>
      <c r="R2197" s="24"/>
      <c r="S2197" s="4" t="str">
        <f>ADDRESS(ROW(S2178),COLUMN(S2178),2)</f>
        <v>S$2178</v>
      </c>
      <c r="T2197" s="4" t="str">
        <f t="shared" ref="T2197:CE2197" si="3650">ADDRESS(ROW(T2178),COLUMN(T2178),2)</f>
        <v>T$2178</v>
      </c>
      <c r="U2197" s="4" t="str">
        <f t="shared" si="3650"/>
        <v>U$2178</v>
      </c>
      <c r="V2197" s="4" t="str">
        <f t="shared" si="3650"/>
        <v>V$2178</v>
      </c>
      <c r="W2197" s="4" t="str">
        <f t="shared" si="3650"/>
        <v>W$2178</v>
      </c>
      <c r="X2197" s="4" t="str">
        <f t="shared" si="3650"/>
        <v>X$2178</v>
      </c>
      <c r="Y2197" s="4" t="str">
        <f t="shared" si="3650"/>
        <v>Y$2178</v>
      </c>
      <c r="Z2197" s="4" t="str">
        <f t="shared" si="3650"/>
        <v>Z$2178</v>
      </c>
      <c r="AA2197" s="4" t="str">
        <f t="shared" si="3650"/>
        <v>AA$2178</v>
      </c>
      <c r="AB2197" s="4" t="str">
        <f t="shared" si="3650"/>
        <v>AB$2178</v>
      </c>
      <c r="AC2197" s="4" t="str">
        <f t="shared" si="3650"/>
        <v>AC$2178</v>
      </c>
      <c r="AD2197" s="4" t="str">
        <f t="shared" si="3650"/>
        <v>AD$2178</v>
      </c>
      <c r="AE2197" s="4" t="str">
        <f t="shared" si="3650"/>
        <v>AE$2178</v>
      </c>
      <c r="AF2197" s="4" t="str">
        <f t="shared" si="3650"/>
        <v>AF$2178</v>
      </c>
      <c r="AG2197" s="4" t="str">
        <f t="shared" si="3650"/>
        <v>AG$2178</v>
      </c>
      <c r="AH2197" s="4" t="str">
        <f t="shared" si="3650"/>
        <v>AH$2178</v>
      </c>
      <c r="AI2197" s="4" t="str">
        <f t="shared" si="3650"/>
        <v>AI$2178</v>
      </c>
      <c r="AJ2197" s="4" t="str">
        <f t="shared" si="3650"/>
        <v>AJ$2178</v>
      </c>
      <c r="AK2197" s="4" t="str">
        <f t="shared" si="3650"/>
        <v>AK$2178</v>
      </c>
      <c r="AL2197" s="4" t="str">
        <f t="shared" si="3650"/>
        <v>AL$2178</v>
      </c>
      <c r="AM2197" s="4" t="str">
        <f t="shared" si="3650"/>
        <v>AM$2178</v>
      </c>
      <c r="AN2197" s="4" t="str">
        <f t="shared" si="3650"/>
        <v>AN$2178</v>
      </c>
      <c r="AO2197" s="4" t="str">
        <f t="shared" si="3650"/>
        <v>AO$2178</v>
      </c>
      <c r="AP2197" s="4" t="str">
        <f t="shared" si="3650"/>
        <v>AP$2178</v>
      </c>
      <c r="AQ2197" s="4" t="str">
        <f t="shared" si="3650"/>
        <v>AQ$2178</v>
      </c>
      <c r="AR2197" s="4" t="str">
        <f t="shared" si="3650"/>
        <v>AR$2178</v>
      </c>
      <c r="AS2197" s="4" t="str">
        <f t="shared" si="3650"/>
        <v>AS$2178</v>
      </c>
      <c r="AT2197" s="4" t="str">
        <f t="shared" si="3650"/>
        <v>AT$2178</v>
      </c>
      <c r="AU2197" s="4" t="str">
        <f t="shared" si="3650"/>
        <v>AU$2178</v>
      </c>
      <c r="AV2197" s="4" t="str">
        <f t="shared" si="3650"/>
        <v>AV$2178</v>
      </c>
      <c r="AW2197" s="4" t="str">
        <f t="shared" si="3650"/>
        <v>AW$2178</v>
      </c>
      <c r="AX2197" s="4" t="str">
        <f t="shared" si="3650"/>
        <v>AX$2178</v>
      </c>
      <c r="AY2197" s="4" t="str">
        <f t="shared" si="3650"/>
        <v>AY$2178</v>
      </c>
      <c r="AZ2197" s="4" t="str">
        <f t="shared" si="3650"/>
        <v>AZ$2178</v>
      </c>
      <c r="BA2197" s="4" t="str">
        <f t="shared" si="3650"/>
        <v>BA$2178</v>
      </c>
      <c r="BB2197" s="4" t="str">
        <f t="shared" si="3650"/>
        <v>BB$2178</v>
      </c>
      <c r="BC2197" s="4" t="str">
        <f t="shared" si="3650"/>
        <v>BC$2178</v>
      </c>
      <c r="BD2197" s="4" t="str">
        <f t="shared" si="3650"/>
        <v>BD$2178</v>
      </c>
      <c r="BE2197" s="4" t="str">
        <f t="shared" si="3650"/>
        <v>BE$2178</v>
      </c>
      <c r="BF2197" s="4" t="str">
        <f t="shared" si="3650"/>
        <v>BF$2178</v>
      </c>
      <c r="BG2197" s="4" t="str">
        <f t="shared" si="3650"/>
        <v>BG$2178</v>
      </c>
      <c r="BH2197" s="4" t="str">
        <f t="shared" si="3650"/>
        <v>BH$2178</v>
      </c>
      <c r="BI2197" s="4" t="str">
        <f t="shared" si="3650"/>
        <v>BI$2178</v>
      </c>
      <c r="BJ2197" s="4" t="str">
        <f t="shared" si="3650"/>
        <v>BJ$2178</v>
      </c>
      <c r="BK2197" s="4" t="str">
        <f t="shared" si="3650"/>
        <v>BK$2178</v>
      </c>
      <c r="BL2197" s="4" t="str">
        <f t="shared" si="3650"/>
        <v>BL$2178</v>
      </c>
      <c r="BM2197" s="4" t="str">
        <f t="shared" si="3650"/>
        <v>BM$2178</v>
      </c>
      <c r="BN2197" s="4" t="str">
        <f t="shared" si="3650"/>
        <v>BN$2178</v>
      </c>
      <c r="BO2197" s="4" t="str">
        <f t="shared" si="3650"/>
        <v>BO$2178</v>
      </c>
      <c r="BP2197" s="4" t="str">
        <f t="shared" si="3650"/>
        <v>BP$2178</v>
      </c>
      <c r="BQ2197" s="4" t="str">
        <f t="shared" si="3650"/>
        <v>BQ$2178</v>
      </c>
      <c r="BR2197" s="4" t="str">
        <f t="shared" si="3650"/>
        <v>BR$2178</v>
      </c>
      <c r="BS2197" s="4" t="str">
        <f t="shared" si="3650"/>
        <v>BS$2178</v>
      </c>
      <c r="BT2197" s="4" t="str">
        <f t="shared" si="3650"/>
        <v>BT$2178</v>
      </c>
      <c r="BU2197" s="4" t="str">
        <f t="shared" si="3650"/>
        <v>BU$2178</v>
      </c>
      <c r="BV2197" s="4" t="str">
        <f t="shared" si="3650"/>
        <v>BV$2178</v>
      </c>
      <c r="BW2197" s="4" t="str">
        <f t="shared" si="3650"/>
        <v>BW$2178</v>
      </c>
      <c r="BX2197" s="4" t="str">
        <f t="shared" si="3650"/>
        <v>BX$2178</v>
      </c>
      <c r="BY2197" s="4" t="str">
        <f t="shared" si="3650"/>
        <v>BY$2178</v>
      </c>
      <c r="BZ2197" s="4" t="str">
        <f t="shared" si="3650"/>
        <v>BZ$2178</v>
      </c>
      <c r="CA2197" s="4" t="str">
        <f t="shared" si="3650"/>
        <v>CA$2178</v>
      </c>
      <c r="CB2197" s="4" t="str">
        <f t="shared" si="3650"/>
        <v>CB$2178</v>
      </c>
      <c r="CC2197" s="4" t="str">
        <f t="shared" si="3650"/>
        <v>CC$2178</v>
      </c>
      <c r="CD2197" s="4" t="str">
        <f t="shared" si="3650"/>
        <v>CD$2178</v>
      </c>
      <c r="CE2197" s="4" t="str">
        <f t="shared" si="3650"/>
        <v>CE$2178</v>
      </c>
      <c r="CF2197" s="4" t="str">
        <f t="shared" ref="CF2197:CL2197" si="3651">ADDRESS(ROW(CF2178),COLUMN(CF2178),2)</f>
        <v>CF$2178</v>
      </c>
      <c r="CG2197" s="4" t="str">
        <f t="shared" si="3651"/>
        <v>CG$2178</v>
      </c>
      <c r="CH2197" s="4" t="str">
        <f t="shared" si="3651"/>
        <v>CH$2178</v>
      </c>
      <c r="CI2197" s="4" t="str">
        <f t="shared" si="3651"/>
        <v>CI$2178</v>
      </c>
      <c r="CJ2197" s="4" t="str">
        <f t="shared" si="3651"/>
        <v>CJ$2178</v>
      </c>
      <c r="CK2197" s="4" t="str">
        <f t="shared" si="3651"/>
        <v>CK$2178</v>
      </c>
      <c r="CL2197" s="4" t="str">
        <f t="shared" si="3651"/>
        <v>CL$2178</v>
      </c>
      <c r="CO2197" s="212" t="e">
        <f>ADDRESS(ROW(#REF!),COLUMN(#REF!),2)</f>
        <v>#REF!</v>
      </c>
      <c r="CP2197" s="212" t="e">
        <f>ADDRESS(ROW(#REF!),COLUMN(#REF!),2)</f>
        <v>#REF!</v>
      </c>
      <c r="CQ2197" s="212" t="e">
        <f>ADDRESS(ROW(#REF!),COLUMN(#REF!),2)</f>
        <v>#REF!</v>
      </c>
      <c r="CR2197" s="212" t="e">
        <f>ADDRESS(ROW(#REF!),COLUMN(#REF!),2)</f>
        <v>#REF!</v>
      </c>
      <c r="CS2197" s="212" t="e">
        <f>ADDRESS(ROW(#REF!),COLUMN(#REF!),2)</f>
        <v>#REF!</v>
      </c>
      <c r="CT2197" s="212" t="e">
        <f>ADDRESS(ROW(#REF!),COLUMN(#REF!),2)</f>
        <v>#REF!</v>
      </c>
      <c r="CU2197" s="212" t="e">
        <f>ADDRESS(ROW(#REF!),COLUMN(#REF!),2)</f>
        <v>#REF!</v>
      </c>
      <c r="CV2197" s="212" t="e">
        <f>ADDRESS(ROW(#REF!),COLUMN(#REF!),2)</f>
        <v>#REF!</v>
      </c>
      <c r="CW2197" s="212" t="e">
        <f>ADDRESS(ROW(#REF!),COLUMN(#REF!),2)</f>
        <v>#REF!</v>
      </c>
      <c r="CX2197" s="212" t="e">
        <f>ADDRESS(ROW(#REF!),COLUMN(#REF!),2)</f>
        <v>#REF!</v>
      </c>
      <c r="CY2197" s="212" t="e">
        <f>ADDRESS(ROW(#REF!),COLUMN(#REF!),2)</f>
        <v>#REF!</v>
      </c>
      <c r="CZ2197" s="212" t="e">
        <f>ADDRESS(ROW(#REF!),COLUMN(#REF!),2)</f>
        <v>#REF!</v>
      </c>
      <c r="DA2197" s="212" t="e">
        <f>ADDRESS(ROW(#REF!),COLUMN(#REF!),2)</f>
        <v>#REF!</v>
      </c>
      <c r="DB2197" s="212" t="e">
        <f>ADDRESS(ROW(#REF!),COLUMN(#REF!),2)</f>
        <v>#REF!</v>
      </c>
      <c r="DC2197" s="212" t="e">
        <f>ADDRESS(ROW(#REF!),COLUMN(#REF!),2)</f>
        <v>#REF!</v>
      </c>
      <c r="DD2197" s="212" t="e">
        <f>ADDRESS(ROW(#REF!),COLUMN(#REF!),2)</f>
        <v>#REF!</v>
      </c>
      <c r="DE2197" s="212" t="e">
        <f>ADDRESS(ROW(#REF!),COLUMN(#REF!),2)</f>
        <v>#REF!</v>
      </c>
      <c r="DF2197" s="212" t="e">
        <f>ADDRESS(ROW(#REF!),COLUMN(#REF!),2)</f>
        <v>#REF!</v>
      </c>
      <c r="DG2197" s="212" t="e">
        <f>ADDRESS(ROW(#REF!),COLUMN(#REF!),2)</f>
        <v>#REF!</v>
      </c>
      <c r="DH2197" s="212" t="e">
        <f>ADDRESS(ROW(#REF!),COLUMN(#REF!),2)</f>
        <v>#REF!</v>
      </c>
      <c r="DI2197" s="212" t="e">
        <f>ADDRESS(ROW(#REF!),COLUMN(#REF!),2)</f>
        <v>#REF!</v>
      </c>
      <c r="DJ2197" s="212" t="e">
        <f>ADDRESS(ROW(#REF!),COLUMN(#REF!),2)</f>
        <v>#REF!</v>
      </c>
      <c r="DK2197" s="212" t="e">
        <f>ADDRESS(ROW(#REF!),COLUMN(#REF!),2)</f>
        <v>#REF!</v>
      </c>
      <c r="DL2197" s="212" t="e">
        <f>ADDRESS(ROW(#REF!),COLUMN(#REF!),2)</f>
        <v>#REF!</v>
      </c>
    </row>
    <row r="2198" spans="1:116" x14ac:dyDescent="0.4">
      <c r="B2198" t="s">
        <v>332</v>
      </c>
      <c r="D2198" t="s">
        <v>541</v>
      </c>
      <c r="E2198" s="8" t="str">
        <f t="shared" si="3646"/>
        <v>2198 SEASON MONTHL-TV-V</v>
      </c>
      <c r="G2198" s="136" t="str">
        <f t="shared" si="3645"/>
        <v>(Secondary label)</v>
      </c>
      <c r="H2198" s="12"/>
      <c r="I2198" s="60"/>
      <c r="J2198" s="60"/>
      <c r="K2198" s="15"/>
      <c r="L2198" s="15"/>
      <c r="M2198" s="15"/>
      <c r="N2198" s="15"/>
      <c r="O2198" s="15"/>
      <c r="P2198" s="15"/>
      <c r="R2198" s="15"/>
      <c r="S2198" s="80"/>
      <c r="T2198" s="80"/>
      <c r="U2198" s="80"/>
      <c r="V2198" s="80"/>
      <c r="W2198" s="80"/>
      <c r="X2198" s="80"/>
      <c r="Y2198" s="80"/>
      <c r="Z2198" s="80"/>
      <c r="AA2198" s="80"/>
      <c r="AB2198" s="80"/>
      <c r="AC2198" s="80"/>
      <c r="AD2198" s="80"/>
      <c r="AE2198" s="80"/>
      <c r="AF2198" s="80"/>
      <c r="AG2198" s="80"/>
      <c r="AH2198" s="80"/>
      <c r="AI2198" s="80"/>
      <c r="AJ2198" s="80"/>
      <c r="AK2198" s="80"/>
      <c r="AL2198" s="80"/>
      <c r="AM2198" s="80"/>
      <c r="AN2198" s="80"/>
      <c r="AO2198" s="80"/>
      <c r="AP2198" s="80"/>
      <c r="AQ2198" s="80"/>
      <c r="AR2198" s="80"/>
      <c r="AS2198" s="80"/>
      <c r="AT2198" s="80"/>
      <c r="AU2198" s="80"/>
      <c r="AV2198" s="80"/>
      <c r="AW2198" s="80"/>
      <c r="AX2198" s="80"/>
      <c r="AY2198" s="80"/>
      <c r="AZ2198" s="80"/>
      <c r="BA2198" s="80"/>
      <c r="BB2198" s="80"/>
      <c r="BC2198" s="80"/>
      <c r="BD2198" s="80"/>
      <c r="BE2198" s="80"/>
      <c r="BF2198" s="80"/>
      <c r="BG2198" s="80"/>
      <c r="BH2198" s="80"/>
      <c r="BI2198" s="80"/>
      <c r="BJ2198" s="80"/>
      <c r="BK2198" s="80"/>
      <c r="BL2198" s="80"/>
      <c r="BM2198" s="80"/>
      <c r="BN2198" s="80"/>
      <c r="BO2198" s="80"/>
      <c r="BP2198" s="80"/>
      <c r="BQ2198" s="80"/>
      <c r="BR2198" s="80"/>
      <c r="BS2198" s="80"/>
      <c r="BT2198" s="80"/>
      <c r="BU2198" s="80"/>
      <c r="BV2198" s="80"/>
      <c r="BW2198" s="80"/>
      <c r="BX2198" s="80"/>
      <c r="BY2198" s="80"/>
      <c r="BZ2198" s="80"/>
      <c r="CA2198" s="80"/>
      <c r="CB2198" s="80"/>
      <c r="CC2198" s="80"/>
      <c r="CD2198" s="80"/>
      <c r="CE2198" s="80"/>
      <c r="CF2198" s="80"/>
      <c r="CG2198" s="80"/>
      <c r="CH2198" s="80"/>
      <c r="CI2198" s="80"/>
      <c r="CJ2198" s="80"/>
      <c r="CK2198" s="80"/>
      <c r="CL2198" s="80"/>
      <c r="CN2198" s="60"/>
    </row>
    <row r="2199" spans="1:116" x14ac:dyDescent="0.4">
      <c r="B2199" t="s">
        <v>332</v>
      </c>
      <c r="D2199" t="s">
        <v>541</v>
      </c>
      <c r="E2199" s="8" t="str">
        <f t="shared" si="3646"/>
        <v>2199 SEASON MONTHL-TV-V</v>
      </c>
      <c r="G2199" s="136" t="str">
        <f t="shared" si="3645"/>
        <v xml:space="preserve">secondary unit </v>
      </c>
      <c r="H2199" s="12"/>
      <c r="I2199" s="60"/>
      <c r="J2199" s="60"/>
      <c r="K2199" s="15"/>
      <c r="L2199" s="15"/>
      <c r="M2199" s="15"/>
      <c r="N2199" s="15"/>
      <c r="O2199" s="15"/>
      <c r="P2199" s="15"/>
      <c r="R2199" s="15"/>
      <c r="S2199" s="76"/>
      <c r="T2199" s="76"/>
      <c r="U2199" s="76"/>
      <c r="V2199" s="76"/>
      <c r="W2199" s="76"/>
      <c r="X2199" s="76"/>
      <c r="Y2199" s="76"/>
      <c r="Z2199" s="76"/>
      <c r="AA2199" s="76"/>
      <c r="AB2199" s="76"/>
      <c r="AC2199" s="76"/>
      <c r="AD2199" s="76"/>
      <c r="AE2199" s="76"/>
      <c r="AF2199" s="76"/>
      <c r="AG2199" s="76"/>
      <c r="AH2199" s="76"/>
      <c r="AI2199" s="76"/>
      <c r="AJ2199" s="76"/>
      <c r="AK2199" s="76"/>
      <c r="AL2199" s="76"/>
      <c r="AM2199" s="76"/>
      <c r="AN2199" s="76"/>
      <c r="AO2199" s="76"/>
      <c r="AP2199" s="76"/>
      <c r="AQ2199" s="76"/>
      <c r="AR2199" s="76"/>
      <c r="AS2199" s="76"/>
      <c r="AT2199" s="76"/>
      <c r="AU2199" s="76"/>
      <c r="AV2199" s="76"/>
      <c r="AW2199" s="76"/>
      <c r="AX2199" s="76"/>
      <c r="AY2199" s="76"/>
      <c r="AZ2199" s="76"/>
      <c r="BA2199" s="76"/>
      <c r="BB2199" s="76"/>
      <c r="BC2199" s="76"/>
      <c r="BD2199" s="76"/>
      <c r="BE2199" s="76"/>
      <c r="BF2199" s="76"/>
      <c r="BG2199" s="76"/>
      <c r="BH2199" s="76"/>
      <c r="BI2199" s="76"/>
      <c r="BJ2199" s="76"/>
      <c r="BK2199" s="76"/>
      <c r="BL2199" s="76"/>
      <c r="BM2199" s="76"/>
      <c r="BN2199" s="76"/>
      <c r="BO2199" s="76"/>
      <c r="BP2199" s="76"/>
      <c r="BQ2199" s="76"/>
      <c r="BR2199" s="76"/>
      <c r="BS2199" s="76"/>
      <c r="BT2199" s="76"/>
      <c r="BU2199" s="76"/>
      <c r="BV2199" s="76"/>
      <c r="BW2199" s="76"/>
      <c r="BX2199" s="76"/>
      <c r="BY2199" s="76"/>
      <c r="BZ2199" s="76"/>
      <c r="CA2199" s="76"/>
      <c r="CB2199" s="76"/>
      <c r="CC2199" s="76"/>
      <c r="CD2199" s="76"/>
      <c r="CE2199" s="76"/>
      <c r="CF2199" s="76"/>
      <c r="CG2199" s="76"/>
      <c r="CH2199" s="76"/>
      <c r="CI2199" s="76"/>
      <c r="CJ2199" s="76"/>
      <c r="CK2199" s="76"/>
      <c r="CL2199" s="76"/>
      <c r="CN2199" s="60"/>
      <c r="CO2199" s="76"/>
      <c r="CP2199" s="76"/>
      <c r="CQ2199" s="76"/>
      <c r="CR2199" s="76"/>
      <c r="CS2199" s="76"/>
      <c r="CT2199" s="76"/>
      <c r="CU2199" s="76"/>
      <c r="CV2199" s="76"/>
      <c r="CW2199" s="76"/>
      <c r="CX2199" s="76"/>
      <c r="CY2199" s="76"/>
      <c r="CZ2199" s="76"/>
      <c r="DA2199" s="76"/>
      <c r="DB2199" s="76"/>
      <c r="DC2199" s="76"/>
      <c r="DD2199" s="76"/>
      <c r="DE2199" s="76"/>
      <c r="DF2199" s="76"/>
      <c r="DG2199" s="76"/>
      <c r="DH2199" s="76"/>
      <c r="DI2199" s="76"/>
      <c r="DJ2199" s="76"/>
      <c r="DK2199" s="76"/>
      <c r="DL2199" s="76"/>
    </row>
    <row r="2200" spans="1:116" x14ac:dyDescent="0.4">
      <c r="B2200" t="s">
        <v>332</v>
      </c>
      <c r="D2200" t="s">
        <v>541</v>
      </c>
      <c r="E2200" s="8" t="str">
        <f t="shared" si="3646"/>
        <v>2200 SEASON MONTHL-TV-V</v>
      </c>
      <c r="G2200" s="136" t="str">
        <f t="shared" si="3645"/>
        <v>Secondary revenue driver</v>
      </c>
      <c r="H2200" s="12"/>
      <c r="I2200" s="60"/>
      <c r="J2200" s="60"/>
      <c r="K2200" s="15"/>
      <c r="L2200" s="15"/>
      <c r="M2200" s="15"/>
      <c r="N2200" s="15"/>
      <c r="O2200" s="15"/>
      <c r="P2200" s="15"/>
      <c r="R2200" s="15"/>
      <c r="S2200" s="80" t="str">
        <f>S2174</f>
        <v>S$18</v>
      </c>
      <c r="T2200" s="80" t="str">
        <f t="shared" ref="T2200:CE2200" si="3652">T2174</f>
        <v>T$18</v>
      </c>
      <c r="U2200" s="80" t="str">
        <f t="shared" si="3652"/>
        <v>U$18</v>
      </c>
      <c r="V2200" s="80" t="str">
        <f t="shared" si="3652"/>
        <v>V$18</v>
      </c>
      <c r="W2200" s="80" t="str">
        <f t="shared" si="3652"/>
        <v>W$18</v>
      </c>
      <c r="X2200" s="80" t="str">
        <f t="shared" si="3652"/>
        <v>X$18</v>
      </c>
      <c r="Y2200" s="80" t="str">
        <f t="shared" si="3652"/>
        <v>Y$18</v>
      </c>
      <c r="Z2200" s="80" t="str">
        <f t="shared" si="3652"/>
        <v>Z$18</v>
      </c>
      <c r="AA2200" s="80" t="str">
        <f t="shared" si="3652"/>
        <v>AA$18</v>
      </c>
      <c r="AB2200" s="80" t="str">
        <f t="shared" si="3652"/>
        <v>AB$18</v>
      </c>
      <c r="AC2200" s="80" t="str">
        <f t="shared" si="3652"/>
        <v>AC$18</v>
      </c>
      <c r="AD2200" s="80" t="str">
        <f t="shared" si="3652"/>
        <v>AD$18</v>
      </c>
      <c r="AE2200" s="80" t="str">
        <f t="shared" si="3652"/>
        <v>AE$18</v>
      </c>
      <c r="AF2200" s="80" t="str">
        <f t="shared" si="3652"/>
        <v>AF$18</v>
      </c>
      <c r="AG2200" s="80" t="str">
        <f t="shared" si="3652"/>
        <v>AG$18</v>
      </c>
      <c r="AH2200" s="80" t="str">
        <f t="shared" si="3652"/>
        <v>AH$18</v>
      </c>
      <c r="AI2200" s="80" t="str">
        <f t="shared" si="3652"/>
        <v>AI$18</v>
      </c>
      <c r="AJ2200" s="80" t="str">
        <f t="shared" si="3652"/>
        <v>AJ$18</v>
      </c>
      <c r="AK2200" s="80" t="str">
        <f t="shared" si="3652"/>
        <v>AK$18</v>
      </c>
      <c r="AL2200" s="80" t="str">
        <f t="shared" si="3652"/>
        <v>AL$18</v>
      </c>
      <c r="AM2200" s="80" t="str">
        <f t="shared" si="3652"/>
        <v>AM$18</v>
      </c>
      <c r="AN2200" s="80" t="str">
        <f t="shared" si="3652"/>
        <v>AN$18</v>
      </c>
      <c r="AO2200" s="80" t="str">
        <f t="shared" si="3652"/>
        <v>AO$18</v>
      </c>
      <c r="AP2200" s="80" t="str">
        <f t="shared" si="3652"/>
        <v>AP$18</v>
      </c>
      <c r="AQ2200" s="80" t="str">
        <f t="shared" si="3652"/>
        <v>AQ$18</v>
      </c>
      <c r="AR2200" s="80" t="str">
        <f t="shared" si="3652"/>
        <v>AR$18</v>
      </c>
      <c r="AS2200" s="80" t="str">
        <f t="shared" si="3652"/>
        <v>AS$18</v>
      </c>
      <c r="AT2200" s="80" t="str">
        <f t="shared" si="3652"/>
        <v>AT$18</v>
      </c>
      <c r="AU2200" s="80" t="str">
        <f t="shared" si="3652"/>
        <v>AU$18</v>
      </c>
      <c r="AV2200" s="80" t="str">
        <f t="shared" si="3652"/>
        <v>AV$18</v>
      </c>
      <c r="AW2200" s="80" t="str">
        <f t="shared" si="3652"/>
        <v>AW$18</v>
      </c>
      <c r="AX2200" s="80" t="str">
        <f t="shared" si="3652"/>
        <v>AX$18</v>
      </c>
      <c r="AY2200" s="80" t="str">
        <f t="shared" si="3652"/>
        <v>AY$18</v>
      </c>
      <c r="AZ2200" s="80" t="str">
        <f t="shared" si="3652"/>
        <v>AZ$18</v>
      </c>
      <c r="BA2200" s="80" t="str">
        <f t="shared" si="3652"/>
        <v>BA$18</v>
      </c>
      <c r="BB2200" s="80" t="str">
        <f t="shared" si="3652"/>
        <v>BB$18</v>
      </c>
      <c r="BC2200" s="80" t="str">
        <f t="shared" si="3652"/>
        <v>BC$18</v>
      </c>
      <c r="BD2200" s="80" t="str">
        <f t="shared" si="3652"/>
        <v>BD$18</v>
      </c>
      <c r="BE2200" s="80" t="str">
        <f t="shared" si="3652"/>
        <v>BE$18</v>
      </c>
      <c r="BF2200" s="80" t="str">
        <f t="shared" si="3652"/>
        <v>BF$18</v>
      </c>
      <c r="BG2200" s="80" t="str">
        <f t="shared" si="3652"/>
        <v>BG$18</v>
      </c>
      <c r="BH2200" s="80" t="str">
        <f t="shared" si="3652"/>
        <v>BH$18</v>
      </c>
      <c r="BI2200" s="80" t="str">
        <f t="shared" si="3652"/>
        <v>BI$18</v>
      </c>
      <c r="BJ2200" s="80" t="str">
        <f t="shared" si="3652"/>
        <v>BJ$18</v>
      </c>
      <c r="BK2200" s="80" t="str">
        <f t="shared" si="3652"/>
        <v>BK$18</v>
      </c>
      <c r="BL2200" s="80" t="str">
        <f t="shared" si="3652"/>
        <v>BL$18</v>
      </c>
      <c r="BM2200" s="80" t="str">
        <f t="shared" si="3652"/>
        <v>BM$18</v>
      </c>
      <c r="BN2200" s="80" t="str">
        <f t="shared" si="3652"/>
        <v>BN$18</v>
      </c>
      <c r="BO2200" s="80" t="str">
        <f t="shared" si="3652"/>
        <v>BO$18</v>
      </c>
      <c r="BP2200" s="80" t="str">
        <f t="shared" si="3652"/>
        <v>BP$18</v>
      </c>
      <c r="BQ2200" s="80" t="str">
        <f t="shared" si="3652"/>
        <v>BQ$18</v>
      </c>
      <c r="BR2200" s="80" t="str">
        <f t="shared" si="3652"/>
        <v>BR$18</v>
      </c>
      <c r="BS2200" s="80" t="str">
        <f t="shared" si="3652"/>
        <v>BS$18</v>
      </c>
      <c r="BT2200" s="80" t="str">
        <f t="shared" si="3652"/>
        <v>BT$18</v>
      </c>
      <c r="BU2200" s="80" t="str">
        <f t="shared" si="3652"/>
        <v>BU$18</v>
      </c>
      <c r="BV2200" s="80" t="str">
        <f t="shared" si="3652"/>
        <v>BV$18</v>
      </c>
      <c r="BW2200" s="80" t="str">
        <f t="shared" si="3652"/>
        <v>BW$18</v>
      </c>
      <c r="BX2200" s="80" t="str">
        <f t="shared" si="3652"/>
        <v>BX$18</v>
      </c>
      <c r="BY2200" s="80" t="str">
        <f t="shared" si="3652"/>
        <v>BY$18</v>
      </c>
      <c r="BZ2200" s="80" t="str">
        <f t="shared" si="3652"/>
        <v>BZ$18</v>
      </c>
      <c r="CA2200" s="80" t="str">
        <f t="shared" si="3652"/>
        <v>CA$18</v>
      </c>
      <c r="CB2200" s="80" t="str">
        <f t="shared" si="3652"/>
        <v>CB$18</v>
      </c>
      <c r="CC2200" s="80" t="str">
        <f t="shared" si="3652"/>
        <v>CC$18</v>
      </c>
      <c r="CD2200" s="80" t="str">
        <f t="shared" si="3652"/>
        <v>CD$18</v>
      </c>
      <c r="CE2200" s="80" t="str">
        <f t="shared" si="3652"/>
        <v>CE$18</v>
      </c>
      <c r="CF2200" s="80" t="str">
        <f t="shared" ref="CF2200:CL2200" si="3653">CF2174</f>
        <v>CF$18</v>
      </c>
      <c r="CG2200" s="80" t="str">
        <f t="shared" si="3653"/>
        <v>CG$18</v>
      </c>
      <c r="CH2200" s="80" t="str">
        <f t="shared" si="3653"/>
        <v>CH$18</v>
      </c>
      <c r="CI2200" s="80" t="str">
        <f t="shared" si="3653"/>
        <v>CI$18</v>
      </c>
      <c r="CJ2200" s="80" t="str">
        <f t="shared" si="3653"/>
        <v>CJ$18</v>
      </c>
      <c r="CK2200" s="80" t="str">
        <f t="shared" si="3653"/>
        <v>CK$18</v>
      </c>
      <c r="CL2200" s="80" t="str">
        <f t="shared" si="3653"/>
        <v>CL$18</v>
      </c>
      <c r="CN2200" s="60"/>
      <c r="CO2200" s="76"/>
      <c r="CP2200" s="76"/>
      <c r="CQ2200" s="76"/>
      <c r="CR2200" s="76"/>
      <c r="CS2200" s="76"/>
      <c r="CT2200" s="76"/>
      <c r="CU2200" s="76"/>
      <c r="CV2200" s="76"/>
      <c r="CW2200" s="76"/>
      <c r="CX2200" s="76"/>
      <c r="CY2200" s="76"/>
      <c r="CZ2200" s="76"/>
      <c r="DA2200" s="76"/>
      <c r="DB2200" s="76"/>
      <c r="DC2200" s="76"/>
      <c r="DD2200" s="76"/>
      <c r="DE2200" s="76"/>
      <c r="DF2200" s="76"/>
      <c r="DG2200" s="76"/>
      <c r="DH2200" s="76"/>
      <c r="DI2200" s="76"/>
      <c r="DJ2200" s="76"/>
      <c r="DK2200" s="76"/>
      <c r="DL2200" s="76"/>
    </row>
    <row r="2201" spans="1:116" x14ac:dyDescent="0.4">
      <c r="B2201" t="s">
        <v>332</v>
      </c>
      <c r="D2201" t="s">
        <v>541</v>
      </c>
      <c r="E2201" s="8" t="str">
        <f t="shared" si="3646"/>
        <v>2201 SEASON MONTHL-TV-V</v>
      </c>
      <c r="G2201" s="136" t="str">
        <f t="shared" si="3645"/>
        <v>Secondary volume driver</v>
      </c>
      <c r="H2201" s="12"/>
      <c r="I2201" s="60"/>
      <c r="J2201" s="60"/>
      <c r="K2201" s="15"/>
      <c r="L2201" s="15"/>
      <c r="M2201" s="15"/>
      <c r="N2201" s="15"/>
      <c r="O2201" s="15"/>
      <c r="P2201" s="15"/>
      <c r="R2201" s="15"/>
      <c r="S2201" s="80" t="str">
        <f>S2175</f>
        <v>S$19</v>
      </c>
      <c r="T2201" s="80" t="str">
        <f t="shared" ref="T2201:CE2201" si="3654">T2175</f>
        <v>T$19</v>
      </c>
      <c r="U2201" s="80" t="str">
        <f t="shared" si="3654"/>
        <v>U$19</v>
      </c>
      <c r="V2201" s="80" t="str">
        <f t="shared" si="3654"/>
        <v>V$19</v>
      </c>
      <c r="W2201" s="80" t="str">
        <f t="shared" si="3654"/>
        <v>W$19</v>
      </c>
      <c r="X2201" s="80" t="str">
        <f t="shared" si="3654"/>
        <v>X$19</v>
      </c>
      <c r="Y2201" s="80" t="str">
        <f t="shared" si="3654"/>
        <v>Y$19</v>
      </c>
      <c r="Z2201" s="80" t="str">
        <f t="shared" si="3654"/>
        <v>Z$19</v>
      </c>
      <c r="AA2201" s="80" t="str">
        <f t="shared" si="3654"/>
        <v>AA$19</v>
      </c>
      <c r="AB2201" s="80" t="str">
        <f t="shared" si="3654"/>
        <v>AB$19</v>
      </c>
      <c r="AC2201" s="80" t="str">
        <f t="shared" si="3654"/>
        <v>AC$19</v>
      </c>
      <c r="AD2201" s="80" t="str">
        <f t="shared" si="3654"/>
        <v>AD$19</v>
      </c>
      <c r="AE2201" s="80" t="str">
        <f t="shared" si="3654"/>
        <v>AE$19</v>
      </c>
      <c r="AF2201" s="80" t="str">
        <f t="shared" si="3654"/>
        <v>AF$19</v>
      </c>
      <c r="AG2201" s="80" t="str">
        <f t="shared" si="3654"/>
        <v>AG$19</v>
      </c>
      <c r="AH2201" s="80" t="str">
        <f t="shared" si="3654"/>
        <v>AH$19</v>
      </c>
      <c r="AI2201" s="80" t="str">
        <f t="shared" si="3654"/>
        <v>AI$19</v>
      </c>
      <c r="AJ2201" s="80" t="str">
        <f t="shared" si="3654"/>
        <v>AJ$19</v>
      </c>
      <c r="AK2201" s="80" t="str">
        <f t="shared" si="3654"/>
        <v>AK$19</v>
      </c>
      <c r="AL2201" s="80" t="str">
        <f t="shared" si="3654"/>
        <v>AL$19</v>
      </c>
      <c r="AM2201" s="80" t="str">
        <f t="shared" si="3654"/>
        <v>AM$19</v>
      </c>
      <c r="AN2201" s="80" t="str">
        <f t="shared" si="3654"/>
        <v>AN$19</v>
      </c>
      <c r="AO2201" s="80" t="str">
        <f t="shared" si="3654"/>
        <v>AO$19</v>
      </c>
      <c r="AP2201" s="80" t="str">
        <f t="shared" si="3654"/>
        <v>AP$19</v>
      </c>
      <c r="AQ2201" s="80" t="str">
        <f t="shared" si="3654"/>
        <v>AQ$19</v>
      </c>
      <c r="AR2201" s="80" t="str">
        <f t="shared" si="3654"/>
        <v>AR$19</v>
      </c>
      <c r="AS2201" s="80" t="str">
        <f t="shared" si="3654"/>
        <v>AS$19</v>
      </c>
      <c r="AT2201" s="80" t="str">
        <f t="shared" si="3654"/>
        <v>AT$19</v>
      </c>
      <c r="AU2201" s="80" t="str">
        <f t="shared" si="3654"/>
        <v>AU$19</v>
      </c>
      <c r="AV2201" s="80" t="str">
        <f t="shared" si="3654"/>
        <v>AV$19</v>
      </c>
      <c r="AW2201" s="80" t="str">
        <f t="shared" si="3654"/>
        <v>AW$19</v>
      </c>
      <c r="AX2201" s="80" t="str">
        <f t="shared" si="3654"/>
        <v>AX$19</v>
      </c>
      <c r="AY2201" s="80" t="str">
        <f t="shared" si="3654"/>
        <v>AY$19</v>
      </c>
      <c r="AZ2201" s="80" t="str">
        <f t="shared" si="3654"/>
        <v>AZ$19</v>
      </c>
      <c r="BA2201" s="80" t="str">
        <f t="shared" si="3654"/>
        <v>BA$19</v>
      </c>
      <c r="BB2201" s="80" t="str">
        <f t="shared" si="3654"/>
        <v>BB$19</v>
      </c>
      <c r="BC2201" s="80" t="str">
        <f t="shared" si="3654"/>
        <v>BC$19</v>
      </c>
      <c r="BD2201" s="80" t="str">
        <f t="shared" si="3654"/>
        <v>BD$19</v>
      </c>
      <c r="BE2201" s="80" t="str">
        <f t="shared" si="3654"/>
        <v>BE$19</v>
      </c>
      <c r="BF2201" s="80" t="str">
        <f t="shared" si="3654"/>
        <v>BF$19</v>
      </c>
      <c r="BG2201" s="80" t="str">
        <f t="shared" si="3654"/>
        <v>BG$19</v>
      </c>
      <c r="BH2201" s="80" t="str">
        <f t="shared" si="3654"/>
        <v>BH$19</v>
      </c>
      <c r="BI2201" s="80" t="str">
        <f t="shared" si="3654"/>
        <v>BI$19</v>
      </c>
      <c r="BJ2201" s="80" t="str">
        <f t="shared" si="3654"/>
        <v>BJ$19</v>
      </c>
      <c r="BK2201" s="80" t="str">
        <f t="shared" si="3654"/>
        <v>BK$19</v>
      </c>
      <c r="BL2201" s="80" t="str">
        <f t="shared" si="3654"/>
        <v>BL$19</v>
      </c>
      <c r="BM2201" s="80" t="str">
        <f t="shared" si="3654"/>
        <v>BM$19</v>
      </c>
      <c r="BN2201" s="80" t="str">
        <f t="shared" si="3654"/>
        <v>BN$19</v>
      </c>
      <c r="BO2201" s="80" t="str">
        <f t="shared" si="3654"/>
        <v>BO$19</v>
      </c>
      <c r="BP2201" s="80" t="str">
        <f t="shared" si="3654"/>
        <v>BP$19</v>
      </c>
      <c r="BQ2201" s="80" t="str">
        <f t="shared" si="3654"/>
        <v>BQ$19</v>
      </c>
      <c r="BR2201" s="80" t="str">
        <f t="shared" si="3654"/>
        <v>BR$19</v>
      </c>
      <c r="BS2201" s="80" t="str">
        <f t="shared" si="3654"/>
        <v>BS$19</v>
      </c>
      <c r="BT2201" s="80" t="str">
        <f t="shared" si="3654"/>
        <v>BT$19</v>
      </c>
      <c r="BU2201" s="80" t="str">
        <f t="shared" si="3654"/>
        <v>BU$19</v>
      </c>
      <c r="BV2201" s="80" t="str">
        <f t="shared" si="3654"/>
        <v>BV$19</v>
      </c>
      <c r="BW2201" s="80" t="str">
        <f t="shared" si="3654"/>
        <v>BW$19</v>
      </c>
      <c r="BX2201" s="80" t="str">
        <f t="shared" si="3654"/>
        <v>BX$19</v>
      </c>
      <c r="BY2201" s="80" t="str">
        <f t="shared" si="3654"/>
        <v>BY$19</v>
      </c>
      <c r="BZ2201" s="80" t="str">
        <f t="shared" si="3654"/>
        <v>BZ$19</v>
      </c>
      <c r="CA2201" s="80" t="str">
        <f t="shared" si="3654"/>
        <v>CA$19</v>
      </c>
      <c r="CB2201" s="80" t="str">
        <f t="shared" si="3654"/>
        <v>CB$19</v>
      </c>
      <c r="CC2201" s="80" t="str">
        <f t="shared" si="3654"/>
        <v>CC$19</v>
      </c>
      <c r="CD2201" s="80" t="str">
        <f t="shared" si="3654"/>
        <v>CD$19</v>
      </c>
      <c r="CE2201" s="80" t="str">
        <f t="shared" si="3654"/>
        <v>CE$19</v>
      </c>
      <c r="CF2201" s="80" t="str">
        <f t="shared" ref="CF2201:CL2201" si="3655">CF2175</f>
        <v>CF$19</v>
      </c>
      <c r="CG2201" s="80" t="str">
        <f t="shared" si="3655"/>
        <v>CG$19</v>
      </c>
      <c r="CH2201" s="80" t="str">
        <f t="shared" si="3655"/>
        <v>CH$19</v>
      </c>
      <c r="CI2201" s="80" t="str">
        <f t="shared" si="3655"/>
        <v>CI$19</v>
      </c>
      <c r="CJ2201" s="80" t="str">
        <f t="shared" si="3655"/>
        <v>CJ$19</v>
      </c>
      <c r="CK2201" s="80" t="str">
        <f t="shared" si="3655"/>
        <v>CK$19</v>
      </c>
      <c r="CL2201" s="80" t="str">
        <f t="shared" si="3655"/>
        <v>CL$19</v>
      </c>
      <c r="CN2201" s="60"/>
      <c r="CO2201" s="179"/>
      <c r="CP2201" s="179"/>
      <c r="CQ2201" s="179"/>
      <c r="CR2201" s="179"/>
      <c r="CS2201" s="179"/>
      <c r="CT2201" s="179"/>
      <c r="CU2201" s="179"/>
      <c r="CV2201" s="179"/>
      <c r="CW2201" s="179"/>
      <c r="CX2201" s="179"/>
      <c r="CY2201" s="179"/>
      <c r="CZ2201" s="179"/>
      <c r="DA2201" s="179"/>
      <c r="DB2201" s="179"/>
      <c r="DC2201" s="179"/>
      <c r="DD2201" s="179"/>
      <c r="DE2201" s="179"/>
      <c r="DF2201" s="179"/>
      <c r="DG2201" s="179"/>
      <c r="DH2201" s="179"/>
      <c r="DI2201" s="179"/>
      <c r="DJ2201" s="179"/>
      <c r="DK2201" s="179"/>
      <c r="DL2201" s="179"/>
    </row>
    <row r="2202" spans="1:116" x14ac:dyDescent="0.4">
      <c r="A2202" s="174"/>
      <c r="E2202" s="8"/>
      <c r="G2202" s="175" t="s">
        <v>503</v>
      </c>
      <c r="H2202" s="174"/>
      <c r="I2202" s="176"/>
      <c r="J2202" s="176"/>
      <c r="K2202" s="197"/>
      <c r="L2202" s="197"/>
      <c r="M2202" s="197"/>
      <c r="N2202" s="197"/>
      <c r="O2202" s="197"/>
      <c r="P2202" s="197"/>
      <c r="R2202" s="198"/>
      <c r="S2202" s="174"/>
      <c r="T2202" s="174"/>
      <c r="U2202" s="174"/>
      <c r="V2202" s="174"/>
      <c r="W2202" s="174"/>
      <c r="X2202" s="174"/>
      <c r="Y2202" s="174"/>
      <c r="Z2202" s="174"/>
      <c r="AA2202" s="174"/>
      <c r="AB2202" s="174"/>
      <c r="AC2202" s="174"/>
      <c r="AD2202" s="174"/>
      <c r="AE2202" s="174"/>
      <c r="AF2202" s="174"/>
      <c r="AG2202" s="174"/>
      <c r="AH2202" s="174"/>
      <c r="AI2202" s="174"/>
      <c r="AJ2202" s="174"/>
      <c r="AK2202" s="174"/>
      <c r="AL2202" s="174"/>
      <c r="AM2202" s="174"/>
      <c r="AN2202" s="174"/>
      <c r="AO2202" s="174"/>
      <c r="AP2202" s="174"/>
      <c r="AQ2202" s="174"/>
      <c r="AR2202" s="174"/>
      <c r="AS2202" s="174"/>
      <c r="AT2202" s="174"/>
      <c r="AU2202" s="174"/>
      <c r="AV2202" s="174"/>
      <c r="AW2202" s="174"/>
      <c r="AX2202" s="174"/>
      <c r="AY2202" s="174"/>
      <c r="AZ2202" s="174"/>
      <c r="BA2202" s="174"/>
      <c r="BB2202" s="174"/>
      <c r="BC2202" s="174"/>
      <c r="BD2202" s="174"/>
      <c r="BE2202" s="174"/>
      <c r="BF2202" s="174"/>
      <c r="BG2202" s="174"/>
      <c r="BH2202" s="174"/>
      <c r="BI2202" s="174"/>
      <c r="BJ2202" s="174"/>
      <c r="BK2202" s="174"/>
      <c r="BL2202" s="174"/>
      <c r="BM2202" s="174"/>
      <c r="BN2202" s="174"/>
      <c r="BO2202" s="174"/>
      <c r="BP2202" s="174"/>
      <c r="BQ2202" s="174"/>
      <c r="BR2202" s="174"/>
      <c r="BS2202" s="174"/>
      <c r="BT2202" s="174"/>
      <c r="BU2202" s="174"/>
      <c r="BV2202" s="174"/>
      <c r="BW2202" s="174"/>
      <c r="BX2202" s="174"/>
      <c r="BY2202" s="174"/>
      <c r="BZ2202" s="174"/>
      <c r="CA2202" s="174"/>
      <c r="CB2202" s="174"/>
      <c r="CC2202" s="174"/>
      <c r="CD2202" s="174"/>
      <c r="CE2202" s="174"/>
      <c r="CF2202" s="174"/>
      <c r="CG2202" s="174"/>
      <c r="CH2202" s="174"/>
      <c r="CI2202" s="174"/>
      <c r="CJ2202" s="174"/>
      <c r="CK2202" s="174"/>
      <c r="CL2202" s="174"/>
      <c r="CN2202" s="176"/>
      <c r="CO2202" s="174"/>
      <c r="CP2202" s="174"/>
      <c r="CQ2202" s="174"/>
      <c r="CR2202" s="174"/>
      <c r="CS2202" s="174"/>
      <c r="CT2202" s="174"/>
      <c r="CU2202" s="174"/>
      <c r="CV2202" s="174"/>
      <c r="CW2202" s="174"/>
      <c r="CX2202" s="174"/>
      <c r="CY2202" s="174"/>
      <c r="CZ2202" s="174"/>
      <c r="DA2202" s="174"/>
      <c r="DB2202" s="174"/>
      <c r="DC2202" s="174"/>
      <c r="DD2202" s="174"/>
      <c r="DE2202" s="174"/>
      <c r="DF2202" s="174"/>
      <c r="DG2202" s="174"/>
      <c r="DH2202" s="174"/>
      <c r="DI2202" s="174"/>
      <c r="DJ2202" s="174"/>
      <c r="DK2202" s="174"/>
      <c r="DL2202" s="174"/>
    </row>
    <row r="2203" spans="1:116" x14ac:dyDescent="0.4">
      <c r="A2203" s="174"/>
      <c r="E2203" s="8"/>
      <c r="G2203" s="175" t="s">
        <v>504</v>
      </c>
      <c r="H2203" s="174"/>
      <c r="I2203" s="176"/>
      <c r="J2203" s="176"/>
      <c r="K2203" s="197"/>
      <c r="L2203" s="197"/>
      <c r="M2203" s="197"/>
      <c r="N2203" s="197"/>
      <c r="O2203" s="197"/>
      <c r="P2203" s="197"/>
      <c r="R2203" s="198"/>
      <c r="S2203" s="174"/>
      <c r="T2203" s="174"/>
      <c r="U2203" s="174"/>
      <c r="V2203" s="174"/>
      <c r="W2203" s="174"/>
      <c r="X2203" s="174"/>
      <c r="Y2203" s="174"/>
      <c r="Z2203" s="174"/>
      <c r="AA2203" s="174"/>
      <c r="AB2203" s="174"/>
      <c r="AC2203" s="174"/>
      <c r="AD2203" s="174"/>
      <c r="AE2203" s="174"/>
      <c r="AF2203" s="174"/>
      <c r="AG2203" s="174"/>
      <c r="AH2203" s="174"/>
      <c r="AI2203" s="174"/>
      <c r="AJ2203" s="174"/>
      <c r="AK2203" s="174"/>
      <c r="AL2203" s="174"/>
      <c r="AM2203" s="174"/>
      <c r="AN2203" s="174"/>
      <c r="AO2203" s="174"/>
      <c r="AP2203" s="174"/>
      <c r="AQ2203" s="174"/>
      <c r="AR2203" s="174"/>
      <c r="AS2203" s="174"/>
      <c r="AT2203" s="174"/>
      <c r="AU2203" s="174"/>
      <c r="AV2203" s="174"/>
      <c r="AW2203" s="174"/>
      <c r="AX2203" s="174"/>
      <c r="AY2203" s="174"/>
      <c r="AZ2203" s="174"/>
      <c r="BA2203" s="174"/>
      <c r="BB2203" s="174"/>
      <c r="BC2203" s="174"/>
      <c r="BD2203" s="174"/>
      <c r="BE2203" s="174"/>
      <c r="BF2203" s="174"/>
      <c r="BG2203" s="174"/>
      <c r="BH2203" s="174"/>
      <c r="BI2203" s="174"/>
      <c r="BJ2203" s="174"/>
      <c r="BK2203" s="174"/>
      <c r="BL2203" s="174"/>
      <c r="BM2203" s="174"/>
      <c r="BN2203" s="174"/>
      <c r="BO2203" s="174"/>
      <c r="BP2203" s="174"/>
      <c r="BQ2203" s="174"/>
      <c r="BR2203" s="174"/>
      <c r="BS2203" s="174"/>
      <c r="BT2203" s="174"/>
      <c r="BU2203" s="174"/>
      <c r="BV2203" s="174"/>
      <c r="BW2203" s="174"/>
      <c r="BX2203" s="174"/>
      <c r="BY2203" s="174"/>
      <c r="BZ2203" s="174"/>
      <c r="CA2203" s="174"/>
      <c r="CB2203" s="174"/>
      <c r="CC2203" s="174"/>
      <c r="CD2203" s="174"/>
      <c r="CE2203" s="174"/>
      <c r="CF2203" s="174"/>
      <c r="CG2203" s="174"/>
      <c r="CH2203" s="174"/>
      <c r="CI2203" s="174"/>
      <c r="CJ2203" s="174"/>
      <c r="CK2203" s="174"/>
      <c r="CL2203" s="174"/>
      <c r="CN2203" s="176"/>
      <c r="CO2203" s="174"/>
      <c r="CP2203" s="174"/>
      <c r="CQ2203" s="174"/>
      <c r="CR2203" s="174"/>
      <c r="CS2203" s="174"/>
      <c r="CT2203" s="174"/>
      <c r="CU2203" s="174"/>
      <c r="CV2203" s="174"/>
      <c r="CW2203" s="174"/>
      <c r="CX2203" s="174"/>
      <c r="CY2203" s="174"/>
      <c r="CZ2203" s="174"/>
      <c r="DA2203" s="174"/>
      <c r="DB2203" s="174"/>
      <c r="DC2203" s="174"/>
      <c r="DD2203" s="174"/>
      <c r="DE2203" s="174"/>
      <c r="DF2203" s="174"/>
      <c r="DG2203" s="174"/>
      <c r="DH2203" s="174"/>
      <c r="DI2203" s="174"/>
      <c r="DJ2203" s="174"/>
      <c r="DK2203" s="174"/>
      <c r="DL2203" s="174"/>
    </row>
    <row r="2204" spans="1:116" x14ac:dyDescent="0.4">
      <c r="A2204" s="174"/>
      <c r="E2204" s="8"/>
      <c r="G2204" s="175" t="s">
        <v>461</v>
      </c>
      <c r="H2204" s="174"/>
      <c r="I2204" s="176"/>
      <c r="J2204" s="176"/>
      <c r="K2204" s="197"/>
      <c r="L2204" s="197"/>
      <c r="M2204" s="197"/>
      <c r="N2204" s="197"/>
      <c r="O2204" s="197"/>
      <c r="P2204" s="197"/>
      <c r="R2204" s="198"/>
      <c r="S2204" s="199" t="str">
        <f t="shared" ref="S2204:CD2204" si="3656">S$20</f>
        <v>S$16</v>
      </c>
      <c r="T2204" s="199" t="str">
        <f t="shared" si="3656"/>
        <v>T$16</v>
      </c>
      <c r="U2204" s="199" t="str">
        <f t="shared" si="3656"/>
        <v>U$16</v>
      </c>
      <c r="V2204" s="199" t="str">
        <f t="shared" si="3656"/>
        <v>V$16</v>
      </c>
      <c r="W2204" s="199" t="str">
        <f t="shared" si="3656"/>
        <v>W$16</v>
      </c>
      <c r="X2204" s="199" t="str">
        <f t="shared" si="3656"/>
        <v>X$16</v>
      </c>
      <c r="Y2204" s="199" t="str">
        <f t="shared" si="3656"/>
        <v>Y$16</v>
      </c>
      <c r="Z2204" s="199" t="str">
        <f t="shared" si="3656"/>
        <v>Z$16</v>
      </c>
      <c r="AA2204" s="199" t="str">
        <f t="shared" si="3656"/>
        <v>AA$16</v>
      </c>
      <c r="AB2204" s="199" t="str">
        <f t="shared" si="3656"/>
        <v>AB$16</v>
      </c>
      <c r="AC2204" s="199" t="str">
        <f t="shared" si="3656"/>
        <v>AC$16</v>
      </c>
      <c r="AD2204" s="199" t="str">
        <f t="shared" si="3656"/>
        <v>AD$16</v>
      </c>
      <c r="AE2204" s="199" t="str">
        <f t="shared" si="3656"/>
        <v>AE$16</v>
      </c>
      <c r="AF2204" s="199" t="str">
        <f t="shared" si="3656"/>
        <v>AF$16</v>
      </c>
      <c r="AG2204" s="199" t="str">
        <f t="shared" si="3656"/>
        <v>AG$16</v>
      </c>
      <c r="AH2204" s="199" t="str">
        <f t="shared" si="3656"/>
        <v>AH$16</v>
      </c>
      <c r="AI2204" s="199" t="str">
        <f t="shared" si="3656"/>
        <v>AI$16</v>
      </c>
      <c r="AJ2204" s="199" t="str">
        <f t="shared" si="3656"/>
        <v>AJ$16</v>
      </c>
      <c r="AK2204" s="199" t="str">
        <f t="shared" si="3656"/>
        <v>AK$16</v>
      </c>
      <c r="AL2204" s="199" t="str">
        <f t="shared" si="3656"/>
        <v>AL$16</v>
      </c>
      <c r="AM2204" s="199" t="str">
        <f t="shared" si="3656"/>
        <v>AM$16</v>
      </c>
      <c r="AN2204" s="199" t="str">
        <f t="shared" si="3656"/>
        <v>AN$16</v>
      </c>
      <c r="AO2204" s="199" t="str">
        <f t="shared" si="3656"/>
        <v>AO$16</v>
      </c>
      <c r="AP2204" s="199" t="str">
        <f t="shared" si="3656"/>
        <v>AP$16</v>
      </c>
      <c r="AQ2204" s="199" t="str">
        <f t="shared" si="3656"/>
        <v>AQ$16</v>
      </c>
      <c r="AR2204" s="199" t="str">
        <f t="shared" si="3656"/>
        <v>AR$16</v>
      </c>
      <c r="AS2204" s="199" t="str">
        <f t="shared" si="3656"/>
        <v>AS$16</v>
      </c>
      <c r="AT2204" s="199" t="str">
        <f t="shared" si="3656"/>
        <v>AT$16</v>
      </c>
      <c r="AU2204" s="199" t="str">
        <f t="shared" si="3656"/>
        <v>AU$16</v>
      </c>
      <c r="AV2204" s="199" t="str">
        <f t="shared" si="3656"/>
        <v>AV$16</v>
      </c>
      <c r="AW2204" s="199" t="str">
        <f t="shared" si="3656"/>
        <v>AW$16</v>
      </c>
      <c r="AX2204" s="199" t="str">
        <f t="shared" si="3656"/>
        <v>AX$16</v>
      </c>
      <c r="AY2204" s="199" t="str">
        <f t="shared" si="3656"/>
        <v>AY$16</v>
      </c>
      <c r="AZ2204" s="199" t="str">
        <f t="shared" si="3656"/>
        <v>AZ$16</v>
      </c>
      <c r="BA2204" s="199" t="str">
        <f t="shared" si="3656"/>
        <v>BA$16</v>
      </c>
      <c r="BB2204" s="199" t="str">
        <f t="shared" si="3656"/>
        <v>BB$16</v>
      </c>
      <c r="BC2204" s="199" t="str">
        <f t="shared" si="3656"/>
        <v>BC$16</v>
      </c>
      <c r="BD2204" s="199" t="str">
        <f t="shared" si="3656"/>
        <v>BD$16</v>
      </c>
      <c r="BE2204" s="199" t="str">
        <f t="shared" si="3656"/>
        <v>BE$16</v>
      </c>
      <c r="BF2204" s="199" t="str">
        <f t="shared" si="3656"/>
        <v>BF$16</v>
      </c>
      <c r="BG2204" s="199" t="str">
        <f t="shared" si="3656"/>
        <v>BG$16</v>
      </c>
      <c r="BH2204" s="199" t="str">
        <f t="shared" si="3656"/>
        <v>BH$16</v>
      </c>
      <c r="BI2204" s="199" t="str">
        <f t="shared" si="3656"/>
        <v>BI$16</v>
      </c>
      <c r="BJ2204" s="199" t="str">
        <f t="shared" si="3656"/>
        <v>BJ$16</v>
      </c>
      <c r="BK2204" s="199" t="str">
        <f t="shared" si="3656"/>
        <v>BK$16</v>
      </c>
      <c r="BL2204" s="199" t="str">
        <f t="shared" si="3656"/>
        <v>BL$16</v>
      </c>
      <c r="BM2204" s="199" t="str">
        <f t="shared" si="3656"/>
        <v>BM$16</v>
      </c>
      <c r="BN2204" s="199" t="str">
        <f t="shared" si="3656"/>
        <v>BN$16</v>
      </c>
      <c r="BO2204" s="199" t="str">
        <f t="shared" si="3656"/>
        <v>BO$16</v>
      </c>
      <c r="BP2204" s="199" t="str">
        <f t="shared" si="3656"/>
        <v>BP$16</v>
      </c>
      <c r="BQ2204" s="199" t="str">
        <f t="shared" si="3656"/>
        <v>BQ$16</v>
      </c>
      <c r="BR2204" s="199" t="str">
        <f t="shared" si="3656"/>
        <v>BR$16</v>
      </c>
      <c r="BS2204" s="199" t="str">
        <f t="shared" si="3656"/>
        <v>BS$16</v>
      </c>
      <c r="BT2204" s="199" t="str">
        <f t="shared" si="3656"/>
        <v>BT$16</v>
      </c>
      <c r="BU2204" s="199" t="str">
        <f t="shared" si="3656"/>
        <v>BU$16</v>
      </c>
      <c r="BV2204" s="199" t="str">
        <f t="shared" si="3656"/>
        <v>BV$16</v>
      </c>
      <c r="BW2204" s="199" t="str">
        <f t="shared" si="3656"/>
        <v>BW$16</v>
      </c>
      <c r="BX2204" s="199" t="str">
        <f t="shared" si="3656"/>
        <v>BX$16</v>
      </c>
      <c r="BY2204" s="199" t="str">
        <f t="shared" si="3656"/>
        <v>BY$16</v>
      </c>
      <c r="BZ2204" s="199" t="str">
        <f t="shared" si="3656"/>
        <v>BZ$16</v>
      </c>
      <c r="CA2204" s="199" t="str">
        <f t="shared" si="3656"/>
        <v>CA$16</v>
      </c>
      <c r="CB2204" s="199" t="str">
        <f t="shared" si="3656"/>
        <v>CB$16</v>
      </c>
      <c r="CC2204" s="199" t="str">
        <f t="shared" si="3656"/>
        <v>CC$16</v>
      </c>
      <c r="CD2204" s="199" t="str">
        <f t="shared" si="3656"/>
        <v>CD$16</v>
      </c>
      <c r="CE2204" s="199" t="str">
        <f t="shared" ref="CE2204:CL2204" si="3657">CE$20</f>
        <v>CE$16</v>
      </c>
      <c r="CF2204" s="199" t="str">
        <f t="shared" si="3657"/>
        <v>CF$16</v>
      </c>
      <c r="CG2204" s="199" t="str">
        <f t="shared" si="3657"/>
        <v>CG$16</v>
      </c>
      <c r="CH2204" s="199" t="str">
        <f t="shared" si="3657"/>
        <v>CH$16</v>
      </c>
      <c r="CI2204" s="199" t="str">
        <f t="shared" si="3657"/>
        <v>CI$16</v>
      </c>
      <c r="CJ2204" s="199" t="str">
        <f t="shared" si="3657"/>
        <v>CJ$16</v>
      </c>
      <c r="CK2204" s="199" t="str">
        <f t="shared" si="3657"/>
        <v>CK$16</v>
      </c>
      <c r="CL2204" s="199" t="str">
        <f t="shared" si="3657"/>
        <v>CL$16</v>
      </c>
      <c r="CN2204" s="176"/>
      <c r="CO2204" s="199" t="str">
        <f t="shared" ref="CO2204:DL2204" si="3658">CO$20</f>
        <v>CO$16</v>
      </c>
      <c r="CP2204" s="199" t="str">
        <f t="shared" si="3658"/>
        <v>CP$16</v>
      </c>
      <c r="CQ2204" s="199" t="str">
        <f t="shared" si="3658"/>
        <v>CQ$16</v>
      </c>
      <c r="CR2204" s="199" t="str">
        <f t="shared" si="3658"/>
        <v>CR$16</v>
      </c>
      <c r="CS2204" s="199" t="str">
        <f t="shared" si="3658"/>
        <v>CS$16</v>
      </c>
      <c r="CT2204" s="199" t="str">
        <f t="shared" si="3658"/>
        <v>CT$16</v>
      </c>
      <c r="CU2204" s="199" t="str">
        <f t="shared" si="3658"/>
        <v>CU$16</v>
      </c>
      <c r="CV2204" s="199" t="str">
        <f t="shared" si="3658"/>
        <v>CV$16</v>
      </c>
      <c r="CW2204" s="199" t="str">
        <f t="shared" si="3658"/>
        <v>CW$16</v>
      </c>
      <c r="CX2204" s="199" t="str">
        <f t="shared" si="3658"/>
        <v>CX$16</v>
      </c>
      <c r="CY2204" s="199" t="str">
        <f t="shared" si="3658"/>
        <v>CY$16</v>
      </c>
      <c r="CZ2204" s="199" t="str">
        <f t="shared" si="3658"/>
        <v>CZ$16</v>
      </c>
      <c r="DA2204" s="199" t="str">
        <f t="shared" si="3658"/>
        <v>DA$16</v>
      </c>
      <c r="DB2204" s="199" t="str">
        <f t="shared" si="3658"/>
        <v>DB$16</v>
      </c>
      <c r="DC2204" s="199" t="str">
        <f t="shared" si="3658"/>
        <v>DC$16</v>
      </c>
      <c r="DD2204" s="199" t="str">
        <f t="shared" si="3658"/>
        <v>DD$16</v>
      </c>
      <c r="DE2204" s="199" t="str">
        <f t="shared" si="3658"/>
        <v>DE$16</v>
      </c>
      <c r="DF2204" s="199" t="str">
        <f t="shared" si="3658"/>
        <v>DF$16</v>
      </c>
      <c r="DG2204" s="199" t="str">
        <f t="shared" si="3658"/>
        <v>DG$16</v>
      </c>
      <c r="DH2204" s="199" t="str">
        <f t="shared" si="3658"/>
        <v>DH$16</v>
      </c>
      <c r="DI2204" s="199" t="str">
        <f t="shared" si="3658"/>
        <v>DI$16</v>
      </c>
      <c r="DJ2204" s="199" t="str">
        <f t="shared" si="3658"/>
        <v>DJ$16</v>
      </c>
      <c r="DK2204" s="199" t="str">
        <f t="shared" si="3658"/>
        <v>DK$16</v>
      </c>
      <c r="DL2204" s="199" t="str">
        <f t="shared" si="3658"/>
        <v>DL$16</v>
      </c>
    </row>
    <row r="2205" spans="1:116" x14ac:dyDescent="0.4">
      <c r="A2205" s="174"/>
      <c r="E2205" s="8"/>
      <c r="G2205" s="175" t="s">
        <v>462</v>
      </c>
      <c r="H2205" s="200"/>
      <c r="I2205" s="201"/>
      <c r="J2205" s="201"/>
      <c r="K2205" s="202"/>
      <c r="L2205" s="202"/>
      <c r="M2205" s="202"/>
      <c r="N2205" s="202"/>
      <c r="O2205" s="202"/>
      <c r="P2205" s="202"/>
      <c r="R2205" s="202"/>
      <c r="S2205" s="199" t="str">
        <f t="shared" ref="S2205:CD2205" si="3659">S$21</f>
        <v>S$17</v>
      </c>
      <c r="T2205" s="199" t="str">
        <f t="shared" si="3659"/>
        <v>T$17</v>
      </c>
      <c r="U2205" s="199" t="str">
        <f t="shared" si="3659"/>
        <v>U$17</v>
      </c>
      <c r="V2205" s="199" t="str">
        <f t="shared" si="3659"/>
        <v>V$17</v>
      </c>
      <c r="W2205" s="199" t="str">
        <f t="shared" si="3659"/>
        <v>W$17</v>
      </c>
      <c r="X2205" s="199" t="str">
        <f t="shared" si="3659"/>
        <v>X$17</v>
      </c>
      <c r="Y2205" s="199" t="str">
        <f t="shared" si="3659"/>
        <v>Y$17</v>
      </c>
      <c r="Z2205" s="199" t="str">
        <f t="shared" si="3659"/>
        <v>Z$17</v>
      </c>
      <c r="AA2205" s="199" t="str">
        <f t="shared" si="3659"/>
        <v>AA$17</v>
      </c>
      <c r="AB2205" s="199" t="str">
        <f t="shared" si="3659"/>
        <v>AB$17</v>
      </c>
      <c r="AC2205" s="199" t="str">
        <f t="shared" si="3659"/>
        <v>AC$17</v>
      </c>
      <c r="AD2205" s="199" t="str">
        <f t="shared" si="3659"/>
        <v>AD$17</v>
      </c>
      <c r="AE2205" s="199" t="str">
        <f t="shared" si="3659"/>
        <v>AE$17</v>
      </c>
      <c r="AF2205" s="199" t="str">
        <f t="shared" si="3659"/>
        <v>AF$17</v>
      </c>
      <c r="AG2205" s="199" t="str">
        <f t="shared" si="3659"/>
        <v>AG$17</v>
      </c>
      <c r="AH2205" s="199" t="str">
        <f t="shared" si="3659"/>
        <v>AH$17</v>
      </c>
      <c r="AI2205" s="199" t="str">
        <f t="shared" si="3659"/>
        <v>AI$17</v>
      </c>
      <c r="AJ2205" s="199" t="str">
        <f t="shared" si="3659"/>
        <v>AJ$17</v>
      </c>
      <c r="AK2205" s="199" t="str">
        <f t="shared" si="3659"/>
        <v>AK$17</v>
      </c>
      <c r="AL2205" s="199" t="str">
        <f t="shared" si="3659"/>
        <v>AL$17</v>
      </c>
      <c r="AM2205" s="199" t="str">
        <f t="shared" si="3659"/>
        <v>AM$17</v>
      </c>
      <c r="AN2205" s="199" t="str">
        <f t="shared" si="3659"/>
        <v>AN$17</v>
      </c>
      <c r="AO2205" s="199" t="str">
        <f t="shared" si="3659"/>
        <v>AO$17</v>
      </c>
      <c r="AP2205" s="199" t="str">
        <f t="shared" si="3659"/>
        <v>AP$17</v>
      </c>
      <c r="AQ2205" s="199" t="str">
        <f t="shared" si="3659"/>
        <v>AQ$17</v>
      </c>
      <c r="AR2205" s="199" t="str">
        <f t="shared" si="3659"/>
        <v>AR$17</v>
      </c>
      <c r="AS2205" s="199" t="str">
        <f t="shared" si="3659"/>
        <v>AS$17</v>
      </c>
      <c r="AT2205" s="199" t="str">
        <f t="shared" si="3659"/>
        <v>AT$17</v>
      </c>
      <c r="AU2205" s="199" t="str">
        <f t="shared" si="3659"/>
        <v>AU$17</v>
      </c>
      <c r="AV2205" s="199" t="str">
        <f t="shared" si="3659"/>
        <v>AV$17</v>
      </c>
      <c r="AW2205" s="199" t="str">
        <f t="shared" si="3659"/>
        <v>AW$17</v>
      </c>
      <c r="AX2205" s="199" t="str">
        <f t="shared" si="3659"/>
        <v>AX$17</v>
      </c>
      <c r="AY2205" s="199" t="str">
        <f t="shared" si="3659"/>
        <v>AY$17</v>
      </c>
      <c r="AZ2205" s="199" t="str">
        <f t="shared" si="3659"/>
        <v>AZ$17</v>
      </c>
      <c r="BA2205" s="199" t="str">
        <f t="shared" si="3659"/>
        <v>BA$17</v>
      </c>
      <c r="BB2205" s="199" t="str">
        <f t="shared" si="3659"/>
        <v>BB$17</v>
      </c>
      <c r="BC2205" s="199" t="str">
        <f t="shared" si="3659"/>
        <v>BC$17</v>
      </c>
      <c r="BD2205" s="199" t="str">
        <f t="shared" si="3659"/>
        <v>BD$17</v>
      </c>
      <c r="BE2205" s="199" t="str">
        <f t="shared" si="3659"/>
        <v>BE$17</v>
      </c>
      <c r="BF2205" s="199" t="str">
        <f t="shared" si="3659"/>
        <v>BF$17</v>
      </c>
      <c r="BG2205" s="199" t="str">
        <f t="shared" si="3659"/>
        <v>BG$17</v>
      </c>
      <c r="BH2205" s="199" t="str">
        <f t="shared" si="3659"/>
        <v>BH$17</v>
      </c>
      <c r="BI2205" s="199" t="str">
        <f t="shared" si="3659"/>
        <v>BI$17</v>
      </c>
      <c r="BJ2205" s="199" t="str">
        <f t="shared" si="3659"/>
        <v>BJ$17</v>
      </c>
      <c r="BK2205" s="199" t="str">
        <f t="shared" si="3659"/>
        <v>BK$17</v>
      </c>
      <c r="BL2205" s="199" t="str">
        <f t="shared" si="3659"/>
        <v>BL$17</v>
      </c>
      <c r="BM2205" s="199" t="str">
        <f t="shared" si="3659"/>
        <v>BM$17</v>
      </c>
      <c r="BN2205" s="199" t="str">
        <f t="shared" si="3659"/>
        <v>BN$17</v>
      </c>
      <c r="BO2205" s="199" t="str">
        <f t="shared" si="3659"/>
        <v>BO$17</v>
      </c>
      <c r="BP2205" s="199" t="str">
        <f t="shared" si="3659"/>
        <v>BP$17</v>
      </c>
      <c r="BQ2205" s="199" t="str">
        <f t="shared" si="3659"/>
        <v>BQ$17</v>
      </c>
      <c r="BR2205" s="199" t="str">
        <f t="shared" si="3659"/>
        <v>BR$17</v>
      </c>
      <c r="BS2205" s="199" t="str">
        <f t="shared" si="3659"/>
        <v>BS$17</v>
      </c>
      <c r="BT2205" s="199" t="str">
        <f t="shared" si="3659"/>
        <v>BT$17</v>
      </c>
      <c r="BU2205" s="199" t="str">
        <f t="shared" si="3659"/>
        <v>BU$17</v>
      </c>
      <c r="BV2205" s="199" t="str">
        <f t="shared" si="3659"/>
        <v>BV$17</v>
      </c>
      <c r="BW2205" s="199" t="str">
        <f t="shared" si="3659"/>
        <v>BW$17</v>
      </c>
      <c r="BX2205" s="199" t="str">
        <f t="shared" si="3659"/>
        <v>BX$17</v>
      </c>
      <c r="BY2205" s="199" t="str">
        <f t="shared" si="3659"/>
        <v>BY$17</v>
      </c>
      <c r="BZ2205" s="199" t="str">
        <f t="shared" si="3659"/>
        <v>BZ$17</v>
      </c>
      <c r="CA2205" s="199" t="str">
        <f t="shared" si="3659"/>
        <v>CA$17</v>
      </c>
      <c r="CB2205" s="199" t="str">
        <f t="shared" si="3659"/>
        <v>CB$17</v>
      </c>
      <c r="CC2205" s="199" t="str">
        <f t="shared" si="3659"/>
        <v>CC$17</v>
      </c>
      <c r="CD2205" s="199" t="str">
        <f t="shared" si="3659"/>
        <v>CD$17</v>
      </c>
      <c r="CE2205" s="199" t="str">
        <f t="shared" ref="CE2205:CL2205" si="3660">CE$21</f>
        <v>CE$17</v>
      </c>
      <c r="CF2205" s="199" t="str">
        <f t="shared" si="3660"/>
        <v>CF$17</v>
      </c>
      <c r="CG2205" s="199" t="str">
        <f t="shared" si="3660"/>
        <v>CG$17</v>
      </c>
      <c r="CH2205" s="199" t="str">
        <f t="shared" si="3660"/>
        <v>CH$17</v>
      </c>
      <c r="CI2205" s="199" t="str">
        <f t="shared" si="3660"/>
        <v>CI$17</v>
      </c>
      <c r="CJ2205" s="199" t="str">
        <f t="shared" si="3660"/>
        <v>CJ$17</v>
      </c>
      <c r="CK2205" s="199" t="str">
        <f t="shared" si="3660"/>
        <v>CK$17</v>
      </c>
      <c r="CL2205" s="199" t="str">
        <f t="shared" si="3660"/>
        <v>CL$17</v>
      </c>
      <c r="CN2205" s="201"/>
      <c r="CO2205" s="199" t="str">
        <f t="shared" ref="CO2205:DL2205" si="3661">CO$21</f>
        <v>CO$17</v>
      </c>
      <c r="CP2205" s="199" t="str">
        <f t="shared" si="3661"/>
        <v>CP$17</v>
      </c>
      <c r="CQ2205" s="199" t="str">
        <f t="shared" si="3661"/>
        <v>CQ$17</v>
      </c>
      <c r="CR2205" s="199" t="str">
        <f t="shared" si="3661"/>
        <v>CR$17</v>
      </c>
      <c r="CS2205" s="199" t="str">
        <f t="shared" si="3661"/>
        <v>CS$17</v>
      </c>
      <c r="CT2205" s="199" t="str">
        <f t="shared" si="3661"/>
        <v>CT$17</v>
      </c>
      <c r="CU2205" s="199" t="str">
        <f t="shared" si="3661"/>
        <v>CU$17</v>
      </c>
      <c r="CV2205" s="199" t="str">
        <f t="shared" si="3661"/>
        <v>CV$17</v>
      </c>
      <c r="CW2205" s="199" t="str">
        <f t="shared" si="3661"/>
        <v>CW$17</v>
      </c>
      <c r="CX2205" s="199" t="str">
        <f t="shared" si="3661"/>
        <v>CX$17</v>
      </c>
      <c r="CY2205" s="199" t="str">
        <f t="shared" si="3661"/>
        <v>CY$17</v>
      </c>
      <c r="CZ2205" s="199" t="str">
        <f t="shared" si="3661"/>
        <v>CZ$17</v>
      </c>
      <c r="DA2205" s="199" t="str">
        <f t="shared" si="3661"/>
        <v>DA$17</v>
      </c>
      <c r="DB2205" s="199" t="str">
        <f t="shared" si="3661"/>
        <v>DB$17</v>
      </c>
      <c r="DC2205" s="199" t="str">
        <f t="shared" si="3661"/>
        <v>DC$17</v>
      </c>
      <c r="DD2205" s="199" t="str">
        <f t="shared" si="3661"/>
        <v>DD$17</v>
      </c>
      <c r="DE2205" s="199" t="str">
        <f t="shared" si="3661"/>
        <v>DE$17</v>
      </c>
      <c r="DF2205" s="199" t="str">
        <f t="shared" si="3661"/>
        <v>DF$17</v>
      </c>
      <c r="DG2205" s="199" t="str">
        <f t="shared" si="3661"/>
        <v>DG$17</v>
      </c>
      <c r="DH2205" s="199" t="str">
        <f t="shared" si="3661"/>
        <v>DH$17</v>
      </c>
      <c r="DI2205" s="199" t="str">
        <f t="shared" si="3661"/>
        <v>DI$17</v>
      </c>
      <c r="DJ2205" s="199" t="str">
        <f t="shared" si="3661"/>
        <v>DJ$17</v>
      </c>
      <c r="DK2205" s="199" t="str">
        <f t="shared" si="3661"/>
        <v>DK$17</v>
      </c>
      <c r="DL2205" s="199" t="str">
        <f t="shared" si="3661"/>
        <v>DL$17</v>
      </c>
    </row>
    <row r="2206" spans="1:116" x14ac:dyDescent="0.4">
      <c r="A2206" s="174"/>
      <c r="E2206" s="8"/>
      <c r="G2206" s="175" t="s">
        <v>491</v>
      </c>
      <c r="H2206" s="200"/>
      <c r="I2206" s="201"/>
      <c r="J2206" s="201"/>
      <c r="K2206" s="202"/>
      <c r="L2206" s="202"/>
      <c r="M2206" s="202"/>
      <c r="N2206" s="202"/>
      <c r="O2206" s="202"/>
      <c r="P2206" s="202"/>
      <c r="R2206" s="202"/>
      <c r="S2206" s="190"/>
      <c r="T2206" s="190"/>
      <c r="U2206" s="190"/>
      <c r="V2206" s="190"/>
      <c r="W2206" s="190"/>
      <c r="X2206" s="190"/>
      <c r="Y2206" s="190"/>
      <c r="Z2206" s="190"/>
      <c r="AA2206" s="190"/>
      <c r="AB2206" s="190"/>
      <c r="AC2206" s="190"/>
      <c r="AD2206" s="190"/>
      <c r="AE2206" s="190"/>
      <c r="AF2206" s="190"/>
      <c r="AG2206" s="190"/>
      <c r="AH2206" s="190"/>
      <c r="AI2206" s="190"/>
      <c r="AJ2206" s="190"/>
      <c r="AK2206" s="190"/>
      <c r="AL2206" s="190"/>
      <c r="AM2206" s="190"/>
      <c r="AN2206" s="190"/>
      <c r="AO2206" s="190"/>
      <c r="AP2206" s="190"/>
      <c r="AQ2206" s="190"/>
      <c r="AR2206" s="190"/>
      <c r="AS2206" s="190"/>
      <c r="AT2206" s="190"/>
      <c r="AU2206" s="190"/>
      <c r="AV2206" s="190"/>
      <c r="AW2206" s="190"/>
      <c r="AX2206" s="190"/>
      <c r="AY2206" s="190"/>
      <c r="AZ2206" s="190"/>
      <c r="BA2206" s="190"/>
      <c r="BB2206" s="190"/>
      <c r="BC2206" s="190"/>
      <c r="BD2206" s="190"/>
      <c r="BE2206" s="190"/>
      <c r="BF2206" s="190"/>
      <c r="BG2206" s="190"/>
      <c r="BH2206" s="190"/>
      <c r="BI2206" s="190"/>
      <c r="BJ2206" s="190"/>
      <c r="BK2206" s="190"/>
      <c r="BL2206" s="190"/>
      <c r="BM2206" s="190"/>
      <c r="BN2206" s="190"/>
      <c r="BO2206" s="190"/>
      <c r="BP2206" s="190"/>
      <c r="BQ2206" s="190"/>
      <c r="BR2206" s="190"/>
      <c r="BS2206" s="190"/>
      <c r="BT2206" s="190"/>
      <c r="BU2206" s="190"/>
      <c r="BV2206" s="190"/>
      <c r="BW2206" s="190"/>
      <c r="BX2206" s="190"/>
      <c r="BY2206" s="190"/>
      <c r="BZ2206" s="190"/>
      <c r="CA2206" s="190"/>
      <c r="CB2206" s="190"/>
      <c r="CC2206" s="190"/>
      <c r="CD2206" s="190"/>
      <c r="CE2206" s="190"/>
      <c r="CF2206" s="190"/>
      <c r="CG2206" s="190"/>
      <c r="CH2206" s="190"/>
      <c r="CI2206" s="190"/>
      <c r="CJ2206" s="190"/>
      <c r="CK2206" s="190"/>
      <c r="CL2206" s="190"/>
      <c r="CN2206" s="201"/>
      <c r="CO2206" s="190"/>
      <c r="CP2206" s="190"/>
      <c r="CQ2206" s="190"/>
      <c r="CR2206" s="190"/>
      <c r="CS2206" s="190"/>
      <c r="CT2206" s="190"/>
      <c r="CU2206" s="190"/>
      <c r="CV2206" s="190"/>
      <c r="CW2206" s="190"/>
      <c r="CX2206" s="190"/>
      <c r="CY2206" s="190"/>
      <c r="CZ2206" s="190"/>
      <c r="DA2206" s="190"/>
      <c r="DB2206" s="190"/>
      <c r="DC2206" s="190"/>
      <c r="DD2206" s="190"/>
      <c r="DE2206" s="190"/>
      <c r="DF2206" s="190"/>
      <c r="DG2206" s="190"/>
      <c r="DH2206" s="190"/>
      <c r="DI2206" s="190"/>
      <c r="DJ2206" s="190"/>
      <c r="DK2206" s="190"/>
      <c r="DL2206" s="190"/>
    </row>
    <row r="2207" spans="1:116" x14ac:dyDescent="0.4">
      <c r="A2207" s="174"/>
      <c r="E2207" s="8"/>
      <c r="G2207" s="175" t="s">
        <v>505</v>
      </c>
      <c r="H2207" s="200"/>
      <c r="I2207" s="201"/>
      <c r="J2207" s="201"/>
      <c r="K2207" s="202"/>
      <c r="L2207" s="202"/>
      <c r="M2207" s="202"/>
      <c r="N2207" s="202"/>
      <c r="O2207" s="202"/>
      <c r="P2207" s="202"/>
      <c r="R2207" s="202"/>
      <c r="S2207" s="190"/>
      <c r="T2207" s="190"/>
      <c r="U2207" s="190"/>
      <c r="V2207" s="190"/>
      <c r="W2207" s="190"/>
      <c r="X2207" s="190"/>
      <c r="Y2207" s="190"/>
      <c r="Z2207" s="190"/>
      <c r="AA2207" s="190"/>
      <c r="AB2207" s="190"/>
      <c r="AC2207" s="190"/>
      <c r="AD2207" s="190"/>
      <c r="AE2207" s="190"/>
      <c r="AF2207" s="190"/>
      <c r="AG2207" s="190"/>
      <c r="AH2207" s="190"/>
      <c r="AI2207" s="190"/>
      <c r="AJ2207" s="190"/>
      <c r="AK2207" s="190"/>
      <c r="AL2207" s="190"/>
      <c r="AM2207" s="190"/>
      <c r="AN2207" s="190"/>
      <c r="AO2207" s="190"/>
      <c r="AP2207" s="190"/>
      <c r="AQ2207" s="190"/>
      <c r="AR2207" s="190"/>
      <c r="AS2207" s="190"/>
      <c r="AT2207" s="190"/>
      <c r="AU2207" s="190"/>
      <c r="AV2207" s="190"/>
      <c r="AW2207" s="190"/>
      <c r="AX2207" s="190"/>
      <c r="AY2207" s="190"/>
      <c r="AZ2207" s="190"/>
      <c r="BA2207" s="190"/>
      <c r="BB2207" s="190"/>
      <c r="BC2207" s="190"/>
      <c r="BD2207" s="190"/>
      <c r="BE2207" s="190"/>
      <c r="BF2207" s="190"/>
      <c r="BG2207" s="190"/>
      <c r="BH2207" s="190"/>
      <c r="BI2207" s="190"/>
      <c r="BJ2207" s="190"/>
      <c r="BK2207" s="190"/>
      <c r="BL2207" s="190"/>
      <c r="BM2207" s="190"/>
      <c r="BN2207" s="190"/>
      <c r="BO2207" s="190"/>
      <c r="BP2207" s="190"/>
      <c r="BQ2207" s="190"/>
      <c r="BR2207" s="190"/>
      <c r="BS2207" s="190"/>
      <c r="BT2207" s="190"/>
      <c r="BU2207" s="190"/>
      <c r="BV2207" s="190"/>
      <c r="BW2207" s="190"/>
      <c r="BX2207" s="190"/>
      <c r="BY2207" s="190"/>
      <c r="BZ2207" s="190"/>
      <c r="CA2207" s="190"/>
      <c r="CB2207" s="190"/>
      <c r="CC2207" s="190"/>
      <c r="CD2207" s="190"/>
      <c r="CE2207" s="190"/>
      <c r="CF2207" s="190"/>
      <c r="CG2207" s="190"/>
      <c r="CH2207" s="190"/>
      <c r="CI2207" s="190"/>
      <c r="CJ2207" s="190"/>
      <c r="CK2207" s="190"/>
      <c r="CL2207" s="190"/>
      <c r="CN2207" s="201"/>
      <c r="CO2207" s="190"/>
      <c r="CP2207" s="190"/>
      <c r="CQ2207" s="190"/>
      <c r="CR2207" s="190"/>
      <c r="CS2207" s="190"/>
      <c r="CT2207" s="190"/>
      <c r="CU2207" s="190"/>
      <c r="CV2207" s="190"/>
      <c r="CW2207" s="190"/>
      <c r="CX2207" s="190"/>
      <c r="CY2207" s="190"/>
      <c r="CZ2207" s="190"/>
      <c r="DA2207" s="190"/>
      <c r="DB2207" s="190"/>
      <c r="DC2207" s="190"/>
      <c r="DD2207" s="190"/>
      <c r="DE2207" s="190"/>
      <c r="DF2207" s="190"/>
      <c r="DG2207" s="190"/>
      <c r="DH2207" s="190"/>
      <c r="DI2207" s="190"/>
      <c r="DJ2207" s="190"/>
      <c r="DK2207" s="190"/>
      <c r="DL2207" s="190"/>
    </row>
    <row r="2208" spans="1:116" x14ac:dyDescent="0.4">
      <c r="A2208" s="174"/>
      <c r="E2208" s="8"/>
      <c r="G2208" s="175" t="s">
        <v>463</v>
      </c>
      <c r="H2208" s="200"/>
      <c r="I2208" s="201"/>
      <c r="J2208" s="201"/>
      <c r="K2208" s="202"/>
      <c r="L2208" s="202"/>
      <c r="M2208" s="202"/>
      <c r="N2208" s="202"/>
      <c r="O2208" s="202"/>
      <c r="P2208" s="202"/>
      <c r="R2208" s="202"/>
      <c r="S2208" s="190" t="str">
        <f t="shared" ref="S2208:CD2208" si="3662">S$22</f>
        <v>S$18</v>
      </c>
      <c r="T2208" s="190" t="str">
        <f t="shared" si="3662"/>
        <v>T$18</v>
      </c>
      <c r="U2208" s="190" t="str">
        <f t="shared" si="3662"/>
        <v>U$18</v>
      </c>
      <c r="V2208" s="190" t="str">
        <f t="shared" si="3662"/>
        <v>V$18</v>
      </c>
      <c r="W2208" s="190" t="str">
        <f t="shared" si="3662"/>
        <v>W$18</v>
      </c>
      <c r="X2208" s="190" t="str">
        <f t="shared" si="3662"/>
        <v>X$18</v>
      </c>
      <c r="Y2208" s="190" t="str">
        <f t="shared" si="3662"/>
        <v>Y$18</v>
      </c>
      <c r="Z2208" s="190" t="str">
        <f t="shared" si="3662"/>
        <v>Z$18</v>
      </c>
      <c r="AA2208" s="190" t="str">
        <f t="shared" si="3662"/>
        <v>AA$18</v>
      </c>
      <c r="AB2208" s="190" t="str">
        <f t="shared" si="3662"/>
        <v>AB$18</v>
      </c>
      <c r="AC2208" s="190" t="str">
        <f t="shared" si="3662"/>
        <v>AC$18</v>
      </c>
      <c r="AD2208" s="190" t="str">
        <f t="shared" si="3662"/>
        <v>AD$18</v>
      </c>
      <c r="AE2208" s="190" t="str">
        <f t="shared" si="3662"/>
        <v>AE$18</v>
      </c>
      <c r="AF2208" s="190" t="str">
        <f t="shared" si="3662"/>
        <v>AF$18</v>
      </c>
      <c r="AG2208" s="190" t="str">
        <f t="shared" si="3662"/>
        <v>AG$18</v>
      </c>
      <c r="AH2208" s="190" t="str">
        <f t="shared" si="3662"/>
        <v>AH$18</v>
      </c>
      <c r="AI2208" s="190" t="str">
        <f t="shared" si="3662"/>
        <v>AI$18</v>
      </c>
      <c r="AJ2208" s="190" t="str">
        <f t="shared" si="3662"/>
        <v>AJ$18</v>
      </c>
      <c r="AK2208" s="190" t="str">
        <f t="shared" si="3662"/>
        <v>AK$18</v>
      </c>
      <c r="AL2208" s="190" t="str">
        <f t="shared" si="3662"/>
        <v>AL$18</v>
      </c>
      <c r="AM2208" s="190" t="str">
        <f t="shared" si="3662"/>
        <v>AM$18</v>
      </c>
      <c r="AN2208" s="190" t="str">
        <f t="shared" si="3662"/>
        <v>AN$18</v>
      </c>
      <c r="AO2208" s="190" t="str">
        <f t="shared" si="3662"/>
        <v>AO$18</v>
      </c>
      <c r="AP2208" s="190" t="str">
        <f t="shared" si="3662"/>
        <v>AP$18</v>
      </c>
      <c r="AQ2208" s="190" t="str">
        <f t="shared" si="3662"/>
        <v>AQ$18</v>
      </c>
      <c r="AR2208" s="190" t="str">
        <f t="shared" si="3662"/>
        <v>AR$18</v>
      </c>
      <c r="AS2208" s="190" t="str">
        <f t="shared" si="3662"/>
        <v>AS$18</v>
      </c>
      <c r="AT2208" s="190" t="str">
        <f t="shared" si="3662"/>
        <v>AT$18</v>
      </c>
      <c r="AU2208" s="190" t="str">
        <f t="shared" si="3662"/>
        <v>AU$18</v>
      </c>
      <c r="AV2208" s="190" t="str">
        <f t="shared" si="3662"/>
        <v>AV$18</v>
      </c>
      <c r="AW2208" s="190" t="str">
        <f t="shared" si="3662"/>
        <v>AW$18</v>
      </c>
      <c r="AX2208" s="190" t="str">
        <f t="shared" si="3662"/>
        <v>AX$18</v>
      </c>
      <c r="AY2208" s="190" t="str">
        <f t="shared" si="3662"/>
        <v>AY$18</v>
      </c>
      <c r="AZ2208" s="190" t="str">
        <f t="shared" si="3662"/>
        <v>AZ$18</v>
      </c>
      <c r="BA2208" s="190" t="str">
        <f t="shared" si="3662"/>
        <v>BA$18</v>
      </c>
      <c r="BB2208" s="190" t="str">
        <f t="shared" si="3662"/>
        <v>BB$18</v>
      </c>
      <c r="BC2208" s="190" t="str">
        <f t="shared" si="3662"/>
        <v>BC$18</v>
      </c>
      <c r="BD2208" s="190" t="str">
        <f t="shared" si="3662"/>
        <v>BD$18</v>
      </c>
      <c r="BE2208" s="190" t="str">
        <f t="shared" si="3662"/>
        <v>BE$18</v>
      </c>
      <c r="BF2208" s="190" t="str">
        <f t="shared" si="3662"/>
        <v>BF$18</v>
      </c>
      <c r="BG2208" s="190" t="str">
        <f t="shared" si="3662"/>
        <v>BG$18</v>
      </c>
      <c r="BH2208" s="190" t="str">
        <f t="shared" si="3662"/>
        <v>BH$18</v>
      </c>
      <c r="BI2208" s="190" t="str">
        <f t="shared" si="3662"/>
        <v>BI$18</v>
      </c>
      <c r="BJ2208" s="190" t="str">
        <f t="shared" si="3662"/>
        <v>BJ$18</v>
      </c>
      <c r="BK2208" s="190" t="str">
        <f t="shared" si="3662"/>
        <v>BK$18</v>
      </c>
      <c r="BL2208" s="190" t="str">
        <f t="shared" si="3662"/>
        <v>BL$18</v>
      </c>
      <c r="BM2208" s="190" t="str">
        <f t="shared" si="3662"/>
        <v>BM$18</v>
      </c>
      <c r="BN2208" s="190" t="str">
        <f t="shared" si="3662"/>
        <v>BN$18</v>
      </c>
      <c r="BO2208" s="190" t="str">
        <f t="shared" si="3662"/>
        <v>BO$18</v>
      </c>
      <c r="BP2208" s="190" t="str">
        <f t="shared" si="3662"/>
        <v>BP$18</v>
      </c>
      <c r="BQ2208" s="190" t="str">
        <f t="shared" si="3662"/>
        <v>BQ$18</v>
      </c>
      <c r="BR2208" s="190" t="str">
        <f t="shared" si="3662"/>
        <v>BR$18</v>
      </c>
      <c r="BS2208" s="190" t="str">
        <f t="shared" si="3662"/>
        <v>BS$18</v>
      </c>
      <c r="BT2208" s="190" t="str">
        <f t="shared" si="3662"/>
        <v>BT$18</v>
      </c>
      <c r="BU2208" s="190" t="str">
        <f t="shared" si="3662"/>
        <v>BU$18</v>
      </c>
      <c r="BV2208" s="190" t="str">
        <f t="shared" si="3662"/>
        <v>BV$18</v>
      </c>
      <c r="BW2208" s="190" t="str">
        <f t="shared" si="3662"/>
        <v>BW$18</v>
      </c>
      <c r="BX2208" s="190" t="str">
        <f t="shared" si="3662"/>
        <v>BX$18</v>
      </c>
      <c r="BY2208" s="190" t="str">
        <f t="shared" si="3662"/>
        <v>BY$18</v>
      </c>
      <c r="BZ2208" s="190" t="str">
        <f t="shared" si="3662"/>
        <v>BZ$18</v>
      </c>
      <c r="CA2208" s="190" t="str">
        <f t="shared" si="3662"/>
        <v>CA$18</v>
      </c>
      <c r="CB2208" s="190" t="str">
        <f t="shared" si="3662"/>
        <v>CB$18</v>
      </c>
      <c r="CC2208" s="190" t="str">
        <f t="shared" si="3662"/>
        <v>CC$18</v>
      </c>
      <c r="CD2208" s="190" t="str">
        <f t="shared" si="3662"/>
        <v>CD$18</v>
      </c>
      <c r="CE2208" s="190" t="str">
        <f t="shared" ref="CE2208:CL2208" si="3663">CE$22</f>
        <v>CE$18</v>
      </c>
      <c r="CF2208" s="190" t="str">
        <f t="shared" si="3663"/>
        <v>CF$18</v>
      </c>
      <c r="CG2208" s="190" t="str">
        <f t="shared" si="3663"/>
        <v>CG$18</v>
      </c>
      <c r="CH2208" s="190" t="str">
        <f t="shared" si="3663"/>
        <v>CH$18</v>
      </c>
      <c r="CI2208" s="190" t="str">
        <f t="shared" si="3663"/>
        <v>CI$18</v>
      </c>
      <c r="CJ2208" s="190" t="str">
        <f t="shared" si="3663"/>
        <v>CJ$18</v>
      </c>
      <c r="CK2208" s="190" t="str">
        <f t="shared" si="3663"/>
        <v>CK$18</v>
      </c>
      <c r="CL2208" s="190" t="str">
        <f t="shared" si="3663"/>
        <v>CL$18</v>
      </c>
      <c r="CN2208" s="201"/>
      <c r="CO2208" s="190" t="str">
        <f t="shared" ref="CO2208:DL2208" si="3664">CO$22</f>
        <v>CO$18</v>
      </c>
      <c r="CP2208" s="190" t="str">
        <f t="shared" si="3664"/>
        <v>CP$18</v>
      </c>
      <c r="CQ2208" s="190" t="str">
        <f t="shared" si="3664"/>
        <v>CQ$18</v>
      </c>
      <c r="CR2208" s="190" t="str">
        <f t="shared" si="3664"/>
        <v>CR$18</v>
      </c>
      <c r="CS2208" s="190" t="str">
        <f t="shared" si="3664"/>
        <v>CS$18</v>
      </c>
      <c r="CT2208" s="190" t="str">
        <f t="shared" si="3664"/>
        <v>CT$18</v>
      </c>
      <c r="CU2208" s="190" t="str">
        <f t="shared" si="3664"/>
        <v>CU$18</v>
      </c>
      <c r="CV2208" s="190" t="str">
        <f t="shared" si="3664"/>
        <v>CV$18</v>
      </c>
      <c r="CW2208" s="190" t="str">
        <f t="shared" si="3664"/>
        <v>CW$18</v>
      </c>
      <c r="CX2208" s="190" t="str">
        <f t="shared" si="3664"/>
        <v>CX$18</v>
      </c>
      <c r="CY2208" s="190" t="str">
        <f t="shared" si="3664"/>
        <v>CY$18</v>
      </c>
      <c r="CZ2208" s="190" t="str">
        <f t="shared" si="3664"/>
        <v>CZ$18</v>
      </c>
      <c r="DA2208" s="190" t="str">
        <f t="shared" si="3664"/>
        <v>DA$18</v>
      </c>
      <c r="DB2208" s="190" t="str">
        <f t="shared" si="3664"/>
        <v>DB$18</v>
      </c>
      <c r="DC2208" s="190" t="str">
        <f t="shared" si="3664"/>
        <v>DC$18</v>
      </c>
      <c r="DD2208" s="190" t="str">
        <f t="shared" si="3664"/>
        <v>DD$18</v>
      </c>
      <c r="DE2208" s="190" t="str">
        <f t="shared" si="3664"/>
        <v>DE$18</v>
      </c>
      <c r="DF2208" s="190" t="str">
        <f t="shared" si="3664"/>
        <v>DF$18</v>
      </c>
      <c r="DG2208" s="190" t="str">
        <f t="shared" si="3664"/>
        <v>DG$18</v>
      </c>
      <c r="DH2208" s="190" t="str">
        <f t="shared" si="3664"/>
        <v>DH$18</v>
      </c>
      <c r="DI2208" s="190" t="str">
        <f t="shared" si="3664"/>
        <v>DI$18</v>
      </c>
      <c r="DJ2208" s="190" t="str">
        <f t="shared" si="3664"/>
        <v>DJ$18</v>
      </c>
      <c r="DK2208" s="190" t="str">
        <f t="shared" si="3664"/>
        <v>DK$18</v>
      </c>
      <c r="DL2208" s="190" t="str">
        <f t="shared" si="3664"/>
        <v>DL$18</v>
      </c>
    </row>
    <row r="2209" spans="1:116" x14ac:dyDescent="0.4">
      <c r="A2209" s="174"/>
      <c r="E2209" s="8"/>
      <c r="G2209" s="175" t="s">
        <v>464</v>
      </c>
      <c r="H2209" s="200"/>
      <c r="I2209" s="201"/>
      <c r="J2209" s="201"/>
      <c r="K2209" s="202"/>
      <c r="L2209" s="202"/>
      <c r="M2209" s="202"/>
      <c r="N2209" s="202"/>
      <c r="O2209" s="202"/>
      <c r="P2209" s="202"/>
      <c r="R2209" s="202"/>
      <c r="S2209" s="190" t="str">
        <f t="shared" ref="S2209:CD2209" si="3665">S$23</f>
        <v>S$19</v>
      </c>
      <c r="T2209" s="190" t="str">
        <f t="shared" si="3665"/>
        <v>T$19</v>
      </c>
      <c r="U2209" s="190" t="str">
        <f t="shared" si="3665"/>
        <v>U$19</v>
      </c>
      <c r="V2209" s="190" t="str">
        <f t="shared" si="3665"/>
        <v>V$19</v>
      </c>
      <c r="W2209" s="190" t="str">
        <f t="shared" si="3665"/>
        <v>W$19</v>
      </c>
      <c r="X2209" s="190" t="str">
        <f t="shared" si="3665"/>
        <v>X$19</v>
      </c>
      <c r="Y2209" s="190" t="str">
        <f t="shared" si="3665"/>
        <v>Y$19</v>
      </c>
      <c r="Z2209" s="190" t="str">
        <f t="shared" si="3665"/>
        <v>Z$19</v>
      </c>
      <c r="AA2209" s="190" t="str">
        <f t="shared" si="3665"/>
        <v>AA$19</v>
      </c>
      <c r="AB2209" s="190" t="str">
        <f t="shared" si="3665"/>
        <v>AB$19</v>
      </c>
      <c r="AC2209" s="190" t="str">
        <f t="shared" si="3665"/>
        <v>AC$19</v>
      </c>
      <c r="AD2209" s="190" t="str">
        <f t="shared" si="3665"/>
        <v>AD$19</v>
      </c>
      <c r="AE2209" s="190" t="str">
        <f t="shared" si="3665"/>
        <v>AE$19</v>
      </c>
      <c r="AF2209" s="190" t="str">
        <f t="shared" si="3665"/>
        <v>AF$19</v>
      </c>
      <c r="AG2209" s="190" t="str">
        <f t="shared" si="3665"/>
        <v>AG$19</v>
      </c>
      <c r="AH2209" s="190" t="str">
        <f t="shared" si="3665"/>
        <v>AH$19</v>
      </c>
      <c r="AI2209" s="190" t="str">
        <f t="shared" si="3665"/>
        <v>AI$19</v>
      </c>
      <c r="AJ2209" s="190" t="str">
        <f t="shared" si="3665"/>
        <v>AJ$19</v>
      </c>
      <c r="AK2209" s="190" t="str">
        <f t="shared" si="3665"/>
        <v>AK$19</v>
      </c>
      <c r="AL2209" s="190" t="str">
        <f t="shared" si="3665"/>
        <v>AL$19</v>
      </c>
      <c r="AM2209" s="190" t="str">
        <f t="shared" si="3665"/>
        <v>AM$19</v>
      </c>
      <c r="AN2209" s="190" t="str">
        <f t="shared" si="3665"/>
        <v>AN$19</v>
      </c>
      <c r="AO2209" s="190" t="str">
        <f t="shared" si="3665"/>
        <v>AO$19</v>
      </c>
      <c r="AP2209" s="190" t="str">
        <f t="shared" si="3665"/>
        <v>AP$19</v>
      </c>
      <c r="AQ2209" s="190" t="str">
        <f t="shared" si="3665"/>
        <v>AQ$19</v>
      </c>
      <c r="AR2209" s="190" t="str">
        <f t="shared" si="3665"/>
        <v>AR$19</v>
      </c>
      <c r="AS2209" s="190" t="str">
        <f t="shared" si="3665"/>
        <v>AS$19</v>
      </c>
      <c r="AT2209" s="190" t="str">
        <f t="shared" si="3665"/>
        <v>AT$19</v>
      </c>
      <c r="AU2209" s="190" t="str">
        <f t="shared" si="3665"/>
        <v>AU$19</v>
      </c>
      <c r="AV2209" s="190" t="str">
        <f t="shared" si="3665"/>
        <v>AV$19</v>
      </c>
      <c r="AW2209" s="190" t="str">
        <f t="shared" si="3665"/>
        <v>AW$19</v>
      </c>
      <c r="AX2209" s="190" t="str">
        <f t="shared" si="3665"/>
        <v>AX$19</v>
      </c>
      <c r="AY2209" s="190" t="str">
        <f t="shared" si="3665"/>
        <v>AY$19</v>
      </c>
      <c r="AZ2209" s="190" t="str">
        <f t="shared" si="3665"/>
        <v>AZ$19</v>
      </c>
      <c r="BA2209" s="190" t="str">
        <f t="shared" si="3665"/>
        <v>BA$19</v>
      </c>
      <c r="BB2209" s="190" t="str">
        <f t="shared" si="3665"/>
        <v>BB$19</v>
      </c>
      <c r="BC2209" s="190" t="str">
        <f t="shared" si="3665"/>
        <v>BC$19</v>
      </c>
      <c r="BD2209" s="190" t="str">
        <f t="shared" si="3665"/>
        <v>BD$19</v>
      </c>
      <c r="BE2209" s="190" t="str">
        <f t="shared" si="3665"/>
        <v>BE$19</v>
      </c>
      <c r="BF2209" s="190" t="str">
        <f t="shared" si="3665"/>
        <v>BF$19</v>
      </c>
      <c r="BG2209" s="190" t="str">
        <f t="shared" si="3665"/>
        <v>BG$19</v>
      </c>
      <c r="BH2209" s="190" t="str">
        <f t="shared" si="3665"/>
        <v>BH$19</v>
      </c>
      <c r="BI2209" s="190" t="str">
        <f t="shared" si="3665"/>
        <v>BI$19</v>
      </c>
      <c r="BJ2209" s="190" t="str">
        <f t="shared" si="3665"/>
        <v>BJ$19</v>
      </c>
      <c r="BK2209" s="190" t="str">
        <f t="shared" si="3665"/>
        <v>BK$19</v>
      </c>
      <c r="BL2209" s="190" t="str">
        <f t="shared" si="3665"/>
        <v>BL$19</v>
      </c>
      <c r="BM2209" s="190" t="str">
        <f t="shared" si="3665"/>
        <v>BM$19</v>
      </c>
      <c r="BN2209" s="190" t="str">
        <f t="shared" si="3665"/>
        <v>BN$19</v>
      </c>
      <c r="BO2209" s="190" t="str">
        <f t="shared" si="3665"/>
        <v>BO$19</v>
      </c>
      <c r="BP2209" s="190" t="str">
        <f t="shared" si="3665"/>
        <v>BP$19</v>
      </c>
      <c r="BQ2209" s="190" t="str">
        <f t="shared" si="3665"/>
        <v>BQ$19</v>
      </c>
      <c r="BR2209" s="190" t="str">
        <f t="shared" si="3665"/>
        <v>BR$19</v>
      </c>
      <c r="BS2209" s="190" t="str">
        <f t="shared" si="3665"/>
        <v>BS$19</v>
      </c>
      <c r="BT2209" s="190" t="str">
        <f t="shared" si="3665"/>
        <v>BT$19</v>
      </c>
      <c r="BU2209" s="190" t="str">
        <f t="shared" si="3665"/>
        <v>BU$19</v>
      </c>
      <c r="BV2209" s="190" t="str">
        <f t="shared" si="3665"/>
        <v>BV$19</v>
      </c>
      <c r="BW2209" s="190" t="str">
        <f t="shared" si="3665"/>
        <v>BW$19</v>
      </c>
      <c r="BX2209" s="190" t="str">
        <f t="shared" si="3665"/>
        <v>BX$19</v>
      </c>
      <c r="BY2209" s="190" t="str">
        <f t="shared" si="3665"/>
        <v>BY$19</v>
      </c>
      <c r="BZ2209" s="190" t="str">
        <f t="shared" si="3665"/>
        <v>BZ$19</v>
      </c>
      <c r="CA2209" s="190" t="str">
        <f t="shared" si="3665"/>
        <v>CA$19</v>
      </c>
      <c r="CB2209" s="190" t="str">
        <f t="shared" si="3665"/>
        <v>CB$19</v>
      </c>
      <c r="CC2209" s="190" t="str">
        <f t="shared" si="3665"/>
        <v>CC$19</v>
      </c>
      <c r="CD2209" s="190" t="str">
        <f t="shared" si="3665"/>
        <v>CD$19</v>
      </c>
      <c r="CE2209" s="190" t="str">
        <f t="shared" ref="CE2209:CL2209" si="3666">CE$23</f>
        <v>CE$19</v>
      </c>
      <c r="CF2209" s="190" t="str">
        <f t="shared" si="3666"/>
        <v>CF$19</v>
      </c>
      <c r="CG2209" s="190" t="str">
        <f t="shared" si="3666"/>
        <v>CG$19</v>
      </c>
      <c r="CH2209" s="190" t="str">
        <f t="shared" si="3666"/>
        <v>CH$19</v>
      </c>
      <c r="CI2209" s="190" t="str">
        <f t="shared" si="3666"/>
        <v>CI$19</v>
      </c>
      <c r="CJ2209" s="190" t="str">
        <f t="shared" si="3666"/>
        <v>CJ$19</v>
      </c>
      <c r="CK2209" s="190" t="str">
        <f t="shared" si="3666"/>
        <v>CK$19</v>
      </c>
      <c r="CL2209" s="190" t="str">
        <f t="shared" si="3666"/>
        <v>CL$19</v>
      </c>
      <c r="CN2209" s="201"/>
      <c r="CO2209" s="190" t="str">
        <f t="shared" ref="CO2209:DL2209" si="3667">CO$23</f>
        <v>CO$19</v>
      </c>
      <c r="CP2209" s="190" t="str">
        <f t="shared" si="3667"/>
        <v>CP$19</v>
      </c>
      <c r="CQ2209" s="190" t="str">
        <f t="shared" si="3667"/>
        <v>CQ$19</v>
      </c>
      <c r="CR2209" s="190" t="str">
        <f t="shared" si="3667"/>
        <v>CR$19</v>
      </c>
      <c r="CS2209" s="190" t="str">
        <f t="shared" si="3667"/>
        <v>CS$19</v>
      </c>
      <c r="CT2209" s="190" t="str">
        <f t="shared" si="3667"/>
        <v>CT$19</v>
      </c>
      <c r="CU2209" s="190" t="str">
        <f t="shared" si="3667"/>
        <v>CU$19</v>
      </c>
      <c r="CV2209" s="190" t="str">
        <f t="shared" si="3667"/>
        <v>CV$19</v>
      </c>
      <c r="CW2209" s="190" t="str">
        <f t="shared" si="3667"/>
        <v>CW$19</v>
      </c>
      <c r="CX2209" s="190" t="str">
        <f t="shared" si="3667"/>
        <v>CX$19</v>
      </c>
      <c r="CY2209" s="190" t="str">
        <f t="shared" si="3667"/>
        <v>CY$19</v>
      </c>
      <c r="CZ2209" s="190" t="str">
        <f t="shared" si="3667"/>
        <v>CZ$19</v>
      </c>
      <c r="DA2209" s="190" t="str">
        <f t="shared" si="3667"/>
        <v>DA$19</v>
      </c>
      <c r="DB2209" s="190" t="str">
        <f t="shared" si="3667"/>
        <v>DB$19</v>
      </c>
      <c r="DC2209" s="190" t="str">
        <f t="shared" si="3667"/>
        <v>DC$19</v>
      </c>
      <c r="DD2209" s="190" t="str">
        <f t="shared" si="3667"/>
        <v>DD$19</v>
      </c>
      <c r="DE2209" s="190" t="str">
        <f t="shared" si="3667"/>
        <v>DE$19</v>
      </c>
      <c r="DF2209" s="190" t="str">
        <f t="shared" si="3667"/>
        <v>DF$19</v>
      </c>
      <c r="DG2209" s="190" t="str">
        <f t="shared" si="3667"/>
        <v>DG$19</v>
      </c>
      <c r="DH2209" s="190" t="str">
        <f t="shared" si="3667"/>
        <v>DH$19</v>
      </c>
      <c r="DI2209" s="190" t="str">
        <f t="shared" si="3667"/>
        <v>DI$19</v>
      </c>
      <c r="DJ2209" s="190" t="str">
        <f t="shared" si="3667"/>
        <v>DJ$19</v>
      </c>
      <c r="DK2209" s="190" t="str">
        <f t="shared" si="3667"/>
        <v>DK$19</v>
      </c>
      <c r="DL2209" s="190" t="str">
        <f t="shared" si="3667"/>
        <v>DL$19</v>
      </c>
    </row>
    <row r="2210" spans="1:116" x14ac:dyDescent="0.4">
      <c r="A2210" s="142" t="s">
        <v>218</v>
      </c>
      <c r="B2210" s="31" t="s">
        <v>81</v>
      </c>
      <c r="C2210" s="31"/>
      <c r="D2210" t="s">
        <v>545</v>
      </c>
      <c r="E2210" s="8" t="str">
        <f t="shared" ref="E2210:E2211" si="3668">ROW()&amp;" "&amp;D2210</f>
        <v>2210 SEASON MONTHL-TR-R</v>
      </c>
      <c r="F2210" t="s">
        <v>552</v>
      </c>
      <c r="G2210" s="143" t="s">
        <v>544</v>
      </c>
      <c r="H2210" s="142"/>
      <c r="I2210" s="144"/>
      <c r="J2210" s="144"/>
      <c r="K2210" s="142"/>
      <c r="L2210" s="142"/>
      <c r="M2210" s="142"/>
      <c r="N2210" s="142"/>
      <c r="O2210" s="142"/>
      <c r="P2210" s="142"/>
      <c r="R2210" s="143"/>
      <c r="S2210" s="168"/>
      <c r="T2210" s="168"/>
      <c r="U2210" s="168"/>
      <c r="V2210" s="168"/>
      <c r="W2210" s="168"/>
      <c r="X2210" s="168"/>
      <c r="Y2210" s="168"/>
      <c r="Z2210" s="168"/>
      <c r="AA2210" s="168"/>
      <c r="AB2210" s="168"/>
      <c r="AC2210" s="168"/>
      <c r="AD2210" s="168"/>
      <c r="AE2210" s="168"/>
      <c r="AF2210" s="168"/>
      <c r="AG2210" s="168"/>
      <c r="AH2210" s="168"/>
      <c r="AI2210" s="168"/>
      <c r="AJ2210" s="168"/>
      <c r="AK2210" s="168"/>
      <c r="AL2210" s="168"/>
      <c r="AM2210" s="168"/>
      <c r="AN2210" s="168"/>
      <c r="AO2210" s="168"/>
      <c r="AP2210" s="168"/>
      <c r="AQ2210" s="168"/>
      <c r="AR2210" s="168"/>
      <c r="AS2210" s="168"/>
      <c r="AT2210" s="168"/>
      <c r="AU2210" s="168"/>
      <c r="AV2210" s="168"/>
      <c r="AW2210" s="168"/>
      <c r="AX2210" s="168"/>
      <c r="AY2210" s="168"/>
      <c r="AZ2210" s="168"/>
      <c r="BA2210" s="168"/>
      <c r="BB2210" s="168"/>
      <c r="BC2210" s="168"/>
      <c r="BD2210" s="168"/>
      <c r="BE2210" s="168"/>
      <c r="BF2210" s="168"/>
      <c r="BG2210" s="168"/>
      <c r="BH2210" s="168"/>
      <c r="BI2210" s="168"/>
      <c r="BJ2210" s="168"/>
      <c r="BK2210" s="168"/>
      <c r="BL2210" s="168"/>
      <c r="BM2210" s="168"/>
      <c r="BN2210" s="168"/>
      <c r="BO2210" s="168"/>
      <c r="BP2210" s="168"/>
      <c r="BQ2210" s="168"/>
      <c r="BR2210" s="168"/>
      <c r="BS2210" s="168"/>
      <c r="BT2210" s="168"/>
      <c r="BU2210" s="168"/>
      <c r="BV2210" s="168"/>
      <c r="BW2210" s="168"/>
      <c r="BX2210" s="168"/>
      <c r="BY2210" s="168"/>
      <c r="BZ2210" s="168"/>
      <c r="CA2210" s="168"/>
      <c r="CB2210" s="168"/>
      <c r="CC2210" s="168"/>
      <c r="CD2210" s="168"/>
      <c r="CE2210" s="168"/>
      <c r="CF2210" s="168"/>
      <c r="CG2210" s="168"/>
      <c r="CH2210" s="168"/>
      <c r="CI2210" s="168"/>
      <c r="CJ2210" s="168"/>
      <c r="CK2210" s="168"/>
      <c r="CL2210" s="168"/>
      <c r="CN2210" s="144"/>
      <c r="CO2210" s="168"/>
      <c r="CP2210" s="168"/>
      <c r="CQ2210" s="168"/>
      <c r="CR2210" s="168"/>
      <c r="CS2210" s="168"/>
      <c r="CT2210" s="168"/>
      <c r="CU2210" s="168"/>
      <c r="CV2210" s="168"/>
      <c r="CW2210" s="168"/>
      <c r="CX2210" s="168"/>
      <c r="CY2210" s="168"/>
      <c r="CZ2210" s="168"/>
      <c r="DA2210" s="168"/>
      <c r="DB2210" s="168"/>
      <c r="DC2210" s="168"/>
      <c r="DD2210" s="168"/>
      <c r="DE2210" s="168"/>
      <c r="DF2210" s="168"/>
      <c r="DG2210" s="168"/>
      <c r="DH2210" s="168"/>
      <c r="DI2210" s="168"/>
      <c r="DJ2210" s="168"/>
      <c r="DK2210" s="168"/>
      <c r="DL2210" s="168"/>
    </row>
    <row r="2211" spans="1:116" x14ac:dyDescent="0.4">
      <c r="A2211" s="12"/>
      <c r="B2211" s="12" t="s">
        <v>332</v>
      </c>
      <c r="C2211" s="12"/>
      <c r="D2211" t="s">
        <v>545</v>
      </c>
      <c r="E2211" s="8" t="str">
        <f t="shared" si="3668"/>
        <v>2211 SEASON MONTHL-TR-R</v>
      </c>
      <c r="G2211" s="95" t="str">
        <f>G2205</f>
        <v>Primary volume driver</v>
      </c>
      <c r="H2211" s="12"/>
      <c r="I2211" s="60"/>
      <c r="J2211" s="60"/>
      <c r="K2211" s="12"/>
      <c r="L2211" s="12"/>
      <c r="M2211" s="12"/>
      <c r="N2211" s="12"/>
      <c r="O2211" s="12"/>
      <c r="P2211" s="12"/>
      <c r="R2211" s="13"/>
      <c r="S2211" s="76"/>
      <c r="T2211" s="76"/>
      <c r="U2211" s="76"/>
      <c r="V2211" s="76"/>
      <c r="W2211" s="76"/>
      <c r="X2211" s="76"/>
      <c r="Y2211" s="76"/>
      <c r="Z2211" s="76"/>
      <c r="AA2211" s="76"/>
      <c r="AB2211" s="76"/>
      <c r="AC2211" s="76"/>
      <c r="AD2211" s="76"/>
      <c r="AE2211" s="76"/>
      <c r="AF2211" s="76"/>
      <c r="AG2211" s="76"/>
      <c r="AH2211" s="76"/>
      <c r="AI2211" s="76"/>
      <c r="AJ2211" s="76"/>
      <c r="AK2211" s="76"/>
      <c r="AL2211" s="76"/>
      <c r="AM2211" s="76"/>
      <c r="AN2211" s="76"/>
      <c r="AO2211" s="76"/>
      <c r="AP2211" s="76"/>
      <c r="AQ2211" s="76"/>
      <c r="AR2211" s="76"/>
      <c r="AS2211" s="76"/>
      <c r="AT2211" s="76"/>
      <c r="AU2211" s="76"/>
      <c r="AV2211" s="76"/>
      <c r="AW2211" s="76"/>
      <c r="AX2211" s="76"/>
      <c r="AY2211" s="76"/>
      <c r="AZ2211" s="76"/>
      <c r="BA2211" s="76"/>
      <c r="BB2211" s="76"/>
      <c r="BC2211" s="76"/>
      <c r="BD2211" s="76"/>
      <c r="BE2211" s="76"/>
      <c r="BF2211" s="76"/>
      <c r="BG2211" s="76"/>
      <c r="BH2211" s="76"/>
      <c r="BI2211" s="76"/>
      <c r="BJ2211" s="76"/>
      <c r="BK2211" s="76"/>
      <c r="BL2211" s="76"/>
      <c r="BM2211" s="76"/>
      <c r="BN2211" s="76"/>
      <c r="BO2211" s="76"/>
      <c r="BP2211" s="76"/>
      <c r="BQ2211" s="76"/>
      <c r="BR2211" s="76"/>
      <c r="BS2211" s="76"/>
      <c r="BT2211" s="76"/>
      <c r="BU2211" s="76"/>
      <c r="BV2211" s="76"/>
      <c r="BW2211" s="76"/>
      <c r="BX2211" s="76"/>
      <c r="BY2211" s="76"/>
      <c r="BZ2211" s="76"/>
      <c r="CA2211" s="76"/>
      <c r="CB2211" s="76"/>
      <c r="CC2211" s="76"/>
      <c r="CD2211" s="76"/>
      <c r="CE2211" s="76"/>
      <c r="CF2211" s="76"/>
      <c r="CG2211" s="76"/>
      <c r="CH2211" s="76"/>
      <c r="CI2211" s="76"/>
      <c r="CJ2211" s="76"/>
      <c r="CK2211" s="76"/>
      <c r="CL2211" s="76"/>
      <c r="CN2211" s="60"/>
      <c r="CO2211" s="239"/>
      <c r="CP2211" s="239"/>
      <c r="CQ2211" s="239"/>
      <c r="CR2211" s="239"/>
      <c r="CS2211" s="239"/>
      <c r="CT2211" s="239"/>
      <c r="CU2211" s="239"/>
      <c r="CV2211" s="239"/>
      <c r="CW2211" s="239"/>
      <c r="CX2211" s="239"/>
      <c r="CY2211" s="239"/>
      <c r="CZ2211" s="239"/>
      <c r="DA2211" s="239"/>
      <c r="DB2211" s="239"/>
      <c r="DC2211" s="239"/>
      <c r="DD2211" s="239"/>
      <c r="DE2211" s="239"/>
      <c r="DF2211" s="239"/>
      <c r="DG2211" s="239"/>
      <c r="DH2211" s="239"/>
      <c r="DI2211" s="239"/>
      <c r="DJ2211" s="239"/>
      <c r="DK2211" s="239"/>
      <c r="DL2211" s="239"/>
    </row>
    <row r="2212" spans="1:116" x14ac:dyDescent="0.4">
      <c r="A2212" s="12"/>
      <c r="B2212" s="12"/>
      <c r="C2212" s="12"/>
      <c r="D2212" t="s">
        <v>545</v>
      </c>
      <c r="E2212" s="8"/>
      <c r="G2212" s="126" t="str">
        <f>"Seasonally adjusted revenue - "&amp;G2202</f>
        <v>Seasonally adjusted revenue - Surgical procedures</v>
      </c>
      <c r="H2212" s="12"/>
      <c r="I2212" s="60"/>
      <c r="J2212" s="60"/>
      <c r="K2212" s="12"/>
      <c r="L2212" s="12"/>
      <c r="M2212" s="12"/>
      <c r="N2212" s="12"/>
      <c r="O2212" s="12"/>
      <c r="P2212" s="12"/>
      <c r="R2212" s="13"/>
      <c r="S2212" s="77" cm="1">
        <f t="array" aca="1" ref="S2212" ca="1">INDIRECT(S2204)*INDEX($H2215:$I2226,MATCH(S$7,$I2215:$I2226,0),1)*12</f>
        <v>10000</v>
      </c>
      <c r="T2212" s="77" cm="1">
        <f t="array" aca="1" ref="T2212" ca="1">INDIRECT(T2204)*INDEX($H2215:$I2226,MATCH(T$7,$I2215:$I2226,0),1)*12</f>
        <v>15000</v>
      </c>
      <c r="U2212" s="77" cm="1">
        <f t="array" aca="1" ref="U2212" ca="1">INDIRECT(U2204)*INDEX($H2215:$I2226,MATCH(U$7,$I2215:$I2226,0),1)*12</f>
        <v>5000</v>
      </c>
      <c r="V2212" s="77" cm="1">
        <f t="array" aca="1" ref="V2212" ca="1">INDIRECT(V2204)*INDEX($H2215:$I2226,MATCH(V$7,$I2215:$I2226,0),1)*12</f>
        <v>15000</v>
      </c>
      <c r="W2212" s="77" cm="1">
        <f t="array" aca="1" ref="W2212" ca="1">INDIRECT(W2204)*INDEX($H2215:$I2226,MATCH(W$7,$I2215:$I2226,0),1)*12</f>
        <v>5000</v>
      </c>
      <c r="X2212" s="77" cm="1">
        <f t="array" aca="1" ref="X2212" ca="1">INDIRECT(X2204)*INDEX($H2215:$I2226,MATCH(X$7,$I2215:$I2226,0),1)*12</f>
        <v>15000</v>
      </c>
      <c r="Y2212" s="77" cm="1">
        <f t="array" aca="1" ref="Y2212" ca="1">INDIRECT(Y2204)*INDEX($H2215:$I2226,MATCH(Y$7,$I2215:$I2226,0),1)*12</f>
        <v>5000</v>
      </c>
      <c r="Z2212" s="77" cm="1">
        <f t="array" aca="1" ref="Z2212" ca="1">INDIRECT(Z2204)*INDEX($H2215:$I2226,MATCH(Z$7,$I2215:$I2226,0),1)*12</f>
        <v>15000</v>
      </c>
      <c r="AA2212" s="77" cm="1">
        <f t="array" aca="1" ref="AA2212" ca="1">INDIRECT(AA2204)*INDEX($H2215:$I2226,MATCH(AA$7,$I2215:$I2226,0),1)*12</f>
        <v>5000</v>
      </c>
      <c r="AB2212" s="77" cm="1">
        <f t="array" aca="1" ref="AB2212" ca="1">INDIRECT(AB2204)*INDEX($H2215:$I2226,MATCH(AB$7,$I2215:$I2226,0),1)*12</f>
        <v>15000</v>
      </c>
      <c r="AC2212" s="77" cm="1">
        <f t="array" aca="1" ref="AC2212" ca="1">INDIRECT(AC2204)*INDEX($H2215:$I2226,MATCH(AC$7,$I2215:$I2226,0),1)*12</f>
        <v>5000</v>
      </c>
      <c r="AD2212" s="77" cm="1">
        <f t="array" aca="1" ref="AD2212" ca="1">INDIRECT(AD2204)*INDEX($H2215:$I2226,MATCH(AD$7,$I2215:$I2226,0),1)*12</f>
        <v>9960</v>
      </c>
      <c r="AE2212" s="77" cm="1">
        <f t="array" aca="1" ref="AE2212" ca="1">INDIRECT(AE2204)*INDEX($H2215:$I2226,MATCH(AE$7,$I2215:$I2226,0),1)*12</f>
        <v>10000</v>
      </c>
      <c r="AF2212" s="77" cm="1">
        <f t="array" aca="1" ref="AF2212" ca="1">INDIRECT(AF2204)*INDEX($H2215:$I2226,MATCH(AF$7,$I2215:$I2226,0),1)*12</f>
        <v>15000</v>
      </c>
      <c r="AG2212" s="77" cm="1">
        <f t="array" aca="1" ref="AG2212" ca="1">INDIRECT(AG2204)*INDEX($H2215:$I2226,MATCH(AG$7,$I2215:$I2226,0),1)*12</f>
        <v>5000</v>
      </c>
      <c r="AH2212" s="77" cm="1">
        <f t="array" aca="1" ref="AH2212" ca="1">INDIRECT(AH2204)*INDEX($H2215:$I2226,MATCH(AH$7,$I2215:$I2226,0),1)*12</f>
        <v>15000</v>
      </c>
      <c r="AI2212" s="77" cm="1">
        <f t="array" aca="1" ref="AI2212" ca="1">INDIRECT(AI2204)*INDEX($H2215:$I2226,MATCH(AI$7,$I2215:$I2226,0),1)*12</f>
        <v>5000</v>
      </c>
      <c r="AJ2212" s="77" cm="1">
        <f t="array" aca="1" ref="AJ2212" ca="1">INDIRECT(AJ2204)*INDEX($H2215:$I2226,MATCH(AJ$7,$I2215:$I2226,0),1)*12</f>
        <v>15000</v>
      </c>
      <c r="AK2212" s="77" cm="1">
        <f t="array" aca="1" ref="AK2212" ca="1">INDIRECT(AK2204)*INDEX($H2215:$I2226,MATCH(AK$7,$I2215:$I2226,0),1)*12</f>
        <v>5000</v>
      </c>
      <c r="AL2212" s="77" cm="1">
        <f t="array" aca="1" ref="AL2212" ca="1">INDIRECT(AL2204)*INDEX($H2215:$I2226,MATCH(AL$7,$I2215:$I2226,0),1)*12</f>
        <v>15000</v>
      </c>
      <c r="AM2212" s="77" cm="1">
        <f t="array" aca="1" ref="AM2212" ca="1">INDIRECT(AM2204)*INDEX($H2215:$I2226,MATCH(AM$7,$I2215:$I2226,0),1)*12</f>
        <v>5000</v>
      </c>
      <c r="AN2212" s="77" cm="1">
        <f t="array" aca="1" ref="AN2212" ca="1">INDIRECT(AN2204)*INDEX($H2215:$I2226,MATCH(AN$7,$I2215:$I2226,0),1)*12</f>
        <v>15000</v>
      </c>
      <c r="AO2212" s="77" cm="1">
        <f t="array" aca="1" ref="AO2212" ca="1">INDIRECT(AO2204)*INDEX($H2215:$I2226,MATCH(AO$7,$I2215:$I2226,0),1)*12</f>
        <v>5000</v>
      </c>
      <c r="AP2212" s="77" cm="1">
        <f t="array" aca="1" ref="AP2212" ca="1">INDIRECT(AP2204)*INDEX($H2215:$I2226,MATCH(AP$7,$I2215:$I2226,0),1)*12</f>
        <v>9960</v>
      </c>
      <c r="AQ2212" s="77" cm="1">
        <f t="array" aca="1" ref="AQ2212" ca="1">INDIRECT(AQ2204)*INDEX($H2215:$I2226,MATCH(AQ$7,$I2215:$I2226,0),1)*12</f>
        <v>10000</v>
      </c>
      <c r="AR2212" s="77" cm="1">
        <f t="array" aca="1" ref="AR2212" ca="1">INDIRECT(AR2204)*INDEX($H2215:$I2226,MATCH(AR$7,$I2215:$I2226,0),1)*12</f>
        <v>15000</v>
      </c>
      <c r="AS2212" s="77" cm="1">
        <f t="array" aca="1" ref="AS2212" ca="1">INDIRECT(AS2204)*INDEX($H2215:$I2226,MATCH(AS$7,$I2215:$I2226,0),1)*12</f>
        <v>5000</v>
      </c>
      <c r="AT2212" s="77" cm="1">
        <f t="array" aca="1" ref="AT2212" ca="1">INDIRECT(AT2204)*INDEX($H2215:$I2226,MATCH(AT$7,$I2215:$I2226,0),1)*12</f>
        <v>15000</v>
      </c>
      <c r="AU2212" s="77" cm="1">
        <f t="array" aca="1" ref="AU2212" ca="1">INDIRECT(AU2204)*INDEX($H2215:$I2226,MATCH(AU$7,$I2215:$I2226,0),1)*12</f>
        <v>5000</v>
      </c>
      <c r="AV2212" s="77" cm="1">
        <f t="array" aca="1" ref="AV2212" ca="1">INDIRECT(AV2204)*INDEX($H2215:$I2226,MATCH(AV$7,$I2215:$I2226,0),1)*12</f>
        <v>15000</v>
      </c>
      <c r="AW2212" s="77" cm="1">
        <f t="array" aca="1" ref="AW2212" ca="1">INDIRECT(AW2204)*INDEX($H2215:$I2226,MATCH(AW$7,$I2215:$I2226,0),1)*12</f>
        <v>5000</v>
      </c>
      <c r="AX2212" s="77" cm="1">
        <f t="array" aca="1" ref="AX2212" ca="1">INDIRECT(AX2204)*INDEX($H2215:$I2226,MATCH(AX$7,$I2215:$I2226,0),1)*12</f>
        <v>15000</v>
      </c>
      <c r="AY2212" s="77" cm="1">
        <f t="array" aca="1" ref="AY2212" ca="1">INDIRECT(AY2204)*INDEX($H2215:$I2226,MATCH(AY$7,$I2215:$I2226,0),1)*12</f>
        <v>5000</v>
      </c>
      <c r="AZ2212" s="77" cm="1">
        <f t="array" aca="1" ref="AZ2212" ca="1">INDIRECT(AZ2204)*INDEX($H2215:$I2226,MATCH(AZ$7,$I2215:$I2226,0),1)*12</f>
        <v>15000</v>
      </c>
      <c r="BA2212" s="77" cm="1">
        <f t="array" aca="1" ref="BA2212" ca="1">INDIRECT(BA2204)*INDEX($H2215:$I2226,MATCH(BA$7,$I2215:$I2226,0),1)*12</f>
        <v>5000</v>
      </c>
      <c r="BB2212" s="77" cm="1">
        <f t="array" aca="1" ref="BB2212" ca="1">INDIRECT(BB2204)*INDEX($H2215:$I2226,MATCH(BB$7,$I2215:$I2226,0),1)*12</f>
        <v>9960</v>
      </c>
      <c r="BC2212" s="77" cm="1">
        <f t="array" aca="1" ref="BC2212" ca="1">INDIRECT(BC2204)*INDEX($H2215:$I2226,MATCH(BC$7,$I2215:$I2226,0),1)*12</f>
        <v>10000</v>
      </c>
      <c r="BD2212" s="77" cm="1">
        <f t="array" aca="1" ref="BD2212" ca="1">INDIRECT(BD2204)*INDEX($H2215:$I2226,MATCH(BD$7,$I2215:$I2226,0),1)*12</f>
        <v>15000</v>
      </c>
      <c r="BE2212" s="77" cm="1">
        <f t="array" aca="1" ref="BE2212" ca="1">INDIRECT(BE2204)*INDEX($H2215:$I2226,MATCH(BE$7,$I2215:$I2226,0),1)*12</f>
        <v>5000</v>
      </c>
      <c r="BF2212" s="77" cm="1">
        <f t="array" aca="1" ref="BF2212" ca="1">INDIRECT(BF2204)*INDEX($H2215:$I2226,MATCH(BF$7,$I2215:$I2226,0),1)*12</f>
        <v>15000</v>
      </c>
      <c r="BG2212" s="77" cm="1">
        <f t="array" aca="1" ref="BG2212" ca="1">INDIRECT(BG2204)*INDEX($H2215:$I2226,MATCH(BG$7,$I2215:$I2226,0),1)*12</f>
        <v>5000</v>
      </c>
      <c r="BH2212" s="77" cm="1">
        <f t="array" aca="1" ref="BH2212" ca="1">INDIRECT(BH2204)*INDEX($H2215:$I2226,MATCH(BH$7,$I2215:$I2226,0),1)*12</f>
        <v>15000</v>
      </c>
      <c r="BI2212" s="77" cm="1">
        <f t="array" aca="1" ref="BI2212" ca="1">INDIRECT(BI2204)*INDEX($H2215:$I2226,MATCH(BI$7,$I2215:$I2226,0),1)*12</f>
        <v>5000</v>
      </c>
      <c r="BJ2212" s="77" cm="1">
        <f t="array" aca="1" ref="BJ2212" ca="1">INDIRECT(BJ2204)*INDEX($H2215:$I2226,MATCH(BJ$7,$I2215:$I2226,0),1)*12</f>
        <v>15000</v>
      </c>
      <c r="BK2212" s="77" cm="1">
        <f t="array" aca="1" ref="BK2212" ca="1">INDIRECT(BK2204)*INDEX($H2215:$I2226,MATCH(BK$7,$I2215:$I2226,0),1)*12</f>
        <v>5000</v>
      </c>
      <c r="BL2212" s="77" cm="1">
        <f t="array" aca="1" ref="BL2212" ca="1">INDIRECT(BL2204)*INDEX($H2215:$I2226,MATCH(BL$7,$I2215:$I2226,0),1)*12</f>
        <v>15000</v>
      </c>
      <c r="BM2212" s="77" cm="1">
        <f t="array" aca="1" ref="BM2212" ca="1">INDIRECT(BM2204)*INDEX($H2215:$I2226,MATCH(BM$7,$I2215:$I2226,0),1)*12</f>
        <v>5000</v>
      </c>
      <c r="BN2212" s="77" cm="1">
        <f t="array" aca="1" ref="BN2212" ca="1">INDIRECT(BN2204)*INDEX($H2215:$I2226,MATCH(BN$7,$I2215:$I2226,0),1)*12</f>
        <v>9960</v>
      </c>
      <c r="BO2212" s="77" cm="1">
        <f t="array" aca="1" ref="BO2212" ca="1">INDIRECT(BO2204)*INDEX($H2215:$I2226,MATCH(BO$7,$I2215:$I2226,0),1)*12</f>
        <v>10000</v>
      </c>
      <c r="BP2212" s="77" cm="1">
        <f t="array" aca="1" ref="BP2212" ca="1">INDIRECT(BP2204)*INDEX($H2215:$I2226,MATCH(BP$7,$I2215:$I2226,0),1)*12</f>
        <v>15000</v>
      </c>
      <c r="BQ2212" s="77" cm="1">
        <f t="array" aca="1" ref="BQ2212" ca="1">INDIRECT(BQ2204)*INDEX($H2215:$I2226,MATCH(BQ$7,$I2215:$I2226,0),1)*12</f>
        <v>5000</v>
      </c>
      <c r="BR2212" s="77" cm="1">
        <f t="array" aca="1" ref="BR2212" ca="1">INDIRECT(BR2204)*INDEX($H2215:$I2226,MATCH(BR$7,$I2215:$I2226,0),1)*12</f>
        <v>15000</v>
      </c>
      <c r="BS2212" s="77" cm="1">
        <f t="array" aca="1" ref="BS2212" ca="1">INDIRECT(BS2204)*INDEX($H2215:$I2226,MATCH(BS$7,$I2215:$I2226,0),1)*12</f>
        <v>5000</v>
      </c>
      <c r="BT2212" s="77" cm="1">
        <f t="array" aca="1" ref="BT2212" ca="1">INDIRECT(BT2204)*INDEX($H2215:$I2226,MATCH(BT$7,$I2215:$I2226,0),1)*12</f>
        <v>15000</v>
      </c>
      <c r="BU2212" s="77" cm="1">
        <f t="array" aca="1" ref="BU2212" ca="1">INDIRECT(BU2204)*INDEX($H2215:$I2226,MATCH(BU$7,$I2215:$I2226,0),1)*12</f>
        <v>5000</v>
      </c>
      <c r="BV2212" s="77" cm="1">
        <f t="array" aca="1" ref="BV2212" ca="1">INDIRECT(BV2204)*INDEX($H2215:$I2226,MATCH(BV$7,$I2215:$I2226,0),1)*12</f>
        <v>15000</v>
      </c>
      <c r="BW2212" s="77" cm="1">
        <f t="array" aca="1" ref="BW2212" ca="1">INDIRECT(BW2204)*INDEX($H2215:$I2226,MATCH(BW$7,$I2215:$I2226,0),1)*12</f>
        <v>5000</v>
      </c>
      <c r="BX2212" s="77" cm="1">
        <f t="array" aca="1" ref="BX2212" ca="1">INDIRECT(BX2204)*INDEX($H2215:$I2226,MATCH(BX$7,$I2215:$I2226,0),1)*12</f>
        <v>15000</v>
      </c>
      <c r="BY2212" s="77" cm="1">
        <f t="array" aca="1" ref="BY2212" ca="1">INDIRECT(BY2204)*INDEX($H2215:$I2226,MATCH(BY$7,$I2215:$I2226,0),1)*12</f>
        <v>5000</v>
      </c>
      <c r="BZ2212" s="77" cm="1">
        <f t="array" aca="1" ref="BZ2212" ca="1">INDIRECT(BZ2204)*INDEX($H2215:$I2226,MATCH(BZ$7,$I2215:$I2226,0),1)*12</f>
        <v>9960</v>
      </c>
      <c r="CA2212" s="77" cm="1">
        <f t="array" aca="1" ref="CA2212" ca="1">INDIRECT(CA2204)*INDEX($H2215:$I2226,MATCH(CA$7,$I2215:$I2226,0),1)*12</f>
        <v>10000</v>
      </c>
      <c r="CB2212" s="77" cm="1">
        <f t="array" aca="1" ref="CB2212" ca="1">INDIRECT(CB2204)*INDEX($H2215:$I2226,MATCH(CB$7,$I2215:$I2226,0),1)*12</f>
        <v>15000</v>
      </c>
      <c r="CC2212" s="77" cm="1">
        <f t="array" aca="1" ref="CC2212" ca="1">INDIRECT(CC2204)*INDEX($H2215:$I2226,MATCH(CC$7,$I2215:$I2226,0),1)*12</f>
        <v>5000</v>
      </c>
      <c r="CD2212" s="77" cm="1">
        <f t="array" aca="1" ref="CD2212" ca="1">INDIRECT(CD2204)*INDEX($H2215:$I2226,MATCH(CD$7,$I2215:$I2226,0),1)*12</f>
        <v>15000</v>
      </c>
      <c r="CE2212" s="77" cm="1">
        <f t="array" aca="1" ref="CE2212" ca="1">INDIRECT(CE2204)*INDEX($H2215:$I2226,MATCH(CE$7,$I2215:$I2226,0),1)*12</f>
        <v>5000</v>
      </c>
      <c r="CF2212" s="77" cm="1">
        <f t="array" aca="1" ref="CF2212" ca="1">INDIRECT(CF2204)*INDEX($H2215:$I2226,MATCH(CF$7,$I2215:$I2226,0),1)*12</f>
        <v>15000</v>
      </c>
      <c r="CG2212" s="77" cm="1">
        <f t="array" aca="1" ref="CG2212" ca="1">INDIRECT(CG2204)*INDEX($H2215:$I2226,MATCH(CG$7,$I2215:$I2226,0),1)*12</f>
        <v>5000</v>
      </c>
      <c r="CH2212" s="77" cm="1">
        <f t="array" aca="1" ref="CH2212" ca="1">INDIRECT(CH2204)*INDEX($H2215:$I2226,MATCH(CH$7,$I2215:$I2226,0),1)*12</f>
        <v>15000</v>
      </c>
      <c r="CI2212" s="77" cm="1">
        <f t="array" aca="1" ref="CI2212" ca="1">INDIRECT(CI2204)*INDEX($H2215:$I2226,MATCH(CI$7,$I2215:$I2226,0),1)*12</f>
        <v>5000</v>
      </c>
      <c r="CJ2212" s="77" cm="1">
        <f t="array" aca="1" ref="CJ2212" ca="1">INDIRECT(CJ2204)*INDEX($H2215:$I2226,MATCH(CJ$7,$I2215:$I2226,0),1)*12</f>
        <v>15000</v>
      </c>
      <c r="CK2212" s="77" cm="1">
        <f t="array" aca="1" ref="CK2212" ca="1">INDIRECT(CK2204)*INDEX($H2215:$I2226,MATCH(CK$7,$I2215:$I2226,0),1)*12</f>
        <v>5000</v>
      </c>
      <c r="CL2212" s="77" cm="1">
        <f t="array" aca="1" ref="CL2212" ca="1">INDIRECT(CL2204)*INDEX($H2215:$I2226,MATCH(CL$7,$I2215:$I2226,0),1)*12</f>
        <v>9960</v>
      </c>
      <c r="CN2212" s="60"/>
      <c r="CO2212" s="239"/>
      <c r="CP2212" s="239"/>
      <c r="CQ2212" s="239"/>
      <c r="CR2212" s="239"/>
      <c r="CS2212" s="239"/>
      <c r="CT2212" s="239"/>
      <c r="CU2212" s="239"/>
      <c r="CV2212" s="239"/>
      <c r="CW2212" s="239"/>
      <c r="CX2212" s="239"/>
      <c r="CY2212" s="239"/>
      <c r="CZ2212" s="239"/>
      <c r="DA2212" s="239"/>
      <c r="DB2212" s="239"/>
      <c r="DC2212" s="239"/>
      <c r="DD2212" s="239"/>
      <c r="DE2212" s="239"/>
      <c r="DF2212" s="239"/>
      <c r="DG2212" s="239"/>
      <c r="DH2212" s="239"/>
      <c r="DI2212" s="239"/>
      <c r="DJ2212" s="239"/>
      <c r="DK2212" s="239"/>
      <c r="DL2212" s="239"/>
    </row>
    <row r="2213" spans="1:116" x14ac:dyDescent="0.4">
      <c r="D2213" t="s">
        <v>545</v>
      </c>
      <c r="E2213" s="8"/>
      <c r="G2213" s="127"/>
      <c r="H2213" s="12"/>
      <c r="I2213" s="60"/>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1:116" x14ac:dyDescent="0.4">
      <c r="D2214" t="s">
        <v>545</v>
      </c>
      <c r="E2214" s="8"/>
      <c r="G2214" s="127" t="s">
        <v>542</v>
      </c>
      <c r="H2214" s="12"/>
      <c r="I2214" s="60"/>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1:116" x14ac:dyDescent="0.4">
      <c r="D2215" t="s">
        <v>545</v>
      </c>
      <c r="E2215" s="8"/>
      <c r="G2215" s="323">
        <v>45292</v>
      </c>
      <c r="H2215" s="16">
        <v>8.3333333333333329E-2</v>
      </c>
      <c r="I2215" s="60">
        <v>1</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1:116" x14ac:dyDescent="0.4">
      <c r="D2216" t="s">
        <v>545</v>
      </c>
      <c r="E2216" s="8"/>
      <c r="G2216" s="323">
        <f>EOMONTH(G2215,1)</f>
        <v>45351</v>
      </c>
      <c r="H2216" s="16">
        <v>0.125</v>
      </c>
      <c r="I2216" s="60">
        <f>I2215+1</f>
        <v>2</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1:116" x14ac:dyDescent="0.4">
      <c r="D2217" t="s">
        <v>545</v>
      </c>
      <c r="E2217" s="8"/>
      <c r="G2217" s="323">
        <f t="shared" ref="G2217:G2226" si="3669">EOMONTH(G2216,1)</f>
        <v>45382</v>
      </c>
      <c r="H2217" s="16">
        <v>4.1666666666666664E-2</v>
      </c>
      <c r="I2217" s="60">
        <f t="shared" ref="I2217:I2226" si="3670">I2216+1</f>
        <v>3</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1:116" x14ac:dyDescent="0.4">
      <c r="D2218" t="s">
        <v>545</v>
      </c>
      <c r="E2218" s="8"/>
      <c r="G2218" s="323">
        <f t="shared" si="3669"/>
        <v>45412</v>
      </c>
      <c r="H2218" s="16">
        <v>0.125</v>
      </c>
      <c r="I2218" s="60">
        <f t="shared" si="3670"/>
        <v>4</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1:116" x14ac:dyDescent="0.4">
      <c r="D2219" t="s">
        <v>545</v>
      </c>
      <c r="E2219" s="8"/>
      <c r="G2219" s="323">
        <f t="shared" si="3669"/>
        <v>45443</v>
      </c>
      <c r="H2219" s="16">
        <v>4.1666666666666664E-2</v>
      </c>
      <c r="I2219" s="60">
        <f t="shared" si="3670"/>
        <v>5</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1:116" x14ac:dyDescent="0.4">
      <c r="D2220" t="s">
        <v>545</v>
      </c>
      <c r="E2220" s="8"/>
      <c r="G2220" s="323">
        <f t="shared" si="3669"/>
        <v>45473</v>
      </c>
      <c r="H2220" s="16">
        <v>0.125</v>
      </c>
      <c r="I2220" s="60">
        <f t="shared" si="3670"/>
        <v>6</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1:116" x14ac:dyDescent="0.4">
      <c r="D2221" t="s">
        <v>545</v>
      </c>
      <c r="E2221" s="8"/>
      <c r="G2221" s="323">
        <f t="shared" si="3669"/>
        <v>45504</v>
      </c>
      <c r="H2221" s="16">
        <v>4.1666666666666664E-2</v>
      </c>
      <c r="I2221" s="60">
        <f t="shared" si="3670"/>
        <v>7</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1:116" x14ac:dyDescent="0.4">
      <c r="D2222" t="s">
        <v>545</v>
      </c>
      <c r="E2222" s="8"/>
      <c r="G2222" s="323">
        <f t="shared" si="3669"/>
        <v>45535</v>
      </c>
      <c r="H2222" s="16">
        <v>0.125</v>
      </c>
      <c r="I2222" s="60">
        <f t="shared" si="3670"/>
        <v>8</v>
      </c>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1:116" x14ac:dyDescent="0.4">
      <c r="D2223" t="s">
        <v>545</v>
      </c>
      <c r="E2223" s="8"/>
      <c r="G2223" s="323">
        <f t="shared" si="3669"/>
        <v>45565</v>
      </c>
      <c r="H2223" s="16">
        <v>4.1666666666666664E-2</v>
      </c>
      <c r="I2223" s="60">
        <f t="shared" si="3670"/>
        <v>9</v>
      </c>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240"/>
      <c r="CO2223" s="240"/>
      <c r="CP2223" s="240"/>
      <c r="CQ2223" s="240"/>
      <c r="CR2223" s="240"/>
      <c r="CS2223" s="240"/>
      <c r="CT2223" s="240"/>
      <c r="CU2223" s="240"/>
      <c r="CV2223" s="240"/>
      <c r="CW2223" s="240"/>
      <c r="CX2223" s="240"/>
      <c r="CY2223" s="240"/>
      <c r="CZ2223" s="240"/>
      <c r="DA2223" s="240"/>
      <c r="DB2223" s="240"/>
      <c r="DC2223" s="240"/>
      <c r="DD2223" s="240"/>
      <c r="DE2223" s="240"/>
      <c r="DF2223" s="240"/>
      <c r="DG2223" s="240"/>
      <c r="DH2223" s="240"/>
      <c r="DI2223" s="240"/>
      <c r="DJ2223" s="240"/>
      <c r="DK2223" s="240"/>
      <c r="DL2223" s="240"/>
    </row>
    <row r="2224" spans="1:116" x14ac:dyDescent="0.4">
      <c r="D2224" t="s">
        <v>545</v>
      </c>
      <c r="E2224" s="8"/>
      <c r="G2224" s="323">
        <f t="shared" si="3669"/>
        <v>45596</v>
      </c>
      <c r="H2224" s="16">
        <v>0.125</v>
      </c>
      <c r="I2224" s="60">
        <f t="shared" si="3670"/>
        <v>10</v>
      </c>
      <c r="J2224" s="60"/>
      <c r="K2224" s="38"/>
      <c r="L2224" s="38"/>
      <c r="M2224" s="38"/>
      <c r="N2224" s="38"/>
      <c r="O2224" s="38"/>
      <c r="P2224" s="38"/>
      <c r="R2224" s="15"/>
      <c r="S2224" s="240"/>
      <c r="T2224" s="240"/>
      <c r="U2224" s="240"/>
      <c r="V2224" s="240"/>
      <c r="W2224" s="240"/>
      <c r="X2224" s="240"/>
      <c r="Y2224" s="240"/>
      <c r="Z2224" s="240"/>
      <c r="AA2224" s="240"/>
      <c r="AB2224" s="240"/>
      <c r="AC2224" s="240"/>
      <c r="AD2224" s="240"/>
      <c r="AE2224" s="240"/>
      <c r="AF2224" s="240"/>
      <c r="AG2224" s="240"/>
      <c r="AH2224" s="240"/>
      <c r="AI2224" s="240"/>
      <c r="AJ2224" s="240"/>
      <c r="AK2224" s="240"/>
      <c r="AL2224" s="240"/>
      <c r="AM2224" s="240"/>
      <c r="AN2224" s="240"/>
      <c r="AO2224" s="240"/>
      <c r="AP2224" s="240"/>
      <c r="AQ2224" s="240"/>
      <c r="AR2224" s="240"/>
      <c r="AS2224" s="240"/>
      <c r="AT2224" s="240"/>
      <c r="AU2224" s="240"/>
      <c r="AV2224" s="240"/>
      <c r="AW2224" s="240"/>
      <c r="AX2224" s="240"/>
      <c r="AY2224" s="240"/>
      <c r="AZ2224" s="240"/>
      <c r="BA2224" s="240"/>
      <c r="BB2224" s="240"/>
      <c r="BC2224" s="240"/>
      <c r="BD2224" s="240"/>
      <c r="BE2224" s="240"/>
      <c r="BF2224" s="240"/>
      <c r="BG2224" s="240"/>
      <c r="BH2224" s="240"/>
      <c r="BI2224" s="240"/>
      <c r="BJ2224" s="240"/>
      <c r="BK2224" s="240"/>
      <c r="BL2224" s="240"/>
      <c r="BM2224" s="240"/>
      <c r="BN2224" s="240"/>
      <c r="BO2224" s="240"/>
      <c r="BP2224" s="240"/>
      <c r="BQ2224" s="240"/>
      <c r="BR2224" s="240"/>
      <c r="BS2224" s="240"/>
      <c r="BT2224" s="240"/>
      <c r="BU2224" s="240"/>
      <c r="BV2224" s="240"/>
      <c r="BW2224" s="240"/>
      <c r="BX2224" s="240"/>
      <c r="BY2224" s="240"/>
      <c r="BZ2224" s="240"/>
      <c r="CA2224" s="240"/>
      <c r="CB2224" s="240"/>
      <c r="CC2224" s="240"/>
      <c r="CD2224" s="240"/>
      <c r="CE2224" s="240"/>
      <c r="CF2224" s="240"/>
      <c r="CG2224" s="240"/>
      <c r="CH2224" s="240"/>
      <c r="CI2224" s="240"/>
      <c r="CJ2224" s="240"/>
      <c r="CK2224" s="240"/>
      <c r="CL2224" s="240"/>
      <c r="CN2224" s="240"/>
      <c r="CO2224" s="240"/>
      <c r="CP2224" s="240"/>
      <c r="CQ2224" s="240"/>
      <c r="CR2224" s="240"/>
      <c r="CS2224" s="240"/>
      <c r="CT2224" s="240"/>
      <c r="CU2224" s="240"/>
      <c r="CV2224" s="240"/>
      <c r="CW2224" s="240"/>
      <c r="CX2224" s="240"/>
      <c r="CY2224" s="240"/>
      <c r="CZ2224" s="240"/>
      <c r="DA2224" s="240"/>
      <c r="DB2224" s="240"/>
      <c r="DC2224" s="240"/>
      <c r="DD2224" s="240"/>
      <c r="DE2224" s="240"/>
      <c r="DF2224" s="240"/>
      <c r="DG2224" s="240"/>
      <c r="DH2224" s="240"/>
      <c r="DI2224" s="240"/>
      <c r="DJ2224" s="240"/>
      <c r="DK2224" s="240"/>
      <c r="DL2224" s="240"/>
    </row>
    <row r="2225" spans="1:116" x14ac:dyDescent="0.4">
      <c r="D2225" t="s">
        <v>545</v>
      </c>
      <c r="E2225" s="8"/>
      <c r="G2225" s="323">
        <f t="shared" si="3669"/>
        <v>45626</v>
      </c>
      <c r="H2225" s="16">
        <v>4.1666666666666664E-2</v>
      </c>
      <c r="I2225" s="60">
        <f t="shared" si="3670"/>
        <v>11</v>
      </c>
      <c r="J2225" s="60"/>
      <c r="K2225" s="38"/>
      <c r="L2225" s="38"/>
      <c r="M2225" s="38"/>
      <c r="N2225" s="38"/>
      <c r="O2225" s="38"/>
      <c r="P2225" s="38"/>
      <c r="R2225" s="15"/>
      <c r="S2225" s="240"/>
      <c r="T2225" s="240"/>
      <c r="U2225" s="240"/>
      <c r="V2225" s="240"/>
      <c r="W2225" s="240"/>
      <c r="X2225" s="240"/>
      <c r="Y2225" s="240"/>
      <c r="Z2225" s="240"/>
      <c r="AA2225" s="240"/>
      <c r="AB2225" s="240"/>
      <c r="AC2225" s="240"/>
      <c r="AD2225" s="240"/>
      <c r="AE2225" s="240"/>
      <c r="AF2225" s="240"/>
      <c r="AG2225" s="240"/>
      <c r="AH2225" s="240"/>
      <c r="AI2225" s="240"/>
      <c r="AJ2225" s="240"/>
      <c r="AK2225" s="240"/>
      <c r="AL2225" s="240"/>
      <c r="AM2225" s="240"/>
      <c r="AN2225" s="240"/>
      <c r="AO2225" s="240"/>
      <c r="AP2225" s="240"/>
      <c r="AQ2225" s="240"/>
      <c r="AR2225" s="240"/>
      <c r="AS2225" s="240"/>
      <c r="AT2225" s="240"/>
      <c r="AU2225" s="240"/>
      <c r="AV2225" s="240"/>
      <c r="AW2225" s="240"/>
      <c r="AX2225" s="240"/>
      <c r="AY2225" s="240"/>
      <c r="AZ2225" s="240"/>
      <c r="BA2225" s="240"/>
      <c r="BB2225" s="240"/>
      <c r="BC2225" s="240"/>
      <c r="BD2225" s="240"/>
      <c r="BE2225" s="240"/>
      <c r="BF2225" s="240"/>
      <c r="BG2225" s="240"/>
      <c r="BH2225" s="240"/>
      <c r="BI2225" s="240"/>
      <c r="BJ2225" s="240"/>
      <c r="BK2225" s="240"/>
      <c r="BL2225" s="240"/>
      <c r="BM2225" s="240"/>
      <c r="BN2225" s="240"/>
      <c r="BO2225" s="240"/>
      <c r="BP2225" s="240"/>
      <c r="BQ2225" s="240"/>
      <c r="BR2225" s="240"/>
      <c r="BS2225" s="240"/>
      <c r="BT2225" s="240"/>
      <c r="BU2225" s="240"/>
      <c r="BV2225" s="240"/>
      <c r="BW2225" s="240"/>
      <c r="BX2225" s="240"/>
      <c r="BY2225" s="240"/>
      <c r="BZ2225" s="240"/>
      <c r="CA2225" s="240"/>
      <c r="CB2225" s="240"/>
      <c r="CC2225" s="240"/>
      <c r="CD2225" s="240"/>
      <c r="CE2225" s="240"/>
      <c r="CF2225" s="240"/>
      <c r="CG2225" s="240"/>
      <c r="CH2225" s="240"/>
      <c r="CI2225" s="240"/>
      <c r="CJ2225" s="240"/>
      <c r="CK2225" s="240"/>
      <c r="CL2225" s="240"/>
      <c r="CN2225" s="240"/>
      <c r="CO2225" s="240"/>
      <c r="CP2225" s="240"/>
      <c r="CQ2225" s="240"/>
      <c r="CR2225" s="240"/>
      <c r="CS2225" s="240"/>
      <c r="CT2225" s="240"/>
      <c r="CU2225" s="240"/>
      <c r="CV2225" s="240"/>
      <c r="CW2225" s="240"/>
      <c r="CX2225" s="240"/>
      <c r="CY2225" s="240"/>
      <c r="CZ2225" s="240"/>
      <c r="DA2225" s="240"/>
      <c r="DB2225" s="240"/>
      <c r="DC2225" s="240"/>
      <c r="DD2225" s="240"/>
      <c r="DE2225" s="240"/>
      <c r="DF2225" s="240"/>
      <c r="DG2225" s="240"/>
      <c r="DH2225" s="240"/>
      <c r="DI2225" s="240"/>
      <c r="DJ2225" s="240"/>
      <c r="DK2225" s="240"/>
      <c r="DL2225" s="240"/>
    </row>
    <row r="2226" spans="1:116" x14ac:dyDescent="0.4">
      <c r="D2226" t="s">
        <v>545</v>
      </c>
      <c r="E2226" s="8"/>
      <c r="G2226" s="323">
        <f t="shared" si="3669"/>
        <v>45657</v>
      </c>
      <c r="H2226" s="16">
        <v>8.3000000000000004E-2</v>
      </c>
      <c r="I2226" s="60">
        <f t="shared" si="3670"/>
        <v>12</v>
      </c>
      <c r="J2226" s="60"/>
      <c r="K2226" s="38"/>
      <c r="L2226" s="38"/>
      <c r="M2226" s="38"/>
      <c r="N2226" s="38"/>
      <c r="O2226" s="38"/>
      <c r="P2226" s="38"/>
      <c r="R2226" s="15"/>
      <c r="S2226" s="240"/>
      <c r="T2226" s="240"/>
      <c r="U2226" s="240"/>
      <c r="V2226" s="240"/>
      <c r="W2226" s="240"/>
      <c r="X2226" s="240"/>
      <c r="Y2226" s="240"/>
      <c r="Z2226" s="240"/>
      <c r="AA2226" s="240"/>
      <c r="AB2226" s="240"/>
      <c r="AC2226" s="240"/>
      <c r="AD2226" s="240"/>
      <c r="AE2226" s="240"/>
      <c r="AF2226" s="240"/>
      <c r="AG2226" s="240"/>
      <c r="AH2226" s="240"/>
      <c r="AI2226" s="240"/>
      <c r="AJ2226" s="240"/>
      <c r="AK2226" s="240"/>
      <c r="AL2226" s="240"/>
      <c r="AM2226" s="240"/>
      <c r="AN2226" s="240"/>
      <c r="AO2226" s="240"/>
      <c r="AP2226" s="240"/>
      <c r="AQ2226" s="240"/>
      <c r="AR2226" s="240"/>
      <c r="AS2226" s="240"/>
      <c r="AT2226" s="240"/>
      <c r="AU2226" s="240"/>
      <c r="AV2226" s="240"/>
      <c r="AW2226" s="240"/>
      <c r="AX2226" s="240"/>
      <c r="AY2226" s="240"/>
      <c r="AZ2226" s="240"/>
      <c r="BA2226" s="240"/>
      <c r="BB2226" s="240"/>
      <c r="BC2226" s="240"/>
      <c r="BD2226" s="240"/>
      <c r="BE2226" s="240"/>
      <c r="BF2226" s="240"/>
      <c r="BG2226" s="240"/>
      <c r="BH2226" s="240"/>
      <c r="BI2226" s="240"/>
      <c r="BJ2226" s="240"/>
      <c r="BK2226" s="240"/>
      <c r="BL2226" s="240"/>
      <c r="BM2226" s="240"/>
      <c r="BN2226" s="240"/>
      <c r="BO2226" s="240"/>
      <c r="BP2226" s="240"/>
      <c r="BQ2226" s="240"/>
      <c r="BR2226" s="240"/>
      <c r="BS2226" s="240"/>
      <c r="BT2226" s="240"/>
      <c r="BU2226" s="240"/>
      <c r="BV2226" s="240"/>
      <c r="BW2226" s="240"/>
      <c r="BX2226" s="240"/>
      <c r="BY2226" s="240"/>
      <c r="BZ2226" s="240"/>
      <c r="CA2226" s="240"/>
      <c r="CB2226" s="240"/>
      <c r="CC2226" s="240"/>
      <c r="CD2226" s="240"/>
      <c r="CE2226" s="240"/>
      <c r="CF2226" s="240"/>
      <c r="CG2226" s="240"/>
      <c r="CH2226" s="240"/>
      <c r="CI2226" s="240"/>
      <c r="CJ2226" s="240"/>
      <c r="CK2226" s="240"/>
      <c r="CL2226" s="240"/>
      <c r="CN2226" s="240"/>
      <c r="CO2226" s="240"/>
      <c r="CP2226" s="240"/>
      <c r="CQ2226" s="240"/>
      <c r="CR2226" s="240"/>
      <c r="CS2226" s="240"/>
      <c r="CT2226" s="240"/>
      <c r="CU2226" s="240"/>
      <c r="CV2226" s="240"/>
      <c r="CW2226" s="240"/>
      <c r="CX2226" s="240"/>
      <c r="CY2226" s="240"/>
      <c r="CZ2226" s="240"/>
      <c r="DA2226" s="240"/>
      <c r="DB2226" s="240"/>
      <c r="DC2226" s="240"/>
      <c r="DD2226" s="240"/>
      <c r="DE2226" s="240"/>
      <c r="DF2226" s="240"/>
      <c r="DG2226" s="240"/>
      <c r="DH2226" s="240"/>
      <c r="DI2226" s="240"/>
      <c r="DJ2226" s="240"/>
      <c r="DK2226" s="240"/>
      <c r="DL2226" s="240"/>
    </row>
    <row r="2227" spans="1:116" x14ac:dyDescent="0.4">
      <c r="D2227" t="s">
        <v>545</v>
      </c>
      <c r="E2227" s="8"/>
      <c r="G2227" s="145" t="s">
        <v>62</v>
      </c>
      <c r="H2227" s="34">
        <f>1-SUM(H2215:H2226)</f>
        <v>3.3333333333340764E-4</v>
      </c>
      <c r="I2227" s="60"/>
      <c r="J2227" s="60"/>
      <c r="K2227" s="38"/>
      <c r="L2227" s="38"/>
      <c r="M2227" s="38"/>
      <c r="N2227" s="38"/>
      <c r="O2227" s="38"/>
      <c r="P2227" s="38"/>
      <c r="R2227" s="15"/>
      <c r="S2227" s="240"/>
      <c r="T2227" s="240"/>
      <c r="U2227" s="240"/>
      <c r="V2227" s="240"/>
      <c r="W2227" s="240"/>
      <c r="X2227" s="240"/>
      <c r="Y2227" s="240"/>
      <c r="Z2227" s="240"/>
      <c r="AA2227" s="240"/>
      <c r="AB2227" s="240"/>
      <c r="AC2227" s="240"/>
      <c r="AD2227" s="240"/>
      <c r="AE2227" s="240"/>
      <c r="AF2227" s="240"/>
      <c r="AG2227" s="240"/>
      <c r="AH2227" s="240"/>
      <c r="AI2227" s="240"/>
      <c r="AJ2227" s="240"/>
      <c r="AK2227" s="240"/>
      <c r="AL2227" s="240"/>
      <c r="AM2227" s="240"/>
      <c r="AN2227" s="240"/>
      <c r="AO2227" s="240"/>
      <c r="AP2227" s="240"/>
      <c r="AQ2227" s="240"/>
      <c r="AR2227" s="240"/>
      <c r="AS2227" s="240"/>
      <c r="AT2227" s="240"/>
      <c r="AU2227" s="240"/>
      <c r="AV2227" s="240"/>
      <c r="AW2227" s="240"/>
      <c r="AX2227" s="240"/>
      <c r="AY2227" s="240"/>
      <c r="AZ2227" s="240"/>
      <c r="BA2227" s="240"/>
      <c r="BB2227" s="240"/>
      <c r="BC2227" s="240"/>
      <c r="BD2227" s="240"/>
      <c r="BE2227" s="240"/>
      <c r="BF2227" s="240"/>
      <c r="BG2227" s="240"/>
      <c r="BH2227" s="240"/>
      <c r="BI2227" s="240"/>
      <c r="BJ2227" s="240"/>
      <c r="BK2227" s="240"/>
      <c r="BL2227" s="240"/>
      <c r="BM2227" s="240"/>
      <c r="BN2227" s="240"/>
      <c r="BO2227" s="240"/>
      <c r="BP2227" s="240"/>
      <c r="BQ2227" s="240"/>
      <c r="BR2227" s="240"/>
      <c r="BS2227" s="240"/>
      <c r="BT2227" s="240"/>
      <c r="BU2227" s="240"/>
      <c r="BV2227" s="240"/>
      <c r="BW2227" s="240"/>
      <c r="BX2227" s="240"/>
      <c r="BY2227" s="240"/>
      <c r="BZ2227" s="240"/>
      <c r="CA2227" s="240"/>
      <c r="CB2227" s="240"/>
      <c r="CC2227" s="240"/>
      <c r="CD2227" s="240"/>
      <c r="CE2227" s="240"/>
      <c r="CF2227" s="240"/>
      <c r="CG2227" s="240"/>
      <c r="CH2227" s="240"/>
      <c r="CI2227" s="240"/>
      <c r="CJ2227" s="240"/>
      <c r="CK2227" s="240"/>
      <c r="CL2227" s="240"/>
      <c r="CN2227" s="240"/>
      <c r="CO2227" s="240"/>
      <c r="CP2227" s="240"/>
      <c r="CQ2227" s="240"/>
      <c r="CR2227" s="240"/>
      <c r="CS2227" s="240"/>
      <c r="CT2227" s="240"/>
      <c r="CU2227" s="240"/>
      <c r="CV2227" s="240"/>
      <c r="CW2227" s="240"/>
      <c r="CX2227" s="240"/>
      <c r="CY2227" s="240"/>
      <c r="CZ2227" s="240"/>
      <c r="DA2227" s="240"/>
      <c r="DB2227" s="240"/>
      <c r="DC2227" s="240"/>
      <c r="DD2227" s="240"/>
      <c r="DE2227" s="240"/>
      <c r="DF2227" s="240"/>
      <c r="DG2227" s="240"/>
      <c r="DH2227" s="240"/>
      <c r="DI2227" s="240"/>
      <c r="DJ2227" s="240"/>
      <c r="DK2227" s="240"/>
      <c r="DL2227" s="240"/>
    </row>
    <row r="2228" spans="1:116" x14ac:dyDescent="0.4">
      <c r="B2228" t="s">
        <v>332</v>
      </c>
      <c r="D2228" t="s">
        <v>545</v>
      </c>
      <c r="E2228" s="8" t="str">
        <f t="shared" ref="E2228" si="3671">ROW()&amp;" "&amp;D2228</f>
        <v>2228 SEASON MONTHL-TR-R</v>
      </c>
      <c r="G2228" s="136" t="str">
        <f>G2202</f>
        <v>Surgical procedures</v>
      </c>
      <c r="H2228" s="12"/>
      <c r="I2228" s="60"/>
      <c r="J2228" s="60"/>
      <c r="K2228" s="38"/>
      <c r="L2228" s="38"/>
      <c r="M2228" s="38"/>
      <c r="N2228" s="38"/>
      <c r="O2228" s="38"/>
      <c r="P2228" s="38"/>
      <c r="R2228" s="15"/>
      <c r="S2228" s="240"/>
      <c r="T2228" s="240"/>
      <c r="U2228" s="240"/>
      <c r="V2228" s="240"/>
      <c r="W2228" s="240"/>
      <c r="X2228" s="240"/>
      <c r="Y2228" s="240"/>
      <c r="Z2228" s="240"/>
      <c r="AA2228" s="240"/>
      <c r="AB2228" s="240"/>
      <c r="AC2228" s="240"/>
      <c r="AD2228" s="240"/>
      <c r="AE2228" s="240"/>
      <c r="AF2228" s="240"/>
      <c r="AG2228" s="240"/>
      <c r="AH2228" s="240"/>
      <c r="AI2228" s="240"/>
      <c r="AJ2228" s="240"/>
      <c r="AK2228" s="240"/>
      <c r="AL2228" s="240"/>
      <c r="AM2228" s="240"/>
      <c r="AN2228" s="240"/>
      <c r="AO2228" s="240"/>
      <c r="AP2228" s="240"/>
      <c r="AQ2228" s="240"/>
      <c r="AR2228" s="240"/>
      <c r="AS2228" s="240"/>
      <c r="AT2228" s="240"/>
      <c r="AU2228" s="240"/>
      <c r="AV2228" s="240"/>
      <c r="AW2228" s="240"/>
      <c r="AX2228" s="240"/>
      <c r="AY2228" s="240"/>
      <c r="AZ2228" s="240"/>
      <c r="BA2228" s="240"/>
      <c r="BB2228" s="240"/>
      <c r="BC2228" s="240"/>
      <c r="BD2228" s="240"/>
      <c r="BE2228" s="240"/>
      <c r="BF2228" s="240"/>
      <c r="BG2228" s="240"/>
      <c r="BH2228" s="240"/>
      <c r="BI2228" s="240"/>
      <c r="BJ2228" s="240"/>
      <c r="BK2228" s="240"/>
      <c r="BL2228" s="240"/>
      <c r="BM2228" s="240"/>
      <c r="BN2228" s="240"/>
      <c r="BO2228" s="240"/>
      <c r="BP2228" s="240"/>
      <c r="BQ2228" s="240"/>
      <c r="BR2228" s="240"/>
      <c r="BS2228" s="240"/>
      <c r="BT2228" s="240"/>
      <c r="BU2228" s="240"/>
      <c r="BV2228" s="240"/>
      <c r="BW2228" s="240"/>
      <c r="BX2228" s="240"/>
      <c r="BY2228" s="240"/>
      <c r="BZ2228" s="240"/>
      <c r="CA2228" s="240"/>
      <c r="CB2228" s="240"/>
      <c r="CC2228" s="240"/>
      <c r="CD2228" s="240"/>
      <c r="CE2228" s="240"/>
      <c r="CF2228" s="240"/>
      <c r="CG2228" s="240"/>
      <c r="CH2228" s="240"/>
      <c r="CI2228" s="240"/>
      <c r="CJ2228" s="240"/>
      <c r="CK2228" s="240"/>
      <c r="CL2228" s="240"/>
      <c r="CN2228" s="60"/>
      <c r="CO2228" s="76"/>
      <c r="CP2228" s="76"/>
      <c r="CQ2228" s="76"/>
      <c r="CR2228" s="76"/>
      <c r="CS2228" s="76"/>
      <c r="CT2228" s="76"/>
      <c r="CU2228" s="76"/>
      <c r="CV2228" s="76"/>
      <c r="CW2228" s="76"/>
      <c r="CX2228" s="76"/>
      <c r="CY2228" s="76"/>
      <c r="CZ2228" s="76"/>
      <c r="DA2228" s="76"/>
      <c r="DB2228" s="76"/>
      <c r="DC2228" s="76"/>
      <c r="DD2228" s="76"/>
      <c r="DE2228" s="76"/>
      <c r="DF2228" s="76"/>
      <c r="DG2228" s="76"/>
      <c r="DH2228" s="76"/>
      <c r="DI2228" s="76"/>
      <c r="DJ2228" s="76"/>
      <c r="DK2228" s="76"/>
      <c r="DL2228" s="76"/>
    </row>
    <row r="2229" spans="1:116" x14ac:dyDescent="0.4">
      <c r="B2229" t="s">
        <v>332</v>
      </c>
      <c r="D2229" t="s">
        <v>545</v>
      </c>
      <c r="E2229" s="8" t="str">
        <f>ROW()&amp;" "&amp;D2229</f>
        <v>2229 SEASON MONTHL-TR-R</v>
      </c>
      <c r="G2229" s="136" t="str">
        <f t="shared" ref="G2229:G2235" si="3672">G2203</f>
        <v>procedure</v>
      </c>
      <c r="H2229" s="27"/>
      <c r="I2229" s="78"/>
      <c r="J2229" s="78"/>
      <c r="K2229" s="33"/>
      <c r="L2229" s="33"/>
      <c r="M2229" s="33"/>
      <c r="N2229" s="33"/>
      <c r="O2229" s="33"/>
      <c r="P2229" s="33"/>
      <c r="R2229" s="33"/>
      <c r="S2229" s="80"/>
      <c r="T2229" s="80"/>
      <c r="U2229" s="80"/>
      <c r="V2229" s="80"/>
      <c r="W2229" s="80"/>
      <c r="X2229" s="80"/>
      <c r="Y2229" s="80"/>
      <c r="Z2229" s="80"/>
      <c r="AA2229" s="80"/>
      <c r="AB2229" s="80"/>
      <c r="AC2229" s="80"/>
      <c r="AD2229" s="80"/>
      <c r="AE2229" s="80"/>
      <c r="AF2229" s="80"/>
      <c r="AG2229" s="80"/>
      <c r="AH2229" s="80"/>
      <c r="AI2229" s="80"/>
      <c r="AJ2229" s="80"/>
      <c r="AK2229" s="80"/>
      <c r="AL2229" s="80"/>
      <c r="AM2229" s="80"/>
      <c r="AN2229" s="80"/>
      <c r="AO2229" s="80"/>
      <c r="AP2229" s="80"/>
      <c r="AQ2229" s="80"/>
      <c r="AR2229" s="80"/>
      <c r="AS2229" s="80"/>
      <c r="AT2229" s="80"/>
      <c r="AU2229" s="80"/>
      <c r="AV2229" s="80"/>
      <c r="AW2229" s="80"/>
      <c r="AX2229" s="80"/>
      <c r="AY2229" s="80"/>
      <c r="AZ2229" s="80"/>
      <c r="BA2229" s="80"/>
      <c r="BB2229" s="80"/>
      <c r="BC2229" s="80"/>
      <c r="BD2229" s="80"/>
      <c r="BE2229" s="80"/>
      <c r="BF2229" s="80"/>
      <c r="BG2229" s="80"/>
      <c r="BH2229" s="80"/>
      <c r="BI2229" s="80"/>
      <c r="BJ2229" s="80"/>
      <c r="BK2229" s="80"/>
      <c r="BL2229" s="80"/>
      <c r="BM2229" s="80"/>
      <c r="BN2229" s="80"/>
      <c r="BO2229" s="80"/>
      <c r="BP2229" s="80"/>
      <c r="BQ2229" s="80"/>
      <c r="BR2229" s="80"/>
      <c r="BS2229" s="80"/>
      <c r="BT2229" s="80"/>
      <c r="BU2229" s="80"/>
      <c r="BV2229" s="80"/>
      <c r="BW2229" s="80"/>
      <c r="BX2229" s="80"/>
      <c r="BY2229" s="80"/>
      <c r="BZ2229" s="80"/>
      <c r="CA2229" s="80"/>
      <c r="CB2229" s="80"/>
      <c r="CC2229" s="80"/>
      <c r="CD2229" s="80"/>
      <c r="CE2229" s="80"/>
      <c r="CF2229" s="80"/>
      <c r="CG2229" s="80"/>
      <c r="CH2229" s="80"/>
      <c r="CI2229" s="80"/>
      <c r="CJ2229" s="80"/>
      <c r="CK2229" s="80"/>
      <c r="CL2229" s="80"/>
      <c r="CN2229" s="78"/>
      <c r="CO2229" s="77"/>
      <c r="CP2229" s="77"/>
      <c r="CQ2229" s="77"/>
      <c r="CR2229" s="77"/>
      <c r="CS2229" s="77"/>
      <c r="CT2229" s="77"/>
      <c r="CU2229" s="77"/>
      <c r="CV2229" s="77"/>
      <c r="CW2229" s="77"/>
      <c r="CX2229" s="77"/>
      <c r="CY2229" s="77"/>
      <c r="CZ2229" s="77"/>
      <c r="DA2229" s="77"/>
      <c r="DB2229" s="77"/>
      <c r="DC2229" s="77"/>
      <c r="DD2229" s="77"/>
      <c r="DE2229" s="77"/>
      <c r="DF2229" s="77"/>
      <c r="DG2229" s="77"/>
      <c r="DH2229" s="77"/>
      <c r="DI2229" s="77"/>
      <c r="DJ2229" s="77"/>
      <c r="DK2229" s="77"/>
      <c r="DL2229" s="77"/>
    </row>
    <row r="2230" spans="1:116" x14ac:dyDescent="0.4">
      <c r="B2230" t="s">
        <v>332</v>
      </c>
      <c r="D2230" t="s">
        <v>545</v>
      </c>
      <c r="E2230" s="8" t="str">
        <f t="shared" ref="E2230:E2235" si="3673">ROW()&amp;" "&amp;D2230</f>
        <v>2230 SEASON MONTHL-TR-R</v>
      </c>
      <c r="G2230" s="136" t="str">
        <f t="shared" si="3672"/>
        <v>Primary revenue driver</v>
      </c>
      <c r="H2230" s="27"/>
      <c r="I2230" s="78"/>
      <c r="J2230" s="78"/>
      <c r="K2230" s="33"/>
      <c r="L2230" s="33"/>
      <c r="M2230" s="33"/>
      <c r="N2230" s="33"/>
      <c r="O2230" s="33"/>
      <c r="P2230" s="33"/>
      <c r="R2230" s="33"/>
      <c r="S2230" s="4" t="str">
        <f>ADDRESS(ROW(S2212),COLUMN(S2212),2)</f>
        <v>S$2212</v>
      </c>
      <c r="T2230" s="4" t="str">
        <f t="shared" ref="T2230:CE2230" si="3674">ADDRESS(ROW(T2212),COLUMN(T2212),2)</f>
        <v>T$2212</v>
      </c>
      <c r="U2230" s="4" t="str">
        <f t="shared" si="3674"/>
        <v>U$2212</v>
      </c>
      <c r="V2230" s="4" t="str">
        <f t="shared" si="3674"/>
        <v>V$2212</v>
      </c>
      <c r="W2230" s="4" t="str">
        <f t="shared" si="3674"/>
        <v>W$2212</v>
      </c>
      <c r="X2230" s="4" t="str">
        <f t="shared" si="3674"/>
        <v>X$2212</v>
      </c>
      <c r="Y2230" s="4" t="str">
        <f t="shared" si="3674"/>
        <v>Y$2212</v>
      </c>
      <c r="Z2230" s="4" t="str">
        <f t="shared" si="3674"/>
        <v>Z$2212</v>
      </c>
      <c r="AA2230" s="4" t="str">
        <f t="shared" si="3674"/>
        <v>AA$2212</v>
      </c>
      <c r="AB2230" s="4" t="str">
        <f t="shared" si="3674"/>
        <v>AB$2212</v>
      </c>
      <c r="AC2230" s="4" t="str">
        <f t="shared" si="3674"/>
        <v>AC$2212</v>
      </c>
      <c r="AD2230" s="4" t="str">
        <f t="shared" si="3674"/>
        <v>AD$2212</v>
      </c>
      <c r="AE2230" s="4" t="str">
        <f t="shared" si="3674"/>
        <v>AE$2212</v>
      </c>
      <c r="AF2230" s="4" t="str">
        <f t="shared" si="3674"/>
        <v>AF$2212</v>
      </c>
      <c r="AG2230" s="4" t="str">
        <f t="shared" si="3674"/>
        <v>AG$2212</v>
      </c>
      <c r="AH2230" s="4" t="str">
        <f t="shared" si="3674"/>
        <v>AH$2212</v>
      </c>
      <c r="AI2230" s="4" t="str">
        <f t="shared" si="3674"/>
        <v>AI$2212</v>
      </c>
      <c r="AJ2230" s="4" t="str">
        <f t="shared" si="3674"/>
        <v>AJ$2212</v>
      </c>
      <c r="AK2230" s="4" t="str">
        <f t="shared" si="3674"/>
        <v>AK$2212</v>
      </c>
      <c r="AL2230" s="4" t="str">
        <f t="shared" si="3674"/>
        <v>AL$2212</v>
      </c>
      <c r="AM2230" s="4" t="str">
        <f t="shared" si="3674"/>
        <v>AM$2212</v>
      </c>
      <c r="AN2230" s="4" t="str">
        <f t="shared" si="3674"/>
        <v>AN$2212</v>
      </c>
      <c r="AO2230" s="4" t="str">
        <f t="shared" si="3674"/>
        <v>AO$2212</v>
      </c>
      <c r="AP2230" s="4" t="str">
        <f t="shared" si="3674"/>
        <v>AP$2212</v>
      </c>
      <c r="AQ2230" s="4" t="str">
        <f t="shared" si="3674"/>
        <v>AQ$2212</v>
      </c>
      <c r="AR2230" s="4" t="str">
        <f t="shared" si="3674"/>
        <v>AR$2212</v>
      </c>
      <c r="AS2230" s="4" t="str">
        <f t="shared" si="3674"/>
        <v>AS$2212</v>
      </c>
      <c r="AT2230" s="4" t="str">
        <f t="shared" si="3674"/>
        <v>AT$2212</v>
      </c>
      <c r="AU2230" s="4" t="str">
        <f t="shared" si="3674"/>
        <v>AU$2212</v>
      </c>
      <c r="AV2230" s="4" t="str">
        <f t="shared" si="3674"/>
        <v>AV$2212</v>
      </c>
      <c r="AW2230" s="4" t="str">
        <f t="shared" si="3674"/>
        <v>AW$2212</v>
      </c>
      <c r="AX2230" s="4" t="str">
        <f t="shared" si="3674"/>
        <v>AX$2212</v>
      </c>
      <c r="AY2230" s="4" t="str">
        <f t="shared" si="3674"/>
        <v>AY$2212</v>
      </c>
      <c r="AZ2230" s="4" t="str">
        <f t="shared" si="3674"/>
        <v>AZ$2212</v>
      </c>
      <c r="BA2230" s="4" t="str">
        <f t="shared" si="3674"/>
        <v>BA$2212</v>
      </c>
      <c r="BB2230" s="4" t="str">
        <f t="shared" si="3674"/>
        <v>BB$2212</v>
      </c>
      <c r="BC2230" s="4" t="str">
        <f t="shared" si="3674"/>
        <v>BC$2212</v>
      </c>
      <c r="BD2230" s="4" t="str">
        <f t="shared" si="3674"/>
        <v>BD$2212</v>
      </c>
      <c r="BE2230" s="4" t="str">
        <f t="shared" si="3674"/>
        <v>BE$2212</v>
      </c>
      <c r="BF2230" s="4" t="str">
        <f t="shared" si="3674"/>
        <v>BF$2212</v>
      </c>
      <c r="BG2230" s="4" t="str">
        <f t="shared" si="3674"/>
        <v>BG$2212</v>
      </c>
      <c r="BH2230" s="4" t="str">
        <f t="shared" si="3674"/>
        <v>BH$2212</v>
      </c>
      <c r="BI2230" s="4" t="str">
        <f t="shared" si="3674"/>
        <v>BI$2212</v>
      </c>
      <c r="BJ2230" s="4" t="str">
        <f t="shared" si="3674"/>
        <v>BJ$2212</v>
      </c>
      <c r="BK2230" s="4" t="str">
        <f t="shared" si="3674"/>
        <v>BK$2212</v>
      </c>
      <c r="BL2230" s="4" t="str">
        <f t="shared" si="3674"/>
        <v>BL$2212</v>
      </c>
      <c r="BM2230" s="4" t="str">
        <f t="shared" si="3674"/>
        <v>BM$2212</v>
      </c>
      <c r="BN2230" s="4" t="str">
        <f t="shared" si="3674"/>
        <v>BN$2212</v>
      </c>
      <c r="BO2230" s="4" t="str">
        <f t="shared" si="3674"/>
        <v>BO$2212</v>
      </c>
      <c r="BP2230" s="4" t="str">
        <f t="shared" si="3674"/>
        <v>BP$2212</v>
      </c>
      <c r="BQ2230" s="4" t="str">
        <f t="shared" si="3674"/>
        <v>BQ$2212</v>
      </c>
      <c r="BR2230" s="4" t="str">
        <f t="shared" si="3674"/>
        <v>BR$2212</v>
      </c>
      <c r="BS2230" s="4" t="str">
        <f t="shared" si="3674"/>
        <v>BS$2212</v>
      </c>
      <c r="BT2230" s="4" t="str">
        <f t="shared" si="3674"/>
        <v>BT$2212</v>
      </c>
      <c r="BU2230" s="4" t="str">
        <f t="shared" si="3674"/>
        <v>BU$2212</v>
      </c>
      <c r="BV2230" s="4" t="str">
        <f t="shared" si="3674"/>
        <v>BV$2212</v>
      </c>
      <c r="BW2230" s="4" t="str">
        <f t="shared" si="3674"/>
        <v>BW$2212</v>
      </c>
      <c r="BX2230" s="4" t="str">
        <f t="shared" si="3674"/>
        <v>BX$2212</v>
      </c>
      <c r="BY2230" s="4" t="str">
        <f t="shared" si="3674"/>
        <v>BY$2212</v>
      </c>
      <c r="BZ2230" s="4" t="str">
        <f t="shared" si="3674"/>
        <v>BZ$2212</v>
      </c>
      <c r="CA2230" s="4" t="str">
        <f t="shared" si="3674"/>
        <v>CA$2212</v>
      </c>
      <c r="CB2230" s="4" t="str">
        <f t="shared" si="3674"/>
        <v>CB$2212</v>
      </c>
      <c r="CC2230" s="4" t="str">
        <f t="shared" si="3674"/>
        <v>CC$2212</v>
      </c>
      <c r="CD2230" s="4" t="str">
        <f t="shared" si="3674"/>
        <v>CD$2212</v>
      </c>
      <c r="CE2230" s="4" t="str">
        <f t="shared" si="3674"/>
        <v>CE$2212</v>
      </c>
      <c r="CF2230" s="4" t="str">
        <f t="shared" ref="CF2230:CL2230" si="3675">ADDRESS(ROW(CF2212),COLUMN(CF2212),2)</f>
        <v>CF$2212</v>
      </c>
      <c r="CG2230" s="4" t="str">
        <f t="shared" si="3675"/>
        <v>CG$2212</v>
      </c>
      <c r="CH2230" s="4" t="str">
        <f t="shared" si="3675"/>
        <v>CH$2212</v>
      </c>
      <c r="CI2230" s="4" t="str">
        <f t="shared" si="3675"/>
        <v>CI$2212</v>
      </c>
      <c r="CJ2230" s="4" t="str">
        <f t="shared" si="3675"/>
        <v>CJ$2212</v>
      </c>
      <c r="CK2230" s="4" t="str">
        <f t="shared" si="3675"/>
        <v>CK$2212</v>
      </c>
      <c r="CL2230" s="4" t="str">
        <f t="shared" si="3675"/>
        <v>CL$2212</v>
      </c>
      <c r="CN2230" s="78"/>
      <c r="CO2230" s="80" t="str">
        <f t="shared" ref="CO2230:DL2230" si="3676">CO2204</f>
        <v>CO$16</v>
      </c>
      <c r="CP2230" s="80" t="str">
        <f t="shared" si="3676"/>
        <v>CP$16</v>
      </c>
      <c r="CQ2230" s="80" t="str">
        <f t="shared" si="3676"/>
        <v>CQ$16</v>
      </c>
      <c r="CR2230" s="80" t="str">
        <f t="shared" si="3676"/>
        <v>CR$16</v>
      </c>
      <c r="CS2230" s="80" t="str">
        <f t="shared" si="3676"/>
        <v>CS$16</v>
      </c>
      <c r="CT2230" s="80" t="str">
        <f t="shared" si="3676"/>
        <v>CT$16</v>
      </c>
      <c r="CU2230" s="80" t="str">
        <f t="shared" si="3676"/>
        <v>CU$16</v>
      </c>
      <c r="CV2230" s="80" t="str">
        <f t="shared" si="3676"/>
        <v>CV$16</v>
      </c>
      <c r="CW2230" s="80" t="str">
        <f t="shared" si="3676"/>
        <v>CW$16</v>
      </c>
      <c r="CX2230" s="80" t="str">
        <f t="shared" si="3676"/>
        <v>CX$16</v>
      </c>
      <c r="CY2230" s="80" t="str">
        <f t="shared" si="3676"/>
        <v>CY$16</v>
      </c>
      <c r="CZ2230" s="80" t="str">
        <f t="shared" si="3676"/>
        <v>CZ$16</v>
      </c>
      <c r="DA2230" s="80" t="str">
        <f t="shared" si="3676"/>
        <v>DA$16</v>
      </c>
      <c r="DB2230" s="80" t="str">
        <f t="shared" si="3676"/>
        <v>DB$16</v>
      </c>
      <c r="DC2230" s="80" t="str">
        <f t="shared" si="3676"/>
        <v>DC$16</v>
      </c>
      <c r="DD2230" s="80" t="str">
        <f t="shared" si="3676"/>
        <v>DD$16</v>
      </c>
      <c r="DE2230" s="80" t="str">
        <f t="shared" si="3676"/>
        <v>DE$16</v>
      </c>
      <c r="DF2230" s="80" t="str">
        <f t="shared" si="3676"/>
        <v>DF$16</v>
      </c>
      <c r="DG2230" s="80" t="str">
        <f t="shared" si="3676"/>
        <v>DG$16</v>
      </c>
      <c r="DH2230" s="80" t="str">
        <f t="shared" si="3676"/>
        <v>DH$16</v>
      </c>
      <c r="DI2230" s="80" t="str">
        <f t="shared" si="3676"/>
        <v>DI$16</v>
      </c>
      <c r="DJ2230" s="80" t="str">
        <f t="shared" si="3676"/>
        <v>DJ$16</v>
      </c>
      <c r="DK2230" s="80" t="str">
        <f t="shared" si="3676"/>
        <v>DK$16</v>
      </c>
      <c r="DL2230" s="80" t="str">
        <f t="shared" si="3676"/>
        <v>DL$16</v>
      </c>
    </row>
    <row r="2231" spans="1:116" x14ac:dyDescent="0.4">
      <c r="B2231" t="s">
        <v>332</v>
      </c>
      <c r="D2231" t="s">
        <v>545</v>
      </c>
      <c r="E2231" s="8" t="str">
        <f t="shared" si="3673"/>
        <v>2231 SEASON MONTHL-TR-R</v>
      </c>
      <c r="G2231" s="136" t="str">
        <f t="shared" si="3672"/>
        <v>Primary volume driver</v>
      </c>
      <c r="K2231" s="53"/>
      <c r="L2231" s="53"/>
      <c r="M2231" s="53"/>
      <c r="N2231" s="53"/>
      <c r="O2231" s="53"/>
      <c r="P2231" s="53"/>
      <c r="R2231" s="24"/>
      <c r="S2231" s="80" t="str">
        <f>S2205</f>
        <v>S$17</v>
      </c>
      <c r="T2231" s="80" t="str">
        <f t="shared" ref="T2231:CE2231" si="3677">T2205</f>
        <v>T$17</v>
      </c>
      <c r="U2231" s="80" t="str">
        <f t="shared" si="3677"/>
        <v>U$17</v>
      </c>
      <c r="V2231" s="80" t="str">
        <f t="shared" si="3677"/>
        <v>V$17</v>
      </c>
      <c r="W2231" s="80" t="str">
        <f t="shared" si="3677"/>
        <v>W$17</v>
      </c>
      <c r="X2231" s="80" t="str">
        <f t="shared" si="3677"/>
        <v>X$17</v>
      </c>
      <c r="Y2231" s="80" t="str">
        <f t="shared" si="3677"/>
        <v>Y$17</v>
      </c>
      <c r="Z2231" s="80" t="str">
        <f t="shared" si="3677"/>
        <v>Z$17</v>
      </c>
      <c r="AA2231" s="80" t="str">
        <f t="shared" si="3677"/>
        <v>AA$17</v>
      </c>
      <c r="AB2231" s="80" t="str">
        <f t="shared" si="3677"/>
        <v>AB$17</v>
      </c>
      <c r="AC2231" s="80" t="str">
        <f t="shared" si="3677"/>
        <v>AC$17</v>
      </c>
      <c r="AD2231" s="80" t="str">
        <f t="shared" si="3677"/>
        <v>AD$17</v>
      </c>
      <c r="AE2231" s="80" t="str">
        <f t="shared" si="3677"/>
        <v>AE$17</v>
      </c>
      <c r="AF2231" s="80" t="str">
        <f t="shared" si="3677"/>
        <v>AF$17</v>
      </c>
      <c r="AG2231" s="80" t="str">
        <f t="shared" si="3677"/>
        <v>AG$17</v>
      </c>
      <c r="AH2231" s="80" t="str">
        <f t="shared" si="3677"/>
        <v>AH$17</v>
      </c>
      <c r="AI2231" s="80" t="str">
        <f t="shared" si="3677"/>
        <v>AI$17</v>
      </c>
      <c r="AJ2231" s="80" t="str">
        <f t="shared" si="3677"/>
        <v>AJ$17</v>
      </c>
      <c r="AK2231" s="80" t="str">
        <f t="shared" si="3677"/>
        <v>AK$17</v>
      </c>
      <c r="AL2231" s="80" t="str">
        <f t="shared" si="3677"/>
        <v>AL$17</v>
      </c>
      <c r="AM2231" s="80" t="str">
        <f t="shared" si="3677"/>
        <v>AM$17</v>
      </c>
      <c r="AN2231" s="80" t="str">
        <f t="shared" si="3677"/>
        <v>AN$17</v>
      </c>
      <c r="AO2231" s="80" t="str">
        <f t="shared" si="3677"/>
        <v>AO$17</v>
      </c>
      <c r="AP2231" s="80" t="str">
        <f t="shared" si="3677"/>
        <v>AP$17</v>
      </c>
      <c r="AQ2231" s="80" t="str">
        <f t="shared" si="3677"/>
        <v>AQ$17</v>
      </c>
      <c r="AR2231" s="80" t="str">
        <f t="shared" si="3677"/>
        <v>AR$17</v>
      </c>
      <c r="AS2231" s="80" t="str">
        <f t="shared" si="3677"/>
        <v>AS$17</v>
      </c>
      <c r="AT2231" s="80" t="str">
        <f t="shared" si="3677"/>
        <v>AT$17</v>
      </c>
      <c r="AU2231" s="80" t="str">
        <f t="shared" si="3677"/>
        <v>AU$17</v>
      </c>
      <c r="AV2231" s="80" t="str">
        <f t="shared" si="3677"/>
        <v>AV$17</v>
      </c>
      <c r="AW2231" s="80" t="str">
        <f t="shared" si="3677"/>
        <v>AW$17</v>
      </c>
      <c r="AX2231" s="80" t="str">
        <f t="shared" si="3677"/>
        <v>AX$17</v>
      </c>
      <c r="AY2231" s="80" t="str">
        <f t="shared" si="3677"/>
        <v>AY$17</v>
      </c>
      <c r="AZ2231" s="80" t="str">
        <f t="shared" si="3677"/>
        <v>AZ$17</v>
      </c>
      <c r="BA2231" s="80" t="str">
        <f t="shared" si="3677"/>
        <v>BA$17</v>
      </c>
      <c r="BB2231" s="80" t="str">
        <f t="shared" si="3677"/>
        <v>BB$17</v>
      </c>
      <c r="BC2231" s="80" t="str">
        <f t="shared" si="3677"/>
        <v>BC$17</v>
      </c>
      <c r="BD2231" s="80" t="str">
        <f t="shared" si="3677"/>
        <v>BD$17</v>
      </c>
      <c r="BE2231" s="80" t="str">
        <f t="shared" si="3677"/>
        <v>BE$17</v>
      </c>
      <c r="BF2231" s="80" t="str">
        <f t="shared" si="3677"/>
        <v>BF$17</v>
      </c>
      <c r="BG2231" s="80" t="str">
        <f t="shared" si="3677"/>
        <v>BG$17</v>
      </c>
      <c r="BH2231" s="80" t="str">
        <f t="shared" si="3677"/>
        <v>BH$17</v>
      </c>
      <c r="BI2231" s="80" t="str">
        <f t="shared" si="3677"/>
        <v>BI$17</v>
      </c>
      <c r="BJ2231" s="80" t="str">
        <f t="shared" si="3677"/>
        <v>BJ$17</v>
      </c>
      <c r="BK2231" s="80" t="str">
        <f t="shared" si="3677"/>
        <v>BK$17</v>
      </c>
      <c r="BL2231" s="80" t="str">
        <f t="shared" si="3677"/>
        <v>BL$17</v>
      </c>
      <c r="BM2231" s="80" t="str">
        <f t="shared" si="3677"/>
        <v>BM$17</v>
      </c>
      <c r="BN2231" s="80" t="str">
        <f t="shared" si="3677"/>
        <v>BN$17</v>
      </c>
      <c r="BO2231" s="80" t="str">
        <f t="shared" si="3677"/>
        <v>BO$17</v>
      </c>
      <c r="BP2231" s="80" t="str">
        <f t="shared" si="3677"/>
        <v>BP$17</v>
      </c>
      <c r="BQ2231" s="80" t="str">
        <f t="shared" si="3677"/>
        <v>BQ$17</v>
      </c>
      <c r="BR2231" s="80" t="str">
        <f t="shared" si="3677"/>
        <v>BR$17</v>
      </c>
      <c r="BS2231" s="80" t="str">
        <f t="shared" si="3677"/>
        <v>BS$17</v>
      </c>
      <c r="BT2231" s="80" t="str">
        <f t="shared" si="3677"/>
        <v>BT$17</v>
      </c>
      <c r="BU2231" s="80" t="str">
        <f t="shared" si="3677"/>
        <v>BU$17</v>
      </c>
      <c r="BV2231" s="80" t="str">
        <f t="shared" si="3677"/>
        <v>BV$17</v>
      </c>
      <c r="BW2231" s="80" t="str">
        <f t="shared" si="3677"/>
        <v>BW$17</v>
      </c>
      <c r="BX2231" s="80" t="str">
        <f t="shared" si="3677"/>
        <v>BX$17</v>
      </c>
      <c r="BY2231" s="80" t="str">
        <f t="shared" si="3677"/>
        <v>BY$17</v>
      </c>
      <c r="BZ2231" s="80" t="str">
        <f t="shared" si="3677"/>
        <v>BZ$17</v>
      </c>
      <c r="CA2231" s="80" t="str">
        <f t="shared" si="3677"/>
        <v>CA$17</v>
      </c>
      <c r="CB2231" s="80" t="str">
        <f t="shared" si="3677"/>
        <v>CB$17</v>
      </c>
      <c r="CC2231" s="80" t="str">
        <f t="shared" si="3677"/>
        <v>CC$17</v>
      </c>
      <c r="CD2231" s="80" t="str">
        <f t="shared" si="3677"/>
        <v>CD$17</v>
      </c>
      <c r="CE2231" s="80" t="str">
        <f t="shared" si="3677"/>
        <v>CE$17</v>
      </c>
      <c r="CF2231" s="80" t="str">
        <f t="shared" ref="CF2231:CL2231" si="3678">CF2205</f>
        <v>CF$17</v>
      </c>
      <c r="CG2231" s="80" t="str">
        <f t="shared" si="3678"/>
        <v>CG$17</v>
      </c>
      <c r="CH2231" s="80" t="str">
        <f t="shared" si="3678"/>
        <v>CH$17</v>
      </c>
      <c r="CI2231" s="80" t="str">
        <f t="shared" si="3678"/>
        <v>CI$17</v>
      </c>
      <c r="CJ2231" s="80" t="str">
        <f t="shared" si="3678"/>
        <v>CJ$17</v>
      </c>
      <c r="CK2231" s="80" t="str">
        <f t="shared" si="3678"/>
        <v>CK$17</v>
      </c>
      <c r="CL2231" s="80" t="str">
        <f t="shared" si="3678"/>
        <v>CL$17</v>
      </c>
      <c r="CO2231" s="212" t="e">
        <f>ADDRESS(ROW(#REF!),COLUMN(#REF!),2)</f>
        <v>#REF!</v>
      </c>
      <c r="CP2231" s="212" t="e">
        <f>ADDRESS(ROW(#REF!),COLUMN(#REF!),2)</f>
        <v>#REF!</v>
      </c>
      <c r="CQ2231" s="212" t="e">
        <f>ADDRESS(ROW(#REF!),COLUMN(#REF!),2)</f>
        <v>#REF!</v>
      </c>
      <c r="CR2231" s="212" t="e">
        <f>ADDRESS(ROW(#REF!),COLUMN(#REF!),2)</f>
        <v>#REF!</v>
      </c>
      <c r="CS2231" s="212" t="e">
        <f>ADDRESS(ROW(#REF!),COLUMN(#REF!),2)</f>
        <v>#REF!</v>
      </c>
      <c r="CT2231" s="212" t="e">
        <f>ADDRESS(ROW(#REF!),COLUMN(#REF!),2)</f>
        <v>#REF!</v>
      </c>
      <c r="CU2231" s="212" t="e">
        <f>ADDRESS(ROW(#REF!),COLUMN(#REF!),2)</f>
        <v>#REF!</v>
      </c>
      <c r="CV2231" s="212" t="e">
        <f>ADDRESS(ROW(#REF!),COLUMN(#REF!),2)</f>
        <v>#REF!</v>
      </c>
      <c r="CW2231" s="212" t="e">
        <f>ADDRESS(ROW(#REF!),COLUMN(#REF!),2)</f>
        <v>#REF!</v>
      </c>
      <c r="CX2231" s="212" t="e">
        <f>ADDRESS(ROW(#REF!),COLUMN(#REF!),2)</f>
        <v>#REF!</v>
      </c>
      <c r="CY2231" s="212" t="e">
        <f>ADDRESS(ROW(#REF!),COLUMN(#REF!),2)</f>
        <v>#REF!</v>
      </c>
      <c r="CZ2231" s="212" t="e">
        <f>ADDRESS(ROW(#REF!),COLUMN(#REF!),2)</f>
        <v>#REF!</v>
      </c>
      <c r="DA2231" s="212" t="e">
        <f>ADDRESS(ROW(#REF!),COLUMN(#REF!),2)</f>
        <v>#REF!</v>
      </c>
      <c r="DB2231" s="212" t="e">
        <f>ADDRESS(ROW(#REF!),COLUMN(#REF!),2)</f>
        <v>#REF!</v>
      </c>
      <c r="DC2231" s="212" t="e">
        <f>ADDRESS(ROW(#REF!),COLUMN(#REF!),2)</f>
        <v>#REF!</v>
      </c>
      <c r="DD2231" s="212" t="e">
        <f>ADDRESS(ROW(#REF!),COLUMN(#REF!),2)</f>
        <v>#REF!</v>
      </c>
      <c r="DE2231" s="212" t="e">
        <f>ADDRESS(ROW(#REF!),COLUMN(#REF!),2)</f>
        <v>#REF!</v>
      </c>
      <c r="DF2231" s="212" t="e">
        <f>ADDRESS(ROW(#REF!),COLUMN(#REF!),2)</f>
        <v>#REF!</v>
      </c>
      <c r="DG2231" s="212" t="e">
        <f>ADDRESS(ROW(#REF!),COLUMN(#REF!),2)</f>
        <v>#REF!</v>
      </c>
      <c r="DH2231" s="212" t="e">
        <f>ADDRESS(ROW(#REF!),COLUMN(#REF!),2)</f>
        <v>#REF!</v>
      </c>
      <c r="DI2231" s="212" t="e">
        <f>ADDRESS(ROW(#REF!),COLUMN(#REF!),2)</f>
        <v>#REF!</v>
      </c>
      <c r="DJ2231" s="212" t="e">
        <f>ADDRESS(ROW(#REF!),COLUMN(#REF!),2)</f>
        <v>#REF!</v>
      </c>
      <c r="DK2231" s="212" t="e">
        <f>ADDRESS(ROW(#REF!),COLUMN(#REF!),2)</f>
        <v>#REF!</v>
      </c>
      <c r="DL2231" s="212" t="e">
        <f>ADDRESS(ROW(#REF!),COLUMN(#REF!),2)</f>
        <v>#REF!</v>
      </c>
    </row>
    <row r="2232" spans="1:116" x14ac:dyDescent="0.4">
      <c r="B2232" t="s">
        <v>332</v>
      </c>
      <c r="D2232" t="s">
        <v>545</v>
      </c>
      <c r="E2232" s="8" t="str">
        <f t="shared" si="3673"/>
        <v>2232 SEASON MONTHL-TR-R</v>
      </c>
      <c r="G2232" s="136" t="str">
        <f t="shared" si="3672"/>
        <v>(Secondary label)</v>
      </c>
      <c r="H2232" s="12"/>
      <c r="I2232" s="60"/>
      <c r="J2232" s="60"/>
      <c r="K2232" s="15"/>
      <c r="L2232" s="15"/>
      <c r="M2232" s="15"/>
      <c r="N2232" s="15"/>
      <c r="O2232" s="15"/>
      <c r="P2232" s="15"/>
      <c r="R2232" s="15"/>
      <c r="S2232" s="80"/>
      <c r="T2232" s="80"/>
      <c r="U2232" s="80"/>
      <c r="V2232" s="80"/>
      <c r="W2232" s="80"/>
      <c r="X2232" s="80"/>
      <c r="Y2232" s="80"/>
      <c r="Z2232" s="80"/>
      <c r="AA2232" s="80"/>
      <c r="AB2232" s="80"/>
      <c r="AC2232" s="80"/>
      <c r="AD2232" s="80"/>
      <c r="AE2232" s="80"/>
      <c r="AF2232" s="80"/>
      <c r="AG2232" s="80"/>
      <c r="AH2232" s="80"/>
      <c r="AI2232" s="80"/>
      <c r="AJ2232" s="80"/>
      <c r="AK2232" s="80"/>
      <c r="AL2232" s="80"/>
      <c r="AM2232" s="80"/>
      <c r="AN2232" s="80"/>
      <c r="AO2232" s="80"/>
      <c r="AP2232" s="80"/>
      <c r="AQ2232" s="80"/>
      <c r="AR2232" s="80"/>
      <c r="AS2232" s="80"/>
      <c r="AT2232" s="80"/>
      <c r="AU2232" s="80"/>
      <c r="AV2232" s="80"/>
      <c r="AW2232" s="80"/>
      <c r="AX2232" s="80"/>
      <c r="AY2232" s="80"/>
      <c r="AZ2232" s="80"/>
      <c r="BA2232" s="80"/>
      <c r="BB2232" s="80"/>
      <c r="BC2232" s="80"/>
      <c r="BD2232" s="80"/>
      <c r="BE2232" s="80"/>
      <c r="BF2232" s="80"/>
      <c r="BG2232" s="80"/>
      <c r="BH2232" s="80"/>
      <c r="BI2232" s="80"/>
      <c r="BJ2232" s="80"/>
      <c r="BK2232" s="80"/>
      <c r="BL2232" s="80"/>
      <c r="BM2232" s="80"/>
      <c r="BN2232" s="80"/>
      <c r="BO2232" s="80"/>
      <c r="BP2232" s="80"/>
      <c r="BQ2232" s="80"/>
      <c r="BR2232" s="80"/>
      <c r="BS2232" s="80"/>
      <c r="BT2232" s="80"/>
      <c r="BU2232" s="80"/>
      <c r="BV2232" s="80"/>
      <c r="BW2232" s="80"/>
      <c r="BX2232" s="80"/>
      <c r="BY2232" s="80"/>
      <c r="BZ2232" s="80"/>
      <c r="CA2232" s="80"/>
      <c r="CB2232" s="80"/>
      <c r="CC2232" s="80"/>
      <c r="CD2232" s="80"/>
      <c r="CE2232" s="80"/>
      <c r="CF2232" s="80"/>
      <c r="CG2232" s="80"/>
      <c r="CH2232" s="80"/>
      <c r="CI2232" s="80"/>
      <c r="CJ2232" s="80"/>
      <c r="CK2232" s="80"/>
      <c r="CL2232" s="80"/>
      <c r="CN2232" s="60"/>
    </row>
    <row r="2233" spans="1:116" x14ac:dyDescent="0.4">
      <c r="B2233" t="s">
        <v>332</v>
      </c>
      <c r="D2233" t="s">
        <v>545</v>
      </c>
      <c r="E2233" s="8" t="str">
        <f t="shared" si="3673"/>
        <v>2233 SEASON MONTHL-TR-R</v>
      </c>
      <c r="G2233" s="136" t="str">
        <f t="shared" si="3672"/>
        <v xml:space="preserve">secondary unit </v>
      </c>
      <c r="H2233" s="12"/>
      <c r="I2233" s="60"/>
      <c r="J2233" s="60"/>
      <c r="K2233" s="15"/>
      <c r="L2233" s="15"/>
      <c r="M2233" s="15"/>
      <c r="N2233" s="15"/>
      <c r="O2233" s="15"/>
      <c r="P2233" s="15"/>
      <c r="R2233" s="15"/>
      <c r="S2233" s="76"/>
      <c r="T2233" s="76"/>
      <c r="U2233" s="76"/>
      <c r="V2233" s="76"/>
      <c r="W2233" s="76"/>
      <c r="X2233" s="76"/>
      <c r="Y2233" s="76"/>
      <c r="Z2233" s="76"/>
      <c r="AA2233" s="76"/>
      <c r="AB2233" s="76"/>
      <c r="AC2233" s="76"/>
      <c r="AD2233" s="76"/>
      <c r="AE2233" s="76"/>
      <c r="AF2233" s="76"/>
      <c r="AG2233" s="76"/>
      <c r="AH2233" s="76"/>
      <c r="AI2233" s="76"/>
      <c r="AJ2233" s="76"/>
      <c r="AK2233" s="76"/>
      <c r="AL2233" s="76"/>
      <c r="AM2233" s="76"/>
      <c r="AN2233" s="76"/>
      <c r="AO2233" s="76"/>
      <c r="AP2233" s="76"/>
      <c r="AQ2233" s="76"/>
      <c r="AR2233" s="76"/>
      <c r="AS2233" s="76"/>
      <c r="AT2233" s="76"/>
      <c r="AU2233" s="76"/>
      <c r="AV2233" s="76"/>
      <c r="AW2233" s="76"/>
      <c r="AX2233" s="76"/>
      <c r="AY2233" s="76"/>
      <c r="AZ2233" s="76"/>
      <c r="BA2233" s="76"/>
      <c r="BB2233" s="76"/>
      <c r="BC2233" s="76"/>
      <c r="BD2233" s="76"/>
      <c r="BE2233" s="76"/>
      <c r="BF2233" s="76"/>
      <c r="BG2233" s="76"/>
      <c r="BH2233" s="76"/>
      <c r="BI2233" s="76"/>
      <c r="BJ2233" s="76"/>
      <c r="BK2233" s="76"/>
      <c r="BL2233" s="76"/>
      <c r="BM2233" s="76"/>
      <c r="BN2233" s="76"/>
      <c r="BO2233" s="76"/>
      <c r="BP2233" s="76"/>
      <c r="BQ2233" s="76"/>
      <c r="BR2233" s="76"/>
      <c r="BS2233" s="76"/>
      <c r="BT2233" s="76"/>
      <c r="BU2233" s="76"/>
      <c r="BV2233" s="76"/>
      <c r="BW2233" s="76"/>
      <c r="BX2233" s="76"/>
      <c r="BY2233" s="76"/>
      <c r="BZ2233" s="76"/>
      <c r="CA2233" s="76"/>
      <c r="CB2233" s="76"/>
      <c r="CC2233" s="76"/>
      <c r="CD2233" s="76"/>
      <c r="CE2233" s="76"/>
      <c r="CF2233" s="76"/>
      <c r="CG2233" s="76"/>
      <c r="CH2233" s="76"/>
      <c r="CI2233" s="76"/>
      <c r="CJ2233" s="76"/>
      <c r="CK2233" s="76"/>
      <c r="CL2233" s="76"/>
      <c r="CN2233" s="60"/>
      <c r="CO2233" s="76"/>
      <c r="CP2233" s="76"/>
      <c r="CQ2233" s="76"/>
      <c r="CR2233" s="76"/>
      <c r="CS2233" s="76"/>
      <c r="CT2233" s="76"/>
      <c r="CU2233" s="76"/>
      <c r="CV2233" s="76"/>
      <c r="CW2233" s="76"/>
      <c r="CX2233" s="76"/>
      <c r="CY2233" s="76"/>
      <c r="CZ2233" s="76"/>
      <c r="DA2233" s="76"/>
      <c r="DB2233" s="76"/>
      <c r="DC2233" s="76"/>
      <c r="DD2233" s="76"/>
      <c r="DE2233" s="76"/>
      <c r="DF2233" s="76"/>
      <c r="DG2233" s="76"/>
      <c r="DH2233" s="76"/>
      <c r="DI2233" s="76"/>
      <c r="DJ2233" s="76"/>
      <c r="DK2233" s="76"/>
      <c r="DL2233" s="76"/>
    </row>
    <row r="2234" spans="1:116" x14ac:dyDescent="0.4">
      <c r="B2234" t="s">
        <v>332</v>
      </c>
      <c r="D2234" t="s">
        <v>545</v>
      </c>
      <c r="E2234" s="8" t="str">
        <f t="shared" si="3673"/>
        <v>2234 SEASON MONTHL-TR-R</v>
      </c>
      <c r="G2234" s="136" t="str">
        <f t="shared" si="3672"/>
        <v>Secondary revenue driver</v>
      </c>
      <c r="H2234" s="12"/>
      <c r="I2234" s="60"/>
      <c r="J2234" s="60"/>
      <c r="K2234" s="15"/>
      <c r="L2234" s="15"/>
      <c r="M2234" s="15"/>
      <c r="N2234" s="15"/>
      <c r="O2234" s="15"/>
      <c r="P2234" s="15"/>
      <c r="R2234" s="15"/>
      <c r="S2234" s="80" t="str">
        <f>S2208</f>
        <v>S$18</v>
      </c>
      <c r="T2234" s="80" t="str">
        <f t="shared" ref="T2234:CE2234" si="3679">T2208</f>
        <v>T$18</v>
      </c>
      <c r="U2234" s="80" t="str">
        <f t="shared" si="3679"/>
        <v>U$18</v>
      </c>
      <c r="V2234" s="80" t="str">
        <f t="shared" si="3679"/>
        <v>V$18</v>
      </c>
      <c r="W2234" s="80" t="str">
        <f t="shared" si="3679"/>
        <v>W$18</v>
      </c>
      <c r="X2234" s="80" t="str">
        <f t="shared" si="3679"/>
        <v>X$18</v>
      </c>
      <c r="Y2234" s="80" t="str">
        <f t="shared" si="3679"/>
        <v>Y$18</v>
      </c>
      <c r="Z2234" s="80" t="str">
        <f t="shared" si="3679"/>
        <v>Z$18</v>
      </c>
      <c r="AA2234" s="80" t="str">
        <f t="shared" si="3679"/>
        <v>AA$18</v>
      </c>
      <c r="AB2234" s="80" t="str">
        <f t="shared" si="3679"/>
        <v>AB$18</v>
      </c>
      <c r="AC2234" s="80" t="str">
        <f t="shared" si="3679"/>
        <v>AC$18</v>
      </c>
      <c r="AD2234" s="80" t="str">
        <f t="shared" si="3679"/>
        <v>AD$18</v>
      </c>
      <c r="AE2234" s="80" t="str">
        <f t="shared" si="3679"/>
        <v>AE$18</v>
      </c>
      <c r="AF2234" s="80" t="str">
        <f t="shared" si="3679"/>
        <v>AF$18</v>
      </c>
      <c r="AG2234" s="80" t="str">
        <f t="shared" si="3679"/>
        <v>AG$18</v>
      </c>
      <c r="AH2234" s="80" t="str">
        <f t="shared" si="3679"/>
        <v>AH$18</v>
      </c>
      <c r="AI2234" s="80" t="str">
        <f t="shared" si="3679"/>
        <v>AI$18</v>
      </c>
      <c r="AJ2234" s="80" t="str">
        <f t="shared" si="3679"/>
        <v>AJ$18</v>
      </c>
      <c r="AK2234" s="80" t="str">
        <f t="shared" si="3679"/>
        <v>AK$18</v>
      </c>
      <c r="AL2234" s="80" t="str">
        <f t="shared" si="3679"/>
        <v>AL$18</v>
      </c>
      <c r="AM2234" s="80" t="str">
        <f t="shared" si="3679"/>
        <v>AM$18</v>
      </c>
      <c r="AN2234" s="80" t="str">
        <f t="shared" si="3679"/>
        <v>AN$18</v>
      </c>
      <c r="AO2234" s="80" t="str">
        <f t="shared" si="3679"/>
        <v>AO$18</v>
      </c>
      <c r="AP2234" s="80" t="str">
        <f t="shared" si="3679"/>
        <v>AP$18</v>
      </c>
      <c r="AQ2234" s="80" t="str">
        <f t="shared" si="3679"/>
        <v>AQ$18</v>
      </c>
      <c r="AR2234" s="80" t="str">
        <f t="shared" si="3679"/>
        <v>AR$18</v>
      </c>
      <c r="AS2234" s="80" t="str">
        <f t="shared" si="3679"/>
        <v>AS$18</v>
      </c>
      <c r="AT2234" s="80" t="str">
        <f t="shared" si="3679"/>
        <v>AT$18</v>
      </c>
      <c r="AU2234" s="80" t="str">
        <f t="shared" si="3679"/>
        <v>AU$18</v>
      </c>
      <c r="AV2234" s="80" t="str">
        <f t="shared" si="3679"/>
        <v>AV$18</v>
      </c>
      <c r="AW2234" s="80" t="str">
        <f t="shared" si="3679"/>
        <v>AW$18</v>
      </c>
      <c r="AX2234" s="80" t="str">
        <f t="shared" si="3679"/>
        <v>AX$18</v>
      </c>
      <c r="AY2234" s="80" t="str">
        <f t="shared" si="3679"/>
        <v>AY$18</v>
      </c>
      <c r="AZ2234" s="80" t="str">
        <f t="shared" si="3679"/>
        <v>AZ$18</v>
      </c>
      <c r="BA2234" s="80" t="str">
        <f t="shared" si="3679"/>
        <v>BA$18</v>
      </c>
      <c r="BB2234" s="80" t="str">
        <f t="shared" si="3679"/>
        <v>BB$18</v>
      </c>
      <c r="BC2234" s="80" t="str">
        <f t="shared" si="3679"/>
        <v>BC$18</v>
      </c>
      <c r="BD2234" s="80" t="str">
        <f t="shared" si="3679"/>
        <v>BD$18</v>
      </c>
      <c r="BE2234" s="80" t="str">
        <f t="shared" si="3679"/>
        <v>BE$18</v>
      </c>
      <c r="BF2234" s="80" t="str">
        <f t="shared" si="3679"/>
        <v>BF$18</v>
      </c>
      <c r="BG2234" s="80" t="str">
        <f t="shared" si="3679"/>
        <v>BG$18</v>
      </c>
      <c r="BH2234" s="80" t="str">
        <f t="shared" si="3679"/>
        <v>BH$18</v>
      </c>
      <c r="BI2234" s="80" t="str">
        <f t="shared" si="3679"/>
        <v>BI$18</v>
      </c>
      <c r="BJ2234" s="80" t="str">
        <f t="shared" si="3679"/>
        <v>BJ$18</v>
      </c>
      <c r="BK2234" s="80" t="str">
        <f t="shared" si="3679"/>
        <v>BK$18</v>
      </c>
      <c r="BL2234" s="80" t="str">
        <f t="shared" si="3679"/>
        <v>BL$18</v>
      </c>
      <c r="BM2234" s="80" t="str">
        <f t="shared" si="3679"/>
        <v>BM$18</v>
      </c>
      <c r="BN2234" s="80" t="str">
        <f t="shared" si="3679"/>
        <v>BN$18</v>
      </c>
      <c r="BO2234" s="80" t="str">
        <f t="shared" si="3679"/>
        <v>BO$18</v>
      </c>
      <c r="BP2234" s="80" t="str">
        <f t="shared" si="3679"/>
        <v>BP$18</v>
      </c>
      <c r="BQ2234" s="80" t="str">
        <f t="shared" si="3679"/>
        <v>BQ$18</v>
      </c>
      <c r="BR2234" s="80" t="str">
        <f t="shared" si="3679"/>
        <v>BR$18</v>
      </c>
      <c r="BS2234" s="80" t="str">
        <f t="shared" si="3679"/>
        <v>BS$18</v>
      </c>
      <c r="BT2234" s="80" t="str">
        <f t="shared" si="3679"/>
        <v>BT$18</v>
      </c>
      <c r="BU2234" s="80" t="str">
        <f t="shared" si="3679"/>
        <v>BU$18</v>
      </c>
      <c r="BV2234" s="80" t="str">
        <f t="shared" si="3679"/>
        <v>BV$18</v>
      </c>
      <c r="BW2234" s="80" t="str">
        <f t="shared" si="3679"/>
        <v>BW$18</v>
      </c>
      <c r="BX2234" s="80" t="str">
        <f t="shared" si="3679"/>
        <v>BX$18</v>
      </c>
      <c r="BY2234" s="80" t="str">
        <f t="shared" si="3679"/>
        <v>BY$18</v>
      </c>
      <c r="BZ2234" s="80" t="str">
        <f t="shared" si="3679"/>
        <v>BZ$18</v>
      </c>
      <c r="CA2234" s="80" t="str">
        <f t="shared" si="3679"/>
        <v>CA$18</v>
      </c>
      <c r="CB2234" s="80" t="str">
        <f t="shared" si="3679"/>
        <v>CB$18</v>
      </c>
      <c r="CC2234" s="80" t="str">
        <f t="shared" si="3679"/>
        <v>CC$18</v>
      </c>
      <c r="CD2234" s="80" t="str">
        <f t="shared" si="3679"/>
        <v>CD$18</v>
      </c>
      <c r="CE2234" s="80" t="str">
        <f t="shared" si="3679"/>
        <v>CE$18</v>
      </c>
      <c r="CF2234" s="80" t="str">
        <f t="shared" ref="CF2234:CL2234" si="3680">CF2208</f>
        <v>CF$18</v>
      </c>
      <c r="CG2234" s="80" t="str">
        <f t="shared" si="3680"/>
        <v>CG$18</v>
      </c>
      <c r="CH2234" s="80" t="str">
        <f t="shared" si="3680"/>
        <v>CH$18</v>
      </c>
      <c r="CI2234" s="80" t="str">
        <f t="shared" si="3680"/>
        <v>CI$18</v>
      </c>
      <c r="CJ2234" s="80" t="str">
        <f t="shared" si="3680"/>
        <v>CJ$18</v>
      </c>
      <c r="CK2234" s="80" t="str">
        <f t="shared" si="3680"/>
        <v>CK$18</v>
      </c>
      <c r="CL2234" s="80" t="str">
        <f t="shared" si="3680"/>
        <v>CL$18</v>
      </c>
      <c r="CN2234" s="60"/>
      <c r="CO2234" s="76"/>
      <c r="CP2234" s="76"/>
      <c r="CQ2234" s="76"/>
      <c r="CR2234" s="76"/>
      <c r="CS2234" s="76"/>
      <c r="CT2234" s="76"/>
      <c r="CU2234" s="76"/>
      <c r="CV2234" s="76"/>
      <c r="CW2234" s="76"/>
      <c r="CX2234" s="76"/>
      <c r="CY2234" s="76"/>
      <c r="CZ2234" s="76"/>
      <c r="DA2234" s="76"/>
      <c r="DB2234" s="76"/>
      <c r="DC2234" s="76"/>
      <c r="DD2234" s="76"/>
      <c r="DE2234" s="76"/>
      <c r="DF2234" s="76"/>
      <c r="DG2234" s="76"/>
      <c r="DH2234" s="76"/>
      <c r="DI2234" s="76"/>
      <c r="DJ2234" s="76"/>
      <c r="DK2234" s="76"/>
      <c r="DL2234" s="76"/>
    </row>
    <row r="2235" spans="1:116" x14ac:dyDescent="0.4">
      <c r="B2235" t="s">
        <v>332</v>
      </c>
      <c r="D2235" t="s">
        <v>545</v>
      </c>
      <c r="E2235" s="8" t="str">
        <f t="shared" si="3673"/>
        <v>2235 SEASON MONTHL-TR-R</v>
      </c>
      <c r="G2235" s="136" t="str">
        <f t="shared" si="3672"/>
        <v>Secondary volume driver</v>
      </c>
      <c r="H2235" s="12"/>
      <c r="I2235" s="60"/>
      <c r="J2235" s="60"/>
      <c r="K2235" s="15"/>
      <c r="L2235" s="15"/>
      <c r="M2235" s="15"/>
      <c r="N2235" s="15"/>
      <c r="O2235" s="15"/>
      <c r="P2235" s="15"/>
      <c r="R2235" s="15"/>
      <c r="S2235" s="80" t="str">
        <f>S2209</f>
        <v>S$19</v>
      </c>
      <c r="T2235" s="80" t="str">
        <f t="shared" ref="T2235:CE2235" si="3681">T2209</f>
        <v>T$19</v>
      </c>
      <c r="U2235" s="80" t="str">
        <f t="shared" si="3681"/>
        <v>U$19</v>
      </c>
      <c r="V2235" s="80" t="str">
        <f t="shared" si="3681"/>
        <v>V$19</v>
      </c>
      <c r="W2235" s="80" t="str">
        <f t="shared" si="3681"/>
        <v>W$19</v>
      </c>
      <c r="X2235" s="80" t="str">
        <f t="shared" si="3681"/>
        <v>X$19</v>
      </c>
      <c r="Y2235" s="80" t="str">
        <f t="shared" si="3681"/>
        <v>Y$19</v>
      </c>
      <c r="Z2235" s="80" t="str">
        <f t="shared" si="3681"/>
        <v>Z$19</v>
      </c>
      <c r="AA2235" s="80" t="str">
        <f t="shared" si="3681"/>
        <v>AA$19</v>
      </c>
      <c r="AB2235" s="80" t="str">
        <f t="shared" si="3681"/>
        <v>AB$19</v>
      </c>
      <c r="AC2235" s="80" t="str">
        <f t="shared" si="3681"/>
        <v>AC$19</v>
      </c>
      <c r="AD2235" s="80" t="str">
        <f t="shared" si="3681"/>
        <v>AD$19</v>
      </c>
      <c r="AE2235" s="80" t="str">
        <f t="shared" si="3681"/>
        <v>AE$19</v>
      </c>
      <c r="AF2235" s="80" t="str">
        <f t="shared" si="3681"/>
        <v>AF$19</v>
      </c>
      <c r="AG2235" s="80" t="str">
        <f t="shared" si="3681"/>
        <v>AG$19</v>
      </c>
      <c r="AH2235" s="80" t="str">
        <f t="shared" si="3681"/>
        <v>AH$19</v>
      </c>
      <c r="AI2235" s="80" t="str">
        <f t="shared" si="3681"/>
        <v>AI$19</v>
      </c>
      <c r="AJ2235" s="80" t="str">
        <f t="shared" si="3681"/>
        <v>AJ$19</v>
      </c>
      <c r="AK2235" s="80" t="str">
        <f t="shared" si="3681"/>
        <v>AK$19</v>
      </c>
      <c r="AL2235" s="80" t="str">
        <f t="shared" si="3681"/>
        <v>AL$19</v>
      </c>
      <c r="AM2235" s="80" t="str">
        <f t="shared" si="3681"/>
        <v>AM$19</v>
      </c>
      <c r="AN2235" s="80" t="str">
        <f t="shared" si="3681"/>
        <v>AN$19</v>
      </c>
      <c r="AO2235" s="80" t="str">
        <f t="shared" si="3681"/>
        <v>AO$19</v>
      </c>
      <c r="AP2235" s="80" t="str">
        <f t="shared" si="3681"/>
        <v>AP$19</v>
      </c>
      <c r="AQ2235" s="80" t="str">
        <f t="shared" si="3681"/>
        <v>AQ$19</v>
      </c>
      <c r="AR2235" s="80" t="str">
        <f t="shared" si="3681"/>
        <v>AR$19</v>
      </c>
      <c r="AS2235" s="80" t="str">
        <f t="shared" si="3681"/>
        <v>AS$19</v>
      </c>
      <c r="AT2235" s="80" t="str">
        <f t="shared" si="3681"/>
        <v>AT$19</v>
      </c>
      <c r="AU2235" s="80" t="str">
        <f t="shared" si="3681"/>
        <v>AU$19</v>
      </c>
      <c r="AV2235" s="80" t="str">
        <f t="shared" si="3681"/>
        <v>AV$19</v>
      </c>
      <c r="AW2235" s="80" t="str">
        <f t="shared" si="3681"/>
        <v>AW$19</v>
      </c>
      <c r="AX2235" s="80" t="str">
        <f t="shared" si="3681"/>
        <v>AX$19</v>
      </c>
      <c r="AY2235" s="80" t="str">
        <f t="shared" si="3681"/>
        <v>AY$19</v>
      </c>
      <c r="AZ2235" s="80" t="str">
        <f t="shared" si="3681"/>
        <v>AZ$19</v>
      </c>
      <c r="BA2235" s="80" t="str">
        <f t="shared" si="3681"/>
        <v>BA$19</v>
      </c>
      <c r="BB2235" s="80" t="str">
        <f t="shared" si="3681"/>
        <v>BB$19</v>
      </c>
      <c r="BC2235" s="80" t="str">
        <f t="shared" si="3681"/>
        <v>BC$19</v>
      </c>
      <c r="BD2235" s="80" t="str">
        <f t="shared" si="3681"/>
        <v>BD$19</v>
      </c>
      <c r="BE2235" s="80" t="str">
        <f t="shared" si="3681"/>
        <v>BE$19</v>
      </c>
      <c r="BF2235" s="80" t="str">
        <f t="shared" si="3681"/>
        <v>BF$19</v>
      </c>
      <c r="BG2235" s="80" t="str">
        <f t="shared" si="3681"/>
        <v>BG$19</v>
      </c>
      <c r="BH2235" s="80" t="str">
        <f t="shared" si="3681"/>
        <v>BH$19</v>
      </c>
      <c r="BI2235" s="80" t="str">
        <f t="shared" si="3681"/>
        <v>BI$19</v>
      </c>
      <c r="BJ2235" s="80" t="str">
        <f t="shared" si="3681"/>
        <v>BJ$19</v>
      </c>
      <c r="BK2235" s="80" t="str">
        <f t="shared" si="3681"/>
        <v>BK$19</v>
      </c>
      <c r="BL2235" s="80" t="str">
        <f t="shared" si="3681"/>
        <v>BL$19</v>
      </c>
      <c r="BM2235" s="80" t="str">
        <f t="shared" si="3681"/>
        <v>BM$19</v>
      </c>
      <c r="BN2235" s="80" t="str">
        <f t="shared" si="3681"/>
        <v>BN$19</v>
      </c>
      <c r="BO2235" s="80" t="str">
        <f t="shared" si="3681"/>
        <v>BO$19</v>
      </c>
      <c r="BP2235" s="80" t="str">
        <f t="shared" si="3681"/>
        <v>BP$19</v>
      </c>
      <c r="BQ2235" s="80" t="str">
        <f t="shared" si="3681"/>
        <v>BQ$19</v>
      </c>
      <c r="BR2235" s="80" t="str">
        <f t="shared" si="3681"/>
        <v>BR$19</v>
      </c>
      <c r="BS2235" s="80" t="str">
        <f t="shared" si="3681"/>
        <v>BS$19</v>
      </c>
      <c r="BT2235" s="80" t="str">
        <f t="shared" si="3681"/>
        <v>BT$19</v>
      </c>
      <c r="BU2235" s="80" t="str">
        <f t="shared" si="3681"/>
        <v>BU$19</v>
      </c>
      <c r="BV2235" s="80" t="str">
        <f t="shared" si="3681"/>
        <v>BV$19</v>
      </c>
      <c r="BW2235" s="80" t="str">
        <f t="shared" si="3681"/>
        <v>BW$19</v>
      </c>
      <c r="BX2235" s="80" t="str">
        <f t="shared" si="3681"/>
        <v>BX$19</v>
      </c>
      <c r="BY2235" s="80" t="str">
        <f t="shared" si="3681"/>
        <v>BY$19</v>
      </c>
      <c r="BZ2235" s="80" t="str">
        <f t="shared" si="3681"/>
        <v>BZ$19</v>
      </c>
      <c r="CA2235" s="80" t="str">
        <f t="shared" si="3681"/>
        <v>CA$19</v>
      </c>
      <c r="CB2235" s="80" t="str">
        <f t="shared" si="3681"/>
        <v>CB$19</v>
      </c>
      <c r="CC2235" s="80" t="str">
        <f t="shared" si="3681"/>
        <v>CC$19</v>
      </c>
      <c r="CD2235" s="80" t="str">
        <f t="shared" si="3681"/>
        <v>CD$19</v>
      </c>
      <c r="CE2235" s="80" t="str">
        <f t="shared" si="3681"/>
        <v>CE$19</v>
      </c>
      <c r="CF2235" s="80" t="str">
        <f t="shared" ref="CF2235:CL2235" si="3682">CF2209</f>
        <v>CF$19</v>
      </c>
      <c r="CG2235" s="80" t="str">
        <f t="shared" si="3682"/>
        <v>CG$19</v>
      </c>
      <c r="CH2235" s="80" t="str">
        <f t="shared" si="3682"/>
        <v>CH$19</v>
      </c>
      <c r="CI2235" s="80" t="str">
        <f t="shared" si="3682"/>
        <v>CI$19</v>
      </c>
      <c r="CJ2235" s="80" t="str">
        <f t="shared" si="3682"/>
        <v>CJ$19</v>
      </c>
      <c r="CK2235" s="80" t="str">
        <f t="shared" si="3682"/>
        <v>CK$19</v>
      </c>
      <c r="CL2235" s="80" t="str">
        <f t="shared" si="3682"/>
        <v>CL$19</v>
      </c>
      <c r="CN2235" s="60"/>
      <c r="CO2235" s="179"/>
      <c r="CP2235" s="179"/>
      <c r="CQ2235" s="179"/>
      <c r="CR2235" s="179"/>
      <c r="CS2235" s="179"/>
      <c r="CT2235" s="179"/>
      <c r="CU2235" s="179"/>
      <c r="CV2235" s="179"/>
      <c r="CW2235" s="179"/>
      <c r="CX2235" s="179"/>
      <c r="CY2235" s="179"/>
      <c r="CZ2235" s="179"/>
      <c r="DA2235" s="179"/>
      <c r="DB2235" s="179"/>
      <c r="DC2235" s="179"/>
      <c r="DD2235" s="179"/>
      <c r="DE2235" s="179"/>
      <c r="DF2235" s="179"/>
      <c r="DG2235" s="179"/>
      <c r="DH2235" s="179"/>
      <c r="DI2235" s="179"/>
      <c r="DJ2235" s="179"/>
      <c r="DK2235" s="179"/>
      <c r="DL2235" s="179"/>
    </row>
    <row r="2236" spans="1:116" x14ac:dyDescent="0.4">
      <c r="E2236" s="8"/>
      <c r="G2236" s="136"/>
      <c r="H2236" s="12"/>
      <c r="I2236" s="60"/>
      <c r="J2236" s="60"/>
      <c r="K2236" s="15"/>
      <c r="L2236" s="15"/>
      <c r="M2236" s="15"/>
      <c r="N2236" s="15"/>
      <c r="O2236" s="15"/>
      <c r="P2236" s="15"/>
      <c r="R2236" s="15"/>
      <c r="S2236" s="80"/>
      <c r="T2236" s="80"/>
      <c r="U2236" s="80"/>
      <c r="V2236" s="80"/>
      <c r="W2236" s="80"/>
      <c r="X2236" s="80"/>
      <c r="Y2236" s="80"/>
      <c r="Z2236" s="80"/>
      <c r="AA2236" s="80"/>
      <c r="AB2236" s="80"/>
      <c r="AC2236" s="80"/>
      <c r="AD2236" s="80"/>
      <c r="AE2236" s="80"/>
      <c r="AF2236" s="80"/>
      <c r="AG2236" s="80"/>
      <c r="AH2236" s="80"/>
      <c r="AI2236" s="80"/>
      <c r="AJ2236" s="80"/>
      <c r="AK2236" s="80"/>
      <c r="AL2236" s="80"/>
      <c r="AM2236" s="80"/>
      <c r="AN2236" s="80"/>
      <c r="AO2236" s="80"/>
      <c r="AP2236" s="80"/>
      <c r="AQ2236" s="80"/>
      <c r="AR2236" s="80"/>
      <c r="AS2236" s="80"/>
      <c r="AT2236" s="80"/>
      <c r="AU2236" s="80"/>
      <c r="AV2236" s="80"/>
      <c r="AW2236" s="80"/>
      <c r="AX2236" s="80"/>
      <c r="AY2236" s="80"/>
      <c r="AZ2236" s="80"/>
      <c r="BA2236" s="80"/>
      <c r="BB2236" s="80"/>
      <c r="BC2236" s="80"/>
      <c r="BD2236" s="80"/>
      <c r="BE2236" s="80"/>
      <c r="BF2236" s="80"/>
      <c r="BG2236" s="80"/>
      <c r="BH2236" s="80"/>
      <c r="BI2236" s="80"/>
      <c r="BJ2236" s="80"/>
      <c r="BK2236" s="80"/>
      <c r="BL2236" s="80"/>
      <c r="BM2236" s="80"/>
      <c r="BN2236" s="80"/>
      <c r="BO2236" s="80"/>
      <c r="BP2236" s="80"/>
      <c r="BQ2236" s="80"/>
      <c r="BR2236" s="80"/>
      <c r="BS2236" s="80"/>
      <c r="BT2236" s="80"/>
      <c r="BU2236" s="80"/>
      <c r="BV2236" s="80"/>
      <c r="BW2236" s="80"/>
      <c r="BX2236" s="80"/>
      <c r="BY2236" s="80"/>
      <c r="BZ2236" s="80"/>
      <c r="CA2236" s="80"/>
      <c r="CB2236" s="80"/>
      <c r="CC2236" s="80"/>
      <c r="CD2236" s="80"/>
      <c r="CE2236" s="80"/>
      <c r="CF2236" s="80"/>
      <c r="CG2236" s="80"/>
      <c r="CH2236" s="80"/>
      <c r="CI2236" s="80"/>
      <c r="CJ2236" s="80"/>
      <c r="CK2236" s="80"/>
      <c r="CL2236" s="80"/>
      <c r="CN2236" s="60"/>
      <c r="CO2236" s="179"/>
      <c r="CP2236" s="179"/>
      <c r="CQ2236" s="179"/>
      <c r="CR2236" s="179"/>
      <c r="CS2236" s="179"/>
      <c r="CT2236" s="179"/>
      <c r="CU2236" s="179"/>
      <c r="CV2236" s="179"/>
      <c r="CW2236" s="179"/>
      <c r="CX2236" s="179"/>
      <c r="CY2236" s="179"/>
      <c r="CZ2236" s="179"/>
      <c r="DA2236" s="179"/>
      <c r="DB2236" s="179"/>
      <c r="DC2236" s="179"/>
      <c r="DD2236" s="179"/>
      <c r="DE2236" s="179"/>
      <c r="DF2236" s="179"/>
      <c r="DG2236" s="179"/>
      <c r="DH2236" s="179"/>
      <c r="DI2236" s="179"/>
      <c r="DJ2236" s="179"/>
      <c r="DK2236" s="179"/>
      <c r="DL2236" s="179"/>
    </row>
    <row r="2237" spans="1:116" x14ac:dyDescent="0.4">
      <c r="A2237" s="174"/>
      <c r="E2237" s="8"/>
      <c r="G2237" s="175" t="s">
        <v>503</v>
      </c>
      <c r="H2237" s="174"/>
      <c r="I2237" s="176"/>
      <c r="J2237" s="176"/>
      <c r="K2237" s="197"/>
      <c r="L2237" s="197"/>
      <c r="M2237" s="197"/>
      <c r="N2237" s="197"/>
      <c r="O2237" s="197"/>
      <c r="P2237" s="197"/>
      <c r="R2237" s="198"/>
      <c r="S2237" s="174"/>
      <c r="T2237" s="174"/>
      <c r="U2237" s="174"/>
      <c r="V2237" s="174"/>
      <c r="W2237" s="174"/>
      <c r="X2237" s="174"/>
      <c r="Y2237" s="174"/>
      <c r="Z2237" s="174"/>
      <c r="AA2237" s="174"/>
      <c r="AB2237" s="174"/>
      <c r="AC2237" s="174"/>
      <c r="AD2237" s="174"/>
      <c r="AE2237" s="174"/>
      <c r="AF2237" s="174"/>
      <c r="AG2237" s="174"/>
      <c r="AH2237" s="174"/>
      <c r="AI2237" s="174"/>
      <c r="AJ2237" s="174"/>
      <c r="AK2237" s="174"/>
      <c r="AL2237" s="174"/>
      <c r="AM2237" s="174"/>
      <c r="AN2237" s="174"/>
      <c r="AO2237" s="174"/>
      <c r="AP2237" s="174"/>
      <c r="AQ2237" s="174"/>
      <c r="AR2237" s="174"/>
      <c r="AS2237" s="174"/>
      <c r="AT2237" s="174"/>
      <c r="AU2237" s="174"/>
      <c r="AV2237" s="174"/>
      <c r="AW2237" s="174"/>
      <c r="AX2237" s="174"/>
      <c r="AY2237" s="174"/>
      <c r="AZ2237" s="174"/>
      <c r="BA2237" s="174"/>
      <c r="BB2237" s="174"/>
      <c r="BC2237" s="174"/>
      <c r="BD2237" s="174"/>
      <c r="BE2237" s="174"/>
      <c r="BF2237" s="174"/>
      <c r="BG2237" s="174"/>
      <c r="BH2237" s="174"/>
      <c r="BI2237" s="174"/>
      <c r="BJ2237" s="174"/>
      <c r="BK2237" s="174"/>
      <c r="BL2237" s="174"/>
      <c r="BM2237" s="174"/>
      <c r="BN2237" s="174"/>
      <c r="BO2237" s="174"/>
      <c r="BP2237" s="174"/>
      <c r="BQ2237" s="174"/>
      <c r="BR2237" s="174"/>
      <c r="BS2237" s="174"/>
      <c r="BT2237" s="174"/>
      <c r="BU2237" s="174"/>
      <c r="BV2237" s="174"/>
      <c r="BW2237" s="174"/>
      <c r="BX2237" s="174"/>
      <c r="BY2237" s="174"/>
      <c r="BZ2237" s="174"/>
      <c r="CA2237" s="174"/>
      <c r="CB2237" s="174"/>
      <c r="CC2237" s="174"/>
      <c r="CD2237" s="174"/>
      <c r="CE2237" s="174"/>
      <c r="CF2237" s="174"/>
      <c r="CG2237" s="174"/>
      <c r="CH2237" s="174"/>
      <c r="CI2237" s="174"/>
      <c r="CJ2237" s="174"/>
      <c r="CK2237" s="174"/>
      <c r="CL2237" s="174"/>
      <c r="CN2237" s="176"/>
      <c r="CO2237" s="174"/>
      <c r="CP2237" s="174"/>
      <c r="CQ2237" s="174"/>
      <c r="CR2237" s="174"/>
      <c r="CS2237" s="174"/>
      <c r="CT2237" s="174"/>
      <c r="CU2237" s="174"/>
      <c r="CV2237" s="174"/>
      <c r="CW2237" s="174"/>
      <c r="CX2237" s="174"/>
      <c r="CY2237" s="174"/>
      <c r="CZ2237" s="174"/>
      <c r="DA2237" s="174"/>
      <c r="DB2237" s="174"/>
      <c r="DC2237" s="174"/>
      <c r="DD2237" s="174"/>
      <c r="DE2237" s="174"/>
      <c r="DF2237" s="174"/>
      <c r="DG2237" s="174"/>
      <c r="DH2237" s="174"/>
      <c r="DI2237" s="174"/>
      <c r="DJ2237" s="174"/>
      <c r="DK2237" s="174"/>
      <c r="DL2237" s="174"/>
    </row>
    <row r="2238" spans="1:116" x14ac:dyDescent="0.4">
      <c r="A2238" s="174"/>
      <c r="E2238" s="8"/>
      <c r="G2238" s="175" t="s">
        <v>504</v>
      </c>
      <c r="H2238" s="174"/>
      <c r="I2238" s="176"/>
      <c r="J2238" s="176"/>
      <c r="K2238" s="197"/>
      <c r="L2238" s="197"/>
      <c r="M2238" s="197"/>
      <c r="N2238" s="197"/>
      <c r="O2238" s="197"/>
      <c r="P2238" s="197"/>
      <c r="R2238" s="198"/>
      <c r="S2238" s="174"/>
      <c r="T2238" s="174"/>
      <c r="U2238" s="174"/>
      <c r="V2238" s="174"/>
      <c r="W2238" s="174"/>
      <c r="X2238" s="174"/>
      <c r="Y2238" s="174"/>
      <c r="Z2238" s="174"/>
      <c r="AA2238" s="174"/>
      <c r="AB2238" s="174"/>
      <c r="AC2238" s="174"/>
      <c r="AD2238" s="174"/>
      <c r="AE2238" s="174"/>
      <c r="AF2238" s="174"/>
      <c r="AG2238" s="174"/>
      <c r="AH2238" s="174"/>
      <c r="AI2238" s="174"/>
      <c r="AJ2238" s="174"/>
      <c r="AK2238" s="174"/>
      <c r="AL2238" s="174"/>
      <c r="AM2238" s="174"/>
      <c r="AN2238" s="174"/>
      <c r="AO2238" s="174"/>
      <c r="AP2238" s="174"/>
      <c r="AQ2238" s="174"/>
      <c r="AR2238" s="174"/>
      <c r="AS2238" s="174"/>
      <c r="AT2238" s="174"/>
      <c r="AU2238" s="174"/>
      <c r="AV2238" s="174"/>
      <c r="AW2238" s="174"/>
      <c r="AX2238" s="174"/>
      <c r="AY2238" s="174"/>
      <c r="AZ2238" s="174"/>
      <c r="BA2238" s="174"/>
      <c r="BB2238" s="174"/>
      <c r="BC2238" s="174"/>
      <c r="BD2238" s="174"/>
      <c r="BE2238" s="174"/>
      <c r="BF2238" s="174"/>
      <c r="BG2238" s="174"/>
      <c r="BH2238" s="174"/>
      <c r="BI2238" s="174"/>
      <c r="BJ2238" s="174"/>
      <c r="BK2238" s="174"/>
      <c r="BL2238" s="174"/>
      <c r="BM2238" s="174"/>
      <c r="BN2238" s="174"/>
      <c r="BO2238" s="174"/>
      <c r="BP2238" s="174"/>
      <c r="BQ2238" s="174"/>
      <c r="BR2238" s="174"/>
      <c r="BS2238" s="174"/>
      <c r="BT2238" s="174"/>
      <c r="BU2238" s="174"/>
      <c r="BV2238" s="174"/>
      <c r="BW2238" s="174"/>
      <c r="BX2238" s="174"/>
      <c r="BY2238" s="174"/>
      <c r="BZ2238" s="174"/>
      <c r="CA2238" s="174"/>
      <c r="CB2238" s="174"/>
      <c r="CC2238" s="174"/>
      <c r="CD2238" s="174"/>
      <c r="CE2238" s="174"/>
      <c r="CF2238" s="174"/>
      <c r="CG2238" s="174"/>
      <c r="CH2238" s="174"/>
      <c r="CI2238" s="174"/>
      <c r="CJ2238" s="174"/>
      <c r="CK2238" s="174"/>
      <c r="CL2238" s="174"/>
      <c r="CN2238" s="176"/>
      <c r="CO2238" s="174"/>
      <c r="CP2238" s="174"/>
      <c r="CQ2238" s="174"/>
      <c r="CR2238" s="174"/>
      <c r="CS2238" s="174"/>
      <c r="CT2238" s="174"/>
      <c r="CU2238" s="174"/>
      <c r="CV2238" s="174"/>
      <c r="CW2238" s="174"/>
      <c r="CX2238" s="174"/>
      <c r="CY2238" s="174"/>
      <c r="CZ2238" s="174"/>
      <c r="DA2238" s="174"/>
      <c r="DB2238" s="174"/>
      <c r="DC2238" s="174"/>
      <c r="DD2238" s="174"/>
      <c r="DE2238" s="174"/>
      <c r="DF2238" s="174"/>
      <c r="DG2238" s="174"/>
      <c r="DH2238" s="174"/>
      <c r="DI2238" s="174"/>
      <c r="DJ2238" s="174"/>
      <c r="DK2238" s="174"/>
      <c r="DL2238" s="174"/>
    </row>
    <row r="2239" spans="1:116" x14ac:dyDescent="0.4">
      <c r="A2239" s="174"/>
      <c r="E2239" s="8"/>
      <c r="G2239" s="175" t="s">
        <v>461</v>
      </c>
      <c r="H2239" s="174"/>
      <c r="I2239" s="176"/>
      <c r="J2239" s="176"/>
      <c r="K2239" s="197"/>
      <c r="L2239" s="197"/>
      <c r="M2239" s="197"/>
      <c r="N2239" s="197"/>
      <c r="O2239" s="197"/>
      <c r="P2239" s="197"/>
      <c r="R2239" s="198"/>
      <c r="S2239" s="199" t="str">
        <f t="shared" ref="S2239:CD2239" si="3683">S$20</f>
        <v>S$16</v>
      </c>
      <c r="T2239" s="199" t="str">
        <f t="shared" si="3683"/>
        <v>T$16</v>
      </c>
      <c r="U2239" s="199" t="str">
        <f t="shared" si="3683"/>
        <v>U$16</v>
      </c>
      <c r="V2239" s="199" t="str">
        <f t="shared" si="3683"/>
        <v>V$16</v>
      </c>
      <c r="W2239" s="199" t="str">
        <f t="shared" si="3683"/>
        <v>W$16</v>
      </c>
      <c r="X2239" s="199" t="str">
        <f t="shared" si="3683"/>
        <v>X$16</v>
      </c>
      <c r="Y2239" s="199" t="str">
        <f t="shared" si="3683"/>
        <v>Y$16</v>
      </c>
      <c r="Z2239" s="199" t="str">
        <f t="shared" si="3683"/>
        <v>Z$16</v>
      </c>
      <c r="AA2239" s="199" t="str">
        <f t="shared" si="3683"/>
        <v>AA$16</v>
      </c>
      <c r="AB2239" s="199" t="str">
        <f t="shared" si="3683"/>
        <v>AB$16</v>
      </c>
      <c r="AC2239" s="199" t="str">
        <f t="shared" si="3683"/>
        <v>AC$16</v>
      </c>
      <c r="AD2239" s="199" t="str">
        <f t="shared" si="3683"/>
        <v>AD$16</v>
      </c>
      <c r="AE2239" s="199" t="str">
        <f t="shared" si="3683"/>
        <v>AE$16</v>
      </c>
      <c r="AF2239" s="199" t="str">
        <f t="shared" si="3683"/>
        <v>AF$16</v>
      </c>
      <c r="AG2239" s="199" t="str">
        <f t="shared" si="3683"/>
        <v>AG$16</v>
      </c>
      <c r="AH2239" s="199" t="str">
        <f t="shared" si="3683"/>
        <v>AH$16</v>
      </c>
      <c r="AI2239" s="199" t="str">
        <f t="shared" si="3683"/>
        <v>AI$16</v>
      </c>
      <c r="AJ2239" s="199" t="str">
        <f t="shared" si="3683"/>
        <v>AJ$16</v>
      </c>
      <c r="AK2239" s="199" t="str">
        <f t="shared" si="3683"/>
        <v>AK$16</v>
      </c>
      <c r="AL2239" s="199" t="str">
        <f t="shared" si="3683"/>
        <v>AL$16</v>
      </c>
      <c r="AM2239" s="199" t="str">
        <f t="shared" si="3683"/>
        <v>AM$16</v>
      </c>
      <c r="AN2239" s="199" t="str">
        <f t="shared" si="3683"/>
        <v>AN$16</v>
      </c>
      <c r="AO2239" s="199" t="str">
        <f t="shared" si="3683"/>
        <v>AO$16</v>
      </c>
      <c r="AP2239" s="199" t="str">
        <f t="shared" si="3683"/>
        <v>AP$16</v>
      </c>
      <c r="AQ2239" s="199" t="str">
        <f t="shared" si="3683"/>
        <v>AQ$16</v>
      </c>
      <c r="AR2239" s="199" t="str">
        <f t="shared" si="3683"/>
        <v>AR$16</v>
      </c>
      <c r="AS2239" s="199" t="str">
        <f t="shared" si="3683"/>
        <v>AS$16</v>
      </c>
      <c r="AT2239" s="199" t="str">
        <f t="shared" si="3683"/>
        <v>AT$16</v>
      </c>
      <c r="AU2239" s="199" t="str">
        <f t="shared" si="3683"/>
        <v>AU$16</v>
      </c>
      <c r="AV2239" s="199" t="str">
        <f t="shared" si="3683"/>
        <v>AV$16</v>
      </c>
      <c r="AW2239" s="199" t="str">
        <f t="shared" si="3683"/>
        <v>AW$16</v>
      </c>
      <c r="AX2239" s="199" t="str">
        <f t="shared" si="3683"/>
        <v>AX$16</v>
      </c>
      <c r="AY2239" s="199" t="str">
        <f t="shared" si="3683"/>
        <v>AY$16</v>
      </c>
      <c r="AZ2239" s="199" t="str">
        <f t="shared" si="3683"/>
        <v>AZ$16</v>
      </c>
      <c r="BA2239" s="199" t="str">
        <f t="shared" si="3683"/>
        <v>BA$16</v>
      </c>
      <c r="BB2239" s="199" t="str">
        <f t="shared" si="3683"/>
        <v>BB$16</v>
      </c>
      <c r="BC2239" s="199" t="str">
        <f t="shared" si="3683"/>
        <v>BC$16</v>
      </c>
      <c r="BD2239" s="199" t="str">
        <f t="shared" si="3683"/>
        <v>BD$16</v>
      </c>
      <c r="BE2239" s="199" t="str">
        <f t="shared" si="3683"/>
        <v>BE$16</v>
      </c>
      <c r="BF2239" s="199" t="str">
        <f t="shared" si="3683"/>
        <v>BF$16</v>
      </c>
      <c r="BG2239" s="199" t="str">
        <f t="shared" si="3683"/>
        <v>BG$16</v>
      </c>
      <c r="BH2239" s="199" t="str">
        <f t="shared" si="3683"/>
        <v>BH$16</v>
      </c>
      <c r="BI2239" s="199" t="str">
        <f t="shared" si="3683"/>
        <v>BI$16</v>
      </c>
      <c r="BJ2239" s="199" t="str">
        <f t="shared" si="3683"/>
        <v>BJ$16</v>
      </c>
      <c r="BK2239" s="199" t="str">
        <f t="shared" si="3683"/>
        <v>BK$16</v>
      </c>
      <c r="BL2239" s="199" t="str">
        <f t="shared" si="3683"/>
        <v>BL$16</v>
      </c>
      <c r="BM2239" s="199" t="str">
        <f t="shared" si="3683"/>
        <v>BM$16</v>
      </c>
      <c r="BN2239" s="199" t="str">
        <f t="shared" si="3683"/>
        <v>BN$16</v>
      </c>
      <c r="BO2239" s="199" t="str">
        <f t="shared" si="3683"/>
        <v>BO$16</v>
      </c>
      <c r="BP2239" s="199" t="str">
        <f t="shared" si="3683"/>
        <v>BP$16</v>
      </c>
      <c r="BQ2239" s="199" t="str">
        <f t="shared" si="3683"/>
        <v>BQ$16</v>
      </c>
      <c r="BR2239" s="199" t="str">
        <f t="shared" si="3683"/>
        <v>BR$16</v>
      </c>
      <c r="BS2239" s="199" t="str">
        <f t="shared" si="3683"/>
        <v>BS$16</v>
      </c>
      <c r="BT2239" s="199" t="str">
        <f t="shared" si="3683"/>
        <v>BT$16</v>
      </c>
      <c r="BU2239" s="199" t="str">
        <f t="shared" si="3683"/>
        <v>BU$16</v>
      </c>
      <c r="BV2239" s="199" t="str">
        <f t="shared" si="3683"/>
        <v>BV$16</v>
      </c>
      <c r="BW2239" s="199" t="str">
        <f t="shared" si="3683"/>
        <v>BW$16</v>
      </c>
      <c r="BX2239" s="199" t="str">
        <f t="shared" si="3683"/>
        <v>BX$16</v>
      </c>
      <c r="BY2239" s="199" t="str">
        <f t="shared" si="3683"/>
        <v>BY$16</v>
      </c>
      <c r="BZ2239" s="199" t="str">
        <f t="shared" si="3683"/>
        <v>BZ$16</v>
      </c>
      <c r="CA2239" s="199" t="str">
        <f t="shared" si="3683"/>
        <v>CA$16</v>
      </c>
      <c r="CB2239" s="199" t="str">
        <f t="shared" si="3683"/>
        <v>CB$16</v>
      </c>
      <c r="CC2239" s="199" t="str">
        <f t="shared" si="3683"/>
        <v>CC$16</v>
      </c>
      <c r="CD2239" s="199" t="str">
        <f t="shared" si="3683"/>
        <v>CD$16</v>
      </c>
      <c r="CE2239" s="199" t="str">
        <f t="shared" ref="CE2239:CL2239" si="3684">CE$20</f>
        <v>CE$16</v>
      </c>
      <c r="CF2239" s="199" t="str">
        <f t="shared" si="3684"/>
        <v>CF$16</v>
      </c>
      <c r="CG2239" s="199" t="str">
        <f t="shared" si="3684"/>
        <v>CG$16</v>
      </c>
      <c r="CH2239" s="199" t="str">
        <f t="shared" si="3684"/>
        <v>CH$16</v>
      </c>
      <c r="CI2239" s="199" t="str">
        <f t="shared" si="3684"/>
        <v>CI$16</v>
      </c>
      <c r="CJ2239" s="199" t="str">
        <f t="shared" si="3684"/>
        <v>CJ$16</v>
      </c>
      <c r="CK2239" s="199" t="str">
        <f t="shared" si="3684"/>
        <v>CK$16</v>
      </c>
      <c r="CL2239" s="199" t="str">
        <f t="shared" si="3684"/>
        <v>CL$16</v>
      </c>
      <c r="CN2239" s="176"/>
      <c r="CO2239" s="199" t="str">
        <f t="shared" ref="CO2239:DL2239" si="3685">CO$20</f>
        <v>CO$16</v>
      </c>
      <c r="CP2239" s="199" t="str">
        <f t="shared" si="3685"/>
        <v>CP$16</v>
      </c>
      <c r="CQ2239" s="199" t="str">
        <f t="shared" si="3685"/>
        <v>CQ$16</v>
      </c>
      <c r="CR2239" s="199" t="str">
        <f t="shared" si="3685"/>
        <v>CR$16</v>
      </c>
      <c r="CS2239" s="199" t="str">
        <f t="shared" si="3685"/>
        <v>CS$16</v>
      </c>
      <c r="CT2239" s="199" t="str">
        <f t="shared" si="3685"/>
        <v>CT$16</v>
      </c>
      <c r="CU2239" s="199" t="str">
        <f t="shared" si="3685"/>
        <v>CU$16</v>
      </c>
      <c r="CV2239" s="199" t="str">
        <f t="shared" si="3685"/>
        <v>CV$16</v>
      </c>
      <c r="CW2239" s="199" t="str">
        <f t="shared" si="3685"/>
        <v>CW$16</v>
      </c>
      <c r="CX2239" s="199" t="str">
        <f t="shared" si="3685"/>
        <v>CX$16</v>
      </c>
      <c r="CY2239" s="199" t="str">
        <f t="shared" si="3685"/>
        <v>CY$16</v>
      </c>
      <c r="CZ2239" s="199" t="str">
        <f t="shared" si="3685"/>
        <v>CZ$16</v>
      </c>
      <c r="DA2239" s="199" t="str">
        <f t="shared" si="3685"/>
        <v>DA$16</v>
      </c>
      <c r="DB2239" s="199" t="str">
        <f t="shared" si="3685"/>
        <v>DB$16</v>
      </c>
      <c r="DC2239" s="199" t="str">
        <f t="shared" si="3685"/>
        <v>DC$16</v>
      </c>
      <c r="DD2239" s="199" t="str">
        <f t="shared" si="3685"/>
        <v>DD$16</v>
      </c>
      <c r="DE2239" s="199" t="str">
        <f t="shared" si="3685"/>
        <v>DE$16</v>
      </c>
      <c r="DF2239" s="199" t="str">
        <f t="shared" si="3685"/>
        <v>DF$16</v>
      </c>
      <c r="DG2239" s="199" t="str">
        <f t="shared" si="3685"/>
        <v>DG$16</v>
      </c>
      <c r="DH2239" s="199" t="str">
        <f t="shared" si="3685"/>
        <v>DH$16</v>
      </c>
      <c r="DI2239" s="199" t="str">
        <f t="shared" si="3685"/>
        <v>DI$16</v>
      </c>
      <c r="DJ2239" s="199" t="str">
        <f t="shared" si="3685"/>
        <v>DJ$16</v>
      </c>
      <c r="DK2239" s="199" t="str">
        <f t="shared" si="3685"/>
        <v>DK$16</v>
      </c>
      <c r="DL2239" s="199" t="str">
        <f t="shared" si="3685"/>
        <v>DL$16</v>
      </c>
    </row>
    <row r="2240" spans="1:116" x14ac:dyDescent="0.4">
      <c r="A2240" s="174"/>
      <c r="E2240" s="8"/>
      <c r="G2240" s="175" t="s">
        <v>462</v>
      </c>
      <c r="H2240" s="200"/>
      <c r="I2240" s="201"/>
      <c r="J2240" s="201"/>
      <c r="K2240" s="202"/>
      <c r="L2240" s="202"/>
      <c r="M2240" s="202"/>
      <c r="N2240" s="202"/>
      <c r="O2240" s="202"/>
      <c r="P2240" s="202"/>
      <c r="R2240" s="202"/>
      <c r="S2240" s="199" t="str">
        <f t="shared" ref="S2240:CD2240" si="3686">S$21</f>
        <v>S$17</v>
      </c>
      <c r="T2240" s="199" t="str">
        <f t="shared" si="3686"/>
        <v>T$17</v>
      </c>
      <c r="U2240" s="199" t="str">
        <f t="shared" si="3686"/>
        <v>U$17</v>
      </c>
      <c r="V2240" s="199" t="str">
        <f t="shared" si="3686"/>
        <v>V$17</v>
      </c>
      <c r="W2240" s="199" t="str">
        <f t="shared" si="3686"/>
        <v>W$17</v>
      </c>
      <c r="X2240" s="199" t="str">
        <f t="shared" si="3686"/>
        <v>X$17</v>
      </c>
      <c r="Y2240" s="199" t="str">
        <f t="shared" si="3686"/>
        <v>Y$17</v>
      </c>
      <c r="Z2240" s="199" t="str">
        <f t="shared" si="3686"/>
        <v>Z$17</v>
      </c>
      <c r="AA2240" s="199" t="str">
        <f t="shared" si="3686"/>
        <v>AA$17</v>
      </c>
      <c r="AB2240" s="199" t="str">
        <f t="shared" si="3686"/>
        <v>AB$17</v>
      </c>
      <c r="AC2240" s="199" t="str">
        <f t="shared" si="3686"/>
        <v>AC$17</v>
      </c>
      <c r="AD2240" s="199" t="str">
        <f t="shared" si="3686"/>
        <v>AD$17</v>
      </c>
      <c r="AE2240" s="199" t="str">
        <f t="shared" si="3686"/>
        <v>AE$17</v>
      </c>
      <c r="AF2240" s="199" t="str">
        <f t="shared" si="3686"/>
        <v>AF$17</v>
      </c>
      <c r="AG2240" s="199" t="str">
        <f t="shared" si="3686"/>
        <v>AG$17</v>
      </c>
      <c r="AH2240" s="199" t="str">
        <f t="shared" si="3686"/>
        <v>AH$17</v>
      </c>
      <c r="AI2240" s="199" t="str">
        <f t="shared" si="3686"/>
        <v>AI$17</v>
      </c>
      <c r="AJ2240" s="199" t="str">
        <f t="shared" si="3686"/>
        <v>AJ$17</v>
      </c>
      <c r="AK2240" s="199" t="str">
        <f t="shared" si="3686"/>
        <v>AK$17</v>
      </c>
      <c r="AL2240" s="199" t="str">
        <f t="shared" si="3686"/>
        <v>AL$17</v>
      </c>
      <c r="AM2240" s="199" t="str">
        <f t="shared" si="3686"/>
        <v>AM$17</v>
      </c>
      <c r="AN2240" s="199" t="str">
        <f t="shared" si="3686"/>
        <v>AN$17</v>
      </c>
      <c r="AO2240" s="199" t="str">
        <f t="shared" si="3686"/>
        <v>AO$17</v>
      </c>
      <c r="AP2240" s="199" t="str">
        <f t="shared" si="3686"/>
        <v>AP$17</v>
      </c>
      <c r="AQ2240" s="199" t="str">
        <f t="shared" si="3686"/>
        <v>AQ$17</v>
      </c>
      <c r="AR2240" s="199" t="str">
        <f t="shared" si="3686"/>
        <v>AR$17</v>
      </c>
      <c r="AS2240" s="199" t="str">
        <f t="shared" si="3686"/>
        <v>AS$17</v>
      </c>
      <c r="AT2240" s="199" t="str">
        <f t="shared" si="3686"/>
        <v>AT$17</v>
      </c>
      <c r="AU2240" s="199" t="str">
        <f t="shared" si="3686"/>
        <v>AU$17</v>
      </c>
      <c r="AV2240" s="199" t="str">
        <f t="shared" si="3686"/>
        <v>AV$17</v>
      </c>
      <c r="AW2240" s="199" t="str">
        <f t="shared" si="3686"/>
        <v>AW$17</v>
      </c>
      <c r="AX2240" s="199" t="str">
        <f t="shared" si="3686"/>
        <v>AX$17</v>
      </c>
      <c r="AY2240" s="199" t="str">
        <f t="shared" si="3686"/>
        <v>AY$17</v>
      </c>
      <c r="AZ2240" s="199" t="str">
        <f t="shared" si="3686"/>
        <v>AZ$17</v>
      </c>
      <c r="BA2240" s="199" t="str">
        <f t="shared" si="3686"/>
        <v>BA$17</v>
      </c>
      <c r="BB2240" s="199" t="str">
        <f t="shared" si="3686"/>
        <v>BB$17</v>
      </c>
      <c r="BC2240" s="199" t="str">
        <f t="shared" si="3686"/>
        <v>BC$17</v>
      </c>
      <c r="BD2240" s="199" t="str">
        <f t="shared" si="3686"/>
        <v>BD$17</v>
      </c>
      <c r="BE2240" s="199" t="str">
        <f t="shared" si="3686"/>
        <v>BE$17</v>
      </c>
      <c r="BF2240" s="199" t="str">
        <f t="shared" si="3686"/>
        <v>BF$17</v>
      </c>
      <c r="BG2240" s="199" t="str">
        <f t="shared" si="3686"/>
        <v>BG$17</v>
      </c>
      <c r="BH2240" s="199" t="str">
        <f t="shared" si="3686"/>
        <v>BH$17</v>
      </c>
      <c r="BI2240" s="199" t="str">
        <f t="shared" si="3686"/>
        <v>BI$17</v>
      </c>
      <c r="BJ2240" s="199" t="str">
        <f t="shared" si="3686"/>
        <v>BJ$17</v>
      </c>
      <c r="BK2240" s="199" t="str">
        <f t="shared" si="3686"/>
        <v>BK$17</v>
      </c>
      <c r="BL2240" s="199" t="str">
        <f t="shared" si="3686"/>
        <v>BL$17</v>
      </c>
      <c r="BM2240" s="199" t="str">
        <f t="shared" si="3686"/>
        <v>BM$17</v>
      </c>
      <c r="BN2240" s="199" t="str">
        <f t="shared" si="3686"/>
        <v>BN$17</v>
      </c>
      <c r="BO2240" s="199" t="str">
        <f t="shared" si="3686"/>
        <v>BO$17</v>
      </c>
      <c r="BP2240" s="199" t="str">
        <f t="shared" si="3686"/>
        <v>BP$17</v>
      </c>
      <c r="BQ2240" s="199" t="str">
        <f t="shared" si="3686"/>
        <v>BQ$17</v>
      </c>
      <c r="BR2240" s="199" t="str">
        <f t="shared" si="3686"/>
        <v>BR$17</v>
      </c>
      <c r="BS2240" s="199" t="str">
        <f t="shared" si="3686"/>
        <v>BS$17</v>
      </c>
      <c r="BT2240" s="199" t="str">
        <f t="shared" si="3686"/>
        <v>BT$17</v>
      </c>
      <c r="BU2240" s="199" t="str">
        <f t="shared" si="3686"/>
        <v>BU$17</v>
      </c>
      <c r="BV2240" s="199" t="str">
        <f t="shared" si="3686"/>
        <v>BV$17</v>
      </c>
      <c r="BW2240" s="199" t="str">
        <f t="shared" si="3686"/>
        <v>BW$17</v>
      </c>
      <c r="BX2240" s="199" t="str">
        <f t="shared" si="3686"/>
        <v>BX$17</v>
      </c>
      <c r="BY2240" s="199" t="str">
        <f t="shared" si="3686"/>
        <v>BY$17</v>
      </c>
      <c r="BZ2240" s="199" t="str">
        <f t="shared" si="3686"/>
        <v>BZ$17</v>
      </c>
      <c r="CA2240" s="199" t="str">
        <f t="shared" si="3686"/>
        <v>CA$17</v>
      </c>
      <c r="CB2240" s="199" t="str">
        <f t="shared" si="3686"/>
        <v>CB$17</v>
      </c>
      <c r="CC2240" s="199" t="str">
        <f t="shared" si="3686"/>
        <v>CC$17</v>
      </c>
      <c r="CD2240" s="199" t="str">
        <f t="shared" si="3686"/>
        <v>CD$17</v>
      </c>
      <c r="CE2240" s="199" t="str">
        <f t="shared" ref="CE2240:CL2240" si="3687">CE$21</f>
        <v>CE$17</v>
      </c>
      <c r="CF2240" s="199" t="str">
        <f t="shared" si="3687"/>
        <v>CF$17</v>
      </c>
      <c r="CG2240" s="199" t="str">
        <f t="shared" si="3687"/>
        <v>CG$17</v>
      </c>
      <c r="CH2240" s="199" t="str">
        <f t="shared" si="3687"/>
        <v>CH$17</v>
      </c>
      <c r="CI2240" s="199" t="str">
        <f t="shared" si="3687"/>
        <v>CI$17</v>
      </c>
      <c r="CJ2240" s="199" t="str">
        <f t="shared" si="3687"/>
        <v>CJ$17</v>
      </c>
      <c r="CK2240" s="199" t="str">
        <f t="shared" si="3687"/>
        <v>CK$17</v>
      </c>
      <c r="CL2240" s="199" t="str">
        <f t="shared" si="3687"/>
        <v>CL$17</v>
      </c>
      <c r="CN2240" s="201"/>
      <c r="CO2240" s="199" t="str">
        <f t="shared" ref="CO2240:DL2240" si="3688">CO$21</f>
        <v>CO$17</v>
      </c>
      <c r="CP2240" s="199" t="str">
        <f t="shared" si="3688"/>
        <v>CP$17</v>
      </c>
      <c r="CQ2240" s="199" t="str">
        <f t="shared" si="3688"/>
        <v>CQ$17</v>
      </c>
      <c r="CR2240" s="199" t="str">
        <f t="shared" si="3688"/>
        <v>CR$17</v>
      </c>
      <c r="CS2240" s="199" t="str">
        <f t="shared" si="3688"/>
        <v>CS$17</v>
      </c>
      <c r="CT2240" s="199" t="str">
        <f t="shared" si="3688"/>
        <v>CT$17</v>
      </c>
      <c r="CU2240" s="199" t="str">
        <f t="shared" si="3688"/>
        <v>CU$17</v>
      </c>
      <c r="CV2240" s="199" t="str">
        <f t="shared" si="3688"/>
        <v>CV$17</v>
      </c>
      <c r="CW2240" s="199" t="str">
        <f t="shared" si="3688"/>
        <v>CW$17</v>
      </c>
      <c r="CX2240" s="199" t="str">
        <f t="shared" si="3688"/>
        <v>CX$17</v>
      </c>
      <c r="CY2240" s="199" t="str">
        <f t="shared" si="3688"/>
        <v>CY$17</v>
      </c>
      <c r="CZ2240" s="199" t="str">
        <f t="shared" si="3688"/>
        <v>CZ$17</v>
      </c>
      <c r="DA2240" s="199" t="str">
        <f t="shared" si="3688"/>
        <v>DA$17</v>
      </c>
      <c r="DB2240" s="199" t="str">
        <f t="shared" si="3688"/>
        <v>DB$17</v>
      </c>
      <c r="DC2240" s="199" t="str">
        <f t="shared" si="3688"/>
        <v>DC$17</v>
      </c>
      <c r="DD2240" s="199" t="str">
        <f t="shared" si="3688"/>
        <v>DD$17</v>
      </c>
      <c r="DE2240" s="199" t="str">
        <f t="shared" si="3688"/>
        <v>DE$17</v>
      </c>
      <c r="DF2240" s="199" t="str">
        <f t="shared" si="3688"/>
        <v>DF$17</v>
      </c>
      <c r="DG2240" s="199" t="str">
        <f t="shared" si="3688"/>
        <v>DG$17</v>
      </c>
      <c r="DH2240" s="199" t="str">
        <f t="shared" si="3688"/>
        <v>DH$17</v>
      </c>
      <c r="DI2240" s="199" t="str">
        <f t="shared" si="3688"/>
        <v>DI$17</v>
      </c>
      <c r="DJ2240" s="199" t="str">
        <f t="shared" si="3688"/>
        <v>DJ$17</v>
      </c>
      <c r="DK2240" s="199" t="str">
        <f t="shared" si="3688"/>
        <v>DK$17</v>
      </c>
      <c r="DL2240" s="199" t="str">
        <f t="shared" si="3688"/>
        <v>DL$17</v>
      </c>
    </row>
    <row r="2241" spans="1:116" x14ac:dyDescent="0.4">
      <c r="A2241" s="174"/>
      <c r="E2241" s="8"/>
      <c r="G2241" s="175" t="s">
        <v>491</v>
      </c>
      <c r="H2241" s="200"/>
      <c r="I2241" s="201"/>
      <c r="J2241" s="201"/>
      <c r="K2241" s="202"/>
      <c r="L2241" s="202"/>
      <c r="M2241" s="202"/>
      <c r="N2241" s="202"/>
      <c r="O2241" s="202"/>
      <c r="P2241" s="202"/>
      <c r="R2241" s="202"/>
      <c r="S2241" s="190"/>
      <c r="T2241" s="190"/>
      <c r="U2241" s="190"/>
      <c r="V2241" s="190"/>
      <c r="W2241" s="190"/>
      <c r="X2241" s="190"/>
      <c r="Y2241" s="190"/>
      <c r="Z2241" s="190"/>
      <c r="AA2241" s="190"/>
      <c r="AB2241" s="190"/>
      <c r="AC2241" s="190"/>
      <c r="AD2241" s="190"/>
      <c r="AE2241" s="190"/>
      <c r="AF2241" s="190"/>
      <c r="AG2241" s="190"/>
      <c r="AH2241" s="190"/>
      <c r="AI2241" s="190"/>
      <c r="AJ2241" s="190"/>
      <c r="AK2241" s="190"/>
      <c r="AL2241" s="190"/>
      <c r="AM2241" s="190"/>
      <c r="AN2241" s="190"/>
      <c r="AO2241" s="190"/>
      <c r="AP2241" s="190"/>
      <c r="AQ2241" s="190"/>
      <c r="AR2241" s="190"/>
      <c r="AS2241" s="190"/>
      <c r="AT2241" s="190"/>
      <c r="AU2241" s="190"/>
      <c r="AV2241" s="190"/>
      <c r="AW2241" s="190"/>
      <c r="AX2241" s="190"/>
      <c r="AY2241" s="190"/>
      <c r="AZ2241" s="190"/>
      <c r="BA2241" s="190"/>
      <c r="BB2241" s="190"/>
      <c r="BC2241" s="190"/>
      <c r="BD2241" s="190"/>
      <c r="BE2241" s="190"/>
      <c r="BF2241" s="190"/>
      <c r="BG2241" s="190"/>
      <c r="BH2241" s="190"/>
      <c r="BI2241" s="190"/>
      <c r="BJ2241" s="190"/>
      <c r="BK2241" s="190"/>
      <c r="BL2241" s="190"/>
      <c r="BM2241" s="190"/>
      <c r="BN2241" s="190"/>
      <c r="BO2241" s="190"/>
      <c r="BP2241" s="190"/>
      <c r="BQ2241" s="190"/>
      <c r="BR2241" s="190"/>
      <c r="BS2241" s="190"/>
      <c r="BT2241" s="190"/>
      <c r="BU2241" s="190"/>
      <c r="BV2241" s="190"/>
      <c r="BW2241" s="190"/>
      <c r="BX2241" s="190"/>
      <c r="BY2241" s="190"/>
      <c r="BZ2241" s="190"/>
      <c r="CA2241" s="190"/>
      <c r="CB2241" s="190"/>
      <c r="CC2241" s="190"/>
      <c r="CD2241" s="190"/>
      <c r="CE2241" s="190"/>
      <c r="CF2241" s="190"/>
      <c r="CG2241" s="190"/>
      <c r="CH2241" s="190"/>
      <c r="CI2241" s="190"/>
      <c r="CJ2241" s="190"/>
      <c r="CK2241" s="190"/>
      <c r="CL2241" s="190"/>
      <c r="CN2241" s="201"/>
      <c r="CO2241" s="190"/>
      <c r="CP2241" s="190"/>
      <c r="CQ2241" s="190"/>
      <c r="CR2241" s="190"/>
      <c r="CS2241" s="190"/>
      <c r="CT2241" s="190"/>
      <c r="CU2241" s="190"/>
      <c r="CV2241" s="190"/>
      <c r="CW2241" s="190"/>
      <c r="CX2241" s="190"/>
      <c r="CY2241" s="190"/>
      <c r="CZ2241" s="190"/>
      <c r="DA2241" s="190"/>
      <c r="DB2241" s="190"/>
      <c r="DC2241" s="190"/>
      <c r="DD2241" s="190"/>
      <c r="DE2241" s="190"/>
      <c r="DF2241" s="190"/>
      <c r="DG2241" s="190"/>
      <c r="DH2241" s="190"/>
      <c r="DI2241" s="190"/>
      <c r="DJ2241" s="190"/>
      <c r="DK2241" s="190"/>
      <c r="DL2241" s="190"/>
    </row>
    <row r="2242" spans="1:116" x14ac:dyDescent="0.4">
      <c r="A2242" s="174"/>
      <c r="E2242" s="8"/>
      <c r="G2242" s="175" t="s">
        <v>505</v>
      </c>
      <c r="H2242" s="200"/>
      <c r="I2242" s="201"/>
      <c r="J2242" s="201"/>
      <c r="K2242" s="202"/>
      <c r="L2242" s="202"/>
      <c r="M2242" s="202"/>
      <c r="N2242" s="202"/>
      <c r="O2242" s="202"/>
      <c r="P2242" s="202"/>
      <c r="R2242" s="202"/>
      <c r="S2242" s="190"/>
      <c r="T2242" s="190"/>
      <c r="U2242" s="190"/>
      <c r="V2242" s="190"/>
      <c r="W2242" s="190"/>
      <c r="X2242" s="190"/>
      <c r="Y2242" s="190"/>
      <c r="Z2242" s="190"/>
      <c r="AA2242" s="190"/>
      <c r="AB2242" s="190"/>
      <c r="AC2242" s="190"/>
      <c r="AD2242" s="190"/>
      <c r="AE2242" s="190"/>
      <c r="AF2242" s="190"/>
      <c r="AG2242" s="190"/>
      <c r="AH2242" s="190"/>
      <c r="AI2242" s="190"/>
      <c r="AJ2242" s="190"/>
      <c r="AK2242" s="190"/>
      <c r="AL2242" s="190"/>
      <c r="AM2242" s="190"/>
      <c r="AN2242" s="190"/>
      <c r="AO2242" s="190"/>
      <c r="AP2242" s="190"/>
      <c r="AQ2242" s="190"/>
      <c r="AR2242" s="190"/>
      <c r="AS2242" s="190"/>
      <c r="AT2242" s="190"/>
      <c r="AU2242" s="190"/>
      <c r="AV2242" s="190"/>
      <c r="AW2242" s="190"/>
      <c r="AX2242" s="190"/>
      <c r="AY2242" s="190"/>
      <c r="AZ2242" s="190"/>
      <c r="BA2242" s="190"/>
      <c r="BB2242" s="190"/>
      <c r="BC2242" s="190"/>
      <c r="BD2242" s="190"/>
      <c r="BE2242" s="190"/>
      <c r="BF2242" s="190"/>
      <c r="BG2242" s="190"/>
      <c r="BH2242" s="190"/>
      <c r="BI2242" s="190"/>
      <c r="BJ2242" s="190"/>
      <c r="BK2242" s="190"/>
      <c r="BL2242" s="190"/>
      <c r="BM2242" s="190"/>
      <c r="BN2242" s="190"/>
      <c r="BO2242" s="190"/>
      <c r="BP2242" s="190"/>
      <c r="BQ2242" s="190"/>
      <c r="BR2242" s="190"/>
      <c r="BS2242" s="190"/>
      <c r="BT2242" s="190"/>
      <c r="BU2242" s="190"/>
      <c r="BV2242" s="190"/>
      <c r="BW2242" s="190"/>
      <c r="BX2242" s="190"/>
      <c r="BY2242" s="190"/>
      <c r="BZ2242" s="190"/>
      <c r="CA2242" s="190"/>
      <c r="CB2242" s="190"/>
      <c r="CC2242" s="190"/>
      <c r="CD2242" s="190"/>
      <c r="CE2242" s="190"/>
      <c r="CF2242" s="190"/>
      <c r="CG2242" s="190"/>
      <c r="CH2242" s="190"/>
      <c r="CI2242" s="190"/>
      <c r="CJ2242" s="190"/>
      <c r="CK2242" s="190"/>
      <c r="CL2242" s="190"/>
      <c r="CN2242" s="201"/>
      <c r="CO2242" s="190"/>
      <c r="CP2242" s="190"/>
      <c r="CQ2242" s="190"/>
      <c r="CR2242" s="190"/>
      <c r="CS2242" s="190"/>
      <c r="CT2242" s="190"/>
      <c r="CU2242" s="190"/>
      <c r="CV2242" s="190"/>
      <c r="CW2242" s="190"/>
      <c r="CX2242" s="190"/>
      <c r="CY2242" s="190"/>
      <c r="CZ2242" s="190"/>
      <c r="DA2242" s="190"/>
      <c r="DB2242" s="190"/>
      <c r="DC2242" s="190"/>
      <c r="DD2242" s="190"/>
      <c r="DE2242" s="190"/>
      <c r="DF2242" s="190"/>
      <c r="DG2242" s="190"/>
      <c r="DH2242" s="190"/>
      <c r="DI2242" s="190"/>
      <c r="DJ2242" s="190"/>
      <c r="DK2242" s="190"/>
      <c r="DL2242" s="190"/>
    </row>
    <row r="2243" spans="1:116" x14ac:dyDescent="0.4">
      <c r="A2243" s="174"/>
      <c r="E2243" s="8"/>
      <c r="G2243" s="175" t="s">
        <v>463</v>
      </c>
      <c r="H2243" s="200"/>
      <c r="I2243" s="201"/>
      <c r="J2243" s="201"/>
      <c r="K2243" s="202"/>
      <c r="L2243" s="202"/>
      <c r="M2243" s="202"/>
      <c r="N2243" s="202"/>
      <c r="O2243" s="202"/>
      <c r="P2243" s="202"/>
      <c r="R2243" s="202"/>
      <c r="S2243" s="190" t="str">
        <f t="shared" ref="S2243:CD2243" si="3689">S$22</f>
        <v>S$18</v>
      </c>
      <c r="T2243" s="190" t="str">
        <f t="shared" si="3689"/>
        <v>T$18</v>
      </c>
      <c r="U2243" s="190" t="str">
        <f t="shared" si="3689"/>
        <v>U$18</v>
      </c>
      <c r="V2243" s="190" t="str">
        <f t="shared" si="3689"/>
        <v>V$18</v>
      </c>
      <c r="W2243" s="190" t="str">
        <f t="shared" si="3689"/>
        <v>W$18</v>
      </c>
      <c r="X2243" s="190" t="str">
        <f t="shared" si="3689"/>
        <v>X$18</v>
      </c>
      <c r="Y2243" s="190" t="str">
        <f t="shared" si="3689"/>
        <v>Y$18</v>
      </c>
      <c r="Z2243" s="190" t="str">
        <f t="shared" si="3689"/>
        <v>Z$18</v>
      </c>
      <c r="AA2243" s="190" t="str">
        <f t="shared" si="3689"/>
        <v>AA$18</v>
      </c>
      <c r="AB2243" s="190" t="str">
        <f t="shared" si="3689"/>
        <v>AB$18</v>
      </c>
      <c r="AC2243" s="190" t="str">
        <f t="shared" si="3689"/>
        <v>AC$18</v>
      </c>
      <c r="AD2243" s="190" t="str">
        <f t="shared" si="3689"/>
        <v>AD$18</v>
      </c>
      <c r="AE2243" s="190" t="str">
        <f t="shared" si="3689"/>
        <v>AE$18</v>
      </c>
      <c r="AF2243" s="190" t="str">
        <f t="shared" si="3689"/>
        <v>AF$18</v>
      </c>
      <c r="AG2243" s="190" t="str">
        <f t="shared" si="3689"/>
        <v>AG$18</v>
      </c>
      <c r="AH2243" s="190" t="str">
        <f t="shared" si="3689"/>
        <v>AH$18</v>
      </c>
      <c r="AI2243" s="190" t="str">
        <f t="shared" si="3689"/>
        <v>AI$18</v>
      </c>
      <c r="AJ2243" s="190" t="str">
        <f t="shared" si="3689"/>
        <v>AJ$18</v>
      </c>
      <c r="AK2243" s="190" t="str">
        <f t="shared" si="3689"/>
        <v>AK$18</v>
      </c>
      <c r="AL2243" s="190" t="str">
        <f t="shared" si="3689"/>
        <v>AL$18</v>
      </c>
      <c r="AM2243" s="190" t="str">
        <f t="shared" si="3689"/>
        <v>AM$18</v>
      </c>
      <c r="AN2243" s="190" t="str">
        <f t="shared" si="3689"/>
        <v>AN$18</v>
      </c>
      <c r="AO2243" s="190" t="str">
        <f t="shared" si="3689"/>
        <v>AO$18</v>
      </c>
      <c r="AP2243" s="190" t="str">
        <f t="shared" si="3689"/>
        <v>AP$18</v>
      </c>
      <c r="AQ2243" s="190" t="str">
        <f t="shared" si="3689"/>
        <v>AQ$18</v>
      </c>
      <c r="AR2243" s="190" t="str">
        <f t="shared" si="3689"/>
        <v>AR$18</v>
      </c>
      <c r="AS2243" s="190" t="str">
        <f t="shared" si="3689"/>
        <v>AS$18</v>
      </c>
      <c r="AT2243" s="190" t="str">
        <f t="shared" si="3689"/>
        <v>AT$18</v>
      </c>
      <c r="AU2243" s="190" t="str">
        <f t="shared" si="3689"/>
        <v>AU$18</v>
      </c>
      <c r="AV2243" s="190" t="str">
        <f t="shared" si="3689"/>
        <v>AV$18</v>
      </c>
      <c r="AW2243" s="190" t="str">
        <f t="shared" si="3689"/>
        <v>AW$18</v>
      </c>
      <c r="AX2243" s="190" t="str">
        <f t="shared" si="3689"/>
        <v>AX$18</v>
      </c>
      <c r="AY2243" s="190" t="str">
        <f t="shared" si="3689"/>
        <v>AY$18</v>
      </c>
      <c r="AZ2243" s="190" t="str">
        <f t="shared" si="3689"/>
        <v>AZ$18</v>
      </c>
      <c r="BA2243" s="190" t="str">
        <f t="shared" si="3689"/>
        <v>BA$18</v>
      </c>
      <c r="BB2243" s="190" t="str">
        <f t="shared" si="3689"/>
        <v>BB$18</v>
      </c>
      <c r="BC2243" s="190" t="str">
        <f t="shared" si="3689"/>
        <v>BC$18</v>
      </c>
      <c r="BD2243" s="190" t="str">
        <f t="shared" si="3689"/>
        <v>BD$18</v>
      </c>
      <c r="BE2243" s="190" t="str">
        <f t="shared" si="3689"/>
        <v>BE$18</v>
      </c>
      <c r="BF2243" s="190" t="str">
        <f t="shared" si="3689"/>
        <v>BF$18</v>
      </c>
      <c r="BG2243" s="190" t="str">
        <f t="shared" si="3689"/>
        <v>BG$18</v>
      </c>
      <c r="BH2243" s="190" t="str">
        <f t="shared" si="3689"/>
        <v>BH$18</v>
      </c>
      <c r="BI2243" s="190" t="str">
        <f t="shared" si="3689"/>
        <v>BI$18</v>
      </c>
      <c r="BJ2243" s="190" t="str">
        <f t="shared" si="3689"/>
        <v>BJ$18</v>
      </c>
      <c r="BK2243" s="190" t="str">
        <f t="shared" si="3689"/>
        <v>BK$18</v>
      </c>
      <c r="BL2243" s="190" t="str">
        <f t="shared" si="3689"/>
        <v>BL$18</v>
      </c>
      <c r="BM2243" s="190" t="str">
        <f t="shared" si="3689"/>
        <v>BM$18</v>
      </c>
      <c r="BN2243" s="190" t="str">
        <f t="shared" si="3689"/>
        <v>BN$18</v>
      </c>
      <c r="BO2243" s="190" t="str">
        <f t="shared" si="3689"/>
        <v>BO$18</v>
      </c>
      <c r="BP2243" s="190" t="str">
        <f t="shared" si="3689"/>
        <v>BP$18</v>
      </c>
      <c r="BQ2243" s="190" t="str">
        <f t="shared" si="3689"/>
        <v>BQ$18</v>
      </c>
      <c r="BR2243" s="190" t="str">
        <f t="shared" si="3689"/>
        <v>BR$18</v>
      </c>
      <c r="BS2243" s="190" t="str">
        <f t="shared" si="3689"/>
        <v>BS$18</v>
      </c>
      <c r="BT2243" s="190" t="str">
        <f t="shared" si="3689"/>
        <v>BT$18</v>
      </c>
      <c r="BU2243" s="190" t="str">
        <f t="shared" si="3689"/>
        <v>BU$18</v>
      </c>
      <c r="BV2243" s="190" t="str">
        <f t="shared" si="3689"/>
        <v>BV$18</v>
      </c>
      <c r="BW2243" s="190" t="str">
        <f t="shared" si="3689"/>
        <v>BW$18</v>
      </c>
      <c r="BX2243" s="190" t="str">
        <f t="shared" si="3689"/>
        <v>BX$18</v>
      </c>
      <c r="BY2243" s="190" t="str">
        <f t="shared" si="3689"/>
        <v>BY$18</v>
      </c>
      <c r="BZ2243" s="190" t="str">
        <f t="shared" si="3689"/>
        <v>BZ$18</v>
      </c>
      <c r="CA2243" s="190" t="str">
        <f t="shared" si="3689"/>
        <v>CA$18</v>
      </c>
      <c r="CB2243" s="190" t="str">
        <f t="shared" si="3689"/>
        <v>CB$18</v>
      </c>
      <c r="CC2243" s="190" t="str">
        <f t="shared" si="3689"/>
        <v>CC$18</v>
      </c>
      <c r="CD2243" s="190" t="str">
        <f t="shared" si="3689"/>
        <v>CD$18</v>
      </c>
      <c r="CE2243" s="190" t="str">
        <f t="shared" ref="CE2243:CL2243" si="3690">CE$22</f>
        <v>CE$18</v>
      </c>
      <c r="CF2243" s="190" t="str">
        <f t="shared" si="3690"/>
        <v>CF$18</v>
      </c>
      <c r="CG2243" s="190" t="str">
        <f t="shared" si="3690"/>
        <v>CG$18</v>
      </c>
      <c r="CH2243" s="190" t="str">
        <f t="shared" si="3690"/>
        <v>CH$18</v>
      </c>
      <c r="CI2243" s="190" t="str">
        <f t="shared" si="3690"/>
        <v>CI$18</v>
      </c>
      <c r="CJ2243" s="190" t="str">
        <f t="shared" si="3690"/>
        <v>CJ$18</v>
      </c>
      <c r="CK2243" s="190" t="str">
        <f t="shared" si="3690"/>
        <v>CK$18</v>
      </c>
      <c r="CL2243" s="190" t="str">
        <f t="shared" si="3690"/>
        <v>CL$18</v>
      </c>
      <c r="CN2243" s="201"/>
      <c r="CO2243" s="190" t="str">
        <f t="shared" ref="CO2243:DL2243" si="3691">CO$22</f>
        <v>CO$18</v>
      </c>
      <c r="CP2243" s="190" t="str">
        <f t="shared" si="3691"/>
        <v>CP$18</v>
      </c>
      <c r="CQ2243" s="190" t="str">
        <f t="shared" si="3691"/>
        <v>CQ$18</v>
      </c>
      <c r="CR2243" s="190" t="str">
        <f t="shared" si="3691"/>
        <v>CR$18</v>
      </c>
      <c r="CS2243" s="190" t="str">
        <f t="shared" si="3691"/>
        <v>CS$18</v>
      </c>
      <c r="CT2243" s="190" t="str">
        <f t="shared" si="3691"/>
        <v>CT$18</v>
      </c>
      <c r="CU2243" s="190" t="str">
        <f t="shared" si="3691"/>
        <v>CU$18</v>
      </c>
      <c r="CV2243" s="190" t="str">
        <f t="shared" si="3691"/>
        <v>CV$18</v>
      </c>
      <c r="CW2243" s="190" t="str">
        <f t="shared" si="3691"/>
        <v>CW$18</v>
      </c>
      <c r="CX2243" s="190" t="str">
        <f t="shared" si="3691"/>
        <v>CX$18</v>
      </c>
      <c r="CY2243" s="190" t="str">
        <f t="shared" si="3691"/>
        <v>CY$18</v>
      </c>
      <c r="CZ2243" s="190" t="str">
        <f t="shared" si="3691"/>
        <v>CZ$18</v>
      </c>
      <c r="DA2243" s="190" t="str">
        <f t="shared" si="3691"/>
        <v>DA$18</v>
      </c>
      <c r="DB2243" s="190" t="str">
        <f t="shared" si="3691"/>
        <v>DB$18</v>
      </c>
      <c r="DC2243" s="190" t="str">
        <f t="shared" si="3691"/>
        <v>DC$18</v>
      </c>
      <c r="DD2243" s="190" t="str">
        <f t="shared" si="3691"/>
        <v>DD$18</v>
      </c>
      <c r="DE2243" s="190" t="str">
        <f t="shared" si="3691"/>
        <v>DE$18</v>
      </c>
      <c r="DF2243" s="190" t="str">
        <f t="shared" si="3691"/>
        <v>DF$18</v>
      </c>
      <c r="DG2243" s="190" t="str">
        <f t="shared" si="3691"/>
        <v>DG$18</v>
      </c>
      <c r="DH2243" s="190" t="str">
        <f t="shared" si="3691"/>
        <v>DH$18</v>
      </c>
      <c r="DI2243" s="190" t="str">
        <f t="shared" si="3691"/>
        <v>DI$18</v>
      </c>
      <c r="DJ2243" s="190" t="str">
        <f t="shared" si="3691"/>
        <v>DJ$18</v>
      </c>
      <c r="DK2243" s="190" t="str">
        <f t="shared" si="3691"/>
        <v>DK$18</v>
      </c>
      <c r="DL2243" s="190" t="str">
        <f t="shared" si="3691"/>
        <v>DL$18</v>
      </c>
    </row>
    <row r="2244" spans="1:116" x14ac:dyDescent="0.4">
      <c r="A2244" s="174"/>
      <c r="E2244" s="8"/>
      <c r="G2244" s="175" t="s">
        <v>464</v>
      </c>
      <c r="H2244" s="200"/>
      <c r="I2244" s="201"/>
      <c r="J2244" s="201"/>
      <c r="K2244" s="202"/>
      <c r="L2244" s="202"/>
      <c r="M2244" s="202"/>
      <c r="N2244" s="202"/>
      <c r="O2244" s="202"/>
      <c r="P2244" s="202"/>
      <c r="R2244" s="202"/>
      <c r="S2244" s="190" t="str">
        <f t="shared" ref="S2244:CD2244" si="3692">S$23</f>
        <v>S$19</v>
      </c>
      <c r="T2244" s="190" t="str">
        <f t="shared" si="3692"/>
        <v>T$19</v>
      </c>
      <c r="U2244" s="190" t="str">
        <f t="shared" si="3692"/>
        <v>U$19</v>
      </c>
      <c r="V2244" s="190" t="str">
        <f t="shared" si="3692"/>
        <v>V$19</v>
      </c>
      <c r="W2244" s="190" t="str">
        <f t="shared" si="3692"/>
        <v>W$19</v>
      </c>
      <c r="X2244" s="190" t="str">
        <f t="shared" si="3692"/>
        <v>X$19</v>
      </c>
      <c r="Y2244" s="190" t="str">
        <f t="shared" si="3692"/>
        <v>Y$19</v>
      </c>
      <c r="Z2244" s="190" t="str">
        <f t="shared" si="3692"/>
        <v>Z$19</v>
      </c>
      <c r="AA2244" s="190" t="str">
        <f t="shared" si="3692"/>
        <v>AA$19</v>
      </c>
      <c r="AB2244" s="190" t="str">
        <f t="shared" si="3692"/>
        <v>AB$19</v>
      </c>
      <c r="AC2244" s="190" t="str">
        <f t="shared" si="3692"/>
        <v>AC$19</v>
      </c>
      <c r="AD2244" s="190" t="str">
        <f t="shared" si="3692"/>
        <v>AD$19</v>
      </c>
      <c r="AE2244" s="190" t="str">
        <f t="shared" si="3692"/>
        <v>AE$19</v>
      </c>
      <c r="AF2244" s="190" t="str">
        <f t="shared" si="3692"/>
        <v>AF$19</v>
      </c>
      <c r="AG2244" s="190" t="str">
        <f t="shared" si="3692"/>
        <v>AG$19</v>
      </c>
      <c r="AH2244" s="190" t="str">
        <f t="shared" si="3692"/>
        <v>AH$19</v>
      </c>
      <c r="AI2244" s="190" t="str">
        <f t="shared" si="3692"/>
        <v>AI$19</v>
      </c>
      <c r="AJ2244" s="190" t="str">
        <f t="shared" si="3692"/>
        <v>AJ$19</v>
      </c>
      <c r="AK2244" s="190" t="str">
        <f t="shared" si="3692"/>
        <v>AK$19</v>
      </c>
      <c r="AL2244" s="190" t="str">
        <f t="shared" si="3692"/>
        <v>AL$19</v>
      </c>
      <c r="AM2244" s="190" t="str">
        <f t="shared" si="3692"/>
        <v>AM$19</v>
      </c>
      <c r="AN2244" s="190" t="str">
        <f t="shared" si="3692"/>
        <v>AN$19</v>
      </c>
      <c r="AO2244" s="190" t="str">
        <f t="shared" si="3692"/>
        <v>AO$19</v>
      </c>
      <c r="AP2244" s="190" t="str">
        <f t="shared" si="3692"/>
        <v>AP$19</v>
      </c>
      <c r="AQ2244" s="190" t="str">
        <f t="shared" si="3692"/>
        <v>AQ$19</v>
      </c>
      <c r="AR2244" s="190" t="str">
        <f t="shared" si="3692"/>
        <v>AR$19</v>
      </c>
      <c r="AS2244" s="190" t="str">
        <f t="shared" si="3692"/>
        <v>AS$19</v>
      </c>
      <c r="AT2244" s="190" t="str">
        <f t="shared" si="3692"/>
        <v>AT$19</v>
      </c>
      <c r="AU2244" s="190" t="str">
        <f t="shared" si="3692"/>
        <v>AU$19</v>
      </c>
      <c r="AV2244" s="190" t="str">
        <f t="shared" si="3692"/>
        <v>AV$19</v>
      </c>
      <c r="AW2244" s="190" t="str">
        <f t="shared" si="3692"/>
        <v>AW$19</v>
      </c>
      <c r="AX2244" s="190" t="str">
        <f t="shared" si="3692"/>
        <v>AX$19</v>
      </c>
      <c r="AY2244" s="190" t="str">
        <f t="shared" si="3692"/>
        <v>AY$19</v>
      </c>
      <c r="AZ2244" s="190" t="str">
        <f t="shared" si="3692"/>
        <v>AZ$19</v>
      </c>
      <c r="BA2244" s="190" t="str">
        <f t="shared" si="3692"/>
        <v>BA$19</v>
      </c>
      <c r="BB2244" s="190" t="str">
        <f t="shared" si="3692"/>
        <v>BB$19</v>
      </c>
      <c r="BC2244" s="190" t="str">
        <f t="shared" si="3692"/>
        <v>BC$19</v>
      </c>
      <c r="BD2244" s="190" t="str">
        <f t="shared" si="3692"/>
        <v>BD$19</v>
      </c>
      <c r="BE2244" s="190" t="str">
        <f t="shared" si="3692"/>
        <v>BE$19</v>
      </c>
      <c r="BF2244" s="190" t="str">
        <f t="shared" si="3692"/>
        <v>BF$19</v>
      </c>
      <c r="BG2244" s="190" t="str">
        <f t="shared" si="3692"/>
        <v>BG$19</v>
      </c>
      <c r="BH2244" s="190" t="str">
        <f t="shared" si="3692"/>
        <v>BH$19</v>
      </c>
      <c r="BI2244" s="190" t="str">
        <f t="shared" si="3692"/>
        <v>BI$19</v>
      </c>
      <c r="BJ2244" s="190" t="str">
        <f t="shared" si="3692"/>
        <v>BJ$19</v>
      </c>
      <c r="BK2244" s="190" t="str">
        <f t="shared" si="3692"/>
        <v>BK$19</v>
      </c>
      <c r="BL2244" s="190" t="str">
        <f t="shared" si="3692"/>
        <v>BL$19</v>
      </c>
      <c r="BM2244" s="190" t="str">
        <f t="shared" si="3692"/>
        <v>BM$19</v>
      </c>
      <c r="BN2244" s="190" t="str">
        <f t="shared" si="3692"/>
        <v>BN$19</v>
      </c>
      <c r="BO2244" s="190" t="str">
        <f t="shared" si="3692"/>
        <v>BO$19</v>
      </c>
      <c r="BP2244" s="190" t="str">
        <f t="shared" si="3692"/>
        <v>BP$19</v>
      </c>
      <c r="BQ2244" s="190" t="str">
        <f t="shared" si="3692"/>
        <v>BQ$19</v>
      </c>
      <c r="BR2244" s="190" t="str">
        <f t="shared" si="3692"/>
        <v>BR$19</v>
      </c>
      <c r="BS2244" s="190" t="str">
        <f t="shared" si="3692"/>
        <v>BS$19</v>
      </c>
      <c r="BT2244" s="190" t="str">
        <f t="shared" si="3692"/>
        <v>BT$19</v>
      </c>
      <c r="BU2244" s="190" t="str">
        <f t="shared" si="3692"/>
        <v>BU$19</v>
      </c>
      <c r="BV2244" s="190" t="str">
        <f t="shared" si="3692"/>
        <v>BV$19</v>
      </c>
      <c r="BW2244" s="190" t="str">
        <f t="shared" si="3692"/>
        <v>BW$19</v>
      </c>
      <c r="BX2244" s="190" t="str">
        <f t="shared" si="3692"/>
        <v>BX$19</v>
      </c>
      <c r="BY2244" s="190" t="str">
        <f t="shared" si="3692"/>
        <v>BY$19</v>
      </c>
      <c r="BZ2244" s="190" t="str">
        <f t="shared" si="3692"/>
        <v>BZ$19</v>
      </c>
      <c r="CA2244" s="190" t="str">
        <f t="shared" si="3692"/>
        <v>CA$19</v>
      </c>
      <c r="CB2244" s="190" t="str">
        <f t="shared" si="3692"/>
        <v>CB$19</v>
      </c>
      <c r="CC2244" s="190" t="str">
        <f t="shared" si="3692"/>
        <v>CC$19</v>
      </c>
      <c r="CD2244" s="190" t="str">
        <f t="shared" si="3692"/>
        <v>CD$19</v>
      </c>
      <c r="CE2244" s="190" t="str">
        <f t="shared" ref="CE2244:CL2244" si="3693">CE$23</f>
        <v>CE$19</v>
      </c>
      <c r="CF2244" s="190" t="str">
        <f t="shared" si="3693"/>
        <v>CF$19</v>
      </c>
      <c r="CG2244" s="190" t="str">
        <f t="shared" si="3693"/>
        <v>CG$19</v>
      </c>
      <c r="CH2244" s="190" t="str">
        <f t="shared" si="3693"/>
        <v>CH$19</v>
      </c>
      <c r="CI2244" s="190" t="str">
        <f t="shared" si="3693"/>
        <v>CI$19</v>
      </c>
      <c r="CJ2244" s="190" t="str">
        <f t="shared" si="3693"/>
        <v>CJ$19</v>
      </c>
      <c r="CK2244" s="190" t="str">
        <f t="shared" si="3693"/>
        <v>CK$19</v>
      </c>
      <c r="CL2244" s="190" t="str">
        <f t="shared" si="3693"/>
        <v>CL$19</v>
      </c>
      <c r="CN2244" s="201"/>
      <c r="CO2244" s="190" t="str">
        <f t="shared" ref="CO2244:DL2244" si="3694">CO$23</f>
        <v>CO$19</v>
      </c>
      <c r="CP2244" s="190" t="str">
        <f t="shared" si="3694"/>
        <v>CP$19</v>
      </c>
      <c r="CQ2244" s="190" t="str">
        <f t="shared" si="3694"/>
        <v>CQ$19</v>
      </c>
      <c r="CR2244" s="190" t="str">
        <f t="shared" si="3694"/>
        <v>CR$19</v>
      </c>
      <c r="CS2244" s="190" t="str">
        <f t="shared" si="3694"/>
        <v>CS$19</v>
      </c>
      <c r="CT2244" s="190" t="str">
        <f t="shared" si="3694"/>
        <v>CT$19</v>
      </c>
      <c r="CU2244" s="190" t="str">
        <f t="shared" si="3694"/>
        <v>CU$19</v>
      </c>
      <c r="CV2244" s="190" t="str">
        <f t="shared" si="3694"/>
        <v>CV$19</v>
      </c>
      <c r="CW2244" s="190" t="str">
        <f t="shared" si="3694"/>
        <v>CW$19</v>
      </c>
      <c r="CX2244" s="190" t="str">
        <f t="shared" si="3694"/>
        <v>CX$19</v>
      </c>
      <c r="CY2244" s="190" t="str">
        <f t="shared" si="3694"/>
        <v>CY$19</v>
      </c>
      <c r="CZ2244" s="190" t="str">
        <f t="shared" si="3694"/>
        <v>CZ$19</v>
      </c>
      <c r="DA2244" s="190" t="str">
        <f t="shared" si="3694"/>
        <v>DA$19</v>
      </c>
      <c r="DB2244" s="190" t="str">
        <f t="shared" si="3694"/>
        <v>DB$19</v>
      </c>
      <c r="DC2244" s="190" t="str">
        <f t="shared" si="3694"/>
        <v>DC$19</v>
      </c>
      <c r="DD2244" s="190" t="str">
        <f t="shared" si="3694"/>
        <v>DD$19</v>
      </c>
      <c r="DE2244" s="190" t="str">
        <f t="shared" si="3694"/>
        <v>DE$19</v>
      </c>
      <c r="DF2244" s="190" t="str">
        <f t="shared" si="3694"/>
        <v>DF$19</v>
      </c>
      <c r="DG2244" s="190" t="str">
        <f t="shared" si="3694"/>
        <v>DG$19</v>
      </c>
      <c r="DH2244" s="190" t="str">
        <f t="shared" si="3694"/>
        <v>DH$19</v>
      </c>
      <c r="DI2244" s="190" t="str">
        <f t="shared" si="3694"/>
        <v>DI$19</v>
      </c>
      <c r="DJ2244" s="190" t="str">
        <f t="shared" si="3694"/>
        <v>DJ$19</v>
      </c>
      <c r="DK2244" s="190" t="str">
        <f t="shared" si="3694"/>
        <v>DK$19</v>
      </c>
      <c r="DL2244" s="190" t="str">
        <f t="shared" si="3694"/>
        <v>DL$19</v>
      </c>
    </row>
    <row r="2245" spans="1:116" x14ac:dyDescent="0.4">
      <c r="A2245" s="142" t="s">
        <v>218</v>
      </c>
      <c r="B2245" s="31" t="s">
        <v>81</v>
      </c>
      <c r="C2245" s="31"/>
      <c r="D2245" t="s">
        <v>554</v>
      </c>
      <c r="E2245" s="8" t="str">
        <f t="shared" ref="E2245:E2246" si="3695">ROW()&amp;" "&amp;D2245</f>
        <v>2245 SEASON QUARTER-TR-R</v>
      </c>
      <c r="F2245" t="s">
        <v>551</v>
      </c>
      <c r="G2245" s="143" t="s">
        <v>544</v>
      </c>
      <c r="H2245" s="142"/>
      <c r="I2245" s="144"/>
      <c r="J2245" s="144"/>
      <c r="K2245" s="142"/>
      <c r="L2245" s="142"/>
      <c r="M2245" s="142"/>
      <c r="N2245" s="142"/>
      <c r="O2245" s="142"/>
      <c r="P2245" s="142"/>
      <c r="R2245" s="143"/>
      <c r="S2245" s="168"/>
      <c r="T2245" s="168"/>
      <c r="U2245" s="168"/>
      <c r="V2245" s="168"/>
      <c r="W2245" s="168"/>
      <c r="X2245" s="168"/>
      <c r="Y2245" s="168"/>
      <c r="Z2245" s="168"/>
      <c r="AA2245" s="168"/>
      <c r="AB2245" s="168"/>
      <c r="AC2245" s="168"/>
      <c r="AD2245" s="168"/>
      <c r="AE2245" s="168"/>
      <c r="AF2245" s="168"/>
      <c r="AG2245" s="168"/>
      <c r="AH2245" s="168"/>
      <c r="AI2245" s="168"/>
      <c r="AJ2245" s="168"/>
      <c r="AK2245" s="168"/>
      <c r="AL2245" s="168"/>
      <c r="AM2245" s="168"/>
      <c r="AN2245" s="168"/>
      <c r="AO2245" s="168"/>
      <c r="AP2245" s="168"/>
      <c r="AQ2245" s="168"/>
      <c r="AR2245" s="168"/>
      <c r="AS2245" s="168"/>
      <c r="AT2245" s="168"/>
      <c r="AU2245" s="168"/>
      <c r="AV2245" s="168"/>
      <c r="AW2245" s="168"/>
      <c r="AX2245" s="168"/>
      <c r="AY2245" s="168"/>
      <c r="AZ2245" s="168"/>
      <c r="BA2245" s="168"/>
      <c r="BB2245" s="168"/>
      <c r="BC2245" s="168"/>
      <c r="BD2245" s="168"/>
      <c r="BE2245" s="168"/>
      <c r="BF2245" s="168"/>
      <c r="BG2245" s="168"/>
      <c r="BH2245" s="168"/>
      <c r="BI2245" s="168"/>
      <c r="BJ2245" s="168"/>
      <c r="BK2245" s="168"/>
      <c r="BL2245" s="168"/>
      <c r="BM2245" s="168"/>
      <c r="BN2245" s="168"/>
      <c r="BO2245" s="168"/>
      <c r="BP2245" s="168"/>
      <c r="BQ2245" s="168"/>
      <c r="BR2245" s="168"/>
      <c r="BS2245" s="168"/>
      <c r="BT2245" s="168"/>
      <c r="BU2245" s="168"/>
      <c r="BV2245" s="168"/>
      <c r="BW2245" s="168"/>
      <c r="BX2245" s="168"/>
      <c r="BY2245" s="168"/>
      <c r="BZ2245" s="168"/>
      <c r="CA2245" s="168"/>
      <c r="CB2245" s="168"/>
      <c r="CC2245" s="168"/>
      <c r="CD2245" s="168"/>
      <c r="CE2245" s="168"/>
      <c r="CF2245" s="168"/>
      <c r="CG2245" s="168"/>
      <c r="CH2245" s="168"/>
      <c r="CI2245" s="168"/>
      <c r="CJ2245" s="168"/>
      <c r="CK2245" s="168"/>
      <c r="CL2245" s="168"/>
      <c r="CN2245" s="144"/>
      <c r="CO2245" s="168"/>
      <c r="CP2245" s="168"/>
      <c r="CQ2245" s="168"/>
      <c r="CR2245" s="168"/>
      <c r="CS2245" s="168"/>
      <c r="CT2245" s="168"/>
      <c r="CU2245" s="168"/>
      <c r="CV2245" s="168"/>
      <c r="CW2245" s="168"/>
      <c r="CX2245" s="168"/>
      <c r="CY2245" s="168"/>
      <c r="CZ2245" s="168"/>
      <c r="DA2245" s="168"/>
      <c r="DB2245" s="168"/>
      <c r="DC2245" s="168"/>
      <c r="DD2245" s="168"/>
      <c r="DE2245" s="168"/>
      <c r="DF2245" s="168"/>
      <c r="DG2245" s="168"/>
      <c r="DH2245" s="168"/>
      <c r="DI2245" s="168"/>
      <c r="DJ2245" s="168"/>
      <c r="DK2245" s="168"/>
      <c r="DL2245" s="168"/>
    </row>
    <row r="2246" spans="1:116" x14ac:dyDescent="0.4">
      <c r="A2246" s="12"/>
      <c r="B2246" s="12" t="s">
        <v>332</v>
      </c>
      <c r="C2246" s="12"/>
      <c r="D2246" t="s">
        <v>554</v>
      </c>
      <c r="E2246" s="8" t="str">
        <f t="shared" si="3695"/>
        <v>2246 SEASON QUARTER-TR-R</v>
      </c>
      <c r="G2246" s="95" t="str">
        <f>G2240</f>
        <v>Primary volume driver</v>
      </c>
      <c r="H2246" s="12"/>
      <c r="I2246" s="60"/>
      <c r="J2246" s="60"/>
      <c r="K2246" s="12"/>
      <c r="L2246" s="12"/>
      <c r="M2246" s="12"/>
      <c r="N2246" s="12"/>
      <c r="O2246" s="12"/>
      <c r="P2246" s="12"/>
      <c r="R2246" s="13"/>
      <c r="S2246" s="76"/>
      <c r="T2246" s="76"/>
      <c r="U2246" s="76"/>
      <c r="V2246" s="76"/>
      <c r="W2246" s="76"/>
      <c r="X2246" s="76"/>
      <c r="Y2246" s="76"/>
      <c r="Z2246" s="76"/>
      <c r="AA2246" s="76"/>
      <c r="AB2246" s="76"/>
      <c r="AC2246" s="76"/>
      <c r="AD2246" s="76"/>
      <c r="AE2246" s="76"/>
      <c r="AF2246" s="76"/>
      <c r="AG2246" s="76"/>
      <c r="AH2246" s="76"/>
      <c r="AI2246" s="76"/>
      <c r="AJ2246" s="76"/>
      <c r="AK2246" s="76"/>
      <c r="AL2246" s="76"/>
      <c r="AM2246" s="76"/>
      <c r="AN2246" s="76"/>
      <c r="AO2246" s="76"/>
      <c r="AP2246" s="76"/>
      <c r="AQ2246" s="76"/>
      <c r="AR2246" s="76"/>
      <c r="AS2246" s="76"/>
      <c r="AT2246" s="76"/>
      <c r="AU2246" s="76"/>
      <c r="AV2246" s="76"/>
      <c r="AW2246" s="76"/>
      <c r="AX2246" s="76"/>
      <c r="AY2246" s="76"/>
      <c r="AZ2246" s="76"/>
      <c r="BA2246" s="76"/>
      <c r="BB2246" s="76"/>
      <c r="BC2246" s="76"/>
      <c r="BD2246" s="76"/>
      <c r="BE2246" s="76"/>
      <c r="BF2246" s="76"/>
      <c r="BG2246" s="76"/>
      <c r="BH2246" s="76"/>
      <c r="BI2246" s="76"/>
      <c r="BJ2246" s="76"/>
      <c r="BK2246" s="76"/>
      <c r="BL2246" s="76"/>
      <c r="BM2246" s="76"/>
      <c r="BN2246" s="76"/>
      <c r="BO2246" s="76"/>
      <c r="BP2246" s="76"/>
      <c r="BQ2246" s="76"/>
      <c r="BR2246" s="76"/>
      <c r="BS2246" s="76"/>
      <c r="BT2246" s="76"/>
      <c r="BU2246" s="76"/>
      <c r="BV2246" s="76"/>
      <c r="BW2246" s="76"/>
      <c r="BX2246" s="76"/>
      <c r="BY2246" s="76"/>
      <c r="BZ2246" s="76"/>
      <c r="CA2246" s="76"/>
      <c r="CB2246" s="76"/>
      <c r="CC2246" s="76"/>
      <c r="CD2246" s="76"/>
      <c r="CE2246" s="76"/>
      <c r="CF2246" s="76"/>
      <c r="CG2246" s="76"/>
      <c r="CH2246" s="76"/>
      <c r="CI2246" s="76"/>
      <c r="CJ2246" s="76"/>
      <c r="CK2246" s="76"/>
      <c r="CL2246" s="76"/>
      <c r="CN2246" s="60"/>
      <c r="CO2246" s="239"/>
      <c r="CP2246" s="239"/>
      <c r="CQ2246" s="239"/>
      <c r="CR2246" s="239"/>
      <c r="CS2246" s="239"/>
      <c r="CT2246" s="239"/>
      <c r="CU2246" s="239"/>
      <c r="CV2246" s="239"/>
      <c r="CW2246" s="239"/>
      <c r="CX2246" s="239"/>
      <c r="CY2246" s="239"/>
      <c r="CZ2246" s="239"/>
      <c r="DA2246" s="239"/>
      <c r="DB2246" s="239"/>
      <c r="DC2246" s="239"/>
      <c r="DD2246" s="239"/>
      <c r="DE2246" s="239"/>
      <c r="DF2246" s="239"/>
      <c r="DG2246" s="239"/>
      <c r="DH2246" s="239"/>
      <c r="DI2246" s="239"/>
      <c r="DJ2246" s="239"/>
      <c r="DK2246" s="239"/>
      <c r="DL2246" s="239"/>
    </row>
    <row r="2247" spans="1:116" x14ac:dyDescent="0.4">
      <c r="A2247" s="12"/>
      <c r="B2247" s="12"/>
      <c r="C2247" s="12"/>
      <c r="D2247" t="s">
        <v>554</v>
      </c>
      <c r="E2247" s="8"/>
      <c r="G2247" s="126" t="str">
        <f>"Seasonally adjusted revenue - "&amp;G2237</f>
        <v>Seasonally adjusted revenue - Surgical procedures</v>
      </c>
      <c r="H2247" s="12"/>
      <c r="I2247" s="60"/>
      <c r="J2247" s="60"/>
      <c r="K2247" s="12"/>
      <c r="L2247" s="12"/>
      <c r="M2247" s="12"/>
      <c r="N2247" s="12"/>
      <c r="O2247" s="12"/>
      <c r="P2247" s="12"/>
      <c r="R2247" s="13"/>
      <c r="S2247" s="76"/>
      <c r="T2247" s="76"/>
      <c r="U2247" s="76"/>
      <c r="V2247" s="76"/>
      <c r="W2247" s="76"/>
      <c r="X2247" s="76"/>
      <c r="Y2247" s="76"/>
      <c r="Z2247" s="76"/>
      <c r="AA2247" s="76"/>
      <c r="AB2247" s="76"/>
      <c r="AC2247" s="76"/>
      <c r="AD2247" s="76"/>
      <c r="AE2247" s="76"/>
      <c r="AF2247" s="76"/>
      <c r="AG2247" s="76"/>
      <c r="AH2247" s="76"/>
      <c r="AI2247" s="76"/>
      <c r="AJ2247" s="76"/>
      <c r="AK2247" s="76"/>
      <c r="AL2247" s="76"/>
      <c r="AM2247" s="76"/>
      <c r="AN2247" s="76"/>
      <c r="AO2247" s="76"/>
      <c r="AP2247" s="76"/>
      <c r="AQ2247" s="76"/>
      <c r="AR2247" s="76"/>
      <c r="AS2247" s="76"/>
      <c r="AT2247" s="76"/>
      <c r="AU2247" s="76"/>
      <c r="AV2247" s="76"/>
      <c r="AW2247" s="76"/>
      <c r="AX2247" s="76"/>
      <c r="AY2247" s="76"/>
      <c r="AZ2247" s="76"/>
      <c r="BA2247" s="76"/>
      <c r="BB2247" s="76"/>
      <c r="BC2247" s="76"/>
      <c r="BD2247" s="76"/>
      <c r="BE2247" s="76"/>
      <c r="BF2247" s="76"/>
      <c r="BG2247" s="76"/>
      <c r="BH2247" s="76"/>
      <c r="BI2247" s="76"/>
      <c r="BJ2247" s="76"/>
      <c r="BK2247" s="76"/>
      <c r="BL2247" s="76"/>
      <c r="BM2247" s="76"/>
      <c r="BN2247" s="76"/>
      <c r="BO2247" s="76"/>
      <c r="BP2247" s="76"/>
      <c r="BQ2247" s="76"/>
      <c r="BR2247" s="76"/>
      <c r="BS2247" s="76"/>
      <c r="BT2247" s="76"/>
      <c r="BU2247" s="76"/>
      <c r="BV2247" s="76"/>
      <c r="BW2247" s="76"/>
      <c r="BX2247" s="76"/>
      <c r="BY2247" s="76"/>
      <c r="BZ2247" s="76"/>
      <c r="CA2247" s="76"/>
      <c r="CB2247" s="76"/>
      <c r="CC2247" s="76"/>
      <c r="CD2247" s="76"/>
      <c r="CE2247" s="76"/>
      <c r="CF2247" s="76"/>
      <c r="CG2247" s="76"/>
      <c r="CH2247" s="76"/>
      <c r="CI2247" s="76"/>
      <c r="CJ2247" s="76"/>
      <c r="CK2247" s="76"/>
      <c r="CL2247" s="76"/>
      <c r="CN2247" s="76"/>
      <c r="CO2247" s="77" t="e" cm="1">
        <f t="array" aca="1" ref="CO2247" ca="1">INDIRECT(CO2239)*INDEX($H2250:$I2253,MATCH(CO$9,$I2250:$I2253,0),1)*CO$5</f>
        <v>#N/A</v>
      </c>
      <c r="CP2247" s="77" t="e" cm="1">
        <f t="array" aca="1" ref="CP2247" ca="1">INDIRECT(CP2239)*INDEX($H2250:$I2253,MATCH(CP$9,$I2250:$I2253,0),1)*CP$5</f>
        <v>#N/A</v>
      </c>
      <c r="CQ2247" s="77" t="e" cm="1">
        <f t="array" aca="1" ref="CQ2247" ca="1">INDIRECT(CQ2239)*INDEX($H2250:$I2253,MATCH(CQ$9,$I2250:$I2253,0),1)*CQ$5</f>
        <v>#N/A</v>
      </c>
      <c r="CR2247" s="77" t="e" cm="1">
        <f t="array" aca="1" ref="CR2247" ca="1">INDIRECT(CR2239)*INDEX($H2250:$I2253,MATCH(CR$9,$I2250:$I2253,0),1)*CR$5</f>
        <v>#N/A</v>
      </c>
      <c r="CS2247" s="77" t="e" cm="1">
        <f t="array" aca="1" ref="CS2247" ca="1">INDIRECT(CS2239)*INDEX($H2250:$I2253,MATCH(CS$9,$I2250:$I2253,0),1)*CS$5</f>
        <v>#N/A</v>
      </c>
      <c r="CT2247" s="77" t="e" cm="1">
        <f t="array" aca="1" ref="CT2247" ca="1">INDIRECT(CT2239)*INDEX($H2250:$I2253,MATCH(CT$9,$I2250:$I2253,0),1)*CT$5</f>
        <v>#N/A</v>
      </c>
      <c r="CU2247" s="77" t="e" cm="1">
        <f t="array" aca="1" ref="CU2247" ca="1">INDIRECT(CU2239)*INDEX($H2250:$I2253,MATCH(CU$9,$I2250:$I2253,0),1)*CU$5</f>
        <v>#N/A</v>
      </c>
      <c r="CV2247" s="77" t="e" cm="1">
        <f t="array" aca="1" ref="CV2247" ca="1">INDIRECT(CV2239)*INDEX($H2250:$I2253,MATCH(CV$9,$I2250:$I2253,0),1)*CV$5</f>
        <v>#N/A</v>
      </c>
      <c r="CW2247" s="77" t="e" cm="1">
        <f t="array" aca="1" ref="CW2247" ca="1">INDIRECT(CW2239)*INDEX($H2250:$I2253,MATCH(CW$9,$I2250:$I2253,0),1)*CW$5</f>
        <v>#N/A</v>
      </c>
      <c r="CX2247" s="77" t="e" cm="1">
        <f t="array" aca="1" ref="CX2247" ca="1">INDIRECT(CX2239)*INDEX($H2250:$I2253,MATCH(CX$9,$I2250:$I2253,0),1)*CX$5</f>
        <v>#N/A</v>
      </c>
      <c r="CY2247" s="77" t="e" cm="1">
        <f t="array" aca="1" ref="CY2247" ca="1">INDIRECT(CY2239)*INDEX($H2250:$I2253,MATCH(CY$9,$I2250:$I2253,0),1)*CY$5</f>
        <v>#N/A</v>
      </c>
      <c r="CZ2247" s="77" t="e" cm="1">
        <f t="array" aca="1" ref="CZ2247" ca="1">INDIRECT(CZ2239)*INDEX($H2250:$I2253,MATCH(CZ$9,$I2250:$I2253,0),1)*CZ$5</f>
        <v>#N/A</v>
      </c>
      <c r="DA2247" s="77" t="e" cm="1">
        <f t="array" aca="1" ref="DA2247" ca="1">INDIRECT(DA2239)*INDEX($H2250:$I2253,MATCH(DA$9,$I2250:$I2253,0),1)*DA$5</f>
        <v>#N/A</v>
      </c>
      <c r="DB2247" s="77" t="e" cm="1">
        <f t="array" aca="1" ref="DB2247" ca="1">INDIRECT(DB2239)*INDEX($H2250:$I2253,MATCH(DB$9,$I2250:$I2253,0),1)*DB$5</f>
        <v>#N/A</v>
      </c>
      <c r="DC2247" s="77" t="e" cm="1">
        <f t="array" aca="1" ref="DC2247" ca="1">INDIRECT(DC2239)*INDEX($H2250:$I2253,MATCH(DC$9,$I2250:$I2253,0),1)*DC$5</f>
        <v>#N/A</v>
      </c>
      <c r="DD2247" s="77" t="e" cm="1">
        <f t="array" aca="1" ref="DD2247" ca="1">INDIRECT(DD2239)*INDEX($H2250:$I2253,MATCH(DD$9,$I2250:$I2253,0),1)*DD$5</f>
        <v>#N/A</v>
      </c>
      <c r="DE2247" s="77" t="e" cm="1">
        <f t="array" aca="1" ref="DE2247" ca="1">INDIRECT(DE2239)*INDEX($H2250:$I2253,MATCH(DE$9,$I2250:$I2253,0),1)*DE$5</f>
        <v>#N/A</v>
      </c>
      <c r="DF2247" s="77" t="e" cm="1">
        <f t="array" aca="1" ref="DF2247" ca="1">INDIRECT(DF2239)*INDEX($H2250:$I2253,MATCH(DF$9,$I2250:$I2253,0),1)*DF$5</f>
        <v>#N/A</v>
      </c>
      <c r="DG2247" s="77" t="e" cm="1">
        <f t="array" aca="1" ref="DG2247" ca="1">INDIRECT(DG2239)*INDEX($H2250:$I2253,MATCH(DG$9,$I2250:$I2253,0),1)*DG$5</f>
        <v>#N/A</v>
      </c>
      <c r="DH2247" s="77" t="e" cm="1">
        <f t="array" aca="1" ref="DH2247" ca="1">INDIRECT(DH2239)*INDEX($H2250:$I2253,MATCH(DH$9,$I2250:$I2253,0),1)*DH$5</f>
        <v>#N/A</v>
      </c>
      <c r="DI2247" s="77" t="e" cm="1">
        <f t="array" aca="1" ref="DI2247" ca="1">INDIRECT(DI2239)*INDEX($H2250:$I2253,MATCH(DI$9,$I2250:$I2253,0),1)*DI$5</f>
        <v>#N/A</v>
      </c>
      <c r="DJ2247" s="77" t="e" cm="1">
        <f t="array" aca="1" ref="DJ2247" ca="1">INDIRECT(DJ2239)*INDEX($H2250:$I2253,MATCH(DJ$9,$I2250:$I2253,0),1)*DJ$5</f>
        <v>#N/A</v>
      </c>
      <c r="DK2247" s="77" t="e" cm="1">
        <f t="array" aca="1" ref="DK2247" ca="1">INDIRECT(DK2239)*INDEX($H2250:$I2253,MATCH(DK$9,$I2250:$I2253,0),1)*DK$5</f>
        <v>#N/A</v>
      </c>
      <c r="DL2247" s="77" t="e" cm="1">
        <f t="array" aca="1" ref="DL2247" ca="1">INDIRECT(DL2239)*INDEX($H2250:$I2253,MATCH(DL$9,$I2250:$I2253,0),1)*DL$5</f>
        <v>#N/A</v>
      </c>
    </row>
    <row r="2248" spans="1:116" x14ac:dyDescent="0.4">
      <c r="D2248" t="s">
        <v>554</v>
      </c>
      <c r="E2248" s="8"/>
      <c r="G2248" s="127"/>
      <c r="H2248" s="12"/>
      <c r="I2248" s="60"/>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554</v>
      </c>
      <c r="E2249" s="8"/>
      <c r="G2249" s="127" t="s">
        <v>542</v>
      </c>
      <c r="H2249" s="12"/>
      <c r="I2249" s="60"/>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554</v>
      </c>
      <c r="E2250" s="8"/>
      <c r="G2250" s="323" t="s">
        <v>547</v>
      </c>
      <c r="H2250" s="16">
        <v>0.1</v>
      </c>
      <c r="I2250">
        <v>1</v>
      </c>
      <c r="J225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554</v>
      </c>
      <c r="E2251" s="8"/>
      <c r="G2251" s="323" t="s">
        <v>548</v>
      </c>
      <c r="H2251" s="16">
        <v>0.35</v>
      </c>
      <c r="I2251">
        <f>I2250+1</f>
        <v>2</v>
      </c>
      <c r="J2251"/>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554</v>
      </c>
      <c r="E2252" s="8"/>
      <c r="G2252" s="323" t="s">
        <v>550</v>
      </c>
      <c r="H2252" s="16">
        <v>0.05</v>
      </c>
      <c r="I2252">
        <f t="shared" ref="I2252:I2253" si="3696">I2251+1</f>
        <v>3</v>
      </c>
      <c r="J2252"/>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554</v>
      </c>
      <c r="E2253" s="8"/>
      <c r="G2253" s="323" t="s">
        <v>549</v>
      </c>
      <c r="H2253" s="16">
        <v>0.45</v>
      </c>
      <c r="I2253">
        <f t="shared" si="3696"/>
        <v>4</v>
      </c>
      <c r="J2253"/>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554</v>
      </c>
      <c r="E2254" s="8"/>
      <c r="G2254" s="145" t="s">
        <v>62</v>
      </c>
      <c r="H2254" s="34">
        <f>1-SUM(H2250:H2253)</f>
        <v>5.0000000000000044E-2</v>
      </c>
      <c r="I2254" s="60"/>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B2255" t="s">
        <v>332</v>
      </c>
      <c r="D2255" t="s">
        <v>554</v>
      </c>
      <c r="E2255" s="8" t="str">
        <f t="shared" ref="E2255" si="3697">ROW()&amp;" "&amp;D2255</f>
        <v>2255 SEASON QUARTER-TR-R</v>
      </c>
      <c r="G2255" s="136" t="str">
        <f t="shared" ref="G2255:G2262" si="3698">G2237</f>
        <v>Surgical procedures</v>
      </c>
      <c r="H2255" s="12"/>
      <c r="I2255" s="60"/>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60"/>
      <c r="CO2255" s="76"/>
      <c r="CP2255" s="76"/>
      <c r="CQ2255" s="76"/>
      <c r="CR2255" s="76"/>
      <c r="CS2255" s="76"/>
      <c r="CT2255" s="76"/>
      <c r="CU2255" s="76"/>
      <c r="CV2255" s="76"/>
      <c r="CW2255" s="76"/>
      <c r="CX2255" s="76"/>
      <c r="CY2255" s="76"/>
      <c r="CZ2255" s="76"/>
      <c r="DA2255" s="76"/>
      <c r="DB2255" s="76"/>
      <c r="DC2255" s="76"/>
      <c r="DD2255" s="76"/>
      <c r="DE2255" s="76"/>
      <c r="DF2255" s="76"/>
      <c r="DG2255" s="76"/>
      <c r="DH2255" s="76"/>
      <c r="DI2255" s="76"/>
      <c r="DJ2255" s="76"/>
      <c r="DK2255" s="76"/>
      <c r="DL2255" s="76"/>
    </row>
    <row r="2256" spans="1:116" x14ac:dyDescent="0.4">
      <c r="B2256" t="s">
        <v>332</v>
      </c>
      <c r="D2256" t="s">
        <v>554</v>
      </c>
      <c r="E2256" s="8" t="str">
        <f>ROW()&amp;" "&amp;D2256</f>
        <v>2256 SEASON QUARTER-TR-R</v>
      </c>
      <c r="G2256" s="136" t="str">
        <f t="shared" si="3698"/>
        <v>procedure</v>
      </c>
      <c r="H2256" s="27"/>
      <c r="I2256" s="78"/>
      <c r="J2256" s="78"/>
      <c r="K2256" s="33"/>
      <c r="L2256" s="33"/>
      <c r="M2256" s="33"/>
      <c r="N2256" s="33"/>
      <c r="O2256" s="33"/>
      <c r="P2256" s="33"/>
      <c r="R2256" s="33"/>
      <c r="S2256" s="80"/>
      <c r="T2256" s="80"/>
      <c r="U2256" s="80"/>
      <c r="V2256" s="80"/>
      <c r="W2256" s="80"/>
      <c r="X2256" s="80"/>
      <c r="Y2256" s="80"/>
      <c r="Z2256" s="80"/>
      <c r="AA2256" s="80"/>
      <c r="AB2256" s="80"/>
      <c r="AC2256" s="80"/>
      <c r="AD2256" s="80"/>
      <c r="AE2256" s="80"/>
      <c r="AF2256" s="80"/>
      <c r="AG2256" s="80"/>
      <c r="AH2256" s="80"/>
      <c r="AI2256" s="80"/>
      <c r="AJ2256" s="80"/>
      <c r="AK2256" s="80"/>
      <c r="AL2256" s="80"/>
      <c r="AM2256" s="80"/>
      <c r="AN2256" s="80"/>
      <c r="AO2256" s="80"/>
      <c r="AP2256" s="80"/>
      <c r="AQ2256" s="80"/>
      <c r="AR2256" s="80"/>
      <c r="AS2256" s="80"/>
      <c r="AT2256" s="80"/>
      <c r="AU2256" s="80"/>
      <c r="AV2256" s="80"/>
      <c r="AW2256" s="80"/>
      <c r="AX2256" s="80"/>
      <c r="AY2256" s="80"/>
      <c r="AZ2256" s="80"/>
      <c r="BA2256" s="80"/>
      <c r="BB2256" s="80"/>
      <c r="BC2256" s="80"/>
      <c r="BD2256" s="80"/>
      <c r="BE2256" s="80"/>
      <c r="BF2256" s="80"/>
      <c r="BG2256" s="80"/>
      <c r="BH2256" s="80"/>
      <c r="BI2256" s="80"/>
      <c r="BJ2256" s="80"/>
      <c r="BK2256" s="80"/>
      <c r="BL2256" s="80"/>
      <c r="BM2256" s="80"/>
      <c r="BN2256" s="80"/>
      <c r="BO2256" s="80"/>
      <c r="BP2256" s="80"/>
      <c r="BQ2256" s="80"/>
      <c r="BR2256" s="80"/>
      <c r="BS2256" s="80"/>
      <c r="BT2256" s="80"/>
      <c r="BU2256" s="80"/>
      <c r="BV2256" s="80"/>
      <c r="BW2256" s="80"/>
      <c r="BX2256" s="80"/>
      <c r="BY2256" s="80"/>
      <c r="BZ2256" s="80"/>
      <c r="CA2256" s="80"/>
      <c r="CB2256" s="80"/>
      <c r="CC2256" s="80"/>
      <c r="CD2256" s="80"/>
      <c r="CE2256" s="80"/>
      <c r="CF2256" s="80"/>
      <c r="CG2256" s="80"/>
      <c r="CH2256" s="80"/>
      <c r="CI2256" s="80"/>
      <c r="CJ2256" s="80"/>
      <c r="CK2256" s="80"/>
      <c r="CL2256" s="80"/>
      <c r="CN2256" s="78"/>
      <c r="CO2256" s="77"/>
      <c r="CP2256" s="77"/>
      <c r="CQ2256" s="77"/>
      <c r="CR2256" s="77"/>
      <c r="CS2256" s="77"/>
      <c r="CT2256" s="77"/>
      <c r="CU2256" s="77"/>
      <c r="CV2256" s="77"/>
      <c r="CW2256" s="77"/>
      <c r="CX2256" s="77"/>
      <c r="CY2256" s="77"/>
      <c r="CZ2256" s="77"/>
      <c r="DA2256" s="77"/>
      <c r="DB2256" s="77"/>
      <c r="DC2256" s="77"/>
      <c r="DD2256" s="77"/>
      <c r="DE2256" s="77"/>
      <c r="DF2256" s="77"/>
      <c r="DG2256" s="77"/>
      <c r="DH2256" s="77"/>
      <c r="DI2256" s="77"/>
      <c r="DJ2256" s="77"/>
      <c r="DK2256" s="77"/>
      <c r="DL2256" s="77"/>
    </row>
    <row r="2257" spans="1:116" x14ac:dyDescent="0.4">
      <c r="B2257" t="s">
        <v>332</v>
      </c>
      <c r="D2257" t="s">
        <v>554</v>
      </c>
      <c r="E2257" s="8" t="str">
        <f t="shared" ref="E2257:E2262" si="3699">ROW()&amp;" "&amp;D2257</f>
        <v>2257 SEASON QUARTER-TR-R</v>
      </c>
      <c r="G2257" s="136" t="str">
        <f t="shared" si="3698"/>
        <v>Primary revenue driver</v>
      </c>
      <c r="H2257" s="27"/>
      <c r="I2257" s="78"/>
      <c r="J2257" s="78"/>
      <c r="K2257" s="33"/>
      <c r="L2257" s="33"/>
      <c r="M2257" s="33"/>
      <c r="N2257" s="33"/>
      <c r="O2257" s="33"/>
      <c r="P2257" s="33"/>
      <c r="R2257" s="33"/>
      <c r="S2257" s="1"/>
      <c r="T2257" s="80"/>
      <c r="U2257" s="80"/>
      <c r="V2257" s="80"/>
      <c r="W2257" s="80"/>
      <c r="X2257" s="80"/>
      <c r="Y2257" s="80"/>
      <c r="Z2257" s="80"/>
      <c r="AA2257" s="80"/>
      <c r="AB2257" s="80"/>
      <c r="AC2257" s="80"/>
      <c r="AD2257" s="80"/>
      <c r="AE2257" s="80"/>
      <c r="AF2257" s="80"/>
      <c r="AG2257" s="80"/>
      <c r="AH2257" s="80"/>
      <c r="AI2257" s="80"/>
      <c r="AJ2257" s="80"/>
      <c r="AK2257" s="80"/>
      <c r="AL2257" s="80"/>
      <c r="AM2257" s="80"/>
      <c r="AN2257" s="80"/>
      <c r="AO2257" s="80"/>
      <c r="AP2257" s="80"/>
      <c r="AQ2257" s="80"/>
      <c r="AR2257" s="80"/>
      <c r="AS2257" s="80"/>
      <c r="AT2257" s="80"/>
      <c r="AU2257" s="80"/>
      <c r="AV2257" s="80"/>
      <c r="AW2257" s="80"/>
      <c r="AX2257" s="80"/>
      <c r="AY2257" s="80"/>
      <c r="AZ2257" s="80"/>
      <c r="BA2257" s="80"/>
      <c r="BB2257" s="80"/>
      <c r="BC2257" s="80"/>
      <c r="BD2257" s="80"/>
      <c r="BE2257" s="80"/>
      <c r="BF2257" s="80"/>
      <c r="BG2257" s="80"/>
      <c r="BH2257" s="80"/>
      <c r="BI2257" s="80"/>
      <c r="BJ2257" s="80"/>
      <c r="BK2257" s="80"/>
      <c r="BL2257" s="80"/>
      <c r="BM2257" s="80"/>
      <c r="BN2257" s="80"/>
      <c r="BO2257" s="80"/>
      <c r="BP2257" s="80"/>
      <c r="BQ2257" s="80"/>
      <c r="BR2257" s="80"/>
      <c r="BS2257" s="80"/>
      <c r="BT2257" s="80"/>
      <c r="BU2257" s="80"/>
      <c r="BV2257" s="80"/>
      <c r="BW2257" s="80"/>
      <c r="BX2257" s="80"/>
      <c r="BY2257" s="80"/>
      <c r="BZ2257" s="80"/>
      <c r="CA2257" s="80"/>
      <c r="CB2257" s="80"/>
      <c r="CC2257" s="80"/>
      <c r="CD2257" s="80"/>
      <c r="CE2257" s="80"/>
      <c r="CF2257" s="80"/>
      <c r="CG2257" s="80"/>
      <c r="CH2257" s="80"/>
      <c r="CI2257" s="80"/>
      <c r="CJ2257" s="80"/>
      <c r="CK2257" s="80"/>
      <c r="CL2257" s="80"/>
      <c r="CN2257" s="80">
        <f t="shared" ref="CN2257" si="3700">CN2239</f>
        <v>0</v>
      </c>
      <c r="CO2257" s="4" t="str">
        <f>ADDRESS(ROW(CO2247),COLUMN(CO2247),2)</f>
        <v>CO$2247</v>
      </c>
      <c r="CP2257" s="4" t="str">
        <f t="shared" ref="CP2257:DL2257" si="3701">ADDRESS(ROW(CP2247),COLUMN(CP2247),2)</f>
        <v>CP$2247</v>
      </c>
      <c r="CQ2257" s="4" t="str">
        <f t="shared" si="3701"/>
        <v>CQ$2247</v>
      </c>
      <c r="CR2257" s="4" t="str">
        <f t="shared" si="3701"/>
        <v>CR$2247</v>
      </c>
      <c r="CS2257" s="4" t="str">
        <f t="shared" si="3701"/>
        <v>CS$2247</v>
      </c>
      <c r="CT2257" s="4" t="str">
        <f t="shared" si="3701"/>
        <v>CT$2247</v>
      </c>
      <c r="CU2257" s="4" t="str">
        <f t="shared" si="3701"/>
        <v>CU$2247</v>
      </c>
      <c r="CV2257" s="4" t="str">
        <f t="shared" si="3701"/>
        <v>CV$2247</v>
      </c>
      <c r="CW2257" s="4" t="str">
        <f t="shared" si="3701"/>
        <v>CW$2247</v>
      </c>
      <c r="CX2257" s="4" t="str">
        <f t="shared" si="3701"/>
        <v>CX$2247</v>
      </c>
      <c r="CY2257" s="4" t="str">
        <f t="shared" si="3701"/>
        <v>CY$2247</v>
      </c>
      <c r="CZ2257" s="4" t="str">
        <f t="shared" si="3701"/>
        <v>CZ$2247</v>
      </c>
      <c r="DA2257" s="4" t="str">
        <f t="shared" si="3701"/>
        <v>DA$2247</v>
      </c>
      <c r="DB2257" s="4" t="str">
        <f t="shared" si="3701"/>
        <v>DB$2247</v>
      </c>
      <c r="DC2257" s="4" t="str">
        <f t="shared" si="3701"/>
        <v>DC$2247</v>
      </c>
      <c r="DD2257" s="4" t="str">
        <f t="shared" si="3701"/>
        <v>DD$2247</v>
      </c>
      <c r="DE2257" s="4" t="str">
        <f t="shared" si="3701"/>
        <v>DE$2247</v>
      </c>
      <c r="DF2257" s="4" t="str">
        <f t="shared" si="3701"/>
        <v>DF$2247</v>
      </c>
      <c r="DG2257" s="4" t="str">
        <f t="shared" si="3701"/>
        <v>DG$2247</v>
      </c>
      <c r="DH2257" s="4" t="str">
        <f t="shared" si="3701"/>
        <v>DH$2247</v>
      </c>
      <c r="DI2257" s="4" t="str">
        <f t="shared" si="3701"/>
        <v>DI$2247</v>
      </c>
      <c r="DJ2257" s="4" t="str">
        <f t="shared" si="3701"/>
        <v>DJ$2247</v>
      </c>
      <c r="DK2257" s="4" t="str">
        <f t="shared" si="3701"/>
        <v>DK$2247</v>
      </c>
      <c r="DL2257" s="4" t="str">
        <f t="shared" si="3701"/>
        <v>DL$2247</v>
      </c>
    </row>
    <row r="2258" spans="1:116" x14ac:dyDescent="0.4">
      <c r="B2258" t="s">
        <v>332</v>
      </c>
      <c r="D2258" t="s">
        <v>554</v>
      </c>
      <c r="E2258" s="8" t="str">
        <f t="shared" si="3699"/>
        <v>2258 SEASON QUARTER-TR-R</v>
      </c>
      <c r="G2258" s="136" t="str">
        <f t="shared" si="3698"/>
        <v>Primary volume driver</v>
      </c>
      <c r="K2258" s="53"/>
      <c r="L2258" s="53"/>
      <c r="M2258" s="53"/>
      <c r="N2258" s="53"/>
      <c r="O2258" s="53"/>
      <c r="P2258" s="53"/>
      <c r="R2258" s="24"/>
      <c r="S2258" s="80"/>
      <c r="T2258" s="80"/>
      <c r="U2258" s="80"/>
      <c r="V2258" s="80"/>
      <c r="W2258" s="80"/>
      <c r="X2258" s="80"/>
      <c r="Y2258" s="80"/>
      <c r="Z2258" s="80"/>
      <c r="AA2258" s="80"/>
      <c r="AB2258" s="80"/>
      <c r="AC2258" s="80"/>
      <c r="AD2258" s="80"/>
      <c r="AE2258" s="80"/>
      <c r="AF2258" s="80"/>
      <c r="AG2258" s="80"/>
      <c r="AH2258" s="80"/>
      <c r="AI2258" s="80"/>
      <c r="AJ2258" s="80"/>
      <c r="AK2258" s="80"/>
      <c r="AL2258" s="80"/>
      <c r="AM2258" s="80"/>
      <c r="AN2258" s="80"/>
      <c r="AO2258" s="80"/>
      <c r="AP2258" s="80"/>
      <c r="AQ2258" s="80"/>
      <c r="AR2258" s="80"/>
      <c r="AS2258" s="80"/>
      <c r="AT2258" s="80"/>
      <c r="AU2258" s="80"/>
      <c r="AV2258" s="80"/>
      <c r="AW2258" s="80"/>
      <c r="AX2258" s="80"/>
      <c r="AY2258" s="80"/>
      <c r="AZ2258" s="80"/>
      <c r="BA2258" s="80"/>
      <c r="BB2258" s="80"/>
      <c r="BC2258" s="80"/>
      <c r="BD2258" s="80"/>
      <c r="BE2258" s="80"/>
      <c r="BF2258" s="80"/>
      <c r="BG2258" s="80"/>
      <c r="BH2258" s="80"/>
      <c r="BI2258" s="80"/>
      <c r="BJ2258" s="80"/>
      <c r="BK2258" s="80"/>
      <c r="BL2258" s="80"/>
      <c r="BM2258" s="80"/>
      <c r="BN2258" s="80"/>
      <c r="BO2258" s="80"/>
      <c r="BP2258" s="80"/>
      <c r="BQ2258" s="80"/>
      <c r="BR2258" s="80"/>
      <c r="BS2258" s="80"/>
      <c r="BT2258" s="80"/>
      <c r="BU2258" s="80"/>
      <c r="BV2258" s="80"/>
      <c r="BW2258" s="80"/>
      <c r="BX2258" s="80"/>
      <c r="BY2258" s="80"/>
      <c r="BZ2258" s="80"/>
      <c r="CA2258" s="80"/>
      <c r="CB2258" s="80"/>
      <c r="CC2258" s="80"/>
      <c r="CD2258" s="80"/>
      <c r="CE2258" s="80"/>
      <c r="CF2258" s="80"/>
      <c r="CG2258" s="80"/>
      <c r="CH2258" s="80"/>
      <c r="CI2258" s="80"/>
      <c r="CJ2258" s="80"/>
      <c r="CK2258" s="80"/>
      <c r="CL2258" s="80"/>
      <c r="CN2258" s="80">
        <f t="shared" ref="CN2258:DL2258" si="3702">CN2240</f>
        <v>0</v>
      </c>
      <c r="CO2258" s="80" t="str">
        <f t="shared" si="3702"/>
        <v>CO$17</v>
      </c>
      <c r="CP2258" s="80" t="str">
        <f t="shared" si="3702"/>
        <v>CP$17</v>
      </c>
      <c r="CQ2258" s="80" t="str">
        <f t="shared" si="3702"/>
        <v>CQ$17</v>
      </c>
      <c r="CR2258" s="80" t="str">
        <f t="shared" si="3702"/>
        <v>CR$17</v>
      </c>
      <c r="CS2258" s="80" t="str">
        <f t="shared" si="3702"/>
        <v>CS$17</v>
      </c>
      <c r="CT2258" s="80" t="str">
        <f t="shared" si="3702"/>
        <v>CT$17</v>
      </c>
      <c r="CU2258" s="80" t="str">
        <f t="shared" si="3702"/>
        <v>CU$17</v>
      </c>
      <c r="CV2258" s="80" t="str">
        <f t="shared" si="3702"/>
        <v>CV$17</v>
      </c>
      <c r="CW2258" s="80" t="str">
        <f t="shared" si="3702"/>
        <v>CW$17</v>
      </c>
      <c r="CX2258" s="80" t="str">
        <f t="shared" si="3702"/>
        <v>CX$17</v>
      </c>
      <c r="CY2258" s="80" t="str">
        <f t="shared" si="3702"/>
        <v>CY$17</v>
      </c>
      <c r="CZ2258" s="80" t="str">
        <f t="shared" si="3702"/>
        <v>CZ$17</v>
      </c>
      <c r="DA2258" s="80" t="str">
        <f t="shared" si="3702"/>
        <v>DA$17</v>
      </c>
      <c r="DB2258" s="80" t="str">
        <f t="shared" si="3702"/>
        <v>DB$17</v>
      </c>
      <c r="DC2258" s="80" t="str">
        <f t="shared" si="3702"/>
        <v>DC$17</v>
      </c>
      <c r="DD2258" s="80" t="str">
        <f t="shared" si="3702"/>
        <v>DD$17</v>
      </c>
      <c r="DE2258" s="80" t="str">
        <f t="shared" si="3702"/>
        <v>DE$17</v>
      </c>
      <c r="DF2258" s="80" t="str">
        <f t="shared" si="3702"/>
        <v>DF$17</v>
      </c>
      <c r="DG2258" s="80" t="str">
        <f t="shared" si="3702"/>
        <v>DG$17</v>
      </c>
      <c r="DH2258" s="80" t="str">
        <f t="shared" si="3702"/>
        <v>DH$17</v>
      </c>
      <c r="DI2258" s="80" t="str">
        <f t="shared" si="3702"/>
        <v>DI$17</v>
      </c>
      <c r="DJ2258" s="80" t="str">
        <f t="shared" si="3702"/>
        <v>DJ$17</v>
      </c>
      <c r="DK2258" s="80" t="str">
        <f t="shared" si="3702"/>
        <v>DK$17</v>
      </c>
      <c r="DL2258" s="80" t="str">
        <f t="shared" si="3702"/>
        <v>DL$17</v>
      </c>
    </row>
    <row r="2259" spans="1:116" x14ac:dyDescent="0.4">
      <c r="B2259" t="s">
        <v>332</v>
      </c>
      <c r="D2259" t="s">
        <v>554</v>
      </c>
      <c r="E2259" s="8" t="str">
        <f t="shared" si="3699"/>
        <v>2259 SEASON QUARTER-TR-R</v>
      </c>
      <c r="G2259" s="136" t="str">
        <f t="shared" si="3698"/>
        <v>(Secondary label)</v>
      </c>
      <c r="H2259" s="12"/>
      <c r="I2259" s="60"/>
      <c r="J2259" s="60"/>
      <c r="K2259" s="15"/>
      <c r="L2259" s="15"/>
      <c r="M2259" s="15"/>
      <c r="N2259" s="15"/>
      <c r="O2259" s="15"/>
      <c r="P2259" s="15"/>
      <c r="R2259" s="15"/>
      <c r="S2259" s="80"/>
      <c r="T2259" s="80"/>
      <c r="U2259" s="80"/>
      <c r="V2259" s="80"/>
      <c r="W2259" s="80"/>
      <c r="X2259" s="80"/>
      <c r="Y2259" s="80"/>
      <c r="Z2259" s="80"/>
      <c r="AA2259" s="80"/>
      <c r="AB2259" s="80"/>
      <c r="AC2259" s="80"/>
      <c r="AD2259" s="80"/>
      <c r="AE2259" s="80"/>
      <c r="AF2259" s="80"/>
      <c r="AG2259" s="80"/>
      <c r="AH2259" s="80"/>
      <c r="AI2259" s="80"/>
      <c r="AJ2259" s="80"/>
      <c r="AK2259" s="80"/>
      <c r="AL2259" s="80"/>
      <c r="AM2259" s="80"/>
      <c r="AN2259" s="80"/>
      <c r="AO2259" s="80"/>
      <c r="AP2259" s="80"/>
      <c r="AQ2259" s="80"/>
      <c r="AR2259" s="80"/>
      <c r="AS2259" s="80"/>
      <c r="AT2259" s="80"/>
      <c r="AU2259" s="80"/>
      <c r="AV2259" s="80"/>
      <c r="AW2259" s="80"/>
      <c r="AX2259" s="80"/>
      <c r="AY2259" s="80"/>
      <c r="AZ2259" s="80"/>
      <c r="BA2259" s="80"/>
      <c r="BB2259" s="80"/>
      <c r="BC2259" s="80"/>
      <c r="BD2259" s="80"/>
      <c r="BE2259" s="80"/>
      <c r="BF2259" s="80"/>
      <c r="BG2259" s="80"/>
      <c r="BH2259" s="80"/>
      <c r="BI2259" s="80"/>
      <c r="BJ2259" s="80"/>
      <c r="BK2259" s="80"/>
      <c r="BL2259" s="80"/>
      <c r="BM2259" s="80"/>
      <c r="BN2259" s="80"/>
      <c r="BO2259" s="80"/>
      <c r="BP2259" s="80"/>
      <c r="BQ2259" s="80"/>
      <c r="BR2259" s="80"/>
      <c r="BS2259" s="80"/>
      <c r="BT2259" s="80"/>
      <c r="BU2259" s="80"/>
      <c r="BV2259" s="80"/>
      <c r="BW2259" s="80"/>
      <c r="BX2259" s="80"/>
      <c r="BY2259" s="80"/>
      <c r="BZ2259" s="80"/>
      <c r="CA2259" s="80"/>
      <c r="CB2259" s="80"/>
      <c r="CC2259" s="80"/>
      <c r="CD2259" s="80"/>
      <c r="CE2259" s="80"/>
      <c r="CF2259" s="80"/>
      <c r="CG2259" s="80"/>
      <c r="CH2259" s="80"/>
      <c r="CI2259" s="80"/>
      <c r="CJ2259" s="80"/>
      <c r="CK2259" s="80"/>
      <c r="CL2259" s="80"/>
      <c r="CN2259" s="80"/>
      <c r="CO2259" s="80"/>
      <c r="CP2259" s="80"/>
      <c r="CQ2259" s="80"/>
      <c r="CR2259" s="80"/>
      <c r="CS2259" s="80"/>
      <c r="CT2259" s="80"/>
      <c r="CU2259" s="80"/>
      <c r="CV2259" s="80"/>
      <c r="CW2259" s="80"/>
      <c r="CX2259" s="80"/>
      <c r="CY2259" s="80"/>
      <c r="CZ2259" s="80"/>
      <c r="DA2259" s="80"/>
      <c r="DB2259" s="80"/>
      <c r="DC2259" s="80"/>
      <c r="DD2259" s="80"/>
      <c r="DE2259" s="80"/>
      <c r="DF2259" s="80"/>
      <c r="DG2259" s="80"/>
      <c r="DH2259" s="80"/>
      <c r="DI2259" s="80"/>
      <c r="DJ2259" s="80"/>
      <c r="DK2259" s="80"/>
      <c r="DL2259" s="80"/>
    </row>
    <row r="2260" spans="1:116" x14ac:dyDescent="0.4">
      <c r="B2260" t="s">
        <v>332</v>
      </c>
      <c r="D2260" t="s">
        <v>554</v>
      </c>
      <c r="E2260" s="8" t="str">
        <f t="shared" si="3699"/>
        <v>2260 SEASON QUARTER-TR-R</v>
      </c>
      <c r="G2260" s="136" t="str">
        <f t="shared" si="3698"/>
        <v xml:space="preserve">secondary unit </v>
      </c>
      <c r="H2260" s="12"/>
      <c r="I2260" s="60"/>
      <c r="J2260" s="60"/>
      <c r="K2260" s="15"/>
      <c r="L2260" s="15"/>
      <c r="M2260" s="15"/>
      <c r="N2260" s="15"/>
      <c r="O2260" s="15"/>
      <c r="P2260" s="15"/>
      <c r="R2260" s="15"/>
      <c r="S2260" s="76"/>
      <c r="T2260" s="76"/>
      <c r="U2260" s="76"/>
      <c r="V2260" s="76"/>
      <c r="W2260" s="76"/>
      <c r="X2260" s="76"/>
      <c r="Y2260" s="76"/>
      <c r="Z2260" s="76"/>
      <c r="AA2260" s="76"/>
      <c r="AB2260" s="76"/>
      <c r="AC2260" s="76"/>
      <c r="AD2260" s="76"/>
      <c r="AE2260" s="76"/>
      <c r="AF2260" s="76"/>
      <c r="AG2260" s="76"/>
      <c r="AH2260" s="76"/>
      <c r="AI2260" s="76"/>
      <c r="AJ2260" s="76"/>
      <c r="AK2260" s="76"/>
      <c r="AL2260" s="76"/>
      <c r="AM2260" s="76"/>
      <c r="AN2260" s="76"/>
      <c r="AO2260" s="76"/>
      <c r="AP2260" s="76"/>
      <c r="AQ2260" s="76"/>
      <c r="AR2260" s="76"/>
      <c r="AS2260" s="76"/>
      <c r="AT2260" s="76"/>
      <c r="AU2260" s="76"/>
      <c r="AV2260" s="76"/>
      <c r="AW2260" s="76"/>
      <c r="AX2260" s="76"/>
      <c r="AY2260" s="76"/>
      <c r="AZ2260" s="76"/>
      <c r="BA2260" s="76"/>
      <c r="BB2260" s="76"/>
      <c r="BC2260" s="76"/>
      <c r="BD2260" s="76"/>
      <c r="BE2260" s="76"/>
      <c r="BF2260" s="76"/>
      <c r="BG2260" s="76"/>
      <c r="BH2260" s="76"/>
      <c r="BI2260" s="76"/>
      <c r="BJ2260" s="76"/>
      <c r="BK2260" s="76"/>
      <c r="BL2260" s="76"/>
      <c r="BM2260" s="76"/>
      <c r="BN2260" s="76"/>
      <c r="BO2260" s="76"/>
      <c r="BP2260" s="76"/>
      <c r="BQ2260" s="76"/>
      <c r="BR2260" s="76"/>
      <c r="BS2260" s="76"/>
      <c r="BT2260" s="76"/>
      <c r="BU2260" s="76"/>
      <c r="BV2260" s="76"/>
      <c r="BW2260" s="76"/>
      <c r="BX2260" s="76"/>
      <c r="BY2260" s="76"/>
      <c r="BZ2260" s="76"/>
      <c r="CA2260" s="76"/>
      <c r="CB2260" s="76"/>
      <c r="CC2260" s="76"/>
      <c r="CD2260" s="76"/>
      <c r="CE2260" s="76"/>
      <c r="CF2260" s="76"/>
      <c r="CG2260" s="76"/>
      <c r="CH2260" s="76"/>
      <c r="CI2260" s="76"/>
      <c r="CJ2260" s="76"/>
      <c r="CK2260" s="76"/>
      <c r="CL2260" s="76"/>
      <c r="CN2260" s="76"/>
      <c r="CO2260" s="76"/>
      <c r="CP2260" s="76"/>
      <c r="CQ2260" s="76"/>
      <c r="CR2260" s="76"/>
      <c r="CS2260" s="76"/>
      <c r="CT2260" s="76"/>
      <c r="CU2260" s="76"/>
      <c r="CV2260" s="76"/>
      <c r="CW2260" s="76"/>
      <c r="CX2260" s="76"/>
      <c r="CY2260" s="76"/>
      <c r="CZ2260" s="76"/>
      <c r="DA2260" s="76"/>
      <c r="DB2260" s="76"/>
      <c r="DC2260" s="76"/>
      <c r="DD2260" s="76"/>
      <c r="DE2260" s="76"/>
      <c r="DF2260" s="76"/>
      <c r="DG2260" s="76"/>
      <c r="DH2260" s="76"/>
      <c r="DI2260" s="76"/>
      <c r="DJ2260" s="76"/>
      <c r="DK2260" s="76"/>
      <c r="DL2260" s="76"/>
    </row>
    <row r="2261" spans="1:116" x14ac:dyDescent="0.4">
      <c r="B2261" t="s">
        <v>332</v>
      </c>
      <c r="D2261" t="s">
        <v>554</v>
      </c>
      <c r="E2261" s="8" t="str">
        <f t="shared" si="3699"/>
        <v>2261 SEASON QUARTER-TR-R</v>
      </c>
      <c r="G2261" s="136" t="str">
        <f t="shared" si="3698"/>
        <v>Secondary revenue driver</v>
      </c>
      <c r="H2261" s="12"/>
      <c r="I2261" s="60"/>
      <c r="J2261" s="60"/>
      <c r="K2261" s="15"/>
      <c r="L2261" s="15"/>
      <c r="M2261" s="15"/>
      <c r="N2261" s="15"/>
      <c r="O2261" s="15"/>
      <c r="P2261" s="15"/>
      <c r="R2261" s="15"/>
      <c r="S2261" s="80"/>
      <c r="T2261" s="80"/>
      <c r="U2261" s="80"/>
      <c r="V2261" s="80"/>
      <c r="W2261" s="80"/>
      <c r="X2261" s="80"/>
      <c r="Y2261" s="80"/>
      <c r="Z2261" s="80"/>
      <c r="AA2261" s="80"/>
      <c r="AB2261" s="80"/>
      <c r="AC2261" s="80"/>
      <c r="AD2261" s="80"/>
      <c r="AE2261" s="80"/>
      <c r="AF2261" s="80"/>
      <c r="AG2261" s="80"/>
      <c r="AH2261" s="80"/>
      <c r="AI2261" s="80"/>
      <c r="AJ2261" s="80"/>
      <c r="AK2261" s="80"/>
      <c r="AL2261" s="80"/>
      <c r="AM2261" s="80"/>
      <c r="AN2261" s="80"/>
      <c r="AO2261" s="80"/>
      <c r="AP2261" s="80"/>
      <c r="AQ2261" s="80"/>
      <c r="AR2261" s="80"/>
      <c r="AS2261" s="80"/>
      <c r="AT2261" s="80"/>
      <c r="AU2261" s="80"/>
      <c r="AV2261" s="80"/>
      <c r="AW2261" s="80"/>
      <c r="AX2261" s="80"/>
      <c r="AY2261" s="80"/>
      <c r="AZ2261" s="80"/>
      <c r="BA2261" s="80"/>
      <c r="BB2261" s="80"/>
      <c r="BC2261" s="80"/>
      <c r="BD2261" s="80"/>
      <c r="BE2261" s="80"/>
      <c r="BF2261" s="80"/>
      <c r="BG2261" s="80"/>
      <c r="BH2261" s="80"/>
      <c r="BI2261" s="80"/>
      <c r="BJ2261" s="80"/>
      <c r="BK2261" s="80"/>
      <c r="BL2261" s="80"/>
      <c r="BM2261" s="80"/>
      <c r="BN2261" s="80"/>
      <c r="BO2261" s="80"/>
      <c r="BP2261" s="80"/>
      <c r="BQ2261" s="80"/>
      <c r="BR2261" s="80"/>
      <c r="BS2261" s="80"/>
      <c r="BT2261" s="80"/>
      <c r="BU2261" s="80"/>
      <c r="BV2261" s="80"/>
      <c r="BW2261" s="80"/>
      <c r="BX2261" s="80"/>
      <c r="BY2261" s="80"/>
      <c r="BZ2261" s="80"/>
      <c r="CA2261" s="80"/>
      <c r="CB2261" s="80"/>
      <c r="CC2261" s="80"/>
      <c r="CD2261" s="80"/>
      <c r="CE2261" s="80"/>
      <c r="CF2261" s="80"/>
      <c r="CG2261" s="80"/>
      <c r="CH2261" s="80"/>
      <c r="CI2261" s="80"/>
      <c r="CJ2261" s="80"/>
      <c r="CK2261" s="80"/>
      <c r="CL2261" s="80"/>
      <c r="CN2261" s="80">
        <f t="shared" ref="CN2261:DL2261" si="3703">CN2243</f>
        <v>0</v>
      </c>
      <c r="CO2261" s="80" t="str">
        <f t="shared" si="3703"/>
        <v>CO$18</v>
      </c>
      <c r="CP2261" s="80" t="str">
        <f t="shared" si="3703"/>
        <v>CP$18</v>
      </c>
      <c r="CQ2261" s="80" t="str">
        <f t="shared" si="3703"/>
        <v>CQ$18</v>
      </c>
      <c r="CR2261" s="80" t="str">
        <f t="shared" si="3703"/>
        <v>CR$18</v>
      </c>
      <c r="CS2261" s="80" t="str">
        <f t="shared" si="3703"/>
        <v>CS$18</v>
      </c>
      <c r="CT2261" s="80" t="str">
        <f t="shared" si="3703"/>
        <v>CT$18</v>
      </c>
      <c r="CU2261" s="80" t="str">
        <f t="shared" si="3703"/>
        <v>CU$18</v>
      </c>
      <c r="CV2261" s="80" t="str">
        <f t="shared" si="3703"/>
        <v>CV$18</v>
      </c>
      <c r="CW2261" s="80" t="str">
        <f t="shared" si="3703"/>
        <v>CW$18</v>
      </c>
      <c r="CX2261" s="80" t="str">
        <f t="shared" si="3703"/>
        <v>CX$18</v>
      </c>
      <c r="CY2261" s="80" t="str">
        <f t="shared" si="3703"/>
        <v>CY$18</v>
      </c>
      <c r="CZ2261" s="80" t="str">
        <f t="shared" si="3703"/>
        <v>CZ$18</v>
      </c>
      <c r="DA2261" s="80" t="str">
        <f t="shared" si="3703"/>
        <v>DA$18</v>
      </c>
      <c r="DB2261" s="80" t="str">
        <f t="shared" si="3703"/>
        <v>DB$18</v>
      </c>
      <c r="DC2261" s="80" t="str">
        <f t="shared" si="3703"/>
        <v>DC$18</v>
      </c>
      <c r="DD2261" s="80" t="str">
        <f t="shared" si="3703"/>
        <v>DD$18</v>
      </c>
      <c r="DE2261" s="80" t="str">
        <f t="shared" si="3703"/>
        <v>DE$18</v>
      </c>
      <c r="DF2261" s="80" t="str">
        <f t="shared" si="3703"/>
        <v>DF$18</v>
      </c>
      <c r="DG2261" s="80" t="str">
        <f t="shared" si="3703"/>
        <v>DG$18</v>
      </c>
      <c r="DH2261" s="80" t="str">
        <f t="shared" si="3703"/>
        <v>DH$18</v>
      </c>
      <c r="DI2261" s="80" t="str">
        <f t="shared" si="3703"/>
        <v>DI$18</v>
      </c>
      <c r="DJ2261" s="80" t="str">
        <f t="shared" si="3703"/>
        <v>DJ$18</v>
      </c>
      <c r="DK2261" s="80" t="str">
        <f t="shared" si="3703"/>
        <v>DK$18</v>
      </c>
      <c r="DL2261" s="80" t="str">
        <f t="shared" si="3703"/>
        <v>DL$18</v>
      </c>
    </row>
    <row r="2262" spans="1:116" x14ac:dyDescent="0.4">
      <c r="B2262" t="s">
        <v>332</v>
      </c>
      <c r="D2262" t="s">
        <v>554</v>
      </c>
      <c r="E2262" s="8" t="str">
        <f t="shared" si="3699"/>
        <v>2262 SEASON QUARTER-TR-R</v>
      </c>
      <c r="G2262" s="136" t="str">
        <f t="shared" si="3698"/>
        <v>Secondary volume driver</v>
      </c>
      <c r="H2262" s="12"/>
      <c r="I2262" s="60"/>
      <c r="J2262" s="60"/>
      <c r="K2262" s="15"/>
      <c r="L2262" s="15"/>
      <c r="M2262" s="15"/>
      <c r="N2262" s="15"/>
      <c r="O2262" s="15"/>
      <c r="P2262" s="15"/>
      <c r="R2262" s="15"/>
      <c r="S2262" s="80"/>
      <c r="T2262" s="80"/>
      <c r="U2262" s="80"/>
      <c r="V2262" s="80"/>
      <c r="W2262" s="80"/>
      <c r="X2262" s="80"/>
      <c r="Y2262" s="80"/>
      <c r="Z2262" s="80"/>
      <c r="AA2262" s="80"/>
      <c r="AB2262" s="80"/>
      <c r="AC2262" s="80"/>
      <c r="AD2262" s="80"/>
      <c r="AE2262" s="80"/>
      <c r="AF2262" s="80"/>
      <c r="AG2262" s="80"/>
      <c r="AH2262" s="80"/>
      <c r="AI2262" s="80"/>
      <c r="AJ2262" s="80"/>
      <c r="AK2262" s="80"/>
      <c r="AL2262" s="80"/>
      <c r="AM2262" s="80"/>
      <c r="AN2262" s="80"/>
      <c r="AO2262" s="80"/>
      <c r="AP2262" s="80"/>
      <c r="AQ2262" s="80"/>
      <c r="AR2262" s="80"/>
      <c r="AS2262" s="80"/>
      <c r="AT2262" s="80"/>
      <c r="AU2262" s="80"/>
      <c r="AV2262" s="80"/>
      <c r="AW2262" s="80"/>
      <c r="AX2262" s="80"/>
      <c r="AY2262" s="80"/>
      <c r="AZ2262" s="80"/>
      <c r="BA2262" s="80"/>
      <c r="BB2262" s="80"/>
      <c r="BC2262" s="80"/>
      <c r="BD2262" s="80"/>
      <c r="BE2262" s="80"/>
      <c r="BF2262" s="80"/>
      <c r="BG2262" s="80"/>
      <c r="BH2262" s="80"/>
      <c r="BI2262" s="80"/>
      <c r="BJ2262" s="80"/>
      <c r="BK2262" s="80"/>
      <c r="BL2262" s="80"/>
      <c r="BM2262" s="80"/>
      <c r="BN2262" s="80"/>
      <c r="BO2262" s="80"/>
      <c r="BP2262" s="80"/>
      <c r="BQ2262" s="80"/>
      <c r="BR2262" s="80"/>
      <c r="BS2262" s="80"/>
      <c r="BT2262" s="80"/>
      <c r="BU2262" s="80"/>
      <c r="BV2262" s="80"/>
      <c r="BW2262" s="80"/>
      <c r="BX2262" s="80"/>
      <c r="BY2262" s="80"/>
      <c r="BZ2262" s="80"/>
      <c r="CA2262" s="80"/>
      <c r="CB2262" s="80"/>
      <c r="CC2262" s="80"/>
      <c r="CD2262" s="80"/>
      <c r="CE2262" s="80"/>
      <c r="CF2262" s="80"/>
      <c r="CG2262" s="80"/>
      <c r="CH2262" s="80"/>
      <c r="CI2262" s="80"/>
      <c r="CJ2262" s="80"/>
      <c r="CK2262" s="80"/>
      <c r="CL2262" s="80"/>
      <c r="CN2262" s="80">
        <f t="shared" ref="CN2262:DL2262" si="3704">CN2244</f>
        <v>0</v>
      </c>
      <c r="CO2262" s="80" t="str">
        <f t="shared" si="3704"/>
        <v>CO$19</v>
      </c>
      <c r="CP2262" s="80" t="str">
        <f t="shared" si="3704"/>
        <v>CP$19</v>
      </c>
      <c r="CQ2262" s="80" t="str">
        <f t="shared" si="3704"/>
        <v>CQ$19</v>
      </c>
      <c r="CR2262" s="80" t="str">
        <f t="shared" si="3704"/>
        <v>CR$19</v>
      </c>
      <c r="CS2262" s="80" t="str">
        <f t="shared" si="3704"/>
        <v>CS$19</v>
      </c>
      <c r="CT2262" s="80" t="str">
        <f t="shared" si="3704"/>
        <v>CT$19</v>
      </c>
      <c r="CU2262" s="80" t="str">
        <f t="shared" si="3704"/>
        <v>CU$19</v>
      </c>
      <c r="CV2262" s="80" t="str">
        <f t="shared" si="3704"/>
        <v>CV$19</v>
      </c>
      <c r="CW2262" s="80" t="str">
        <f t="shared" si="3704"/>
        <v>CW$19</v>
      </c>
      <c r="CX2262" s="80" t="str">
        <f t="shared" si="3704"/>
        <v>CX$19</v>
      </c>
      <c r="CY2262" s="80" t="str">
        <f t="shared" si="3704"/>
        <v>CY$19</v>
      </c>
      <c r="CZ2262" s="80" t="str">
        <f t="shared" si="3704"/>
        <v>CZ$19</v>
      </c>
      <c r="DA2262" s="80" t="str">
        <f t="shared" si="3704"/>
        <v>DA$19</v>
      </c>
      <c r="DB2262" s="80" t="str">
        <f t="shared" si="3704"/>
        <v>DB$19</v>
      </c>
      <c r="DC2262" s="80" t="str">
        <f t="shared" si="3704"/>
        <v>DC$19</v>
      </c>
      <c r="DD2262" s="80" t="str">
        <f t="shared" si="3704"/>
        <v>DD$19</v>
      </c>
      <c r="DE2262" s="80" t="str">
        <f t="shared" si="3704"/>
        <v>DE$19</v>
      </c>
      <c r="DF2262" s="80" t="str">
        <f t="shared" si="3704"/>
        <v>DF$19</v>
      </c>
      <c r="DG2262" s="80" t="str">
        <f t="shared" si="3704"/>
        <v>DG$19</v>
      </c>
      <c r="DH2262" s="80" t="str">
        <f t="shared" si="3704"/>
        <v>DH$19</v>
      </c>
      <c r="DI2262" s="80" t="str">
        <f t="shared" si="3704"/>
        <v>DI$19</v>
      </c>
      <c r="DJ2262" s="80" t="str">
        <f t="shared" si="3704"/>
        <v>DJ$19</v>
      </c>
      <c r="DK2262" s="80" t="str">
        <f t="shared" si="3704"/>
        <v>DK$19</v>
      </c>
      <c r="DL2262" s="80" t="str">
        <f t="shared" si="3704"/>
        <v>DL$19</v>
      </c>
    </row>
    <row r="2263" spans="1:116" x14ac:dyDescent="0.4">
      <c r="E2263" s="8"/>
      <c r="G2263" s="136"/>
      <c r="H2263" s="12"/>
      <c r="I2263" s="60"/>
      <c r="J2263" s="60"/>
      <c r="K2263" s="15"/>
      <c r="L2263" s="15"/>
      <c r="M2263" s="15"/>
      <c r="N2263" s="15"/>
      <c r="O2263" s="15"/>
      <c r="P2263" s="15"/>
      <c r="R2263" s="15"/>
      <c r="S2263" s="80"/>
      <c r="T2263" s="80"/>
      <c r="U2263" s="80"/>
      <c r="V2263" s="80"/>
      <c r="W2263" s="80"/>
      <c r="X2263" s="80"/>
      <c r="Y2263" s="80"/>
      <c r="Z2263" s="80"/>
      <c r="AA2263" s="80"/>
      <c r="AB2263" s="80"/>
      <c r="AC2263" s="80"/>
      <c r="AD2263" s="80"/>
      <c r="AE2263" s="80"/>
      <c r="AF2263" s="80"/>
      <c r="AG2263" s="80"/>
      <c r="AH2263" s="80"/>
      <c r="AI2263" s="80"/>
      <c r="AJ2263" s="80"/>
      <c r="AK2263" s="80"/>
      <c r="AL2263" s="80"/>
      <c r="AM2263" s="80"/>
      <c r="AN2263" s="80"/>
      <c r="AO2263" s="80"/>
      <c r="AP2263" s="80"/>
      <c r="AQ2263" s="80"/>
      <c r="AR2263" s="80"/>
      <c r="AS2263" s="80"/>
      <c r="AT2263" s="80"/>
      <c r="AU2263" s="80"/>
      <c r="AV2263" s="80"/>
      <c r="AW2263" s="80"/>
      <c r="AX2263" s="80"/>
      <c r="AY2263" s="80"/>
      <c r="AZ2263" s="80"/>
      <c r="BA2263" s="80"/>
      <c r="BB2263" s="80"/>
      <c r="BC2263" s="80"/>
      <c r="BD2263" s="80"/>
      <c r="BE2263" s="80"/>
      <c r="BF2263" s="80"/>
      <c r="BG2263" s="80"/>
      <c r="BH2263" s="80"/>
      <c r="BI2263" s="80"/>
      <c r="BJ2263" s="80"/>
      <c r="BK2263" s="80"/>
      <c r="BL2263" s="80"/>
      <c r="BM2263" s="80"/>
      <c r="BN2263" s="80"/>
      <c r="BO2263" s="80"/>
      <c r="BP2263" s="80"/>
      <c r="BQ2263" s="80"/>
      <c r="BR2263" s="80"/>
      <c r="BS2263" s="80"/>
      <c r="BT2263" s="80"/>
      <c r="BU2263" s="80"/>
      <c r="BV2263" s="80"/>
      <c r="BW2263" s="80"/>
      <c r="BX2263" s="80"/>
      <c r="BY2263" s="80"/>
      <c r="BZ2263" s="80"/>
      <c r="CA2263" s="80"/>
      <c r="CB2263" s="80"/>
      <c r="CC2263" s="80"/>
      <c r="CD2263" s="80"/>
      <c r="CE2263" s="80"/>
      <c r="CF2263" s="80"/>
      <c r="CG2263" s="80"/>
      <c r="CH2263" s="80"/>
      <c r="CI2263" s="80"/>
      <c r="CJ2263" s="80"/>
      <c r="CK2263" s="80"/>
      <c r="CL2263" s="80"/>
      <c r="CN2263" s="60"/>
      <c r="CO2263" s="179"/>
      <c r="CP2263" s="179"/>
      <c r="CQ2263" s="179"/>
      <c r="CR2263" s="179"/>
      <c r="CS2263" s="179"/>
      <c r="CT2263" s="179"/>
      <c r="CU2263" s="179"/>
      <c r="CV2263" s="179"/>
      <c r="CW2263" s="179"/>
      <c r="CX2263" s="179"/>
      <c r="CY2263" s="179"/>
      <c r="CZ2263" s="179"/>
      <c r="DA2263" s="179"/>
      <c r="DB2263" s="179"/>
      <c r="DC2263" s="179"/>
      <c r="DD2263" s="179"/>
      <c r="DE2263" s="179"/>
      <c r="DF2263" s="179"/>
      <c r="DG2263" s="179"/>
      <c r="DH2263" s="179"/>
      <c r="DI2263" s="179"/>
      <c r="DJ2263" s="179"/>
      <c r="DK2263" s="179"/>
      <c r="DL2263" s="179"/>
    </row>
    <row r="2264" spans="1:116" x14ac:dyDescent="0.4">
      <c r="A2264" s="174"/>
      <c r="E2264" s="8"/>
      <c r="G2264" s="175" t="s">
        <v>503</v>
      </c>
      <c r="H2264" s="174"/>
      <c r="I2264" s="176"/>
      <c r="J2264" s="176"/>
      <c r="K2264" s="197"/>
      <c r="L2264" s="197"/>
      <c r="M2264" s="197"/>
      <c r="N2264" s="197"/>
      <c r="O2264" s="197"/>
      <c r="P2264" s="197"/>
      <c r="R2264" s="198"/>
      <c r="S2264" s="174"/>
      <c r="T2264" s="174"/>
      <c r="U2264" s="174"/>
      <c r="V2264" s="174"/>
      <c r="W2264" s="174"/>
      <c r="X2264" s="174"/>
      <c r="Y2264" s="174"/>
      <c r="Z2264" s="174"/>
      <c r="AA2264" s="174"/>
      <c r="AB2264" s="174"/>
      <c r="AC2264" s="174"/>
      <c r="AD2264" s="174"/>
      <c r="AE2264" s="174"/>
      <c r="AF2264" s="174"/>
      <c r="AG2264" s="174"/>
      <c r="AH2264" s="174"/>
      <c r="AI2264" s="174"/>
      <c r="AJ2264" s="174"/>
      <c r="AK2264" s="174"/>
      <c r="AL2264" s="174"/>
      <c r="AM2264" s="174"/>
      <c r="AN2264" s="174"/>
      <c r="AO2264" s="174"/>
      <c r="AP2264" s="174"/>
      <c r="AQ2264" s="174"/>
      <c r="AR2264" s="174"/>
      <c r="AS2264" s="174"/>
      <c r="AT2264" s="174"/>
      <c r="AU2264" s="174"/>
      <c r="AV2264" s="174"/>
      <c r="AW2264" s="174"/>
      <c r="AX2264" s="174"/>
      <c r="AY2264" s="174"/>
      <c r="AZ2264" s="174"/>
      <c r="BA2264" s="174"/>
      <c r="BB2264" s="174"/>
      <c r="BC2264" s="174"/>
      <c r="BD2264" s="174"/>
      <c r="BE2264" s="174"/>
      <c r="BF2264" s="174"/>
      <c r="BG2264" s="174"/>
      <c r="BH2264" s="174"/>
      <c r="BI2264" s="174"/>
      <c r="BJ2264" s="174"/>
      <c r="BK2264" s="174"/>
      <c r="BL2264" s="174"/>
      <c r="BM2264" s="174"/>
      <c r="BN2264" s="174"/>
      <c r="BO2264" s="174"/>
      <c r="BP2264" s="174"/>
      <c r="BQ2264" s="174"/>
      <c r="BR2264" s="174"/>
      <c r="BS2264" s="174"/>
      <c r="BT2264" s="174"/>
      <c r="BU2264" s="174"/>
      <c r="BV2264" s="174"/>
      <c r="BW2264" s="174"/>
      <c r="BX2264" s="174"/>
      <c r="BY2264" s="174"/>
      <c r="BZ2264" s="174"/>
      <c r="CA2264" s="174"/>
      <c r="CB2264" s="174"/>
      <c r="CC2264" s="174"/>
      <c r="CD2264" s="174"/>
      <c r="CE2264" s="174"/>
      <c r="CF2264" s="174"/>
      <c r="CG2264" s="174"/>
      <c r="CH2264" s="174"/>
      <c r="CI2264" s="174"/>
      <c r="CJ2264" s="174"/>
      <c r="CK2264" s="174"/>
      <c r="CL2264" s="174"/>
      <c r="CN2264" s="176"/>
      <c r="CO2264" s="174"/>
      <c r="CP2264" s="174"/>
      <c r="CQ2264" s="174"/>
      <c r="CR2264" s="174"/>
      <c r="CS2264" s="174"/>
      <c r="CT2264" s="174"/>
      <c r="CU2264" s="174"/>
      <c r="CV2264" s="174"/>
      <c r="CW2264" s="174"/>
      <c r="CX2264" s="174"/>
      <c r="CY2264" s="174"/>
      <c r="CZ2264" s="174"/>
      <c r="DA2264" s="174"/>
      <c r="DB2264" s="174"/>
      <c r="DC2264" s="174"/>
      <c r="DD2264" s="174"/>
      <c r="DE2264" s="174"/>
      <c r="DF2264" s="174"/>
      <c r="DG2264" s="174"/>
      <c r="DH2264" s="174"/>
      <c r="DI2264" s="174"/>
      <c r="DJ2264" s="174"/>
      <c r="DK2264" s="174"/>
      <c r="DL2264" s="174"/>
    </row>
    <row r="2265" spans="1:116" x14ac:dyDescent="0.4">
      <c r="A2265" s="174"/>
      <c r="E2265" s="8"/>
      <c r="G2265" s="175" t="s">
        <v>504</v>
      </c>
      <c r="H2265" s="174"/>
      <c r="I2265" s="176"/>
      <c r="J2265" s="176"/>
      <c r="K2265" s="197"/>
      <c r="L2265" s="197"/>
      <c r="M2265" s="197"/>
      <c r="N2265" s="197"/>
      <c r="O2265" s="197"/>
      <c r="P2265" s="197"/>
      <c r="R2265" s="198"/>
      <c r="S2265" s="174"/>
      <c r="T2265" s="174"/>
      <c r="U2265" s="174"/>
      <c r="V2265" s="174"/>
      <c r="W2265" s="174"/>
      <c r="X2265" s="174"/>
      <c r="Y2265" s="174"/>
      <c r="Z2265" s="174"/>
      <c r="AA2265" s="174"/>
      <c r="AB2265" s="174"/>
      <c r="AC2265" s="174"/>
      <c r="AD2265" s="174"/>
      <c r="AE2265" s="174"/>
      <c r="AF2265" s="174"/>
      <c r="AG2265" s="174"/>
      <c r="AH2265" s="174"/>
      <c r="AI2265" s="174"/>
      <c r="AJ2265" s="174"/>
      <c r="AK2265" s="174"/>
      <c r="AL2265" s="174"/>
      <c r="AM2265" s="174"/>
      <c r="AN2265" s="174"/>
      <c r="AO2265" s="174"/>
      <c r="AP2265" s="174"/>
      <c r="AQ2265" s="174"/>
      <c r="AR2265" s="174"/>
      <c r="AS2265" s="174"/>
      <c r="AT2265" s="174"/>
      <c r="AU2265" s="174"/>
      <c r="AV2265" s="174"/>
      <c r="AW2265" s="174"/>
      <c r="AX2265" s="174"/>
      <c r="AY2265" s="174"/>
      <c r="AZ2265" s="174"/>
      <c r="BA2265" s="174"/>
      <c r="BB2265" s="174"/>
      <c r="BC2265" s="174"/>
      <c r="BD2265" s="174"/>
      <c r="BE2265" s="174"/>
      <c r="BF2265" s="174"/>
      <c r="BG2265" s="174"/>
      <c r="BH2265" s="174"/>
      <c r="BI2265" s="174"/>
      <c r="BJ2265" s="174"/>
      <c r="BK2265" s="174"/>
      <c r="BL2265" s="174"/>
      <c r="BM2265" s="174"/>
      <c r="BN2265" s="174"/>
      <c r="BO2265" s="174"/>
      <c r="BP2265" s="174"/>
      <c r="BQ2265" s="174"/>
      <c r="BR2265" s="174"/>
      <c r="BS2265" s="174"/>
      <c r="BT2265" s="174"/>
      <c r="BU2265" s="174"/>
      <c r="BV2265" s="174"/>
      <c r="BW2265" s="174"/>
      <c r="BX2265" s="174"/>
      <c r="BY2265" s="174"/>
      <c r="BZ2265" s="174"/>
      <c r="CA2265" s="174"/>
      <c r="CB2265" s="174"/>
      <c r="CC2265" s="174"/>
      <c r="CD2265" s="174"/>
      <c r="CE2265" s="174"/>
      <c r="CF2265" s="174"/>
      <c r="CG2265" s="174"/>
      <c r="CH2265" s="174"/>
      <c r="CI2265" s="174"/>
      <c r="CJ2265" s="174"/>
      <c r="CK2265" s="174"/>
      <c r="CL2265" s="174"/>
      <c r="CN2265" s="176"/>
      <c r="CO2265" s="174"/>
      <c r="CP2265" s="174"/>
      <c r="CQ2265" s="174"/>
      <c r="CR2265" s="174"/>
      <c r="CS2265" s="174"/>
      <c r="CT2265" s="174"/>
      <c r="CU2265" s="174"/>
      <c r="CV2265" s="174"/>
      <c r="CW2265" s="174"/>
      <c r="CX2265" s="174"/>
      <c r="CY2265" s="174"/>
      <c r="CZ2265" s="174"/>
      <c r="DA2265" s="174"/>
      <c r="DB2265" s="174"/>
      <c r="DC2265" s="174"/>
      <c r="DD2265" s="174"/>
      <c r="DE2265" s="174"/>
      <c r="DF2265" s="174"/>
      <c r="DG2265" s="174"/>
      <c r="DH2265" s="174"/>
      <c r="DI2265" s="174"/>
      <c r="DJ2265" s="174"/>
      <c r="DK2265" s="174"/>
      <c r="DL2265" s="174"/>
    </row>
    <row r="2266" spans="1:116" x14ac:dyDescent="0.4">
      <c r="A2266" s="174"/>
      <c r="E2266" s="8"/>
      <c r="G2266" s="175" t="s">
        <v>461</v>
      </c>
      <c r="H2266" s="174"/>
      <c r="I2266" s="176"/>
      <c r="J2266" s="176"/>
      <c r="K2266" s="197"/>
      <c r="L2266" s="197"/>
      <c r="M2266" s="197"/>
      <c r="N2266" s="197"/>
      <c r="O2266" s="197"/>
      <c r="P2266" s="197"/>
      <c r="R2266" s="198"/>
      <c r="S2266" s="199" t="str">
        <f t="shared" ref="S2266:CD2266" si="3705">S$20</f>
        <v>S$16</v>
      </c>
      <c r="T2266" s="199" t="str">
        <f t="shared" si="3705"/>
        <v>T$16</v>
      </c>
      <c r="U2266" s="199" t="str">
        <f t="shared" si="3705"/>
        <v>U$16</v>
      </c>
      <c r="V2266" s="199" t="str">
        <f t="shared" si="3705"/>
        <v>V$16</v>
      </c>
      <c r="W2266" s="199" t="str">
        <f t="shared" si="3705"/>
        <v>W$16</v>
      </c>
      <c r="X2266" s="199" t="str">
        <f t="shared" si="3705"/>
        <v>X$16</v>
      </c>
      <c r="Y2266" s="199" t="str">
        <f t="shared" si="3705"/>
        <v>Y$16</v>
      </c>
      <c r="Z2266" s="199" t="str">
        <f t="shared" si="3705"/>
        <v>Z$16</v>
      </c>
      <c r="AA2266" s="199" t="str">
        <f t="shared" si="3705"/>
        <v>AA$16</v>
      </c>
      <c r="AB2266" s="199" t="str">
        <f t="shared" si="3705"/>
        <v>AB$16</v>
      </c>
      <c r="AC2266" s="199" t="str">
        <f t="shared" si="3705"/>
        <v>AC$16</v>
      </c>
      <c r="AD2266" s="199" t="str">
        <f t="shared" si="3705"/>
        <v>AD$16</v>
      </c>
      <c r="AE2266" s="199" t="str">
        <f t="shared" si="3705"/>
        <v>AE$16</v>
      </c>
      <c r="AF2266" s="199" t="str">
        <f t="shared" si="3705"/>
        <v>AF$16</v>
      </c>
      <c r="AG2266" s="199" t="str">
        <f t="shared" si="3705"/>
        <v>AG$16</v>
      </c>
      <c r="AH2266" s="199" t="str">
        <f t="shared" si="3705"/>
        <v>AH$16</v>
      </c>
      <c r="AI2266" s="199" t="str">
        <f t="shared" si="3705"/>
        <v>AI$16</v>
      </c>
      <c r="AJ2266" s="199" t="str">
        <f t="shared" si="3705"/>
        <v>AJ$16</v>
      </c>
      <c r="AK2266" s="199" t="str">
        <f t="shared" si="3705"/>
        <v>AK$16</v>
      </c>
      <c r="AL2266" s="199" t="str">
        <f t="shared" si="3705"/>
        <v>AL$16</v>
      </c>
      <c r="AM2266" s="199" t="str">
        <f t="shared" si="3705"/>
        <v>AM$16</v>
      </c>
      <c r="AN2266" s="199" t="str">
        <f t="shared" si="3705"/>
        <v>AN$16</v>
      </c>
      <c r="AO2266" s="199" t="str">
        <f t="shared" si="3705"/>
        <v>AO$16</v>
      </c>
      <c r="AP2266" s="199" t="str">
        <f t="shared" si="3705"/>
        <v>AP$16</v>
      </c>
      <c r="AQ2266" s="199" t="str">
        <f t="shared" si="3705"/>
        <v>AQ$16</v>
      </c>
      <c r="AR2266" s="199" t="str">
        <f t="shared" si="3705"/>
        <v>AR$16</v>
      </c>
      <c r="AS2266" s="199" t="str">
        <f t="shared" si="3705"/>
        <v>AS$16</v>
      </c>
      <c r="AT2266" s="199" t="str">
        <f t="shared" si="3705"/>
        <v>AT$16</v>
      </c>
      <c r="AU2266" s="199" t="str">
        <f t="shared" si="3705"/>
        <v>AU$16</v>
      </c>
      <c r="AV2266" s="199" t="str">
        <f t="shared" si="3705"/>
        <v>AV$16</v>
      </c>
      <c r="AW2266" s="199" t="str">
        <f t="shared" si="3705"/>
        <v>AW$16</v>
      </c>
      <c r="AX2266" s="199" t="str">
        <f t="shared" si="3705"/>
        <v>AX$16</v>
      </c>
      <c r="AY2266" s="199" t="str">
        <f t="shared" si="3705"/>
        <v>AY$16</v>
      </c>
      <c r="AZ2266" s="199" t="str">
        <f t="shared" si="3705"/>
        <v>AZ$16</v>
      </c>
      <c r="BA2266" s="199" t="str">
        <f t="shared" si="3705"/>
        <v>BA$16</v>
      </c>
      <c r="BB2266" s="199" t="str">
        <f t="shared" si="3705"/>
        <v>BB$16</v>
      </c>
      <c r="BC2266" s="199" t="str">
        <f t="shared" si="3705"/>
        <v>BC$16</v>
      </c>
      <c r="BD2266" s="199" t="str">
        <f t="shared" si="3705"/>
        <v>BD$16</v>
      </c>
      <c r="BE2266" s="199" t="str">
        <f t="shared" si="3705"/>
        <v>BE$16</v>
      </c>
      <c r="BF2266" s="199" t="str">
        <f t="shared" si="3705"/>
        <v>BF$16</v>
      </c>
      <c r="BG2266" s="199" t="str">
        <f t="shared" si="3705"/>
        <v>BG$16</v>
      </c>
      <c r="BH2266" s="199" t="str">
        <f t="shared" si="3705"/>
        <v>BH$16</v>
      </c>
      <c r="BI2266" s="199" t="str">
        <f t="shared" si="3705"/>
        <v>BI$16</v>
      </c>
      <c r="BJ2266" s="199" t="str">
        <f t="shared" si="3705"/>
        <v>BJ$16</v>
      </c>
      <c r="BK2266" s="199" t="str">
        <f t="shared" si="3705"/>
        <v>BK$16</v>
      </c>
      <c r="BL2266" s="199" t="str">
        <f t="shared" si="3705"/>
        <v>BL$16</v>
      </c>
      <c r="BM2266" s="199" t="str">
        <f t="shared" si="3705"/>
        <v>BM$16</v>
      </c>
      <c r="BN2266" s="199" t="str">
        <f t="shared" si="3705"/>
        <v>BN$16</v>
      </c>
      <c r="BO2266" s="199" t="str">
        <f t="shared" si="3705"/>
        <v>BO$16</v>
      </c>
      <c r="BP2266" s="199" t="str">
        <f t="shared" si="3705"/>
        <v>BP$16</v>
      </c>
      <c r="BQ2266" s="199" t="str">
        <f t="shared" si="3705"/>
        <v>BQ$16</v>
      </c>
      <c r="BR2266" s="199" t="str">
        <f t="shared" si="3705"/>
        <v>BR$16</v>
      </c>
      <c r="BS2266" s="199" t="str">
        <f t="shared" si="3705"/>
        <v>BS$16</v>
      </c>
      <c r="BT2266" s="199" t="str">
        <f t="shared" si="3705"/>
        <v>BT$16</v>
      </c>
      <c r="BU2266" s="199" t="str">
        <f t="shared" si="3705"/>
        <v>BU$16</v>
      </c>
      <c r="BV2266" s="199" t="str">
        <f t="shared" si="3705"/>
        <v>BV$16</v>
      </c>
      <c r="BW2266" s="199" t="str">
        <f t="shared" si="3705"/>
        <v>BW$16</v>
      </c>
      <c r="BX2266" s="199" t="str">
        <f t="shared" si="3705"/>
        <v>BX$16</v>
      </c>
      <c r="BY2266" s="199" t="str">
        <f t="shared" si="3705"/>
        <v>BY$16</v>
      </c>
      <c r="BZ2266" s="199" t="str">
        <f t="shared" si="3705"/>
        <v>BZ$16</v>
      </c>
      <c r="CA2266" s="199" t="str">
        <f t="shared" si="3705"/>
        <v>CA$16</v>
      </c>
      <c r="CB2266" s="199" t="str">
        <f t="shared" si="3705"/>
        <v>CB$16</v>
      </c>
      <c r="CC2266" s="199" t="str">
        <f t="shared" si="3705"/>
        <v>CC$16</v>
      </c>
      <c r="CD2266" s="199" t="str">
        <f t="shared" si="3705"/>
        <v>CD$16</v>
      </c>
      <c r="CE2266" s="199" t="str">
        <f t="shared" ref="CE2266:CL2266" si="3706">CE$20</f>
        <v>CE$16</v>
      </c>
      <c r="CF2266" s="199" t="str">
        <f t="shared" si="3706"/>
        <v>CF$16</v>
      </c>
      <c r="CG2266" s="199" t="str">
        <f t="shared" si="3706"/>
        <v>CG$16</v>
      </c>
      <c r="CH2266" s="199" t="str">
        <f t="shared" si="3706"/>
        <v>CH$16</v>
      </c>
      <c r="CI2266" s="199" t="str">
        <f t="shared" si="3706"/>
        <v>CI$16</v>
      </c>
      <c r="CJ2266" s="199" t="str">
        <f t="shared" si="3706"/>
        <v>CJ$16</v>
      </c>
      <c r="CK2266" s="199" t="str">
        <f t="shared" si="3706"/>
        <v>CK$16</v>
      </c>
      <c r="CL2266" s="199" t="str">
        <f t="shared" si="3706"/>
        <v>CL$16</v>
      </c>
      <c r="CN2266" s="176"/>
      <c r="CO2266" s="199" t="str">
        <f t="shared" ref="CO2266:DL2266" si="3707">CO$20</f>
        <v>CO$16</v>
      </c>
      <c r="CP2266" s="199" t="str">
        <f t="shared" si="3707"/>
        <v>CP$16</v>
      </c>
      <c r="CQ2266" s="199" t="str">
        <f t="shared" si="3707"/>
        <v>CQ$16</v>
      </c>
      <c r="CR2266" s="199" t="str">
        <f t="shared" si="3707"/>
        <v>CR$16</v>
      </c>
      <c r="CS2266" s="199" t="str">
        <f t="shared" si="3707"/>
        <v>CS$16</v>
      </c>
      <c r="CT2266" s="199" t="str">
        <f t="shared" si="3707"/>
        <v>CT$16</v>
      </c>
      <c r="CU2266" s="199" t="str">
        <f t="shared" si="3707"/>
        <v>CU$16</v>
      </c>
      <c r="CV2266" s="199" t="str">
        <f t="shared" si="3707"/>
        <v>CV$16</v>
      </c>
      <c r="CW2266" s="199" t="str">
        <f t="shared" si="3707"/>
        <v>CW$16</v>
      </c>
      <c r="CX2266" s="199" t="str">
        <f t="shared" si="3707"/>
        <v>CX$16</v>
      </c>
      <c r="CY2266" s="199" t="str">
        <f t="shared" si="3707"/>
        <v>CY$16</v>
      </c>
      <c r="CZ2266" s="199" t="str">
        <f t="shared" si="3707"/>
        <v>CZ$16</v>
      </c>
      <c r="DA2266" s="199" t="str">
        <f t="shared" si="3707"/>
        <v>DA$16</v>
      </c>
      <c r="DB2266" s="199" t="str">
        <f t="shared" si="3707"/>
        <v>DB$16</v>
      </c>
      <c r="DC2266" s="199" t="str">
        <f t="shared" si="3707"/>
        <v>DC$16</v>
      </c>
      <c r="DD2266" s="199" t="str">
        <f t="shared" si="3707"/>
        <v>DD$16</v>
      </c>
      <c r="DE2266" s="199" t="str">
        <f t="shared" si="3707"/>
        <v>DE$16</v>
      </c>
      <c r="DF2266" s="199" t="str">
        <f t="shared" si="3707"/>
        <v>DF$16</v>
      </c>
      <c r="DG2266" s="199" t="str">
        <f t="shared" si="3707"/>
        <v>DG$16</v>
      </c>
      <c r="DH2266" s="199" t="str">
        <f t="shared" si="3707"/>
        <v>DH$16</v>
      </c>
      <c r="DI2266" s="199" t="str">
        <f t="shared" si="3707"/>
        <v>DI$16</v>
      </c>
      <c r="DJ2266" s="199" t="str">
        <f t="shared" si="3707"/>
        <v>DJ$16</v>
      </c>
      <c r="DK2266" s="199" t="str">
        <f t="shared" si="3707"/>
        <v>DK$16</v>
      </c>
      <c r="DL2266" s="199" t="str">
        <f t="shared" si="3707"/>
        <v>DL$16</v>
      </c>
    </row>
    <row r="2267" spans="1:116" x14ac:dyDescent="0.4">
      <c r="A2267" s="174"/>
      <c r="E2267" s="8"/>
      <c r="G2267" s="175" t="s">
        <v>462</v>
      </c>
      <c r="H2267" s="200"/>
      <c r="I2267" s="201"/>
      <c r="J2267" s="201"/>
      <c r="K2267" s="202"/>
      <c r="L2267" s="202"/>
      <c r="M2267" s="202"/>
      <c r="N2267" s="202"/>
      <c r="O2267" s="202"/>
      <c r="P2267" s="202"/>
      <c r="R2267" s="202"/>
      <c r="S2267" s="199" t="str">
        <f t="shared" ref="S2267:CD2267" si="3708">S$21</f>
        <v>S$17</v>
      </c>
      <c r="T2267" s="199" t="str">
        <f t="shared" si="3708"/>
        <v>T$17</v>
      </c>
      <c r="U2267" s="199" t="str">
        <f t="shared" si="3708"/>
        <v>U$17</v>
      </c>
      <c r="V2267" s="199" t="str">
        <f t="shared" si="3708"/>
        <v>V$17</v>
      </c>
      <c r="W2267" s="199" t="str">
        <f t="shared" si="3708"/>
        <v>W$17</v>
      </c>
      <c r="X2267" s="199" t="str">
        <f t="shared" si="3708"/>
        <v>X$17</v>
      </c>
      <c r="Y2267" s="199" t="str">
        <f t="shared" si="3708"/>
        <v>Y$17</v>
      </c>
      <c r="Z2267" s="199" t="str">
        <f t="shared" si="3708"/>
        <v>Z$17</v>
      </c>
      <c r="AA2267" s="199" t="str">
        <f t="shared" si="3708"/>
        <v>AA$17</v>
      </c>
      <c r="AB2267" s="199" t="str">
        <f t="shared" si="3708"/>
        <v>AB$17</v>
      </c>
      <c r="AC2267" s="199" t="str">
        <f t="shared" si="3708"/>
        <v>AC$17</v>
      </c>
      <c r="AD2267" s="199" t="str">
        <f t="shared" si="3708"/>
        <v>AD$17</v>
      </c>
      <c r="AE2267" s="199" t="str">
        <f t="shared" si="3708"/>
        <v>AE$17</v>
      </c>
      <c r="AF2267" s="199" t="str">
        <f t="shared" si="3708"/>
        <v>AF$17</v>
      </c>
      <c r="AG2267" s="199" t="str">
        <f t="shared" si="3708"/>
        <v>AG$17</v>
      </c>
      <c r="AH2267" s="199" t="str">
        <f t="shared" si="3708"/>
        <v>AH$17</v>
      </c>
      <c r="AI2267" s="199" t="str">
        <f t="shared" si="3708"/>
        <v>AI$17</v>
      </c>
      <c r="AJ2267" s="199" t="str">
        <f t="shared" si="3708"/>
        <v>AJ$17</v>
      </c>
      <c r="AK2267" s="199" t="str">
        <f t="shared" si="3708"/>
        <v>AK$17</v>
      </c>
      <c r="AL2267" s="199" t="str">
        <f t="shared" si="3708"/>
        <v>AL$17</v>
      </c>
      <c r="AM2267" s="199" t="str">
        <f t="shared" si="3708"/>
        <v>AM$17</v>
      </c>
      <c r="AN2267" s="199" t="str">
        <f t="shared" si="3708"/>
        <v>AN$17</v>
      </c>
      <c r="AO2267" s="199" t="str">
        <f t="shared" si="3708"/>
        <v>AO$17</v>
      </c>
      <c r="AP2267" s="199" t="str">
        <f t="shared" si="3708"/>
        <v>AP$17</v>
      </c>
      <c r="AQ2267" s="199" t="str">
        <f t="shared" si="3708"/>
        <v>AQ$17</v>
      </c>
      <c r="AR2267" s="199" t="str">
        <f t="shared" si="3708"/>
        <v>AR$17</v>
      </c>
      <c r="AS2267" s="199" t="str">
        <f t="shared" si="3708"/>
        <v>AS$17</v>
      </c>
      <c r="AT2267" s="199" t="str">
        <f t="shared" si="3708"/>
        <v>AT$17</v>
      </c>
      <c r="AU2267" s="199" t="str">
        <f t="shared" si="3708"/>
        <v>AU$17</v>
      </c>
      <c r="AV2267" s="199" t="str">
        <f t="shared" si="3708"/>
        <v>AV$17</v>
      </c>
      <c r="AW2267" s="199" t="str">
        <f t="shared" si="3708"/>
        <v>AW$17</v>
      </c>
      <c r="AX2267" s="199" t="str">
        <f t="shared" si="3708"/>
        <v>AX$17</v>
      </c>
      <c r="AY2267" s="199" t="str">
        <f t="shared" si="3708"/>
        <v>AY$17</v>
      </c>
      <c r="AZ2267" s="199" t="str">
        <f t="shared" si="3708"/>
        <v>AZ$17</v>
      </c>
      <c r="BA2267" s="199" t="str">
        <f t="shared" si="3708"/>
        <v>BA$17</v>
      </c>
      <c r="BB2267" s="199" t="str">
        <f t="shared" si="3708"/>
        <v>BB$17</v>
      </c>
      <c r="BC2267" s="199" t="str">
        <f t="shared" si="3708"/>
        <v>BC$17</v>
      </c>
      <c r="BD2267" s="199" t="str">
        <f t="shared" si="3708"/>
        <v>BD$17</v>
      </c>
      <c r="BE2267" s="199" t="str">
        <f t="shared" si="3708"/>
        <v>BE$17</v>
      </c>
      <c r="BF2267" s="199" t="str">
        <f t="shared" si="3708"/>
        <v>BF$17</v>
      </c>
      <c r="BG2267" s="199" t="str">
        <f t="shared" si="3708"/>
        <v>BG$17</v>
      </c>
      <c r="BH2267" s="199" t="str">
        <f t="shared" si="3708"/>
        <v>BH$17</v>
      </c>
      <c r="BI2267" s="199" t="str">
        <f t="shared" si="3708"/>
        <v>BI$17</v>
      </c>
      <c r="BJ2267" s="199" t="str">
        <f t="shared" si="3708"/>
        <v>BJ$17</v>
      </c>
      <c r="BK2267" s="199" t="str">
        <f t="shared" si="3708"/>
        <v>BK$17</v>
      </c>
      <c r="BL2267" s="199" t="str">
        <f t="shared" si="3708"/>
        <v>BL$17</v>
      </c>
      <c r="BM2267" s="199" t="str">
        <f t="shared" si="3708"/>
        <v>BM$17</v>
      </c>
      <c r="BN2267" s="199" t="str">
        <f t="shared" si="3708"/>
        <v>BN$17</v>
      </c>
      <c r="BO2267" s="199" t="str">
        <f t="shared" si="3708"/>
        <v>BO$17</v>
      </c>
      <c r="BP2267" s="199" t="str">
        <f t="shared" si="3708"/>
        <v>BP$17</v>
      </c>
      <c r="BQ2267" s="199" t="str">
        <f t="shared" si="3708"/>
        <v>BQ$17</v>
      </c>
      <c r="BR2267" s="199" t="str">
        <f t="shared" si="3708"/>
        <v>BR$17</v>
      </c>
      <c r="BS2267" s="199" t="str">
        <f t="shared" si="3708"/>
        <v>BS$17</v>
      </c>
      <c r="BT2267" s="199" t="str">
        <f t="shared" si="3708"/>
        <v>BT$17</v>
      </c>
      <c r="BU2267" s="199" t="str">
        <f t="shared" si="3708"/>
        <v>BU$17</v>
      </c>
      <c r="BV2267" s="199" t="str">
        <f t="shared" si="3708"/>
        <v>BV$17</v>
      </c>
      <c r="BW2267" s="199" t="str">
        <f t="shared" si="3708"/>
        <v>BW$17</v>
      </c>
      <c r="BX2267" s="199" t="str">
        <f t="shared" si="3708"/>
        <v>BX$17</v>
      </c>
      <c r="BY2267" s="199" t="str">
        <f t="shared" si="3708"/>
        <v>BY$17</v>
      </c>
      <c r="BZ2267" s="199" t="str">
        <f t="shared" si="3708"/>
        <v>BZ$17</v>
      </c>
      <c r="CA2267" s="199" t="str">
        <f t="shared" si="3708"/>
        <v>CA$17</v>
      </c>
      <c r="CB2267" s="199" t="str">
        <f t="shared" si="3708"/>
        <v>CB$17</v>
      </c>
      <c r="CC2267" s="199" t="str">
        <f t="shared" si="3708"/>
        <v>CC$17</v>
      </c>
      <c r="CD2267" s="199" t="str">
        <f t="shared" si="3708"/>
        <v>CD$17</v>
      </c>
      <c r="CE2267" s="199" t="str">
        <f t="shared" ref="CE2267:CL2267" si="3709">CE$21</f>
        <v>CE$17</v>
      </c>
      <c r="CF2267" s="199" t="str">
        <f t="shared" si="3709"/>
        <v>CF$17</v>
      </c>
      <c r="CG2267" s="199" t="str">
        <f t="shared" si="3709"/>
        <v>CG$17</v>
      </c>
      <c r="CH2267" s="199" t="str">
        <f t="shared" si="3709"/>
        <v>CH$17</v>
      </c>
      <c r="CI2267" s="199" t="str">
        <f t="shared" si="3709"/>
        <v>CI$17</v>
      </c>
      <c r="CJ2267" s="199" t="str">
        <f t="shared" si="3709"/>
        <v>CJ$17</v>
      </c>
      <c r="CK2267" s="199" t="str">
        <f t="shared" si="3709"/>
        <v>CK$17</v>
      </c>
      <c r="CL2267" s="199" t="str">
        <f t="shared" si="3709"/>
        <v>CL$17</v>
      </c>
      <c r="CN2267" s="201"/>
      <c r="CO2267" s="199" t="str">
        <f t="shared" ref="CO2267:DL2267" si="3710">CO$21</f>
        <v>CO$17</v>
      </c>
      <c r="CP2267" s="199" t="str">
        <f t="shared" si="3710"/>
        <v>CP$17</v>
      </c>
      <c r="CQ2267" s="199" t="str">
        <f t="shared" si="3710"/>
        <v>CQ$17</v>
      </c>
      <c r="CR2267" s="199" t="str">
        <f t="shared" si="3710"/>
        <v>CR$17</v>
      </c>
      <c r="CS2267" s="199" t="str">
        <f t="shared" si="3710"/>
        <v>CS$17</v>
      </c>
      <c r="CT2267" s="199" t="str">
        <f t="shared" si="3710"/>
        <v>CT$17</v>
      </c>
      <c r="CU2267" s="199" t="str">
        <f t="shared" si="3710"/>
        <v>CU$17</v>
      </c>
      <c r="CV2267" s="199" t="str">
        <f t="shared" si="3710"/>
        <v>CV$17</v>
      </c>
      <c r="CW2267" s="199" t="str">
        <f t="shared" si="3710"/>
        <v>CW$17</v>
      </c>
      <c r="CX2267" s="199" t="str">
        <f t="shared" si="3710"/>
        <v>CX$17</v>
      </c>
      <c r="CY2267" s="199" t="str">
        <f t="shared" si="3710"/>
        <v>CY$17</v>
      </c>
      <c r="CZ2267" s="199" t="str">
        <f t="shared" si="3710"/>
        <v>CZ$17</v>
      </c>
      <c r="DA2267" s="199" t="str">
        <f t="shared" si="3710"/>
        <v>DA$17</v>
      </c>
      <c r="DB2267" s="199" t="str">
        <f t="shared" si="3710"/>
        <v>DB$17</v>
      </c>
      <c r="DC2267" s="199" t="str">
        <f t="shared" si="3710"/>
        <v>DC$17</v>
      </c>
      <c r="DD2267" s="199" t="str">
        <f t="shared" si="3710"/>
        <v>DD$17</v>
      </c>
      <c r="DE2267" s="199" t="str">
        <f t="shared" si="3710"/>
        <v>DE$17</v>
      </c>
      <c r="DF2267" s="199" t="str">
        <f t="shared" si="3710"/>
        <v>DF$17</v>
      </c>
      <c r="DG2267" s="199" t="str">
        <f t="shared" si="3710"/>
        <v>DG$17</v>
      </c>
      <c r="DH2267" s="199" t="str">
        <f t="shared" si="3710"/>
        <v>DH$17</v>
      </c>
      <c r="DI2267" s="199" t="str">
        <f t="shared" si="3710"/>
        <v>DI$17</v>
      </c>
      <c r="DJ2267" s="199" t="str">
        <f t="shared" si="3710"/>
        <v>DJ$17</v>
      </c>
      <c r="DK2267" s="199" t="str">
        <f t="shared" si="3710"/>
        <v>DK$17</v>
      </c>
      <c r="DL2267" s="199" t="str">
        <f t="shared" si="3710"/>
        <v>DL$17</v>
      </c>
    </row>
    <row r="2268" spans="1:116" x14ac:dyDescent="0.4">
      <c r="A2268" s="174"/>
      <c r="E2268" s="8"/>
      <c r="G2268" s="175" t="s">
        <v>491</v>
      </c>
      <c r="H2268" s="200"/>
      <c r="I2268" s="201"/>
      <c r="J2268" s="201"/>
      <c r="K2268" s="202"/>
      <c r="L2268" s="202"/>
      <c r="M2268" s="202"/>
      <c r="N2268" s="202"/>
      <c r="O2268" s="202"/>
      <c r="P2268" s="202"/>
      <c r="R2268" s="202"/>
      <c r="S2268" s="190"/>
      <c r="T2268" s="190"/>
      <c r="U2268" s="190"/>
      <c r="V2268" s="190"/>
      <c r="W2268" s="190"/>
      <c r="X2268" s="190"/>
      <c r="Y2268" s="190"/>
      <c r="Z2268" s="190"/>
      <c r="AA2268" s="190"/>
      <c r="AB2268" s="190"/>
      <c r="AC2268" s="190"/>
      <c r="AD2268" s="190"/>
      <c r="AE2268" s="190"/>
      <c r="AF2268" s="190"/>
      <c r="AG2268" s="190"/>
      <c r="AH2268" s="190"/>
      <c r="AI2268" s="190"/>
      <c r="AJ2268" s="190"/>
      <c r="AK2268" s="190"/>
      <c r="AL2268" s="190"/>
      <c r="AM2268" s="190"/>
      <c r="AN2268" s="190"/>
      <c r="AO2268" s="190"/>
      <c r="AP2268" s="190"/>
      <c r="AQ2268" s="190"/>
      <c r="AR2268" s="190"/>
      <c r="AS2268" s="190"/>
      <c r="AT2268" s="190"/>
      <c r="AU2268" s="190"/>
      <c r="AV2268" s="190"/>
      <c r="AW2268" s="190"/>
      <c r="AX2268" s="190"/>
      <c r="AY2268" s="190"/>
      <c r="AZ2268" s="190"/>
      <c r="BA2268" s="190"/>
      <c r="BB2268" s="190"/>
      <c r="BC2268" s="190"/>
      <c r="BD2268" s="190"/>
      <c r="BE2268" s="190"/>
      <c r="BF2268" s="190"/>
      <c r="BG2268" s="190"/>
      <c r="BH2268" s="190"/>
      <c r="BI2268" s="190"/>
      <c r="BJ2268" s="190"/>
      <c r="BK2268" s="190"/>
      <c r="BL2268" s="190"/>
      <c r="BM2268" s="190"/>
      <c r="BN2268" s="190"/>
      <c r="BO2268" s="190"/>
      <c r="BP2268" s="190"/>
      <c r="BQ2268" s="190"/>
      <c r="BR2268" s="190"/>
      <c r="BS2268" s="190"/>
      <c r="BT2268" s="190"/>
      <c r="BU2268" s="190"/>
      <c r="BV2268" s="190"/>
      <c r="BW2268" s="190"/>
      <c r="BX2268" s="190"/>
      <c r="BY2268" s="190"/>
      <c r="BZ2268" s="190"/>
      <c r="CA2268" s="190"/>
      <c r="CB2268" s="190"/>
      <c r="CC2268" s="190"/>
      <c r="CD2268" s="190"/>
      <c r="CE2268" s="190"/>
      <c r="CF2268" s="190"/>
      <c r="CG2268" s="190"/>
      <c r="CH2268" s="190"/>
      <c r="CI2268" s="190"/>
      <c r="CJ2268" s="190"/>
      <c r="CK2268" s="190"/>
      <c r="CL2268" s="190"/>
      <c r="CN2268" s="201"/>
      <c r="CO2268" s="190"/>
      <c r="CP2268" s="190"/>
      <c r="CQ2268" s="190"/>
      <c r="CR2268" s="190"/>
      <c r="CS2268" s="190"/>
      <c r="CT2268" s="190"/>
      <c r="CU2268" s="190"/>
      <c r="CV2268" s="190"/>
      <c r="CW2268" s="190"/>
      <c r="CX2268" s="190"/>
      <c r="CY2268" s="190"/>
      <c r="CZ2268" s="190"/>
      <c r="DA2268" s="190"/>
      <c r="DB2268" s="190"/>
      <c r="DC2268" s="190"/>
      <c r="DD2268" s="190"/>
      <c r="DE2268" s="190"/>
      <c r="DF2268" s="190"/>
      <c r="DG2268" s="190"/>
      <c r="DH2268" s="190"/>
      <c r="DI2268" s="190"/>
      <c r="DJ2268" s="190"/>
      <c r="DK2268" s="190"/>
      <c r="DL2268" s="190"/>
    </row>
    <row r="2269" spans="1:116" x14ac:dyDescent="0.4">
      <c r="A2269" s="174"/>
      <c r="E2269" s="8"/>
      <c r="G2269" s="175" t="s">
        <v>505</v>
      </c>
      <c r="H2269" s="200"/>
      <c r="I2269" s="201"/>
      <c r="J2269" s="201"/>
      <c r="K2269" s="202"/>
      <c r="L2269" s="202"/>
      <c r="M2269" s="202"/>
      <c r="N2269" s="202"/>
      <c r="O2269" s="202"/>
      <c r="P2269" s="202"/>
      <c r="R2269" s="202"/>
      <c r="S2269" s="190"/>
      <c r="T2269" s="190"/>
      <c r="U2269" s="190"/>
      <c r="V2269" s="190"/>
      <c r="W2269" s="190"/>
      <c r="X2269" s="190"/>
      <c r="Y2269" s="190"/>
      <c r="Z2269" s="190"/>
      <c r="AA2269" s="190"/>
      <c r="AB2269" s="190"/>
      <c r="AC2269" s="190"/>
      <c r="AD2269" s="190"/>
      <c r="AE2269" s="190"/>
      <c r="AF2269" s="190"/>
      <c r="AG2269" s="190"/>
      <c r="AH2269" s="190"/>
      <c r="AI2269" s="190"/>
      <c r="AJ2269" s="190"/>
      <c r="AK2269" s="190"/>
      <c r="AL2269" s="190"/>
      <c r="AM2269" s="190"/>
      <c r="AN2269" s="190"/>
      <c r="AO2269" s="190"/>
      <c r="AP2269" s="190"/>
      <c r="AQ2269" s="190"/>
      <c r="AR2269" s="190"/>
      <c r="AS2269" s="190"/>
      <c r="AT2269" s="190"/>
      <c r="AU2269" s="190"/>
      <c r="AV2269" s="190"/>
      <c r="AW2269" s="190"/>
      <c r="AX2269" s="190"/>
      <c r="AY2269" s="190"/>
      <c r="AZ2269" s="190"/>
      <c r="BA2269" s="190"/>
      <c r="BB2269" s="190"/>
      <c r="BC2269" s="190"/>
      <c r="BD2269" s="190"/>
      <c r="BE2269" s="190"/>
      <c r="BF2269" s="190"/>
      <c r="BG2269" s="190"/>
      <c r="BH2269" s="190"/>
      <c r="BI2269" s="190"/>
      <c r="BJ2269" s="190"/>
      <c r="BK2269" s="190"/>
      <c r="BL2269" s="190"/>
      <c r="BM2269" s="190"/>
      <c r="BN2269" s="190"/>
      <c r="BO2269" s="190"/>
      <c r="BP2269" s="190"/>
      <c r="BQ2269" s="190"/>
      <c r="BR2269" s="190"/>
      <c r="BS2269" s="190"/>
      <c r="BT2269" s="190"/>
      <c r="BU2269" s="190"/>
      <c r="BV2269" s="190"/>
      <c r="BW2269" s="190"/>
      <c r="BX2269" s="190"/>
      <c r="BY2269" s="190"/>
      <c r="BZ2269" s="190"/>
      <c r="CA2269" s="190"/>
      <c r="CB2269" s="190"/>
      <c r="CC2269" s="190"/>
      <c r="CD2269" s="190"/>
      <c r="CE2269" s="190"/>
      <c r="CF2269" s="190"/>
      <c r="CG2269" s="190"/>
      <c r="CH2269" s="190"/>
      <c r="CI2269" s="190"/>
      <c r="CJ2269" s="190"/>
      <c r="CK2269" s="190"/>
      <c r="CL2269" s="190"/>
      <c r="CN2269" s="201"/>
      <c r="CO2269" s="190"/>
      <c r="CP2269" s="190"/>
      <c r="CQ2269" s="190"/>
      <c r="CR2269" s="190"/>
      <c r="CS2269" s="190"/>
      <c r="CT2269" s="190"/>
      <c r="CU2269" s="190"/>
      <c r="CV2269" s="190"/>
      <c r="CW2269" s="190"/>
      <c r="CX2269" s="190"/>
      <c r="CY2269" s="190"/>
      <c r="CZ2269" s="190"/>
      <c r="DA2269" s="190"/>
      <c r="DB2269" s="190"/>
      <c r="DC2269" s="190"/>
      <c r="DD2269" s="190"/>
      <c r="DE2269" s="190"/>
      <c r="DF2269" s="190"/>
      <c r="DG2269" s="190"/>
      <c r="DH2269" s="190"/>
      <c r="DI2269" s="190"/>
      <c r="DJ2269" s="190"/>
      <c r="DK2269" s="190"/>
      <c r="DL2269" s="190"/>
    </row>
    <row r="2270" spans="1:116" x14ac:dyDescent="0.4">
      <c r="A2270" s="174"/>
      <c r="E2270" s="8"/>
      <c r="G2270" s="175" t="s">
        <v>463</v>
      </c>
      <c r="H2270" s="200"/>
      <c r="I2270" s="201"/>
      <c r="J2270" s="201"/>
      <c r="K2270" s="202"/>
      <c r="L2270" s="202"/>
      <c r="M2270" s="202"/>
      <c r="N2270" s="202"/>
      <c r="O2270" s="202"/>
      <c r="P2270" s="202"/>
      <c r="R2270" s="202"/>
      <c r="S2270" s="190" t="str">
        <f t="shared" ref="S2270:CD2270" si="3711">S$22</f>
        <v>S$18</v>
      </c>
      <c r="T2270" s="190" t="str">
        <f t="shared" si="3711"/>
        <v>T$18</v>
      </c>
      <c r="U2270" s="190" t="str">
        <f t="shared" si="3711"/>
        <v>U$18</v>
      </c>
      <c r="V2270" s="190" t="str">
        <f t="shared" si="3711"/>
        <v>V$18</v>
      </c>
      <c r="W2270" s="190" t="str">
        <f t="shared" si="3711"/>
        <v>W$18</v>
      </c>
      <c r="X2270" s="190" t="str">
        <f t="shared" si="3711"/>
        <v>X$18</v>
      </c>
      <c r="Y2270" s="190" t="str">
        <f t="shared" si="3711"/>
        <v>Y$18</v>
      </c>
      <c r="Z2270" s="190" t="str">
        <f t="shared" si="3711"/>
        <v>Z$18</v>
      </c>
      <c r="AA2270" s="190" t="str">
        <f t="shared" si="3711"/>
        <v>AA$18</v>
      </c>
      <c r="AB2270" s="190" t="str">
        <f t="shared" si="3711"/>
        <v>AB$18</v>
      </c>
      <c r="AC2270" s="190" t="str">
        <f t="shared" si="3711"/>
        <v>AC$18</v>
      </c>
      <c r="AD2270" s="190" t="str">
        <f t="shared" si="3711"/>
        <v>AD$18</v>
      </c>
      <c r="AE2270" s="190" t="str">
        <f t="shared" si="3711"/>
        <v>AE$18</v>
      </c>
      <c r="AF2270" s="190" t="str">
        <f t="shared" si="3711"/>
        <v>AF$18</v>
      </c>
      <c r="AG2270" s="190" t="str">
        <f t="shared" si="3711"/>
        <v>AG$18</v>
      </c>
      <c r="AH2270" s="190" t="str">
        <f t="shared" si="3711"/>
        <v>AH$18</v>
      </c>
      <c r="AI2270" s="190" t="str">
        <f t="shared" si="3711"/>
        <v>AI$18</v>
      </c>
      <c r="AJ2270" s="190" t="str">
        <f t="shared" si="3711"/>
        <v>AJ$18</v>
      </c>
      <c r="AK2270" s="190" t="str">
        <f t="shared" si="3711"/>
        <v>AK$18</v>
      </c>
      <c r="AL2270" s="190" t="str">
        <f t="shared" si="3711"/>
        <v>AL$18</v>
      </c>
      <c r="AM2270" s="190" t="str">
        <f t="shared" si="3711"/>
        <v>AM$18</v>
      </c>
      <c r="AN2270" s="190" t="str">
        <f t="shared" si="3711"/>
        <v>AN$18</v>
      </c>
      <c r="AO2270" s="190" t="str">
        <f t="shared" si="3711"/>
        <v>AO$18</v>
      </c>
      <c r="AP2270" s="190" t="str">
        <f t="shared" si="3711"/>
        <v>AP$18</v>
      </c>
      <c r="AQ2270" s="190" t="str">
        <f t="shared" si="3711"/>
        <v>AQ$18</v>
      </c>
      <c r="AR2270" s="190" t="str">
        <f t="shared" si="3711"/>
        <v>AR$18</v>
      </c>
      <c r="AS2270" s="190" t="str">
        <f t="shared" si="3711"/>
        <v>AS$18</v>
      </c>
      <c r="AT2270" s="190" t="str">
        <f t="shared" si="3711"/>
        <v>AT$18</v>
      </c>
      <c r="AU2270" s="190" t="str">
        <f t="shared" si="3711"/>
        <v>AU$18</v>
      </c>
      <c r="AV2270" s="190" t="str">
        <f t="shared" si="3711"/>
        <v>AV$18</v>
      </c>
      <c r="AW2270" s="190" t="str">
        <f t="shared" si="3711"/>
        <v>AW$18</v>
      </c>
      <c r="AX2270" s="190" t="str">
        <f t="shared" si="3711"/>
        <v>AX$18</v>
      </c>
      <c r="AY2270" s="190" t="str">
        <f t="shared" si="3711"/>
        <v>AY$18</v>
      </c>
      <c r="AZ2270" s="190" t="str">
        <f t="shared" si="3711"/>
        <v>AZ$18</v>
      </c>
      <c r="BA2270" s="190" t="str">
        <f t="shared" si="3711"/>
        <v>BA$18</v>
      </c>
      <c r="BB2270" s="190" t="str">
        <f t="shared" si="3711"/>
        <v>BB$18</v>
      </c>
      <c r="BC2270" s="190" t="str">
        <f t="shared" si="3711"/>
        <v>BC$18</v>
      </c>
      <c r="BD2270" s="190" t="str">
        <f t="shared" si="3711"/>
        <v>BD$18</v>
      </c>
      <c r="BE2270" s="190" t="str">
        <f t="shared" si="3711"/>
        <v>BE$18</v>
      </c>
      <c r="BF2270" s="190" t="str">
        <f t="shared" si="3711"/>
        <v>BF$18</v>
      </c>
      <c r="BG2270" s="190" t="str">
        <f t="shared" si="3711"/>
        <v>BG$18</v>
      </c>
      <c r="BH2270" s="190" t="str">
        <f t="shared" si="3711"/>
        <v>BH$18</v>
      </c>
      <c r="BI2270" s="190" t="str">
        <f t="shared" si="3711"/>
        <v>BI$18</v>
      </c>
      <c r="BJ2270" s="190" t="str">
        <f t="shared" si="3711"/>
        <v>BJ$18</v>
      </c>
      <c r="BK2270" s="190" t="str">
        <f t="shared" si="3711"/>
        <v>BK$18</v>
      </c>
      <c r="BL2270" s="190" t="str">
        <f t="shared" si="3711"/>
        <v>BL$18</v>
      </c>
      <c r="BM2270" s="190" t="str">
        <f t="shared" si="3711"/>
        <v>BM$18</v>
      </c>
      <c r="BN2270" s="190" t="str">
        <f t="shared" si="3711"/>
        <v>BN$18</v>
      </c>
      <c r="BO2270" s="190" t="str">
        <f t="shared" si="3711"/>
        <v>BO$18</v>
      </c>
      <c r="BP2270" s="190" t="str">
        <f t="shared" si="3711"/>
        <v>BP$18</v>
      </c>
      <c r="BQ2270" s="190" t="str">
        <f t="shared" si="3711"/>
        <v>BQ$18</v>
      </c>
      <c r="BR2270" s="190" t="str">
        <f t="shared" si="3711"/>
        <v>BR$18</v>
      </c>
      <c r="BS2270" s="190" t="str">
        <f t="shared" si="3711"/>
        <v>BS$18</v>
      </c>
      <c r="BT2270" s="190" t="str">
        <f t="shared" si="3711"/>
        <v>BT$18</v>
      </c>
      <c r="BU2270" s="190" t="str">
        <f t="shared" si="3711"/>
        <v>BU$18</v>
      </c>
      <c r="BV2270" s="190" t="str">
        <f t="shared" si="3711"/>
        <v>BV$18</v>
      </c>
      <c r="BW2270" s="190" t="str">
        <f t="shared" si="3711"/>
        <v>BW$18</v>
      </c>
      <c r="BX2270" s="190" t="str">
        <f t="shared" si="3711"/>
        <v>BX$18</v>
      </c>
      <c r="BY2270" s="190" t="str">
        <f t="shared" si="3711"/>
        <v>BY$18</v>
      </c>
      <c r="BZ2270" s="190" t="str">
        <f t="shared" si="3711"/>
        <v>BZ$18</v>
      </c>
      <c r="CA2270" s="190" t="str">
        <f t="shared" si="3711"/>
        <v>CA$18</v>
      </c>
      <c r="CB2270" s="190" t="str">
        <f t="shared" si="3711"/>
        <v>CB$18</v>
      </c>
      <c r="CC2270" s="190" t="str">
        <f t="shared" si="3711"/>
        <v>CC$18</v>
      </c>
      <c r="CD2270" s="190" t="str">
        <f t="shared" si="3711"/>
        <v>CD$18</v>
      </c>
      <c r="CE2270" s="190" t="str">
        <f t="shared" ref="CE2270:CL2270" si="3712">CE$22</f>
        <v>CE$18</v>
      </c>
      <c r="CF2270" s="190" t="str">
        <f t="shared" si="3712"/>
        <v>CF$18</v>
      </c>
      <c r="CG2270" s="190" t="str">
        <f t="shared" si="3712"/>
        <v>CG$18</v>
      </c>
      <c r="CH2270" s="190" t="str">
        <f t="shared" si="3712"/>
        <v>CH$18</v>
      </c>
      <c r="CI2270" s="190" t="str">
        <f t="shared" si="3712"/>
        <v>CI$18</v>
      </c>
      <c r="CJ2270" s="190" t="str">
        <f t="shared" si="3712"/>
        <v>CJ$18</v>
      </c>
      <c r="CK2270" s="190" t="str">
        <f t="shared" si="3712"/>
        <v>CK$18</v>
      </c>
      <c r="CL2270" s="190" t="str">
        <f t="shared" si="3712"/>
        <v>CL$18</v>
      </c>
      <c r="CN2270" s="201"/>
      <c r="CO2270" s="190" t="str">
        <f t="shared" ref="CO2270:DL2270" si="3713">CO$22</f>
        <v>CO$18</v>
      </c>
      <c r="CP2270" s="190" t="str">
        <f t="shared" si="3713"/>
        <v>CP$18</v>
      </c>
      <c r="CQ2270" s="190" t="str">
        <f t="shared" si="3713"/>
        <v>CQ$18</v>
      </c>
      <c r="CR2270" s="190" t="str">
        <f t="shared" si="3713"/>
        <v>CR$18</v>
      </c>
      <c r="CS2270" s="190" t="str">
        <f t="shared" si="3713"/>
        <v>CS$18</v>
      </c>
      <c r="CT2270" s="190" t="str">
        <f t="shared" si="3713"/>
        <v>CT$18</v>
      </c>
      <c r="CU2270" s="190" t="str">
        <f t="shared" si="3713"/>
        <v>CU$18</v>
      </c>
      <c r="CV2270" s="190" t="str">
        <f t="shared" si="3713"/>
        <v>CV$18</v>
      </c>
      <c r="CW2270" s="190" t="str">
        <f t="shared" si="3713"/>
        <v>CW$18</v>
      </c>
      <c r="CX2270" s="190" t="str">
        <f t="shared" si="3713"/>
        <v>CX$18</v>
      </c>
      <c r="CY2270" s="190" t="str">
        <f t="shared" si="3713"/>
        <v>CY$18</v>
      </c>
      <c r="CZ2270" s="190" t="str">
        <f t="shared" si="3713"/>
        <v>CZ$18</v>
      </c>
      <c r="DA2270" s="190" t="str">
        <f t="shared" si="3713"/>
        <v>DA$18</v>
      </c>
      <c r="DB2270" s="190" t="str">
        <f t="shared" si="3713"/>
        <v>DB$18</v>
      </c>
      <c r="DC2270" s="190" t="str">
        <f t="shared" si="3713"/>
        <v>DC$18</v>
      </c>
      <c r="DD2270" s="190" t="str">
        <f t="shared" si="3713"/>
        <v>DD$18</v>
      </c>
      <c r="DE2270" s="190" t="str">
        <f t="shared" si="3713"/>
        <v>DE$18</v>
      </c>
      <c r="DF2270" s="190" t="str">
        <f t="shared" si="3713"/>
        <v>DF$18</v>
      </c>
      <c r="DG2270" s="190" t="str">
        <f t="shared" si="3713"/>
        <v>DG$18</v>
      </c>
      <c r="DH2270" s="190" t="str">
        <f t="shared" si="3713"/>
        <v>DH$18</v>
      </c>
      <c r="DI2270" s="190" t="str">
        <f t="shared" si="3713"/>
        <v>DI$18</v>
      </c>
      <c r="DJ2270" s="190" t="str">
        <f t="shared" si="3713"/>
        <v>DJ$18</v>
      </c>
      <c r="DK2270" s="190" t="str">
        <f t="shared" si="3713"/>
        <v>DK$18</v>
      </c>
      <c r="DL2270" s="190" t="str">
        <f t="shared" si="3713"/>
        <v>DL$18</v>
      </c>
    </row>
    <row r="2271" spans="1:116" x14ac:dyDescent="0.4">
      <c r="A2271" s="174"/>
      <c r="E2271" s="8"/>
      <c r="G2271" s="175" t="s">
        <v>464</v>
      </c>
      <c r="H2271" s="200"/>
      <c r="I2271" s="201"/>
      <c r="J2271" s="201"/>
      <c r="K2271" s="202"/>
      <c r="L2271" s="202"/>
      <c r="M2271" s="202"/>
      <c r="N2271" s="202"/>
      <c r="O2271" s="202"/>
      <c r="P2271" s="202"/>
      <c r="R2271" s="202"/>
      <c r="S2271" s="190" t="str">
        <f t="shared" ref="S2271:CD2271" si="3714">S$23</f>
        <v>S$19</v>
      </c>
      <c r="T2271" s="190" t="str">
        <f t="shared" si="3714"/>
        <v>T$19</v>
      </c>
      <c r="U2271" s="190" t="str">
        <f t="shared" si="3714"/>
        <v>U$19</v>
      </c>
      <c r="V2271" s="190" t="str">
        <f t="shared" si="3714"/>
        <v>V$19</v>
      </c>
      <c r="W2271" s="190" t="str">
        <f t="shared" si="3714"/>
        <v>W$19</v>
      </c>
      <c r="X2271" s="190" t="str">
        <f t="shared" si="3714"/>
        <v>X$19</v>
      </c>
      <c r="Y2271" s="190" t="str">
        <f t="shared" si="3714"/>
        <v>Y$19</v>
      </c>
      <c r="Z2271" s="190" t="str">
        <f t="shared" si="3714"/>
        <v>Z$19</v>
      </c>
      <c r="AA2271" s="190" t="str">
        <f t="shared" si="3714"/>
        <v>AA$19</v>
      </c>
      <c r="AB2271" s="190" t="str">
        <f t="shared" si="3714"/>
        <v>AB$19</v>
      </c>
      <c r="AC2271" s="190" t="str">
        <f t="shared" si="3714"/>
        <v>AC$19</v>
      </c>
      <c r="AD2271" s="190" t="str">
        <f t="shared" si="3714"/>
        <v>AD$19</v>
      </c>
      <c r="AE2271" s="190" t="str">
        <f t="shared" si="3714"/>
        <v>AE$19</v>
      </c>
      <c r="AF2271" s="190" t="str">
        <f t="shared" si="3714"/>
        <v>AF$19</v>
      </c>
      <c r="AG2271" s="190" t="str">
        <f t="shared" si="3714"/>
        <v>AG$19</v>
      </c>
      <c r="AH2271" s="190" t="str">
        <f t="shared" si="3714"/>
        <v>AH$19</v>
      </c>
      <c r="AI2271" s="190" t="str">
        <f t="shared" si="3714"/>
        <v>AI$19</v>
      </c>
      <c r="AJ2271" s="190" t="str">
        <f t="shared" si="3714"/>
        <v>AJ$19</v>
      </c>
      <c r="AK2271" s="190" t="str">
        <f t="shared" si="3714"/>
        <v>AK$19</v>
      </c>
      <c r="AL2271" s="190" t="str">
        <f t="shared" si="3714"/>
        <v>AL$19</v>
      </c>
      <c r="AM2271" s="190" t="str">
        <f t="shared" si="3714"/>
        <v>AM$19</v>
      </c>
      <c r="AN2271" s="190" t="str">
        <f t="shared" si="3714"/>
        <v>AN$19</v>
      </c>
      <c r="AO2271" s="190" t="str">
        <f t="shared" si="3714"/>
        <v>AO$19</v>
      </c>
      <c r="AP2271" s="190" t="str">
        <f t="shared" si="3714"/>
        <v>AP$19</v>
      </c>
      <c r="AQ2271" s="190" t="str">
        <f t="shared" si="3714"/>
        <v>AQ$19</v>
      </c>
      <c r="AR2271" s="190" t="str">
        <f t="shared" si="3714"/>
        <v>AR$19</v>
      </c>
      <c r="AS2271" s="190" t="str">
        <f t="shared" si="3714"/>
        <v>AS$19</v>
      </c>
      <c r="AT2271" s="190" t="str">
        <f t="shared" si="3714"/>
        <v>AT$19</v>
      </c>
      <c r="AU2271" s="190" t="str">
        <f t="shared" si="3714"/>
        <v>AU$19</v>
      </c>
      <c r="AV2271" s="190" t="str">
        <f t="shared" si="3714"/>
        <v>AV$19</v>
      </c>
      <c r="AW2271" s="190" t="str">
        <f t="shared" si="3714"/>
        <v>AW$19</v>
      </c>
      <c r="AX2271" s="190" t="str">
        <f t="shared" si="3714"/>
        <v>AX$19</v>
      </c>
      <c r="AY2271" s="190" t="str">
        <f t="shared" si="3714"/>
        <v>AY$19</v>
      </c>
      <c r="AZ2271" s="190" t="str">
        <f t="shared" si="3714"/>
        <v>AZ$19</v>
      </c>
      <c r="BA2271" s="190" t="str">
        <f t="shared" si="3714"/>
        <v>BA$19</v>
      </c>
      <c r="BB2271" s="190" t="str">
        <f t="shared" si="3714"/>
        <v>BB$19</v>
      </c>
      <c r="BC2271" s="190" t="str">
        <f t="shared" si="3714"/>
        <v>BC$19</v>
      </c>
      <c r="BD2271" s="190" t="str">
        <f t="shared" si="3714"/>
        <v>BD$19</v>
      </c>
      <c r="BE2271" s="190" t="str">
        <f t="shared" si="3714"/>
        <v>BE$19</v>
      </c>
      <c r="BF2271" s="190" t="str">
        <f t="shared" si="3714"/>
        <v>BF$19</v>
      </c>
      <c r="BG2271" s="190" t="str">
        <f t="shared" si="3714"/>
        <v>BG$19</v>
      </c>
      <c r="BH2271" s="190" t="str">
        <f t="shared" si="3714"/>
        <v>BH$19</v>
      </c>
      <c r="BI2271" s="190" t="str">
        <f t="shared" si="3714"/>
        <v>BI$19</v>
      </c>
      <c r="BJ2271" s="190" t="str">
        <f t="shared" si="3714"/>
        <v>BJ$19</v>
      </c>
      <c r="BK2271" s="190" t="str">
        <f t="shared" si="3714"/>
        <v>BK$19</v>
      </c>
      <c r="BL2271" s="190" t="str">
        <f t="shared" si="3714"/>
        <v>BL$19</v>
      </c>
      <c r="BM2271" s="190" t="str">
        <f t="shared" si="3714"/>
        <v>BM$19</v>
      </c>
      <c r="BN2271" s="190" t="str">
        <f t="shared" si="3714"/>
        <v>BN$19</v>
      </c>
      <c r="BO2271" s="190" t="str">
        <f t="shared" si="3714"/>
        <v>BO$19</v>
      </c>
      <c r="BP2271" s="190" t="str">
        <f t="shared" si="3714"/>
        <v>BP$19</v>
      </c>
      <c r="BQ2271" s="190" t="str">
        <f t="shared" si="3714"/>
        <v>BQ$19</v>
      </c>
      <c r="BR2271" s="190" t="str">
        <f t="shared" si="3714"/>
        <v>BR$19</v>
      </c>
      <c r="BS2271" s="190" t="str">
        <f t="shared" si="3714"/>
        <v>BS$19</v>
      </c>
      <c r="BT2271" s="190" t="str">
        <f t="shared" si="3714"/>
        <v>BT$19</v>
      </c>
      <c r="BU2271" s="190" t="str">
        <f t="shared" si="3714"/>
        <v>BU$19</v>
      </c>
      <c r="BV2271" s="190" t="str">
        <f t="shared" si="3714"/>
        <v>BV$19</v>
      </c>
      <c r="BW2271" s="190" t="str">
        <f t="shared" si="3714"/>
        <v>BW$19</v>
      </c>
      <c r="BX2271" s="190" t="str">
        <f t="shared" si="3714"/>
        <v>BX$19</v>
      </c>
      <c r="BY2271" s="190" t="str">
        <f t="shared" si="3714"/>
        <v>BY$19</v>
      </c>
      <c r="BZ2271" s="190" t="str">
        <f t="shared" si="3714"/>
        <v>BZ$19</v>
      </c>
      <c r="CA2271" s="190" t="str">
        <f t="shared" si="3714"/>
        <v>CA$19</v>
      </c>
      <c r="CB2271" s="190" t="str">
        <f t="shared" si="3714"/>
        <v>CB$19</v>
      </c>
      <c r="CC2271" s="190" t="str">
        <f t="shared" si="3714"/>
        <v>CC$19</v>
      </c>
      <c r="CD2271" s="190" t="str">
        <f t="shared" si="3714"/>
        <v>CD$19</v>
      </c>
      <c r="CE2271" s="190" t="str">
        <f t="shared" ref="CE2271:CL2271" si="3715">CE$23</f>
        <v>CE$19</v>
      </c>
      <c r="CF2271" s="190" t="str">
        <f t="shared" si="3715"/>
        <v>CF$19</v>
      </c>
      <c r="CG2271" s="190" t="str">
        <f t="shared" si="3715"/>
        <v>CG$19</v>
      </c>
      <c r="CH2271" s="190" t="str">
        <f t="shared" si="3715"/>
        <v>CH$19</v>
      </c>
      <c r="CI2271" s="190" t="str">
        <f t="shared" si="3715"/>
        <v>CI$19</v>
      </c>
      <c r="CJ2271" s="190" t="str">
        <f t="shared" si="3715"/>
        <v>CJ$19</v>
      </c>
      <c r="CK2271" s="190" t="str">
        <f t="shared" si="3715"/>
        <v>CK$19</v>
      </c>
      <c r="CL2271" s="190" t="str">
        <f t="shared" si="3715"/>
        <v>CL$19</v>
      </c>
      <c r="CN2271" s="201"/>
      <c r="CO2271" s="190" t="str">
        <f t="shared" ref="CO2271:DL2271" si="3716">CO$23</f>
        <v>CO$19</v>
      </c>
      <c r="CP2271" s="190" t="str">
        <f t="shared" si="3716"/>
        <v>CP$19</v>
      </c>
      <c r="CQ2271" s="190" t="str">
        <f t="shared" si="3716"/>
        <v>CQ$19</v>
      </c>
      <c r="CR2271" s="190" t="str">
        <f t="shared" si="3716"/>
        <v>CR$19</v>
      </c>
      <c r="CS2271" s="190" t="str">
        <f t="shared" si="3716"/>
        <v>CS$19</v>
      </c>
      <c r="CT2271" s="190" t="str">
        <f t="shared" si="3716"/>
        <v>CT$19</v>
      </c>
      <c r="CU2271" s="190" t="str">
        <f t="shared" si="3716"/>
        <v>CU$19</v>
      </c>
      <c r="CV2271" s="190" t="str">
        <f t="shared" si="3716"/>
        <v>CV$19</v>
      </c>
      <c r="CW2271" s="190" t="str">
        <f t="shared" si="3716"/>
        <v>CW$19</v>
      </c>
      <c r="CX2271" s="190" t="str">
        <f t="shared" si="3716"/>
        <v>CX$19</v>
      </c>
      <c r="CY2271" s="190" t="str">
        <f t="shared" si="3716"/>
        <v>CY$19</v>
      </c>
      <c r="CZ2271" s="190" t="str">
        <f t="shared" si="3716"/>
        <v>CZ$19</v>
      </c>
      <c r="DA2271" s="190" t="str">
        <f t="shared" si="3716"/>
        <v>DA$19</v>
      </c>
      <c r="DB2271" s="190" t="str">
        <f t="shared" si="3716"/>
        <v>DB$19</v>
      </c>
      <c r="DC2271" s="190" t="str">
        <f t="shared" si="3716"/>
        <v>DC$19</v>
      </c>
      <c r="DD2271" s="190" t="str">
        <f t="shared" si="3716"/>
        <v>DD$19</v>
      </c>
      <c r="DE2271" s="190" t="str">
        <f t="shared" si="3716"/>
        <v>DE$19</v>
      </c>
      <c r="DF2271" s="190" t="str">
        <f t="shared" si="3716"/>
        <v>DF$19</v>
      </c>
      <c r="DG2271" s="190" t="str">
        <f t="shared" si="3716"/>
        <v>DG$19</v>
      </c>
      <c r="DH2271" s="190" t="str">
        <f t="shared" si="3716"/>
        <v>DH$19</v>
      </c>
      <c r="DI2271" s="190" t="str">
        <f t="shared" si="3716"/>
        <v>DI$19</v>
      </c>
      <c r="DJ2271" s="190" t="str">
        <f t="shared" si="3716"/>
        <v>DJ$19</v>
      </c>
      <c r="DK2271" s="190" t="str">
        <f t="shared" si="3716"/>
        <v>DK$19</v>
      </c>
      <c r="DL2271" s="190" t="str">
        <f t="shared" si="3716"/>
        <v>DL$19</v>
      </c>
    </row>
    <row r="2272" spans="1:116" x14ac:dyDescent="0.4">
      <c r="A2272" s="142" t="s">
        <v>218</v>
      </c>
      <c r="B2272" s="31" t="s">
        <v>81</v>
      </c>
      <c r="C2272" s="31"/>
      <c r="D2272" t="s">
        <v>546</v>
      </c>
      <c r="E2272" s="8" t="str">
        <f t="shared" ref="E2272:E2281" si="3717">ROW()&amp;" "&amp;D2272</f>
        <v>2272 SEASON QUARTER-TV-V</v>
      </c>
      <c r="F2272" t="s">
        <v>556</v>
      </c>
      <c r="G2272" s="143" t="s">
        <v>555</v>
      </c>
      <c r="H2272" s="142"/>
      <c r="I2272" s="144"/>
      <c r="J2272" s="144"/>
      <c r="K2272" s="142"/>
      <c r="L2272" s="142"/>
      <c r="M2272" s="142"/>
      <c r="N2272" s="142"/>
      <c r="O2272" s="142"/>
      <c r="P2272" s="142"/>
      <c r="R2272" s="143"/>
      <c r="S2272" s="168"/>
      <c r="T2272" s="168"/>
      <c r="U2272" s="168"/>
      <c r="V2272" s="168"/>
      <c r="W2272" s="168"/>
      <c r="X2272" s="168"/>
      <c r="Y2272" s="168"/>
      <c r="Z2272" s="168"/>
      <c r="AA2272" s="168"/>
      <c r="AB2272" s="168"/>
      <c r="AC2272" s="168"/>
      <c r="AD2272" s="168"/>
      <c r="AE2272" s="168"/>
      <c r="AF2272" s="168"/>
      <c r="AG2272" s="168"/>
      <c r="AH2272" s="168"/>
      <c r="AI2272" s="168"/>
      <c r="AJ2272" s="168"/>
      <c r="AK2272" s="168"/>
      <c r="AL2272" s="168"/>
      <c r="AM2272" s="168"/>
      <c r="AN2272" s="168"/>
      <c r="AO2272" s="168"/>
      <c r="AP2272" s="168"/>
      <c r="AQ2272" s="168"/>
      <c r="AR2272" s="168"/>
      <c r="AS2272" s="168"/>
      <c r="AT2272" s="168"/>
      <c r="AU2272" s="168"/>
      <c r="AV2272" s="168"/>
      <c r="AW2272" s="168"/>
      <c r="AX2272" s="168"/>
      <c r="AY2272" s="168"/>
      <c r="AZ2272" s="168"/>
      <c r="BA2272" s="168"/>
      <c r="BB2272" s="168"/>
      <c r="BC2272" s="168"/>
      <c r="BD2272" s="168"/>
      <c r="BE2272" s="168"/>
      <c r="BF2272" s="168"/>
      <c r="BG2272" s="168"/>
      <c r="BH2272" s="168"/>
      <c r="BI2272" s="168"/>
      <c r="BJ2272" s="168"/>
      <c r="BK2272" s="168"/>
      <c r="BL2272" s="168"/>
      <c r="BM2272" s="168"/>
      <c r="BN2272" s="168"/>
      <c r="BO2272" s="168"/>
      <c r="BP2272" s="168"/>
      <c r="BQ2272" s="168"/>
      <c r="BR2272" s="168"/>
      <c r="BS2272" s="168"/>
      <c r="BT2272" s="168"/>
      <c r="BU2272" s="168"/>
      <c r="BV2272" s="168"/>
      <c r="BW2272" s="168"/>
      <c r="BX2272" s="168"/>
      <c r="BY2272" s="168"/>
      <c r="BZ2272" s="168"/>
      <c r="CA2272" s="168"/>
      <c r="CB2272" s="168"/>
      <c r="CC2272" s="168"/>
      <c r="CD2272" s="168"/>
      <c r="CE2272" s="168"/>
      <c r="CF2272" s="168"/>
      <c r="CG2272" s="168"/>
      <c r="CH2272" s="168"/>
      <c r="CI2272" s="168"/>
      <c r="CJ2272" s="168"/>
      <c r="CK2272" s="168"/>
      <c r="CL2272" s="168"/>
      <c r="CN2272" s="144"/>
      <c r="CO2272" s="168"/>
      <c r="CP2272" s="168"/>
      <c r="CQ2272" s="168"/>
      <c r="CR2272" s="168"/>
      <c r="CS2272" s="168"/>
      <c r="CT2272" s="168"/>
      <c r="CU2272" s="168"/>
      <c r="CV2272" s="168"/>
      <c r="CW2272" s="168"/>
      <c r="CX2272" s="168"/>
      <c r="CY2272" s="168"/>
      <c r="CZ2272" s="168"/>
      <c r="DA2272" s="168"/>
      <c r="DB2272" s="168"/>
      <c r="DC2272" s="168"/>
      <c r="DD2272" s="168"/>
      <c r="DE2272" s="168"/>
      <c r="DF2272" s="168"/>
      <c r="DG2272" s="168"/>
      <c r="DH2272" s="168"/>
      <c r="DI2272" s="168"/>
      <c r="DJ2272" s="168"/>
      <c r="DK2272" s="168"/>
      <c r="DL2272" s="168"/>
    </row>
    <row r="2273" spans="1:116" x14ac:dyDescent="0.4">
      <c r="A2273" s="12"/>
      <c r="B2273" s="12" t="s">
        <v>332</v>
      </c>
      <c r="C2273" s="12"/>
      <c r="D2273" t="s">
        <v>546</v>
      </c>
      <c r="E2273" s="8" t="str">
        <f t="shared" si="3717"/>
        <v>2273 SEASON QUARTER-TV-V</v>
      </c>
      <c r="G2273" s="95" t="str">
        <f>G2267</f>
        <v>Primary volume driver</v>
      </c>
      <c r="H2273" s="12"/>
      <c r="I2273" s="60"/>
      <c r="J2273" s="60"/>
      <c r="K2273" s="12"/>
      <c r="L2273" s="12"/>
      <c r="M2273" s="12"/>
      <c r="N2273" s="12"/>
      <c r="O2273" s="12"/>
      <c r="P2273" s="12"/>
      <c r="R2273" s="13"/>
      <c r="S2273" s="76"/>
      <c r="T2273" s="76"/>
      <c r="U2273" s="76"/>
      <c r="V2273" s="76"/>
      <c r="W2273" s="76"/>
      <c r="X2273" s="76"/>
      <c r="Y2273" s="76"/>
      <c r="Z2273" s="76"/>
      <c r="AA2273" s="76"/>
      <c r="AB2273" s="76"/>
      <c r="AC2273" s="76"/>
      <c r="AD2273" s="76"/>
      <c r="AE2273" s="76"/>
      <c r="AF2273" s="76"/>
      <c r="AG2273" s="76"/>
      <c r="AH2273" s="76"/>
      <c r="AI2273" s="76"/>
      <c r="AJ2273" s="76"/>
      <c r="AK2273" s="76"/>
      <c r="AL2273" s="76"/>
      <c r="AM2273" s="76"/>
      <c r="AN2273" s="76"/>
      <c r="AO2273" s="76"/>
      <c r="AP2273" s="76"/>
      <c r="AQ2273" s="76"/>
      <c r="AR2273" s="76"/>
      <c r="AS2273" s="76"/>
      <c r="AT2273" s="76"/>
      <c r="AU2273" s="76"/>
      <c r="AV2273" s="76"/>
      <c r="AW2273" s="76"/>
      <c r="AX2273" s="76"/>
      <c r="AY2273" s="76"/>
      <c r="AZ2273" s="76"/>
      <c r="BA2273" s="76"/>
      <c r="BB2273" s="76"/>
      <c r="BC2273" s="76"/>
      <c r="BD2273" s="76"/>
      <c r="BE2273" s="76"/>
      <c r="BF2273" s="76"/>
      <c r="BG2273" s="76"/>
      <c r="BH2273" s="76"/>
      <c r="BI2273" s="76"/>
      <c r="BJ2273" s="76"/>
      <c r="BK2273" s="76"/>
      <c r="BL2273" s="76"/>
      <c r="BM2273" s="76"/>
      <c r="BN2273" s="76"/>
      <c r="BO2273" s="76"/>
      <c r="BP2273" s="76"/>
      <c r="BQ2273" s="76"/>
      <c r="BR2273" s="76"/>
      <c r="BS2273" s="76"/>
      <c r="BT2273" s="76"/>
      <c r="BU2273" s="76"/>
      <c r="BV2273" s="76"/>
      <c r="BW2273" s="76"/>
      <c r="BX2273" s="76"/>
      <c r="BY2273" s="76"/>
      <c r="BZ2273" s="76"/>
      <c r="CA2273" s="76"/>
      <c r="CB2273" s="76"/>
      <c r="CC2273" s="76"/>
      <c r="CD2273" s="76"/>
      <c r="CE2273" s="76"/>
      <c r="CF2273" s="76"/>
      <c r="CG2273" s="76"/>
      <c r="CH2273" s="76"/>
      <c r="CI2273" s="76"/>
      <c r="CJ2273" s="76"/>
      <c r="CK2273" s="76"/>
      <c r="CL2273" s="76"/>
      <c r="CN2273" s="60"/>
      <c r="CO2273" s="239"/>
      <c r="CP2273" s="239"/>
      <c r="CQ2273" s="239"/>
      <c r="CR2273" s="239"/>
      <c r="CS2273" s="239"/>
      <c r="CT2273" s="239"/>
      <c r="CU2273" s="239"/>
      <c r="CV2273" s="239"/>
      <c r="CW2273" s="239"/>
      <c r="CX2273" s="239"/>
      <c r="CY2273" s="239"/>
      <c r="CZ2273" s="239"/>
      <c r="DA2273" s="239"/>
      <c r="DB2273" s="239"/>
      <c r="DC2273" s="239"/>
      <c r="DD2273" s="239"/>
      <c r="DE2273" s="239"/>
      <c r="DF2273" s="239"/>
      <c r="DG2273" s="239"/>
      <c r="DH2273" s="239"/>
      <c r="DI2273" s="239"/>
      <c r="DJ2273" s="239"/>
      <c r="DK2273" s="239"/>
      <c r="DL2273" s="239"/>
    </row>
    <row r="2274" spans="1:116" x14ac:dyDescent="0.4">
      <c r="A2274" s="12"/>
      <c r="B2274" s="12"/>
      <c r="C2274" s="12"/>
      <c r="D2274" t="s">
        <v>546</v>
      </c>
      <c r="E2274" s="8" t="str">
        <f t="shared" si="3717"/>
        <v>2274 SEASON QUARTER-TV-V</v>
      </c>
      <c r="G2274" s="95" t="str">
        <f>"Seasonally adjusted # of "&amp;G2265&amp;"s"</f>
        <v>Seasonally adjusted # of procedures</v>
      </c>
      <c r="H2274" s="12"/>
      <c r="I2274" s="60"/>
      <c r="J2274" s="60"/>
      <c r="K2274" s="12"/>
      <c r="L2274" s="12"/>
      <c r="M2274" s="12"/>
      <c r="N2274" s="12"/>
      <c r="O2274" s="12"/>
      <c r="P2274" s="12"/>
      <c r="R2274" s="13"/>
      <c r="S2274" s="76"/>
      <c r="T2274" s="76"/>
      <c r="U2274" s="76"/>
      <c r="V2274" s="76"/>
      <c r="W2274" s="76"/>
      <c r="X2274" s="76"/>
      <c r="Y2274" s="76"/>
      <c r="Z2274" s="76"/>
      <c r="AA2274" s="76"/>
      <c r="AB2274" s="76"/>
      <c r="AC2274" s="76"/>
      <c r="AD2274" s="76"/>
      <c r="AE2274" s="76"/>
      <c r="AF2274" s="76"/>
      <c r="AG2274" s="76"/>
      <c r="AH2274" s="76"/>
      <c r="AI2274" s="76"/>
      <c r="AJ2274" s="76"/>
      <c r="AK2274" s="76"/>
      <c r="AL2274" s="76"/>
      <c r="AM2274" s="76"/>
      <c r="AN2274" s="76"/>
      <c r="AO2274" s="76"/>
      <c r="AP2274" s="76"/>
      <c r="AQ2274" s="76"/>
      <c r="AR2274" s="76"/>
      <c r="AS2274" s="76"/>
      <c r="AT2274" s="76"/>
      <c r="AU2274" s="76"/>
      <c r="AV2274" s="76"/>
      <c r="AW2274" s="76"/>
      <c r="AX2274" s="76"/>
      <c r="AY2274" s="76"/>
      <c r="AZ2274" s="76"/>
      <c r="BA2274" s="76"/>
      <c r="BB2274" s="76"/>
      <c r="BC2274" s="76"/>
      <c r="BD2274" s="76"/>
      <c r="BE2274" s="76"/>
      <c r="BF2274" s="76"/>
      <c r="BG2274" s="76"/>
      <c r="BH2274" s="76"/>
      <c r="BI2274" s="76"/>
      <c r="BJ2274" s="76"/>
      <c r="BK2274" s="76"/>
      <c r="BL2274" s="76"/>
      <c r="BM2274" s="76"/>
      <c r="BN2274" s="76"/>
      <c r="BO2274" s="76"/>
      <c r="BP2274" s="76"/>
      <c r="BQ2274" s="76"/>
      <c r="BR2274" s="76"/>
      <c r="BS2274" s="76"/>
      <c r="BT2274" s="76"/>
      <c r="BU2274" s="76"/>
      <c r="BV2274" s="76"/>
      <c r="BW2274" s="76"/>
      <c r="BX2274" s="76"/>
      <c r="BY2274" s="76"/>
      <c r="BZ2274" s="76"/>
      <c r="CA2274" s="76"/>
      <c r="CB2274" s="76"/>
      <c r="CC2274" s="76"/>
      <c r="CD2274" s="76"/>
      <c r="CE2274" s="76"/>
      <c r="CF2274" s="76"/>
      <c r="CG2274" s="76"/>
      <c r="CH2274" s="76"/>
      <c r="CI2274" s="76"/>
      <c r="CJ2274" s="76"/>
      <c r="CK2274" s="76"/>
      <c r="CL2274" s="76"/>
      <c r="CN2274" s="76"/>
      <c r="CO2274" s="76" t="e" cm="1">
        <f t="array" aca="1" ref="CO2274" ca="1">INDIRECT(CO2267)*INDEX($H2277:$I2288,MATCH(CO$9,$I2277:$I2288,0),1)*CO$5</f>
        <v>#N/A</v>
      </c>
      <c r="CP2274" s="76" t="e" cm="1">
        <f t="array" aca="1" ref="CP2274" ca="1">INDIRECT(CP2267)*INDEX($H2277:$I2288,MATCH(CP$9,$I2277:$I2288,0),1)*CP$5</f>
        <v>#N/A</v>
      </c>
      <c r="CQ2274" s="76" t="e" cm="1">
        <f t="array" aca="1" ref="CQ2274" ca="1">INDIRECT(CQ2267)*INDEX($H2277:$I2288,MATCH(CQ$9,$I2277:$I2288,0),1)*CQ$5</f>
        <v>#N/A</v>
      </c>
      <c r="CR2274" s="76" t="e" cm="1">
        <f t="array" aca="1" ref="CR2274" ca="1">INDIRECT(CR2267)*INDEX($H2277:$I2288,MATCH(CR$9,$I2277:$I2288,0),1)*CR$5</f>
        <v>#N/A</v>
      </c>
      <c r="CS2274" s="76" t="e" cm="1">
        <f t="array" aca="1" ref="CS2274" ca="1">INDIRECT(CS2267)*INDEX($H2277:$I2288,MATCH(CS$9,$I2277:$I2288,0),1)*CS$5</f>
        <v>#N/A</v>
      </c>
      <c r="CT2274" s="76" t="e" cm="1">
        <f t="array" aca="1" ref="CT2274" ca="1">INDIRECT(CT2267)*INDEX($H2277:$I2288,MATCH(CT$9,$I2277:$I2288,0),1)*CT$5</f>
        <v>#N/A</v>
      </c>
      <c r="CU2274" s="76" t="e" cm="1">
        <f t="array" aca="1" ref="CU2274" ca="1">INDIRECT(CU2267)*INDEX($H2277:$I2288,MATCH(CU$9,$I2277:$I2288,0),1)*CU$5</f>
        <v>#N/A</v>
      </c>
      <c r="CV2274" s="76" t="e" cm="1">
        <f t="array" aca="1" ref="CV2274" ca="1">INDIRECT(CV2267)*INDEX($H2277:$I2288,MATCH(CV$9,$I2277:$I2288,0),1)*CV$5</f>
        <v>#N/A</v>
      </c>
      <c r="CW2274" s="76" t="e" cm="1">
        <f t="array" aca="1" ref="CW2274" ca="1">INDIRECT(CW2267)*INDEX($H2277:$I2288,MATCH(CW$9,$I2277:$I2288,0),1)*CW$5</f>
        <v>#N/A</v>
      </c>
      <c r="CX2274" s="76" t="e" cm="1">
        <f t="array" aca="1" ref="CX2274" ca="1">INDIRECT(CX2267)*INDEX($H2277:$I2288,MATCH(CX$9,$I2277:$I2288,0),1)*CX$5</f>
        <v>#N/A</v>
      </c>
      <c r="CY2274" s="76" t="e" cm="1">
        <f t="array" aca="1" ref="CY2274" ca="1">INDIRECT(CY2267)*INDEX($H2277:$I2288,MATCH(CY$9,$I2277:$I2288,0),1)*CY$5</f>
        <v>#N/A</v>
      </c>
      <c r="CZ2274" s="76" t="e" cm="1">
        <f t="array" aca="1" ref="CZ2274" ca="1">INDIRECT(CZ2267)*INDEX($H2277:$I2288,MATCH(CZ$9,$I2277:$I2288,0),1)*CZ$5</f>
        <v>#N/A</v>
      </c>
      <c r="DA2274" s="76" t="e" cm="1">
        <f t="array" aca="1" ref="DA2274" ca="1">INDIRECT(DA2267)*INDEX($H2277:$I2288,MATCH(DA$9,$I2277:$I2288,0),1)*DA$5</f>
        <v>#N/A</v>
      </c>
      <c r="DB2274" s="76" t="e" cm="1">
        <f t="array" aca="1" ref="DB2274" ca="1">INDIRECT(DB2267)*INDEX($H2277:$I2288,MATCH(DB$9,$I2277:$I2288,0),1)*DB$5</f>
        <v>#N/A</v>
      </c>
      <c r="DC2274" s="76" t="e" cm="1">
        <f t="array" aca="1" ref="DC2274" ca="1">INDIRECT(DC2267)*INDEX($H2277:$I2288,MATCH(DC$9,$I2277:$I2288,0),1)*DC$5</f>
        <v>#N/A</v>
      </c>
      <c r="DD2274" s="76" t="e" cm="1">
        <f t="array" aca="1" ref="DD2274" ca="1">INDIRECT(DD2267)*INDEX($H2277:$I2288,MATCH(DD$9,$I2277:$I2288,0),1)*DD$5</f>
        <v>#N/A</v>
      </c>
      <c r="DE2274" s="76" t="e" cm="1">
        <f t="array" aca="1" ref="DE2274" ca="1">INDIRECT(DE2267)*INDEX($H2277:$I2288,MATCH(DE$9,$I2277:$I2288,0),1)*DE$5</f>
        <v>#N/A</v>
      </c>
      <c r="DF2274" s="76" t="e" cm="1">
        <f t="array" aca="1" ref="DF2274" ca="1">INDIRECT(DF2267)*INDEX($H2277:$I2288,MATCH(DF$9,$I2277:$I2288,0),1)*DF$5</f>
        <v>#N/A</v>
      </c>
      <c r="DG2274" s="76" t="e" cm="1">
        <f t="array" aca="1" ref="DG2274" ca="1">INDIRECT(DG2267)*INDEX($H2277:$I2288,MATCH(DG$9,$I2277:$I2288,0),1)*DG$5</f>
        <v>#N/A</v>
      </c>
      <c r="DH2274" s="76" t="e" cm="1">
        <f t="array" aca="1" ref="DH2274" ca="1">INDIRECT(DH2267)*INDEX($H2277:$I2288,MATCH(DH$9,$I2277:$I2288,0),1)*DH$5</f>
        <v>#N/A</v>
      </c>
      <c r="DI2274" s="76" t="e" cm="1">
        <f t="array" aca="1" ref="DI2274" ca="1">INDIRECT(DI2267)*INDEX($H2277:$I2288,MATCH(DI$9,$I2277:$I2288,0),1)*DI$5</f>
        <v>#N/A</v>
      </c>
      <c r="DJ2274" s="76" t="e" cm="1">
        <f t="array" aca="1" ref="DJ2274" ca="1">INDIRECT(DJ2267)*INDEX($H2277:$I2288,MATCH(DJ$9,$I2277:$I2288,0),1)*DJ$5</f>
        <v>#N/A</v>
      </c>
      <c r="DK2274" s="76" t="e" cm="1">
        <f t="array" aca="1" ref="DK2274" ca="1">INDIRECT(DK2267)*INDEX($H2277:$I2288,MATCH(DK$9,$I2277:$I2288,0),1)*DK$5</f>
        <v>#N/A</v>
      </c>
      <c r="DL2274" s="76" t="e" cm="1">
        <f t="array" aca="1" ref="DL2274" ca="1">INDIRECT(DL2267)*INDEX($H2277:$I2288,MATCH(DL$9,$I2277:$I2288,0),1)*DL$5</f>
        <v>#N/A</v>
      </c>
    </row>
    <row r="2275" spans="1:116" x14ac:dyDescent="0.4">
      <c r="D2275" t="s">
        <v>546</v>
      </c>
      <c r="E2275" s="8" t="str">
        <f t="shared" si="3717"/>
        <v>2275 SEASON QUARTER-TV-V</v>
      </c>
      <c r="G2275" s="127"/>
      <c r="H2275" s="12"/>
      <c r="I2275" s="60"/>
      <c r="J2275" s="60"/>
      <c r="K2275" s="38"/>
      <c r="L2275" s="38"/>
      <c r="M2275" s="38"/>
      <c r="N2275" s="38"/>
      <c r="O2275" s="38"/>
      <c r="P2275" s="38"/>
      <c r="R2275" s="15"/>
      <c r="S2275" s="240"/>
      <c r="T2275" s="240"/>
      <c r="U2275" s="240"/>
      <c r="V2275" s="240"/>
      <c r="W2275" s="240"/>
      <c r="X2275" s="240"/>
      <c r="Y2275" s="240"/>
      <c r="Z2275" s="240"/>
      <c r="AA2275" s="240"/>
      <c r="AB2275" s="240"/>
      <c r="AC2275" s="240"/>
      <c r="AD2275" s="240"/>
      <c r="AE2275" s="240"/>
      <c r="AF2275" s="240"/>
      <c r="AG2275" s="240"/>
      <c r="AH2275" s="240"/>
      <c r="AI2275" s="240"/>
      <c r="AJ2275" s="240"/>
      <c r="AK2275" s="240"/>
      <c r="AL2275" s="240"/>
      <c r="AM2275" s="240"/>
      <c r="AN2275" s="240"/>
      <c r="AO2275" s="240"/>
      <c r="AP2275" s="240"/>
      <c r="AQ2275" s="240"/>
      <c r="AR2275" s="240"/>
      <c r="AS2275" s="240"/>
      <c r="AT2275" s="240"/>
      <c r="AU2275" s="240"/>
      <c r="AV2275" s="240"/>
      <c r="AW2275" s="240"/>
      <c r="AX2275" s="240"/>
      <c r="AY2275" s="240"/>
      <c r="AZ2275" s="240"/>
      <c r="BA2275" s="240"/>
      <c r="BB2275" s="240"/>
      <c r="BC2275" s="240"/>
      <c r="BD2275" s="240"/>
      <c r="BE2275" s="240"/>
      <c r="BF2275" s="240"/>
      <c r="BG2275" s="240"/>
      <c r="BH2275" s="240"/>
      <c r="BI2275" s="240"/>
      <c r="BJ2275" s="240"/>
      <c r="BK2275" s="240"/>
      <c r="BL2275" s="240"/>
      <c r="BM2275" s="240"/>
      <c r="BN2275" s="240"/>
      <c r="BO2275" s="240"/>
      <c r="BP2275" s="240"/>
      <c r="BQ2275" s="240"/>
      <c r="BR2275" s="240"/>
      <c r="BS2275" s="240"/>
      <c r="BT2275" s="240"/>
      <c r="BU2275" s="240"/>
      <c r="BV2275" s="240"/>
      <c r="BW2275" s="240"/>
      <c r="BX2275" s="240"/>
      <c r="BY2275" s="240"/>
      <c r="BZ2275" s="240"/>
      <c r="CA2275" s="240"/>
      <c r="CB2275" s="240"/>
      <c r="CC2275" s="240"/>
      <c r="CD2275" s="240"/>
      <c r="CE2275" s="240"/>
      <c r="CF2275" s="240"/>
      <c r="CG2275" s="240"/>
      <c r="CH2275" s="240"/>
      <c r="CI2275" s="240"/>
      <c r="CJ2275" s="240"/>
      <c r="CK2275" s="240"/>
      <c r="CL2275" s="240"/>
      <c r="CN2275" s="240"/>
      <c r="CO2275" s="240"/>
      <c r="CP2275" s="240"/>
      <c r="CQ2275" s="240"/>
      <c r="CR2275" s="240"/>
      <c r="CS2275" s="240"/>
      <c r="CT2275" s="240"/>
      <c r="CU2275" s="240"/>
      <c r="CV2275" s="240"/>
      <c r="CW2275" s="240"/>
      <c r="CX2275" s="240"/>
      <c r="CY2275" s="240"/>
      <c r="CZ2275" s="240"/>
      <c r="DA2275" s="240"/>
      <c r="DB2275" s="240"/>
      <c r="DC2275" s="240"/>
      <c r="DD2275" s="240"/>
      <c r="DE2275" s="240"/>
      <c r="DF2275" s="240"/>
      <c r="DG2275" s="240"/>
      <c r="DH2275" s="240"/>
      <c r="DI2275" s="240"/>
      <c r="DJ2275" s="240"/>
      <c r="DK2275" s="240"/>
      <c r="DL2275" s="240"/>
    </row>
    <row r="2276" spans="1:116" x14ac:dyDescent="0.4">
      <c r="D2276" t="s">
        <v>546</v>
      </c>
      <c r="E2276" s="8" t="str">
        <f t="shared" si="3717"/>
        <v>2276 SEASON QUARTER-TV-V</v>
      </c>
      <c r="G2276" s="127" t="s">
        <v>542</v>
      </c>
      <c r="H2276" s="12"/>
      <c r="I2276" s="60"/>
      <c r="J2276" s="60"/>
      <c r="K2276" s="38"/>
      <c r="L2276" s="38"/>
      <c r="M2276" s="38"/>
      <c r="N2276" s="38"/>
      <c r="O2276" s="38"/>
      <c r="P2276" s="38"/>
      <c r="R2276" s="15"/>
      <c r="S2276" s="240"/>
      <c r="T2276" s="240"/>
      <c r="U2276" s="240"/>
      <c r="V2276" s="240"/>
      <c r="W2276" s="240"/>
      <c r="X2276" s="240"/>
      <c r="Y2276" s="240"/>
      <c r="Z2276" s="240"/>
      <c r="AA2276" s="240"/>
      <c r="AB2276" s="240"/>
      <c r="AC2276" s="240"/>
      <c r="AD2276" s="240"/>
      <c r="AE2276" s="240"/>
      <c r="AF2276" s="240"/>
      <c r="AG2276" s="240"/>
      <c r="AH2276" s="240"/>
      <c r="AI2276" s="240"/>
      <c r="AJ2276" s="240"/>
      <c r="AK2276" s="240"/>
      <c r="AL2276" s="240"/>
      <c r="AM2276" s="240"/>
      <c r="AN2276" s="240"/>
      <c r="AO2276" s="240"/>
      <c r="AP2276" s="240"/>
      <c r="AQ2276" s="240"/>
      <c r="AR2276" s="240"/>
      <c r="AS2276" s="240"/>
      <c r="AT2276" s="240"/>
      <c r="AU2276" s="240"/>
      <c r="AV2276" s="240"/>
      <c r="AW2276" s="240"/>
      <c r="AX2276" s="240"/>
      <c r="AY2276" s="240"/>
      <c r="AZ2276" s="240"/>
      <c r="BA2276" s="240"/>
      <c r="BB2276" s="240"/>
      <c r="BC2276" s="240"/>
      <c r="BD2276" s="240"/>
      <c r="BE2276" s="240"/>
      <c r="BF2276" s="240"/>
      <c r="BG2276" s="240"/>
      <c r="BH2276" s="240"/>
      <c r="BI2276" s="240"/>
      <c r="BJ2276" s="240"/>
      <c r="BK2276" s="240"/>
      <c r="BL2276" s="240"/>
      <c r="BM2276" s="240"/>
      <c r="BN2276" s="240"/>
      <c r="BO2276" s="240"/>
      <c r="BP2276" s="240"/>
      <c r="BQ2276" s="240"/>
      <c r="BR2276" s="240"/>
      <c r="BS2276" s="240"/>
      <c r="BT2276" s="240"/>
      <c r="BU2276" s="240"/>
      <c r="BV2276" s="240"/>
      <c r="BW2276" s="240"/>
      <c r="BX2276" s="240"/>
      <c r="BY2276" s="240"/>
      <c r="BZ2276" s="240"/>
      <c r="CA2276" s="240"/>
      <c r="CB2276" s="240"/>
      <c r="CC2276" s="240"/>
      <c r="CD2276" s="240"/>
      <c r="CE2276" s="240"/>
      <c r="CF2276" s="240"/>
      <c r="CG2276" s="240"/>
      <c r="CH2276" s="240"/>
      <c r="CI2276" s="240"/>
      <c r="CJ2276" s="240"/>
      <c r="CK2276" s="240"/>
      <c r="CL2276" s="240"/>
      <c r="CN2276" s="240"/>
      <c r="CO2276" s="240"/>
      <c r="CP2276" s="240"/>
      <c r="CQ2276" s="240"/>
      <c r="CR2276" s="240"/>
      <c r="CS2276" s="240"/>
      <c r="CT2276" s="240"/>
      <c r="CU2276" s="240"/>
      <c r="CV2276" s="240"/>
      <c r="CW2276" s="240"/>
      <c r="CX2276" s="240"/>
      <c r="CY2276" s="240"/>
      <c r="CZ2276" s="240"/>
      <c r="DA2276" s="240"/>
      <c r="DB2276" s="240"/>
      <c r="DC2276" s="240"/>
      <c r="DD2276" s="240"/>
      <c r="DE2276" s="240"/>
      <c r="DF2276" s="240"/>
      <c r="DG2276" s="240"/>
      <c r="DH2276" s="240"/>
      <c r="DI2276" s="240"/>
      <c r="DJ2276" s="240"/>
      <c r="DK2276" s="240"/>
      <c r="DL2276" s="240"/>
    </row>
    <row r="2277" spans="1:116" x14ac:dyDescent="0.4">
      <c r="D2277" t="s">
        <v>546</v>
      </c>
      <c r="E2277" s="8" t="str">
        <f t="shared" si="3717"/>
        <v>2277 SEASON QUARTER-TV-V</v>
      </c>
      <c r="G2277" s="323" t="s">
        <v>547</v>
      </c>
      <c r="H2277" s="16">
        <v>0.1</v>
      </c>
      <c r="I2277">
        <v>1</v>
      </c>
      <c r="J2277"/>
      <c r="K2277" s="38"/>
      <c r="L2277" s="38"/>
      <c r="M2277" s="38"/>
      <c r="N2277" s="38"/>
      <c r="O2277" s="38"/>
      <c r="P2277" s="38"/>
      <c r="R2277" s="15"/>
      <c r="S2277" s="240"/>
      <c r="T2277" s="240"/>
      <c r="U2277" s="240"/>
      <c r="V2277" s="240"/>
      <c r="W2277" s="240"/>
      <c r="X2277" s="240"/>
      <c r="Y2277" s="240"/>
      <c r="Z2277" s="240"/>
      <c r="AA2277" s="240"/>
      <c r="AB2277" s="240"/>
      <c r="AC2277" s="240"/>
      <c r="AD2277" s="240"/>
      <c r="AE2277" s="240"/>
      <c r="AF2277" s="240"/>
      <c r="AG2277" s="240"/>
      <c r="AH2277" s="240"/>
      <c r="AI2277" s="240"/>
      <c r="AJ2277" s="240"/>
      <c r="AK2277" s="240"/>
      <c r="AL2277" s="240"/>
      <c r="AM2277" s="240"/>
      <c r="AN2277" s="240"/>
      <c r="AO2277" s="240"/>
      <c r="AP2277" s="240"/>
      <c r="AQ2277" s="240"/>
      <c r="AR2277" s="240"/>
      <c r="AS2277" s="240"/>
      <c r="AT2277" s="240"/>
      <c r="AU2277" s="240"/>
      <c r="AV2277" s="240"/>
      <c r="AW2277" s="240"/>
      <c r="AX2277" s="240"/>
      <c r="AY2277" s="240"/>
      <c r="AZ2277" s="240"/>
      <c r="BA2277" s="240"/>
      <c r="BB2277" s="240"/>
      <c r="BC2277" s="240"/>
      <c r="BD2277" s="240"/>
      <c r="BE2277" s="240"/>
      <c r="BF2277" s="240"/>
      <c r="BG2277" s="240"/>
      <c r="BH2277" s="240"/>
      <c r="BI2277" s="240"/>
      <c r="BJ2277" s="240"/>
      <c r="BK2277" s="240"/>
      <c r="BL2277" s="240"/>
      <c r="BM2277" s="240"/>
      <c r="BN2277" s="240"/>
      <c r="BO2277" s="240"/>
      <c r="BP2277" s="240"/>
      <c r="BQ2277" s="240"/>
      <c r="BR2277" s="240"/>
      <c r="BS2277" s="240"/>
      <c r="BT2277" s="240"/>
      <c r="BU2277" s="240"/>
      <c r="BV2277" s="240"/>
      <c r="BW2277" s="240"/>
      <c r="BX2277" s="240"/>
      <c r="BY2277" s="240"/>
      <c r="BZ2277" s="240"/>
      <c r="CA2277" s="240"/>
      <c r="CB2277" s="240"/>
      <c r="CC2277" s="240"/>
      <c r="CD2277" s="240"/>
      <c r="CE2277" s="240"/>
      <c r="CF2277" s="240"/>
      <c r="CG2277" s="240"/>
      <c r="CH2277" s="240"/>
      <c r="CI2277" s="240"/>
      <c r="CJ2277" s="240"/>
      <c r="CK2277" s="240"/>
      <c r="CL2277" s="240"/>
      <c r="CN2277" s="240"/>
      <c r="CO2277" s="240"/>
      <c r="CP2277" s="240"/>
      <c r="CQ2277" s="240"/>
      <c r="CR2277" s="240"/>
      <c r="CS2277" s="240"/>
      <c r="CT2277" s="240"/>
      <c r="CU2277" s="240"/>
      <c r="CV2277" s="240"/>
      <c r="CW2277" s="240"/>
      <c r="CX2277" s="240"/>
      <c r="CY2277" s="240"/>
      <c r="CZ2277" s="240"/>
      <c r="DA2277" s="240"/>
      <c r="DB2277" s="240"/>
      <c r="DC2277" s="240"/>
      <c r="DD2277" s="240"/>
      <c r="DE2277" s="240"/>
      <c r="DF2277" s="240"/>
      <c r="DG2277" s="240"/>
      <c r="DH2277" s="240"/>
      <c r="DI2277" s="240"/>
      <c r="DJ2277" s="240"/>
      <c r="DK2277" s="240"/>
      <c r="DL2277" s="240"/>
    </row>
    <row r="2278" spans="1:116" x14ac:dyDescent="0.4">
      <c r="D2278" t="s">
        <v>546</v>
      </c>
      <c r="E2278" s="8" t="str">
        <f t="shared" si="3717"/>
        <v>2278 SEASON QUARTER-TV-V</v>
      </c>
      <c r="G2278" s="323" t="s">
        <v>548</v>
      </c>
      <c r="H2278" s="16">
        <v>0.35</v>
      </c>
      <c r="I2278">
        <f>I2277+1</f>
        <v>2</v>
      </c>
      <c r="J2278"/>
      <c r="K2278" s="38"/>
      <c r="L2278" s="38"/>
      <c r="M2278" s="38"/>
      <c r="N2278" s="38"/>
      <c r="O2278" s="38"/>
      <c r="P2278" s="38"/>
      <c r="R2278" s="15"/>
      <c r="S2278" s="240"/>
      <c r="T2278" s="240"/>
      <c r="U2278" s="240"/>
      <c r="V2278" s="240"/>
      <c r="W2278" s="240"/>
      <c r="X2278" s="240"/>
      <c r="Y2278" s="240"/>
      <c r="Z2278" s="240"/>
      <c r="AA2278" s="240"/>
      <c r="AB2278" s="240"/>
      <c r="AC2278" s="240"/>
      <c r="AD2278" s="240"/>
      <c r="AE2278" s="240"/>
      <c r="AF2278" s="240"/>
      <c r="AG2278" s="240"/>
      <c r="AH2278" s="240"/>
      <c r="AI2278" s="240"/>
      <c r="AJ2278" s="240"/>
      <c r="AK2278" s="240"/>
      <c r="AL2278" s="240"/>
      <c r="AM2278" s="240"/>
      <c r="AN2278" s="240"/>
      <c r="AO2278" s="240"/>
      <c r="AP2278" s="240"/>
      <c r="AQ2278" s="240"/>
      <c r="AR2278" s="240"/>
      <c r="AS2278" s="240"/>
      <c r="AT2278" s="240"/>
      <c r="AU2278" s="240"/>
      <c r="AV2278" s="240"/>
      <c r="AW2278" s="240"/>
      <c r="AX2278" s="240"/>
      <c r="AY2278" s="240"/>
      <c r="AZ2278" s="240"/>
      <c r="BA2278" s="240"/>
      <c r="BB2278" s="240"/>
      <c r="BC2278" s="240"/>
      <c r="BD2278" s="240"/>
      <c r="BE2278" s="240"/>
      <c r="BF2278" s="240"/>
      <c r="BG2278" s="240"/>
      <c r="BH2278" s="240"/>
      <c r="BI2278" s="240"/>
      <c r="BJ2278" s="240"/>
      <c r="BK2278" s="240"/>
      <c r="BL2278" s="240"/>
      <c r="BM2278" s="240"/>
      <c r="BN2278" s="240"/>
      <c r="BO2278" s="240"/>
      <c r="BP2278" s="240"/>
      <c r="BQ2278" s="240"/>
      <c r="BR2278" s="240"/>
      <c r="BS2278" s="240"/>
      <c r="BT2278" s="240"/>
      <c r="BU2278" s="240"/>
      <c r="BV2278" s="240"/>
      <c r="BW2278" s="240"/>
      <c r="BX2278" s="240"/>
      <c r="BY2278" s="240"/>
      <c r="BZ2278" s="240"/>
      <c r="CA2278" s="240"/>
      <c r="CB2278" s="240"/>
      <c r="CC2278" s="240"/>
      <c r="CD2278" s="240"/>
      <c r="CE2278" s="240"/>
      <c r="CF2278" s="240"/>
      <c r="CG2278" s="240"/>
      <c r="CH2278" s="240"/>
      <c r="CI2278" s="240"/>
      <c r="CJ2278" s="240"/>
      <c r="CK2278" s="240"/>
      <c r="CL2278" s="240"/>
      <c r="CN2278" s="240"/>
      <c r="CO2278" s="240"/>
      <c r="CP2278" s="240"/>
      <c r="CQ2278" s="240"/>
      <c r="CR2278" s="240"/>
      <c r="CS2278" s="240"/>
      <c r="CT2278" s="240"/>
      <c r="CU2278" s="240"/>
      <c r="CV2278" s="240"/>
      <c r="CW2278" s="240"/>
      <c r="CX2278" s="240"/>
      <c r="CY2278" s="240"/>
      <c r="CZ2278" s="240"/>
      <c r="DA2278" s="240"/>
      <c r="DB2278" s="240"/>
      <c r="DC2278" s="240"/>
      <c r="DD2278" s="240"/>
      <c r="DE2278" s="240"/>
      <c r="DF2278" s="240"/>
      <c r="DG2278" s="240"/>
      <c r="DH2278" s="240"/>
      <c r="DI2278" s="240"/>
      <c r="DJ2278" s="240"/>
      <c r="DK2278" s="240"/>
      <c r="DL2278" s="240"/>
    </row>
    <row r="2279" spans="1:116" x14ac:dyDescent="0.4">
      <c r="D2279" t="s">
        <v>546</v>
      </c>
      <c r="E2279" s="8" t="str">
        <f t="shared" si="3717"/>
        <v>2279 SEASON QUARTER-TV-V</v>
      </c>
      <c r="G2279" s="323" t="s">
        <v>550</v>
      </c>
      <c r="H2279" s="16">
        <v>0.05</v>
      </c>
      <c r="I2279">
        <f t="shared" ref="I2279:I2280" si="3718">I2278+1</f>
        <v>3</v>
      </c>
      <c r="J2279"/>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546</v>
      </c>
      <c r="E2280" s="8" t="str">
        <f t="shared" si="3717"/>
        <v>2280 SEASON QUARTER-TV-V</v>
      </c>
      <c r="G2280" s="323" t="s">
        <v>549</v>
      </c>
      <c r="H2280" s="16">
        <v>0.45</v>
      </c>
      <c r="I2280">
        <f t="shared" si="3718"/>
        <v>4</v>
      </c>
      <c r="J228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546</v>
      </c>
      <c r="E2281" s="8" t="str">
        <f t="shared" si="3717"/>
        <v>2281 SEASON QUARTER-TV-V</v>
      </c>
      <c r="G2281" s="145" t="s">
        <v>62</v>
      </c>
      <c r="H2281" s="34">
        <f>1-SUM(H2277:H2280)</f>
        <v>5.0000000000000044E-2</v>
      </c>
      <c r="I2281" s="60"/>
      <c r="J2281" s="60"/>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B2282" t="s">
        <v>332</v>
      </c>
      <c r="D2282" t="s">
        <v>546</v>
      </c>
      <c r="E2282" s="8" t="str">
        <f t="shared" ref="E2282" si="3719">ROW()&amp;" "&amp;D2282</f>
        <v>2282 SEASON QUARTER-TV-V</v>
      </c>
      <c r="G2282" s="136" t="str">
        <f t="shared" ref="G2282:G2289" si="3720">G2264</f>
        <v>Surgical procedures</v>
      </c>
      <c r="H2282" s="12"/>
      <c r="I2282" s="60"/>
      <c r="J2282" s="60"/>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60"/>
      <c r="CO2282" s="76"/>
      <c r="CP2282" s="76"/>
      <c r="CQ2282" s="76"/>
      <c r="CR2282" s="76"/>
      <c r="CS2282" s="76"/>
      <c r="CT2282" s="76"/>
      <c r="CU2282" s="76"/>
      <c r="CV2282" s="76"/>
      <c r="CW2282" s="76"/>
      <c r="CX2282" s="76"/>
      <c r="CY2282" s="76"/>
      <c r="CZ2282" s="76"/>
      <c r="DA2282" s="76"/>
      <c r="DB2282" s="76"/>
      <c r="DC2282" s="76"/>
      <c r="DD2282" s="76"/>
      <c r="DE2282" s="76"/>
      <c r="DF2282" s="76"/>
      <c r="DG2282" s="76"/>
      <c r="DH2282" s="76"/>
      <c r="DI2282" s="76"/>
      <c r="DJ2282" s="76"/>
      <c r="DK2282" s="76"/>
      <c r="DL2282" s="76"/>
    </row>
    <row r="2283" spans="1:116" x14ac:dyDescent="0.4">
      <c r="B2283" t="s">
        <v>332</v>
      </c>
      <c r="D2283" t="s">
        <v>546</v>
      </c>
      <c r="E2283" s="8" t="str">
        <f>ROW()&amp;" "&amp;D2283</f>
        <v>2283 SEASON QUARTER-TV-V</v>
      </c>
      <c r="G2283" s="136" t="str">
        <f t="shared" si="3720"/>
        <v>procedure</v>
      </c>
      <c r="H2283" s="27"/>
      <c r="I2283" s="78"/>
      <c r="J2283" s="78"/>
      <c r="K2283" s="33"/>
      <c r="L2283" s="33"/>
      <c r="M2283" s="33"/>
      <c r="N2283" s="33"/>
      <c r="O2283" s="33"/>
      <c r="P2283" s="33"/>
      <c r="R2283" s="33"/>
      <c r="S2283" s="80"/>
      <c r="T2283" s="80"/>
      <c r="U2283" s="80"/>
      <c r="V2283" s="80"/>
      <c r="W2283" s="80"/>
      <c r="X2283" s="80"/>
      <c r="Y2283" s="80"/>
      <c r="Z2283" s="80"/>
      <c r="AA2283" s="80"/>
      <c r="AB2283" s="80"/>
      <c r="AC2283" s="80"/>
      <c r="AD2283" s="80"/>
      <c r="AE2283" s="80"/>
      <c r="AF2283" s="80"/>
      <c r="AG2283" s="80"/>
      <c r="AH2283" s="80"/>
      <c r="AI2283" s="80"/>
      <c r="AJ2283" s="80"/>
      <c r="AK2283" s="80"/>
      <c r="AL2283" s="80"/>
      <c r="AM2283" s="80"/>
      <c r="AN2283" s="80"/>
      <c r="AO2283" s="80"/>
      <c r="AP2283" s="80"/>
      <c r="AQ2283" s="80"/>
      <c r="AR2283" s="80"/>
      <c r="AS2283" s="80"/>
      <c r="AT2283" s="80"/>
      <c r="AU2283" s="80"/>
      <c r="AV2283" s="80"/>
      <c r="AW2283" s="80"/>
      <c r="AX2283" s="80"/>
      <c r="AY2283" s="80"/>
      <c r="AZ2283" s="80"/>
      <c r="BA2283" s="80"/>
      <c r="BB2283" s="80"/>
      <c r="BC2283" s="80"/>
      <c r="BD2283" s="80"/>
      <c r="BE2283" s="80"/>
      <c r="BF2283" s="80"/>
      <c r="BG2283" s="80"/>
      <c r="BH2283" s="80"/>
      <c r="BI2283" s="80"/>
      <c r="BJ2283" s="80"/>
      <c r="BK2283" s="80"/>
      <c r="BL2283" s="80"/>
      <c r="BM2283" s="80"/>
      <c r="BN2283" s="80"/>
      <c r="BO2283" s="80"/>
      <c r="BP2283" s="80"/>
      <c r="BQ2283" s="80"/>
      <c r="BR2283" s="80"/>
      <c r="BS2283" s="80"/>
      <c r="BT2283" s="80"/>
      <c r="BU2283" s="80"/>
      <c r="BV2283" s="80"/>
      <c r="BW2283" s="80"/>
      <c r="BX2283" s="80"/>
      <c r="BY2283" s="80"/>
      <c r="BZ2283" s="80"/>
      <c r="CA2283" s="80"/>
      <c r="CB2283" s="80"/>
      <c r="CC2283" s="80"/>
      <c r="CD2283" s="80"/>
      <c r="CE2283" s="80"/>
      <c r="CF2283" s="80"/>
      <c r="CG2283" s="80"/>
      <c r="CH2283" s="80"/>
      <c r="CI2283" s="80"/>
      <c r="CJ2283" s="80"/>
      <c r="CK2283" s="80"/>
      <c r="CL2283" s="80"/>
      <c r="CN2283" s="78"/>
      <c r="CO2283" s="77"/>
      <c r="CP2283" s="77"/>
      <c r="CQ2283" s="77"/>
      <c r="CR2283" s="77"/>
      <c r="CS2283" s="77"/>
      <c r="CT2283" s="77"/>
      <c r="CU2283" s="77"/>
      <c r="CV2283" s="77"/>
      <c r="CW2283" s="77"/>
      <c r="CX2283" s="77"/>
      <c r="CY2283" s="77"/>
      <c r="CZ2283" s="77"/>
      <c r="DA2283" s="77"/>
      <c r="DB2283" s="77"/>
      <c r="DC2283" s="77"/>
      <c r="DD2283" s="77"/>
      <c r="DE2283" s="77"/>
      <c r="DF2283" s="77"/>
      <c r="DG2283" s="77"/>
      <c r="DH2283" s="77"/>
      <c r="DI2283" s="77"/>
      <c r="DJ2283" s="77"/>
      <c r="DK2283" s="77"/>
      <c r="DL2283" s="77"/>
    </row>
    <row r="2284" spans="1:116" x14ac:dyDescent="0.4">
      <c r="B2284" t="s">
        <v>332</v>
      </c>
      <c r="D2284" t="s">
        <v>546</v>
      </c>
      <c r="E2284" s="8" t="str">
        <f t="shared" ref="E2284:E2289" si="3721">ROW()&amp;" "&amp;D2284</f>
        <v>2284 SEASON QUARTER-TV-V</v>
      </c>
      <c r="G2284" s="136" t="str">
        <f t="shared" si="3720"/>
        <v>Primary revenue driver</v>
      </c>
      <c r="H2284" s="27"/>
      <c r="I2284" s="78"/>
      <c r="J2284" s="78"/>
      <c r="K2284" s="33"/>
      <c r="L2284" s="33"/>
      <c r="M2284" s="33"/>
      <c r="N2284" s="33"/>
      <c r="O2284" s="33"/>
      <c r="P2284" s="33"/>
      <c r="R2284" s="33"/>
      <c r="S2284" s="1"/>
      <c r="T2284" s="80"/>
      <c r="U2284" s="80"/>
      <c r="V2284" s="80"/>
      <c r="W2284" s="80"/>
      <c r="X2284" s="80"/>
      <c r="Y2284" s="80"/>
      <c r="Z2284" s="80"/>
      <c r="AA2284" s="80"/>
      <c r="AB2284" s="80"/>
      <c r="AC2284" s="80"/>
      <c r="AD2284" s="80"/>
      <c r="AE2284" s="80"/>
      <c r="AF2284" s="80"/>
      <c r="AG2284" s="80"/>
      <c r="AH2284" s="80"/>
      <c r="AI2284" s="80"/>
      <c r="AJ2284" s="80"/>
      <c r="AK2284" s="80"/>
      <c r="AL2284" s="80"/>
      <c r="AM2284" s="80"/>
      <c r="AN2284" s="80"/>
      <c r="AO2284" s="80"/>
      <c r="AP2284" s="80"/>
      <c r="AQ2284" s="80"/>
      <c r="AR2284" s="80"/>
      <c r="AS2284" s="80"/>
      <c r="AT2284" s="80"/>
      <c r="AU2284" s="80"/>
      <c r="AV2284" s="80"/>
      <c r="AW2284" s="80"/>
      <c r="AX2284" s="80"/>
      <c r="AY2284" s="80"/>
      <c r="AZ2284" s="80"/>
      <c r="BA2284" s="80"/>
      <c r="BB2284" s="80"/>
      <c r="BC2284" s="80"/>
      <c r="BD2284" s="80"/>
      <c r="BE2284" s="80"/>
      <c r="BF2284" s="80"/>
      <c r="BG2284" s="80"/>
      <c r="BH2284" s="80"/>
      <c r="BI2284" s="80"/>
      <c r="BJ2284" s="80"/>
      <c r="BK2284" s="80"/>
      <c r="BL2284" s="80"/>
      <c r="BM2284" s="80"/>
      <c r="BN2284" s="80"/>
      <c r="BO2284" s="80"/>
      <c r="BP2284" s="80"/>
      <c r="BQ2284" s="80"/>
      <c r="BR2284" s="80"/>
      <c r="BS2284" s="80"/>
      <c r="BT2284" s="80"/>
      <c r="BU2284" s="80"/>
      <c r="BV2284" s="80"/>
      <c r="BW2284" s="80"/>
      <c r="BX2284" s="80"/>
      <c r="BY2284" s="80"/>
      <c r="BZ2284" s="80"/>
      <c r="CA2284" s="80"/>
      <c r="CB2284" s="80"/>
      <c r="CC2284" s="80"/>
      <c r="CD2284" s="80"/>
      <c r="CE2284" s="80"/>
      <c r="CF2284" s="80"/>
      <c r="CG2284" s="80"/>
      <c r="CH2284" s="80"/>
      <c r="CI2284" s="80"/>
      <c r="CJ2284" s="80"/>
      <c r="CK2284" s="80"/>
      <c r="CL2284" s="80"/>
      <c r="CN2284" s="80">
        <f t="shared" ref="CN2284" si="3722">CN2266</f>
        <v>0</v>
      </c>
      <c r="CO2284" s="4" t="str">
        <f>ADDRESS(ROW(CO2274),COLUMN(CO2274),2)</f>
        <v>CO$2274</v>
      </c>
      <c r="CP2284" s="4" t="str">
        <f t="shared" ref="CP2284:DL2284" si="3723">ADDRESS(ROW(CP2274),COLUMN(CP2274),2)</f>
        <v>CP$2274</v>
      </c>
      <c r="CQ2284" s="4" t="str">
        <f t="shared" si="3723"/>
        <v>CQ$2274</v>
      </c>
      <c r="CR2284" s="4" t="str">
        <f t="shared" si="3723"/>
        <v>CR$2274</v>
      </c>
      <c r="CS2284" s="4" t="str">
        <f t="shared" si="3723"/>
        <v>CS$2274</v>
      </c>
      <c r="CT2284" s="4" t="str">
        <f t="shared" si="3723"/>
        <v>CT$2274</v>
      </c>
      <c r="CU2284" s="4" t="str">
        <f t="shared" si="3723"/>
        <v>CU$2274</v>
      </c>
      <c r="CV2284" s="4" t="str">
        <f t="shared" si="3723"/>
        <v>CV$2274</v>
      </c>
      <c r="CW2284" s="4" t="str">
        <f t="shared" si="3723"/>
        <v>CW$2274</v>
      </c>
      <c r="CX2284" s="4" t="str">
        <f t="shared" si="3723"/>
        <v>CX$2274</v>
      </c>
      <c r="CY2284" s="4" t="str">
        <f t="shared" si="3723"/>
        <v>CY$2274</v>
      </c>
      <c r="CZ2284" s="4" t="str">
        <f t="shared" si="3723"/>
        <v>CZ$2274</v>
      </c>
      <c r="DA2284" s="4" t="str">
        <f t="shared" si="3723"/>
        <v>DA$2274</v>
      </c>
      <c r="DB2284" s="4" t="str">
        <f t="shared" si="3723"/>
        <v>DB$2274</v>
      </c>
      <c r="DC2284" s="4" t="str">
        <f t="shared" si="3723"/>
        <v>DC$2274</v>
      </c>
      <c r="DD2284" s="4" t="str">
        <f t="shared" si="3723"/>
        <v>DD$2274</v>
      </c>
      <c r="DE2284" s="4" t="str">
        <f t="shared" si="3723"/>
        <v>DE$2274</v>
      </c>
      <c r="DF2284" s="4" t="str">
        <f t="shared" si="3723"/>
        <v>DF$2274</v>
      </c>
      <c r="DG2284" s="4" t="str">
        <f t="shared" si="3723"/>
        <v>DG$2274</v>
      </c>
      <c r="DH2284" s="4" t="str">
        <f t="shared" si="3723"/>
        <v>DH$2274</v>
      </c>
      <c r="DI2284" s="4" t="str">
        <f t="shared" si="3723"/>
        <v>DI$2274</v>
      </c>
      <c r="DJ2284" s="4" t="str">
        <f t="shared" si="3723"/>
        <v>DJ$2274</v>
      </c>
      <c r="DK2284" s="4" t="str">
        <f t="shared" si="3723"/>
        <v>DK$2274</v>
      </c>
      <c r="DL2284" s="4" t="str">
        <f t="shared" si="3723"/>
        <v>DL$2274</v>
      </c>
    </row>
    <row r="2285" spans="1:116" x14ac:dyDescent="0.4">
      <c r="B2285" t="s">
        <v>332</v>
      </c>
      <c r="D2285" t="s">
        <v>546</v>
      </c>
      <c r="E2285" s="8" t="str">
        <f t="shared" si="3721"/>
        <v>2285 SEASON QUARTER-TV-V</v>
      </c>
      <c r="G2285" s="136" t="str">
        <f t="shared" si="3720"/>
        <v>Primary volume driver</v>
      </c>
      <c r="K2285" s="53"/>
      <c r="L2285" s="53"/>
      <c r="M2285" s="53"/>
      <c r="N2285" s="53"/>
      <c r="O2285" s="53"/>
      <c r="P2285" s="53"/>
      <c r="R2285" s="24"/>
      <c r="S2285" s="80"/>
      <c r="T2285" s="80"/>
      <c r="U2285" s="80"/>
      <c r="V2285" s="80"/>
      <c r="W2285" s="80"/>
      <c r="X2285" s="80"/>
      <c r="Y2285" s="80"/>
      <c r="Z2285" s="80"/>
      <c r="AA2285" s="80"/>
      <c r="AB2285" s="80"/>
      <c r="AC2285" s="80"/>
      <c r="AD2285" s="80"/>
      <c r="AE2285" s="80"/>
      <c r="AF2285" s="80"/>
      <c r="AG2285" s="80"/>
      <c r="AH2285" s="80"/>
      <c r="AI2285" s="80"/>
      <c r="AJ2285" s="80"/>
      <c r="AK2285" s="80"/>
      <c r="AL2285" s="80"/>
      <c r="AM2285" s="80"/>
      <c r="AN2285" s="80"/>
      <c r="AO2285" s="80"/>
      <c r="AP2285" s="80"/>
      <c r="AQ2285" s="80"/>
      <c r="AR2285" s="80"/>
      <c r="AS2285" s="80"/>
      <c r="AT2285" s="80"/>
      <c r="AU2285" s="80"/>
      <c r="AV2285" s="80"/>
      <c r="AW2285" s="80"/>
      <c r="AX2285" s="80"/>
      <c r="AY2285" s="80"/>
      <c r="AZ2285" s="80"/>
      <c r="BA2285" s="80"/>
      <c r="BB2285" s="80"/>
      <c r="BC2285" s="80"/>
      <c r="BD2285" s="80"/>
      <c r="BE2285" s="80"/>
      <c r="BF2285" s="80"/>
      <c r="BG2285" s="80"/>
      <c r="BH2285" s="80"/>
      <c r="BI2285" s="80"/>
      <c r="BJ2285" s="80"/>
      <c r="BK2285" s="80"/>
      <c r="BL2285" s="80"/>
      <c r="BM2285" s="80"/>
      <c r="BN2285" s="80"/>
      <c r="BO2285" s="80"/>
      <c r="BP2285" s="80"/>
      <c r="BQ2285" s="80"/>
      <c r="BR2285" s="80"/>
      <c r="BS2285" s="80"/>
      <c r="BT2285" s="80"/>
      <c r="BU2285" s="80"/>
      <c r="BV2285" s="80"/>
      <c r="BW2285" s="80"/>
      <c r="BX2285" s="80"/>
      <c r="BY2285" s="80"/>
      <c r="BZ2285" s="80"/>
      <c r="CA2285" s="80"/>
      <c r="CB2285" s="80"/>
      <c r="CC2285" s="80"/>
      <c r="CD2285" s="80"/>
      <c r="CE2285" s="80"/>
      <c r="CF2285" s="80"/>
      <c r="CG2285" s="80"/>
      <c r="CH2285" s="80"/>
      <c r="CI2285" s="80"/>
      <c r="CJ2285" s="80"/>
      <c r="CK2285" s="80"/>
      <c r="CL2285" s="80"/>
      <c r="CN2285" s="80">
        <f t="shared" ref="CN2285:DL2285" si="3724">CN2267</f>
        <v>0</v>
      </c>
      <c r="CO2285" s="80" t="str">
        <f t="shared" si="3724"/>
        <v>CO$17</v>
      </c>
      <c r="CP2285" s="80" t="str">
        <f t="shared" si="3724"/>
        <v>CP$17</v>
      </c>
      <c r="CQ2285" s="80" t="str">
        <f t="shared" si="3724"/>
        <v>CQ$17</v>
      </c>
      <c r="CR2285" s="80" t="str">
        <f t="shared" si="3724"/>
        <v>CR$17</v>
      </c>
      <c r="CS2285" s="80" t="str">
        <f t="shared" si="3724"/>
        <v>CS$17</v>
      </c>
      <c r="CT2285" s="80" t="str">
        <f t="shared" si="3724"/>
        <v>CT$17</v>
      </c>
      <c r="CU2285" s="80" t="str">
        <f t="shared" si="3724"/>
        <v>CU$17</v>
      </c>
      <c r="CV2285" s="80" t="str">
        <f t="shared" si="3724"/>
        <v>CV$17</v>
      </c>
      <c r="CW2285" s="80" t="str">
        <f t="shared" si="3724"/>
        <v>CW$17</v>
      </c>
      <c r="CX2285" s="80" t="str">
        <f t="shared" si="3724"/>
        <v>CX$17</v>
      </c>
      <c r="CY2285" s="80" t="str">
        <f t="shared" si="3724"/>
        <v>CY$17</v>
      </c>
      <c r="CZ2285" s="80" t="str">
        <f t="shared" si="3724"/>
        <v>CZ$17</v>
      </c>
      <c r="DA2285" s="80" t="str">
        <f t="shared" si="3724"/>
        <v>DA$17</v>
      </c>
      <c r="DB2285" s="80" t="str">
        <f t="shared" si="3724"/>
        <v>DB$17</v>
      </c>
      <c r="DC2285" s="80" t="str">
        <f t="shared" si="3724"/>
        <v>DC$17</v>
      </c>
      <c r="DD2285" s="80" t="str">
        <f t="shared" si="3724"/>
        <v>DD$17</v>
      </c>
      <c r="DE2285" s="80" t="str">
        <f t="shared" si="3724"/>
        <v>DE$17</v>
      </c>
      <c r="DF2285" s="80" t="str">
        <f t="shared" si="3724"/>
        <v>DF$17</v>
      </c>
      <c r="DG2285" s="80" t="str">
        <f t="shared" si="3724"/>
        <v>DG$17</v>
      </c>
      <c r="DH2285" s="80" t="str">
        <f t="shared" si="3724"/>
        <v>DH$17</v>
      </c>
      <c r="DI2285" s="80" t="str">
        <f t="shared" si="3724"/>
        <v>DI$17</v>
      </c>
      <c r="DJ2285" s="80" t="str">
        <f t="shared" si="3724"/>
        <v>DJ$17</v>
      </c>
      <c r="DK2285" s="80" t="str">
        <f t="shared" si="3724"/>
        <v>DK$17</v>
      </c>
      <c r="DL2285" s="80" t="str">
        <f t="shared" si="3724"/>
        <v>DL$17</v>
      </c>
    </row>
    <row r="2286" spans="1:116" x14ac:dyDescent="0.4">
      <c r="B2286" t="s">
        <v>332</v>
      </c>
      <c r="D2286" t="s">
        <v>546</v>
      </c>
      <c r="E2286" s="8" t="str">
        <f t="shared" si="3721"/>
        <v>2286 SEASON QUARTER-TV-V</v>
      </c>
      <c r="G2286" s="136" t="str">
        <f t="shared" si="3720"/>
        <v>(Secondary label)</v>
      </c>
      <c r="H2286" s="12"/>
      <c r="I2286" s="60"/>
      <c r="J2286" s="60"/>
      <c r="K2286" s="15"/>
      <c r="L2286" s="15"/>
      <c r="M2286" s="15"/>
      <c r="N2286" s="15"/>
      <c r="O2286" s="15"/>
      <c r="P2286" s="15"/>
      <c r="R2286" s="15"/>
      <c r="S2286" s="80"/>
      <c r="T2286" s="80"/>
      <c r="U2286" s="80"/>
      <c r="V2286" s="80"/>
      <c r="W2286" s="80"/>
      <c r="X2286" s="80"/>
      <c r="Y2286" s="80"/>
      <c r="Z2286" s="80"/>
      <c r="AA2286" s="80"/>
      <c r="AB2286" s="80"/>
      <c r="AC2286" s="80"/>
      <c r="AD2286" s="80"/>
      <c r="AE2286" s="80"/>
      <c r="AF2286" s="80"/>
      <c r="AG2286" s="80"/>
      <c r="AH2286" s="80"/>
      <c r="AI2286" s="80"/>
      <c r="AJ2286" s="80"/>
      <c r="AK2286" s="80"/>
      <c r="AL2286" s="80"/>
      <c r="AM2286" s="80"/>
      <c r="AN2286" s="80"/>
      <c r="AO2286" s="80"/>
      <c r="AP2286" s="80"/>
      <c r="AQ2286" s="80"/>
      <c r="AR2286" s="80"/>
      <c r="AS2286" s="80"/>
      <c r="AT2286" s="80"/>
      <c r="AU2286" s="80"/>
      <c r="AV2286" s="80"/>
      <c r="AW2286" s="80"/>
      <c r="AX2286" s="80"/>
      <c r="AY2286" s="80"/>
      <c r="AZ2286" s="80"/>
      <c r="BA2286" s="80"/>
      <c r="BB2286" s="80"/>
      <c r="BC2286" s="80"/>
      <c r="BD2286" s="80"/>
      <c r="BE2286" s="80"/>
      <c r="BF2286" s="80"/>
      <c r="BG2286" s="80"/>
      <c r="BH2286" s="80"/>
      <c r="BI2286" s="80"/>
      <c r="BJ2286" s="80"/>
      <c r="BK2286" s="80"/>
      <c r="BL2286" s="80"/>
      <c r="BM2286" s="80"/>
      <c r="BN2286" s="80"/>
      <c r="BO2286" s="80"/>
      <c r="BP2286" s="80"/>
      <c r="BQ2286" s="80"/>
      <c r="BR2286" s="80"/>
      <c r="BS2286" s="80"/>
      <c r="BT2286" s="80"/>
      <c r="BU2286" s="80"/>
      <c r="BV2286" s="80"/>
      <c r="BW2286" s="80"/>
      <c r="BX2286" s="80"/>
      <c r="BY2286" s="80"/>
      <c r="BZ2286" s="80"/>
      <c r="CA2286" s="80"/>
      <c r="CB2286" s="80"/>
      <c r="CC2286" s="80"/>
      <c r="CD2286" s="80"/>
      <c r="CE2286" s="80"/>
      <c r="CF2286" s="80"/>
      <c r="CG2286" s="80"/>
      <c r="CH2286" s="80"/>
      <c r="CI2286" s="80"/>
      <c r="CJ2286" s="80"/>
      <c r="CK2286" s="80"/>
      <c r="CL2286" s="80"/>
      <c r="CN2286" s="80"/>
      <c r="CO2286" s="80"/>
      <c r="CP2286" s="80"/>
      <c r="CQ2286" s="80"/>
      <c r="CR2286" s="80"/>
      <c r="CS2286" s="80"/>
      <c r="CT2286" s="80"/>
      <c r="CU2286" s="80"/>
      <c r="CV2286" s="80"/>
      <c r="CW2286" s="80"/>
      <c r="CX2286" s="80"/>
      <c r="CY2286" s="80"/>
      <c r="CZ2286" s="80"/>
      <c r="DA2286" s="80"/>
      <c r="DB2286" s="80"/>
      <c r="DC2286" s="80"/>
      <c r="DD2286" s="80"/>
      <c r="DE2286" s="80"/>
      <c r="DF2286" s="80"/>
      <c r="DG2286" s="80"/>
      <c r="DH2286" s="80"/>
      <c r="DI2286" s="80"/>
      <c r="DJ2286" s="80"/>
      <c r="DK2286" s="80"/>
      <c r="DL2286" s="80"/>
    </row>
    <row r="2287" spans="1:116" x14ac:dyDescent="0.4">
      <c r="B2287" t="s">
        <v>332</v>
      </c>
      <c r="D2287" t="s">
        <v>546</v>
      </c>
      <c r="E2287" s="8" t="str">
        <f t="shared" si="3721"/>
        <v>2287 SEASON QUARTER-TV-V</v>
      </c>
      <c r="G2287" s="136" t="str">
        <f t="shared" si="3720"/>
        <v xml:space="preserve">secondary unit </v>
      </c>
      <c r="H2287" s="12"/>
      <c r="I2287" s="60"/>
      <c r="J2287" s="60"/>
      <c r="K2287" s="15"/>
      <c r="L2287" s="15"/>
      <c r="M2287" s="15"/>
      <c r="N2287" s="15"/>
      <c r="O2287" s="15"/>
      <c r="P2287" s="15"/>
      <c r="R2287" s="15"/>
      <c r="S2287" s="76"/>
      <c r="T2287" s="76"/>
      <c r="U2287" s="76"/>
      <c r="V2287" s="76"/>
      <c r="W2287" s="76"/>
      <c r="X2287" s="76"/>
      <c r="Y2287" s="76"/>
      <c r="Z2287" s="76"/>
      <c r="AA2287" s="76"/>
      <c r="AB2287" s="76"/>
      <c r="AC2287" s="76"/>
      <c r="AD2287" s="76"/>
      <c r="AE2287" s="76"/>
      <c r="AF2287" s="76"/>
      <c r="AG2287" s="76"/>
      <c r="AH2287" s="76"/>
      <c r="AI2287" s="76"/>
      <c r="AJ2287" s="76"/>
      <c r="AK2287" s="76"/>
      <c r="AL2287" s="76"/>
      <c r="AM2287" s="76"/>
      <c r="AN2287" s="76"/>
      <c r="AO2287" s="76"/>
      <c r="AP2287" s="76"/>
      <c r="AQ2287" s="76"/>
      <c r="AR2287" s="76"/>
      <c r="AS2287" s="76"/>
      <c r="AT2287" s="76"/>
      <c r="AU2287" s="76"/>
      <c r="AV2287" s="76"/>
      <c r="AW2287" s="76"/>
      <c r="AX2287" s="76"/>
      <c r="AY2287" s="76"/>
      <c r="AZ2287" s="76"/>
      <c r="BA2287" s="76"/>
      <c r="BB2287" s="76"/>
      <c r="BC2287" s="76"/>
      <c r="BD2287" s="76"/>
      <c r="BE2287" s="76"/>
      <c r="BF2287" s="76"/>
      <c r="BG2287" s="76"/>
      <c r="BH2287" s="76"/>
      <c r="BI2287" s="76"/>
      <c r="BJ2287" s="76"/>
      <c r="BK2287" s="76"/>
      <c r="BL2287" s="76"/>
      <c r="BM2287" s="76"/>
      <c r="BN2287" s="76"/>
      <c r="BO2287" s="76"/>
      <c r="BP2287" s="76"/>
      <c r="BQ2287" s="76"/>
      <c r="BR2287" s="76"/>
      <c r="BS2287" s="76"/>
      <c r="BT2287" s="76"/>
      <c r="BU2287" s="76"/>
      <c r="BV2287" s="76"/>
      <c r="BW2287" s="76"/>
      <c r="BX2287" s="76"/>
      <c r="BY2287" s="76"/>
      <c r="BZ2287" s="76"/>
      <c r="CA2287" s="76"/>
      <c r="CB2287" s="76"/>
      <c r="CC2287" s="76"/>
      <c r="CD2287" s="76"/>
      <c r="CE2287" s="76"/>
      <c r="CF2287" s="76"/>
      <c r="CG2287" s="76"/>
      <c r="CH2287" s="76"/>
      <c r="CI2287" s="76"/>
      <c r="CJ2287" s="76"/>
      <c r="CK2287" s="76"/>
      <c r="CL2287" s="76"/>
      <c r="CN2287" s="76"/>
      <c r="CO2287" s="76"/>
      <c r="CP2287" s="76"/>
      <c r="CQ2287" s="76"/>
      <c r="CR2287" s="76"/>
      <c r="CS2287" s="76"/>
      <c r="CT2287" s="76"/>
      <c r="CU2287" s="76"/>
      <c r="CV2287" s="76"/>
      <c r="CW2287" s="76"/>
      <c r="CX2287" s="76"/>
      <c r="CY2287" s="76"/>
      <c r="CZ2287" s="76"/>
      <c r="DA2287" s="76"/>
      <c r="DB2287" s="76"/>
      <c r="DC2287" s="76"/>
      <c r="DD2287" s="76"/>
      <c r="DE2287" s="76"/>
      <c r="DF2287" s="76"/>
      <c r="DG2287" s="76"/>
      <c r="DH2287" s="76"/>
      <c r="DI2287" s="76"/>
      <c r="DJ2287" s="76"/>
      <c r="DK2287" s="76"/>
      <c r="DL2287" s="76"/>
    </row>
    <row r="2288" spans="1:116" x14ac:dyDescent="0.4">
      <c r="B2288" t="s">
        <v>332</v>
      </c>
      <c r="D2288" t="s">
        <v>546</v>
      </c>
      <c r="E2288" s="8" t="str">
        <f t="shared" si="3721"/>
        <v>2288 SEASON QUARTER-TV-V</v>
      </c>
      <c r="G2288" s="136" t="str">
        <f t="shared" si="3720"/>
        <v>Secondary revenue driver</v>
      </c>
      <c r="H2288" s="12"/>
      <c r="I2288" s="60"/>
      <c r="J2288" s="60"/>
      <c r="K2288" s="15"/>
      <c r="L2288" s="15"/>
      <c r="M2288" s="15"/>
      <c r="N2288" s="15"/>
      <c r="O2288" s="15"/>
      <c r="P2288" s="15"/>
      <c r="R2288" s="15"/>
      <c r="S2288" s="80"/>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f t="shared" ref="CN2288:DL2288" si="3725">CN2270</f>
        <v>0</v>
      </c>
      <c r="CO2288" s="80" t="str">
        <f t="shared" si="3725"/>
        <v>CO$18</v>
      </c>
      <c r="CP2288" s="80" t="str">
        <f t="shared" si="3725"/>
        <v>CP$18</v>
      </c>
      <c r="CQ2288" s="80" t="str">
        <f t="shared" si="3725"/>
        <v>CQ$18</v>
      </c>
      <c r="CR2288" s="80" t="str">
        <f t="shared" si="3725"/>
        <v>CR$18</v>
      </c>
      <c r="CS2288" s="80" t="str">
        <f t="shared" si="3725"/>
        <v>CS$18</v>
      </c>
      <c r="CT2288" s="80" t="str">
        <f t="shared" si="3725"/>
        <v>CT$18</v>
      </c>
      <c r="CU2288" s="80" t="str">
        <f t="shared" si="3725"/>
        <v>CU$18</v>
      </c>
      <c r="CV2288" s="80" t="str">
        <f t="shared" si="3725"/>
        <v>CV$18</v>
      </c>
      <c r="CW2288" s="80" t="str">
        <f t="shared" si="3725"/>
        <v>CW$18</v>
      </c>
      <c r="CX2288" s="80" t="str">
        <f t="shared" si="3725"/>
        <v>CX$18</v>
      </c>
      <c r="CY2288" s="80" t="str">
        <f t="shared" si="3725"/>
        <v>CY$18</v>
      </c>
      <c r="CZ2288" s="80" t="str">
        <f t="shared" si="3725"/>
        <v>CZ$18</v>
      </c>
      <c r="DA2288" s="80" t="str">
        <f t="shared" si="3725"/>
        <v>DA$18</v>
      </c>
      <c r="DB2288" s="80" t="str">
        <f t="shared" si="3725"/>
        <v>DB$18</v>
      </c>
      <c r="DC2288" s="80" t="str">
        <f t="shared" si="3725"/>
        <v>DC$18</v>
      </c>
      <c r="DD2288" s="80" t="str">
        <f t="shared" si="3725"/>
        <v>DD$18</v>
      </c>
      <c r="DE2288" s="80" t="str">
        <f t="shared" si="3725"/>
        <v>DE$18</v>
      </c>
      <c r="DF2288" s="80" t="str">
        <f t="shared" si="3725"/>
        <v>DF$18</v>
      </c>
      <c r="DG2288" s="80" t="str">
        <f t="shared" si="3725"/>
        <v>DG$18</v>
      </c>
      <c r="DH2288" s="80" t="str">
        <f t="shared" si="3725"/>
        <v>DH$18</v>
      </c>
      <c r="DI2288" s="80" t="str">
        <f t="shared" si="3725"/>
        <v>DI$18</v>
      </c>
      <c r="DJ2288" s="80" t="str">
        <f t="shared" si="3725"/>
        <v>DJ$18</v>
      </c>
      <c r="DK2288" s="80" t="str">
        <f t="shared" si="3725"/>
        <v>DK$18</v>
      </c>
      <c r="DL2288" s="80" t="str">
        <f t="shared" si="3725"/>
        <v>DL$18</v>
      </c>
    </row>
    <row r="2289" spans="1:116" x14ac:dyDescent="0.4">
      <c r="B2289" t="s">
        <v>332</v>
      </c>
      <c r="D2289" t="s">
        <v>546</v>
      </c>
      <c r="E2289" s="8" t="str">
        <f t="shared" si="3721"/>
        <v>2289 SEASON QUARTER-TV-V</v>
      </c>
      <c r="G2289" s="136" t="str">
        <f t="shared" si="3720"/>
        <v>Secondary volume driver</v>
      </c>
      <c r="H2289" s="12"/>
      <c r="I2289" s="60"/>
      <c r="J2289" s="60"/>
      <c r="K2289" s="15"/>
      <c r="L2289" s="15"/>
      <c r="M2289" s="15"/>
      <c r="N2289" s="15"/>
      <c r="O2289" s="15"/>
      <c r="P2289" s="15"/>
      <c r="R2289" s="15"/>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89" si="3726">CN2271</f>
        <v>0</v>
      </c>
      <c r="CO2289" s="80" t="str">
        <f t="shared" si="3726"/>
        <v>CO$19</v>
      </c>
      <c r="CP2289" s="80" t="str">
        <f t="shared" si="3726"/>
        <v>CP$19</v>
      </c>
      <c r="CQ2289" s="80" t="str">
        <f t="shared" si="3726"/>
        <v>CQ$19</v>
      </c>
      <c r="CR2289" s="80" t="str">
        <f t="shared" si="3726"/>
        <v>CR$19</v>
      </c>
      <c r="CS2289" s="80" t="str">
        <f t="shared" si="3726"/>
        <v>CS$19</v>
      </c>
      <c r="CT2289" s="80" t="str">
        <f t="shared" si="3726"/>
        <v>CT$19</v>
      </c>
      <c r="CU2289" s="80" t="str">
        <f t="shared" si="3726"/>
        <v>CU$19</v>
      </c>
      <c r="CV2289" s="80" t="str">
        <f t="shared" si="3726"/>
        <v>CV$19</v>
      </c>
      <c r="CW2289" s="80" t="str">
        <f t="shared" si="3726"/>
        <v>CW$19</v>
      </c>
      <c r="CX2289" s="80" t="str">
        <f t="shared" si="3726"/>
        <v>CX$19</v>
      </c>
      <c r="CY2289" s="80" t="str">
        <f t="shared" si="3726"/>
        <v>CY$19</v>
      </c>
      <c r="CZ2289" s="80" t="str">
        <f t="shared" si="3726"/>
        <v>CZ$19</v>
      </c>
      <c r="DA2289" s="80" t="str">
        <f t="shared" si="3726"/>
        <v>DA$19</v>
      </c>
      <c r="DB2289" s="80" t="str">
        <f t="shared" si="3726"/>
        <v>DB$19</v>
      </c>
      <c r="DC2289" s="80" t="str">
        <f t="shared" si="3726"/>
        <v>DC$19</v>
      </c>
      <c r="DD2289" s="80" t="str">
        <f t="shared" si="3726"/>
        <v>DD$19</v>
      </c>
      <c r="DE2289" s="80" t="str">
        <f t="shared" si="3726"/>
        <v>DE$19</v>
      </c>
      <c r="DF2289" s="80" t="str">
        <f t="shared" si="3726"/>
        <v>DF$19</v>
      </c>
      <c r="DG2289" s="80" t="str">
        <f t="shared" si="3726"/>
        <v>DG$19</v>
      </c>
      <c r="DH2289" s="80" t="str">
        <f t="shared" si="3726"/>
        <v>DH$19</v>
      </c>
      <c r="DI2289" s="80" t="str">
        <f t="shared" si="3726"/>
        <v>DI$19</v>
      </c>
      <c r="DJ2289" s="80" t="str">
        <f t="shared" si="3726"/>
        <v>DJ$19</v>
      </c>
      <c r="DK2289" s="80" t="str">
        <f t="shared" si="3726"/>
        <v>DK$19</v>
      </c>
      <c r="DL2289" s="80" t="str">
        <f t="shared" si="3726"/>
        <v>DL$19</v>
      </c>
    </row>
    <row r="2290" spans="1:116" x14ac:dyDescent="0.4">
      <c r="E2290" s="8"/>
      <c r="G2290" s="136"/>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60"/>
      <c r="CO2290" s="179"/>
      <c r="CP2290" s="179"/>
      <c r="CQ2290" s="179"/>
      <c r="CR2290" s="179"/>
      <c r="CS2290" s="179"/>
      <c r="CT2290" s="179"/>
      <c r="CU2290" s="179"/>
      <c r="CV2290" s="179"/>
      <c r="CW2290" s="179"/>
      <c r="CX2290" s="179"/>
      <c r="CY2290" s="179"/>
      <c r="CZ2290" s="179"/>
      <c r="DA2290" s="179"/>
      <c r="DB2290" s="179"/>
      <c r="DC2290" s="179"/>
      <c r="DD2290" s="179"/>
      <c r="DE2290" s="179"/>
      <c r="DF2290" s="179"/>
      <c r="DG2290" s="179"/>
      <c r="DH2290" s="179"/>
      <c r="DI2290" s="179"/>
      <c r="DJ2290" s="179"/>
      <c r="DK2290" s="179"/>
      <c r="DL2290" s="179"/>
    </row>
    <row r="2291" spans="1:116" x14ac:dyDescent="0.4">
      <c r="A2291" s="174"/>
      <c r="E2291" s="8"/>
      <c r="G2291" s="175" t="s">
        <v>503</v>
      </c>
      <c r="H2291" s="174"/>
      <c r="I2291" s="176"/>
      <c r="J2291" s="176"/>
      <c r="K2291" s="197"/>
      <c r="L2291" s="197"/>
      <c r="M2291" s="197"/>
      <c r="N2291" s="197"/>
      <c r="O2291" s="197"/>
      <c r="P2291" s="197"/>
      <c r="R2291" s="198"/>
      <c r="S2291" s="174"/>
      <c r="T2291" s="174"/>
      <c r="U2291" s="174"/>
      <c r="V2291" s="174"/>
      <c r="W2291" s="174"/>
      <c r="X2291" s="174"/>
      <c r="Y2291" s="174"/>
      <c r="Z2291" s="174"/>
      <c r="AA2291" s="174"/>
      <c r="AB2291" s="174"/>
      <c r="AC2291" s="174"/>
      <c r="AD2291" s="174"/>
      <c r="AE2291" s="174"/>
      <c r="AF2291" s="174"/>
      <c r="AG2291" s="174"/>
      <c r="AH2291" s="174"/>
      <c r="AI2291" s="174"/>
      <c r="AJ2291" s="174"/>
      <c r="AK2291" s="174"/>
      <c r="AL2291" s="174"/>
      <c r="AM2291" s="174"/>
      <c r="AN2291" s="174"/>
      <c r="AO2291" s="174"/>
      <c r="AP2291" s="174"/>
      <c r="AQ2291" s="174"/>
      <c r="AR2291" s="174"/>
      <c r="AS2291" s="174"/>
      <c r="AT2291" s="174"/>
      <c r="AU2291" s="174"/>
      <c r="AV2291" s="174"/>
      <c r="AW2291" s="174"/>
      <c r="AX2291" s="174"/>
      <c r="AY2291" s="174"/>
      <c r="AZ2291" s="174"/>
      <c r="BA2291" s="174"/>
      <c r="BB2291" s="174"/>
      <c r="BC2291" s="174"/>
      <c r="BD2291" s="174"/>
      <c r="BE2291" s="174"/>
      <c r="BF2291" s="174"/>
      <c r="BG2291" s="174"/>
      <c r="BH2291" s="174"/>
      <c r="BI2291" s="174"/>
      <c r="BJ2291" s="174"/>
      <c r="BK2291" s="174"/>
      <c r="BL2291" s="174"/>
      <c r="BM2291" s="174"/>
      <c r="BN2291" s="174"/>
      <c r="BO2291" s="174"/>
      <c r="BP2291" s="174"/>
      <c r="BQ2291" s="174"/>
      <c r="BR2291" s="174"/>
      <c r="BS2291" s="174"/>
      <c r="BT2291" s="174"/>
      <c r="BU2291" s="174"/>
      <c r="BV2291" s="174"/>
      <c r="BW2291" s="174"/>
      <c r="BX2291" s="174"/>
      <c r="BY2291" s="174"/>
      <c r="BZ2291" s="174"/>
      <c r="CA2291" s="174"/>
      <c r="CB2291" s="174"/>
      <c r="CC2291" s="174"/>
      <c r="CD2291" s="174"/>
      <c r="CE2291" s="174"/>
      <c r="CF2291" s="174"/>
      <c r="CG2291" s="174"/>
      <c r="CH2291" s="174"/>
      <c r="CI2291" s="174"/>
      <c r="CJ2291" s="174"/>
      <c r="CK2291" s="174"/>
      <c r="CL2291" s="174"/>
      <c r="CN2291" s="176"/>
      <c r="CO2291" s="174"/>
      <c r="CP2291" s="174"/>
      <c r="CQ2291" s="174"/>
      <c r="CR2291" s="174"/>
      <c r="CS2291" s="174"/>
      <c r="CT2291" s="174"/>
      <c r="CU2291" s="174"/>
      <c r="CV2291" s="174"/>
      <c r="CW2291" s="174"/>
      <c r="CX2291" s="174"/>
      <c r="CY2291" s="174"/>
      <c r="CZ2291" s="174"/>
      <c r="DA2291" s="174"/>
      <c r="DB2291" s="174"/>
      <c r="DC2291" s="174"/>
      <c r="DD2291" s="174"/>
      <c r="DE2291" s="174"/>
      <c r="DF2291" s="174"/>
      <c r="DG2291" s="174"/>
      <c r="DH2291" s="174"/>
      <c r="DI2291" s="174"/>
      <c r="DJ2291" s="174"/>
      <c r="DK2291" s="174"/>
      <c r="DL2291" s="174"/>
    </row>
    <row r="2292" spans="1:116" x14ac:dyDescent="0.4">
      <c r="A2292" s="174"/>
      <c r="E2292" s="8"/>
      <c r="G2292" s="175" t="s">
        <v>504</v>
      </c>
      <c r="H2292" s="174"/>
      <c r="I2292" s="176"/>
      <c r="J2292" s="176"/>
      <c r="K2292" s="197"/>
      <c r="L2292" s="197"/>
      <c r="M2292" s="197"/>
      <c r="N2292" s="197"/>
      <c r="O2292" s="197"/>
      <c r="P2292" s="197"/>
      <c r="R2292" s="198"/>
      <c r="S2292" s="174"/>
      <c r="T2292" s="174"/>
      <c r="U2292" s="174"/>
      <c r="V2292" s="174"/>
      <c r="W2292" s="174"/>
      <c r="X2292" s="174"/>
      <c r="Y2292" s="174"/>
      <c r="Z2292" s="174"/>
      <c r="AA2292" s="174"/>
      <c r="AB2292" s="174"/>
      <c r="AC2292" s="174"/>
      <c r="AD2292" s="174"/>
      <c r="AE2292" s="174"/>
      <c r="AF2292" s="174"/>
      <c r="AG2292" s="174"/>
      <c r="AH2292" s="174"/>
      <c r="AI2292" s="174"/>
      <c r="AJ2292" s="174"/>
      <c r="AK2292" s="174"/>
      <c r="AL2292" s="174"/>
      <c r="AM2292" s="174"/>
      <c r="AN2292" s="174"/>
      <c r="AO2292" s="174"/>
      <c r="AP2292" s="174"/>
      <c r="AQ2292" s="174"/>
      <c r="AR2292" s="174"/>
      <c r="AS2292" s="174"/>
      <c r="AT2292" s="174"/>
      <c r="AU2292" s="174"/>
      <c r="AV2292" s="174"/>
      <c r="AW2292" s="174"/>
      <c r="AX2292" s="174"/>
      <c r="AY2292" s="174"/>
      <c r="AZ2292" s="174"/>
      <c r="BA2292" s="174"/>
      <c r="BB2292" s="174"/>
      <c r="BC2292" s="174"/>
      <c r="BD2292" s="174"/>
      <c r="BE2292" s="174"/>
      <c r="BF2292" s="174"/>
      <c r="BG2292" s="174"/>
      <c r="BH2292" s="174"/>
      <c r="BI2292" s="174"/>
      <c r="BJ2292" s="174"/>
      <c r="BK2292" s="174"/>
      <c r="BL2292" s="174"/>
      <c r="BM2292" s="174"/>
      <c r="BN2292" s="174"/>
      <c r="BO2292" s="174"/>
      <c r="BP2292" s="174"/>
      <c r="BQ2292" s="174"/>
      <c r="BR2292" s="174"/>
      <c r="BS2292" s="174"/>
      <c r="BT2292" s="174"/>
      <c r="BU2292" s="174"/>
      <c r="BV2292" s="174"/>
      <c r="BW2292" s="174"/>
      <c r="BX2292" s="174"/>
      <c r="BY2292" s="174"/>
      <c r="BZ2292" s="174"/>
      <c r="CA2292" s="174"/>
      <c r="CB2292" s="174"/>
      <c r="CC2292" s="174"/>
      <c r="CD2292" s="174"/>
      <c r="CE2292" s="174"/>
      <c r="CF2292" s="174"/>
      <c r="CG2292" s="174"/>
      <c r="CH2292" s="174"/>
      <c r="CI2292" s="174"/>
      <c r="CJ2292" s="174"/>
      <c r="CK2292" s="174"/>
      <c r="CL2292" s="174"/>
      <c r="CN2292" s="176"/>
      <c r="CO2292" s="174"/>
      <c r="CP2292" s="174"/>
      <c r="CQ2292" s="174"/>
      <c r="CR2292" s="174"/>
      <c r="CS2292" s="174"/>
      <c r="CT2292" s="174"/>
      <c r="CU2292" s="174"/>
      <c r="CV2292" s="174"/>
      <c r="CW2292" s="174"/>
      <c r="CX2292" s="174"/>
      <c r="CY2292" s="174"/>
      <c r="CZ2292" s="174"/>
      <c r="DA2292" s="174"/>
      <c r="DB2292" s="174"/>
      <c r="DC2292" s="174"/>
      <c r="DD2292" s="174"/>
      <c r="DE2292" s="174"/>
      <c r="DF2292" s="174"/>
      <c r="DG2292" s="174"/>
      <c r="DH2292" s="174"/>
      <c r="DI2292" s="174"/>
      <c r="DJ2292" s="174"/>
      <c r="DK2292" s="174"/>
      <c r="DL2292" s="174"/>
    </row>
    <row r="2293" spans="1:116" x14ac:dyDescent="0.4">
      <c r="A2293" s="174"/>
      <c r="E2293" s="8"/>
      <c r="G2293" s="175" t="s">
        <v>461</v>
      </c>
      <c r="H2293" s="174"/>
      <c r="I2293" s="176"/>
      <c r="J2293" s="176"/>
      <c r="K2293" s="197"/>
      <c r="L2293" s="197"/>
      <c r="M2293" s="197"/>
      <c r="N2293" s="197"/>
      <c r="O2293" s="197"/>
      <c r="P2293" s="197"/>
      <c r="R2293" s="198"/>
      <c r="S2293" s="199" t="str">
        <f t="shared" ref="S2293:CD2293" si="3727">S$20</f>
        <v>S$16</v>
      </c>
      <c r="T2293" s="199" t="str">
        <f t="shared" si="3727"/>
        <v>T$16</v>
      </c>
      <c r="U2293" s="199" t="str">
        <f t="shared" si="3727"/>
        <v>U$16</v>
      </c>
      <c r="V2293" s="199" t="str">
        <f t="shared" si="3727"/>
        <v>V$16</v>
      </c>
      <c r="W2293" s="199" t="str">
        <f t="shared" si="3727"/>
        <v>W$16</v>
      </c>
      <c r="X2293" s="199" t="str">
        <f t="shared" si="3727"/>
        <v>X$16</v>
      </c>
      <c r="Y2293" s="199" t="str">
        <f t="shared" si="3727"/>
        <v>Y$16</v>
      </c>
      <c r="Z2293" s="199" t="str">
        <f t="shared" si="3727"/>
        <v>Z$16</v>
      </c>
      <c r="AA2293" s="199" t="str">
        <f t="shared" si="3727"/>
        <v>AA$16</v>
      </c>
      <c r="AB2293" s="199" t="str">
        <f t="shared" si="3727"/>
        <v>AB$16</v>
      </c>
      <c r="AC2293" s="199" t="str">
        <f t="shared" si="3727"/>
        <v>AC$16</v>
      </c>
      <c r="AD2293" s="199" t="str">
        <f t="shared" si="3727"/>
        <v>AD$16</v>
      </c>
      <c r="AE2293" s="199" t="str">
        <f t="shared" si="3727"/>
        <v>AE$16</v>
      </c>
      <c r="AF2293" s="199" t="str">
        <f t="shared" si="3727"/>
        <v>AF$16</v>
      </c>
      <c r="AG2293" s="199" t="str">
        <f t="shared" si="3727"/>
        <v>AG$16</v>
      </c>
      <c r="AH2293" s="199" t="str">
        <f t="shared" si="3727"/>
        <v>AH$16</v>
      </c>
      <c r="AI2293" s="199" t="str">
        <f t="shared" si="3727"/>
        <v>AI$16</v>
      </c>
      <c r="AJ2293" s="199" t="str">
        <f t="shared" si="3727"/>
        <v>AJ$16</v>
      </c>
      <c r="AK2293" s="199" t="str">
        <f t="shared" si="3727"/>
        <v>AK$16</v>
      </c>
      <c r="AL2293" s="199" t="str">
        <f t="shared" si="3727"/>
        <v>AL$16</v>
      </c>
      <c r="AM2293" s="199" t="str">
        <f t="shared" si="3727"/>
        <v>AM$16</v>
      </c>
      <c r="AN2293" s="199" t="str">
        <f t="shared" si="3727"/>
        <v>AN$16</v>
      </c>
      <c r="AO2293" s="199" t="str">
        <f t="shared" si="3727"/>
        <v>AO$16</v>
      </c>
      <c r="AP2293" s="199" t="str">
        <f t="shared" si="3727"/>
        <v>AP$16</v>
      </c>
      <c r="AQ2293" s="199" t="str">
        <f t="shared" si="3727"/>
        <v>AQ$16</v>
      </c>
      <c r="AR2293" s="199" t="str">
        <f t="shared" si="3727"/>
        <v>AR$16</v>
      </c>
      <c r="AS2293" s="199" t="str">
        <f t="shared" si="3727"/>
        <v>AS$16</v>
      </c>
      <c r="AT2293" s="199" t="str">
        <f t="shared" si="3727"/>
        <v>AT$16</v>
      </c>
      <c r="AU2293" s="199" t="str">
        <f t="shared" si="3727"/>
        <v>AU$16</v>
      </c>
      <c r="AV2293" s="199" t="str">
        <f t="shared" si="3727"/>
        <v>AV$16</v>
      </c>
      <c r="AW2293" s="199" t="str">
        <f t="shared" si="3727"/>
        <v>AW$16</v>
      </c>
      <c r="AX2293" s="199" t="str">
        <f t="shared" si="3727"/>
        <v>AX$16</v>
      </c>
      <c r="AY2293" s="199" t="str">
        <f t="shared" si="3727"/>
        <v>AY$16</v>
      </c>
      <c r="AZ2293" s="199" t="str">
        <f t="shared" si="3727"/>
        <v>AZ$16</v>
      </c>
      <c r="BA2293" s="199" t="str">
        <f t="shared" si="3727"/>
        <v>BA$16</v>
      </c>
      <c r="BB2293" s="199" t="str">
        <f t="shared" si="3727"/>
        <v>BB$16</v>
      </c>
      <c r="BC2293" s="199" t="str">
        <f t="shared" si="3727"/>
        <v>BC$16</v>
      </c>
      <c r="BD2293" s="199" t="str">
        <f t="shared" si="3727"/>
        <v>BD$16</v>
      </c>
      <c r="BE2293" s="199" t="str">
        <f t="shared" si="3727"/>
        <v>BE$16</v>
      </c>
      <c r="BF2293" s="199" t="str">
        <f t="shared" si="3727"/>
        <v>BF$16</v>
      </c>
      <c r="BG2293" s="199" t="str">
        <f t="shared" si="3727"/>
        <v>BG$16</v>
      </c>
      <c r="BH2293" s="199" t="str">
        <f t="shared" si="3727"/>
        <v>BH$16</v>
      </c>
      <c r="BI2293" s="199" t="str">
        <f t="shared" si="3727"/>
        <v>BI$16</v>
      </c>
      <c r="BJ2293" s="199" t="str">
        <f t="shared" si="3727"/>
        <v>BJ$16</v>
      </c>
      <c r="BK2293" s="199" t="str">
        <f t="shared" si="3727"/>
        <v>BK$16</v>
      </c>
      <c r="BL2293" s="199" t="str">
        <f t="shared" si="3727"/>
        <v>BL$16</v>
      </c>
      <c r="BM2293" s="199" t="str">
        <f t="shared" si="3727"/>
        <v>BM$16</v>
      </c>
      <c r="BN2293" s="199" t="str">
        <f t="shared" si="3727"/>
        <v>BN$16</v>
      </c>
      <c r="BO2293" s="199" t="str">
        <f t="shared" si="3727"/>
        <v>BO$16</v>
      </c>
      <c r="BP2293" s="199" t="str">
        <f t="shared" si="3727"/>
        <v>BP$16</v>
      </c>
      <c r="BQ2293" s="199" t="str">
        <f t="shared" si="3727"/>
        <v>BQ$16</v>
      </c>
      <c r="BR2293" s="199" t="str">
        <f t="shared" si="3727"/>
        <v>BR$16</v>
      </c>
      <c r="BS2293" s="199" t="str">
        <f t="shared" si="3727"/>
        <v>BS$16</v>
      </c>
      <c r="BT2293" s="199" t="str">
        <f t="shared" si="3727"/>
        <v>BT$16</v>
      </c>
      <c r="BU2293" s="199" t="str">
        <f t="shared" si="3727"/>
        <v>BU$16</v>
      </c>
      <c r="BV2293" s="199" t="str">
        <f t="shared" si="3727"/>
        <v>BV$16</v>
      </c>
      <c r="BW2293" s="199" t="str">
        <f t="shared" si="3727"/>
        <v>BW$16</v>
      </c>
      <c r="BX2293" s="199" t="str">
        <f t="shared" si="3727"/>
        <v>BX$16</v>
      </c>
      <c r="BY2293" s="199" t="str">
        <f t="shared" si="3727"/>
        <v>BY$16</v>
      </c>
      <c r="BZ2293" s="199" t="str">
        <f t="shared" si="3727"/>
        <v>BZ$16</v>
      </c>
      <c r="CA2293" s="199" t="str">
        <f t="shared" si="3727"/>
        <v>CA$16</v>
      </c>
      <c r="CB2293" s="199" t="str">
        <f t="shared" si="3727"/>
        <v>CB$16</v>
      </c>
      <c r="CC2293" s="199" t="str">
        <f t="shared" si="3727"/>
        <v>CC$16</v>
      </c>
      <c r="CD2293" s="199" t="str">
        <f t="shared" si="3727"/>
        <v>CD$16</v>
      </c>
      <c r="CE2293" s="199" t="str">
        <f t="shared" ref="CE2293:CL2293" si="3728">CE$20</f>
        <v>CE$16</v>
      </c>
      <c r="CF2293" s="199" t="str">
        <f t="shared" si="3728"/>
        <v>CF$16</v>
      </c>
      <c r="CG2293" s="199" t="str">
        <f t="shared" si="3728"/>
        <v>CG$16</v>
      </c>
      <c r="CH2293" s="199" t="str">
        <f t="shared" si="3728"/>
        <v>CH$16</v>
      </c>
      <c r="CI2293" s="199" t="str">
        <f t="shared" si="3728"/>
        <v>CI$16</v>
      </c>
      <c r="CJ2293" s="199" t="str">
        <f t="shared" si="3728"/>
        <v>CJ$16</v>
      </c>
      <c r="CK2293" s="199" t="str">
        <f t="shared" si="3728"/>
        <v>CK$16</v>
      </c>
      <c r="CL2293" s="199" t="str">
        <f t="shared" si="3728"/>
        <v>CL$16</v>
      </c>
      <c r="CN2293" s="176"/>
      <c r="CO2293" s="199" t="str">
        <f t="shared" ref="CO2293:DL2293" si="3729">CO$20</f>
        <v>CO$16</v>
      </c>
      <c r="CP2293" s="199" t="str">
        <f t="shared" si="3729"/>
        <v>CP$16</v>
      </c>
      <c r="CQ2293" s="199" t="str">
        <f t="shared" si="3729"/>
        <v>CQ$16</v>
      </c>
      <c r="CR2293" s="199" t="str">
        <f t="shared" si="3729"/>
        <v>CR$16</v>
      </c>
      <c r="CS2293" s="199" t="str">
        <f t="shared" si="3729"/>
        <v>CS$16</v>
      </c>
      <c r="CT2293" s="199" t="str">
        <f t="shared" si="3729"/>
        <v>CT$16</v>
      </c>
      <c r="CU2293" s="199" t="str">
        <f t="shared" si="3729"/>
        <v>CU$16</v>
      </c>
      <c r="CV2293" s="199" t="str">
        <f t="shared" si="3729"/>
        <v>CV$16</v>
      </c>
      <c r="CW2293" s="199" t="str">
        <f t="shared" si="3729"/>
        <v>CW$16</v>
      </c>
      <c r="CX2293" s="199" t="str">
        <f t="shared" si="3729"/>
        <v>CX$16</v>
      </c>
      <c r="CY2293" s="199" t="str">
        <f t="shared" si="3729"/>
        <v>CY$16</v>
      </c>
      <c r="CZ2293" s="199" t="str">
        <f t="shared" si="3729"/>
        <v>CZ$16</v>
      </c>
      <c r="DA2293" s="199" t="str">
        <f t="shared" si="3729"/>
        <v>DA$16</v>
      </c>
      <c r="DB2293" s="199" t="str">
        <f t="shared" si="3729"/>
        <v>DB$16</v>
      </c>
      <c r="DC2293" s="199" t="str">
        <f t="shared" si="3729"/>
        <v>DC$16</v>
      </c>
      <c r="DD2293" s="199" t="str">
        <f t="shared" si="3729"/>
        <v>DD$16</v>
      </c>
      <c r="DE2293" s="199" t="str">
        <f t="shared" si="3729"/>
        <v>DE$16</v>
      </c>
      <c r="DF2293" s="199" t="str">
        <f t="shared" si="3729"/>
        <v>DF$16</v>
      </c>
      <c r="DG2293" s="199" t="str">
        <f t="shared" si="3729"/>
        <v>DG$16</v>
      </c>
      <c r="DH2293" s="199" t="str">
        <f t="shared" si="3729"/>
        <v>DH$16</v>
      </c>
      <c r="DI2293" s="199" t="str">
        <f t="shared" si="3729"/>
        <v>DI$16</v>
      </c>
      <c r="DJ2293" s="199" t="str">
        <f t="shared" si="3729"/>
        <v>DJ$16</v>
      </c>
      <c r="DK2293" s="199" t="str">
        <f t="shared" si="3729"/>
        <v>DK$16</v>
      </c>
      <c r="DL2293" s="199" t="str">
        <f t="shared" si="3729"/>
        <v>DL$16</v>
      </c>
    </row>
    <row r="2294" spans="1:116" x14ac:dyDescent="0.4">
      <c r="A2294" s="174"/>
      <c r="E2294" s="8"/>
      <c r="G2294" s="175" t="s">
        <v>462</v>
      </c>
      <c r="H2294" s="200"/>
      <c r="I2294" s="201"/>
      <c r="J2294" s="201"/>
      <c r="K2294" s="202"/>
      <c r="L2294" s="202"/>
      <c r="M2294" s="202"/>
      <c r="N2294" s="202"/>
      <c r="O2294" s="202"/>
      <c r="P2294" s="202"/>
      <c r="R2294" s="202"/>
      <c r="S2294" s="199" t="str">
        <f t="shared" ref="S2294:CD2294" si="3730">S$21</f>
        <v>S$17</v>
      </c>
      <c r="T2294" s="199" t="str">
        <f t="shared" si="3730"/>
        <v>T$17</v>
      </c>
      <c r="U2294" s="199" t="str">
        <f t="shared" si="3730"/>
        <v>U$17</v>
      </c>
      <c r="V2294" s="199" t="str">
        <f t="shared" si="3730"/>
        <v>V$17</v>
      </c>
      <c r="W2294" s="199" t="str">
        <f t="shared" si="3730"/>
        <v>W$17</v>
      </c>
      <c r="X2294" s="199" t="str">
        <f t="shared" si="3730"/>
        <v>X$17</v>
      </c>
      <c r="Y2294" s="199" t="str">
        <f t="shared" si="3730"/>
        <v>Y$17</v>
      </c>
      <c r="Z2294" s="199" t="str">
        <f t="shared" si="3730"/>
        <v>Z$17</v>
      </c>
      <c r="AA2294" s="199" t="str">
        <f t="shared" si="3730"/>
        <v>AA$17</v>
      </c>
      <c r="AB2294" s="199" t="str">
        <f t="shared" si="3730"/>
        <v>AB$17</v>
      </c>
      <c r="AC2294" s="199" t="str">
        <f t="shared" si="3730"/>
        <v>AC$17</v>
      </c>
      <c r="AD2294" s="199" t="str">
        <f t="shared" si="3730"/>
        <v>AD$17</v>
      </c>
      <c r="AE2294" s="199" t="str">
        <f t="shared" si="3730"/>
        <v>AE$17</v>
      </c>
      <c r="AF2294" s="199" t="str">
        <f t="shared" si="3730"/>
        <v>AF$17</v>
      </c>
      <c r="AG2294" s="199" t="str">
        <f t="shared" si="3730"/>
        <v>AG$17</v>
      </c>
      <c r="AH2294" s="199" t="str">
        <f t="shared" si="3730"/>
        <v>AH$17</v>
      </c>
      <c r="AI2294" s="199" t="str">
        <f t="shared" si="3730"/>
        <v>AI$17</v>
      </c>
      <c r="AJ2294" s="199" t="str">
        <f t="shared" si="3730"/>
        <v>AJ$17</v>
      </c>
      <c r="AK2294" s="199" t="str">
        <f t="shared" si="3730"/>
        <v>AK$17</v>
      </c>
      <c r="AL2294" s="199" t="str">
        <f t="shared" si="3730"/>
        <v>AL$17</v>
      </c>
      <c r="AM2294" s="199" t="str">
        <f t="shared" si="3730"/>
        <v>AM$17</v>
      </c>
      <c r="AN2294" s="199" t="str">
        <f t="shared" si="3730"/>
        <v>AN$17</v>
      </c>
      <c r="AO2294" s="199" t="str">
        <f t="shared" si="3730"/>
        <v>AO$17</v>
      </c>
      <c r="AP2294" s="199" t="str">
        <f t="shared" si="3730"/>
        <v>AP$17</v>
      </c>
      <c r="AQ2294" s="199" t="str">
        <f t="shared" si="3730"/>
        <v>AQ$17</v>
      </c>
      <c r="AR2294" s="199" t="str">
        <f t="shared" si="3730"/>
        <v>AR$17</v>
      </c>
      <c r="AS2294" s="199" t="str">
        <f t="shared" si="3730"/>
        <v>AS$17</v>
      </c>
      <c r="AT2294" s="199" t="str">
        <f t="shared" si="3730"/>
        <v>AT$17</v>
      </c>
      <c r="AU2294" s="199" t="str">
        <f t="shared" si="3730"/>
        <v>AU$17</v>
      </c>
      <c r="AV2294" s="199" t="str">
        <f t="shared" si="3730"/>
        <v>AV$17</v>
      </c>
      <c r="AW2294" s="199" t="str">
        <f t="shared" si="3730"/>
        <v>AW$17</v>
      </c>
      <c r="AX2294" s="199" t="str">
        <f t="shared" si="3730"/>
        <v>AX$17</v>
      </c>
      <c r="AY2294" s="199" t="str">
        <f t="shared" si="3730"/>
        <v>AY$17</v>
      </c>
      <c r="AZ2294" s="199" t="str">
        <f t="shared" si="3730"/>
        <v>AZ$17</v>
      </c>
      <c r="BA2294" s="199" t="str">
        <f t="shared" si="3730"/>
        <v>BA$17</v>
      </c>
      <c r="BB2294" s="199" t="str">
        <f t="shared" si="3730"/>
        <v>BB$17</v>
      </c>
      <c r="BC2294" s="199" t="str">
        <f t="shared" si="3730"/>
        <v>BC$17</v>
      </c>
      <c r="BD2294" s="199" t="str">
        <f t="shared" si="3730"/>
        <v>BD$17</v>
      </c>
      <c r="BE2294" s="199" t="str">
        <f t="shared" si="3730"/>
        <v>BE$17</v>
      </c>
      <c r="BF2294" s="199" t="str">
        <f t="shared" si="3730"/>
        <v>BF$17</v>
      </c>
      <c r="BG2294" s="199" t="str">
        <f t="shared" si="3730"/>
        <v>BG$17</v>
      </c>
      <c r="BH2294" s="199" t="str">
        <f t="shared" si="3730"/>
        <v>BH$17</v>
      </c>
      <c r="BI2294" s="199" t="str">
        <f t="shared" si="3730"/>
        <v>BI$17</v>
      </c>
      <c r="BJ2294" s="199" t="str">
        <f t="shared" si="3730"/>
        <v>BJ$17</v>
      </c>
      <c r="BK2294" s="199" t="str">
        <f t="shared" si="3730"/>
        <v>BK$17</v>
      </c>
      <c r="BL2294" s="199" t="str">
        <f t="shared" si="3730"/>
        <v>BL$17</v>
      </c>
      <c r="BM2294" s="199" t="str">
        <f t="shared" si="3730"/>
        <v>BM$17</v>
      </c>
      <c r="BN2294" s="199" t="str">
        <f t="shared" si="3730"/>
        <v>BN$17</v>
      </c>
      <c r="BO2294" s="199" t="str">
        <f t="shared" si="3730"/>
        <v>BO$17</v>
      </c>
      <c r="BP2294" s="199" t="str">
        <f t="shared" si="3730"/>
        <v>BP$17</v>
      </c>
      <c r="BQ2294" s="199" t="str">
        <f t="shared" si="3730"/>
        <v>BQ$17</v>
      </c>
      <c r="BR2294" s="199" t="str">
        <f t="shared" si="3730"/>
        <v>BR$17</v>
      </c>
      <c r="BS2294" s="199" t="str">
        <f t="shared" si="3730"/>
        <v>BS$17</v>
      </c>
      <c r="BT2294" s="199" t="str">
        <f t="shared" si="3730"/>
        <v>BT$17</v>
      </c>
      <c r="BU2294" s="199" t="str">
        <f t="shared" si="3730"/>
        <v>BU$17</v>
      </c>
      <c r="BV2294" s="199" t="str">
        <f t="shared" si="3730"/>
        <v>BV$17</v>
      </c>
      <c r="BW2294" s="199" t="str">
        <f t="shared" si="3730"/>
        <v>BW$17</v>
      </c>
      <c r="BX2294" s="199" t="str">
        <f t="shared" si="3730"/>
        <v>BX$17</v>
      </c>
      <c r="BY2294" s="199" t="str">
        <f t="shared" si="3730"/>
        <v>BY$17</v>
      </c>
      <c r="BZ2294" s="199" t="str">
        <f t="shared" si="3730"/>
        <v>BZ$17</v>
      </c>
      <c r="CA2294" s="199" t="str">
        <f t="shared" si="3730"/>
        <v>CA$17</v>
      </c>
      <c r="CB2294" s="199" t="str">
        <f t="shared" si="3730"/>
        <v>CB$17</v>
      </c>
      <c r="CC2294" s="199" t="str">
        <f t="shared" si="3730"/>
        <v>CC$17</v>
      </c>
      <c r="CD2294" s="199" t="str">
        <f t="shared" si="3730"/>
        <v>CD$17</v>
      </c>
      <c r="CE2294" s="199" t="str">
        <f t="shared" ref="CE2294:CL2294" si="3731">CE$21</f>
        <v>CE$17</v>
      </c>
      <c r="CF2294" s="199" t="str">
        <f t="shared" si="3731"/>
        <v>CF$17</v>
      </c>
      <c r="CG2294" s="199" t="str">
        <f t="shared" si="3731"/>
        <v>CG$17</v>
      </c>
      <c r="CH2294" s="199" t="str">
        <f t="shared" si="3731"/>
        <v>CH$17</v>
      </c>
      <c r="CI2294" s="199" t="str">
        <f t="shared" si="3731"/>
        <v>CI$17</v>
      </c>
      <c r="CJ2294" s="199" t="str">
        <f t="shared" si="3731"/>
        <v>CJ$17</v>
      </c>
      <c r="CK2294" s="199" t="str">
        <f t="shared" si="3731"/>
        <v>CK$17</v>
      </c>
      <c r="CL2294" s="199" t="str">
        <f t="shared" si="3731"/>
        <v>CL$17</v>
      </c>
      <c r="CN2294" s="201"/>
      <c r="CO2294" s="199" t="str">
        <f t="shared" ref="CO2294:DL2294" si="3732">CO$21</f>
        <v>CO$17</v>
      </c>
      <c r="CP2294" s="199" t="str">
        <f t="shared" si="3732"/>
        <v>CP$17</v>
      </c>
      <c r="CQ2294" s="199" t="str">
        <f t="shared" si="3732"/>
        <v>CQ$17</v>
      </c>
      <c r="CR2294" s="199" t="str">
        <f t="shared" si="3732"/>
        <v>CR$17</v>
      </c>
      <c r="CS2294" s="199" t="str">
        <f t="shared" si="3732"/>
        <v>CS$17</v>
      </c>
      <c r="CT2294" s="199" t="str">
        <f t="shared" si="3732"/>
        <v>CT$17</v>
      </c>
      <c r="CU2294" s="199" t="str">
        <f t="shared" si="3732"/>
        <v>CU$17</v>
      </c>
      <c r="CV2294" s="199" t="str">
        <f t="shared" si="3732"/>
        <v>CV$17</v>
      </c>
      <c r="CW2294" s="199" t="str">
        <f t="shared" si="3732"/>
        <v>CW$17</v>
      </c>
      <c r="CX2294" s="199" t="str">
        <f t="shared" si="3732"/>
        <v>CX$17</v>
      </c>
      <c r="CY2294" s="199" t="str">
        <f t="shared" si="3732"/>
        <v>CY$17</v>
      </c>
      <c r="CZ2294" s="199" t="str">
        <f t="shared" si="3732"/>
        <v>CZ$17</v>
      </c>
      <c r="DA2294" s="199" t="str">
        <f t="shared" si="3732"/>
        <v>DA$17</v>
      </c>
      <c r="DB2294" s="199" t="str">
        <f t="shared" si="3732"/>
        <v>DB$17</v>
      </c>
      <c r="DC2294" s="199" t="str">
        <f t="shared" si="3732"/>
        <v>DC$17</v>
      </c>
      <c r="DD2294" s="199" t="str">
        <f t="shared" si="3732"/>
        <v>DD$17</v>
      </c>
      <c r="DE2294" s="199" t="str">
        <f t="shared" si="3732"/>
        <v>DE$17</v>
      </c>
      <c r="DF2294" s="199" t="str">
        <f t="shared" si="3732"/>
        <v>DF$17</v>
      </c>
      <c r="DG2294" s="199" t="str">
        <f t="shared" si="3732"/>
        <v>DG$17</v>
      </c>
      <c r="DH2294" s="199" t="str">
        <f t="shared" si="3732"/>
        <v>DH$17</v>
      </c>
      <c r="DI2294" s="199" t="str">
        <f t="shared" si="3732"/>
        <v>DI$17</v>
      </c>
      <c r="DJ2294" s="199" t="str">
        <f t="shared" si="3732"/>
        <v>DJ$17</v>
      </c>
      <c r="DK2294" s="199" t="str">
        <f t="shared" si="3732"/>
        <v>DK$17</v>
      </c>
      <c r="DL2294" s="199" t="str">
        <f t="shared" si="3732"/>
        <v>DL$17</v>
      </c>
    </row>
    <row r="2295" spans="1:116" x14ac:dyDescent="0.4">
      <c r="A2295" s="174"/>
      <c r="E2295" s="8"/>
      <c r="G2295" s="175" t="s">
        <v>491</v>
      </c>
      <c r="H2295" s="200"/>
      <c r="I2295" s="201"/>
      <c r="J2295" s="201"/>
      <c r="K2295" s="202"/>
      <c r="L2295" s="202"/>
      <c r="M2295" s="202"/>
      <c r="N2295" s="202"/>
      <c r="O2295" s="202"/>
      <c r="P2295" s="202"/>
      <c r="R2295" s="202"/>
      <c r="S2295" s="190"/>
      <c r="T2295" s="190"/>
      <c r="U2295" s="190"/>
      <c r="V2295" s="190"/>
      <c r="W2295" s="190"/>
      <c r="X2295" s="190"/>
      <c r="Y2295" s="190"/>
      <c r="Z2295" s="190"/>
      <c r="AA2295" s="190"/>
      <c r="AB2295" s="190"/>
      <c r="AC2295" s="190"/>
      <c r="AD2295" s="190"/>
      <c r="AE2295" s="190"/>
      <c r="AF2295" s="190"/>
      <c r="AG2295" s="190"/>
      <c r="AH2295" s="190"/>
      <c r="AI2295" s="190"/>
      <c r="AJ2295" s="190"/>
      <c r="AK2295" s="190"/>
      <c r="AL2295" s="190"/>
      <c r="AM2295" s="190"/>
      <c r="AN2295" s="190"/>
      <c r="AO2295" s="190"/>
      <c r="AP2295" s="190"/>
      <c r="AQ2295" s="190"/>
      <c r="AR2295" s="190"/>
      <c r="AS2295" s="190"/>
      <c r="AT2295" s="190"/>
      <c r="AU2295" s="190"/>
      <c r="AV2295" s="190"/>
      <c r="AW2295" s="190"/>
      <c r="AX2295" s="190"/>
      <c r="AY2295" s="190"/>
      <c r="AZ2295" s="190"/>
      <c r="BA2295" s="190"/>
      <c r="BB2295" s="190"/>
      <c r="BC2295" s="190"/>
      <c r="BD2295" s="190"/>
      <c r="BE2295" s="190"/>
      <c r="BF2295" s="190"/>
      <c r="BG2295" s="190"/>
      <c r="BH2295" s="190"/>
      <c r="BI2295" s="190"/>
      <c r="BJ2295" s="190"/>
      <c r="BK2295" s="190"/>
      <c r="BL2295" s="190"/>
      <c r="BM2295" s="190"/>
      <c r="BN2295" s="190"/>
      <c r="BO2295" s="190"/>
      <c r="BP2295" s="190"/>
      <c r="BQ2295" s="190"/>
      <c r="BR2295" s="190"/>
      <c r="BS2295" s="190"/>
      <c r="BT2295" s="190"/>
      <c r="BU2295" s="190"/>
      <c r="BV2295" s="190"/>
      <c r="BW2295" s="190"/>
      <c r="BX2295" s="190"/>
      <c r="BY2295" s="190"/>
      <c r="BZ2295" s="190"/>
      <c r="CA2295" s="190"/>
      <c r="CB2295" s="190"/>
      <c r="CC2295" s="190"/>
      <c r="CD2295" s="190"/>
      <c r="CE2295" s="190"/>
      <c r="CF2295" s="190"/>
      <c r="CG2295" s="190"/>
      <c r="CH2295" s="190"/>
      <c r="CI2295" s="190"/>
      <c r="CJ2295" s="190"/>
      <c r="CK2295" s="190"/>
      <c r="CL2295" s="190"/>
      <c r="CN2295" s="201"/>
      <c r="CO2295" s="190"/>
      <c r="CP2295" s="190"/>
      <c r="CQ2295" s="190"/>
      <c r="CR2295" s="190"/>
      <c r="CS2295" s="190"/>
      <c r="CT2295" s="190"/>
      <c r="CU2295" s="190"/>
      <c r="CV2295" s="190"/>
      <c r="CW2295" s="190"/>
      <c r="CX2295" s="190"/>
      <c r="CY2295" s="190"/>
      <c r="CZ2295" s="190"/>
      <c r="DA2295" s="190"/>
      <c r="DB2295" s="190"/>
      <c r="DC2295" s="190"/>
      <c r="DD2295" s="190"/>
      <c r="DE2295" s="190"/>
      <c r="DF2295" s="190"/>
      <c r="DG2295" s="190"/>
      <c r="DH2295" s="190"/>
      <c r="DI2295" s="190"/>
      <c r="DJ2295" s="190"/>
      <c r="DK2295" s="190"/>
      <c r="DL2295" s="190"/>
    </row>
    <row r="2296" spans="1:116" x14ac:dyDescent="0.4">
      <c r="A2296" s="174"/>
      <c r="E2296" s="8"/>
      <c r="G2296" s="175" t="s">
        <v>505</v>
      </c>
      <c r="H2296" s="200"/>
      <c r="I2296" s="201"/>
      <c r="J2296" s="201"/>
      <c r="K2296" s="202"/>
      <c r="L2296" s="202"/>
      <c r="M2296" s="202"/>
      <c r="N2296" s="202"/>
      <c r="O2296" s="202"/>
      <c r="P2296" s="202"/>
      <c r="R2296" s="202"/>
      <c r="S2296" s="190"/>
      <c r="T2296" s="190"/>
      <c r="U2296" s="190"/>
      <c r="V2296" s="190"/>
      <c r="W2296" s="190"/>
      <c r="X2296" s="190"/>
      <c r="Y2296" s="190"/>
      <c r="Z2296" s="190"/>
      <c r="AA2296" s="190"/>
      <c r="AB2296" s="190"/>
      <c r="AC2296" s="190"/>
      <c r="AD2296" s="190"/>
      <c r="AE2296" s="190"/>
      <c r="AF2296" s="190"/>
      <c r="AG2296" s="190"/>
      <c r="AH2296" s="190"/>
      <c r="AI2296" s="190"/>
      <c r="AJ2296" s="190"/>
      <c r="AK2296" s="190"/>
      <c r="AL2296" s="190"/>
      <c r="AM2296" s="190"/>
      <c r="AN2296" s="190"/>
      <c r="AO2296" s="190"/>
      <c r="AP2296" s="190"/>
      <c r="AQ2296" s="190"/>
      <c r="AR2296" s="190"/>
      <c r="AS2296" s="190"/>
      <c r="AT2296" s="190"/>
      <c r="AU2296" s="190"/>
      <c r="AV2296" s="190"/>
      <c r="AW2296" s="190"/>
      <c r="AX2296" s="190"/>
      <c r="AY2296" s="190"/>
      <c r="AZ2296" s="190"/>
      <c r="BA2296" s="190"/>
      <c r="BB2296" s="190"/>
      <c r="BC2296" s="190"/>
      <c r="BD2296" s="190"/>
      <c r="BE2296" s="190"/>
      <c r="BF2296" s="190"/>
      <c r="BG2296" s="190"/>
      <c r="BH2296" s="190"/>
      <c r="BI2296" s="190"/>
      <c r="BJ2296" s="190"/>
      <c r="BK2296" s="190"/>
      <c r="BL2296" s="190"/>
      <c r="BM2296" s="190"/>
      <c r="BN2296" s="190"/>
      <c r="BO2296" s="190"/>
      <c r="BP2296" s="190"/>
      <c r="BQ2296" s="190"/>
      <c r="BR2296" s="190"/>
      <c r="BS2296" s="190"/>
      <c r="BT2296" s="190"/>
      <c r="BU2296" s="190"/>
      <c r="BV2296" s="190"/>
      <c r="BW2296" s="190"/>
      <c r="BX2296" s="190"/>
      <c r="BY2296" s="190"/>
      <c r="BZ2296" s="190"/>
      <c r="CA2296" s="190"/>
      <c r="CB2296" s="190"/>
      <c r="CC2296" s="190"/>
      <c r="CD2296" s="190"/>
      <c r="CE2296" s="190"/>
      <c r="CF2296" s="190"/>
      <c r="CG2296" s="190"/>
      <c r="CH2296" s="190"/>
      <c r="CI2296" s="190"/>
      <c r="CJ2296" s="190"/>
      <c r="CK2296" s="190"/>
      <c r="CL2296" s="190"/>
      <c r="CN2296" s="201"/>
      <c r="CO2296" s="190"/>
      <c r="CP2296" s="190"/>
      <c r="CQ2296" s="190"/>
      <c r="CR2296" s="190"/>
      <c r="CS2296" s="190"/>
      <c r="CT2296" s="190"/>
      <c r="CU2296" s="190"/>
      <c r="CV2296" s="190"/>
      <c r="CW2296" s="190"/>
      <c r="CX2296" s="190"/>
      <c r="CY2296" s="190"/>
      <c r="CZ2296" s="190"/>
      <c r="DA2296" s="190"/>
      <c r="DB2296" s="190"/>
      <c r="DC2296" s="190"/>
      <c r="DD2296" s="190"/>
      <c r="DE2296" s="190"/>
      <c r="DF2296" s="190"/>
      <c r="DG2296" s="190"/>
      <c r="DH2296" s="190"/>
      <c r="DI2296" s="190"/>
      <c r="DJ2296" s="190"/>
      <c r="DK2296" s="190"/>
      <c r="DL2296" s="190"/>
    </row>
    <row r="2297" spans="1:116" x14ac:dyDescent="0.4">
      <c r="A2297" s="174"/>
      <c r="E2297" s="8"/>
      <c r="G2297" s="175" t="s">
        <v>463</v>
      </c>
      <c r="H2297" s="200"/>
      <c r="I2297" s="201"/>
      <c r="J2297" s="201"/>
      <c r="K2297" s="202"/>
      <c r="L2297" s="202"/>
      <c r="M2297" s="202"/>
      <c r="N2297" s="202"/>
      <c r="O2297" s="202"/>
      <c r="P2297" s="202"/>
      <c r="R2297" s="202"/>
      <c r="S2297" s="190" t="str">
        <f t="shared" ref="S2297:CD2297" si="3733">S$22</f>
        <v>S$18</v>
      </c>
      <c r="T2297" s="190" t="str">
        <f t="shared" si="3733"/>
        <v>T$18</v>
      </c>
      <c r="U2297" s="190" t="str">
        <f t="shared" si="3733"/>
        <v>U$18</v>
      </c>
      <c r="V2297" s="190" t="str">
        <f t="shared" si="3733"/>
        <v>V$18</v>
      </c>
      <c r="W2297" s="190" t="str">
        <f t="shared" si="3733"/>
        <v>W$18</v>
      </c>
      <c r="X2297" s="190" t="str">
        <f t="shared" si="3733"/>
        <v>X$18</v>
      </c>
      <c r="Y2297" s="190" t="str">
        <f t="shared" si="3733"/>
        <v>Y$18</v>
      </c>
      <c r="Z2297" s="190" t="str">
        <f t="shared" si="3733"/>
        <v>Z$18</v>
      </c>
      <c r="AA2297" s="190" t="str">
        <f t="shared" si="3733"/>
        <v>AA$18</v>
      </c>
      <c r="AB2297" s="190" t="str">
        <f t="shared" si="3733"/>
        <v>AB$18</v>
      </c>
      <c r="AC2297" s="190" t="str">
        <f t="shared" si="3733"/>
        <v>AC$18</v>
      </c>
      <c r="AD2297" s="190" t="str">
        <f t="shared" si="3733"/>
        <v>AD$18</v>
      </c>
      <c r="AE2297" s="190" t="str">
        <f t="shared" si="3733"/>
        <v>AE$18</v>
      </c>
      <c r="AF2297" s="190" t="str">
        <f t="shared" si="3733"/>
        <v>AF$18</v>
      </c>
      <c r="AG2297" s="190" t="str">
        <f t="shared" si="3733"/>
        <v>AG$18</v>
      </c>
      <c r="AH2297" s="190" t="str">
        <f t="shared" si="3733"/>
        <v>AH$18</v>
      </c>
      <c r="AI2297" s="190" t="str">
        <f t="shared" si="3733"/>
        <v>AI$18</v>
      </c>
      <c r="AJ2297" s="190" t="str">
        <f t="shared" si="3733"/>
        <v>AJ$18</v>
      </c>
      <c r="AK2297" s="190" t="str">
        <f t="shared" si="3733"/>
        <v>AK$18</v>
      </c>
      <c r="AL2297" s="190" t="str">
        <f t="shared" si="3733"/>
        <v>AL$18</v>
      </c>
      <c r="AM2297" s="190" t="str">
        <f t="shared" si="3733"/>
        <v>AM$18</v>
      </c>
      <c r="AN2297" s="190" t="str">
        <f t="shared" si="3733"/>
        <v>AN$18</v>
      </c>
      <c r="AO2297" s="190" t="str">
        <f t="shared" si="3733"/>
        <v>AO$18</v>
      </c>
      <c r="AP2297" s="190" t="str">
        <f t="shared" si="3733"/>
        <v>AP$18</v>
      </c>
      <c r="AQ2297" s="190" t="str">
        <f t="shared" si="3733"/>
        <v>AQ$18</v>
      </c>
      <c r="AR2297" s="190" t="str">
        <f t="shared" si="3733"/>
        <v>AR$18</v>
      </c>
      <c r="AS2297" s="190" t="str">
        <f t="shared" si="3733"/>
        <v>AS$18</v>
      </c>
      <c r="AT2297" s="190" t="str">
        <f t="shared" si="3733"/>
        <v>AT$18</v>
      </c>
      <c r="AU2297" s="190" t="str">
        <f t="shared" si="3733"/>
        <v>AU$18</v>
      </c>
      <c r="AV2297" s="190" t="str">
        <f t="shared" si="3733"/>
        <v>AV$18</v>
      </c>
      <c r="AW2297" s="190" t="str">
        <f t="shared" si="3733"/>
        <v>AW$18</v>
      </c>
      <c r="AX2297" s="190" t="str">
        <f t="shared" si="3733"/>
        <v>AX$18</v>
      </c>
      <c r="AY2297" s="190" t="str">
        <f t="shared" si="3733"/>
        <v>AY$18</v>
      </c>
      <c r="AZ2297" s="190" t="str">
        <f t="shared" si="3733"/>
        <v>AZ$18</v>
      </c>
      <c r="BA2297" s="190" t="str">
        <f t="shared" si="3733"/>
        <v>BA$18</v>
      </c>
      <c r="BB2297" s="190" t="str">
        <f t="shared" si="3733"/>
        <v>BB$18</v>
      </c>
      <c r="BC2297" s="190" t="str">
        <f t="shared" si="3733"/>
        <v>BC$18</v>
      </c>
      <c r="BD2297" s="190" t="str">
        <f t="shared" si="3733"/>
        <v>BD$18</v>
      </c>
      <c r="BE2297" s="190" t="str">
        <f t="shared" si="3733"/>
        <v>BE$18</v>
      </c>
      <c r="BF2297" s="190" t="str">
        <f t="shared" si="3733"/>
        <v>BF$18</v>
      </c>
      <c r="BG2297" s="190" t="str">
        <f t="shared" si="3733"/>
        <v>BG$18</v>
      </c>
      <c r="BH2297" s="190" t="str">
        <f t="shared" si="3733"/>
        <v>BH$18</v>
      </c>
      <c r="BI2297" s="190" t="str">
        <f t="shared" si="3733"/>
        <v>BI$18</v>
      </c>
      <c r="BJ2297" s="190" t="str">
        <f t="shared" si="3733"/>
        <v>BJ$18</v>
      </c>
      <c r="BK2297" s="190" t="str">
        <f t="shared" si="3733"/>
        <v>BK$18</v>
      </c>
      <c r="BL2297" s="190" t="str">
        <f t="shared" si="3733"/>
        <v>BL$18</v>
      </c>
      <c r="BM2297" s="190" t="str">
        <f t="shared" si="3733"/>
        <v>BM$18</v>
      </c>
      <c r="BN2297" s="190" t="str">
        <f t="shared" si="3733"/>
        <v>BN$18</v>
      </c>
      <c r="BO2297" s="190" t="str">
        <f t="shared" si="3733"/>
        <v>BO$18</v>
      </c>
      <c r="BP2297" s="190" t="str">
        <f t="shared" si="3733"/>
        <v>BP$18</v>
      </c>
      <c r="BQ2297" s="190" t="str">
        <f t="shared" si="3733"/>
        <v>BQ$18</v>
      </c>
      <c r="BR2297" s="190" t="str">
        <f t="shared" si="3733"/>
        <v>BR$18</v>
      </c>
      <c r="BS2297" s="190" t="str">
        <f t="shared" si="3733"/>
        <v>BS$18</v>
      </c>
      <c r="BT2297" s="190" t="str">
        <f t="shared" si="3733"/>
        <v>BT$18</v>
      </c>
      <c r="BU2297" s="190" t="str">
        <f t="shared" si="3733"/>
        <v>BU$18</v>
      </c>
      <c r="BV2297" s="190" t="str">
        <f t="shared" si="3733"/>
        <v>BV$18</v>
      </c>
      <c r="BW2297" s="190" t="str">
        <f t="shared" si="3733"/>
        <v>BW$18</v>
      </c>
      <c r="BX2297" s="190" t="str">
        <f t="shared" si="3733"/>
        <v>BX$18</v>
      </c>
      <c r="BY2297" s="190" t="str">
        <f t="shared" si="3733"/>
        <v>BY$18</v>
      </c>
      <c r="BZ2297" s="190" t="str">
        <f t="shared" si="3733"/>
        <v>BZ$18</v>
      </c>
      <c r="CA2297" s="190" t="str">
        <f t="shared" si="3733"/>
        <v>CA$18</v>
      </c>
      <c r="CB2297" s="190" t="str">
        <f t="shared" si="3733"/>
        <v>CB$18</v>
      </c>
      <c r="CC2297" s="190" t="str">
        <f t="shared" si="3733"/>
        <v>CC$18</v>
      </c>
      <c r="CD2297" s="190" t="str">
        <f t="shared" si="3733"/>
        <v>CD$18</v>
      </c>
      <c r="CE2297" s="190" t="str">
        <f t="shared" ref="CE2297:CL2297" si="3734">CE$22</f>
        <v>CE$18</v>
      </c>
      <c r="CF2297" s="190" t="str">
        <f t="shared" si="3734"/>
        <v>CF$18</v>
      </c>
      <c r="CG2297" s="190" t="str">
        <f t="shared" si="3734"/>
        <v>CG$18</v>
      </c>
      <c r="CH2297" s="190" t="str">
        <f t="shared" si="3734"/>
        <v>CH$18</v>
      </c>
      <c r="CI2297" s="190" t="str">
        <f t="shared" si="3734"/>
        <v>CI$18</v>
      </c>
      <c r="CJ2297" s="190" t="str">
        <f t="shared" si="3734"/>
        <v>CJ$18</v>
      </c>
      <c r="CK2297" s="190" t="str">
        <f t="shared" si="3734"/>
        <v>CK$18</v>
      </c>
      <c r="CL2297" s="190" t="str">
        <f t="shared" si="3734"/>
        <v>CL$18</v>
      </c>
      <c r="CN2297" s="201"/>
      <c r="CO2297" s="190" t="str">
        <f t="shared" ref="CO2297:DL2297" si="3735">CO$22</f>
        <v>CO$18</v>
      </c>
      <c r="CP2297" s="190" t="str">
        <f t="shared" si="3735"/>
        <v>CP$18</v>
      </c>
      <c r="CQ2297" s="190" t="str">
        <f t="shared" si="3735"/>
        <v>CQ$18</v>
      </c>
      <c r="CR2297" s="190" t="str">
        <f t="shared" si="3735"/>
        <v>CR$18</v>
      </c>
      <c r="CS2297" s="190" t="str">
        <f t="shared" si="3735"/>
        <v>CS$18</v>
      </c>
      <c r="CT2297" s="190" t="str">
        <f t="shared" si="3735"/>
        <v>CT$18</v>
      </c>
      <c r="CU2297" s="190" t="str">
        <f t="shared" si="3735"/>
        <v>CU$18</v>
      </c>
      <c r="CV2297" s="190" t="str">
        <f t="shared" si="3735"/>
        <v>CV$18</v>
      </c>
      <c r="CW2297" s="190" t="str">
        <f t="shared" si="3735"/>
        <v>CW$18</v>
      </c>
      <c r="CX2297" s="190" t="str">
        <f t="shared" si="3735"/>
        <v>CX$18</v>
      </c>
      <c r="CY2297" s="190" t="str">
        <f t="shared" si="3735"/>
        <v>CY$18</v>
      </c>
      <c r="CZ2297" s="190" t="str">
        <f t="shared" si="3735"/>
        <v>CZ$18</v>
      </c>
      <c r="DA2297" s="190" t="str">
        <f t="shared" si="3735"/>
        <v>DA$18</v>
      </c>
      <c r="DB2297" s="190" t="str">
        <f t="shared" si="3735"/>
        <v>DB$18</v>
      </c>
      <c r="DC2297" s="190" t="str">
        <f t="shared" si="3735"/>
        <v>DC$18</v>
      </c>
      <c r="DD2297" s="190" t="str">
        <f t="shared" si="3735"/>
        <v>DD$18</v>
      </c>
      <c r="DE2297" s="190" t="str">
        <f t="shared" si="3735"/>
        <v>DE$18</v>
      </c>
      <c r="DF2297" s="190" t="str">
        <f t="shared" si="3735"/>
        <v>DF$18</v>
      </c>
      <c r="DG2297" s="190" t="str">
        <f t="shared" si="3735"/>
        <v>DG$18</v>
      </c>
      <c r="DH2297" s="190" t="str">
        <f t="shared" si="3735"/>
        <v>DH$18</v>
      </c>
      <c r="DI2297" s="190" t="str">
        <f t="shared" si="3735"/>
        <v>DI$18</v>
      </c>
      <c r="DJ2297" s="190" t="str">
        <f t="shared" si="3735"/>
        <v>DJ$18</v>
      </c>
      <c r="DK2297" s="190" t="str">
        <f t="shared" si="3735"/>
        <v>DK$18</v>
      </c>
      <c r="DL2297" s="190" t="str">
        <f t="shared" si="3735"/>
        <v>DL$18</v>
      </c>
    </row>
    <row r="2298" spans="1:116" x14ac:dyDescent="0.4">
      <c r="A2298" s="174"/>
      <c r="E2298" s="8"/>
      <c r="G2298" s="175" t="s">
        <v>464</v>
      </c>
      <c r="H2298" s="200"/>
      <c r="I2298" s="201"/>
      <c r="J2298" s="201"/>
      <c r="K2298" s="202"/>
      <c r="L2298" s="202"/>
      <c r="M2298" s="202"/>
      <c r="N2298" s="202"/>
      <c r="O2298" s="202"/>
      <c r="P2298" s="202"/>
      <c r="R2298" s="202"/>
      <c r="S2298" s="190" t="str">
        <f t="shared" ref="S2298:CD2298" si="3736">S$23</f>
        <v>S$19</v>
      </c>
      <c r="T2298" s="190" t="str">
        <f t="shared" si="3736"/>
        <v>T$19</v>
      </c>
      <c r="U2298" s="190" t="str">
        <f t="shared" si="3736"/>
        <v>U$19</v>
      </c>
      <c r="V2298" s="190" t="str">
        <f t="shared" si="3736"/>
        <v>V$19</v>
      </c>
      <c r="W2298" s="190" t="str">
        <f t="shared" si="3736"/>
        <v>W$19</v>
      </c>
      <c r="X2298" s="190" t="str">
        <f t="shared" si="3736"/>
        <v>X$19</v>
      </c>
      <c r="Y2298" s="190" t="str">
        <f t="shared" si="3736"/>
        <v>Y$19</v>
      </c>
      <c r="Z2298" s="190" t="str">
        <f t="shared" si="3736"/>
        <v>Z$19</v>
      </c>
      <c r="AA2298" s="190" t="str">
        <f t="shared" si="3736"/>
        <v>AA$19</v>
      </c>
      <c r="AB2298" s="190" t="str">
        <f t="shared" si="3736"/>
        <v>AB$19</v>
      </c>
      <c r="AC2298" s="190" t="str">
        <f t="shared" si="3736"/>
        <v>AC$19</v>
      </c>
      <c r="AD2298" s="190" t="str">
        <f t="shared" si="3736"/>
        <v>AD$19</v>
      </c>
      <c r="AE2298" s="190" t="str">
        <f t="shared" si="3736"/>
        <v>AE$19</v>
      </c>
      <c r="AF2298" s="190" t="str">
        <f t="shared" si="3736"/>
        <v>AF$19</v>
      </c>
      <c r="AG2298" s="190" t="str">
        <f t="shared" si="3736"/>
        <v>AG$19</v>
      </c>
      <c r="AH2298" s="190" t="str">
        <f t="shared" si="3736"/>
        <v>AH$19</v>
      </c>
      <c r="AI2298" s="190" t="str">
        <f t="shared" si="3736"/>
        <v>AI$19</v>
      </c>
      <c r="AJ2298" s="190" t="str">
        <f t="shared" si="3736"/>
        <v>AJ$19</v>
      </c>
      <c r="AK2298" s="190" t="str">
        <f t="shared" si="3736"/>
        <v>AK$19</v>
      </c>
      <c r="AL2298" s="190" t="str">
        <f t="shared" si="3736"/>
        <v>AL$19</v>
      </c>
      <c r="AM2298" s="190" t="str">
        <f t="shared" si="3736"/>
        <v>AM$19</v>
      </c>
      <c r="AN2298" s="190" t="str">
        <f t="shared" si="3736"/>
        <v>AN$19</v>
      </c>
      <c r="AO2298" s="190" t="str">
        <f t="shared" si="3736"/>
        <v>AO$19</v>
      </c>
      <c r="AP2298" s="190" t="str">
        <f t="shared" si="3736"/>
        <v>AP$19</v>
      </c>
      <c r="AQ2298" s="190" t="str">
        <f t="shared" si="3736"/>
        <v>AQ$19</v>
      </c>
      <c r="AR2298" s="190" t="str">
        <f t="shared" si="3736"/>
        <v>AR$19</v>
      </c>
      <c r="AS2298" s="190" t="str">
        <f t="shared" si="3736"/>
        <v>AS$19</v>
      </c>
      <c r="AT2298" s="190" t="str">
        <f t="shared" si="3736"/>
        <v>AT$19</v>
      </c>
      <c r="AU2298" s="190" t="str">
        <f t="shared" si="3736"/>
        <v>AU$19</v>
      </c>
      <c r="AV2298" s="190" t="str">
        <f t="shared" si="3736"/>
        <v>AV$19</v>
      </c>
      <c r="AW2298" s="190" t="str">
        <f t="shared" si="3736"/>
        <v>AW$19</v>
      </c>
      <c r="AX2298" s="190" t="str">
        <f t="shared" si="3736"/>
        <v>AX$19</v>
      </c>
      <c r="AY2298" s="190" t="str">
        <f t="shared" si="3736"/>
        <v>AY$19</v>
      </c>
      <c r="AZ2298" s="190" t="str">
        <f t="shared" si="3736"/>
        <v>AZ$19</v>
      </c>
      <c r="BA2298" s="190" t="str">
        <f t="shared" si="3736"/>
        <v>BA$19</v>
      </c>
      <c r="BB2298" s="190" t="str">
        <f t="shared" si="3736"/>
        <v>BB$19</v>
      </c>
      <c r="BC2298" s="190" t="str">
        <f t="shared" si="3736"/>
        <v>BC$19</v>
      </c>
      <c r="BD2298" s="190" t="str">
        <f t="shared" si="3736"/>
        <v>BD$19</v>
      </c>
      <c r="BE2298" s="190" t="str">
        <f t="shared" si="3736"/>
        <v>BE$19</v>
      </c>
      <c r="BF2298" s="190" t="str">
        <f t="shared" si="3736"/>
        <v>BF$19</v>
      </c>
      <c r="BG2298" s="190" t="str">
        <f t="shared" si="3736"/>
        <v>BG$19</v>
      </c>
      <c r="BH2298" s="190" t="str">
        <f t="shared" si="3736"/>
        <v>BH$19</v>
      </c>
      <c r="BI2298" s="190" t="str">
        <f t="shared" si="3736"/>
        <v>BI$19</v>
      </c>
      <c r="BJ2298" s="190" t="str">
        <f t="shared" si="3736"/>
        <v>BJ$19</v>
      </c>
      <c r="BK2298" s="190" t="str">
        <f t="shared" si="3736"/>
        <v>BK$19</v>
      </c>
      <c r="BL2298" s="190" t="str">
        <f t="shared" si="3736"/>
        <v>BL$19</v>
      </c>
      <c r="BM2298" s="190" t="str">
        <f t="shared" si="3736"/>
        <v>BM$19</v>
      </c>
      <c r="BN2298" s="190" t="str">
        <f t="shared" si="3736"/>
        <v>BN$19</v>
      </c>
      <c r="BO2298" s="190" t="str">
        <f t="shared" si="3736"/>
        <v>BO$19</v>
      </c>
      <c r="BP2298" s="190" t="str">
        <f t="shared" si="3736"/>
        <v>BP$19</v>
      </c>
      <c r="BQ2298" s="190" t="str">
        <f t="shared" si="3736"/>
        <v>BQ$19</v>
      </c>
      <c r="BR2298" s="190" t="str">
        <f t="shared" si="3736"/>
        <v>BR$19</v>
      </c>
      <c r="BS2298" s="190" t="str">
        <f t="shared" si="3736"/>
        <v>BS$19</v>
      </c>
      <c r="BT2298" s="190" t="str">
        <f t="shared" si="3736"/>
        <v>BT$19</v>
      </c>
      <c r="BU2298" s="190" t="str">
        <f t="shared" si="3736"/>
        <v>BU$19</v>
      </c>
      <c r="BV2298" s="190" t="str">
        <f t="shared" si="3736"/>
        <v>BV$19</v>
      </c>
      <c r="BW2298" s="190" t="str">
        <f t="shared" si="3736"/>
        <v>BW$19</v>
      </c>
      <c r="BX2298" s="190" t="str">
        <f t="shared" si="3736"/>
        <v>BX$19</v>
      </c>
      <c r="BY2298" s="190" t="str">
        <f t="shared" si="3736"/>
        <v>BY$19</v>
      </c>
      <c r="BZ2298" s="190" t="str">
        <f t="shared" si="3736"/>
        <v>BZ$19</v>
      </c>
      <c r="CA2298" s="190" t="str">
        <f t="shared" si="3736"/>
        <v>CA$19</v>
      </c>
      <c r="CB2298" s="190" t="str">
        <f t="shared" si="3736"/>
        <v>CB$19</v>
      </c>
      <c r="CC2298" s="190" t="str">
        <f t="shared" si="3736"/>
        <v>CC$19</v>
      </c>
      <c r="CD2298" s="190" t="str">
        <f t="shared" si="3736"/>
        <v>CD$19</v>
      </c>
      <c r="CE2298" s="190" t="str">
        <f t="shared" ref="CE2298:CL2298" si="3737">CE$23</f>
        <v>CE$19</v>
      </c>
      <c r="CF2298" s="190" t="str">
        <f t="shared" si="3737"/>
        <v>CF$19</v>
      </c>
      <c r="CG2298" s="190" t="str">
        <f t="shared" si="3737"/>
        <v>CG$19</v>
      </c>
      <c r="CH2298" s="190" t="str">
        <f t="shared" si="3737"/>
        <v>CH$19</v>
      </c>
      <c r="CI2298" s="190" t="str">
        <f t="shared" si="3737"/>
        <v>CI$19</v>
      </c>
      <c r="CJ2298" s="190" t="str">
        <f t="shared" si="3737"/>
        <v>CJ$19</v>
      </c>
      <c r="CK2298" s="190" t="str">
        <f t="shared" si="3737"/>
        <v>CK$19</v>
      </c>
      <c r="CL2298" s="190" t="str">
        <f t="shared" si="3737"/>
        <v>CL$19</v>
      </c>
      <c r="CN2298" s="201"/>
      <c r="CO2298" s="190" t="str">
        <f t="shared" ref="CO2298:DL2298" si="3738">CO$23</f>
        <v>CO$19</v>
      </c>
      <c r="CP2298" s="190" t="str">
        <f t="shared" si="3738"/>
        <v>CP$19</v>
      </c>
      <c r="CQ2298" s="190" t="str">
        <f t="shared" si="3738"/>
        <v>CQ$19</v>
      </c>
      <c r="CR2298" s="190" t="str">
        <f t="shared" si="3738"/>
        <v>CR$19</v>
      </c>
      <c r="CS2298" s="190" t="str">
        <f t="shared" si="3738"/>
        <v>CS$19</v>
      </c>
      <c r="CT2298" s="190" t="str">
        <f t="shared" si="3738"/>
        <v>CT$19</v>
      </c>
      <c r="CU2298" s="190" t="str">
        <f t="shared" si="3738"/>
        <v>CU$19</v>
      </c>
      <c r="CV2298" s="190" t="str">
        <f t="shared" si="3738"/>
        <v>CV$19</v>
      </c>
      <c r="CW2298" s="190" t="str">
        <f t="shared" si="3738"/>
        <v>CW$19</v>
      </c>
      <c r="CX2298" s="190" t="str">
        <f t="shared" si="3738"/>
        <v>CX$19</v>
      </c>
      <c r="CY2298" s="190" t="str">
        <f t="shared" si="3738"/>
        <v>CY$19</v>
      </c>
      <c r="CZ2298" s="190" t="str">
        <f t="shared" si="3738"/>
        <v>CZ$19</v>
      </c>
      <c r="DA2298" s="190" t="str">
        <f t="shared" si="3738"/>
        <v>DA$19</v>
      </c>
      <c r="DB2298" s="190" t="str">
        <f t="shared" si="3738"/>
        <v>DB$19</v>
      </c>
      <c r="DC2298" s="190" t="str">
        <f t="shared" si="3738"/>
        <v>DC$19</v>
      </c>
      <c r="DD2298" s="190" t="str">
        <f t="shared" si="3738"/>
        <v>DD$19</v>
      </c>
      <c r="DE2298" s="190" t="str">
        <f t="shared" si="3738"/>
        <v>DE$19</v>
      </c>
      <c r="DF2298" s="190" t="str">
        <f t="shared" si="3738"/>
        <v>DF$19</v>
      </c>
      <c r="DG2298" s="190" t="str">
        <f t="shared" si="3738"/>
        <v>DG$19</v>
      </c>
      <c r="DH2298" s="190" t="str">
        <f t="shared" si="3738"/>
        <v>DH$19</v>
      </c>
      <c r="DI2298" s="190" t="str">
        <f t="shared" si="3738"/>
        <v>DI$19</v>
      </c>
      <c r="DJ2298" s="190" t="str">
        <f t="shared" si="3738"/>
        <v>DJ$19</v>
      </c>
      <c r="DK2298" s="190" t="str">
        <f t="shared" si="3738"/>
        <v>DK$19</v>
      </c>
      <c r="DL2298" s="190" t="str">
        <f t="shared" si="3738"/>
        <v>DL$19</v>
      </c>
    </row>
    <row r="2299" spans="1:116" x14ac:dyDescent="0.4">
      <c r="A2299" s="142" t="s">
        <v>218</v>
      </c>
      <c r="B2299" s="31" t="s">
        <v>81</v>
      </c>
      <c r="C2299" s="31"/>
      <c r="D2299" t="s">
        <v>562</v>
      </c>
      <c r="E2299" s="8" t="str">
        <f t="shared" ref="E2299:E2303" si="3739">ROW()&amp;" "&amp;D2299</f>
        <v>2299 TOGGLE-TV-V</v>
      </c>
      <c r="F2299" t="s">
        <v>511</v>
      </c>
      <c r="G2299" s="143" t="s">
        <v>509</v>
      </c>
      <c r="H2299" s="142"/>
      <c r="I2299" s="144"/>
      <c r="J2299" s="144"/>
      <c r="K2299" s="142"/>
      <c r="L2299" s="142"/>
      <c r="M2299" s="142"/>
      <c r="N2299" s="142"/>
      <c r="O2299" s="142"/>
      <c r="P2299" s="142"/>
      <c r="R2299" s="143"/>
      <c r="S2299" s="168"/>
      <c r="T2299" s="168"/>
      <c r="U2299" s="168"/>
      <c r="V2299" s="168"/>
      <c r="W2299" s="168"/>
      <c r="X2299" s="168"/>
      <c r="Y2299" s="168"/>
      <c r="Z2299" s="168"/>
      <c r="AA2299" s="168"/>
      <c r="AB2299" s="168"/>
      <c r="AC2299" s="168"/>
      <c r="AD2299" s="168"/>
      <c r="AE2299" s="168"/>
      <c r="AF2299" s="168"/>
      <c r="AG2299" s="168"/>
      <c r="AH2299" s="168"/>
      <c r="AI2299" s="168"/>
      <c r="AJ2299" s="168"/>
      <c r="AK2299" s="168"/>
      <c r="AL2299" s="168"/>
      <c r="AM2299" s="168"/>
      <c r="AN2299" s="168"/>
      <c r="AO2299" s="168"/>
      <c r="AP2299" s="168"/>
      <c r="AQ2299" s="168"/>
      <c r="AR2299" s="168"/>
      <c r="AS2299" s="168"/>
      <c r="AT2299" s="168"/>
      <c r="AU2299" s="168"/>
      <c r="AV2299" s="168"/>
      <c r="AW2299" s="168"/>
      <c r="AX2299" s="168"/>
      <c r="AY2299" s="168"/>
      <c r="AZ2299" s="168"/>
      <c r="BA2299" s="168"/>
      <c r="BB2299" s="168"/>
      <c r="BC2299" s="168"/>
      <c r="BD2299" s="168"/>
      <c r="BE2299" s="168"/>
      <c r="BF2299" s="168"/>
      <c r="BG2299" s="168"/>
      <c r="BH2299" s="168"/>
      <c r="BI2299" s="168"/>
      <c r="BJ2299" s="168"/>
      <c r="BK2299" s="168"/>
      <c r="BL2299" s="168"/>
      <c r="BM2299" s="168"/>
      <c r="BN2299" s="168"/>
      <c r="BO2299" s="168"/>
      <c r="BP2299" s="168"/>
      <c r="BQ2299" s="168"/>
      <c r="BR2299" s="168"/>
      <c r="BS2299" s="168"/>
      <c r="BT2299" s="168"/>
      <c r="BU2299" s="168"/>
      <c r="BV2299" s="168"/>
      <c r="BW2299" s="168"/>
      <c r="BX2299" s="168"/>
      <c r="BY2299" s="168"/>
      <c r="BZ2299" s="168"/>
      <c r="CA2299" s="168"/>
      <c r="CB2299" s="168"/>
      <c r="CC2299" s="168"/>
      <c r="CD2299" s="168"/>
      <c r="CE2299" s="168"/>
      <c r="CF2299" s="168"/>
      <c r="CG2299" s="168"/>
      <c r="CH2299" s="168"/>
      <c r="CI2299" s="168"/>
      <c r="CJ2299" s="168"/>
      <c r="CK2299" s="168"/>
      <c r="CL2299" s="168"/>
      <c r="CN2299" s="144"/>
      <c r="CO2299" s="168"/>
      <c r="CP2299" s="168"/>
      <c r="CQ2299" s="168"/>
      <c r="CR2299" s="168"/>
      <c r="CS2299" s="168"/>
      <c r="CT2299" s="168"/>
      <c r="CU2299" s="168"/>
      <c r="CV2299" s="168"/>
      <c r="CW2299" s="168"/>
      <c r="CX2299" s="168"/>
      <c r="CY2299" s="168"/>
      <c r="CZ2299" s="168"/>
      <c r="DA2299" s="168"/>
      <c r="DB2299" s="168"/>
      <c r="DC2299" s="168"/>
      <c r="DD2299" s="168"/>
      <c r="DE2299" s="168"/>
      <c r="DF2299" s="168"/>
      <c r="DG2299" s="168"/>
      <c r="DH2299" s="168"/>
      <c r="DI2299" s="168"/>
      <c r="DJ2299" s="168"/>
      <c r="DK2299" s="168"/>
      <c r="DL2299" s="168"/>
    </row>
    <row r="2300" spans="1:116" x14ac:dyDescent="0.4">
      <c r="A2300" s="12"/>
      <c r="B2300" s="12" t="s">
        <v>332</v>
      </c>
      <c r="C2300" s="12"/>
      <c r="D2300" t="s">
        <v>562</v>
      </c>
      <c r="E2300" s="8" t="str">
        <f t="shared" si="3739"/>
        <v>2300 TOGGLE-TV-V</v>
      </c>
      <c r="G2300" s="95" t="str">
        <f ca="1">OFFSET(G2300,-(ROW(G2300)-ROW(G2312)),0)&amp;" - before toggle"</f>
        <v># of assets - before toggle</v>
      </c>
      <c r="H2300" s="12"/>
      <c r="I2300" s="60"/>
      <c r="J2300" s="60"/>
      <c r="K2300" s="12"/>
      <c r="L2300" s="12"/>
      <c r="M2300" s="12"/>
      <c r="N2300" s="12"/>
      <c r="O2300" s="12"/>
      <c r="P2300" s="12"/>
      <c r="R2300" s="13"/>
      <c r="S2300" s="76"/>
      <c r="T2300" s="76"/>
      <c r="U2300" s="76"/>
      <c r="V2300" s="76"/>
      <c r="W2300" s="76"/>
      <c r="X2300" s="76"/>
      <c r="Y2300" s="76"/>
      <c r="Z2300" s="76"/>
      <c r="AA2300" s="76"/>
      <c r="AB2300" s="76"/>
      <c r="AC2300" s="76"/>
      <c r="AD2300" s="76"/>
      <c r="AE2300" s="76"/>
      <c r="AF2300" s="76"/>
      <c r="AG2300" s="76"/>
      <c r="AH2300" s="76"/>
      <c r="AI2300" s="76"/>
      <c r="AJ2300" s="76"/>
      <c r="AK2300" s="76"/>
      <c r="AL2300" s="76"/>
      <c r="AM2300" s="76"/>
      <c r="AN2300" s="76"/>
      <c r="AO2300" s="76"/>
      <c r="AP2300" s="76"/>
      <c r="AQ2300" s="76"/>
      <c r="AR2300" s="76"/>
      <c r="AS2300" s="76"/>
      <c r="AT2300" s="76"/>
      <c r="AU2300" s="76"/>
      <c r="AV2300" s="76"/>
      <c r="AW2300" s="76"/>
      <c r="AX2300" s="76"/>
      <c r="AY2300" s="76"/>
      <c r="AZ2300" s="76"/>
      <c r="BA2300" s="76"/>
      <c r="BB2300" s="76"/>
      <c r="BC2300" s="76"/>
      <c r="BD2300" s="76"/>
      <c r="BE2300" s="76"/>
      <c r="BF2300" s="76"/>
      <c r="BG2300" s="76"/>
      <c r="BH2300" s="76"/>
      <c r="BI2300" s="76"/>
      <c r="BJ2300" s="76"/>
      <c r="BK2300" s="76"/>
      <c r="BL2300" s="76"/>
      <c r="BM2300" s="76"/>
      <c r="BN2300" s="76"/>
      <c r="BO2300" s="76"/>
      <c r="BP2300" s="76"/>
      <c r="BQ2300" s="76"/>
      <c r="BR2300" s="76"/>
      <c r="BS2300" s="76"/>
      <c r="BT2300" s="76"/>
      <c r="BU2300" s="76"/>
      <c r="BV2300" s="76"/>
      <c r="BW2300" s="76"/>
      <c r="BX2300" s="76"/>
      <c r="BY2300" s="76"/>
      <c r="BZ2300" s="76"/>
      <c r="CA2300" s="76"/>
      <c r="CB2300" s="76"/>
      <c r="CC2300" s="76"/>
      <c r="CD2300" s="76"/>
      <c r="CE2300" s="76"/>
      <c r="CF2300" s="76"/>
      <c r="CG2300" s="76"/>
      <c r="CH2300" s="76"/>
      <c r="CI2300" s="76"/>
      <c r="CJ2300" s="76"/>
      <c r="CK2300" s="76"/>
      <c r="CL2300" s="76"/>
      <c r="CN2300" s="60"/>
      <c r="CO2300" s="239"/>
      <c r="CP2300" s="239"/>
      <c r="CQ2300" s="239"/>
      <c r="CR2300" s="239"/>
      <c r="CS2300" s="239"/>
      <c r="CT2300" s="239"/>
      <c r="CU2300" s="239"/>
      <c r="CV2300" s="239"/>
      <c r="CW2300" s="239"/>
      <c r="CX2300" s="239"/>
      <c r="CY2300" s="239"/>
      <c r="CZ2300" s="239"/>
      <c r="DA2300" s="239"/>
      <c r="DB2300" s="239"/>
      <c r="DC2300" s="239"/>
      <c r="DD2300" s="239"/>
      <c r="DE2300" s="239"/>
      <c r="DF2300" s="239"/>
      <c r="DG2300" s="239"/>
      <c r="DH2300" s="239"/>
      <c r="DI2300" s="239"/>
      <c r="DJ2300" s="239"/>
      <c r="DK2300" s="239"/>
      <c r="DL2300" s="239"/>
    </row>
    <row r="2301" spans="1:116" x14ac:dyDescent="0.4">
      <c r="A2301" s="31"/>
      <c r="B2301" s="31"/>
      <c r="C2301" s="31"/>
      <c r="D2301" t="s">
        <v>562</v>
      </c>
      <c r="E2301" s="8" t="str">
        <f t="shared" si="3739"/>
        <v>2301 TOGGLE-TV-V</v>
      </c>
      <c r="G2301" s="145" t="s">
        <v>563</v>
      </c>
      <c r="H2301" s="31">
        <v>1</v>
      </c>
      <c r="I2301" s="73"/>
      <c r="J2301" s="73"/>
      <c r="K2301" s="12"/>
      <c r="L2301" s="12"/>
      <c r="M2301" s="12"/>
      <c r="N2301" s="12"/>
      <c r="O2301" s="12"/>
      <c r="P2301" s="12"/>
      <c r="R2301" s="67"/>
      <c r="S2301" s="76"/>
      <c r="T2301" s="76"/>
      <c r="U2301" s="76"/>
      <c r="V2301" s="76"/>
      <c r="W2301" s="76"/>
      <c r="X2301" s="76"/>
      <c r="Y2301" s="76"/>
      <c r="Z2301" s="76"/>
      <c r="AA2301" s="76"/>
      <c r="AB2301" s="76"/>
      <c r="AC2301" s="76"/>
      <c r="AD2301" s="76"/>
      <c r="AE2301" s="76"/>
      <c r="AF2301" s="76"/>
      <c r="AG2301" s="76"/>
      <c r="AH2301" s="76"/>
      <c r="AI2301" s="76"/>
      <c r="AJ2301" s="76"/>
      <c r="AK2301" s="76"/>
      <c r="AL2301" s="76"/>
      <c r="AM2301" s="76"/>
      <c r="AN2301" s="76"/>
      <c r="AO2301" s="76"/>
      <c r="AP2301" s="76"/>
      <c r="AQ2301" s="76"/>
      <c r="AR2301" s="76"/>
      <c r="AS2301" s="76"/>
      <c r="AT2301" s="76"/>
      <c r="AU2301" s="76"/>
      <c r="AV2301" s="76"/>
      <c r="AW2301" s="76"/>
      <c r="AX2301" s="76"/>
      <c r="AY2301" s="76"/>
      <c r="AZ2301" s="76"/>
      <c r="BA2301" s="76"/>
      <c r="BB2301" s="76"/>
      <c r="BC2301" s="76"/>
      <c r="BD2301" s="76"/>
      <c r="BE2301" s="76"/>
      <c r="BF2301" s="76"/>
      <c r="BG2301" s="76"/>
      <c r="BH2301" s="76"/>
      <c r="BI2301" s="76"/>
      <c r="BJ2301" s="76"/>
      <c r="BK2301" s="76"/>
      <c r="BL2301" s="76"/>
      <c r="BM2301" s="76"/>
      <c r="BN2301" s="76"/>
      <c r="BO2301" s="76"/>
      <c r="BP2301" s="76"/>
      <c r="BQ2301" s="76"/>
      <c r="BR2301" s="76"/>
      <c r="BS2301" s="76"/>
      <c r="BT2301" s="76"/>
      <c r="BU2301" s="76"/>
      <c r="BV2301" s="76"/>
      <c r="BW2301" s="76"/>
      <c r="BX2301" s="76"/>
      <c r="BY2301" s="76"/>
      <c r="BZ2301" s="76"/>
      <c r="CA2301" s="76"/>
      <c r="CB2301" s="76"/>
      <c r="CC2301" s="76"/>
      <c r="CD2301" s="76"/>
      <c r="CE2301" s="76"/>
      <c r="CF2301" s="76"/>
      <c r="CG2301" s="76"/>
      <c r="CH2301" s="76"/>
      <c r="CI2301" s="76"/>
      <c r="CJ2301" s="76"/>
      <c r="CK2301" s="76"/>
      <c r="CL2301" s="76"/>
      <c r="CN2301" s="76"/>
      <c r="CO2301" s="76" t="e" cm="1">
        <f t="array" ref="CO2301">INDEX($K:$P,ROW(),MATCH(CO$3,$K$2:$P$2,0))</f>
        <v>#N/A</v>
      </c>
      <c r="CP2301" s="76" t="e" cm="1">
        <f t="array" ref="CP2301">INDEX($K:$P,ROW(),MATCH(CP$3,$K$2:$P$2,0))</f>
        <v>#N/A</v>
      </c>
      <c r="CQ2301" s="76" t="e" cm="1">
        <f t="array" ref="CQ2301">INDEX($K:$P,ROW(),MATCH(CQ$3,$K$2:$P$2,0))</f>
        <v>#N/A</v>
      </c>
      <c r="CR2301" s="76" t="e" cm="1">
        <f t="array" ref="CR2301">INDEX($K:$P,ROW(),MATCH(CR$3,$K$2:$P$2,0))</f>
        <v>#N/A</v>
      </c>
      <c r="CS2301" s="76" t="e" cm="1">
        <f t="array" ref="CS2301">INDEX($K:$P,ROW(),MATCH(CS$3,$K$2:$P$2,0))</f>
        <v>#N/A</v>
      </c>
      <c r="CT2301" s="76" t="e" cm="1">
        <f t="array" ref="CT2301">INDEX($K:$P,ROW(),MATCH(CT$3,$K$2:$P$2,0))</f>
        <v>#N/A</v>
      </c>
      <c r="CU2301" s="76" t="e" cm="1">
        <f t="array" ref="CU2301">INDEX($K:$P,ROW(),MATCH(CU$3,$K$2:$P$2,0))</f>
        <v>#N/A</v>
      </c>
      <c r="CV2301" s="76" t="e" cm="1">
        <f t="array" ref="CV2301">INDEX($K:$P,ROW(),MATCH(CV$3,$K$2:$P$2,0))</f>
        <v>#N/A</v>
      </c>
      <c r="CW2301" s="76" t="e" cm="1">
        <f t="array" ref="CW2301">INDEX($K:$P,ROW(),MATCH(CW$3,$K$2:$P$2,0))</f>
        <v>#N/A</v>
      </c>
      <c r="CX2301" s="76" t="e" cm="1">
        <f t="array" ref="CX2301">INDEX($K:$P,ROW(),MATCH(CX$3,$K$2:$P$2,0))</f>
        <v>#N/A</v>
      </c>
      <c r="CY2301" s="76" t="e" cm="1">
        <f t="array" ref="CY2301">INDEX($K:$P,ROW(),MATCH(CY$3,$K$2:$P$2,0))</f>
        <v>#N/A</v>
      </c>
      <c r="CZ2301" s="76" t="e" cm="1">
        <f t="array" ref="CZ2301">INDEX($K:$P,ROW(),MATCH(CZ$3,$K$2:$P$2,0))</f>
        <v>#N/A</v>
      </c>
      <c r="DA2301" s="76" t="e" cm="1">
        <f t="array" ref="DA2301">INDEX($K:$P,ROW(),MATCH(DA$3,$K$2:$P$2,0))</f>
        <v>#N/A</v>
      </c>
      <c r="DB2301" s="76" t="e" cm="1">
        <f t="array" ref="DB2301">INDEX($K:$P,ROW(),MATCH(DB$3,$K$2:$P$2,0))</f>
        <v>#N/A</v>
      </c>
      <c r="DC2301" s="76" t="e" cm="1">
        <f t="array" ref="DC2301">INDEX($K:$P,ROW(),MATCH(DC$3,$K$2:$P$2,0))</f>
        <v>#N/A</v>
      </c>
      <c r="DD2301" s="76" t="e" cm="1">
        <f t="array" ref="DD2301">INDEX($K:$P,ROW(),MATCH(DD$3,$K$2:$P$2,0))</f>
        <v>#N/A</v>
      </c>
      <c r="DE2301" s="76" t="e" cm="1">
        <f t="array" ref="DE2301">INDEX($K:$P,ROW(),MATCH(DE$3,$K$2:$P$2,0))</f>
        <v>#N/A</v>
      </c>
      <c r="DF2301" s="76" t="e" cm="1">
        <f t="array" ref="DF2301">INDEX($K:$P,ROW(),MATCH(DF$3,$K$2:$P$2,0))</f>
        <v>#N/A</v>
      </c>
      <c r="DG2301" s="76" t="e" cm="1">
        <f t="array" ref="DG2301">INDEX($K:$P,ROW(),MATCH(DG$3,$K$2:$P$2,0))</f>
        <v>#N/A</v>
      </c>
      <c r="DH2301" s="76" t="e" cm="1">
        <f t="array" ref="DH2301">INDEX($K:$P,ROW(),MATCH(DH$3,$K$2:$P$2,0))</f>
        <v>#N/A</v>
      </c>
      <c r="DI2301" s="76" t="e" cm="1">
        <f t="array" ref="DI2301">INDEX($K:$P,ROW(),MATCH(DI$3,$K$2:$P$2,0))</f>
        <v>#N/A</v>
      </c>
      <c r="DJ2301" s="76" t="e" cm="1">
        <f t="array" ref="DJ2301">INDEX($K:$P,ROW(),MATCH(DJ$3,$K$2:$P$2,0))</f>
        <v>#N/A</v>
      </c>
      <c r="DK2301" s="76" t="e" cm="1">
        <f t="array" ref="DK2301">INDEX($K:$P,ROW(),MATCH(DK$3,$K$2:$P$2,0))</f>
        <v>#N/A</v>
      </c>
      <c r="DL2301" s="76" t="e" cm="1">
        <f t="array" ref="DL2301">INDEX($K:$P,ROW(),MATCH(DL$3,$K$2:$P$2,0))</f>
        <v>#N/A</v>
      </c>
    </row>
    <row r="2302" spans="1:116" x14ac:dyDescent="0.4">
      <c r="D2302" t="s">
        <v>562</v>
      </c>
      <c r="E2302" s="8" t="str">
        <f t="shared" si="3739"/>
        <v>2302 TOGGLE-TV-V</v>
      </c>
      <c r="G2302" s="127" t="str">
        <f ca="1">SUBSTITUTE(G2300,"before toggle","after toggle")</f>
        <v># of assets - after toggle</v>
      </c>
      <c r="H2302" s="12"/>
      <c r="I2302" s="60"/>
      <c r="J2302" s="60"/>
      <c r="K2302" s="117">
        <f t="shared" ref="K2302:P2302" ca="1" si="3740">SUMIF($4:$4,K$2,2302:2302)</f>
        <v>5000</v>
      </c>
      <c r="L2302" s="117">
        <f t="shared" ca="1" si="3740"/>
        <v>5000</v>
      </c>
      <c r="M2302" s="117">
        <f t="shared" ca="1" si="3740"/>
        <v>5000</v>
      </c>
      <c r="N2302" s="117">
        <f t="shared" ca="1" si="3740"/>
        <v>5000</v>
      </c>
      <c r="O2302" s="117">
        <f t="shared" ca="1" si="3740"/>
        <v>5000</v>
      </c>
      <c r="P2302" s="117">
        <f t="shared" ca="1" si="3740"/>
        <v>5000</v>
      </c>
      <c r="R2302" s="15"/>
      <c r="S2302" s="151" cm="1">
        <f t="array" aca="1" ref="S2302" ca="1">INDIRECT(S2294)*$H2301</f>
        <v>5000</v>
      </c>
      <c r="T2302" s="151" cm="1">
        <f t="array" aca="1" ref="T2302" ca="1">INDIRECT(T2294)*$H2301</f>
        <v>5000</v>
      </c>
      <c r="U2302" s="151" cm="1">
        <f t="array" aca="1" ref="U2302" ca="1">INDIRECT(U2294)*$H2301</f>
        <v>5000</v>
      </c>
      <c r="V2302" s="151" cm="1">
        <f t="array" aca="1" ref="V2302" ca="1">INDIRECT(V2294)*$H2301</f>
        <v>5000</v>
      </c>
      <c r="W2302" s="151" cm="1">
        <f t="array" aca="1" ref="W2302" ca="1">INDIRECT(W2294)*$H2301</f>
        <v>5000</v>
      </c>
      <c r="X2302" s="151" cm="1">
        <f t="array" aca="1" ref="X2302" ca="1">INDIRECT(X2294)*$H2301</f>
        <v>5000</v>
      </c>
      <c r="Y2302" s="151" cm="1">
        <f t="array" aca="1" ref="Y2302" ca="1">INDIRECT(Y2294)*$H2301</f>
        <v>5000</v>
      </c>
      <c r="Z2302" s="151" cm="1">
        <f t="array" aca="1" ref="Z2302" ca="1">INDIRECT(Z2294)*$H2301</f>
        <v>5000</v>
      </c>
      <c r="AA2302" s="151" cm="1">
        <f t="array" aca="1" ref="AA2302" ca="1">INDIRECT(AA2294)*$H2301</f>
        <v>5000</v>
      </c>
      <c r="AB2302" s="151" cm="1">
        <f t="array" aca="1" ref="AB2302" ca="1">INDIRECT(AB2294)*$H2301</f>
        <v>5000</v>
      </c>
      <c r="AC2302" s="151" cm="1">
        <f t="array" aca="1" ref="AC2302" ca="1">INDIRECT(AC2294)*$H2301</f>
        <v>5000</v>
      </c>
      <c r="AD2302" s="151" cm="1">
        <f t="array" aca="1" ref="AD2302" ca="1">INDIRECT(AD2294)*$H2301</f>
        <v>5000</v>
      </c>
      <c r="AE2302" s="151" cm="1">
        <f t="array" aca="1" ref="AE2302" ca="1">INDIRECT(AE2294)*$H2301</f>
        <v>5000</v>
      </c>
      <c r="AF2302" s="151" cm="1">
        <f t="array" aca="1" ref="AF2302" ca="1">INDIRECT(AF2294)*$H2301</f>
        <v>5000</v>
      </c>
      <c r="AG2302" s="151" cm="1">
        <f t="array" aca="1" ref="AG2302" ca="1">INDIRECT(AG2294)*$H2301</f>
        <v>5000</v>
      </c>
      <c r="AH2302" s="151" cm="1">
        <f t="array" aca="1" ref="AH2302" ca="1">INDIRECT(AH2294)*$H2301</f>
        <v>5000</v>
      </c>
      <c r="AI2302" s="151" cm="1">
        <f t="array" aca="1" ref="AI2302" ca="1">INDIRECT(AI2294)*$H2301</f>
        <v>5000</v>
      </c>
      <c r="AJ2302" s="151" cm="1">
        <f t="array" aca="1" ref="AJ2302" ca="1">INDIRECT(AJ2294)*$H2301</f>
        <v>5000</v>
      </c>
      <c r="AK2302" s="151" cm="1">
        <f t="array" aca="1" ref="AK2302" ca="1">INDIRECT(AK2294)*$H2301</f>
        <v>5000</v>
      </c>
      <c r="AL2302" s="151" cm="1">
        <f t="array" aca="1" ref="AL2302" ca="1">INDIRECT(AL2294)*$H2301</f>
        <v>5000</v>
      </c>
      <c r="AM2302" s="151" cm="1">
        <f t="array" aca="1" ref="AM2302" ca="1">INDIRECT(AM2294)*$H2301</f>
        <v>5000</v>
      </c>
      <c r="AN2302" s="151" cm="1">
        <f t="array" aca="1" ref="AN2302" ca="1">INDIRECT(AN2294)*$H2301</f>
        <v>5000</v>
      </c>
      <c r="AO2302" s="151" cm="1">
        <f t="array" aca="1" ref="AO2302" ca="1">INDIRECT(AO2294)*$H2301</f>
        <v>5000</v>
      </c>
      <c r="AP2302" s="151" cm="1">
        <f t="array" aca="1" ref="AP2302" ca="1">INDIRECT(AP2294)*$H2301</f>
        <v>5000</v>
      </c>
      <c r="AQ2302" s="151" cm="1">
        <f t="array" aca="1" ref="AQ2302" ca="1">INDIRECT(AQ2294)*$H2301</f>
        <v>5000</v>
      </c>
      <c r="AR2302" s="151" cm="1">
        <f t="array" aca="1" ref="AR2302" ca="1">INDIRECT(AR2294)*$H2301</f>
        <v>5000</v>
      </c>
      <c r="AS2302" s="151" cm="1">
        <f t="array" aca="1" ref="AS2302" ca="1">INDIRECT(AS2294)*$H2301</f>
        <v>5000</v>
      </c>
      <c r="AT2302" s="151" cm="1">
        <f t="array" aca="1" ref="AT2302" ca="1">INDIRECT(AT2294)*$H2301</f>
        <v>5000</v>
      </c>
      <c r="AU2302" s="151" cm="1">
        <f t="array" aca="1" ref="AU2302" ca="1">INDIRECT(AU2294)*$H2301</f>
        <v>5000</v>
      </c>
      <c r="AV2302" s="151" cm="1">
        <f t="array" aca="1" ref="AV2302" ca="1">INDIRECT(AV2294)*$H2301</f>
        <v>5000</v>
      </c>
      <c r="AW2302" s="151" cm="1">
        <f t="array" aca="1" ref="AW2302" ca="1">INDIRECT(AW2294)*$H2301</f>
        <v>5000</v>
      </c>
      <c r="AX2302" s="151" cm="1">
        <f t="array" aca="1" ref="AX2302" ca="1">INDIRECT(AX2294)*$H2301</f>
        <v>5000</v>
      </c>
      <c r="AY2302" s="151" cm="1">
        <f t="array" aca="1" ref="AY2302" ca="1">INDIRECT(AY2294)*$H2301</f>
        <v>5000</v>
      </c>
      <c r="AZ2302" s="151" cm="1">
        <f t="array" aca="1" ref="AZ2302" ca="1">INDIRECT(AZ2294)*$H2301</f>
        <v>5000</v>
      </c>
      <c r="BA2302" s="151" cm="1">
        <f t="array" aca="1" ref="BA2302" ca="1">INDIRECT(BA2294)*$H2301</f>
        <v>5000</v>
      </c>
      <c r="BB2302" s="151" cm="1">
        <f t="array" aca="1" ref="BB2302" ca="1">INDIRECT(BB2294)*$H2301</f>
        <v>5000</v>
      </c>
      <c r="BC2302" s="151" cm="1">
        <f t="array" aca="1" ref="BC2302" ca="1">INDIRECT(BC2294)*$H2301</f>
        <v>5000</v>
      </c>
      <c r="BD2302" s="151" cm="1">
        <f t="array" aca="1" ref="BD2302" ca="1">INDIRECT(BD2294)*$H2301</f>
        <v>5000</v>
      </c>
      <c r="BE2302" s="151" cm="1">
        <f t="array" aca="1" ref="BE2302" ca="1">INDIRECT(BE2294)*$H2301</f>
        <v>5000</v>
      </c>
      <c r="BF2302" s="151" cm="1">
        <f t="array" aca="1" ref="BF2302" ca="1">INDIRECT(BF2294)*$H2301</f>
        <v>5000</v>
      </c>
      <c r="BG2302" s="151" cm="1">
        <f t="array" aca="1" ref="BG2302" ca="1">INDIRECT(BG2294)*$H2301</f>
        <v>5000</v>
      </c>
      <c r="BH2302" s="151" cm="1">
        <f t="array" aca="1" ref="BH2302" ca="1">INDIRECT(BH2294)*$H2301</f>
        <v>5000</v>
      </c>
      <c r="BI2302" s="151" cm="1">
        <f t="array" aca="1" ref="BI2302" ca="1">INDIRECT(BI2294)*$H2301</f>
        <v>5000</v>
      </c>
      <c r="BJ2302" s="151" cm="1">
        <f t="array" aca="1" ref="BJ2302" ca="1">INDIRECT(BJ2294)*$H2301</f>
        <v>5000</v>
      </c>
      <c r="BK2302" s="151" cm="1">
        <f t="array" aca="1" ref="BK2302" ca="1">INDIRECT(BK2294)*$H2301</f>
        <v>5000</v>
      </c>
      <c r="BL2302" s="151" cm="1">
        <f t="array" aca="1" ref="BL2302" ca="1">INDIRECT(BL2294)*$H2301</f>
        <v>5000</v>
      </c>
      <c r="BM2302" s="151" cm="1">
        <f t="array" aca="1" ref="BM2302" ca="1">INDIRECT(BM2294)*$H2301</f>
        <v>5000</v>
      </c>
      <c r="BN2302" s="151" cm="1">
        <f t="array" aca="1" ref="BN2302" ca="1">INDIRECT(BN2294)*$H2301</f>
        <v>5000</v>
      </c>
      <c r="BO2302" s="151" cm="1">
        <f t="array" aca="1" ref="BO2302" ca="1">INDIRECT(BO2294)*$H2301</f>
        <v>5000</v>
      </c>
      <c r="BP2302" s="151" cm="1">
        <f t="array" aca="1" ref="BP2302" ca="1">INDIRECT(BP2294)*$H2301</f>
        <v>5000</v>
      </c>
      <c r="BQ2302" s="151" cm="1">
        <f t="array" aca="1" ref="BQ2302" ca="1">INDIRECT(BQ2294)*$H2301</f>
        <v>5000</v>
      </c>
      <c r="BR2302" s="151" cm="1">
        <f t="array" aca="1" ref="BR2302" ca="1">INDIRECT(BR2294)*$H2301</f>
        <v>5000</v>
      </c>
      <c r="BS2302" s="151" cm="1">
        <f t="array" aca="1" ref="BS2302" ca="1">INDIRECT(BS2294)*$H2301</f>
        <v>5000</v>
      </c>
      <c r="BT2302" s="151" cm="1">
        <f t="array" aca="1" ref="BT2302" ca="1">INDIRECT(BT2294)*$H2301</f>
        <v>5000</v>
      </c>
      <c r="BU2302" s="151" cm="1">
        <f t="array" aca="1" ref="BU2302" ca="1">INDIRECT(BU2294)*$H2301</f>
        <v>5000</v>
      </c>
      <c r="BV2302" s="151" cm="1">
        <f t="array" aca="1" ref="BV2302" ca="1">INDIRECT(BV2294)*$H2301</f>
        <v>5000</v>
      </c>
      <c r="BW2302" s="151" cm="1">
        <f t="array" aca="1" ref="BW2302" ca="1">INDIRECT(BW2294)*$H2301</f>
        <v>5000</v>
      </c>
      <c r="BX2302" s="151" cm="1">
        <f t="array" aca="1" ref="BX2302" ca="1">INDIRECT(BX2294)*$H2301</f>
        <v>5000</v>
      </c>
      <c r="BY2302" s="151" cm="1">
        <f t="array" aca="1" ref="BY2302" ca="1">INDIRECT(BY2294)*$H2301</f>
        <v>5000</v>
      </c>
      <c r="BZ2302" s="151" cm="1">
        <f t="array" aca="1" ref="BZ2302" ca="1">INDIRECT(BZ2294)*$H2301</f>
        <v>5000</v>
      </c>
      <c r="CA2302" s="151" cm="1">
        <f t="array" aca="1" ref="CA2302" ca="1">INDIRECT(CA2294)*$H2301</f>
        <v>5000</v>
      </c>
      <c r="CB2302" s="151" cm="1">
        <f t="array" aca="1" ref="CB2302" ca="1">INDIRECT(CB2294)*$H2301</f>
        <v>5000</v>
      </c>
      <c r="CC2302" s="151" cm="1">
        <f t="array" aca="1" ref="CC2302" ca="1">INDIRECT(CC2294)*$H2301</f>
        <v>5000</v>
      </c>
      <c r="CD2302" s="151" cm="1">
        <f t="array" aca="1" ref="CD2302" ca="1">INDIRECT(CD2294)*$H2301</f>
        <v>5000</v>
      </c>
      <c r="CE2302" s="151" cm="1">
        <f t="array" aca="1" ref="CE2302" ca="1">INDIRECT(CE2294)*$H2301</f>
        <v>5000</v>
      </c>
      <c r="CF2302" s="151" cm="1">
        <f t="array" aca="1" ref="CF2302" ca="1">INDIRECT(CF2294)*$H2301</f>
        <v>5000</v>
      </c>
      <c r="CG2302" s="151" cm="1">
        <f t="array" aca="1" ref="CG2302" ca="1">INDIRECT(CG2294)*$H2301</f>
        <v>5000</v>
      </c>
      <c r="CH2302" s="151" cm="1">
        <f t="array" aca="1" ref="CH2302" ca="1">INDIRECT(CH2294)*$H2301</f>
        <v>5000</v>
      </c>
      <c r="CI2302" s="151" cm="1">
        <f t="array" aca="1" ref="CI2302" ca="1">INDIRECT(CI2294)*$H2301</f>
        <v>5000</v>
      </c>
      <c r="CJ2302" s="151" cm="1">
        <f t="array" aca="1" ref="CJ2302" ca="1">INDIRECT(CJ2294)*$H2301</f>
        <v>5000</v>
      </c>
      <c r="CK2302" s="151" cm="1">
        <f t="array" aca="1" ref="CK2302" ca="1">INDIRECT(CK2294)*$H2301</f>
        <v>5000</v>
      </c>
      <c r="CL2302" s="151" cm="1">
        <f t="array" aca="1" ref="CL2302" ca="1">INDIRECT(CL2294)*$H2301</f>
        <v>5000</v>
      </c>
      <c r="CN2302" s="240"/>
      <c r="CO2302" s="151" t="e" cm="1">
        <f t="array" aca="1" ref="CO2302" ca="1">INDIRECT(CO2294)*CO2301</f>
        <v>#N/A</v>
      </c>
      <c r="CP2302" s="151" t="e" cm="1">
        <f t="array" aca="1" ref="CP2302" ca="1">INDIRECT(CP2294)*CP2301</f>
        <v>#N/A</v>
      </c>
      <c r="CQ2302" s="151" t="e" cm="1">
        <f t="array" aca="1" ref="CQ2302" ca="1">INDIRECT(CQ2294)*CQ2301</f>
        <v>#N/A</v>
      </c>
      <c r="CR2302" s="151" t="e" cm="1">
        <f t="array" aca="1" ref="CR2302" ca="1">INDIRECT(CR2294)*CR2301</f>
        <v>#N/A</v>
      </c>
      <c r="CS2302" s="151" t="e" cm="1">
        <f t="array" aca="1" ref="CS2302" ca="1">INDIRECT(CS2294)*CS2301</f>
        <v>#N/A</v>
      </c>
      <c r="CT2302" s="151" t="e" cm="1">
        <f t="array" aca="1" ref="CT2302" ca="1">INDIRECT(CT2294)*CT2301</f>
        <v>#N/A</v>
      </c>
      <c r="CU2302" s="151" t="e" cm="1">
        <f t="array" aca="1" ref="CU2302" ca="1">INDIRECT(CU2294)*CU2301</f>
        <v>#N/A</v>
      </c>
      <c r="CV2302" s="151" t="e" cm="1">
        <f t="array" aca="1" ref="CV2302" ca="1">INDIRECT(CV2294)*CV2301</f>
        <v>#N/A</v>
      </c>
      <c r="CW2302" s="151" t="e" cm="1">
        <f t="array" aca="1" ref="CW2302" ca="1">INDIRECT(CW2294)*CW2301</f>
        <v>#N/A</v>
      </c>
      <c r="CX2302" s="151" t="e" cm="1">
        <f t="array" aca="1" ref="CX2302" ca="1">INDIRECT(CX2294)*CX2301</f>
        <v>#N/A</v>
      </c>
      <c r="CY2302" s="151" t="e" cm="1">
        <f t="array" aca="1" ref="CY2302" ca="1">INDIRECT(CY2294)*CY2301</f>
        <v>#N/A</v>
      </c>
      <c r="CZ2302" s="151" t="e" cm="1">
        <f t="array" aca="1" ref="CZ2302" ca="1">INDIRECT(CZ2294)*CZ2301</f>
        <v>#N/A</v>
      </c>
      <c r="DA2302" s="151" t="e" cm="1">
        <f t="array" aca="1" ref="DA2302" ca="1">INDIRECT(DA2294)*DA2301</f>
        <v>#N/A</v>
      </c>
      <c r="DB2302" s="151" t="e" cm="1">
        <f t="array" aca="1" ref="DB2302" ca="1">INDIRECT(DB2294)*DB2301</f>
        <v>#N/A</v>
      </c>
      <c r="DC2302" s="151" t="e" cm="1">
        <f t="array" aca="1" ref="DC2302" ca="1">INDIRECT(DC2294)*DC2301</f>
        <v>#N/A</v>
      </c>
      <c r="DD2302" s="151" t="e" cm="1">
        <f t="array" aca="1" ref="DD2302" ca="1">INDIRECT(DD2294)*DD2301</f>
        <v>#N/A</v>
      </c>
      <c r="DE2302" s="151" t="e" cm="1">
        <f t="array" aca="1" ref="DE2302" ca="1">INDIRECT(DE2294)*DE2301</f>
        <v>#N/A</v>
      </c>
      <c r="DF2302" s="151" t="e" cm="1">
        <f t="array" aca="1" ref="DF2302" ca="1">INDIRECT(DF2294)*DF2301</f>
        <v>#N/A</v>
      </c>
      <c r="DG2302" s="151" t="e" cm="1">
        <f t="array" aca="1" ref="DG2302" ca="1">INDIRECT(DG2294)*DG2301</f>
        <v>#N/A</v>
      </c>
      <c r="DH2302" s="151" t="e" cm="1">
        <f t="array" aca="1" ref="DH2302" ca="1">INDIRECT(DH2294)*DH2301</f>
        <v>#N/A</v>
      </c>
      <c r="DI2302" s="151" t="e" cm="1">
        <f t="array" aca="1" ref="DI2302" ca="1">INDIRECT(DI2294)*DI2301</f>
        <v>#N/A</v>
      </c>
      <c r="DJ2302" s="151" t="e" cm="1">
        <f t="array" aca="1" ref="DJ2302" ca="1">INDIRECT(DJ2294)*DJ2301</f>
        <v>#N/A</v>
      </c>
      <c r="DK2302" s="151" t="e" cm="1">
        <f t="array" aca="1" ref="DK2302" ca="1">INDIRECT(DK2294)*DK2301</f>
        <v>#N/A</v>
      </c>
      <c r="DL2302" s="151" t="e" cm="1">
        <f t="array" aca="1" ref="DL2302" ca="1">INDIRECT(DL2294)*DL2301</f>
        <v>#N/A</v>
      </c>
    </row>
    <row r="2303" spans="1:116" x14ac:dyDescent="0.4">
      <c r="B2303" t="s">
        <v>332</v>
      </c>
      <c r="D2303" t="s">
        <v>562</v>
      </c>
      <c r="E2303" s="8" t="str">
        <f t="shared" si="3739"/>
        <v>2303 TOGGLE-TV-V</v>
      </c>
      <c r="G2303" s="136" t="str">
        <f>G2291</f>
        <v>Surgical procedures</v>
      </c>
      <c r="H2303" s="12"/>
      <c r="I2303" s="60"/>
      <c r="J2303" s="60"/>
      <c r="K2303" s="38"/>
      <c r="L2303" s="38"/>
      <c r="M2303" s="38"/>
      <c r="N2303" s="38"/>
      <c r="O2303" s="38"/>
      <c r="P2303" s="38"/>
      <c r="R2303" s="15"/>
      <c r="S2303" s="240"/>
      <c r="T2303" s="240"/>
      <c r="U2303" s="240"/>
      <c r="V2303" s="240"/>
      <c r="W2303" s="240"/>
      <c r="X2303" s="240"/>
      <c r="Y2303" s="240"/>
      <c r="Z2303" s="240"/>
      <c r="AA2303" s="240"/>
      <c r="AB2303" s="240"/>
      <c r="AC2303" s="240"/>
      <c r="AD2303" s="240"/>
      <c r="AE2303" s="240"/>
      <c r="AF2303" s="240"/>
      <c r="AG2303" s="240"/>
      <c r="AH2303" s="240"/>
      <c r="AI2303" s="240"/>
      <c r="AJ2303" s="240"/>
      <c r="AK2303" s="240"/>
      <c r="AL2303" s="240"/>
      <c r="AM2303" s="240"/>
      <c r="AN2303" s="240"/>
      <c r="AO2303" s="240"/>
      <c r="AP2303" s="240"/>
      <c r="AQ2303" s="240"/>
      <c r="AR2303" s="240"/>
      <c r="AS2303" s="240"/>
      <c r="AT2303" s="240"/>
      <c r="AU2303" s="240"/>
      <c r="AV2303" s="240"/>
      <c r="AW2303" s="240"/>
      <c r="AX2303" s="240"/>
      <c r="AY2303" s="240"/>
      <c r="AZ2303" s="240"/>
      <c r="BA2303" s="240"/>
      <c r="BB2303" s="240"/>
      <c r="BC2303" s="240"/>
      <c r="BD2303" s="240"/>
      <c r="BE2303" s="240"/>
      <c r="BF2303" s="240"/>
      <c r="BG2303" s="240"/>
      <c r="BH2303" s="240"/>
      <c r="BI2303" s="240"/>
      <c r="BJ2303" s="240"/>
      <c r="BK2303" s="240"/>
      <c r="BL2303" s="240"/>
      <c r="BM2303" s="240"/>
      <c r="BN2303" s="240"/>
      <c r="BO2303" s="240"/>
      <c r="BP2303" s="240"/>
      <c r="BQ2303" s="240"/>
      <c r="BR2303" s="240"/>
      <c r="BS2303" s="240"/>
      <c r="BT2303" s="240"/>
      <c r="BU2303" s="240"/>
      <c r="BV2303" s="240"/>
      <c r="BW2303" s="240"/>
      <c r="BX2303" s="240"/>
      <c r="BY2303" s="240"/>
      <c r="BZ2303" s="240"/>
      <c r="CA2303" s="240"/>
      <c r="CB2303" s="240"/>
      <c r="CC2303" s="240"/>
      <c r="CD2303" s="240"/>
      <c r="CE2303" s="240"/>
      <c r="CF2303" s="240"/>
      <c r="CG2303" s="240"/>
      <c r="CH2303" s="240"/>
      <c r="CI2303" s="240"/>
      <c r="CJ2303" s="240"/>
      <c r="CK2303" s="240"/>
      <c r="CL2303" s="240"/>
      <c r="CN2303" s="60"/>
      <c r="CO2303" s="76"/>
      <c r="CP2303" s="76"/>
      <c r="CQ2303" s="76"/>
      <c r="CR2303" s="76"/>
      <c r="CS2303" s="76"/>
      <c r="CT2303" s="76"/>
      <c r="CU2303" s="76"/>
      <c r="CV2303" s="76"/>
      <c r="CW2303" s="76"/>
      <c r="CX2303" s="76"/>
      <c r="CY2303" s="76"/>
      <c r="CZ2303" s="76"/>
      <c r="DA2303" s="76"/>
      <c r="DB2303" s="76"/>
      <c r="DC2303" s="76"/>
      <c r="DD2303" s="76"/>
      <c r="DE2303" s="76"/>
      <c r="DF2303" s="76"/>
      <c r="DG2303" s="76"/>
      <c r="DH2303" s="76"/>
      <c r="DI2303" s="76"/>
      <c r="DJ2303" s="76"/>
      <c r="DK2303" s="76"/>
      <c r="DL2303" s="76"/>
    </row>
    <row r="2304" spans="1:116" x14ac:dyDescent="0.4">
      <c r="B2304" t="s">
        <v>332</v>
      </c>
      <c r="D2304" t="s">
        <v>562</v>
      </c>
      <c r="E2304" s="8" t="str">
        <f>ROW()&amp;" "&amp;D2304</f>
        <v>2304 TOGGLE-TV-V</v>
      </c>
      <c r="G2304" s="191" t="str">
        <f>IFERROR(SUBSTITUTE(TRIM(MID(G2299, SEARCH("-", G2299) + 1, LEN(G2299))),":",""),"no unit")</f>
        <v>implant</v>
      </c>
      <c r="H2304" s="27"/>
      <c r="I2304" s="78"/>
      <c r="J2304" s="78"/>
      <c r="K2304" s="33"/>
      <c r="L2304" s="33"/>
      <c r="M2304" s="33"/>
      <c r="N2304" s="33"/>
      <c r="O2304" s="33"/>
      <c r="P2304" s="33"/>
      <c r="R2304" s="33"/>
      <c r="S2304" s="80"/>
      <c r="T2304" s="80"/>
      <c r="U2304" s="80"/>
      <c r="V2304" s="80"/>
      <c r="W2304" s="80"/>
      <c r="X2304" s="80"/>
      <c r="Y2304" s="80"/>
      <c r="Z2304" s="80"/>
      <c r="AA2304" s="80"/>
      <c r="AB2304" s="80"/>
      <c r="AC2304" s="80"/>
      <c r="AD2304" s="80"/>
      <c r="AE2304" s="80"/>
      <c r="AF2304" s="80"/>
      <c r="AG2304" s="80"/>
      <c r="AH2304" s="80"/>
      <c r="AI2304" s="80"/>
      <c r="AJ2304" s="80"/>
      <c r="AK2304" s="80"/>
      <c r="AL2304" s="80"/>
      <c r="AM2304" s="80"/>
      <c r="AN2304" s="80"/>
      <c r="AO2304" s="80"/>
      <c r="AP2304" s="80"/>
      <c r="AQ2304" s="80"/>
      <c r="AR2304" s="80"/>
      <c r="AS2304" s="80"/>
      <c r="AT2304" s="80"/>
      <c r="AU2304" s="80"/>
      <c r="AV2304" s="80"/>
      <c r="AW2304" s="80"/>
      <c r="AX2304" s="80"/>
      <c r="AY2304" s="80"/>
      <c r="AZ2304" s="80"/>
      <c r="BA2304" s="80"/>
      <c r="BB2304" s="80"/>
      <c r="BC2304" s="80"/>
      <c r="BD2304" s="80"/>
      <c r="BE2304" s="80"/>
      <c r="BF2304" s="80"/>
      <c r="BG2304" s="80"/>
      <c r="BH2304" s="80"/>
      <c r="BI2304" s="80"/>
      <c r="BJ2304" s="80"/>
      <c r="BK2304" s="80"/>
      <c r="BL2304" s="80"/>
      <c r="BM2304" s="80"/>
      <c r="BN2304" s="80"/>
      <c r="BO2304" s="80"/>
      <c r="BP2304" s="80"/>
      <c r="BQ2304" s="80"/>
      <c r="BR2304" s="80"/>
      <c r="BS2304" s="80"/>
      <c r="BT2304" s="80"/>
      <c r="BU2304" s="80"/>
      <c r="BV2304" s="80"/>
      <c r="BW2304" s="80"/>
      <c r="BX2304" s="80"/>
      <c r="BY2304" s="80"/>
      <c r="BZ2304" s="80"/>
      <c r="CA2304" s="80"/>
      <c r="CB2304" s="80"/>
      <c r="CC2304" s="80"/>
      <c r="CD2304" s="80"/>
      <c r="CE2304" s="80"/>
      <c r="CF2304" s="80"/>
      <c r="CG2304" s="80"/>
      <c r="CH2304" s="80"/>
      <c r="CI2304" s="80"/>
      <c r="CJ2304" s="80"/>
      <c r="CK2304" s="80"/>
      <c r="CL2304" s="80"/>
      <c r="CN2304" s="78"/>
      <c r="CO2304" s="77"/>
      <c r="CP2304" s="77"/>
      <c r="CQ2304" s="77"/>
      <c r="CR2304" s="77"/>
      <c r="CS2304" s="77"/>
      <c r="CT2304" s="77"/>
      <c r="CU2304" s="77"/>
      <c r="CV2304" s="77"/>
      <c r="CW2304" s="77"/>
      <c r="CX2304" s="77"/>
      <c r="CY2304" s="77"/>
      <c r="CZ2304" s="77"/>
      <c r="DA2304" s="77"/>
      <c r="DB2304" s="77"/>
      <c r="DC2304" s="77"/>
      <c r="DD2304" s="77"/>
      <c r="DE2304" s="77"/>
      <c r="DF2304" s="77"/>
      <c r="DG2304" s="77"/>
      <c r="DH2304" s="77"/>
      <c r="DI2304" s="77"/>
      <c r="DJ2304" s="77"/>
      <c r="DK2304" s="77"/>
      <c r="DL2304" s="77"/>
    </row>
    <row r="2305" spans="1:116" x14ac:dyDescent="0.4">
      <c r="B2305" t="s">
        <v>332</v>
      </c>
      <c r="D2305" t="s">
        <v>562</v>
      </c>
      <c r="E2305" s="8" t="str">
        <f t="shared" ref="E2305:E2310" si="3741">ROW()&amp;" "&amp;D2305</f>
        <v>2305 TOGGLE-TV-V</v>
      </c>
      <c r="G2305" s="136" t="s">
        <v>461</v>
      </c>
      <c r="H2305" s="27"/>
      <c r="I2305" s="78"/>
      <c r="J2305" s="78"/>
      <c r="K2305" s="33"/>
      <c r="L2305" s="33"/>
      <c r="M2305" s="33"/>
      <c r="N2305" s="33"/>
      <c r="O2305" s="33"/>
      <c r="P2305" s="33"/>
      <c r="R2305" s="33"/>
      <c r="S2305" s="80" t="str">
        <f>S2293</f>
        <v>S$16</v>
      </c>
      <c r="T2305" s="80" t="str">
        <f t="shared" ref="T2305:CE2305" si="3742">T2293</f>
        <v>T$16</v>
      </c>
      <c r="U2305" s="80" t="str">
        <f t="shared" si="3742"/>
        <v>U$16</v>
      </c>
      <c r="V2305" s="80" t="str">
        <f t="shared" si="3742"/>
        <v>V$16</v>
      </c>
      <c r="W2305" s="80" t="str">
        <f t="shared" si="3742"/>
        <v>W$16</v>
      </c>
      <c r="X2305" s="80" t="str">
        <f t="shared" si="3742"/>
        <v>X$16</v>
      </c>
      <c r="Y2305" s="80" t="str">
        <f t="shared" si="3742"/>
        <v>Y$16</v>
      </c>
      <c r="Z2305" s="80" t="str">
        <f t="shared" si="3742"/>
        <v>Z$16</v>
      </c>
      <c r="AA2305" s="80" t="str">
        <f t="shared" si="3742"/>
        <v>AA$16</v>
      </c>
      <c r="AB2305" s="80" t="str">
        <f t="shared" si="3742"/>
        <v>AB$16</v>
      </c>
      <c r="AC2305" s="80" t="str">
        <f t="shared" si="3742"/>
        <v>AC$16</v>
      </c>
      <c r="AD2305" s="80" t="str">
        <f t="shared" si="3742"/>
        <v>AD$16</v>
      </c>
      <c r="AE2305" s="80" t="str">
        <f t="shared" si="3742"/>
        <v>AE$16</v>
      </c>
      <c r="AF2305" s="80" t="str">
        <f t="shared" si="3742"/>
        <v>AF$16</v>
      </c>
      <c r="AG2305" s="80" t="str">
        <f t="shared" si="3742"/>
        <v>AG$16</v>
      </c>
      <c r="AH2305" s="80" t="str">
        <f t="shared" si="3742"/>
        <v>AH$16</v>
      </c>
      <c r="AI2305" s="80" t="str">
        <f t="shared" si="3742"/>
        <v>AI$16</v>
      </c>
      <c r="AJ2305" s="80" t="str">
        <f t="shared" si="3742"/>
        <v>AJ$16</v>
      </c>
      <c r="AK2305" s="80" t="str">
        <f t="shared" si="3742"/>
        <v>AK$16</v>
      </c>
      <c r="AL2305" s="80" t="str">
        <f t="shared" si="3742"/>
        <v>AL$16</v>
      </c>
      <c r="AM2305" s="80" t="str">
        <f t="shared" si="3742"/>
        <v>AM$16</v>
      </c>
      <c r="AN2305" s="80" t="str">
        <f t="shared" si="3742"/>
        <v>AN$16</v>
      </c>
      <c r="AO2305" s="80" t="str">
        <f t="shared" si="3742"/>
        <v>AO$16</v>
      </c>
      <c r="AP2305" s="80" t="str">
        <f t="shared" si="3742"/>
        <v>AP$16</v>
      </c>
      <c r="AQ2305" s="80" t="str">
        <f t="shared" si="3742"/>
        <v>AQ$16</v>
      </c>
      <c r="AR2305" s="80" t="str">
        <f t="shared" si="3742"/>
        <v>AR$16</v>
      </c>
      <c r="AS2305" s="80" t="str">
        <f t="shared" si="3742"/>
        <v>AS$16</v>
      </c>
      <c r="AT2305" s="80" t="str">
        <f t="shared" si="3742"/>
        <v>AT$16</v>
      </c>
      <c r="AU2305" s="80" t="str">
        <f t="shared" si="3742"/>
        <v>AU$16</v>
      </c>
      <c r="AV2305" s="80" t="str">
        <f t="shared" si="3742"/>
        <v>AV$16</v>
      </c>
      <c r="AW2305" s="80" t="str">
        <f t="shared" si="3742"/>
        <v>AW$16</v>
      </c>
      <c r="AX2305" s="80" t="str">
        <f t="shared" si="3742"/>
        <v>AX$16</v>
      </c>
      <c r="AY2305" s="80" t="str">
        <f t="shared" si="3742"/>
        <v>AY$16</v>
      </c>
      <c r="AZ2305" s="80" t="str">
        <f t="shared" si="3742"/>
        <v>AZ$16</v>
      </c>
      <c r="BA2305" s="80" t="str">
        <f t="shared" si="3742"/>
        <v>BA$16</v>
      </c>
      <c r="BB2305" s="80" t="str">
        <f t="shared" si="3742"/>
        <v>BB$16</v>
      </c>
      <c r="BC2305" s="80" t="str">
        <f t="shared" si="3742"/>
        <v>BC$16</v>
      </c>
      <c r="BD2305" s="80" t="str">
        <f t="shared" si="3742"/>
        <v>BD$16</v>
      </c>
      <c r="BE2305" s="80" t="str">
        <f t="shared" si="3742"/>
        <v>BE$16</v>
      </c>
      <c r="BF2305" s="80" t="str">
        <f t="shared" si="3742"/>
        <v>BF$16</v>
      </c>
      <c r="BG2305" s="80" t="str">
        <f t="shared" si="3742"/>
        <v>BG$16</v>
      </c>
      <c r="BH2305" s="80" t="str">
        <f t="shared" si="3742"/>
        <v>BH$16</v>
      </c>
      <c r="BI2305" s="80" t="str">
        <f t="shared" si="3742"/>
        <v>BI$16</v>
      </c>
      <c r="BJ2305" s="80" t="str">
        <f t="shared" si="3742"/>
        <v>BJ$16</v>
      </c>
      <c r="BK2305" s="80" t="str">
        <f t="shared" si="3742"/>
        <v>BK$16</v>
      </c>
      <c r="BL2305" s="80" t="str">
        <f t="shared" si="3742"/>
        <v>BL$16</v>
      </c>
      <c r="BM2305" s="80" t="str">
        <f t="shared" si="3742"/>
        <v>BM$16</v>
      </c>
      <c r="BN2305" s="80" t="str">
        <f t="shared" si="3742"/>
        <v>BN$16</v>
      </c>
      <c r="BO2305" s="80" t="str">
        <f t="shared" si="3742"/>
        <v>BO$16</v>
      </c>
      <c r="BP2305" s="80" t="str">
        <f t="shared" si="3742"/>
        <v>BP$16</v>
      </c>
      <c r="BQ2305" s="80" t="str">
        <f t="shared" si="3742"/>
        <v>BQ$16</v>
      </c>
      <c r="BR2305" s="80" t="str">
        <f t="shared" si="3742"/>
        <v>BR$16</v>
      </c>
      <c r="BS2305" s="80" t="str">
        <f t="shared" si="3742"/>
        <v>BS$16</v>
      </c>
      <c r="BT2305" s="80" t="str">
        <f t="shared" si="3742"/>
        <v>BT$16</v>
      </c>
      <c r="BU2305" s="80" t="str">
        <f t="shared" si="3742"/>
        <v>BU$16</v>
      </c>
      <c r="BV2305" s="80" t="str">
        <f t="shared" si="3742"/>
        <v>BV$16</v>
      </c>
      <c r="BW2305" s="80" t="str">
        <f t="shared" si="3742"/>
        <v>BW$16</v>
      </c>
      <c r="BX2305" s="80" t="str">
        <f t="shared" si="3742"/>
        <v>BX$16</v>
      </c>
      <c r="BY2305" s="80" t="str">
        <f t="shared" si="3742"/>
        <v>BY$16</v>
      </c>
      <c r="BZ2305" s="80" t="str">
        <f t="shared" si="3742"/>
        <v>BZ$16</v>
      </c>
      <c r="CA2305" s="80" t="str">
        <f t="shared" si="3742"/>
        <v>CA$16</v>
      </c>
      <c r="CB2305" s="80" t="str">
        <f t="shared" si="3742"/>
        <v>CB$16</v>
      </c>
      <c r="CC2305" s="80" t="str">
        <f t="shared" si="3742"/>
        <v>CC$16</v>
      </c>
      <c r="CD2305" s="80" t="str">
        <f t="shared" si="3742"/>
        <v>CD$16</v>
      </c>
      <c r="CE2305" s="80" t="str">
        <f t="shared" si="3742"/>
        <v>CE$16</v>
      </c>
      <c r="CF2305" s="80" t="str">
        <f t="shared" ref="CF2305:CL2305" si="3743">CF2293</f>
        <v>CF$16</v>
      </c>
      <c r="CG2305" s="80" t="str">
        <f t="shared" si="3743"/>
        <v>CG$16</v>
      </c>
      <c r="CH2305" s="80" t="str">
        <f t="shared" si="3743"/>
        <v>CH$16</v>
      </c>
      <c r="CI2305" s="80" t="str">
        <f t="shared" si="3743"/>
        <v>CI$16</v>
      </c>
      <c r="CJ2305" s="80" t="str">
        <f t="shared" si="3743"/>
        <v>CJ$16</v>
      </c>
      <c r="CK2305" s="80" t="str">
        <f t="shared" si="3743"/>
        <v>CK$16</v>
      </c>
      <c r="CL2305" s="80" t="str">
        <f t="shared" si="3743"/>
        <v>CL$16</v>
      </c>
      <c r="CN2305" s="78"/>
      <c r="CO2305" s="80" t="str">
        <f t="shared" ref="CO2305:DL2305" si="3744">CO2293</f>
        <v>CO$16</v>
      </c>
      <c r="CP2305" s="80" t="str">
        <f t="shared" si="3744"/>
        <v>CP$16</v>
      </c>
      <c r="CQ2305" s="80" t="str">
        <f t="shared" si="3744"/>
        <v>CQ$16</v>
      </c>
      <c r="CR2305" s="80" t="str">
        <f t="shared" si="3744"/>
        <v>CR$16</v>
      </c>
      <c r="CS2305" s="80" t="str">
        <f t="shared" si="3744"/>
        <v>CS$16</v>
      </c>
      <c r="CT2305" s="80" t="str">
        <f t="shared" si="3744"/>
        <v>CT$16</v>
      </c>
      <c r="CU2305" s="80" t="str">
        <f t="shared" si="3744"/>
        <v>CU$16</v>
      </c>
      <c r="CV2305" s="80" t="str">
        <f t="shared" si="3744"/>
        <v>CV$16</v>
      </c>
      <c r="CW2305" s="80" t="str">
        <f t="shared" si="3744"/>
        <v>CW$16</v>
      </c>
      <c r="CX2305" s="80" t="str">
        <f t="shared" si="3744"/>
        <v>CX$16</v>
      </c>
      <c r="CY2305" s="80" t="str">
        <f t="shared" si="3744"/>
        <v>CY$16</v>
      </c>
      <c r="CZ2305" s="80" t="str">
        <f t="shared" si="3744"/>
        <v>CZ$16</v>
      </c>
      <c r="DA2305" s="80" t="str">
        <f t="shared" si="3744"/>
        <v>DA$16</v>
      </c>
      <c r="DB2305" s="80" t="str">
        <f t="shared" si="3744"/>
        <v>DB$16</v>
      </c>
      <c r="DC2305" s="80" t="str">
        <f t="shared" si="3744"/>
        <v>DC$16</v>
      </c>
      <c r="DD2305" s="80" t="str">
        <f t="shared" si="3744"/>
        <v>DD$16</v>
      </c>
      <c r="DE2305" s="80" t="str">
        <f t="shared" si="3744"/>
        <v>DE$16</v>
      </c>
      <c r="DF2305" s="80" t="str">
        <f t="shared" si="3744"/>
        <v>DF$16</v>
      </c>
      <c r="DG2305" s="80" t="str">
        <f t="shared" si="3744"/>
        <v>DG$16</v>
      </c>
      <c r="DH2305" s="80" t="str">
        <f t="shared" si="3744"/>
        <v>DH$16</v>
      </c>
      <c r="DI2305" s="80" t="str">
        <f t="shared" si="3744"/>
        <v>DI$16</v>
      </c>
      <c r="DJ2305" s="80" t="str">
        <f t="shared" si="3744"/>
        <v>DJ$16</v>
      </c>
      <c r="DK2305" s="80" t="str">
        <f t="shared" si="3744"/>
        <v>DK$16</v>
      </c>
      <c r="DL2305" s="80" t="str">
        <f t="shared" si="3744"/>
        <v>DL$16</v>
      </c>
    </row>
    <row r="2306" spans="1:116" x14ac:dyDescent="0.4">
      <c r="B2306" t="s">
        <v>332</v>
      </c>
      <c r="D2306" t="s">
        <v>562</v>
      </c>
      <c r="E2306" s="8" t="str">
        <f t="shared" si="3741"/>
        <v>2306 TOGGLE-TV-V</v>
      </c>
      <c r="G2306" s="191" t="s">
        <v>462</v>
      </c>
      <c r="K2306" s="53"/>
      <c r="L2306" s="53"/>
      <c r="M2306" s="53"/>
      <c r="N2306" s="53"/>
      <c r="O2306" s="53"/>
      <c r="P2306" s="53"/>
      <c r="R2306" s="24"/>
      <c r="S2306" s="212" t="str">
        <f>ADDRESS(ROW(S2302),COLUMN(S2302),2)</f>
        <v>S$2302</v>
      </c>
      <c r="T2306" s="212" t="str">
        <f t="shared" ref="T2306:CE2306" si="3745">ADDRESS(ROW(T2302),COLUMN(T2302),2)</f>
        <v>T$2302</v>
      </c>
      <c r="U2306" s="212" t="str">
        <f t="shared" si="3745"/>
        <v>U$2302</v>
      </c>
      <c r="V2306" s="212" t="str">
        <f t="shared" si="3745"/>
        <v>V$2302</v>
      </c>
      <c r="W2306" s="212" t="str">
        <f t="shared" si="3745"/>
        <v>W$2302</v>
      </c>
      <c r="X2306" s="212" t="str">
        <f t="shared" si="3745"/>
        <v>X$2302</v>
      </c>
      <c r="Y2306" s="212" t="str">
        <f t="shared" si="3745"/>
        <v>Y$2302</v>
      </c>
      <c r="Z2306" s="212" t="str">
        <f t="shared" si="3745"/>
        <v>Z$2302</v>
      </c>
      <c r="AA2306" s="212" t="str">
        <f t="shared" si="3745"/>
        <v>AA$2302</v>
      </c>
      <c r="AB2306" s="212" t="str">
        <f t="shared" si="3745"/>
        <v>AB$2302</v>
      </c>
      <c r="AC2306" s="212" t="str">
        <f t="shared" si="3745"/>
        <v>AC$2302</v>
      </c>
      <c r="AD2306" s="212" t="str">
        <f t="shared" si="3745"/>
        <v>AD$2302</v>
      </c>
      <c r="AE2306" s="212" t="str">
        <f t="shared" si="3745"/>
        <v>AE$2302</v>
      </c>
      <c r="AF2306" s="212" t="str">
        <f t="shared" si="3745"/>
        <v>AF$2302</v>
      </c>
      <c r="AG2306" s="212" t="str">
        <f t="shared" si="3745"/>
        <v>AG$2302</v>
      </c>
      <c r="AH2306" s="212" t="str">
        <f t="shared" si="3745"/>
        <v>AH$2302</v>
      </c>
      <c r="AI2306" s="212" t="str">
        <f t="shared" si="3745"/>
        <v>AI$2302</v>
      </c>
      <c r="AJ2306" s="212" t="str">
        <f t="shared" si="3745"/>
        <v>AJ$2302</v>
      </c>
      <c r="AK2306" s="212" t="str">
        <f t="shared" si="3745"/>
        <v>AK$2302</v>
      </c>
      <c r="AL2306" s="212" t="str">
        <f t="shared" si="3745"/>
        <v>AL$2302</v>
      </c>
      <c r="AM2306" s="212" t="str">
        <f t="shared" si="3745"/>
        <v>AM$2302</v>
      </c>
      <c r="AN2306" s="212" t="str">
        <f t="shared" si="3745"/>
        <v>AN$2302</v>
      </c>
      <c r="AO2306" s="212" t="str">
        <f t="shared" si="3745"/>
        <v>AO$2302</v>
      </c>
      <c r="AP2306" s="212" t="str">
        <f t="shared" si="3745"/>
        <v>AP$2302</v>
      </c>
      <c r="AQ2306" s="212" t="str">
        <f t="shared" si="3745"/>
        <v>AQ$2302</v>
      </c>
      <c r="AR2306" s="212" t="str">
        <f t="shared" si="3745"/>
        <v>AR$2302</v>
      </c>
      <c r="AS2306" s="212" t="str">
        <f t="shared" si="3745"/>
        <v>AS$2302</v>
      </c>
      <c r="AT2306" s="212" t="str">
        <f t="shared" si="3745"/>
        <v>AT$2302</v>
      </c>
      <c r="AU2306" s="212" t="str">
        <f t="shared" si="3745"/>
        <v>AU$2302</v>
      </c>
      <c r="AV2306" s="212" t="str">
        <f t="shared" si="3745"/>
        <v>AV$2302</v>
      </c>
      <c r="AW2306" s="212" t="str">
        <f t="shared" si="3745"/>
        <v>AW$2302</v>
      </c>
      <c r="AX2306" s="212" t="str">
        <f t="shared" si="3745"/>
        <v>AX$2302</v>
      </c>
      <c r="AY2306" s="212" t="str">
        <f t="shared" si="3745"/>
        <v>AY$2302</v>
      </c>
      <c r="AZ2306" s="212" t="str">
        <f t="shared" si="3745"/>
        <v>AZ$2302</v>
      </c>
      <c r="BA2306" s="212" t="str">
        <f t="shared" si="3745"/>
        <v>BA$2302</v>
      </c>
      <c r="BB2306" s="212" t="str">
        <f t="shared" si="3745"/>
        <v>BB$2302</v>
      </c>
      <c r="BC2306" s="212" t="str">
        <f t="shared" si="3745"/>
        <v>BC$2302</v>
      </c>
      <c r="BD2306" s="212" t="str">
        <f t="shared" si="3745"/>
        <v>BD$2302</v>
      </c>
      <c r="BE2306" s="212" t="str">
        <f t="shared" si="3745"/>
        <v>BE$2302</v>
      </c>
      <c r="BF2306" s="212" t="str">
        <f t="shared" si="3745"/>
        <v>BF$2302</v>
      </c>
      <c r="BG2306" s="212" t="str">
        <f t="shared" si="3745"/>
        <v>BG$2302</v>
      </c>
      <c r="BH2306" s="212" t="str">
        <f t="shared" si="3745"/>
        <v>BH$2302</v>
      </c>
      <c r="BI2306" s="212" t="str">
        <f t="shared" si="3745"/>
        <v>BI$2302</v>
      </c>
      <c r="BJ2306" s="212" t="str">
        <f t="shared" si="3745"/>
        <v>BJ$2302</v>
      </c>
      <c r="BK2306" s="212" t="str">
        <f t="shared" si="3745"/>
        <v>BK$2302</v>
      </c>
      <c r="BL2306" s="212" t="str">
        <f t="shared" si="3745"/>
        <v>BL$2302</v>
      </c>
      <c r="BM2306" s="212" t="str">
        <f t="shared" si="3745"/>
        <v>BM$2302</v>
      </c>
      <c r="BN2306" s="212" t="str">
        <f t="shared" si="3745"/>
        <v>BN$2302</v>
      </c>
      <c r="BO2306" s="212" t="str">
        <f t="shared" si="3745"/>
        <v>BO$2302</v>
      </c>
      <c r="BP2306" s="212" t="str">
        <f t="shared" si="3745"/>
        <v>BP$2302</v>
      </c>
      <c r="BQ2306" s="212" t="str">
        <f t="shared" si="3745"/>
        <v>BQ$2302</v>
      </c>
      <c r="BR2306" s="212" t="str">
        <f t="shared" si="3745"/>
        <v>BR$2302</v>
      </c>
      <c r="BS2306" s="212" t="str">
        <f t="shared" si="3745"/>
        <v>BS$2302</v>
      </c>
      <c r="BT2306" s="212" t="str">
        <f t="shared" si="3745"/>
        <v>BT$2302</v>
      </c>
      <c r="BU2306" s="212" t="str">
        <f t="shared" si="3745"/>
        <v>BU$2302</v>
      </c>
      <c r="BV2306" s="212" t="str">
        <f t="shared" si="3745"/>
        <v>BV$2302</v>
      </c>
      <c r="BW2306" s="212" t="str">
        <f t="shared" si="3745"/>
        <v>BW$2302</v>
      </c>
      <c r="BX2306" s="212" t="str">
        <f t="shared" si="3745"/>
        <v>BX$2302</v>
      </c>
      <c r="BY2306" s="212" t="str">
        <f t="shared" si="3745"/>
        <v>BY$2302</v>
      </c>
      <c r="BZ2306" s="212" t="str">
        <f t="shared" si="3745"/>
        <v>BZ$2302</v>
      </c>
      <c r="CA2306" s="212" t="str">
        <f t="shared" si="3745"/>
        <v>CA$2302</v>
      </c>
      <c r="CB2306" s="212" t="str">
        <f t="shared" si="3745"/>
        <v>CB$2302</v>
      </c>
      <c r="CC2306" s="212" t="str">
        <f t="shared" si="3745"/>
        <v>CC$2302</v>
      </c>
      <c r="CD2306" s="212" t="str">
        <f t="shared" si="3745"/>
        <v>CD$2302</v>
      </c>
      <c r="CE2306" s="212" t="str">
        <f t="shared" si="3745"/>
        <v>CE$2302</v>
      </c>
      <c r="CF2306" s="212" t="str">
        <f t="shared" ref="CF2306:CL2306" si="3746">ADDRESS(ROW(CF2302),COLUMN(CF2302),2)</f>
        <v>CF$2302</v>
      </c>
      <c r="CG2306" s="212" t="str">
        <f t="shared" si="3746"/>
        <v>CG$2302</v>
      </c>
      <c r="CH2306" s="212" t="str">
        <f t="shared" si="3746"/>
        <v>CH$2302</v>
      </c>
      <c r="CI2306" s="212" t="str">
        <f t="shared" si="3746"/>
        <v>CI$2302</v>
      </c>
      <c r="CJ2306" s="212" t="str">
        <f t="shared" si="3746"/>
        <v>CJ$2302</v>
      </c>
      <c r="CK2306" s="212" t="str">
        <f t="shared" si="3746"/>
        <v>CK$2302</v>
      </c>
      <c r="CL2306" s="212" t="str">
        <f t="shared" si="3746"/>
        <v>CL$2302</v>
      </c>
      <c r="CO2306" s="212" t="str">
        <f t="shared" ref="CO2306:DL2306" si="3747">ADDRESS(ROW(CO2302),COLUMN(CO2302),2)</f>
        <v>CO$2302</v>
      </c>
      <c r="CP2306" s="212" t="str">
        <f t="shared" si="3747"/>
        <v>CP$2302</v>
      </c>
      <c r="CQ2306" s="212" t="str">
        <f t="shared" si="3747"/>
        <v>CQ$2302</v>
      </c>
      <c r="CR2306" s="212" t="str">
        <f t="shared" si="3747"/>
        <v>CR$2302</v>
      </c>
      <c r="CS2306" s="212" t="str">
        <f t="shared" si="3747"/>
        <v>CS$2302</v>
      </c>
      <c r="CT2306" s="212" t="str">
        <f t="shared" si="3747"/>
        <v>CT$2302</v>
      </c>
      <c r="CU2306" s="212" t="str">
        <f t="shared" si="3747"/>
        <v>CU$2302</v>
      </c>
      <c r="CV2306" s="212" t="str">
        <f t="shared" si="3747"/>
        <v>CV$2302</v>
      </c>
      <c r="CW2306" s="212" t="str">
        <f t="shared" si="3747"/>
        <v>CW$2302</v>
      </c>
      <c r="CX2306" s="212" t="str">
        <f t="shared" si="3747"/>
        <v>CX$2302</v>
      </c>
      <c r="CY2306" s="212" t="str">
        <f t="shared" si="3747"/>
        <v>CY$2302</v>
      </c>
      <c r="CZ2306" s="212" t="str">
        <f t="shared" si="3747"/>
        <v>CZ$2302</v>
      </c>
      <c r="DA2306" s="212" t="str">
        <f t="shared" si="3747"/>
        <v>DA$2302</v>
      </c>
      <c r="DB2306" s="212" t="str">
        <f t="shared" si="3747"/>
        <v>DB$2302</v>
      </c>
      <c r="DC2306" s="212" t="str">
        <f t="shared" si="3747"/>
        <v>DC$2302</v>
      </c>
      <c r="DD2306" s="212" t="str">
        <f t="shared" si="3747"/>
        <v>DD$2302</v>
      </c>
      <c r="DE2306" s="212" t="str">
        <f t="shared" si="3747"/>
        <v>DE$2302</v>
      </c>
      <c r="DF2306" s="212" t="str">
        <f t="shared" si="3747"/>
        <v>DF$2302</v>
      </c>
      <c r="DG2306" s="212" t="str">
        <f t="shared" si="3747"/>
        <v>DG$2302</v>
      </c>
      <c r="DH2306" s="212" t="str">
        <f t="shared" si="3747"/>
        <v>DH$2302</v>
      </c>
      <c r="DI2306" s="212" t="str">
        <f t="shared" si="3747"/>
        <v>DI$2302</v>
      </c>
      <c r="DJ2306" s="212" t="str">
        <f t="shared" si="3747"/>
        <v>DJ$2302</v>
      </c>
      <c r="DK2306" s="212" t="str">
        <f t="shared" si="3747"/>
        <v>DK$2302</v>
      </c>
      <c r="DL2306" s="212" t="str">
        <f t="shared" si="3747"/>
        <v>DL$2302</v>
      </c>
    </row>
    <row r="2307" spans="1:116" x14ac:dyDescent="0.4">
      <c r="B2307" t="s">
        <v>332</v>
      </c>
      <c r="D2307" t="s">
        <v>562</v>
      </c>
      <c r="E2307" s="8" t="str">
        <f t="shared" si="3741"/>
        <v>2307 TOGGLE-TV-V</v>
      </c>
      <c r="G2307" s="191" t="str">
        <f>G2299</f>
        <v>Volume of a volume modifier - implant</v>
      </c>
      <c r="H2307" s="12"/>
      <c r="I2307" s="60"/>
      <c r="J2307" s="60"/>
      <c r="K2307" s="15"/>
      <c r="L2307" s="15"/>
      <c r="M2307" s="15"/>
      <c r="N2307" s="15"/>
      <c r="O2307" s="15"/>
      <c r="P2307" s="15"/>
      <c r="R2307" s="15"/>
      <c r="S2307" s="80"/>
      <c r="T2307" s="80"/>
      <c r="U2307" s="80"/>
      <c r="V2307" s="80"/>
      <c r="W2307" s="80"/>
      <c r="X2307" s="80"/>
      <c r="Y2307" s="80"/>
      <c r="Z2307" s="80"/>
      <c r="AA2307" s="80"/>
      <c r="AB2307" s="80"/>
      <c r="AC2307" s="80"/>
      <c r="AD2307" s="80"/>
      <c r="AE2307" s="80"/>
      <c r="AF2307" s="80"/>
      <c r="AG2307" s="80"/>
      <c r="AH2307" s="80"/>
      <c r="AI2307" s="80"/>
      <c r="AJ2307" s="80"/>
      <c r="AK2307" s="80"/>
      <c r="AL2307" s="80"/>
      <c r="AM2307" s="80"/>
      <c r="AN2307" s="80"/>
      <c r="AO2307" s="80"/>
      <c r="AP2307" s="80"/>
      <c r="AQ2307" s="80"/>
      <c r="AR2307" s="80"/>
      <c r="AS2307" s="80"/>
      <c r="AT2307" s="80"/>
      <c r="AU2307" s="80"/>
      <c r="AV2307" s="80"/>
      <c r="AW2307" s="80"/>
      <c r="AX2307" s="80"/>
      <c r="AY2307" s="80"/>
      <c r="AZ2307" s="80"/>
      <c r="BA2307" s="80"/>
      <c r="BB2307" s="80"/>
      <c r="BC2307" s="80"/>
      <c r="BD2307" s="80"/>
      <c r="BE2307" s="80"/>
      <c r="BF2307" s="80"/>
      <c r="BG2307" s="80"/>
      <c r="BH2307" s="80"/>
      <c r="BI2307" s="80"/>
      <c r="BJ2307" s="80"/>
      <c r="BK2307" s="80"/>
      <c r="BL2307" s="80"/>
      <c r="BM2307" s="80"/>
      <c r="BN2307" s="80"/>
      <c r="BO2307" s="80"/>
      <c r="BP2307" s="80"/>
      <c r="BQ2307" s="80"/>
      <c r="BR2307" s="80"/>
      <c r="BS2307" s="80"/>
      <c r="BT2307" s="80"/>
      <c r="BU2307" s="80"/>
      <c r="BV2307" s="80"/>
      <c r="BW2307" s="80"/>
      <c r="BX2307" s="80"/>
      <c r="BY2307" s="80"/>
      <c r="BZ2307" s="80"/>
      <c r="CA2307" s="80"/>
      <c r="CB2307" s="80"/>
      <c r="CC2307" s="80"/>
      <c r="CD2307" s="80"/>
      <c r="CE2307" s="80"/>
      <c r="CF2307" s="80"/>
      <c r="CG2307" s="80"/>
      <c r="CH2307" s="80"/>
      <c r="CI2307" s="80"/>
      <c r="CJ2307" s="80"/>
      <c r="CK2307" s="80"/>
      <c r="CL2307" s="80"/>
      <c r="CN2307" s="60"/>
    </row>
    <row r="2308" spans="1:116" x14ac:dyDescent="0.4">
      <c r="B2308" t="s">
        <v>332</v>
      </c>
      <c r="D2308" t="s">
        <v>562</v>
      </c>
      <c r="E2308" s="8" t="str">
        <f t="shared" si="3741"/>
        <v>2308 TOGGLE-TV-V</v>
      </c>
      <c r="G2308" s="136" t="str">
        <f>G2296</f>
        <v xml:space="preserve">secondary unit </v>
      </c>
      <c r="H2308" s="12"/>
      <c r="I2308" s="60"/>
      <c r="J2308" s="60"/>
      <c r="K2308" s="15"/>
      <c r="L2308" s="15"/>
      <c r="M2308" s="15"/>
      <c r="N2308" s="15"/>
      <c r="O2308" s="15"/>
      <c r="P2308" s="15"/>
      <c r="R2308" s="15"/>
      <c r="S2308" s="76"/>
      <c r="T2308" s="76"/>
      <c r="U2308" s="76"/>
      <c r="V2308" s="76"/>
      <c r="W2308" s="76"/>
      <c r="X2308" s="76"/>
      <c r="Y2308" s="76"/>
      <c r="Z2308" s="76"/>
      <c r="AA2308" s="76"/>
      <c r="AB2308" s="76"/>
      <c r="AC2308" s="76"/>
      <c r="AD2308" s="76"/>
      <c r="AE2308" s="76"/>
      <c r="AF2308" s="76"/>
      <c r="AG2308" s="76"/>
      <c r="AH2308" s="76"/>
      <c r="AI2308" s="76"/>
      <c r="AJ2308" s="76"/>
      <c r="AK2308" s="76"/>
      <c r="AL2308" s="76"/>
      <c r="AM2308" s="76"/>
      <c r="AN2308" s="76"/>
      <c r="AO2308" s="76"/>
      <c r="AP2308" s="76"/>
      <c r="AQ2308" s="76"/>
      <c r="AR2308" s="76"/>
      <c r="AS2308" s="76"/>
      <c r="AT2308" s="76"/>
      <c r="AU2308" s="76"/>
      <c r="AV2308" s="76"/>
      <c r="AW2308" s="76"/>
      <c r="AX2308" s="76"/>
      <c r="AY2308" s="76"/>
      <c r="AZ2308" s="76"/>
      <c r="BA2308" s="76"/>
      <c r="BB2308" s="76"/>
      <c r="BC2308" s="76"/>
      <c r="BD2308" s="76"/>
      <c r="BE2308" s="76"/>
      <c r="BF2308" s="76"/>
      <c r="BG2308" s="76"/>
      <c r="BH2308" s="76"/>
      <c r="BI2308" s="76"/>
      <c r="BJ2308" s="76"/>
      <c r="BK2308" s="76"/>
      <c r="BL2308" s="76"/>
      <c r="BM2308" s="76"/>
      <c r="BN2308" s="76"/>
      <c r="BO2308" s="76"/>
      <c r="BP2308" s="76"/>
      <c r="BQ2308" s="76"/>
      <c r="BR2308" s="76"/>
      <c r="BS2308" s="76"/>
      <c r="BT2308" s="76"/>
      <c r="BU2308" s="76"/>
      <c r="BV2308" s="76"/>
      <c r="BW2308" s="76"/>
      <c r="BX2308" s="76"/>
      <c r="BY2308" s="76"/>
      <c r="BZ2308" s="76"/>
      <c r="CA2308" s="76"/>
      <c r="CB2308" s="76"/>
      <c r="CC2308" s="76"/>
      <c r="CD2308" s="76"/>
      <c r="CE2308" s="76"/>
      <c r="CF2308" s="76"/>
      <c r="CG2308" s="76"/>
      <c r="CH2308" s="76"/>
      <c r="CI2308" s="76"/>
      <c r="CJ2308" s="76"/>
      <c r="CK2308" s="76"/>
      <c r="CL2308" s="76"/>
      <c r="CN2308" s="60"/>
      <c r="CO2308" s="76"/>
      <c r="CP2308" s="76"/>
      <c r="CQ2308" s="76"/>
      <c r="CR2308" s="76"/>
      <c r="CS2308" s="76"/>
      <c r="CT2308" s="76"/>
      <c r="CU2308" s="76"/>
      <c r="CV2308" s="76"/>
      <c r="CW2308" s="76"/>
      <c r="CX2308" s="76"/>
      <c r="CY2308" s="76"/>
      <c r="CZ2308" s="76"/>
      <c r="DA2308" s="76"/>
      <c r="DB2308" s="76"/>
      <c r="DC2308" s="76"/>
      <c r="DD2308" s="76"/>
      <c r="DE2308" s="76"/>
      <c r="DF2308" s="76"/>
      <c r="DG2308" s="76"/>
      <c r="DH2308" s="76"/>
      <c r="DI2308" s="76"/>
      <c r="DJ2308" s="76"/>
      <c r="DK2308" s="76"/>
      <c r="DL2308" s="76"/>
    </row>
    <row r="2309" spans="1:116" x14ac:dyDescent="0.4">
      <c r="B2309" t="s">
        <v>332</v>
      </c>
      <c r="D2309" t="s">
        <v>562</v>
      </c>
      <c r="E2309" s="8" t="str">
        <f t="shared" si="3741"/>
        <v>2309 TOGGLE-TV-V</v>
      </c>
      <c r="G2309" s="136" t="str">
        <f>G2297</f>
        <v>Secondary revenue driver</v>
      </c>
      <c r="H2309" s="12"/>
      <c r="I2309" s="60"/>
      <c r="J2309" s="60"/>
      <c r="K2309" s="15"/>
      <c r="L2309" s="15"/>
      <c r="M2309" s="15"/>
      <c r="N2309" s="15"/>
      <c r="O2309" s="15"/>
      <c r="P2309" s="15"/>
      <c r="R2309" s="15"/>
      <c r="S2309" s="76"/>
      <c r="T2309" s="76"/>
      <c r="U2309" s="76"/>
      <c r="V2309" s="76"/>
      <c r="W2309" s="76"/>
      <c r="X2309" s="76"/>
      <c r="Y2309" s="76"/>
      <c r="Z2309" s="76"/>
      <c r="AA2309" s="76"/>
      <c r="AB2309" s="76"/>
      <c r="AC2309" s="76"/>
      <c r="AD2309" s="76"/>
      <c r="AE2309" s="76"/>
      <c r="AF2309" s="76"/>
      <c r="AG2309" s="76"/>
      <c r="AH2309" s="76"/>
      <c r="AI2309" s="76"/>
      <c r="AJ2309" s="76"/>
      <c r="AK2309" s="76"/>
      <c r="AL2309" s="76"/>
      <c r="AM2309" s="76"/>
      <c r="AN2309" s="76"/>
      <c r="AO2309" s="76"/>
      <c r="AP2309" s="76"/>
      <c r="AQ2309" s="76"/>
      <c r="AR2309" s="76"/>
      <c r="AS2309" s="76"/>
      <c r="AT2309" s="76"/>
      <c r="AU2309" s="76"/>
      <c r="AV2309" s="76"/>
      <c r="AW2309" s="76"/>
      <c r="AX2309" s="76"/>
      <c r="AY2309" s="76"/>
      <c r="AZ2309" s="76"/>
      <c r="BA2309" s="76"/>
      <c r="BB2309" s="76"/>
      <c r="BC2309" s="76"/>
      <c r="BD2309" s="76"/>
      <c r="BE2309" s="76"/>
      <c r="BF2309" s="76"/>
      <c r="BG2309" s="76"/>
      <c r="BH2309" s="76"/>
      <c r="BI2309" s="76"/>
      <c r="BJ2309" s="76"/>
      <c r="BK2309" s="76"/>
      <c r="BL2309" s="76"/>
      <c r="BM2309" s="76"/>
      <c r="BN2309" s="76"/>
      <c r="BO2309" s="76"/>
      <c r="BP2309" s="76"/>
      <c r="BQ2309" s="76"/>
      <c r="BR2309" s="76"/>
      <c r="BS2309" s="76"/>
      <c r="BT2309" s="76"/>
      <c r="BU2309" s="76"/>
      <c r="BV2309" s="76"/>
      <c r="BW2309" s="76"/>
      <c r="BX2309" s="76"/>
      <c r="BY2309" s="76"/>
      <c r="BZ2309" s="76"/>
      <c r="CA2309" s="76"/>
      <c r="CB2309" s="76"/>
      <c r="CC2309" s="76"/>
      <c r="CD2309" s="76"/>
      <c r="CE2309" s="76"/>
      <c r="CF2309" s="76"/>
      <c r="CG2309" s="76"/>
      <c r="CH2309" s="76"/>
      <c r="CI2309" s="76"/>
      <c r="CJ2309" s="76"/>
      <c r="CK2309" s="76"/>
      <c r="CL2309" s="76"/>
      <c r="CN2309" s="60"/>
      <c r="CO2309" s="76"/>
      <c r="CP2309" s="76"/>
      <c r="CQ2309" s="76"/>
      <c r="CR2309" s="76"/>
      <c r="CS2309" s="76"/>
      <c r="CT2309" s="76"/>
      <c r="CU2309" s="76"/>
      <c r="CV2309" s="76"/>
      <c r="CW2309" s="76"/>
      <c r="CX2309" s="76"/>
      <c r="CY2309" s="76"/>
      <c r="CZ2309" s="76"/>
      <c r="DA2309" s="76"/>
      <c r="DB2309" s="76"/>
      <c r="DC2309" s="76"/>
      <c r="DD2309" s="76"/>
      <c r="DE2309" s="76"/>
      <c r="DF2309" s="76"/>
      <c r="DG2309" s="76"/>
      <c r="DH2309" s="76"/>
      <c r="DI2309" s="76"/>
      <c r="DJ2309" s="76"/>
      <c r="DK2309" s="76"/>
      <c r="DL2309" s="76"/>
    </row>
    <row r="2310" spans="1:116" x14ac:dyDescent="0.4">
      <c r="B2310" t="s">
        <v>332</v>
      </c>
      <c r="D2310" t="s">
        <v>562</v>
      </c>
      <c r="E2310" s="8" t="str">
        <f t="shared" si="3741"/>
        <v>2310 TOGGLE-TV-V</v>
      </c>
      <c r="G2310" s="136" t="str">
        <f>G2298</f>
        <v>Secondary volume driver</v>
      </c>
      <c r="H2310" s="12"/>
      <c r="I2310" s="60"/>
      <c r="J2310" s="60"/>
      <c r="K2310" s="15"/>
      <c r="L2310" s="15"/>
      <c r="M2310" s="15"/>
      <c r="N2310" s="15"/>
      <c r="O2310" s="15"/>
      <c r="P2310" s="15"/>
      <c r="R2310" s="15"/>
      <c r="S2310" s="179"/>
      <c r="T2310" s="179"/>
      <c r="U2310" s="179"/>
      <c r="V2310" s="179"/>
      <c r="W2310" s="179"/>
      <c r="X2310" s="179"/>
      <c r="Y2310" s="179"/>
      <c r="Z2310" s="179"/>
      <c r="AA2310" s="179"/>
      <c r="AB2310" s="179"/>
      <c r="AC2310" s="179"/>
      <c r="AD2310" s="179"/>
      <c r="AE2310" s="179"/>
      <c r="AF2310" s="179"/>
      <c r="AG2310" s="179"/>
      <c r="AH2310" s="179"/>
      <c r="AI2310" s="179"/>
      <c r="AJ2310" s="179"/>
      <c r="AK2310" s="179"/>
      <c r="AL2310" s="179"/>
      <c r="AM2310" s="179"/>
      <c r="AN2310" s="179"/>
      <c r="AO2310" s="179"/>
      <c r="AP2310" s="179"/>
      <c r="AQ2310" s="179"/>
      <c r="AR2310" s="179"/>
      <c r="AS2310" s="179"/>
      <c r="AT2310" s="179"/>
      <c r="AU2310" s="179"/>
      <c r="AV2310" s="179"/>
      <c r="AW2310" s="179"/>
      <c r="AX2310" s="179"/>
      <c r="AY2310" s="179"/>
      <c r="AZ2310" s="179"/>
      <c r="BA2310" s="179"/>
      <c r="BB2310" s="179"/>
      <c r="BC2310" s="179"/>
      <c r="BD2310" s="179"/>
      <c r="BE2310" s="179"/>
      <c r="BF2310" s="179"/>
      <c r="BG2310" s="179"/>
      <c r="BH2310" s="179"/>
      <c r="BI2310" s="179"/>
      <c r="BJ2310" s="179"/>
      <c r="BK2310" s="179"/>
      <c r="BL2310" s="179"/>
      <c r="BM2310" s="179"/>
      <c r="BN2310" s="179"/>
      <c r="BO2310" s="179"/>
      <c r="BP2310" s="179"/>
      <c r="BQ2310" s="179"/>
      <c r="BR2310" s="179"/>
      <c r="BS2310" s="179"/>
      <c r="BT2310" s="179"/>
      <c r="BU2310" s="179"/>
      <c r="BV2310" s="179"/>
      <c r="BW2310" s="179"/>
      <c r="BX2310" s="179"/>
      <c r="BY2310" s="179"/>
      <c r="BZ2310" s="179"/>
      <c r="CA2310" s="179"/>
      <c r="CB2310" s="179"/>
      <c r="CC2310" s="179"/>
      <c r="CD2310" s="179"/>
      <c r="CE2310" s="179"/>
      <c r="CF2310" s="179"/>
      <c r="CG2310" s="179"/>
      <c r="CH2310" s="179"/>
      <c r="CI2310" s="179"/>
      <c r="CJ2310" s="179"/>
      <c r="CK2310" s="179"/>
      <c r="CL2310" s="179"/>
      <c r="CN2310" s="60"/>
      <c r="CO2310" s="179"/>
      <c r="CP2310" s="179"/>
      <c r="CQ2310" s="179"/>
      <c r="CR2310" s="179"/>
      <c r="CS2310" s="179"/>
      <c r="CT2310" s="179"/>
      <c r="CU2310" s="179"/>
      <c r="CV2310" s="179"/>
      <c r="CW2310" s="179"/>
      <c r="CX2310" s="179"/>
      <c r="CY2310" s="179"/>
      <c r="CZ2310" s="179"/>
      <c r="DA2310" s="179"/>
      <c r="DB2310" s="179"/>
      <c r="DC2310" s="179"/>
      <c r="DD2310" s="179"/>
      <c r="DE2310" s="179"/>
      <c r="DF2310" s="179"/>
      <c r="DG2310" s="179"/>
      <c r="DH2310" s="179"/>
      <c r="DI2310" s="179"/>
      <c r="DJ2310" s="179"/>
      <c r="DK2310" s="179"/>
      <c r="DL2310" s="179"/>
    </row>
    <row r="2311" spans="1:116" x14ac:dyDescent="0.4">
      <c r="A2311" s="174"/>
      <c r="E2311" s="8"/>
      <c r="G2311" s="185" t="s">
        <v>459</v>
      </c>
      <c r="H2311" s="186"/>
      <c r="I2311" s="187"/>
      <c r="J2311" s="187"/>
      <c r="K2311" s="188"/>
      <c r="L2311" s="188"/>
      <c r="M2311" s="188"/>
      <c r="N2311" s="188"/>
      <c r="O2311" s="188"/>
      <c r="P2311" s="188"/>
      <c r="R2311" s="189"/>
      <c r="S2311" s="190"/>
      <c r="T2311" s="190"/>
      <c r="U2311" s="190"/>
      <c r="V2311" s="190"/>
      <c r="W2311" s="190"/>
      <c r="X2311" s="190"/>
      <c r="Y2311" s="190"/>
      <c r="Z2311" s="190"/>
      <c r="AA2311" s="190"/>
      <c r="AB2311" s="190"/>
      <c r="AC2311" s="190"/>
      <c r="AD2311" s="190"/>
      <c r="AE2311" s="190"/>
      <c r="AF2311" s="190"/>
      <c r="AG2311" s="190"/>
      <c r="AH2311" s="190"/>
      <c r="AI2311" s="190"/>
      <c r="AJ2311" s="190"/>
      <c r="AK2311" s="190"/>
      <c r="AL2311" s="190"/>
      <c r="AM2311" s="190"/>
      <c r="AN2311" s="190"/>
      <c r="AO2311" s="190"/>
      <c r="AP2311" s="190"/>
      <c r="AQ2311" s="190"/>
      <c r="AR2311" s="190"/>
      <c r="AS2311" s="190"/>
      <c r="AT2311" s="190"/>
      <c r="AU2311" s="190"/>
      <c r="AV2311" s="190"/>
      <c r="AW2311" s="190"/>
      <c r="AX2311" s="190"/>
      <c r="AY2311" s="190"/>
      <c r="AZ2311" s="190"/>
      <c r="BA2311" s="190"/>
      <c r="BB2311" s="190"/>
      <c r="BC2311" s="190"/>
      <c r="BD2311" s="190"/>
      <c r="BE2311" s="190"/>
      <c r="BF2311" s="190"/>
      <c r="BG2311" s="190"/>
      <c r="BH2311" s="190"/>
      <c r="BI2311" s="190"/>
      <c r="BJ2311" s="190"/>
      <c r="BK2311" s="190"/>
      <c r="BL2311" s="190"/>
      <c r="BM2311" s="190"/>
      <c r="BN2311" s="190"/>
      <c r="BO2311" s="190"/>
      <c r="BP2311" s="190"/>
      <c r="BQ2311" s="190"/>
      <c r="BR2311" s="190"/>
      <c r="BS2311" s="190"/>
      <c r="BT2311" s="190"/>
      <c r="BU2311" s="190"/>
      <c r="BV2311" s="190"/>
      <c r="BW2311" s="190"/>
      <c r="BX2311" s="190"/>
      <c r="BY2311" s="190"/>
      <c r="BZ2311" s="190"/>
      <c r="CA2311" s="190"/>
      <c r="CB2311" s="190"/>
      <c r="CC2311" s="190"/>
      <c r="CD2311" s="190"/>
      <c r="CE2311" s="190"/>
      <c r="CF2311" s="190"/>
      <c r="CG2311" s="190"/>
      <c r="CH2311" s="190"/>
      <c r="CI2311" s="190"/>
      <c r="CJ2311" s="190"/>
      <c r="CK2311" s="190"/>
      <c r="CL2311" s="190"/>
      <c r="CN2311" s="187"/>
      <c r="CO2311" s="190"/>
      <c r="CP2311" s="190"/>
      <c r="CQ2311" s="190"/>
      <c r="CR2311" s="190"/>
      <c r="CS2311" s="190"/>
      <c r="CT2311" s="190"/>
      <c r="CU2311" s="190"/>
      <c r="CV2311" s="190"/>
      <c r="CW2311" s="190"/>
      <c r="CX2311" s="190"/>
      <c r="CY2311" s="190"/>
      <c r="CZ2311" s="190"/>
      <c r="DA2311" s="190"/>
      <c r="DB2311" s="190"/>
      <c r="DC2311" s="190"/>
      <c r="DD2311" s="190"/>
      <c r="DE2311" s="190"/>
      <c r="DF2311" s="190"/>
      <c r="DG2311" s="190"/>
      <c r="DH2311" s="190"/>
      <c r="DI2311" s="190"/>
      <c r="DJ2311" s="190"/>
      <c r="DK2311" s="190"/>
      <c r="DL2311" s="190"/>
    </row>
    <row r="2312" spans="1:116" x14ac:dyDescent="0.4">
      <c r="A2312" s="174"/>
      <c r="E2312" s="8"/>
      <c r="G2312" s="185" t="s">
        <v>456</v>
      </c>
      <c r="H2312" s="186"/>
      <c r="I2312" s="187"/>
      <c r="J2312" s="187"/>
      <c r="K2312" s="188"/>
      <c r="L2312" s="188"/>
      <c r="M2312" s="188"/>
      <c r="N2312" s="188"/>
      <c r="O2312" s="188"/>
      <c r="P2312" s="188"/>
      <c r="R2312" s="189"/>
      <c r="S2312" s="190"/>
      <c r="T2312" s="190"/>
      <c r="U2312" s="190"/>
      <c r="V2312" s="190"/>
      <c r="W2312" s="190"/>
      <c r="X2312" s="190"/>
      <c r="Y2312" s="190"/>
      <c r="Z2312" s="190"/>
      <c r="AA2312" s="190"/>
      <c r="AB2312" s="190"/>
      <c r="AC2312" s="190"/>
      <c r="AD2312" s="190"/>
      <c r="AE2312" s="190"/>
      <c r="AF2312" s="190"/>
      <c r="AG2312" s="190"/>
      <c r="AH2312" s="190"/>
      <c r="AI2312" s="190"/>
      <c r="AJ2312" s="190"/>
      <c r="AK2312" s="190"/>
      <c r="AL2312" s="190"/>
      <c r="AM2312" s="190"/>
      <c r="AN2312" s="190"/>
      <c r="AO2312" s="190"/>
      <c r="AP2312" s="190"/>
      <c r="AQ2312" s="190"/>
      <c r="AR2312" s="190"/>
      <c r="AS2312" s="190"/>
      <c r="AT2312" s="190"/>
      <c r="AU2312" s="190"/>
      <c r="AV2312" s="190"/>
      <c r="AW2312" s="190"/>
      <c r="AX2312" s="190"/>
      <c r="AY2312" s="190"/>
      <c r="AZ2312" s="190"/>
      <c r="BA2312" s="190"/>
      <c r="BB2312" s="190"/>
      <c r="BC2312" s="190"/>
      <c r="BD2312" s="190"/>
      <c r="BE2312" s="190"/>
      <c r="BF2312" s="190"/>
      <c r="BG2312" s="190"/>
      <c r="BH2312" s="190"/>
      <c r="BI2312" s="190"/>
      <c r="BJ2312" s="190"/>
      <c r="BK2312" s="190"/>
      <c r="BL2312" s="190"/>
      <c r="BM2312" s="190"/>
      <c r="BN2312" s="190"/>
      <c r="BO2312" s="190"/>
      <c r="BP2312" s="190"/>
      <c r="BQ2312" s="190"/>
      <c r="BR2312" s="190"/>
      <c r="BS2312" s="190"/>
      <c r="BT2312" s="190"/>
      <c r="BU2312" s="190"/>
      <c r="BV2312" s="190"/>
      <c r="BW2312" s="190"/>
      <c r="BX2312" s="190"/>
      <c r="BY2312" s="190"/>
      <c r="BZ2312" s="190"/>
      <c r="CA2312" s="190"/>
      <c r="CB2312" s="190"/>
      <c r="CC2312" s="190"/>
      <c r="CD2312" s="190"/>
      <c r="CE2312" s="190"/>
      <c r="CF2312" s="190"/>
      <c r="CG2312" s="190"/>
      <c r="CH2312" s="190"/>
      <c r="CI2312" s="190"/>
      <c r="CJ2312" s="190"/>
      <c r="CK2312" s="190"/>
      <c r="CL2312" s="190"/>
      <c r="CN2312" s="187"/>
      <c r="CO2312" s="190"/>
      <c r="CP2312" s="190"/>
      <c r="CQ2312" s="190"/>
      <c r="CR2312" s="190"/>
      <c r="CS2312" s="190"/>
      <c r="CT2312" s="190"/>
      <c r="CU2312" s="190"/>
      <c r="CV2312" s="190"/>
      <c r="CW2312" s="190"/>
      <c r="CX2312" s="190"/>
      <c r="CY2312" s="190"/>
      <c r="CZ2312" s="190"/>
      <c r="DA2312" s="190"/>
      <c r="DB2312" s="190"/>
      <c r="DC2312" s="190"/>
      <c r="DD2312" s="190"/>
      <c r="DE2312" s="190"/>
      <c r="DF2312" s="190"/>
      <c r="DG2312" s="190"/>
      <c r="DH2312" s="190"/>
      <c r="DI2312" s="190"/>
      <c r="DJ2312" s="190"/>
      <c r="DK2312" s="190"/>
      <c r="DL2312" s="190"/>
    </row>
    <row r="2313" spans="1:116" x14ac:dyDescent="0.4">
      <c r="E2313" s="8"/>
      <c r="G2313" s="136"/>
      <c r="H2313" s="12"/>
      <c r="I2313" s="60"/>
      <c r="J2313" s="60"/>
      <c r="K2313" s="15"/>
      <c r="L2313" s="15"/>
      <c r="M2313" s="15"/>
      <c r="N2313" s="15"/>
      <c r="O2313" s="15"/>
      <c r="P2313" s="15"/>
      <c r="R2313" s="15"/>
      <c r="S2313" s="80"/>
      <c r="T2313" s="80"/>
      <c r="U2313" s="80"/>
      <c r="V2313" s="80"/>
      <c r="W2313" s="80"/>
      <c r="X2313" s="80"/>
      <c r="Y2313" s="80"/>
      <c r="Z2313" s="80"/>
      <c r="AA2313" s="80"/>
      <c r="AB2313" s="80"/>
      <c r="AC2313" s="80"/>
      <c r="AD2313" s="80"/>
      <c r="AE2313" s="80"/>
      <c r="AF2313" s="80"/>
      <c r="AG2313" s="80"/>
      <c r="AH2313" s="80"/>
      <c r="AI2313" s="80"/>
      <c r="AJ2313" s="80"/>
      <c r="AK2313" s="80"/>
      <c r="AL2313" s="80"/>
      <c r="AM2313" s="80"/>
      <c r="AN2313" s="80"/>
      <c r="AO2313" s="80"/>
      <c r="AP2313" s="80"/>
      <c r="AQ2313" s="80"/>
      <c r="AR2313" s="80"/>
      <c r="AS2313" s="80"/>
      <c r="AT2313" s="80"/>
      <c r="AU2313" s="80"/>
      <c r="AV2313" s="80"/>
      <c r="AW2313" s="80"/>
      <c r="AX2313" s="80"/>
      <c r="AY2313" s="80"/>
      <c r="AZ2313" s="80"/>
      <c r="BA2313" s="80"/>
      <c r="BB2313" s="80"/>
      <c r="BC2313" s="80"/>
      <c r="BD2313" s="80"/>
      <c r="BE2313" s="80"/>
      <c r="BF2313" s="80"/>
      <c r="BG2313" s="80"/>
      <c r="BH2313" s="80"/>
      <c r="BI2313" s="80"/>
      <c r="BJ2313" s="80"/>
      <c r="BK2313" s="80"/>
      <c r="BL2313" s="80"/>
      <c r="BM2313" s="80"/>
      <c r="BN2313" s="80"/>
      <c r="BO2313" s="80"/>
      <c r="BP2313" s="80"/>
      <c r="BQ2313" s="80"/>
      <c r="BR2313" s="80"/>
      <c r="BS2313" s="80"/>
      <c r="BT2313" s="80"/>
      <c r="BU2313" s="80"/>
      <c r="BV2313" s="80"/>
      <c r="BW2313" s="80"/>
      <c r="BX2313" s="80"/>
      <c r="BY2313" s="80"/>
      <c r="BZ2313" s="80"/>
      <c r="CA2313" s="80"/>
      <c r="CB2313" s="80"/>
      <c r="CC2313" s="80"/>
      <c r="CD2313" s="80"/>
      <c r="CE2313" s="80"/>
      <c r="CF2313" s="80"/>
      <c r="CG2313" s="80"/>
      <c r="CH2313" s="80"/>
      <c r="CI2313" s="80"/>
      <c r="CJ2313" s="80"/>
      <c r="CK2313" s="80"/>
      <c r="CL2313" s="80"/>
      <c r="CN2313" s="60"/>
      <c r="CO2313" s="179"/>
      <c r="CP2313" s="179"/>
      <c r="CQ2313" s="179"/>
      <c r="CR2313" s="179"/>
      <c r="CS2313" s="179"/>
      <c r="CT2313" s="179"/>
      <c r="CU2313" s="179"/>
      <c r="CV2313" s="179"/>
      <c r="CW2313" s="179"/>
      <c r="CX2313" s="179"/>
      <c r="CY2313" s="179"/>
      <c r="CZ2313" s="179"/>
      <c r="DA2313" s="179"/>
      <c r="DB2313" s="179"/>
      <c r="DC2313" s="179"/>
      <c r="DD2313" s="179"/>
      <c r="DE2313" s="179"/>
      <c r="DF2313" s="179"/>
      <c r="DG2313" s="179"/>
      <c r="DH2313" s="179"/>
      <c r="DI2313" s="179"/>
      <c r="DJ2313" s="179"/>
      <c r="DK2313" s="179"/>
      <c r="DL2313" s="179"/>
    </row>
    <row r="2314" spans="1:116" x14ac:dyDescent="0.4">
      <c r="E2314" s="8"/>
      <c r="G2314" s="136"/>
      <c r="H2314" s="12"/>
      <c r="I2314" s="60"/>
      <c r="J2314" s="60"/>
      <c r="K2314" s="15"/>
      <c r="L2314" s="15"/>
      <c r="M2314" s="15"/>
      <c r="N2314" s="15"/>
      <c r="O2314" s="15"/>
      <c r="P2314" s="15"/>
      <c r="R2314" s="15"/>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60"/>
      <c r="CO2314" s="179"/>
      <c r="CP2314" s="179"/>
      <c r="CQ2314" s="179"/>
      <c r="CR2314" s="179"/>
      <c r="CS2314" s="179"/>
      <c r="CT2314" s="179"/>
      <c r="CU2314" s="179"/>
      <c r="CV2314" s="179"/>
      <c r="CW2314" s="179"/>
      <c r="CX2314" s="179"/>
      <c r="CY2314" s="179"/>
      <c r="CZ2314" s="179"/>
      <c r="DA2314" s="179"/>
      <c r="DB2314" s="179"/>
      <c r="DC2314" s="179"/>
      <c r="DD2314" s="179"/>
      <c r="DE2314" s="179"/>
      <c r="DF2314" s="179"/>
      <c r="DG2314" s="179"/>
      <c r="DH2314" s="179"/>
      <c r="DI2314" s="179"/>
      <c r="DJ2314" s="179"/>
      <c r="DK2314" s="179"/>
      <c r="DL2314" s="179"/>
    </row>
    <row r="2315" spans="1:116" x14ac:dyDescent="0.4">
      <c r="E2315" s="8"/>
      <c r="G2315" s="136"/>
      <c r="H2315" s="12"/>
      <c r="I2315" s="60"/>
      <c r="J2315" s="60"/>
      <c r="K2315" s="15"/>
      <c r="L2315" s="15"/>
      <c r="M2315" s="15"/>
      <c r="N2315" s="15"/>
      <c r="O2315" s="15"/>
      <c r="P2315" s="15"/>
      <c r="R2315" s="15"/>
      <c r="S2315" s="80"/>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60"/>
      <c r="CO2315" s="179"/>
      <c r="CP2315" s="179"/>
      <c r="CQ2315" s="179"/>
      <c r="CR2315" s="179"/>
      <c r="CS2315" s="179"/>
      <c r="CT2315" s="179"/>
      <c r="CU2315" s="179"/>
      <c r="CV2315" s="179"/>
      <c r="CW2315" s="179"/>
      <c r="CX2315" s="179"/>
      <c r="CY2315" s="179"/>
      <c r="CZ2315" s="179"/>
      <c r="DA2315" s="179"/>
      <c r="DB2315" s="179"/>
      <c r="DC2315" s="179"/>
      <c r="DD2315" s="179"/>
      <c r="DE2315" s="179"/>
      <c r="DF2315" s="179"/>
      <c r="DG2315" s="179"/>
      <c r="DH2315" s="179"/>
      <c r="DI2315" s="179"/>
      <c r="DJ2315" s="179"/>
      <c r="DK2315" s="179"/>
      <c r="DL2315" s="179"/>
    </row>
    <row r="2316" spans="1:116" x14ac:dyDescent="0.4">
      <c r="E2316" s="8"/>
      <c r="G2316" s="136"/>
      <c r="H2316" s="12"/>
      <c r="I2316" s="60"/>
      <c r="J2316" s="60"/>
      <c r="K2316" s="15"/>
      <c r="L2316" s="15"/>
      <c r="M2316" s="15"/>
      <c r="N2316" s="15"/>
      <c r="O2316" s="15"/>
      <c r="P2316" s="15"/>
      <c r="R2316" s="15"/>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60"/>
      <c r="CO2316" s="179"/>
      <c r="CP2316" s="179"/>
      <c r="CQ2316" s="179"/>
      <c r="CR2316" s="179"/>
      <c r="CS2316" s="179"/>
      <c r="CT2316" s="179"/>
      <c r="CU2316" s="179"/>
      <c r="CV2316" s="179"/>
      <c r="CW2316" s="179"/>
      <c r="CX2316" s="179"/>
      <c r="CY2316" s="179"/>
      <c r="CZ2316" s="179"/>
      <c r="DA2316" s="179"/>
      <c r="DB2316" s="179"/>
      <c r="DC2316" s="179"/>
      <c r="DD2316" s="179"/>
      <c r="DE2316" s="179"/>
      <c r="DF2316" s="179"/>
      <c r="DG2316" s="179"/>
      <c r="DH2316" s="179"/>
      <c r="DI2316" s="179"/>
      <c r="DJ2316" s="179"/>
      <c r="DK2316" s="179"/>
      <c r="DL2316" s="179"/>
    </row>
    <row r="2317" spans="1:116" x14ac:dyDescent="0.4">
      <c r="E2317" s="8"/>
      <c r="G2317" s="136"/>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60"/>
      <c r="CO2317" s="179"/>
      <c r="CP2317" s="179"/>
      <c r="CQ2317" s="179"/>
      <c r="CR2317" s="179"/>
      <c r="CS2317" s="179"/>
      <c r="CT2317" s="179"/>
      <c r="CU2317" s="179"/>
      <c r="CV2317" s="179"/>
      <c r="CW2317" s="179"/>
      <c r="CX2317" s="179"/>
      <c r="CY2317" s="179"/>
      <c r="CZ2317" s="179"/>
      <c r="DA2317" s="179"/>
      <c r="DB2317" s="179"/>
      <c r="DC2317" s="179"/>
      <c r="DD2317" s="179"/>
      <c r="DE2317" s="179"/>
      <c r="DF2317" s="179"/>
      <c r="DG2317" s="179"/>
      <c r="DH2317" s="179"/>
      <c r="DI2317" s="179"/>
      <c r="DJ2317" s="179"/>
      <c r="DK2317" s="179"/>
      <c r="DL2317" s="179"/>
    </row>
    <row r="2318" spans="1:116" x14ac:dyDescent="0.4">
      <c r="E2318" s="8"/>
      <c r="G2318" s="136"/>
      <c r="H2318" s="12"/>
      <c r="I2318" s="60"/>
      <c r="J2318" s="60"/>
      <c r="K2318" s="15"/>
      <c r="L2318" s="15"/>
      <c r="M2318" s="15"/>
      <c r="N2318" s="15"/>
      <c r="O2318" s="15"/>
      <c r="P2318" s="15"/>
      <c r="R2318" s="15"/>
      <c r="S2318" s="80"/>
      <c r="T2318" s="80"/>
      <c r="U2318" s="80"/>
      <c r="V2318" s="80"/>
      <c r="W2318" s="80"/>
      <c r="X2318" s="80"/>
      <c r="Y2318" s="80"/>
      <c r="Z2318" s="80"/>
      <c r="AA2318" s="80"/>
      <c r="AB2318" s="80"/>
      <c r="AC2318" s="80"/>
      <c r="AD2318" s="80"/>
      <c r="AE2318" s="80"/>
      <c r="AF2318" s="80"/>
      <c r="AG2318" s="80"/>
      <c r="AH2318" s="80"/>
      <c r="AI2318" s="80"/>
      <c r="AJ2318" s="80"/>
      <c r="AK2318" s="80"/>
      <c r="AL2318" s="80"/>
      <c r="AM2318" s="80"/>
      <c r="AN2318" s="80"/>
      <c r="AO2318" s="80"/>
      <c r="AP2318" s="80"/>
      <c r="AQ2318" s="80"/>
      <c r="AR2318" s="80"/>
      <c r="AS2318" s="80"/>
      <c r="AT2318" s="80"/>
      <c r="AU2318" s="80"/>
      <c r="AV2318" s="80"/>
      <c r="AW2318" s="80"/>
      <c r="AX2318" s="80"/>
      <c r="AY2318" s="80"/>
      <c r="AZ2318" s="80"/>
      <c r="BA2318" s="80"/>
      <c r="BB2318" s="80"/>
      <c r="BC2318" s="80"/>
      <c r="BD2318" s="80"/>
      <c r="BE2318" s="80"/>
      <c r="BF2318" s="80"/>
      <c r="BG2318" s="80"/>
      <c r="BH2318" s="80"/>
      <c r="BI2318" s="80"/>
      <c r="BJ2318" s="80"/>
      <c r="BK2318" s="80"/>
      <c r="BL2318" s="80"/>
      <c r="BM2318" s="80"/>
      <c r="BN2318" s="80"/>
      <c r="BO2318" s="80"/>
      <c r="BP2318" s="80"/>
      <c r="BQ2318" s="80"/>
      <c r="BR2318" s="80"/>
      <c r="BS2318" s="80"/>
      <c r="BT2318" s="80"/>
      <c r="BU2318" s="80"/>
      <c r="BV2318" s="80"/>
      <c r="BW2318" s="80"/>
      <c r="BX2318" s="80"/>
      <c r="BY2318" s="80"/>
      <c r="BZ2318" s="80"/>
      <c r="CA2318" s="80"/>
      <c r="CB2318" s="80"/>
      <c r="CC2318" s="80"/>
      <c r="CD2318" s="80"/>
      <c r="CE2318" s="80"/>
      <c r="CF2318" s="80"/>
      <c r="CG2318" s="80"/>
      <c r="CH2318" s="80"/>
      <c r="CI2318" s="80"/>
      <c r="CJ2318" s="80"/>
      <c r="CK2318" s="80"/>
      <c r="CL2318" s="80"/>
      <c r="CN2318" s="60"/>
      <c r="CO2318" s="179"/>
      <c r="CP2318" s="179"/>
      <c r="CQ2318" s="179"/>
      <c r="CR2318" s="179"/>
      <c r="CS2318" s="179"/>
      <c r="CT2318" s="179"/>
      <c r="CU2318" s="179"/>
      <c r="CV2318" s="179"/>
      <c r="CW2318" s="179"/>
      <c r="CX2318" s="179"/>
      <c r="CY2318" s="179"/>
      <c r="CZ2318" s="179"/>
      <c r="DA2318" s="179"/>
      <c r="DB2318" s="179"/>
      <c r="DC2318" s="179"/>
      <c r="DD2318" s="179"/>
      <c r="DE2318" s="179"/>
      <c r="DF2318" s="179"/>
      <c r="DG2318" s="179"/>
      <c r="DH2318" s="179"/>
      <c r="DI2318" s="179"/>
      <c r="DJ2318" s="179"/>
      <c r="DK2318" s="179"/>
      <c r="DL2318" s="179"/>
    </row>
    <row r="2319" spans="1:116" x14ac:dyDescent="0.4">
      <c r="E2319" s="8"/>
      <c r="G2319" s="136"/>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60"/>
      <c r="CO2319" s="179"/>
      <c r="CP2319" s="179"/>
      <c r="CQ2319" s="179"/>
      <c r="CR2319" s="179"/>
      <c r="CS2319" s="179"/>
      <c r="CT2319" s="179"/>
      <c r="CU2319" s="179"/>
      <c r="CV2319" s="179"/>
      <c r="CW2319" s="179"/>
      <c r="CX2319" s="179"/>
      <c r="CY2319" s="179"/>
      <c r="CZ2319" s="179"/>
      <c r="DA2319" s="179"/>
      <c r="DB2319" s="179"/>
      <c r="DC2319" s="179"/>
      <c r="DD2319" s="179"/>
      <c r="DE2319" s="179"/>
      <c r="DF2319" s="179"/>
      <c r="DG2319" s="179"/>
      <c r="DH2319" s="179"/>
      <c r="DI2319" s="179"/>
      <c r="DJ2319" s="179"/>
      <c r="DK2319" s="179"/>
      <c r="DL2319" s="179"/>
    </row>
    <row r="2320" spans="1:116" x14ac:dyDescent="0.4">
      <c r="E2320" s="8"/>
      <c r="G2320" s="136"/>
      <c r="H2320" s="12"/>
      <c r="I2320" s="60"/>
      <c r="J2320" s="60"/>
      <c r="K2320" s="15"/>
      <c r="L2320" s="15"/>
      <c r="M2320" s="15"/>
      <c r="N2320" s="15"/>
      <c r="O2320" s="15"/>
      <c r="P2320" s="15"/>
      <c r="R2320" s="15"/>
      <c r="S2320" s="80"/>
      <c r="T2320" s="80"/>
      <c r="U2320" s="80"/>
      <c r="V2320" s="80"/>
      <c r="W2320" s="80"/>
      <c r="X2320" s="80"/>
      <c r="Y2320" s="80"/>
      <c r="Z2320" s="80"/>
      <c r="AA2320" s="80"/>
      <c r="AB2320" s="80"/>
      <c r="AC2320" s="80"/>
      <c r="AD2320" s="80"/>
      <c r="AE2320" s="80"/>
      <c r="AF2320" s="80"/>
      <c r="AG2320" s="80"/>
      <c r="AH2320" s="80"/>
      <c r="AI2320" s="80"/>
      <c r="AJ2320" s="80"/>
      <c r="AK2320" s="80"/>
      <c r="AL2320" s="80"/>
      <c r="AM2320" s="80"/>
      <c r="AN2320" s="80"/>
      <c r="AO2320" s="80"/>
      <c r="AP2320" s="80"/>
      <c r="AQ2320" s="80"/>
      <c r="AR2320" s="80"/>
      <c r="AS2320" s="80"/>
      <c r="AT2320" s="80"/>
      <c r="AU2320" s="80"/>
      <c r="AV2320" s="80"/>
      <c r="AW2320" s="80"/>
      <c r="AX2320" s="80"/>
      <c r="AY2320" s="80"/>
      <c r="AZ2320" s="80"/>
      <c r="BA2320" s="80"/>
      <c r="BB2320" s="80"/>
      <c r="BC2320" s="80"/>
      <c r="BD2320" s="80"/>
      <c r="BE2320" s="80"/>
      <c r="BF2320" s="80"/>
      <c r="BG2320" s="80"/>
      <c r="BH2320" s="80"/>
      <c r="BI2320" s="80"/>
      <c r="BJ2320" s="80"/>
      <c r="BK2320" s="80"/>
      <c r="BL2320" s="80"/>
      <c r="BM2320" s="80"/>
      <c r="BN2320" s="80"/>
      <c r="BO2320" s="80"/>
      <c r="BP2320" s="80"/>
      <c r="BQ2320" s="80"/>
      <c r="BR2320" s="80"/>
      <c r="BS2320" s="80"/>
      <c r="BT2320" s="80"/>
      <c r="BU2320" s="80"/>
      <c r="BV2320" s="80"/>
      <c r="BW2320" s="80"/>
      <c r="BX2320" s="80"/>
      <c r="BY2320" s="80"/>
      <c r="BZ2320" s="80"/>
      <c r="CA2320" s="80"/>
      <c r="CB2320" s="80"/>
      <c r="CC2320" s="80"/>
      <c r="CD2320" s="80"/>
      <c r="CE2320" s="80"/>
      <c r="CF2320" s="80"/>
      <c r="CG2320" s="80"/>
      <c r="CH2320" s="80"/>
      <c r="CI2320" s="80"/>
      <c r="CJ2320" s="80"/>
      <c r="CK2320" s="80"/>
      <c r="CL2320" s="80"/>
      <c r="CN2320" s="60"/>
      <c r="CO2320" s="179"/>
      <c r="CP2320" s="179"/>
      <c r="CQ2320" s="179"/>
      <c r="CR2320" s="179"/>
      <c r="CS2320" s="179"/>
      <c r="CT2320" s="179"/>
      <c r="CU2320" s="179"/>
      <c r="CV2320" s="179"/>
      <c r="CW2320" s="179"/>
      <c r="CX2320" s="179"/>
      <c r="CY2320" s="179"/>
      <c r="CZ2320" s="179"/>
      <c r="DA2320" s="179"/>
      <c r="DB2320" s="179"/>
      <c r="DC2320" s="179"/>
      <c r="DD2320" s="179"/>
      <c r="DE2320" s="179"/>
      <c r="DF2320" s="179"/>
      <c r="DG2320" s="179"/>
      <c r="DH2320" s="179"/>
      <c r="DI2320" s="179"/>
      <c r="DJ2320" s="179"/>
      <c r="DK2320" s="179"/>
      <c r="DL2320" s="179"/>
    </row>
    <row r="2321" spans="5:116" x14ac:dyDescent="0.4">
      <c r="E2321" s="8"/>
      <c r="G2321" s="136"/>
      <c r="H2321" s="12"/>
      <c r="I2321" s="60"/>
      <c r="J2321" s="60"/>
      <c r="K2321" s="15"/>
      <c r="L2321" s="15"/>
      <c r="M2321" s="15"/>
      <c r="N2321" s="15"/>
      <c r="O2321" s="15"/>
      <c r="P2321" s="15"/>
      <c r="R2321" s="15"/>
      <c r="S2321" s="80"/>
      <c r="T2321" s="80"/>
      <c r="U2321" s="80"/>
      <c r="V2321" s="80"/>
      <c r="W2321" s="80"/>
      <c r="X2321" s="80"/>
      <c r="Y2321" s="80"/>
      <c r="Z2321" s="80"/>
      <c r="AA2321" s="80"/>
      <c r="AB2321" s="80"/>
      <c r="AC2321" s="80"/>
      <c r="AD2321" s="80"/>
      <c r="AE2321" s="80"/>
      <c r="AF2321" s="80"/>
      <c r="AG2321" s="80"/>
      <c r="AH2321" s="80"/>
      <c r="AI2321" s="80"/>
      <c r="AJ2321" s="80"/>
      <c r="AK2321" s="80"/>
      <c r="AL2321" s="80"/>
      <c r="AM2321" s="80"/>
      <c r="AN2321" s="80"/>
      <c r="AO2321" s="80"/>
      <c r="AP2321" s="80"/>
      <c r="AQ2321" s="80"/>
      <c r="AR2321" s="80"/>
      <c r="AS2321" s="80"/>
      <c r="AT2321" s="80"/>
      <c r="AU2321" s="80"/>
      <c r="AV2321" s="80"/>
      <c r="AW2321" s="80"/>
      <c r="AX2321" s="80"/>
      <c r="AY2321" s="80"/>
      <c r="AZ2321" s="80"/>
      <c r="BA2321" s="80"/>
      <c r="BB2321" s="80"/>
      <c r="BC2321" s="80"/>
      <c r="BD2321" s="80"/>
      <c r="BE2321" s="80"/>
      <c r="BF2321" s="80"/>
      <c r="BG2321" s="80"/>
      <c r="BH2321" s="80"/>
      <c r="BI2321" s="80"/>
      <c r="BJ2321" s="80"/>
      <c r="BK2321" s="80"/>
      <c r="BL2321" s="80"/>
      <c r="BM2321" s="80"/>
      <c r="BN2321" s="80"/>
      <c r="BO2321" s="80"/>
      <c r="BP2321" s="80"/>
      <c r="BQ2321" s="80"/>
      <c r="BR2321" s="80"/>
      <c r="BS2321" s="80"/>
      <c r="BT2321" s="80"/>
      <c r="BU2321" s="80"/>
      <c r="BV2321" s="80"/>
      <c r="BW2321" s="80"/>
      <c r="BX2321" s="80"/>
      <c r="BY2321" s="80"/>
      <c r="BZ2321" s="80"/>
      <c r="CA2321" s="80"/>
      <c r="CB2321" s="80"/>
      <c r="CC2321" s="80"/>
      <c r="CD2321" s="80"/>
      <c r="CE2321" s="80"/>
      <c r="CF2321" s="80"/>
      <c r="CG2321" s="80"/>
      <c r="CH2321" s="80"/>
      <c r="CI2321" s="80"/>
      <c r="CJ2321" s="80"/>
      <c r="CK2321" s="80"/>
      <c r="CL2321" s="80"/>
      <c r="CN2321" s="60"/>
      <c r="CO2321" s="179"/>
      <c r="CP2321" s="179"/>
      <c r="CQ2321" s="179"/>
      <c r="CR2321" s="179"/>
      <c r="CS2321" s="179"/>
      <c r="CT2321" s="179"/>
      <c r="CU2321" s="179"/>
      <c r="CV2321" s="179"/>
      <c r="CW2321" s="179"/>
      <c r="CX2321" s="179"/>
      <c r="CY2321" s="179"/>
      <c r="CZ2321" s="179"/>
      <c r="DA2321" s="179"/>
      <c r="DB2321" s="179"/>
      <c r="DC2321" s="179"/>
      <c r="DD2321" s="179"/>
      <c r="DE2321" s="179"/>
      <c r="DF2321" s="179"/>
      <c r="DG2321" s="179"/>
      <c r="DH2321" s="179"/>
      <c r="DI2321" s="179"/>
      <c r="DJ2321" s="179"/>
      <c r="DK2321" s="179"/>
      <c r="DL2321" s="179"/>
    </row>
    <row r="2322" spans="5:116" x14ac:dyDescent="0.4">
      <c r="E2322" s="8"/>
      <c r="G2322" s="136"/>
      <c r="H2322" s="12"/>
      <c r="I2322" s="60"/>
      <c r="J2322" s="60"/>
      <c r="K2322" s="15"/>
      <c r="L2322" s="15"/>
      <c r="M2322" s="15"/>
      <c r="N2322" s="15"/>
      <c r="O2322" s="15"/>
      <c r="P2322" s="15"/>
      <c r="R2322" s="15"/>
      <c r="S2322" s="80"/>
      <c r="T2322" s="80"/>
      <c r="U2322" s="80"/>
      <c r="V2322" s="80"/>
      <c r="W2322" s="80"/>
      <c r="X2322" s="80"/>
      <c r="Y2322" s="80"/>
      <c r="Z2322" s="80"/>
      <c r="AA2322" s="80"/>
      <c r="AB2322" s="80"/>
      <c r="AC2322" s="80"/>
      <c r="AD2322" s="80"/>
      <c r="AE2322" s="80"/>
      <c r="AF2322" s="80"/>
      <c r="AG2322" s="80"/>
      <c r="AH2322" s="80"/>
      <c r="AI2322" s="80"/>
      <c r="AJ2322" s="80"/>
      <c r="AK2322" s="80"/>
      <c r="AL2322" s="80"/>
      <c r="AM2322" s="80"/>
      <c r="AN2322" s="80"/>
      <c r="AO2322" s="80"/>
      <c r="AP2322" s="80"/>
      <c r="AQ2322" s="80"/>
      <c r="AR2322" s="80"/>
      <c r="AS2322" s="80"/>
      <c r="AT2322" s="80"/>
      <c r="AU2322" s="80"/>
      <c r="AV2322" s="80"/>
      <c r="AW2322" s="80"/>
      <c r="AX2322" s="80"/>
      <c r="AY2322" s="80"/>
      <c r="AZ2322" s="80"/>
      <c r="BA2322" s="80"/>
      <c r="BB2322" s="80"/>
      <c r="BC2322" s="80"/>
      <c r="BD2322" s="80"/>
      <c r="BE2322" s="80"/>
      <c r="BF2322" s="80"/>
      <c r="BG2322" s="80"/>
      <c r="BH2322" s="80"/>
      <c r="BI2322" s="80"/>
      <c r="BJ2322" s="80"/>
      <c r="BK2322" s="80"/>
      <c r="BL2322" s="80"/>
      <c r="BM2322" s="80"/>
      <c r="BN2322" s="80"/>
      <c r="BO2322" s="80"/>
      <c r="BP2322" s="80"/>
      <c r="BQ2322" s="80"/>
      <c r="BR2322" s="80"/>
      <c r="BS2322" s="80"/>
      <c r="BT2322" s="80"/>
      <c r="BU2322" s="80"/>
      <c r="BV2322" s="80"/>
      <c r="BW2322" s="80"/>
      <c r="BX2322" s="80"/>
      <c r="BY2322" s="80"/>
      <c r="BZ2322" s="80"/>
      <c r="CA2322" s="80"/>
      <c r="CB2322" s="80"/>
      <c r="CC2322" s="80"/>
      <c r="CD2322" s="80"/>
      <c r="CE2322" s="80"/>
      <c r="CF2322" s="80"/>
      <c r="CG2322" s="80"/>
      <c r="CH2322" s="80"/>
      <c r="CI2322" s="80"/>
      <c r="CJ2322" s="80"/>
      <c r="CK2322" s="80"/>
      <c r="CL2322" s="80"/>
      <c r="CN2322" s="60"/>
      <c r="CO2322" s="179"/>
      <c r="CP2322" s="179"/>
      <c r="CQ2322" s="179"/>
      <c r="CR2322" s="179"/>
      <c r="CS2322" s="179"/>
      <c r="CT2322" s="179"/>
      <c r="CU2322" s="179"/>
      <c r="CV2322" s="179"/>
      <c r="CW2322" s="179"/>
      <c r="CX2322" s="179"/>
      <c r="CY2322" s="179"/>
      <c r="CZ2322" s="179"/>
      <c r="DA2322" s="179"/>
      <c r="DB2322" s="179"/>
      <c r="DC2322" s="179"/>
      <c r="DD2322" s="179"/>
      <c r="DE2322" s="179"/>
      <c r="DF2322" s="179"/>
      <c r="DG2322" s="179"/>
      <c r="DH2322" s="179"/>
      <c r="DI2322" s="179"/>
      <c r="DJ2322" s="179"/>
      <c r="DK2322" s="179"/>
      <c r="DL2322" s="179"/>
    </row>
    <row r="2323" spans="5:116" x14ac:dyDescent="0.4">
      <c r="E2323" s="8"/>
      <c r="G2323" s="136"/>
      <c r="H2323" s="12"/>
      <c r="I2323" s="60"/>
      <c r="J2323" s="60"/>
      <c r="K2323" s="15"/>
      <c r="L2323" s="15"/>
      <c r="M2323" s="15"/>
      <c r="N2323" s="15"/>
      <c r="O2323" s="15"/>
      <c r="P2323" s="15"/>
      <c r="R2323" s="15"/>
      <c r="S2323" s="80"/>
      <c r="T2323" s="80"/>
      <c r="U2323" s="80"/>
      <c r="V2323" s="80"/>
      <c r="W2323" s="80"/>
      <c r="X2323" s="80"/>
      <c r="Y2323" s="80"/>
      <c r="Z2323" s="80"/>
      <c r="AA2323" s="80"/>
      <c r="AB2323" s="80"/>
      <c r="AC2323" s="80"/>
      <c r="AD2323" s="80"/>
      <c r="AE2323" s="80"/>
      <c r="AF2323" s="80"/>
      <c r="AG2323" s="80"/>
      <c r="AH2323" s="80"/>
      <c r="AI2323" s="80"/>
      <c r="AJ2323" s="80"/>
      <c r="AK2323" s="80"/>
      <c r="AL2323" s="80"/>
      <c r="AM2323" s="80"/>
      <c r="AN2323" s="80"/>
      <c r="AO2323" s="80"/>
      <c r="AP2323" s="80"/>
      <c r="AQ2323" s="80"/>
      <c r="AR2323" s="80"/>
      <c r="AS2323" s="80"/>
      <c r="AT2323" s="80"/>
      <c r="AU2323" s="80"/>
      <c r="AV2323" s="80"/>
      <c r="AW2323" s="80"/>
      <c r="AX2323" s="80"/>
      <c r="AY2323" s="80"/>
      <c r="AZ2323" s="80"/>
      <c r="BA2323" s="80"/>
      <c r="BB2323" s="80"/>
      <c r="BC2323" s="80"/>
      <c r="BD2323" s="80"/>
      <c r="BE2323" s="80"/>
      <c r="BF2323" s="80"/>
      <c r="BG2323" s="80"/>
      <c r="BH2323" s="80"/>
      <c r="BI2323" s="80"/>
      <c r="BJ2323" s="80"/>
      <c r="BK2323" s="80"/>
      <c r="BL2323" s="80"/>
      <c r="BM2323" s="80"/>
      <c r="BN2323" s="80"/>
      <c r="BO2323" s="80"/>
      <c r="BP2323" s="80"/>
      <c r="BQ2323" s="80"/>
      <c r="BR2323" s="80"/>
      <c r="BS2323" s="80"/>
      <c r="BT2323" s="80"/>
      <c r="BU2323" s="80"/>
      <c r="BV2323" s="80"/>
      <c r="BW2323" s="80"/>
      <c r="BX2323" s="80"/>
      <c r="BY2323" s="80"/>
      <c r="BZ2323" s="80"/>
      <c r="CA2323" s="80"/>
      <c r="CB2323" s="80"/>
      <c r="CC2323" s="80"/>
      <c r="CD2323" s="80"/>
      <c r="CE2323" s="80"/>
      <c r="CF2323" s="80"/>
      <c r="CG2323" s="80"/>
      <c r="CH2323" s="80"/>
      <c r="CI2323" s="80"/>
      <c r="CJ2323" s="80"/>
      <c r="CK2323" s="80"/>
      <c r="CL2323" s="80"/>
      <c r="CN2323" s="60"/>
      <c r="CO2323" s="179"/>
      <c r="CP2323" s="179"/>
      <c r="CQ2323" s="179"/>
      <c r="CR2323" s="179"/>
      <c r="CS2323" s="179"/>
      <c r="CT2323" s="179"/>
      <c r="CU2323" s="179"/>
      <c r="CV2323" s="179"/>
      <c r="CW2323" s="179"/>
      <c r="CX2323" s="179"/>
      <c r="CY2323" s="179"/>
      <c r="CZ2323" s="179"/>
      <c r="DA2323" s="179"/>
      <c r="DB2323" s="179"/>
      <c r="DC2323" s="179"/>
      <c r="DD2323" s="179"/>
      <c r="DE2323" s="179"/>
      <c r="DF2323" s="179"/>
      <c r="DG2323" s="179"/>
      <c r="DH2323" s="179"/>
      <c r="DI2323" s="179"/>
      <c r="DJ2323" s="179"/>
      <c r="DK2323" s="179"/>
      <c r="DL2323" s="179"/>
    </row>
    <row r="2324" spans="5:116" x14ac:dyDescent="0.4">
      <c r="E2324" s="8"/>
      <c r="G2324" s="136"/>
      <c r="H2324" s="12"/>
      <c r="I2324" s="60"/>
      <c r="J2324" s="60"/>
      <c r="K2324" s="15"/>
      <c r="L2324" s="15"/>
      <c r="M2324" s="15"/>
      <c r="N2324" s="15"/>
      <c r="O2324" s="15"/>
      <c r="P2324" s="15"/>
      <c r="R2324" s="15"/>
      <c r="S2324" s="80"/>
      <c r="T2324" s="80"/>
      <c r="U2324" s="80"/>
      <c r="V2324" s="80"/>
      <c r="W2324" s="80"/>
      <c r="X2324" s="80"/>
      <c r="Y2324" s="80"/>
      <c r="Z2324" s="80"/>
      <c r="AA2324" s="80"/>
      <c r="AB2324" s="80"/>
      <c r="AC2324" s="80"/>
      <c r="AD2324" s="80"/>
      <c r="AE2324" s="80"/>
      <c r="AF2324" s="80"/>
      <c r="AG2324" s="80"/>
      <c r="AH2324" s="80"/>
      <c r="AI2324" s="80"/>
      <c r="AJ2324" s="80"/>
      <c r="AK2324" s="80"/>
      <c r="AL2324" s="80"/>
      <c r="AM2324" s="80"/>
      <c r="AN2324" s="80"/>
      <c r="AO2324" s="80"/>
      <c r="AP2324" s="80"/>
      <c r="AQ2324" s="80"/>
      <c r="AR2324" s="80"/>
      <c r="AS2324" s="80"/>
      <c r="AT2324" s="80"/>
      <c r="AU2324" s="80"/>
      <c r="AV2324" s="80"/>
      <c r="AW2324" s="80"/>
      <c r="AX2324" s="80"/>
      <c r="AY2324" s="80"/>
      <c r="AZ2324" s="80"/>
      <c r="BA2324" s="80"/>
      <c r="BB2324" s="80"/>
      <c r="BC2324" s="80"/>
      <c r="BD2324" s="80"/>
      <c r="BE2324" s="80"/>
      <c r="BF2324" s="80"/>
      <c r="BG2324" s="80"/>
      <c r="BH2324" s="80"/>
      <c r="BI2324" s="80"/>
      <c r="BJ2324" s="80"/>
      <c r="BK2324" s="80"/>
      <c r="BL2324" s="80"/>
      <c r="BM2324" s="80"/>
      <c r="BN2324" s="80"/>
      <c r="BO2324" s="80"/>
      <c r="BP2324" s="80"/>
      <c r="BQ2324" s="80"/>
      <c r="BR2324" s="80"/>
      <c r="BS2324" s="80"/>
      <c r="BT2324" s="80"/>
      <c r="BU2324" s="80"/>
      <c r="BV2324" s="80"/>
      <c r="BW2324" s="80"/>
      <c r="BX2324" s="80"/>
      <c r="BY2324" s="80"/>
      <c r="BZ2324" s="80"/>
      <c r="CA2324" s="80"/>
      <c r="CB2324" s="80"/>
      <c r="CC2324" s="80"/>
      <c r="CD2324" s="80"/>
      <c r="CE2324" s="80"/>
      <c r="CF2324" s="80"/>
      <c r="CG2324" s="80"/>
      <c r="CH2324" s="80"/>
      <c r="CI2324" s="80"/>
      <c r="CJ2324" s="80"/>
      <c r="CK2324" s="80"/>
      <c r="CL2324" s="80"/>
      <c r="CN2324" s="60"/>
      <c r="CO2324" s="179"/>
      <c r="CP2324" s="179"/>
      <c r="CQ2324" s="179"/>
      <c r="CR2324" s="179"/>
      <c r="CS2324" s="179"/>
      <c r="CT2324" s="179"/>
      <c r="CU2324" s="179"/>
      <c r="CV2324" s="179"/>
      <c r="CW2324" s="179"/>
      <c r="CX2324" s="179"/>
      <c r="CY2324" s="179"/>
      <c r="CZ2324" s="179"/>
      <c r="DA2324" s="179"/>
      <c r="DB2324" s="179"/>
      <c r="DC2324" s="179"/>
      <c r="DD2324" s="179"/>
      <c r="DE2324" s="179"/>
      <c r="DF2324" s="179"/>
      <c r="DG2324" s="179"/>
      <c r="DH2324" s="179"/>
      <c r="DI2324" s="179"/>
      <c r="DJ2324" s="179"/>
      <c r="DK2324" s="179"/>
      <c r="DL2324" s="179"/>
    </row>
    <row r="2325" spans="5:116" x14ac:dyDescent="0.4">
      <c r="E2325" s="8"/>
      <c r="G2325" s="136"/>
      <c r="H2325" s="12"/>
      <c r="I2325" s="60"/>
      <c r="J2325" s="60"/>
      <c r="K2325" s="15"/>
      <c r="L2325" s="15"/>
      <c r="M2325" s="15"/>
      <c r="N2325" s="15"/>
      <c r="O2325" s="15"/>
      <c r="P2325" s="15"/>
      <c r="R2325" s="15"/>
      <c r="S2325" s="179"/>
      <c r="T2325" s="179"/>
      <c r="U2325" s="179"/>
      <c r="V2325" s="179"/>
      <c r="W2325" s="179"/>
      <c r="X2325" s="179"/>
      <c r="Y2325" s="179"/>
      <c r="Z2325" s="179"/>
      <c r="AA2325" s="179"/>
      <c r="AB2325" s="179"/>
      <c r="AC2325" s="179"/>
      <c r="AD2325" s="179"/>
      <c r="AE2325" s="179"/>
      <c r="AF2325" s="179"/>
      <c r="AG2325" s="179"/>
      <c r="AH2325" s="179"/>
      <c r="AI2325" s="179"/>
      <c r="AJ2325" s="179"/>
      <c r="AK2325" s="179"/>
      <c r="AL2325" s="179"/>
      <c r="AM2325" s="179"/>
      <c r="AN2325" s="179"/>
      <c r="AO2325" s="179"/>
      <c r="AP2325" s="179"/>
      <c r="AQ2325" s="179"/>
      <c r="AR2325" s="179"/>
      <c r="AS2325" s="179"/>
      <c r="AT2325" s="179"/>
      <c r="AU2325" s="179"/>
      <c r="AV2325" s="179"/>
      <c r="AW2325" s="179"/>
      <c r="AX2325" s="179"/>
      <c r="AY2325" s="179"/>
      <c r="AZ2325" s="179"/>
      <c r="BA2325" s="179"/>
      <c r="BB2325" s="179"/>
      <c r="BC2325" s="179"/>
      <c r="BD2325" s="179"/>
      <c r="BE2325" s="179"/>
      <c r="BF2325" s="179"/>
      <c r="BG2325" s="179"/>
      <c r="BH2325" s="179"/>
      <c r="BI2325" s="179"/>
      <c r="BJ2325" s="179"/>
      <c r="BK2325" s="179"/>
      <c r="BL2325" s="179"/>
      <c r="BM2325" s="179"/>
      <c r="BN2325" s="179"/>
      <c r="BO2325" s="179"/>
      <c r="BP2325" s="179"/>
      <c r="BQ2325" s="179"/>
      <c r="BR2325" s="179"/>
      <c r="BS2325" s="179"/>
      <c r="BT2325" s="179"/>
      <c r="BU2325" s="179"/>
      <c r="BV2325" s="179"/>
      <c r="BW2325" s="179"/>
      <c r="BX2325" s="179"/>
      <c r="BY2325" s="179"/>
      <c r="BZ2325" s="179"/>
      <c r="CA2325" s="179"/>
      <c r="CB2325" s="179"/>
      <c r="CC2325" s="179"/>
      <c r="CD2325" s="179"/>
      <c r="CE2325" s="179"/>
      <c r="CF2325" s="179"/>
      <c r="CG2325" s="179"/>
      <c r="CH2325" s="179"/>
      <c r="CI2325" s="179"/>
      <c r="CJ2325" s="179"/>
      <c r="CK2325" s="179"/>
      <c r="CL2325" s="179"/>
      <c r="CN2325" s="60"/>
      <c r="CO2325" s="179"/>
      <c r="CP2325" s="179"/>
      <c r="CQ2325" s="179"/>
      <c r="CR2325" s="179"/>
      <c r="CS2325" s="179"/>
      <c r="CT2325" s="179"/>
      <c r="CU2325" s="179"/>
      <c r="CV2325" s="179"/>
      <c r="CW2325" s="179"/>
      <c r="CX2325" s="179"/>
      <c r="CY2325" s="179"/>
      <c r="CZ2325" s="179"/>
      <c r="DA2325" s="179"/>
      <c r="DB2325" s="179"/>
      <c r="DC2325" s="179"/>
      <c r="DD2325" s="179"/>
      <c r="DE2325" s="179"/>
      <c r="DF2325" s="179"/>
      <c r="DG2325" s="179"/>
      <c r="DH2325" s="179"/>
      <c r="DI2325" s="179"/>
      <c r="DJ2325" s="179"/>
      <c r="DK2325" s="179"/>
      <c r="DL2325" s="179"/>
    </row>
    <row r="2326" spans="5:116" x14ac:dyDescent="0.4">
      <c r="E2326" s="8"/>
      <c r="G2326" s="136"/>
      <c r="H2326" s="12"/>
      <c r="I2326" s="60"/>
      <c r="J2326" s="60"/>
      <c r="K2326" s="15"/>
      <c r="L2326" s="15"/>
      <c r="M2326" s="15"/>
      <c r="N2326" s="15"/>
      <c r="O2326" s="15"/>
      <c r="P2326" s="15"/>
      <c r="R2326" s="15"/>
      <c r="S2326" s="179"/>
      <c r="T2326" s="179"/>
      <c r="U2326" s="179"/>
      <c r="V2326" s="179"/>
      <c r="W2326" s="179"/>
      <c r="X2326" s="179"/>
      <c r="Y2326" s="179"/>
      <c r="Z2326" s="179"/>
      <c r="AA2326" s="179"/>
      <c r="AB2326" s="179"/>
      <c r="AC2326" s="179"/>
      <c r="AD2326" s="179"/>
      <c r="AE2326" s="179"/>
      <c r="AF2326" s="179"/>
      <c r="AG2326" s="179"/>
      <c r="AH2326" s="179"/>
      <c r="AI2326" s="179"/>
      <c r="AJ2326" s="179"/>
      <c r="AK2326" s="179"/>
      <c r="AL2326" s="179"/>
      <c r="AM2326" s="179"/>
      <c r="AN2326" s="179"/>
      <c r="AO2326" s="179"/>
      <c r="AP2326" s="179"/>
      <c r="AQ2326" s="179"/>
      <c r="AR2326" s="179"/>
      <c r="AS2326" s="179"/>
      <c r="AT2326" s="179"/>
      <c r="AU2326" s="179"/>
      <c r="AV2326" s="179"/>
      <c r="AW2326" s="179"/>
      <c r="AX2326" s="179"/>
      <c r="AY2326" s="179"/>
      <c r="AZ2326" s="179"/>
      <c r="BA2326" s="179"/>
      <c r="BB2326" s="179"/>
      <c r="BC2326" s="179"/>
      <c r="BD2326" s="179"/>
      <c r="BE2326" s="179"/>
      <c r="BF2326" s="179"/>
      <c r="BG2326" s="179"/>
      <c r="BH2326" s="179"/>
      <c r="BI2326" s="179"/>
      <c r="BJ2326" s="179"/>
      <c r="BK2326" s="179"/>
      <c r="BL2326" s="179"/>
      <c r="BM2326" s="179"/>
      <c r="BN2326" s="179"/>
      <c r="BO2326" s="179"/>
      <c r="BP2326" s="179"/>
      <c r="BQ2326" s="179"/>
      <c r="BR2326" s="179"/>
      <c r="BS2326" s="179"/>
      <c r="BT2326" s="179"/>
      <c r="BU2326" s="179"/>
      <c r="BV2326" s="179"/>
      <c r="BW2326" s="179"/>
      <c r="BX2326" s="179"/>
      <c r="BY2326" s="179"/>
      <c r="BZ2326" s="179"/>
      <c r="CA2326" s="179"/>
      <c r="CB2326" s="179"/>
      <c r="CC2326" s="179"/>
      <c r="CD2326" s="179"/>
      <c r="CE2326" s="179"/>
      <c r="CF2326" s="179"/>
      <c r="CG2326" s="179"/>
      <c r="CH2326" s="179"/>
      <c r="CI2326" s="179"/>
      <c r="CJ2326" s="179"/>
      <c r="CK2326" s="179"/>
      <c r="CL2326" s="179"/>
      <c r="CN2326" s="60"/>
      <c r="CO2326" s="179"/>
      <c r="CP2326" s="179"/>
      <c r="CQ2326" s="179"/>
      <c r="CR2326" s="179"/>
      <c r="CS2326" s="179"/>
      <c r="CT2326" s="179"/>
      <c r="CU2326" s="179"/>
      <c r="CV2326" s="179"/>
      <c r="CW2326" s="179"/>
      <c r="CX2326" s="179"/>
      <c r="CY2326" s="179"/>
      <c r="CZ2326" s="179"/>
      <c r="DA2326" s="179"/>
      <c r="DB2326" s="179"/>
      <c r="DC2326" s="179"/>
      <c r="DD2326" s="179"/>
      <c r="DE2326" s="179"/>
      <c r="DF2326" s="179"/>
      <c r="DG2326" s="179"/>
      <c r="DH2326" s="179"/>
      <c r="DI2326" s="179"/>
      <c r="DJ2326" s="179"/>
      <c r="DK2326" s="179"/>
      <c r="DL2326" s="179"/>
    </row>
    <row r="2327" spans="5:116" x14ac:dyDescent="0.4">
      <c r="E2327" s="8"/>
      <c r="G2327" s="136"/>
      <c r="H2327" s="12"/>
      <c r="I2327" s="60"/>
      <c r="J2327" s="60"/>
      <c r="K2327" s="15"/>
      <c r="L2327" s="15"/>
      <c r="M2327" s="15"/>
      <c r="N2327" s="15"/>
      <c r="O2327" s="15"/>
      <c r="P2327" s="15"/>
      <c r="R2327" s="15"/>
      <c r="S2327" s="179"/>
      <c r="T2327" s="179"/>
      <c r="U2327" s="179"/>
      <c r="V2327" s="179"/>
      <c r="W2327" s="179"/>
      <c r="X2327" s="179"/>
      <c r="Y2327" s="179"/>
      <c r="Z2327" s="179"/>
      <c r="AA2327" s="179"/>
      <c r="AB2327" s="179"/>
      <c r="AC2327" s="179"/>
      <c r="AD2327" s="179"/>
      <c r="AE2327" s="179"/>
      <c r="AF2327" s="179"/>
      <c r="AG2327" s="179"/>
      <c r="AH2327" s="179"/>
      <c r="AI2327" s="179"/>
      <c r="AJ2327" s="179"/>
      <c r="AK2327" s="179"/>
      <c r="AL2327" s="179"/>
      <c r="AM2327" s="179"/>
      <c r="AN2327" s="179"/>
      <c r="AO2327" s="179"/>
      <c r="AP2327" s="179"/>
      <c r="AQ2327" s="179"/>
      <c r="AR2327" s="179"/>
      <c r="AS2327" s="179"/>
      <c r="AT2327" s="179"/>
      <c r="AU2327" s="179"/>
      <c r="AV2327" s="179"/>
      <c r="AW2327" s="179"/>
      <c r="AX2327" s="179"/>
      <c r="AY2327" s="179"/>
      <c r="AZ2327" s="179"/>
      <c r="BA2327" s="179"/>
      <c r="BB2327" s="179"/>
      <c r="BC2327" s="179"/>
      <c r="BD2327" s="179"/>
      <c r="BE2327" s="179"/>
      <c r="BF2327" s="179"/>
      <c r="BG2327" s="179"/>
      <c r="BH2327" s="179"/>
      <c r="BI2327" s="179"/>
      <c r="BJ2327" s="179"/>
      <c r="BK2327" s="179"/>
      <c r="BL2327" s="179"/>
      <c r="BM2327" s="179"/>
      <c r="BN2327" s="179"/>
      <c r="BO2327" s="179"/>
      <c r="BP2327" s="179"/>
      <c r="BQ2327" s="179"/>
      <c r="BR2327" s="179"/>
      <c r="BS2327" s="179"/>
      <c r="BT2327" s="179"/>
      <c r="BU2327" s="179"/>
      <c r="BV2327" s="179"/>
      <c r="BW2327" s="179"/>
      <c r="BX2327" s="179"/>
      <c r="BY2327" s="179"/>
      <c r="BZ2327" s="179"/>
      <c r="CA2327" s="179"/>
      <c r="CB2327" s="179"/>
      <c r="CC2327" s="179"/>
      <c r="CD2327" s="179"/>
      <c r="CE2327" s="179"/>
      <c r="CF2327" s="179"/>
      <c r="CG2327" s="179"/>
      <c r="CH2327" s="179"/>
      <c r="CI2327" s="179"/>
      <c r="CJ2327" s="179"/>
      <c r="CK2327" s="179"/>
      <c r="CL2327" s="179"/>
      <c r="CN2327" s="60"/>
      <c r="CO2327" s="179"/>
      <c r="CP2327" s="179"/>
      <c r="CQ2327" s="179"/>
      <c r="CR2327" s="179"/>
      <c r="CS2327" s="179"/>
      <c r="CT2327" s="179"/>
      <c r="CU2327" s="179"/>
      <c r="CV2327" s="179"/>
      <c r="CW2327" s="179"/>
      <c r="CX2327" s="179"/>
      <c r="CY2327" s="179"/>
      <c r="CZ2327" s="179"/>
      <c r="DA2327" s="179"/>
      <c r="DB2327" s="179"/>
      <c r="DC2327" s="179"/>
      <c r="DD2327" s="179"/>
      <c r="DE2327" s="179"/>
      <c r="DF2327" s="179"/>
      <c r="DG2327" s="179"/>
      <c r="DH2327" s="179"/>
      <c r="DI2327" s="179"/>
      <c r="DJ2327" s="179"/>
      <c r="DK2327" s="179"/>
      <c r="DL2327" s="179"/>
    </row>
    <row r="2328" spans="5:116" x14ac:dyDescent="0.4">
      <c r="E2328" s="8"/>
      <c r="G2328" s="136"/>
      <c r="H2328" s="12"/>
      <c r="I2328" s="60"/>
      <c r="J2328" s="60"/>
      <c r="K2328" s="15"/>
      <c r="L2328" s="15"/>
      <c r="M2328" s="15"/>
      <c r="N2328" s="15"/>
      <c r="O2328" s="15"/>
      <c r="P2328" s="15"/>
      <c r="R2328" s="15"/>
      <c r="S2328" s="179"/>
      <c r="T2328" s="179"/>
      <c r="U2328" s="179"/>
      <c r="V2328" s="179"/>
      <c r="W2328" s="179"/>
      <c r="X2328" s="179"/>
      <c r="Y2328" s="179"/>
      <c r="Z2328" s="179"/>
      <c r="AA2328" s="179"/>
      <c r="AB2328" s="179"/>
      <c r="AC2328" s="179"/>
      <c r="AD2328" s="179"/>
      <c r="AE2328" s="179"/>
      <c r="AF2328" s="179"/>
      <c r="AG2328" s="179"/>
      <c r="AH2328" s="179"/>
      <c r="AI2328" s="179"/>
      <c r="AJ2328" s="179"/>
      <c r="AK2328" s="179"/>
      <c r="AL2328" s="179"/>
      <c r="AM2328" s="179"/>
      <c r="AN2328" s="179"/>
      <c r="AO2328" s="179"/>
      <c r="AP2328" s="179"/>
      <c r="AQ2328" s="179"/>
      <c r="AR2328" s="179"/>
      <c r="AS2328" s="179"/>
      <c r="AT2328" s="179"/>
      <c r="AU2328" s="179"/>
      <c r="AV2328" s="179"/>
      <c r="AW2328" s="179"/>
      <c r="AX2328" s="179"/>
      <c r="AY2328" s="179"/>
      <c r="AZ2328" s="179"/>
      <c r="BA2328" s="179"/>
      <c r="BB2328" s="179"/>
      <c r="BC2328" s="179"/>
      <c r="BD2328" s="179"/>
      <c r="BE2328" s="179"/>
      <c r="BF2328" s="179"/>
      <c r="BG2328" s="179"/>
      <c r="BH2328" s="179"/>
      <c r="BI2328" s="179"/>
      <c r="BJ2328" s="179"/>
      <c r="BK2328" s="179"/>
      <c r="BL2328" s="179"/>
      <c r="BM2328" s="179"/>
      <c r="BN2328" s="179"/>
      <c r="BO2328" s="179"/>
      <c r="BP2328" s="179"/>
      <c r="BQ2328" s="179"/>
      <c r="BR2328" s="179"/>
      <c r="BS2328" s="179"/>
      <c r="BT2328" s="179"/>
      <c r="BU2328" s="179"/>
      <c r="BV2328" s="179"/>
      <c r="BW2328" s="179"/>
      <c r="BX2328" s="179"/>
      <c r="BY2328" s="179"/>
      <c r="BZ2328" s="179"/>
      <c r="CA2328" s="179"/>
      <c r="CB2328" s="179"/>
      <c r="CC2328" s="179"/>
      <c r="CD2328" s="179"/>
      <c r="CE2328" s="179"/>
      <c r="CF2328" s="179"/>
      <c r="CG2328" s="179"/>
      <c r="CH2328" s="179"/>
      <c r="CI2328" s="179"/>
      <c r="CJ2328" s="179"/>
      <c r="CK2328" s="179"/>
      <c r="CL2328" s="179"/>
      <c r="CN2328" s="60"/>
      <c r="CO2328" s="179"/>
      <c r="CP2328" s="179"/>
      <c r="CQ2328" s="179"/>
      <c r="CR2328" s="179"/>
      <c r="CS2328" s="179"/>
      <c r="CT2328" s="179"/>
      <c r="CU2328" s="179"/>
      <c r="CV2328" s="179"/>
      <c r="CW2328" s="179"/>
      <c r="CX2328" s="179"/>
      <c r="CY2328" s="179"/>
      <c r="CZ2328" s="179"/>
      <c r="DA2328" s="179"/>
      <c r="DB2328" s="179"/>
      <c r="DC2328" s="179"/>
      <c r="DD2328" s="179"/>
      <c r="DE2328" s="179"/>
      <c r="DF2328" s="179"/>
      <c r="DG2328" s="179"/>
      <c r="DH2328" s="179"/>
      <c r="DI2328" s="179"/>
      <c r="DJ2328" s="179"/>
      <c r="DK2328" s="179"/>
      <c r="DL2328" s="179"/>
    </row>
    <row r="2329" spans="5:116" x14ac:dyDescent="0.4">
      <c r="E2329" s="8"/>
      <c r="G2329" s="136"/>
      <c r="H2329" s="12"/>
      <c r="I2329" s="60"/>
      <c r="J2329" s="60"/>
      <c r="K2329" s="15"/>
      <c r="L2329" s="15"/>
      <c r="M2329" s="15"/>
      <c r="N2329" s="15"/>
      <c r="O2329" s="15"/>
      <c r="P2329" s="15"/>
      <c r="R2329" s="15"/>
      <c r="S2329" s="179"/>
      <c r="T2329" s="179"/>
      <c r="U2329" s="179"/>
      <c r="V2329" s="179"/>
      <c r="W2329" s="179"/>
      <c r="X2329" s="179"/>
      <c r="Y2329" s="179"/>
      <c r="Z2329" s="179"/>
      <c r="AA2329" s="179"/>
      <c r="AB2329" s="179"/>
      <c r="AC2329" s="179"/>
      <c r="AD2329" s="179"/>
      <c r="AE2329" s="179"/>
      <c r="AF2329" s="179"/>
      <c r="AG2329" s="179"/>
      <c r="AH2329" s="179"/>
      <c r="AI2329" s="179"/>
      <c r="AJ2329" s="179"/>
      <c r="AK2329" s="179"/>
      <c r="AL2329" s="179"/>
      <c r="AM2329" s="179"/>
      <c r="AN2329" s="179"/>
      <c r="AO2329" s="179"/>
      <c r="AP2329" s="179"/>
      <c r="AQ2329" s="179"/>
      <c r="AR2329" s="179"/>
      <c r="AS2329" s="179"/>
      <c r="AT2329" s="179"/>
      <c r="AU2329" s="179"/>
      <c r="AV2329" s="179"/>
      <c r="AW2329" s="179"/>
      <c r="AX2329" s="179"/>
      <c r="AY2329" s="179"/>
      <c r="AZ2329" s="179"/>
      <c r="BA2329" s="179"/>
      <c r="BB2329" s="179"/>
      <c r="BC2329" s="179"/>
      <c r="BD2329" s="179"/>
      <c r="BE2329" s="179"/>
      <c r="BF2329" s="179"/>
      <c r="BG2329" s="179"/>
      <c r="BH2329" s="179"/>
      <c r="BI2329" s="179"/>
      <c r="BJ2329" s="179"/>
      <c r="BK2329" s="179"/>
      <c r="BL2329" s="179"/>
      <c r="BM2329" s="179"/>
      <c r="BN2329" s="179"/>
      <c r="BO2329" s="179"/>
      <c r="BP2329" s="179"/>
      <c r="BQ2329" s="179"/>
      <c r="BR2329" s="179"/>
      <c r="BS2329" s="179"/>
      <c r="BT2329" s="179"/>
      <c r="BU2329" s="179"/>
      <c r="BV2329" s="179"/>
      <c r="BW2329" s="179"/>
      <c r="BX2329" s="179"/>
      <c r="BY2329" s="179"/>
      <c r="BZ2329" s="179"/>
      <c r="CA2329" s="179"/>
      <c r="CB2329" s="179"/>
      <c r="CC2329" s="179"/>
      <c r="CD2329" s="179"/>
      <c r="CE2329" s="179"/>
      <c r="CF2329" s="179"/>
      <c r="CG2329" s="179"/>
      <c r="CH2329" s="179"/>
      <c r="CI2329" s="179"/>
      <c r="CJ2329" s="179"/>
      <c r="CK2329" s="179"/>
      <c r="CL2329" s="179"/>
      <c r="CN2329" s="60"/>
      <c r="CO2329" s="179"/>
      <c r="CP2329" s="179"/>
      <c r="CQ2329" s="179"/>
      <c r="CR2329" s="179"/>
      <c r="CS2329" s="179"/>
      <c r="CT2329" s="179"/>
      <c r="CU2329" s="179"/>
      <c r="CV2329" s="179"/>
      <c r="CW2329" s="179"/>
      <c r="CX2329" s="179"/>
      <c r="CY2329" s="179"/>
      <c r="CZ2329" s="179"/>
      <c r="DA2329" s="179"/>
      <c r="DB2329" s="179"/>
      <c r="DC2329" s="179"/>
      <c r="DD2329" s="179"/>
      <c r="DE2329" s="179"/>
      <c r="DF2329" s="179"/>
      <c r="DG2329" s="179"/>
      <c r="DH2329" s="179"/>
      <c r="DI2329" s="179"/>
      <c r="DJ2329" s="179"/>
      <c r="DK2329" s="179"/>
      <c r="DL2329" s="179"/>
    </row>
    <row r="2330" spans="5:116" x14ac:dyDescent="0.4">
      <c r="E2330" s="8"/>
      <c r="G2330" s="136"/>
      <c r="H2330" s="12"/>
      <c r="I2330" s="60"/>
      <c r="J2330" s="60"/>
      <c r="K2330" s="15"/>
      <c r="L2330" s="15"/>
      <c r="M2330" s="15"/>
      <c r="N2330" s="15"/>
      <c r="O2330" s="15"/>
      <c r="P2330" s="15"/>
      <c r="R2330" s="15"/>
      <c r="S2330" s="179"/>
      <c r="T2330" s="179"/>
      <c r="U2330" s="179"/>
      <c r="V2330" s="179"/>
      <c r="W2330" s="179"/>
      <c r="X2330" s="179"/>
      <c r="Y2330" s="179"/>
      <c r="Z2330" s="179"/>
      <c r="AA2330" s="179"/>
      <c r="AB2330" s="179"/>
      <c r="AC2330" s="179"/>
      <c r="AD2330" s="179"/>
      <c r="AE2330" s="179"/>
      <c r="AF2330" s="179"/>
      <c r="AG2330" s="179"/>
      <c r="AH2330" s="179"/>
      <c r="AI2330" s="179"/>
      <c r="AJ2330" s="179"/>
      <c r="AK2330" s="179"/>
      <c r="AL2330" s="179"/>
      <c r="AM2330" s="179"/>
      <c r="AN2330" s="179"/>
      <c r="AO2330" s="179"/>
      <c r="AP2330" s="179"/>
      <c r="AQ2330" s="179"/>
      <c r="AR2330" s="179"/>
      <c r="AS2330" s="179"/>
      <c r="AT2330" s="179"/>
      <c r="AU2330" s="179"/>
      <c r="AV2330" s="179"/>
      <c r="AW2330" s="179"/>
      <c r="AX2330" s="179"/>
      <c r="AY2330" s="179"/>
      <c r="AZ2330" s="179"/>
      <c r="BA2330" s="179"/>
      <c r="BB2330" s="179"/>
      <c r="BC2330" s="179"/>
      <c r="BD2330" s="179"/>
      <c r="BE2330" s="179"/>
      <c r="BF2330" s="179"/>
      <c r="BG2330" s="179"/>
      <c r="BH2330" s="179"/>
      <c r="BI2330" s="179"/>
      <c r="BJ2330" s="179"/>
      <c r="BK2330" s="179"/>
      <c r="BL2330" s="179"/>
      <c r="BM2330" s="179"/>
      <c r="BN2330" s="179"/>
      <c r="BO2330" s="179"/>
      <c r="BP2330" s="179"/>
      <c r="BQ2330" s="179"/>
      <c r="BR2330" s="179"/>
      <c r="BS2330" s="179"/>
      <c r="BT2330" s="179"/>
      <c r="BU2330" s="179"/>
      <c r="BV2330" s="179"/>
      <c r="BW2330" s="179"/>
      <c r="BX2330" s="179"/>
      <c r="BY2330" s="179"/>
      <c r="BZ2330" s="179"/>
      <c r="CA2330" s="179"/>
      <c r="CB2330" s="179"/>
      <c r="CC2330" s="179"/>
      <c r="CD2330" s="179"/>
      <c r="CE2330" s="179"/>
      <c r="CF2330" s="179"/>
      <c r="CG2330" s="179"/>
      <c r="CH2330" s="179"/>
      <c r="CI2330" s="179"/>
      <c r="CJ2330" s="179"/>
      <c r="CK2330" s="179"/>
      <c r="CL2330" s="179"/>
      <c r="CN2330" s="60"/>
      <c r="CO2330" s="179"/>
      <c r="CP2330" s="179"/>
      <c r="CQ2330" s="179"/>
      <c r="CR2330" s="179"/>
      <c r="CS2330" s="179"/>
      <c r="CT2330" s="179"/>
      <c r="CU2330" s="179"/>
      <c r="CV2330" s="179"/>
      <c r="CW2330" s="179"/>
      <c r="CX2330" s="179"/>
      <c r="CY2330" s="179"/>
      <c r="CZ2330" s="179"/>
      <c r="DA2330" s="179"/>
      <c r="DB2330" s="179"/>
      <c r="DC2330" s="179"/>
      <c r="DD2330" s="179"/>
      <c r="DE2330" s="179"/>
      <c r="DF2330" s="179"/>
      <c r="DG2330" s="179"/>
      <c r="DH2330" s="179"/>
      <c r="DI2330" s="179"/>
      <c r="DJ2330" s="179"/>
      <c r="DK2330" s="179"/>
      <c r="DL2330" s="179"/>
    </row>
    <row r="2331" spans="5:116" x14ac:dyDescent="0.4">
      <c r="E2331" s="8"/>
      <c r="G2331" s="136"/>
      <c r="H2331" s="12"/>
      <c r="I2331" s="60"/>
      <c r="J2331" s="60"/>
      <c r="K2331" s="15"/>
      <c r="L2331" s="15"/>
      <c r="M2331" s="15"/>
      <c r="N2331" s="15"/>
      <c r="O2331" s="15"/>
      <c r="P2331" s="15"/>
      <c r="R2331" s="15"/>
      <c r="S2331" s="179"/>
      <c r="T2331" s="179"/>
      <c r="U2331" s="179"/>
      <c r="V2331" s="179"/>
      <c r="W2331" s="179"/>
      <c r="X2331" s="179"/>
      <c r="Y2331" s="179"/>
      <c r="Z2331" s="179"/>
      <c r="AA2331" s="179"/>
      <c r="AB2331" s="179"/>
      <c r="AC2331" s="179"/>
      <c r="AD2331" s="179"/>
      <c r="AE2331" s="179"/>
      <c r="AF2331" s="179"/>
      <c r="AG2331" s="179"/>
      <c r="AH2331" s="179"/>
      <c r="AI2331" s="179"/>
      <c r="AJ2331" s="179"/>
      <c r="AK2331" s="179"/>
      <c r="AL2331" s="179"/>
      <c r="AM2331" s="179"/>
      <c r="AN2331" s="179"/>
      <c r="AO2331" s="179"/>
      <c r="AP2331" s="179"/>
      <c r="AQ2331" s="179"/>
      <c r="AR2331" s="179"/>
      <c r="AS2331" s="179"/>
      <c r="AT2331" s="179"/>
      <c r="AU2331" s="179"/>
      <c r="AV2331" s="179"/>
      <c r="AW2331" s="179"/>
      <c r="AX2331" s="179"/>
      <c r="AY2331" s="179"/>
      <c r="AZ2331" s="179"/>
      <c r="BA2331" s="179"/>
      <c r="BB2331" s="179"/>
      <c r="BC2331" s="179"/>
      <c r="BD2331" s="179"/>
      <c r="BE2331" s="179"/>
      <c r="BF2331" s="179"/>
      <c r="BG2331" s="179"/>
      <c r="BH2331" s="179"/>
      <c r="BI2331" s="179"/>
      <c r="BJ2331" s="179"/>
      <c r="BK2331" s="179"/>
      <c r="BL2331" s="179"/>
      <c r="BM2331" s="179"/>
      <c r="BN2331" s="179"/>
      <c r="BO2331" s="179"/>
      <c r="BP2331" s="179"/>
      <c r="BQ2331" s="179"/>
      <c r="BR2331" s="179"/>
      <c r="BS2331" s="179"/>
      <c r="BT2331" s="179"/>
      <c r="BU2331" s="179"/>
      <c r="BV2331" s="179"/>
      <c r="BW2331" s="179"/>
      <c r="BX2331" s="179"/>
      <c r="BY2331" s="179"/>
      <c r="BZ2331" s="179"/>
      <c r="CA2331" s="179"/>
      <c r="CB2331" s="179"/>
      <c r="CC2331" s="179"/>
      <c r="CD2331" s="179"/>
      <c r="CE2331" s="179"/>
      <c r="CF2331" s="179"/>
      <c r="CG2331" s="179"/>
      <c r="CH2331" s="179"/>
      <c r="CI2331" s="179"/>
      <c r="CJ2331" s="179"/>
      <c r="CK2331" s="179"/>
      <c r="CL2331" s="179"/>
      <c r="CN2331" s="60"/>
      <c r="CO2331" s="179"/>
      <c r="CP2331" s="179"/>
      <c r="CQ2331" s="179"/>
      <c r="CR2331" s="179"/>
      <c r="CS2331" s="179"/>
      <c r="CT2331" s="179"/>
      <c r="CU2331" s="179"/>
      <c r="CV2331" s="179"/>
      <c r="CW2331" s="179"/>
      <c r="CX2331" s="179"/>
      <c r="CY2331" s="179"/>
      <c r="CZ2331" s="179"/>
      <c r="DA2331" s="179"/>
      <c r="DB2331" s="179"/>
      <c r="DC2331" s="179"/>
      <c r="DD2331" s="179"/>
      <c r="DE2331" s="179"/>
      <c r="DF2331" s="179"/>
      <c r="DG2331" s="179"/>
      <c r="DH2331" s="179"/>
      <c r="DI2331" s="179"/>
      <c r="DJ2331" s="179"/>
      <c r="DK2331" s="179"/>
      <c r="DL2331" s="179"/>
    </row>
    <row r="2332" spans="5:116" x14ac:dyDescent="0.4">
      <c r="E2332" s="8"/>
      <c r="G2332" s="136"/>
      <c r="H2332" s="12"/>
      <c r="I2332" s="60"/>
      <c r="J2332" s="60"/>
      <c r="K2332" s="15"/>
      <c r="L2332" s="15"/>
      <c r="M2332" s="15"/>
      <c r="N2332" s="15"/>
      <c r="O2332" s="15"/>
      <c r="P2332" s="15"/>
      <c r="R2332" s="15"/>
      <c r="S2332" s="179"/>
      <c r="T2332" s="179"/>
      <c r="U2332" s="179"/>
      <c r="V2332" s="179"/>
      <c r="W2332" s="179"/>
      <c r="X2332" s="179"/>
      <c r="Y2332" s="179"/>
      <c r="Z2332" s="179"/>
      <c r="AA2332" s="179"/>
      <c r="AB2332" s="179"/>
      <c r="AC2332" s="179"/>
      <c r="AD2332" s="179"/>
      <c r="AE2332" s="179"/>
      <c r="AF2332" s="179"/>
      <c r="AG2332" s="179"/>
      <c r="AH2332" s="179"/>
      <c r="AI2332" s="179"/>
      <c r="AJ2332" s="179"/>
      <c r="AK2332" s="179"/>
      <c r="AL2332" s="179"/>
      <c r="AM2332" s="179"/>
      <c r="AN2332" s="179"/>
      <c r="AO2332" s="179"/>
      <c r="AP2332" s="179"/>
      <c r="AQ2332" s="179"/>
      <c r="AR2332" s="179"/>
      <c r="AS2332" s="179"/>
      <c r="AT2332" s="179"/>
      <c r="AU2332" s="179"/>
      <c r="AV2332" s="179"/>
      <c r="AW2332" s="179"/>
      <c r="AX2332" s="179"/>
      <c r="AY2332" s="179"/>
      <c r="AZ2332" s="179"/>
      <c r="BA2332" s="179"/>
      <c r="BB2332" s="179"/>
      <c r="BC2332" s="179"/>
      <c r="BD2332" s="179"/>
      <c r="BE2332" s="179"/>
      <c r="BF2332" s="179"/>
      <c r="BG2332" s="179"/>
      <c r="BH2332" s="179"/>
      <c r="BI2332" s="179"/>
      <c r="BJ2332" s="179"/>
      <c r="BK2332" s="179"/>
      <c r="BL2332" s="179"/>
      <c r="BM2332" s="179"/>
      <c r="BN2332" s="179"/>
      <c r="BO2332" s="179"/>
      <c r="BP2332" s="179"/>
      <c r="BQ2332" s="179"/>
      <c r="BR2332" s="179"/>
      <c r="BS2332" s="179"/>
      <c r="BT2332" s="179"/>
      <c r="BU2332" s="179"/>
      <c r="BV2332" s="179"/>
      <c r="BW2332" s="179"/>
      <c r="BX2332" s="179"/>
      <c r="BY2332" s="179"/>
      <c r="BZ2332" s="179"/>
      <c r="CA2332" s="179"/>
      <c r="CB2332" s="179"/>
      <c r="CC2332" s="179"/>
      <c r="CD2332" s="179"/>
      <c r="CE2332" s="179"/>
      <c r="CF2332" s="179"/>
      <c r="CG2332" s="179"/>
      <c r="CH2332" s="179"/>
      <c r="CI2332" s="179"/>
      <c r="CJ2332" s="179"/>
      <c r="CK2332" s="179"/>
      <c r="CL2332" s="179"/>
      <c r="CN2332" s="60"/>
      <c r="CO2332" s="179"/>
      <c r="CP2332" s="179"/>
      <c r="CQ2332" s="179"/>
      <c r="CR2332" s="179"/>
      <c r="CS2332" s="179"/>
      <c r="CT2332" s="179"/>
      <c r="CU2332" s="179"/>
      <c r="CV2332" s="179"/>
      <c r="CW2332" s="179"/>
      <c r="CX2332" s="179"/>
      <c r="CY2332" s="179"/>
      <c r="CZ2332" s="179"/>
      <c r="DA2332" s="179"/>
      <c r="DB2332" s="179"/>
      <c r="DC2332" s="179"/>
      <c r="DD2332" s="179"/>
      <c r="DE2332" s="179"/>
      <c r="DF2332" s="179"/>
      <c r="DG2332" s="179"/>
      <c r="DH2332" s="179"/>
      <c r="DI2332" s="179"/>
      <c r="DJ2332" s="179"/>
      <c r="DK2332" s="179"/>
      <c r="DL2332" s="179"/>
    </row>
    <row r="2333" spans="5:116" x14ac:dyDescent="0.4">
      <c r="E2333" s="8"/>
      <c r="G2333" s="136"/>
      <c r="H2333" s="12"/>
      <c r="I2333" s="60"/>
      <c r="J2333" s="60"/>
      <c r="K2333" s="15"/>
      <c r="L2333" s="15"/>
      <c r="M2333" s="15"/>
      <c r="N2333" s="15"/>
      <c r="O2333" s="15"/>
      <c r="P2333" s="15"/>
      <c r="R2333" s="15"/>
      <c r="S2333" s="179"/>
      <c r="T2333" s="179"/>
      <c r="U2333" s="179"/>
      <c r="V2333" s="179"/>
      <c r="W2333" s="179"/>
      <c r="X2333" s="179"/>
      <c r="Y2333" s="179"/>
      <c r="Z2333" s="179"/>
      <c r="AA2333" s="179"/>
      <c r="AB2333" s="179"/>
      <c r="AC2333" s="179"/>
      <c r="AD2333" s="179"/>
      <c r="AE2333" s="179"/>
      <c r="AF2333" s="179"/>
      <c r="AG2333" s="179"/>
      <c r="AH2333" s="179"/>
      <c r="AI2333" s="179"/>
      <c r="AJ2333" s="179"/>
      <c r="AK2333" s="179"/>
      <c r="AL2333" s="179"/>
      <c r="AM2333" s="179"/>
      <c r="AN2333" s="179"/>
      <c r="AO2333" s="179"/>
      <c r="AP2333" s="179"/>
      <c r="AQ2333" s="179"/>
      <c r="AR2333" s="179"/>
      <c r="AS2333" s="179"/>
      <c r="AT2333" s="179"/>
      <c r="AU2333" s="179"/>
      <c r="AV2333" s="179"/>
      <c r="AW2333" s="179"/>
      <c r="AX2333" s="179"/>
      <c r="AY2333" s="179"/>
      <c r="AZ2333" s="179"/>
      <c r="BA2333" s="179"/>
      <c r="BB2333" s="179"/>
      <c r="BC2333" s="179"/>
      <c r="BD2333" s="179"/>
      <c r="BE2333" s="179"/>
      <c r="BF2333" s="179"/>
      <c r="BG2333" s="179"/>
      <c r="BH2333" s="179"/>
      <c r="BI2333" s="179"/>
      <c r="BJ2333" s="179"/>
      <c r="BK2333" s="179"/>
      <c r="BL2333" s="179"/>
      <c r="BM2333" s="179"/>
      <c r="BN2333" s="179"/>
      <c r="BO2333" s="179"/>
      <c r="BP2333" s="179"/>
      <c r="BQ2333" s="179"/>
      <c r="BR2333" s="179"/>
      <c r="BS2333" s="179"/>
      <c r="BT2333" s="179"/>
      <c r="BU2333" s="179"/>
      <c r="BV2333" s="179"/>
      <c r="BW2333" s="179"/>
      <c r="BX2333" s="179"/>
      <c r="BY2333" s="179"/>
      <c r="BZ2333" s="179"/>
      <c r="CA2333" s="179"/>
      <c r="CB2333" s="179"/>
      <c r="CC2333" s="179"/>
      <c r="CD2333" s="179"/>
      <c r="CE2333" s="179"/>
      <c r="CF2333" s="179"/>
      <c r="CG2333" s="179"/>
      <c r="CH2333" s="179"/>
      <c r="CI2333" s="179"/>
      <c r="CJ2333" s="179"/>
      <c r="CK2333" s="179"/>
      <c r="CL2333" s="179"/>
      <c r="CN2333" s="60"/>
      <c r="CO2333" s="179"/>
      <c r="CP2333" s="179"/>
      <c r="CQ2333" s="179"/>
      <c r="CR2333" s="179"/>
      <c r="CS2333" s="179"/>
      <c r="CT2333" s="179"/>
      <c r="CU2333" s="179"/>
      <c r="CV2333" s="179"/>
      <c r="CW2333" s="179"/>
      <c r="CX2333" s="179"/>
      <c r="CY2333" s="179"/>
      <c r="CZ2333" s="179"/>
      <c r="DA2333" s="179"/>
      <c r="DB2333" s="179"/>
      <c r="DC2333" s="179"/>
      <c r="DD2333" s="179"/>
      <c r="DE2333" s="179"/>
      <c r="DF2333" s="179"/>
      <c r="DG2333" s="179"/>
      <c r="DH2333" s="179"/>
      <c r="DI2333" s="179"/>
      <c r="DJ2333" s="179"/>
      <c r="DK2333" s="179"/>
      <c r="DL2333" s="179"/>
    </row>
    <row r="2334" spans="5:116" x14ac:dyDescent="0.4">
      <c r="CO2334" s="8"/>
      <c r="CP2334" s="8"/>
      <c r="CQ2334" s="8"/>
      <c r="CR2334" s="8"/>
      <c r="CS2334" s="8"/>
      <c r="CT2334" s="8"/>
      <c r="CU2334" s="8"/>
      <c r="CV2334" s="8"/>
      <c r="CW2334" s="8"/>
      <c r="CX2334" s="8"/>
      <c r="CY2334" s="8"/>
      <c r="CZ2334" s="8"/>
      <c r="DA2334" s="8"/>
      <c r="DB2334" s="8"/>
      <c r="DC2334" s="8"/>
      <c r="DD2334" s="8"/>
      <c r="DE2334" s="8"/>
      <c r="DF2334" s="8"/>
      <c r="DG2334" s="8"/>
      <c r="DH2334" s="8"/>
      <c r="DI2334" s="8"/>
      <c r="DJ2334" s="8"/>
      <c r="DK2334" s="8"/>
      <c r="DL2334" s="8"/>
    </row>
    <row r="2335" spans="5:116" x14ac:dyDescent="0.4">
      <c r="CO2335" s="8"/>
      <c r="CP2335" s="8"/>
      <c r="CQ2335" s="8"/>
      <c r="CR2335" s="8"/>
      <c r="CS2335" s="8"/>
      <c r="CT2335" s="8"/>
      <c r="CU2335" s="8"/>
      <c r="CV2335" s="8"/>
      <c r="CW2335" s="8"/>
      <c r="CX2335" s="8"/>
      <c r="CY2335" s="8"/>
      <c r="CZ2335" s="8"/>
      <c r="DA2335" s="8"/>
      <c r="DB2335" s="8"/>
      <c r="DC2335" s="8"/>
      <c r="DD2335" s="8"/>
      <c r="DE2335" s="8"/>
      <c r="DF2335" s="8"/>
      <c r="DG2335" s="8"/>
      <c r="DH2335" s="8"/>
      <c r="DI2335" s="8"/>
      <c r="DJ2335" s="8"/>
      <c r="DK2335" s="8"/>
      <c r="DL2335" s="8"/>
    </row>
    <row r="2336" spans="5:116" x14ac:dyDescent="0.4">
      <c r="CO2336" s="8"/>
      <c r="CP2336" s="8"/>
      <c r="CQ2336" s="8"/>
      <c r="CR2336" s="8"/>
      <c r="CS2336" s="8"/>
      <c r="CT2336" s="8"/>
      <c r="CU2336" s="8"/>
      <c r="CV2336" s="8"/>
      <c r="CW2336" s="8"/>
      <c r="CX2336" s="8"/>
      <c r="CY2336" s="8"/>
      <c r="CZ2336" s="8"/>
      <c r="DA2336" s="8"/>
      <c r="DB2336" s="8"/>
      <c r="DC2336" s="8"/>
      <c r="DD2336" s="8"/>
      <c r="DE2336" s="8"/>
      <c r="DF2336" s="8"/>
      <c r="DG2336" s="8"/>
      <c r="DH2336" s="8"/>
      <c r="DI2336" s="8"/>
      <c r="DJ2336" s="8"/>
      <c r="DK2336" s="8"/>
      <c r="DL2336" s="8"/>
    </row>
    <row r="2337" spans="1:116" x14ac:dyDescent="0.4">
      <c r="CO2337" s="8"/>
      <c r="CP2337" s="8"/>
      <c r="CQ2337" s="8"/>
      <c r="CR2337" s="8"/>
      <c r="CS2337" s="8"/>
      <c r="CT2337" s="8"/>
      <c r="CU2337" s="8"/>
      <c r="CV2337" s="8"/>
      <c r="CW2337" s="8"/>
      <c r="CX2337" s="8"/>
      <c r="CY2337" s="8"/>
      <c r="CZ2337" s="8"/>
      <c r="DA2337" s="8"/>
      <c r="DB2337" s="8"/>
      <c r="DC2337" s="8"/>
      <c r="DD2337" s="8"/>
      <c r="DE2337" s="8"/>
      <c r="DF2337" s="8"/>
      <c r="DG2337" s="8"/>
      <c r="DH2337" s="8"/>
      <c r="DI2337" s="8"/>
      <c r="DJ2337" s="8"/>
      <c r="DK2337" s="8"/>
      <c r="DL2337" s="8"/>
    </row>
    <row r="2338" spans="1:116" x14ac:dyDescent="0.4">
      <c r="CO2338" s="8"/>
      <c r="CP2338" s="8"/>
      <c r="CQ2338" s="8"/>
      <c r="CR2338" s="8"/>
      <c r="CS2338" s="8"/>
      <c r="CT2338" s="8"/>
      <c r="CU2338" s="8"/>
      <c r="CV2338" s="8"/>
      <c r="CW2338" s="8"/>
      <c r="CX2338" s="8"/>
      <c r="CY2338" s="8"/>
      <c r="CZ2338" s="8"/>
      <c r="DA2338" s="8"/>
      <c r="DB2338" s="8"/>
      <c r="DC2338" s="8"/>
      <c r="DD2338" s="8"/>
      <c r="DE2338" s="8"/>
      <c r="DF2338" s="8"/>
      <c r="DG2338" s="8"/>
      <c r="DH2338" s="8"/>
      <c r="DI2338" s="8"/>
      <c r="DJ2338" s="8"/>
      <c r="DK2338" s="8"/>
      <c r="DL2338" s="8"/>
    </row>
    <row r="2339" spans="1:116" x14ac:dyDescent="0.4">
      <c r="A2339" s="206" t="s">
        <v>482</v>
      </c>
      <c r="B2339" s="27" t="s">
        <v>482</v>
      </c>
      <c r="C2339" s="27" t="s">
        <v>482</v>
      </c>
      <c r="D2339" s="27" t="s">
        <v>482</v>
      </c>
      <c r="E2339" s="27" t="s">
        <v>482</v>
      </c>
      <c r="F2339" s="27" t="s">
        <v>482</v>
      </c>
      <c r="G2339" s="206" t="s">
        <v>482</v>
      </c>
      <c r="H2339" s="206" t="s">
        <v>482</v>
      </c>
      <c r="I2339" s="207" t="s">
        <v>482</v>
      </c>
      <c r="J2339" s="207"/>
      <c r="K2339" s="206" t="s">
        <v>482</v>
      </c>
      <c r="L2339" s="206" t="s">
        <v>482</v>
      </c>
      <c r="M2339" s="206" t="s">
        <v>482</v>
      </c>
      <c r="N2339" s="206" t="s">
        <v>482</v>
      </c>
      <c r="O2339" s="206" t="s">
        <v>482</v>
      </c>
      <c r="P2339" s="206" t="s">
        <v>482</v>
      </c>
      <c r="R2339" s="206" t="s">
        <v>482</v>
      </c>
      <c r="S2339" s="206" t="s">
        <v>482</v>
      </c>
      <c r="T2339" s="206" t="s">
        <v>482</v>
      </c>
      <c r="U2339" s="206" t="s">
        <v>482</v>
      </c>
      <c r="V2339" s="206" t="s">
        <v>482</v>
      </c>
      <c r="W2339" s="206" t="s">
        <v>482</v>
      </c>
      <c r="X2339" s="206" t="s">
        <v>482</v>
      </c>
      <c r="Y2339" s="206" t="s">
        <v>482</v>
      </c>
      <c r="Z2339" s="206" t="s">
        <v>482</v>
      </c>
      <c r="AA2339" s="206" t="s">
        <v>482</v>
      </c>
      <c r="AB2339" s="206" t="s">
        <v>482</v>
      </c>
      <c r="AC2339" s="206" t="s">
        <v>482</v>
      </c>
      <c r="AD2339" s="206" t="s">
        <v>482</v>
      </c>
      <c r="AE2339" s="206" t="s">
        <v>482</v>
      </c>
      <c r="AF2339" s="206" t="s">
        <v>482</v>
      </c>
      <c r="AG2339" s="206" t="s">
        <v>482</v>
      </c>
      <c r="AH2339" s="206" t="s">
        <v>482</v>
      </c>
      <c r="AI2339" s="206" t="s">
        <v>482</v>
      </c>
      <c r="AJ2339" s="206" t="s">
        <v>482</v>
      </c>
      <c r="AK2339" s="206" t="s">
        <v>482</v>
      </c>
      <c r="AL2339" s="206" t="s">
        <v>482</v>
      </c>
      <c r="AM2339" s="206" t="s">
        <v>482</v>
      </c>
      <c r="AN2339" s="206" t="s">
        <v>482</v>
      </c>
      <c r="AO2339" s="206" t="s">
        <v>482</v>
      </c>
      <c r="AP2339" s="206" t="s">
        <v>482</v>
      </c>
      <c r="AQ2339" s="206" t="s">
        <v>482</v>
      </c>
      <c r="AR2339" s="206" t="s">
        <v>482</v>
      </c>
      <c r="AS2339" s="206" t="s">
        <v>482</v>
      </c>
      <c r="AT2339" s="206" t="s">
        <v>482</v>
      </c>
      <c r="AU2339" s="206" t="s">
        <v>482</v>
      </c>
      <c r="AV2339" s="206" t="s">
        <v>482</v>
      </c>
      <c r="AW2339" s="206" t="s">
        <v>482</v>
      </c>
      <c r="AX2339" s="206" t="s">
        <v>482</v>
      </c>
      <c r="AY2339" s="206" t="s">
        <v>482</v>
      </c>
      <c r="AZ2339" s="206" t="s">
        <v>482</v>
      </c>
      <c r="BA2339" s="206" t="s">
        <v>482</v>
      </c>
      <c r="BB2339" s="206" t="s">
        <v>482</v>
      </c>
      <c r="BC2339" s="206" t="s">
        <v>482</v>
      </c>
      <c r="BD2339" s="206" t="s">
        <v>482</v>
      </c>
      <c r="BE2339" s="206" t="s">
        <v>482</v>
      </c>
      <c r="BF2339" s="206" t="s">
        <v>482</v>
      </c>
      <c r="BG2339" s="206" t="s">
        <v>482</v>
      </c>
      <c r="BH2339" s="206" t="s">
        <v>482</v>
      </c>
      <c r="BI2339" s="206" t="s">
        <v>482</v>
      </c>
      <c r="BJ2339" s="206" t="s">
        <v>482</v>
      </c>
      <c r="BK2339" s="206" t="s">
        <v>482</v>
      </c>
      <c r="BL2339" s="206" t="s">
        <v>482</v>
      </c>
      <c r="BM2339" s="206" t="s">
        <v>482</v>
      </c>
      <c r="BN2339" s="206" t="s">
        <v>482</v>
      </c>
      <c r="BO2339" s="206" t="s">
        <v>482</v>
      </c>
      <c r="BP2339" s="206" t="s">
        <v>482</v>
      </c>
      <c r="BQ2339" s="206" t="s">
        <v>482</v>
      </c>
      <c r="BR2339" s="206" t="s">
        <v>482</v>
      </c>
      <c r="BS2339" s="206" t="s">
        <v>482</v>
      </c>
      <c r="BT2339" s="206" t="s">
        <v>482</v>
      </c>
      <c r="BU2339" s="206" t="s">
        <v>482</v>
      </c>
      <c r="BV2339" s="206" t="s">
        <v>482</v>
      </c>
      <c r="BW2339" s="206" t="s">
        <v>482</v>
      </c>
      <c r="BX2339" s="206" t="s">
        <v>482</v>
      </c>
      <c r="BY2339" s="206" t="s">
        <v>482</v>
      </c>
      <c r="BZ2339" s="206" t="s">
        <v>482</v>
      </c>
      <c r="CA2339" s="206" t="s">
        <v>482</v>
      </c>
      <c r="CB2339" s="206" t="s">
        <v>482</v>
      </c>
      <c r="CC2339" s="206" t="s">
        <v>482</v>
      </c>
      <c r="CD2339" s="206" t="s">
        <v>482</v>
      </c>
      <c r="CE2339" s="206" t="s">
        <v>482</v>
      </c>
      <c r="CF2339" s="206" t="s">
        <v>482</v>
      </c>
      <c r="CG2339" s="206" t="s">
        <v>482</v>
      </c>
      <c r="CH2339" s="206" t="s">
        <v>482</v>
      </c>
      <c r="CI2339" s="206" t="s">
        <v>482</v>
      </c>
      <c r="CJ2339" s="206" t="s">
        <v>482</v>
      </c>
      <c r="CK2339" s="206" t="s">
        <v>482</v>
      </c>
      <c r="CL2339" s="206" t="s">
        <v>482</v>
      </c>
      <c r="CN2339" s="207" t="s">
        <v>482</v>
      </c>
      <c r="CO2339" s="206" t="s">
        <v>482</v>
      </c>
      <c r="CP2339" s="206" t="s">
        <v>482</v>
      </c>
      <c r="CQ2339" s="206" t="s">
        <v>482</v>
      </c>
      <c r="CR2339" s="206" t="s">
        <v>482</v>
      </c>
      <c r="CS2339" s="206" t="s">
        <v>482</v>
      </c>
      <c r="CT2339" s="206" t="s">
        <v>482</v>
      </c>
      <c r="CU2339" s="206" t="s">
        <v>482</v>
      </c>
      <c r="CV2339" s="206" t="s">
        <v>482</v>
      </c>
      <c r="CW2339" s="206" t="s">
        <v>482</v>
      </c>
      <c r="CX2339" s="206" t="s">
        <v>482</v>
      </c>
      <c r="CY2339" s="206" t="s">
        <v>482</v>
      </c>
      <c r="CZ2339" s="206" t="s">
        <v>482</v>
      </c>
      <c r="DA2339" s="206" t="s">
        <v>482</v>
      </c>
      <c r="DB2339" s="206" t="s">
        <v>482</v>
      </c>
      <c r="DC2339" s="206" t="s">
        <v>482</v>
      </c>
      <c r="DD2339" s="206" t="s">
        <v>482</v>
      </c>
      <c r="DE2339" s="206" t="s">
        <v>482</v>
      </c>
      <c r="DF2339" s="206" t="s">
        <v>482</v>
      </c>
      <c r="DG2339" s="206" t="s">
        <v>482</v>
      </c>
      <c r="DH2339" s="206" t="s">
        <v>482</v>
      </c>
      <c r="DI2339" s="206" t="s">
        <v>482</v>
      </c>
      <c r="DJ2339" s="206" t="s">
        <v>482</v>
      </c>
      <c r="DK2339" s="206" t="s">
        <v>482</v>
      </c>
      <c r="DL2339" s="206" t="s">
        <v>482</v>
      </c>
    </row>
    <row r="2340" spans="1:116" x14ac:dyDescent="0.4">
      <c r="A2340" s="164"/>
      <c r="G2340" s="204"/>
      <c r="H2340" s="164"/>
      <c r="I2340" s="205"/>
      <c r="J2340" s="205"/>
      <c r="K2340" s="164"/>
      <c r="L2340" s="164"/>
      <c r="M2340" s="164"/>
      <c r="N2340" s="164"/>
      <c r="O2340" s="164"/>
      <c r="P2340" s="164"/>
      <c r="R2340" s="204"/>
      <c r="S2340" s="204"/>
      <c r="T2340" s="204"/>
      <c r="U2340" s="204"/>
      <c r="V2340" s="204"/>
      <c r="W2340" s="204"/>
      <c r="X2340" s="204"/>
      <c r="Y2340" s="204"/>
      <c r="Z2340" s="204"/>
      <c r="AA2340" s="204"/>
      <c r="AB2340" s="204"/>
      <c r="AC2340" s="204"/>
      <c r="AD2340" s="204"/>
      <c r="AE2340" s="204"/>
      <c r="AF2340" s="204"/>
      <c r="AG2340" s="204"/>
      <c r="AH2340" s="204"/>
      <c r="AI2340" s="204"/>
      <c r="AJ2340" s="204"/>
      <c r="AK2340" s="204"/>
      <c r="AL2340" s="204"/>
      <c r="AM2340" s="204"/>
      <c r="AN2340" s="204"/>
      <c r="AO2340" s="204"/>
      <c r="AP2340" s="204"/>
      <c r="AQ2340" s="204"/>
      <c r="AR2340" s="204"/>
      <c r="AS2340" s="204"/>
      <c r="AT2340" s="204"/>
      <c r="AU2340" s="204"/>
      <c r="AV2340" s="204"/>
      <c r="AW2340" s="204"/>
      <c r="AX2340" s="204"/>
      <c r="AY2340" s="204"/>
      <c r="AZ2340" s="204"/>
      <c r="BA2340" s="204"/>
      <c r="BB2340" s="204"/>
      <c r="BC2340" s="204"/>
      <c r="BD2340" s="204"/>
      <c r="BE2340" s="204"/>
      <c r="BF2340" s="204"/>
      <c r="BG2340" s="204"/>
      <c r="BH2340" s="204"/>
      <c r="BI2340" s="204"/>
      <c r="BJ2340" s="204"/>
      <c r="BK2340" s="204"/>
      <c r="BL2340" s="204"/>
      <c r="BM2340" s="204"/>
      <c r="BN2340" s="204"/>
      <c r="BO2340" s="204"/>
      <c r="BP2340" s="204"/>
      <c r="BQ2340" s="204"/>
      <c r="BR2340" s="204"/>
      <c r="BS2340" s="204"/>
      <c r="BT2340" s="204"/>
      <c r="BU2340" s="204"/>
      <c r="BV2340" s="204"/>
      <c r="BW2340" s="204"/>
      <c r="BX2340" s="204"/>
      <c r="BY2340" s="204"/>
      <c r="BZ2340" s="204"/>
      <c r="CA2340" s="204"/>
      <c r="CB2340" s="204"/>
      <c r="CC2340" s="204"/>
      <c r="CD2340" s="204"/>
      <c r="CE2340" s="204"/>
      <c r="CF2340" s="204"/>
      <c r="CG2340" s="204"/>
      <c r="CH2340" s="204"/>
      <c r="CI2340" s="204"/>
      <c r="CJ2340" s="204"/>
      <c r="CK2340" s="204"/>
      <c r="CL2340" s="204"/>
      <c r="CN2340" s="205"/>
      <c r="CO2340" s="204"/>
      <c r="CP2340" s="204"/>
      <c r="CQ2340" s="204"/>
      <c r="CR2340" s="204"/>
      <c r="CS2340" s="204"/>
      <c r="CT2340" s="204"/>
      <c r="CU2340" s="204"/>
      <c r="CV2340" s="204"/>
      <c r="CW2340" s="204"/>
      <c r="CX2340" s="204"/>
      <c r="CY2340" s="204"/>
      <c r="CZ2340" s="204"/>
      <c r="DA2340" s="204"/>
      <c r="DB2340" s="204"/>
      <c r="DC2340" s="204"/>
      <c r="DD2340" s="204"/>
      <c r="DE2340" s="204"/>
      <c r="DF2340" s="204"/>
      <c r="DG2340" s="204"/>
      <c r="DH2340" s="204"/>
      <c r="DI2340" s="204"/>
      <c r="DJ2340" s="204"/>
      <c r="DK2340" s="204"/>
      <c r="DL2340" s="204"/>
    </row>
    <row r="2341" spans="1:116" x14ac:dyDescent="0.4">
      <c r="A2341" s="164"/>
      <c r="G2341" s="204"/>
      <c r="H2341" s="164"/>
      <c r="I2341" s="205"/>
      <c r="J2341" s="205"/>
      <c r="K2341" s="164"/>
      <c r="L2341" s="164"/>
      <c r="M2341" s="164"/>
      <c r="N2341" s="164"/>
      <c r="O2341" s="164"/>
      <c r="P2341" s="164"/>
      <c r="R2341" s="204"/>
      <c r="S2341" s="204"/>
      <c r="T2341" s="204"/>
      <c r="U2341" s="204"/>
      <c r="V2341" s="204"/>
      <c r="W2341" s="204"/>
      <c r="X2341" s="204"/>
      <c r="Y2341" s="204"/>
      <c r="Z2341" s="204"/>
      <c r="AA2341" s="204"/>
      <c r="AB2341" s="204"/>
      <c r="AC2341" s="204"/>
      <c r="AD2341" s="204"/>
      <c r="AE2341" s="204"/>
      <c r="AF2341" s="204"/>
      <c r="AG2341" s="204"/>
      <c r="AH2341" s="204"/>
      <c r="AI2341" s="204"/>
      <c r="AJ2341" s="204"/>
      <c r="AK2341" s="204"/>
      <c r="AL2341" s="204"/>
      <c r="AM2341" s="204"/>
      <c r="AN2341" s="204"/>
      <c r="AO2341" s="204"/>
      <c r="AP2341" s="204"/>
      <c r="AQ2341" s="204"/>
      <c r="AR2341" s="204"/>
      <c r="AS2341" s="204"/>
      <c r="AT2341" s="204"/>
      <c r="AU2341" s="204"/>
      <c r="AV2341" s="204"/>
      <c r="AW2341" s="204"/>
      <c r="AX2341" s="204"/>
      <c r="AY2341" s="204"/>
      <c r="AZ2341" s="204"/>
      <c r="BA2341" s="204"/>
      <c r="BB2341" s="204"/>
      <c r="BC2341" s="204"/>
      <c r="BD2341" s="204"/>
      <c r="BE2341" s="204"/>
      <c r="BF2341" s="204"/>
      <c r="BG2341" s="204"/>
      <c r="BH2341" s="204"/>
      <c r="BI2341" s="204"/>
      <c r="BJ2341" s="204"/>
      <c r="BK2341" s="204"/>
      <c r="BL2341" s="204"/>
      <c r="BM2341" s="204"/>
      <c r="BN2341" s="204"/>
      <c r="BO2341" s="204"/>
      <c r="BP2341" s="204"/>
      <c r="BQ2341" s="204"/>
      <c r="BR2341" s="204"/>
      <c r="BS2341" s="204"/>
      <c r="BT2341" s="204"/>
      <c r="BU2341" s="204"/>
      <c r="BV2341" s="204"/>
      <c r="BW2341" s="204"/>
      <c r="BX2341" s="204"/>
      <c r="BY2341" s="204"/>
      <c r="BZ2341" s="204"/>
      <c r="CA2341" s="204"/>
      <c r="CB2341" s="204"/>
      <c r="CC2341" s="204"/>
      <c r="CD2341" s="204"/>
      <c r="CE2341" s="204"/>
      <c r="CF2341" s="204"/>
      <c r="CG2341" s="204"/>
      <c r="CH2341" s="204"/>
      <c r="CI2341" s="204"/>
      <c r="CJ2341" s="204"/>
      <c r="CK2341" s="204"/>
      <c r="CL2341" s="204"/>
      <c r="CN2341" s="205"/>
      <c r="CO2341" s="204"/>
      <c r="CP2341" s="204"/>
      <c r="CQ2341" s="204"/>
      <c r="CR2341" s="204"/>
      <c r="CS2341" s="204"/>
      <c r="CT2341" s="204"/>
      <c r="CU2341" s="204"/>
      <c r="CV2341" s="204"/>
      <c r="CW2341" s="204"/>
      <c r="CX2341" s="204"/>
      <c r="CY2341" s="204"/>
      <c r="CZ2341" s="204"/>
      <c r="DA2341" s="204"/>
      <c r="DB2341" s="204"/>
      <c r="DC2341" s="204"/>
      <c r="DD2341" s="204"/>
      <c r="DE2341" s="204"/>
      <c r="DF2341" s="204"/>
      <c r="DG2341" s="204"/>
      <c r="DH2341" s="204"/>
      <c r="DI2341" s="204"/>
      <c r="DJ2341" s="204"/>
      <c r="DK2341" s="204"/>
      <c r="DL2341" s="204"/>
    </row>
    <row r="2342" spans="1:116" x14ac:dyDescent="0.4">
      <c r="A2342" s="164"/>
      <c r="G2342" s="204"/>
      <c r="H2342" s="164"/>
      <c r="I2342" s="205"/>
      <c r="J2342" s="205"/>
      <c r="K2342" s="164"/>
      <c r="L2342" s="164"/>
      <c r="M2342" s="164"/>
      <c r="N2342" s="164"/>
      <c r="O2342" s="164"/>
      <c r="P2342" s="164"/>
      <c r="R2342" s="204"/>
      <c r="S2342" s="204"/>
      <c r="T2342" s="204"/>
      <c r="U2342" s="204"/>
      <c r="V2342" s="204"/>
      <c r="W2342" s="204"/>
      <c r="X2342" s="204"/>
      <c r="Y2342" s="204"/>
      <c r="Z2342" s="204"/>
      <c r="AA2342" s="204"/>
      <c r="AB2342" s="204"/>
      <c r="AC2342" s="204"/>
      <c r="AD2342" s="204"/>
      <c r="AE2342" s="204"/>
      <c r="AF2342" s="204"/>
      <c r="AG2342" s="204"/>
      <c r="AH2342" s="204"/>
      <c r="AI2342" s="204"/>
      <c r="AJ2342" s="204"/>
      <c r="AK2342" s="204"/>
      <c r="AL2342" s="204"/>
      <c r="AM2342" s="204"/>
      <c r="AN2342" s="204"/>
      <c r="AO2342" s="204"/>
      <c r="AP2342" s="204"/>
      <c r="AQ2342" s="204"/>
      <c r="AR2342" s="204"/>
      <c r="AS2342" s="204"/>
      <c r="AT2342" s="204"/>
      <c r="AU2342" s="204"/>
      <c r="AV2342" s="204"/>
      <c r="AW2342" s="204"/>
      <c r="AX2342" s="204"/>
      <c r="AY2342" s="204"/>
      <c r="AZ2342" s="204"/>
      <c r="BA2342" s="204"/>
      <c r="BB2342" s="204"/>
      <c r="BC2342" s="204"/>
      <c r="BD2342" s="204"/>
      <c r="BE2342" s="204"/>
      <c r="BF2342" s="204"/>
      <c r="BG2342" s="204"/>
      <c r="BH2342" s="204"/>
      <c r="BI2342" s="204"/>
      <c r="BJ2342" s="204"/>
      <c r="BK2342" s="204"/>
      <c r="BL2342" s="204"/>
      <c r="BM2342" s="204"/>
      <c r="BN2342" s="204"/>
      <c r="BO2342" s="204"/>
      <c r="BP2342" s="204"/>
      <c r="BQ2342" s="204"/>
      <c r="BR2342" s="204"/>
      <c r="BS2342" s="204"/>
      <c r="BT2342" s="204"/>
      <c r="BU2342" s="204"/>
      <c r="BV2342" s="204"/>
      <c r="BW2342" s="204"/>
      <c r="BX2342" s="204"/>
      <c r="BY2342" s="204"/>
      <c r="BZ2342" s="204"/>
      <c r="CA2342" s="204"/>
      <c r="CB2342" s="204"/>
      <c r="CC2342" s="204"/>
      <c r="CD2342" s="204"/>
      <c r="CE2342" s="204"/>
      <c r="CF2342" s="204"/>
      <c r="CG2342" s="204"/>
      <c r="CH2342" s="204"/>
      <c r="CI2342" s="204"/>
      <c r="CJ2342" s="204"/>
      <c r="CK2342" s="204"/>
      <c r="CL2342" s="204"/>
      <c r="CN2342" s="205"/>
      <c r="CO2342" s="204"/>
      <c r="CP2342" s="204"/>
      <c r="CQ2342" s="204"/>
      <c r="CR2342" s="204"/>
      <c r="CS2342" s="204"/>
      <c r="CT2342" s="204"/>
      <c r="CU2342" s="204"/>
      <c r="CV2342" s="204"/>
      <c r="CW2342" s="204"/>
      <c r="CX2342" s="204"/>
      <c r="CY2342" s="204"/>
      <c r="CZ2342" s="204"/>
      <c r="DA2342" s="204"/>
      <c r="DB2342" s="204"/>
      <c r="DC2342" s="204"/>
      <c r="DD2342" s="204"/>
      <c r="DE2342" s="204"/>
      <c r="DF2342" s="204"/>
      <c r="DG2342" s="204"/>
      <c r="DH2342" s="204"/>
      <c r="DI2342" s="204"/>
      <c r="DJ2342" s="204"/>
      <c r="DK2342" s="204"/>
      <c r="DL2342" s="204"/>
    </row>
    <row r="2343" spans="1:116" x14ac:dyDescent="0.4">
      <c r="A2343" s="164"/>
      <c r="G2343" s="204"/>
      <c r="H2343" s="164"/>
      <c r="I2343" s="205"/>
      <c r="J2343" s="205"/>
      <c r="K2343" s="164"/>
      <c r="L2343" s="164"/>
      <c r="M2343" s="164"/>
      <c r="N2343" s="164"/>
      <c r="O2343" s="164"/>
      <c r="P2343" s="164"/>
      <c r="R2343" s="204"/>
      <c r="S2343" s="204"/>
      <c r="T2343" s="204"/>
      <c r="U2343" s="204"/>
      <c r="V2343" s="204"/>
      <c r="W2343" s="204"/>
      <c r="X2343" s="204"/>
      <c r="Y2343" s="204"/>
      <c r="Z2343" s="204"/>
      <c r="AA2343" s="204"/>
      <c r="AB2343" s="204"/>
      <c r="AC2343" s="204"/>
      <c r="AD2343" s="204"/>
      <c r="AE2343" s="204"/>
      <c r="AF2343" s="204"/>
      <c r="AG2343" s="204"/>
      <c r="AH2343" s="204"/>
      <c r="AI2343" s="204"/>
      <c r="AJ2343" s="204"/>
      <c r="AK2343" s="204"/>
      <c r="AL2343" s="204"/>
      <c r="AM2343" s="204"/>
      <c r="AN2343" s="204"/>
      <c r="AO2343" s="204"/>
      <c r="AP2343" s="204"/>
      <c r="AQ2343" s="204"/>
      <c r="AR2343" s="204"/>
      <c r="AS2343" s="204"/>
      <c r="AT2343" s="204"/>
      <c r="AU2343" s="204"/>
      <c r="AV2343" s="204"/>
      <c r="AW2343" s="204"/>
      <c r="AX2343" s="204"/>
      <c r="AY2343" s="204"/>
      <c r="AZ2343" s="204"/>
      <c r="BA2343" s="204"/>
      <c r="BB2343" s="204"/>
      <c r="BC2343" s="204"/>
      <c r="BD2343" s="204"/>
      <c r="BE2343" s="204"/>
      <c r="BF2343" s="204"/>
      <c r="BG2343" s="204"/>
      <c r="BH2343" s="204"/>
      <c r="BI2343" s="204"/>
      <c r="BJ2343" s="204"/>
      <c r="BK2343" s="204"/>
      <c r="BL2343" s="204"/>
      <c r="BM2343" s="204"/>
      <c r="BN2343" s="204"/>
      <c r="BO2343" s="204"/>
      <c r="BP2343" s="204"/>
      <c r="BQ2343" s="204"/>
      <c r="BR2343" s="204"/>
      <c r="BS2343" s="204"/>
      <c r="BT2343" s="204"/>
      <c r="BU2343" s="204"/>
      <c r="BV2343" s="204"/>
      <c r="BW2343" s="204"/>
      <c r="BX2343" s="204"/>
      <c r="BY2343" s="204"/>
      <c r="BZ2343" s="204"/>
      <c r="CA2343" s="204"/>
      <c r="CB2343" s="204"/>
      <c r="CC2343" s="204"/>
      <c r="CD2343" s="204"/>
      <c r="CE2343" s="204"/>
      <c r="CF2343" s="204"/>
      <c r="CG2343" s="204"/>
      <c r="CH2343" s="204"/>
      <c r="CI2343" s="204"/>
      <c r="CJ2343" s="204"/>
      <c r="CK2343" s="204"/>
      <c r="CL2343" s="204"/>
      <c r="CN2343" s="205"/>
      <c r="CO2343" s="204"/>
      <c r="CP2343" s="204"/>
      <c r="CQ2343" s="204"/>
      <c r="CR2343" s="204"/>
      <c r="CS2343" s="204"/>
      <c r="CT2343" s="204"/>
      <c r="CU2343" s="204"/>
      <c r="CV2343" s="204"/>
      <c r="CW2343" s="204"/>
      <c r="CX2343" s="204"/>
      <c r="CY2343" s="204"/>
      <c r="CZ2343" s="204"/>
      <c r="DA2343" s="204"/>
      <c r="DB2343" s="204"/>
      <c r="DC2343" s="204"/>
      <c r="DD2343" s="204"/>
      <c r="DE2343" s="204"/>
      <c r="DF2343" s="204"/>
      <c r="DG2343" s="204"/>
      <c r="DH2343" s="204"/>
      <c r="DI2343" s="204"/>
      <c r="DJ2343" s="204"/>
      <c r="DK2343" s="204"/>
      <c r="DL2343" s="204"/>
    </row>
    <row r="2344" spans="1:116" x14ac:dyDescent="0.4">
      <c r="A2344" s="164"/>
      <c r="G2344" s="204"/>
      <c r="H2344" s="164"/>
      <c r="I2344" s="205"/>
      <c r="J2344" s="205"/>
      <c r="K2344" s="164"/>
      <c r="L2344" s="164"/>
      <c r="M2344" s="164"/>
      <c r="N2344" s="164"/>
      <c r="O2344" s="164"/>
      <c r="P2344" s="164"/>
      <c r="R2344" s="204"/>
      <c r="S2344" s="204"/>
      <c r="T2344" s="204"/>
      <c r="U2344" s="204"/>
      <c r="V2344" s="204"/>
      <c r="W2344" s="204"/>
      <c r="X2344" s="204"/>
      <c r="Y2344" s="204"/>
      <c r="Z2344" s="204"/>
      <c r="AA2344" s="204"/>
      <c r="AB2344" s="204"/>
      <c r="AC2344" s="204"/>
      <c r="AD2344" s="204"/>
      <c r="AE2344" s="204"/>
      <c r="AF2344" s="204"/>
      <c r="AG2344" s="204"/>
      <c r="AH2344" s="204"/>
      <c r="AI2344" s="204"/>
      <c r="AJ2344" s="204"/>
      <c r="AK2344" s="204"/>
      <c r="AL2344" s="204"/>
      <c r="AM2344" s="204"/>
      <c r="AN2344" s="204"/>
      <c r="AO2344" s="204"/>
      <c r="AP2344" s="204"/>
      <c r="AQ2344" s="204"/>
      <c r="AR2344" s="204"/>
      <c r="AS2344" s="204"/>
      <c r="AT2344" s="204"/>
      <c r="AU2344" s="204"/>
      <c r="AV2344" s="204"/>
      <c r="AW2344" s="204"/>
      <c r="AX2344" s="204"/>
      <c r="AY2344" s="204"/>
      <c r="AZ2344" s="204"/>
      <c r="BA2344" s="204"/>
      <c r="BB2344" s="204"/>
      <c r="BC2344" s="204"/>
      <c r="BD2344" s="204"/>
      <c r="BE2344" s="204"/>
      <c r="BF2344" s="204"/>
      <c r="BG2344" s="204"/>
      <c r="BH2344" s="204"/>
      <c r="BI2344" s="204"/>
      <c r="BJ2344" s="204"/>
      <c r="BK2344" s="204"/>
      <c r="BL2344" s="204"/>
      <c r="BM2344" s="204"/>
      <c r="BN2344" s="204"/>
      <c r="BO2344" s="204"/>
      <c r="BP2344" s="204"/>
      <c r="BQ2344" s="204"/>
      <c r="BR2344" s="204"/>
      <c r="BS2344" s="204"/>
      <c r="BT2344" s="204"/>
      <c r="BU2344" s="204"/>
      <c r="BV2344" s="204"/>
      <c r="BW2344" s="204"/>
      <c r="BX2344" s="204"/>
      <c r="BY2344" s="204"/>
      <c r="BZ2344" s="204"/>
      <c r="CA2344" s="204"/>
      <c r="CB2344" s="204"/>
      <c r="CC2344" s="204"/>
      <c r="CD2344" s="204"/>
      <c r="CE2344" s="204"/>
      <c r="CF2344" s="204"/>
      <c r="CG2344" s="204"/>
      <c r="CH2344" s="204"/>
      <c r="CI2344" s="204"/>
      <c r="CJ2344" s="204"/>
      <c r="CK2344" s="204"/>
      <c r="CL2344" s="204"/>
      <c r="CN2344" s="205"/>
      <c r="CO2344" s="204"/>
      <c r="CP2344" s="204"/>
      <c r="CQ2344" s="204"/>
      <c r="CR2344" s="204"/>
      <c r="CS2344" s="204"/>
      <c r="CT2344" s="204"/>
      <c r="CU2344" s="204"/>
      <c r="CV2344" s="204"/>
      <c r="CW2344" s="204"/>
      <c r="CX2344" s="204"/>
      <c r="CY2344" s="204"/>
      <c r="CZ2344" s="204"/>
      <c r="DA2344" s="204"/>
      <c r="DB2344" s="204"/>
      <c r="DC2344" s="204"/>
      <c r="DD2344" s="204"/>
      <c r="DE2344" s="204"/>
      <c r="DF2344" s="204"/>
      <c r="DG2344" s="204"/>
      <c r="DH2344" s="204"/>
      <c r="DI2344" s="204"/>
      <c r="DJ2344" s="204"/>
      <c r="DK2344" s="204"/>
      <c r="DL2344" s="204"/>
    </row>
    <row r="2345" spans="1:116" x14ac:dyDescent="0.4">
      <c r="A2345" s="164"/>
      <c r="G2345" s="204"/>
      <c r="H2345" s="164"/>
      <c r="I2345" s="205"/>
      <c r="J2345" s="205"/>
      <c r="K2345" s="164"/>
      <c r="L2345" s="164"/>
      <c r="M2345" s="164"/>
      <c r="N2345" s="164"/>
      <c r="O2345" s="164"/>
      <c r="P2345" s="164"/>
      <c r="R2345" s="204"/>
      <c r="S2345" s="204"/>
      <c r="T2345" s="204"/>
      <c r="U2345" s="204"/>
      <c r="V2345" s="204"/>
      <c r="W2345" s="204"/>
      <c r="X2345" s="204"/>
      <c r="Y2345" s="204"/>
      <c r="Z2345" s="204"/>
      <c r="AA2345" s="204"/>
      <c r="AB2345" s="204"/>
      <c r="AC2345" s="204"/>
      <c r="AD2345" s="204"/>
      <c r="AE2345" s="204"/>
      <c r="AF2345" s="204"/>
      <c r="AG2345" s="204"/>
      <c r="AH2345" s="204"/>
      <c r="AI2345" s="204"/>
      <c r="AJ2345" s="204"/>
      <c r="AK2345" s="204"/>
      <c r="AL2345" s="204"/>
      <c r="AM2345" s="204"/>
      <c r="AN2345" s="204"/>
      <c r="AO2345" s="204"/>
      <c r="AP2345" s="204"/>
      <c r="AQ2345" s="204"/>
      <c r="AR2345" s="204"/>
      <c r="AS2345" s="204"/>
      <c r="AT2345" s="204"/>
      <c r="AU2345" s="204"/>
      <c r="AV2345" s="204"/>
      <c r="AW2345" s="204"/>
      <c r="AX2345" s="204"/>
      <c r="AY2345" s="204"/>
      <c r="AZ2345" s="204"/>
      <c r="BA2345" s="204"/>
      <c r="BB2345" s="204"/>
      <c r="BC2345" s="204"/>
      <c r="BD2345" s="204"/>
      <c r="BE2345" s="204"/>
      <c r="BF2345" s="204"/>
      <c r="BG2345" s="204"/>
      <c r="BH2345" s="204"/>
      <c r="BI2345" s="204"/>
      <c r="BJ2345" s="204"/>
      <c r="BK2345" s="204"/>
      <c r="BL2345" s="204"/>
      <c r="BM2345" s="204"/>
      <c r="BN2345" s="204"/>
      <c r="BO2345" s="204"/>
      <c r="BP2345" s="204"/>
      <c r="BQ2345" s="204"/>
      <c r="BR2345" s="204"/>
      <c r="BS2345" s="204"/>
      <c r="BT2345" s="204"/>
      <c r="BU2345" s="204"/>
      <c r="BV2345" s="204"/>
      <c r="BW2345" s="204"/>
      <c r="BX2345" s="204"/>
      <c r="BY2345" s="204"/>
      <c r="BZ2345" s="204"/>
      <c r="CA2345" s="204"/>
      <c r="CB2345" s="204"/>
      <c r="CC2345" s="204"/>
      <c r="CD2345" s="204"/>
      <c r="CE2345" s="204"/>
      <c r="CF2345" s="204"/>
      <c r="CG2345" s="204"/>
      <c r="CH2345" s="204"/>
      <c r="CI2345" s="204"/>
      <c r="CJ2345" s="204"/>
      <c r="CK2345" s="204"/>
      <c r="CL2345" s="204"/>
      <c r="CN2345" s="205"/>
      <c r="CO2345" s="204"/>
      <c r="CP2345" s="204"/>
      <c r="CQ2345" s="204"/>
      <c r="CR2345" s="204"/>
      <c r="CS2345" s="204"/>
      <c r="CT2345" s="204"/>
      <c r="CU2345" s="204"/>
      <c r="CV2345" s="204"/>
      <c r="CW2345" s="204"/>
      <c r="CX2345" s="204"/>
      <c r="CY2345" s="204"/>
      <c r="CZ2345" s="204"/>
      <c r="DA2345" s="204"/>
      <c r="DB2345" s="204"/>
      <c r="DC2345" s="204"/>
      <c r="DD2345" s="204"/>
      <c r="DE2345" s="204"/>
      <c r="DF2345" s="204"/>
      <c r="DG2345" s="204"/>
      <c r="DH2345" s="204"/>
      <c r="DI2345" s="204"/>
      <c r="DJ2345" s="204"/>
      <c r="DK2345" s="204"/>
      <c r="DL2345" s="204"/>
    </row>
    <row r="2346" spans="1:116" x14ac:dyDescent="0.4">
      <c r="A2346" s="164"/>
      <c r="G2346" s="204"/>
      <c r="H2346" s="164"/>
      <c r="I2346" s="205"/>
      <c r="J2346" s="205"/>
      <c r="K2346" s="164"/>
      <c r="L2346" s="164"/>
      <c r="M2346" s="164"/>
      <c r="N2346" s="164"/>
      <c r="O2346" s="164"/>
      <c r="P2346" s="164"/>
      <c r="R2346" s="204"/>
      <c r="S2346" s="204"/>
      <c r="T2346" s="204"/>
      <c r="U2346" s="204"/>
      <c r="V2346" s="204"/>
      <c r="W2346" s="204"/>
      <c r="X2346" s="204"/>
      <c r="Y2346" s="204"/>
      <c r="Z2346" s="204"/>
      <c r="AA2346" s="204"/>
      <c r="AB2346" s="204"/>
      <c r="AC2346" s="204"/>
      <c r="AD2346" s="204"/>
      <c r="AE2346" s="204"/>
      <c r="AF2346" s="204"/>
      <c r="AG2346" s="204"/>
      <c r="AH2346" s="204"/>
      <c r="AI2346" s="204"/>
      <c r="AJ2346" s="204"/>
      <c r="AK2346" s="204"/>
      <c r="AL2346" s="204"/>
      <c r="AM2346" s="204"/>
      <c r="AN2346" s="204"/>
      <c r="AO2346" s="204"/>
      <c r="AP2346" s="204"/>
      <c r="AQ2346" s="204"/>
      <c r="AR2346" s="204"/>
      <c r="AS2346" s="204"/>
      <c r="AT2346" s="204"/>
      <c r="AU2346" s="204"/>
      <c r="AV2346" s="204"/>
      <c r="AW2346" s="204"/>
      <c r="AX2346" s="204"/>
      <c r="AY2346" s="204"/>
      <c r="AZ2346" s="204"/>
      <c r="BA2346" s="204"/>
      <c r="BB2346" s="204"/>
      <c r="BC2346" s="204"/>
      <c r="BD2346" s="204"/>
      <c r="BE2346" s="204"/>
      <c r="BF2346" s="204"/>
      <c r="BG2346" s="204"/>
      <c r="BH2346" s="204"/>
      <c r="BI2346" s="204"/>
      <c r="BJ2346" s="204"/>
      <c r="BK2346" s="204"/>
      <c r="BL2346" s="204"/>
      <c r="BM2346" s="204"/>
      <c r="BN2346" s="204"/>
      <c r="BO2346" s="204"/>
      <c r="BP2346" s="204"/>
      <c r="BQ2346" s="204"/>
      <c r="BR2346" s="204"/>
      <c r="BS2346" s="204"/>
      <c r="BT2346" s="204"/>
      <c r="BU2346" s="204"/>
      <c r="BV2346" s="204"/>
      <c r="BW2346" s="204"/>
      <c r="BX2346" s="204"/>
      <c r="BY2346" s="204"/>
      <c r="BZ2346" s="204"/>
      <c r="CA2346" s="204"/>
      <c r="CB2346" s="204"/>
      <c r="CC2346" s="204"/>
      <c r="CD2346" s="204"/>
      <c r="CE2346" s="204"/>
      <c r="CF2346" s="204"/>
      <c r="CG2346" s="204"/>
      <c r="CH2346" s="204"/>
      <c r="CI2346" s="204"/>
      <c r="CJ2346" s="204"/>
      <c r="CK2346" s="204"/>
      <c r="CL2346" s="204"/>
      <c r="CN2346" s="205"/>
      <c r="CO2346" s="204"/>
      <c r="CP2346" s="204"/>
      <c r="CQ2346" s="204"/>
      <c r="CR2346" s="204"/>
      <c r="CS2346" s="204"/>
      <c r="CT2346" s="204"/>
      <c r="CU2346" s="204"/>
      <c r="CV2346" s="204"/>
      <c r="CW2346" s="204"/>
      <c r="CX2346" s="204"/>
      <c r="CY2346" s="204"/>
      <c r="CZ2346" s="204"/>
      <c r="DA2346" s="204"/>
      <c r="DB2346" s="204"/>
      <c r="DC2346" s="204"/>
      <c r="DD2346" s="204"/>
      <c r="DE2346" s="204"/>
      <c r="DF2346" s="204"/>
      <c r="DG2346" s="204"/>
      <c r="DH2346" s="204"/>
      <c r="DI2346" s="204"/>
      <c r="DJ2346" s="204"/>
      <c r="DK2346" s="204"/>
      <c r="DL2346" s="204"/>
    </row>
    <row r="2347" spans="1:116" x14ac:dyDescent="0.4">
      <c r="A2347" s="164"/>
      <c r="G2347" s="204"/>
      <c r="H2347" s="164"/>
      <c r="I2347" s="205"/>
      <c r="J2347" s="205"/>
      <c r="K2347" s="164"/>
      <c r="L2347" s="164"/>
      <c r="M2347" s="164"/>
      <c r="N2347" s="164"/>
      <c r="O2347" s="164"/>
      <c r="P2347" s="164"/>
      <c r="R2347" s="204"/>
      <c r="S2347" s="204"/>
      <c r="T2347" s="204"/>
      <c r="U2347" s="204"/>
      <c r="V2347" s="204"/>
      <c r="W2347" s="204"/>
      <c r="X2347" s="204"/>
      <c r="Y2347" s="204"/>
      <c r="Z2347" s="204"/>
      <c r="AA2347" s="204"/>
      <c r="AB2347" s="204"/>
      <c r="AC2347" s="204"/>
      <c r="AD2347" s="204"/>
      <c r="AE2347" s="204"/>
      <c r="AF2347" s="204"/>
      <c r="AG2347" s="204"/>
      <c r="AH2347" s="204"/>
      <c r="AI2347" s="204"/>
      <c r="AJ2347" s="204"/>
      <c r="AK2347" s="204"/>
      <c r="AL2347" s="204"/>
      <c r="AM2347" s="204"/>
      <c r="AN2347" s="204"/>
      <c r="AO2347" s="204"/>
      <c r="AP2347" s="204"/>
      <c r="AQ2347" s="204"/>
      <c r="AR2347" s="204"/>
      <c r="AS2347" s="204"/>
      <c r="AT2347" s="204"/>
      <c r="AU2347" s="204"/>
      <c r="AV2347" s="204"/>
      <c r="AW2347" s="204"/>
      <c r="AX2347" s="204"/>
      <c r="AY2347" s="204"/>
      <c r="AZ2347" s="204"/>
      <c r="BA2347" s="204"/>
      <c r="BB2347" s="204"/>
      <c r="BC2347" s="204"/>
      <c r="BD2347" s="204"/>
      <c r="BE2347" s="204"/>
      <c r="BF2347" s="204"/>
      <c r="BG2347" s="204"/>
      <c r="BH2347" s="204"/>
      <c r="BI2347" s="204"/>
      <c r="BJ2347" s="204"/>
      <c r="BK2347" s="204"/>
      <c r="BL2347" s="204"/>
      <c r="BM2347" s="204"/>
      <c r="BN2347" s="204"/>
      <c r="BO2347" s="204"/>
      <c r="BP2347" s="204"/>
      <c r="BQ2347" s="204"/>
      <c r="BR2347" s="204"/>
      <c r="BS2347" s="204"/>
      <c r="BT2347" s="204"/>
      <c r="BU2347" s="204"/>
      <c r="BV2347" s="204"/>
      <c r="BW2347" s="204"/>
      <c r="BX2347" s="204"/>
      <c r="BY2347" s="204"/>
      <c r="BZ2347" s="204"/>
      <c r="CA2347" s="204"/>
      <c r="CB2347" s="204"/>
      <c r="CC2347" s="204"/>
      <c r="CD2347" s="204"/>
      <c r="CE2347" s="204"/>
      <c r="CF2347" s="204"/>
      <c r="CG2347" s="204"/>
      <c r="CH2347" s="204"/>
      <c r="CI2347" s="204"/>
      <c r="CJ2347" s="204"/>
      <c r="CK2347" s="204"/>
      <c r="CL2347" s="204"/>
      <c r="CN2347" s="205"/>
      <c r="CO2347" s="204"/>
      <c r="CP2347" s="204"/>
      <c r="CQ2347" s="204"/>
      <c r="CR2347" s="204"/>
      <c r="CS2347" s="204"/>
      <c r="CT2347" s="204"/>
      <c r="CU2347" s="204"/>
      <c r="CV2347" s="204"/>
      <c r="CW2347" s="204"/>
      <c r="CX2347" s="204"/>
      <c r="CY2347" s="204"/>
      <c r="CZ2347" s="204"/>
      <c r="DA2347" s="204"/>
      <c r="DB2347" s="204"/>
      <c r="DC2347" s="204"/>
      <c r="DD2347" s="204"/>
      <c r="DE2347" s="204"/>
      <c r="DF2347" s="204"/>
      <c r="DG2347" s="204"/>
      <c r="DH2347" s="204"/>
      <c r="DI2347" s="204"/>
      <c r="DJ2347" s="204"/>
      <c r="DK2347" s="204"/>
      <c r="DL2347" s="204"/>
    </row>
    <row r="2348" spans="1:116" x14ac:dyDescent="0.4">
      <c r="A2348" s="164"/>
      <c r="G2348" s="204"/>
      <c r="H2348" s="164"/>
      <c r="I2348" s="205"/>
      <c r="J2348" s="205"/>
      <c r="K2348" s="164"/>
      <c r="L2348" s="164"/>
      <c r="M2348" s="164"/>
      <c r="N2348" s="164"/>
      <c r="O2348" s="164"/>
      <c r="P2348" s="164"/>
      <c r="R2348" s="204"/>
      <c r="S2348" s="204"/>
      <c r="T2348" s="204"/>
      <c r="U2348" s="204"/>
      <c r="V2348" s="204"/>
      <c r="W2348" s="204"/>
      <c r="X2348" s="204"/>
      <c r="Y2348" s="204"/>
      <c r="Z2348" s="204"/>
      <c r="AA2348" s="204"/>
      <c r="AB2348" s="204"/>
      <c r="AC2348" s="204"/>
      <c r="AD2348" s="204"/>
      <c r="AE2348" s="204"/>
      <c r="AF2348" s="204"/>
      <c r="AG2348" s="204"/>
      <c r="AH2348" s="204"/>
      <c r="AI2348" s="204"/>
      <c r="AJ2348" s="204"/>
      <c r="AK2348" s="204"/>
      <c r="AL2348" s="204"/>
      <c r="AM2348" s="204"/>
      <c r="AN2348" s="204"/>
      <c r="AO2348" s="204"/>
      <c r="AP2348" s="204"/>
      <c r="AQ2348" s="204"/>
      <c r="AR2348" s="204"/>
      <c r="AS2348" s="204"/>
      <c r="AT2348" s="204"/>
      <c r="AU2348" s="204"/>
      <c r="AV2348" s="204"/>
      <c r="AW2348" s="204"/>
      <c r="AX2348" s="204"/>
      <c r="AY2348" s="204"/>
      <c r="AZ2348" s="204"/>
      <c r="BA2348" s="204"/>
      <c r="BB2348" s="204"/>
      <c r="BC2348" s="204"/>
      <c r="BD2348" s="204"/>
      <c r="BE2348" s="204"/>
      <c r="BF2348" s="204"/>
      <c r="BG2348" s="204"/>
      <c r="BH2348" s="204"/>
      <c r="BI2348" s="204"/>
      <c r="BJ2348" s="204"/>
      <c r="BK2348" s="204"/>
      <c r="BL2348" s="204"/>
      <c r="BM2348" s="204"/>
      <c r="BN2348" s="204"/>
      <c r="BO2348" s="204"/>
      <c r="BP2348" s="204"/>
      <c r="BQ2348" s="204"/>
      <c r="BR2348" s="204"/>
      <c r="BS2348" s="204"/>
      <c r="BT2348" s="204"/>
      <c r="BU2348" s="204"/>
      <c r="BV2348" s="204"/>
      <c r="BW2348" s="204"/>
      <c r="BX2348" s="204"/>
      <c r="BY2348" s="204"/>
      <c r="BZ2348" s="204"/>
      <c r="CA2348" s="204"/>
      <c r="CB2348" s="204"/>
      <c r="CC2348" s="204"/>
      <c r="CD2348" s="204"/>
      <c r="CE2348" s="204"/>
      <c r="CF2348" s="204"/>
      <c r="CG2348" s="204"/>
      <c r="CH2348" s="204"/>
      <c r="CI2348" s="204"/>
      <c r="CJ2348" s="204"/>
      <c r="CK2348" s="204"/>
      <c r="CL2348" s="204"/>
      <c r="CN2348" s="205"/>
      <c r="CO2348" s="204"/>
      <c r="CP2348" s="204"/>
      <c r="CQ2348" s="204"/>
      <c r="CR2348" s="204"/>
      <c r="CS2348" s="204"/>
      <c r="CT2348" s="204"/>
      <c r="CU2348" s="204"/>
      <c r="CV2348" s="204"/>
      <c r="CW2348" s="204"/>
      <c r="CX2348" s="204"/>
      <c r="CY2348" s="204"/>
      <c r="CZ2348" s="204"/>
      <c r="DA2348" s="204"/>
      <c r="DB2348" s="204"/>
      <c r="DC2348" s="204"/>
      <c r="DD2348" s="204"/>
      <c r="DE2348" s="204"/>
      <c r="DF2348" s="204"/>
      <c r="DG2348" s="204"/>
      <c r="DH2348" s="204"/>
      <c r="DI2348" s="204"/>
      <c r="DJ2348" s="204"/>
      <c r="DK2348" s="204"/>
      <c r="DL2348" s="204"/>
    </row>
    <row r="2349" spans="1:116" x14ac:dyDescent="0.4">
      <c r="A2349" s="164"/>
      <c r="G2349" s="204"/>
      <c r="H2349" s="164"/>
      <c r="I2349" s="205"/>
      <c r="J2349" s="205"/>
      <c r="K2349" s="164"/>
      <c r="L2349" s="164"/>
      <c r="M2349" s="164"/>
      <c r="N2349" s="164"/>
      <c r="O2349" s="164"/>
      <c r="P2349" s="164"/>
      <c r="R2349" s="204"/>
      <c r="S2349" s="204"/>
      <c r="T2349" s="204"/>
      <c r="U2349" s="204"/>
      <c r="V2349" s="204"/>
      <c r="W2349" s="204"/>
      <c r="X2349" s="204"/>
      <c r="Y2349" s="204"/>
      <c r="Z2349" s="204"/>
      <c r="AA2349" s="204"/>
      <c r="AB2349" s="204"/>
      <c r="AC2349" s="204"/>
      <c r="AD2349" s="204"/>
      <c r="AE2349" s="204"/>
      <c r="AF2349" s="204"/>
      <c r="AG2349" s="204"/>
      <c r="AH2349" s="204"/>
      <c r="AI2349" s="204"/>
      <c r="AJ2349" s="204"/>
      <c r="AK2349" s="204"/>
      <c r="AL2349" s="204"/>
      <c r="AM2349" s="204"/>
      <c r="AN2349" s="204"/>
      <c r="AO2349" s="204"/>
      <c r="AP2349" s="204"/>
      <c r="AQ2349" s="204"/>
      <c r="AR2349" s="204"/>
      <c r="AS2349" s="204"/>
      <c r="AT2349" s="204"/>
      <c r="AU2349" s="204"/>
      <c r="AV2349" s="204"/>
      <c r="AW2349" s="204"/>
      <c r="AX2349" s="204"/>
      <c r="AY2349" s="204"/>
      <c r="AZ2349" s="204"/>
      <c r="BA2349" s="204"/>
      <c r="BB2349" s="204"/>
      <c r="BC2349" s="204"/>
      <c r="BD2349" s="204"/>
      <c r="BE2349" s="204"/>
      <c r="BF2349" s="204"/>
      <c r="BG2349" s="204"/>
      <c r="BH2349" s="204"/>
      <c r="BI2349" s="204"/>
      <c r="BJ2349" s="204"/>
      <c r="BK2349" s="204"/>
      <c r="BL2349" s="204"/>
      <c r="BM2349" s="204"/>
      <c r="BN2349" s="204"/>
      <c r="BO2349" s="204"/>
      <c r="BP2349" s="204"/>
      <c r="BQ2349" s="204"/>
      <c r="BR2349" s="204"/>
      <c r="BS2349" s="204"/>
      <c r="BT2349" s="204"/>
      <c r="BU2349" s="204"/>
      <c r="BV2349" s="204"/>
      <c r="BW2349" s="204"/>
      <c r="BX2349" s="204"/>
      <c r="BY2349" s="204"/>
      <c r="BZ2349" s="204"/>
      <c r="CA2349" s="204"/>
      <c r="CB2349" s="204"/>
      <c r="CC2349" s="204"/>
      <c r="CD2349" s="204"/>
      <c r="CE2349" s="204"/>
      <c r="CF2349" s="204"/>
      <c r="CG2349" s="204"/>
      <c r="CH2349" s="204"/>
      <c r="CI2349" s="204"/>
      <c r="CJ2349" s="204"/>
      <c r="CK2349" s="204"/>
      <c r="CL2349" s="204"/>
      <c r="CN2349" s="205"/>
      <c r="CO2349" s="204"/>
      <c r="CP2349" s="204"/>
      <c r="CQ2349" s="204"/>
      <c r="CR2349" s="204"/>
      <c r="CS2349" s="204"/>
      <c r="CT2349" s="204"/>
      <c r="CU2349" s="204"/>
      <c r="CV2349" s="204"/>
      <c r="CW2349" s="204"/>
      <c r="CX2349" s="204"/>
      <c r="CY2349" s="204"/>
      <c r="CZ2349" s="204"/>
      <c r="DA2349" s="204"/>
      <c r="DB2349" s="204"/>
      <c r="DC2349" s="204"/>
      <c r="DD2349" s="204"/>
      <c r="DE2349" s="204"/>
      <c r="DF2349" s="204"/>
      <c r="DG2349" s="204"/>
      <c r="DH2349" s="204"/>
      <c r="DI2349" s="204"/>
      <c r="DJ2349" s="204"/>
      <c r="DK2349" s="204"/>
      <c r="DL2349" s="204"/>
    </row>
    <row r="2350" spans="1:116" x14ac:dyDescent="0.4">
      <c r="A2350" s="164"/>
      <c r="G2350" s="204"/>
      <c r="H2350" s="164"/>
      <c r="I2350" s="205"/>
      <c r="J2350" s="205"/>
      <c r="K2350" s="164"/>
      <c r="L2350" s="164"/>
      <c r="M2350" s="164"/>
      <c r="N2350" s="164"/>
      <c r="O2350" s="164"/>
      <c r="P2350" s="164"/>
      <c r="R2350" s="204"/>
      <c r="S2350" s="204"/>
      <c r="T2350" s="204"/>
      <c r="U2350" s="204"/>
      <c r="V2350" s="204"/>
      <c r="W2350" s="204"/>
      <c r="X2350" s="204"/>
      <c r="Y2350" s="204"/>
      <c r="Z2350" s="204"/>
      <c r="AA2350" s="204"/>
      <c r="AB2350" s="204"/>
      <c r="AC2350" s="204"/>
      <c r="AD2350" s="204"/>
      <c r="AE2350" s="204"/>
      <c r="AF2350" s="204"/>
      <c r="AG2350" s="204"/>
      <c r="AH2350" s="204"/>
      <c r="AI2350" s="204"/>
      <c r="AJ2350" s="204"/>
      <c r="AK2350" s="204"/>
      <c r="AL2350" s="204"/>
      <c r="AM2350" s="204"/>
      <c r="AN2350" s="204"/>
      <c r="AO2350" s="204"/>
      <c r="AP2350" s="204"/>
      <c r="AQ2350" s="204"/>
      <c r="AR2350" s="204"/>
      <c r="AS2350" s="204"/>
      <c r="AT2350" s="204"/>
      <c r="AU2350" s="204"/>
      <c r="AV2350" s="204"/>
      <c r="AW2350" s="204"/>
      <c r="AX2350" s="204"/>
      <c r="AY2350" s="204"/>
      <c r="AZ2350" s="204"/>
      <c r="BA2350" s="204"/>
      <c r="BB2350" s="204"/>
      <c r="BC2350" s="204"/>
      <c r="BD2350" s="204"/>
      <c r="BE2350" s="204"/>
      <c r="BF2350" s="204"/>
      <c r="BG2350" s="204"/>
      <c r="BH2350" s="204"/>
      <c r="BI2350" s="204"/>
      <c r="BJ2350" s="204"/>
      <c r="BK2350" s="204"/>
      <c r="BL2350" s="204"/>
      <c r="BM2350" s="204"/>
      <c r="BN2350" s="204"/>
      <c r="BO2350" s="204"/>
      <c r="BP2350" s="204"/>
      <c r="BQ2350" s="204"/>
      <c r="BR2350" s="204"/>
      <c r="BS2350" s="204"/>
      <c r="BT2350" s="204"/>
      <c r="BU2350" s="204"/>
      <c r="BV2350" s="204"/>
      <c r="BW2350" s="204"/>
      <c r="BX2350" s="204"/>
      <c r="BY2350" s="204"/>
      <c r="BZ2350" s="204"/>
      <c r="CA2350" s="204"/>
      <c r="CB2350" s="204"/>
      <c r="CC2350" s="204"/>
      <c r="CD2350" s="204"/>
      <c r="CE2350" s="204"/>
      <c r="CF2350" s="204"/>
      <c r="CG2350" s="204"/>
      <c r="CH2350" s="204"/>
      <c r="CI2350" s="204"/>
      <c r="CJ2350" s="204"/>
      <c r="CK2350" s="204"/>
      <c r="CL2350" s="204"/>
      <c r="CN2350" s="205"/>
      <c r="CO2350" s="204"/>
      <c r="CP2350" s="204"/>
      <c r="CQ2350" s="204"/>
      <c r="CR2350" s="204"/>
      <c r="CS2350" s="204"/>
      <c r="CT2350" s="204"/>
      <c r="CU2350" s="204"/>
      <c r="CV2350" s="204"/>
      <c r="CW2350" s="204"/>
      <c r="CX2350" s="204"/>
      <c r="CY2350" s="204"/>
      <c r="CZ2350" s="204"/>
      <c r="DA2350" s="204"/>
      <c r="DB2350" s="204"/>
      <c r="DC2350" s="204"/>
      <c r="DD2350" s="204"/>
      <c r="DE2350" s="204"/>
      <c r="DF2350" s="204"/>
      <c r="DG2350" s="204"/>
      <c r="DH2350" s="204"/>
      <c r="DI2350" s="204"/>
      <c r="DJ2350" s="204"/>
      <c r="DK2350" s="204"/>
      <c r="DL2350" s="204"/>
    </row>
    <row r="2351" spans="1:116" x14ac:dyDescent="0.4">
      <c r="A2351" s="164"/>
      <c r="G2351" s="204"/>
      <c r="H2351" s="164"/>
      <c r="I2351" s="205"/>
      <c r="J2351" s="205"/>
      <c r="K2351" s="164"/>
      <c r="L2351" s="164"/>
      <c r="M2351" s="164"/>
      <c r="N2351" s="164"/>
      <c r="O2351" s="164"/>
      <c r="P2351" s="164"/>
      <c r="R2351" s="204"/>
      <c r="S2351" s="204"/>
      <c r="T2351" s="204"/>
      <c r="U2351" s="204"/>
      <c r="V2351" s="204"/>
      <c r="W2351" s="204"/>
      <c r="X2351" s="204"/>
      <c r="Y2351" s="204"/>
      <c r="Z2351" s="204"/>
      <c r="AA2351" s="204"/>
      <c r="AB2351" s="204"/>
      <c r="AC2351" s="204"/>
      <c r="AD2351" s="204"/>
      <c r="AE2351" s="204"/>
      <c r="AF2351" s="204"/>
      <c r="AG2351" s="204"/>
      <c r="AH2351" s="204"/>
      <c r="AI2351" s="204"/>
      <c r="AJ2351" s="204"/>
      <c r="AK2351" s="204"/>
      <c r="AL2351" s="204"/>
      <c r="AM2351" s="204"/>
      <c r="AN2351" s="204"/>
      <c r="AO2351" s="204"/>
      <c r="AP2351" s="204"/>
      <c r="AQ2351" s="204"/>
      <c r="AR2351" s="204"/>
      <c r="AS2351" s="204"/>
      <c r="AT2351" s="204"/>
      <c r="AU2351" s="204"/>
      <c r="AV2351" s="204"/>
      <c r="AW2351" s="204"/>
      <c r="AX2351" s="204"/>
      <c r="AY2351" s="204"/>
      <c r="AZ2351" s="204"/>
      <c r="BA2351" s="204"/>
      <c r="BB2351" s="204"/>
      <c r="BC2351" s="204"/>
      <c r="BD2351" s="204"/>
      <c r="BE2351" s="204"/>
      <c r="BF2351" s="204"/>
      <c r="BG2351" s="204"/>
      <c r="BH2351" s="204"/>
      <c r="BI2351" s="204"/>
      <c r="BJ2351" s="204"/>
      <c r="BK2351" s="204"/>
      <c r="BL2351" s="204"/>
      <c r="BM2351" s="204"/>
      <c r="BN2351" s="204"/>
      <c r="BO2351" s="204"/>
      <c r="BP2351" s="204"/>
      <c r="BQ2351" s="204"/>
      <c r="BR2351" s="204"/>
      <c r="BS2351" s="204"/>
      <c r="BT2351" s="204"/>
      <c r="BU2351" s="204"/>
      <c r="BV2351" s="204"/>
      <c r="BW2351" s="204"/>
      <c r="BX2351" s="204"/>
      <c r="BY2351" s="204"/>
      <c r="BZ2351" s="204"/>
      <c r="CA2351" s="204"/>
      <c r="CB2351" s="204"/>
      <c r="CC2351" s="204"/>
      <c r="CD2351" s="204"/>
      <c r="CE2351" s="204"/>
      <c r="CF2351" s="204"/>
      <c r="CG2351" s="204"/>
      <c r="CH2351" s="204"/>
      <c r="CI2351" s="204"/>
      <c r="CJ2351" s="204"/>
      <c r="CK2351" s="204"/>
      <c r="CL2351" s="204"/>
      <c r="CN2351" s="205"/>
      <c r="CO2351" s="204"/>
      <c r="CP2351" s="204"/>
      <c r="CQ2351" s="204"/>
      <c r="CR2351" s="204"/>
      <c r="CS2351" s="204"/>
      <c r="CT2351" s="204"/>
      <c r="CU2351" s="204"/>
      <c r="CV2351" s="204"/>
      <c r="CW2351" s="204"/>
      <c r="CX2351" s="204"/>
      <c r="CY2351" s="204"/>
      <c r="CZ2351" s="204"/>
      <c r="DA2351" s="204"/>
      <c r="DB2351" s="204"/>
      <c r="DC2351" s="204"/>
      <c r="DD2351" s="204"/>
      <c r="DE2351" s="204"/>
      <c r="DF2351" s="204"/>
      <c r="DG2351" s="204"/>
      <c r="DH2351" s="204"/>
      <c r="DI2351" s="204"/>
      <c r="DJ2351" s="204"/>
      <c r="DK2351" s="204"/>
      <c r="DL2351" s="204"/>
    </row>
    <row r="2352" spans="1:116" x14ac:dyDescent="0.4">
      <c r="A2352" s="164"/>
      <c r="G2352" s="204"/>
      <c r="H2352" s="164"/>
      <c r="I2352" s="205"/>
      <c r="J2352" s="205"/>
      <c r="K2352" s="164"/>
      <c r="L2352" s="164"/>
      <c r="M2352" s="164"/>
      <c r="N2352" s="164"/>
      <c r="O2352" s="164"/>
      <c r="P2352" s="164"/>
      <c r="R2352" s="204"/>
      <c r="S2352" s="204"/>
      <c r="T2352" s="204"/>
      <c r="U2352" s="204"/>
      <c r="V2352" s="204"/>
      <c r="W2352" s="204"/>
      <c r="X2352" s="204"/>
      <c r="Y2352" s="204"/>
      <c r="Z2352" s="204"/>
      <c r="AA2352" s="204"/>
      <c r="AB2352" s="204"/>
      <c r="AC2352" s="204"/>
      <c r="AD2352" s="204"/>
      <c r="AE2352" s="204"/>
      <c r="AF2352" s="204"/>
      <c r="AG2352" s="204"/>
      <c r="AH2352" s="204"/>
      <c r="AI2352" s="204"/>
      <c r="AJ2352" s="204"/>
      <c r="AK2352" s="204"/>
      <c r="AL2352" s="204"/>
      <c r="AM2352" s="204"/>
      <c r="AN2352" s="204"/>
      <c r="AO2352" s="204"/>
      <c r="AP2352" s="204"/>
      <c r="AQ2352" s="204"/>
      <c r="AR2352" s="204"/>
      <c r="AS2352" s="204"/>
      <c r="AT2352" s="204"/>
      <c r="AU2352" s="204"/>
      <c r="AV2352" s="204"/>
      <c r="AW2352" s="204"/>
      <c r="AX2352" s="204"/>
      <c r="AY2352" s="204"/>
      <c r="AZ2352" s="204"/>
      <c r="BA2352" s="204"/>
      <c r="BB2352" s="204"/>
      <c r="BC2352" s="204"/>
      <c r="BD2352" s="204"/>
      <c r="BE2352" s="204"/>
      <c r="BF2352" s="204"/>
      <c r="BG2352" s="204"/>
      <c r="BH2352" s="204"/>
      <c r="BI2352" s="204"/>
      <c r="BJ2352" s="204"/>
      <c r="BK2352" s="204"/>
      <c r="BL2352" s="204"/>
      <c r="BM2352" s="204"/>
      <c r="BN2352" s="204"/>
      <c r="BO2352" s="204"/>
      <c r="BP2352" s="204"/>
      <c r="BQ2352" s="204"/>
      <c r="BR2352" s="204"/>
      <c r="BS2352" s="204"/>
      <c r="BT2352" s="204"/>
      <c r="BU2352" s="204"/>
      <c r="BV2352" s="204"/>
      <c r="BW2352" s="204"/>
      <c r="BX2352" s="204"/>
      <c r="BY2352" s="204"/>
      <c r="BZ2352" s="204"/>
      <c r="CA2352" s="204"/>
      <c r="CB2352" s="204"/>
      <c r="CC2352" s="204"/>
      <c r="CD2352" s="204"/>
      <c r="CE2352" s="204"/>
      <c r="CF2352" s="204"/>
      <c r="CG2352" s="204"/>
      <c r="CH2352" s="204"/>
      <c r="CI2352" s="204"/>
      <c r="CJ2352" s="204"/>
      <c r="CK2352" s="204"/>
      <c r="CL2352" s="204"/>
      <c r="CN2352" s="205"/>
      <c r="CO2352" s="204"/>
      <c r="CP2352" s="204"/>
      <c r="CQ2352" s="204"/>
      <c r="CR2352" s="204"/>
      <c r="CS2352" s="204"/>
      <c r="CT2352" s="204"/>
      <c r="CU2352" s="204"/>
      <c r="CV2352" s="204"/>
      <c r="CW2352" s="204"/>
      <c r="CX2352" s="204"/>
      <c r="CY2352" s="204"/>
      <c r="CZ2352" s="204"/>
      <c r="DA2352" s="204"/>
      <c r="DB2352" s="204"/>
      <c r="DC2352" s="204"/>
      <c r="DD2352" s="204"/>
      <c r="DE2352" s="204"/>
      <c r="DF2352" s="204"/>
      <c r="DG2352" s="204"/>
      <c r="DH2352" s="204"/>
      <c r="DI2352" s="204"/>
      <c r="DJ2352" s="204"/>
      <c r="DK2352" s="204"/>
      <c r="DL2352" s="204"/>
    </row>
    <row r="2353" spans="1:116" x14ac:dyDescent="0.4">
      <c r="CO2353" s="8"/>
      <c r="CP2353" s="8"/>
      <c r="CQ2353" s="8"/>
      <c r="CR2353" s="8"/>
      <c r="CS2353" s="8"/>
      <c r="CT2353" s="8"/>
      <c r="CU2353" s="8"/>
      <c r="CV2353" s="8"/>
      <c r="CW2353" s="8"/>
      <c r="CX2353" s="8"/>
      <c r="CY2353" s="8"/>
      <c r="CZ2353" s="8"/>
      <c r="DA2353" s="8"/>
      <c r="DB2353" s="8"/>
      <c r="DC2353" s="8"/>
      <c r="DD2353" s="8"/>
      <c r="DE2353" s="8"/>
      <c r="DF2353" s="8"/>
      <c r="DG2353" s="8"/>
      <c r="DH2353" s="8"/>
      <c r="DI2353" s="8"/>
      <c r="DJ2353" s="8"/>
      <c r="DK2353" s="8"/>
      <c r="DL2353" s="8"/>
    </row>
    <row r="2354" spans="1:116" x14ac:dyDescent="0.4">
      <c r="CO2354" s="8"/>
      <c r="CP2354" s="8"/>
      <c r="CQ2354" s="8"/>
      <c r="CR2354" s="8"/>
      <c r="CS2354" s="8"/>
      <c r="CT2354" s="8"/>
      <c r="CU2354" s="8"/>
      <c r="CV2354" s="8"/>
      <c r="CW2354" s="8"/>
      <c r="CX2354" s="8"/>
      <c r="CY2354" s="8"/>
      <c r="CZ2354" s="8"/>
      <c r="DA2354" s="8"/>
      <c r="DB2354" s="8"/>
      <c r="DC2354" s="8"/>
      <c r="DD2354" s="8"/>
      <c r="DE2354" s="8"/>
      <c r="DF2354" s="8"/>
      <c r="DG2354" s="8"/>
      <c r="DH2354" s="8"/>
      <c r="DI2354" s="8"/>
      <c r="DJ2354" s="8"/>
      <c r="DK2354" s="8"/>
      <c r="DL2354" s="8"/>
    </row>
    <row r="2355" spans="1:116" x14ac:dyDescent="0.4">
      <c r="A2355" s="174"/>
      <c r="E2355" s="8"/>
      <c r="G2355" s="175" t="s">
        <v>490</v>
      </c>
      <c r="H2355" s="174"/>
      <c r="I2355" s="176"/>
      <c r="J2355" s="176"/>
      <c r="K2355" s="197"/>
      <c r="L2355" s="197"/>
      <c r="M2355" s="197"/>
      <c r="N2355" s="197"/>
      <c r="O2355" s="197"/>
      <c r="P2355" s="197"/>
      <c r="R2355" s="198"/>
      <c r="S2355" s="174"/>
      <c r="T2355" s="174"/>
      <c r="U2355" s="174"/>
      <c r="V2355" s="174"/>
      <c r="W2355" s="174"/>
      <c r="X2355" s="174"/>
      <c r="Y2355" s="174"/>
      <c r="Z2355" s="174"/>
      <c r="AA2355" s="174"/>
      <c r="AB2355" s="174"/>
      <c r="AC2355" s="174"/>
      <c r="AD2355" s="174"/>
      <c r="AE2355" s="174"/>
      <c r="AF2355" s="174"/>
      <c r="AG2355" s="174"/>
      <c r="AH2355" s="174"/>
      <c r="AI2355" s="174"/>
      <c r="AJ2355" s="174"/>
      <c r="AK2355" s="174"/>
      <c r="AL2355" s="174"/>
      <c r="AM2355" s="174"/>
      <c r="AN2355" s="174"/>
      <c r="AO2355" s="174"/>
      <c r="AP2355" s="174"/>
      <c r="AQ2355" s="174"/>
      <c r="AR2355" s="174"/>
      <c r="AS2355" s="174"/>
      <c r="AT2355" s="174"/>
      <c r="AU2355" s="174"/>
      <c r="AV2355" s="174"/>
      <c r="AW2355" s="174"/>
      <c r="AX2355" s="174"/>
      <c r="AY2355" s="174"/>
      <c r="AZ2355" s="174"/>
      <c r="BA2355" s="174"/>
      <c r="BB2355" s="174"/>
      <c r="BC2355" s="174"/>
      <c r="BD2355" s="174"/>
      <c r="BE2355" s="174"/>
      <c r="BF2355" s="174"/>
      <c r="BG2355" s="174"/>
      <c r="BH2355" s="174"/>
      <c r="BI2355" s="174"/>
      <c r="BJ2355" s="174"/>
      <c r="BK2355" s="174"/>
      <c r="BL2355" s="174"/>
      <c r="BM2355" s="174"/>
      <c r="BN2355" s="174"/>
      <c r="BO2355" s="174"/>
      <c r="BP2355" s="174"/>
      <c r="BQ2355" s="174"/>
      <c r="BR2355" s="174"/>
      <c r="BS2355" s="174"/>
      <c r="BT2355" s="174"/>
      <c r="BU2355" s="174"/>
      <c r="BV2355" s="174"/>
      <c r="BW2355" s="174"/>
      <c r="BX2355" s="174"/>
      <c r="BY2355" s="174"/>
      <c r="BZ2355" s="174"/>
      <c r="CA2355" s="174"/>
      <c r="CB2355" s="174"/>
      <c r="CC2355" s="174"/>
      <c r="CD2355" s="174"/>
      <c r="CE2355" s="174"/>
      <c r="CF2355" s="174"/>
      <c r="CG2355" s="174"/>
      <c r="CH2355" s="174"/>
      <c r="CI2355" s="174"/>
      <c r="CJ2355" s="174"/>
      <c r="CK2355" s="174"/>
      <c r="CL2355" s="174"/>
      <c r="CN2355" s="176"/>
      <c r="CO2355" s="174"/>
      <c r="CP2355" s="174"/>
      <c r="CQ2355" s="174"/>
      <c r="CR2355" s="174"/>
      <c r="CS2355" s="174"/>
      <c r="CT2355" s="174"/>
      <c r="CU2355" s="174"/>
      <c r="CV2355" s="174"/>
      <c r="CW2355" s="174"/>
      <c r="CX2355" s="174"/>
      <c r="CY2355" s="174"/>
      <c r="CZ2355" s="174"/>
      <c r="DA2355" s="174"/>
      <c r="DB2355" s="174"/>
      <c r="DC2355" s="174"/>
      <c r="DD2355" s="174"/>
      <c r="DE2355" s="174"/>
      <c r="DF2355" s="174"/>
      <c r="DG2355" s="174"/>
      <c r="DH2355" s="174"/>
      <c r="DI2355" s="174"/>
      <c r="DJ2355" s="174"/>
      <c r="DK2355" s="174"/>
      <c r="DL2355" s="174"/>
    </row>
    <row r="2356" spans="1:116" x14ac:dyDescent="0.4">
      <c r="A2356" s="174"/>
      <c r="E2356" s="8"/>
      <c r="G2356" s="175" t="s">
        <v>492</v>
      </c>
      <c r="H2356" s="174"/>
      <c r="I2356" s="176"/>
      <c r="J2356" s="176"/>
      <c r="K2356" s="197"/>
      <c r="L2356" s="197"/>
      <c r="M2356" s="197"/>
      <c r="N2356" s="197"/>
      <c r="O2356" s="197"/>
      <c r="P2356" s="197"/>
      <c r="R2356" s="198"/>
      <c r="S2356" s="174"/>
      <c r="T2356" s="174"/>
      <c r="U2356" s="174"/>
      <c r="V2356" s="174"/>
      <c r="W2356" s="174"/>
      <c r="X2356" s="174"/>
      <c r="Y2356" s="174"/>
      <c r="Z2356" s="174"/>
      <c r="AA2356" s="174"/>
      <c r="AB2356" s="174"/>
      <c r="AC2356" s="174"/>
      <c r="AD2356" s="174"/>
      <c r="AE2356" s="174"/>
      <c r="AF2356" s="174"/>
      <c r="AG2356" s="174"/>
      <c r="AH2356" s="174"/>
      <c r="AI2356" s="174"/>
      <c r="AJ2356" s="174"/>
      <c r="AK2356" s="174"/>
      <c r="AL2356" s="174"/>
      <c r="AM2356" s="174"/>
      <c r="AN2356" s="174"/>
      <c r="AO2356" s="174"/>
      <c r="AP2356" s="174"/>
      <c r="AQ2356" s="174"/>
      <c r="AR2356" s="174"/>
      <c r="AS2356" s="174"/>
      <c r="AT2356" s="174"/>
      <c r="AU2356" s="174"/>
      <c r="AV2356" s="174"/>
      <c r="AW2356" s="174"/>
      <c r="AX2356" s="174"/>
      <c r="AY2356" s="174"/>
      <c r="AZ2356" s="174"/>
      <c r="BA2356" s="174"/>
      <c r="BB2356" s="174"/>
      <c r="BC2356" s="174"/>
      <c r="BD2356" s="174"/>
      <c r="BE2356" s="174"/>
      <c r="BF2356" s="174"/>
      <c r="BG2356" s="174"/>
      <c r="BH2356" s="174"/>
      <c r="BI2356" s="174"/>
      <c r="BJ2356" s="174"/>
      <c r="BK2356" s="174"/>
      <c r="BL2356" s="174"/>
      <c r="BM2356" s="174"/>
      <c r="BN2356" s="174"/>
      <c r="BO2356" s="174"/>
      <c r="BP2356" s="174"/>
      <c r="BQ2356" s="174"/>
      <c r="BR2356" s="174"/>
      <c r="BS2356" s="174"/>
      <c r="BT2356" s="174"/>
      <c r="BU2356" s="174"/>
      <c r="BV2356" s="174"/>
      <c r="BW2356" s="174"/>
      <c r="BX2356" s="174"/>
      <c r="BY2356" s="174"/>
      <c r="BZ2356" s="174"/>
      <c r="CA2356" s="174"/>
      <c r="CB2356" s="174"/>
      <c r="CC2356" s="174"/>
      <c r="CD2356" s="174"/>
      <c r="CE2356" s="174"/>
      <c r="CF2356" s="174"/>
      <c r="CG2356" s="174"/>
      <c r="CH2356" s="174"/>
      <c r="CI2356" s="174"/>
      <c r="CJ2356" s="174"/>
      <c r="CK2356" s="174"/>
      <c r="CL2356" s="174"/>
      <c r="CN2356" s="176"/>
      <c r="CO2356" s="174"/>
      <c r="CP2356" s="174"/>
      <c r="CQ2356" s="174"/>
      <c r="CR2356" s="174"/>
      <c r="CS2356" s="174"/>
      <c r="CT2356" s="174"/>
      <c r="CU2356" s="174"/>
      <c r="CV2356" s="174"/>
      <c r="CW2356" s="174"/>
      <c r="CX2356" s="174"/>
      <c r="CY2356" s="174"/>
      <c r="CZ2356" s="174"/>
      <c r="DA2356" s="174"/>
      <c r="DB2356" s="174"/>
      <c r="DC2356" s="174"/>
      <c r="DD2356" s="174"/>
      <c r="DE2356" s="174"/>
      <c r="DF2356" s="174"/>
      <c r="DG2356" s="174"/>
      <c r="DH2356" s="174"/>
      <c r="DI2356" s="174"/>
      <c r="DJ2356" s="174"/>
      <c r="DK2356" s="174"/>
      <c r="DL2356" s="174"/>
    </row>
    <row r="2357" spans="1:116" x14ac:dyDescent="0.4">
      <c r="A2357" s="174"/>
      <c r="E2357" s="8"/>
      <c r="G2357" s="175" t="s">
        <v>461</v>
      </c>
      <c r="H2357" s="174"/>
      <c r="I2357" s="176"/>
      <c r="J2357" s="176"/>
      <c r="K2357" s="197"/>
      <c r="L2357" s="197"/>
      <c r="M2357" s="197"/>
      <c r="N2357" s="197"/>
      <c r="O2357" s="197"/>
      <c r="P2357" s="197"/>
      <c r="R2357" s="198"/>
      <c r="S2357" s="199" t="str">
        <f t="shared" ref="S2357:AX2357" si="3748">S$20</f>
        <v>S$16</v>
      </c>
      <c r="T2357" s="199" t="str">
        <f t="shared" si="3748"/>
        <v>T$16</v>
      </c>
      <c r="U2357" s="199" t="str">
        <f t="shared" si="3748"/>
        <v>U$16</v>
      </c>
      <c r="V2357" s="199" t="str">
        <f t="shared" si="3748"/>
        <v>V$16</v>
      </c>
      <c r="W2357" s="199" t="str">
        <f t="shared" si="3748"/>
        <v>W$16</v>
      </c>
      <c r="X2357" s="199" t="str">
        <f t="shared" si="3748"/>
        <v>X$16</v>
      </c>
      <c r="Y2357" s="199" t="str">
        <f t="shared" si="3748"/>
        <v>Y$16</v>
      </c>
      <c r="Z2357" s="199" t="str">
        <f t="shared" si="3748"/>
        <v>Z$16</v>
      </c>
      <c r="AA2357" s="199" t="str">
        <f t="shared" si="3748"/>
        <v>AA$16</v>
      </c>
      <c r="AB2357" s="199" t="str">
        <f t="shared" si="3748"/>
        <v>AB$16</v>
      </c>
      <c r="AC2357" s="199" t="str">
        <f t="shared" si="3748"/>
        <v>AC$16</v>
      </c>
      <c r="AD2357" s="199" t="str">
        <f t="shared" si="3748"/>
        <v>AD$16</v>
      </c>
      <c r="AE2357" s="199" t="str">
        <f t="shared" si="3748"/>
        <v>AE$16</v>
      </c>
      <c r="AF2357" s="199" t="str">
        <f t="shared" si="3748"/>
        <v>AF$16</v>
      </c>
      <c r="AG2357" s="199" t="str">
        <f t="shared" si="3748"/>
        <v>AG$16</v>
      </c>
      <c r="AH2357" s="199" t="str">
        <f t="shared" si="3748"/>
        <v>AH$16</v>
      </c>
      <c r="AI2357" s="199" t="str">
        <f t="shared" si="3748"/>
        <v>AI$16</v>
      </c>
      <c r="AJ2357" s="199" t="str">
        <f t="shared" si="3748"/>
        <v>AJ$16</v>
      </c>
      <c r="AK2357" s="199" t="str">
        <f t="shared" si="3748"/>
        <v>AK$16</v>
      </c>
      <c r="AL2357" s="199" t="str">
        <f t="shared" si="3748"/>
        <v>AL$16</v>
      </c>
      <c r="AM2357" s="199" t="str">
        <f t="shared" si="3748"/>
        <v>AM$16</v>
      </c>
      <c r="AN2357" s="199" t="str">
        <f t="shared" si="3748"/>
        <v>AN$16</v>
      </c>
      <c r="AO2357" s="199" t="str">
        <f t="shared" si="3748"/>
        <v>AO$16</v>
      </c>
      <c r="AP2357" s="199" t="str">
        <f t="shared" si="3748"/>
        <v>AP$16</v>
      </c>
      <c r="AQ2357" s="199" t="str">
        <f t="shared" si="3748"/>
        <v>AQ$16</v>
      </c>
      <c r="AR2357" s="199" t="str">
        <f t="shared" si="3748"/>
        <v>AR$16</v>
      </c>
      <c r="AS2357" s="199" t="str">
        <f t="shared" si="3748"/>
        <v>AS$16</v>
      </c>
      <c r="AT2357" s="199" t="str">
        <f t="shared" si="3748"/>
        <v>AT$16</v>
      </c>
      <c r="AU2357" s="199" t="str">
        <f t="shared" si="3748"/>
        <v>AU$16</v>
      </c>
      <c r="AV2357" s="199" t="str">
        <f t="shared" si="3748"/>
        <v>AV$16</v>
      </c>
      <c r="AW2357" s="199" t="str">
        <f t="shared" si="3748"/>
        <v>AW$16</v>
      </c>
      <c r="AX2357" s="199" t="str">
        <f t="shared" si="3748"/>
        <v>AX$16</v>
      </c>
      <c r="AY2357" s="199" t="str">
        <f t="shared" ref="AY2357:CD2357" si="3749">AY$20</f>
        <v>AY$16</v>
      </c>
      <c r="AZ2357" s="199" t="str">
        <f t="shared" si="3749"/>
        <v>AZ$16</v>
      </c>
      <c r="BA2357" s="199" t="str">
        <f t="shared" si="3749"/>
        <v>BA$16</v>
      </c>
      <c r="BB2357" s="199" t="str">
        <f t="shared" si="3749"/>
        <v>BB$16</v>
      </c>
      <c r="BC2357" s="199" t="str">
        <f t="shared" si="3749"/>
        <v>BC$16</v>
      </c>
      <c r="BD2357" s="199" t="str">
        <f t="shared" si="3749"/>
        <v>BD$16</v>
      </c>
      <c r="BE2357" s="199" t="str">
        <f t="shared" si="3749"/>
        <v>BE$16</v>
      </c>
      <c r="BF2357" s="199" t="str">
        <f t="shared" si="3749"/>
        <v>BF$16</v>
      </c>
      <c r="BG2357" s="199" t="str">
        <f t="shared" si="3749"/>
        <v>BG$16</v>
      </c>
      <c r="BH2357" s="199" t="str">
        <f t="shared" si="3749"/>
        <v>BH$16</v>
      </c>
      <c r="BI2357" s="199" t="str">
        <f t="shared" si="3749"/>
        <v>BI$16</v>
      </c>
      <c r="BJ2357" s="199" t="str">
        <f t="shared" si="3749"/>
        <v>BJ$16</v>
      </c>
      <c r="BK2357" s="199" t="str">
        <f t="shared" si="3749"/>
        <v>BK$16</v>
      </c>
      <c r="BL2357" s="199" t="str">
        <f t="shared" si="3749"/>
        <v>BL$16</v>
      </c>
      <c r="BM2357" s="199" t="str">
        <f t="shared" si="3749"/>
        <v>BM$16</v>
      </c>
      <c r="BN2357" s="199" t="str">
        <f t="shared" si="3749"/>
        <v>BN$16</v>
      </c>
      <c r="BO2357" s="199" t="str">
        <f t="shared" si="3749"/>
        <v>BO$16</v>
      </c>
      <c r="BP2357" s="199" t="str">
        <f t="shared" si="3749"/>
        <v>BP$16</v>
      </c>
      <c r="BQ2357" s="199" t="str">
        <f t="shared" si="3749"/>
        <v>BQ$16</v>
      </c>
      <c r="BR2357" s="199" t="str">
        <f t="shared" si="3749"/>
        <v>BR$16</v>
      </c>
      <c r="BS2357" s="199" t="str">
        <f t="shared" si="3749"/>
        <v>BS$16</v>
      </c>
      <c r="BT2357" s="199" t="str">
        <f t="shared" si="3749"/>
        <v>BT$16</v>
      </c>
      <c r="BU2357" s="199" t="str">
        <f t="shared" si="3749"/>
        <v>BU$16</v>
      </c>
      <c r="BV2357" s="199" t="str">
        <f t="shared" si="3749"/>
        <v>BV$16</v>
      </c>
      <c r="BW2357" s="199" t="str">
        <f t="shared" si="3749"/>
        <v>BW$16</v>
      </c>
      <c r="BX2357" s="199" t="str">
        <f t="shared" si="3749"/>
        <v>BX$16</v>
      </c>
      <c r="BY2357" s="199" t="str">
        <f t="shared" si="3749"/>
        <v>BY$16</v>
      </c>
      <c r="BZ2357" s="199" t="str">
        <f t="shared" si="3749"/>
        <v>BZ$16</v>
      </c>
      <c r="CA2357" s="199" t="str">
        <f t="shared" si="3749"/>
        <v>CA$16</v>
      </c>
      <c r="CB2357" s="199" t="str">
        <f t="shared" si="3749"/>
        <v>CB$16</v>
      </c>
      <c r="CC2357" s="199" t="str">
        <f t="shared" si="3749"/>
        <v>CC$16</v>
      </c>
      <c r="CD2357" s="199" t="str">
        <f t="shared" si="3749"/>
        <v>CD$16</v>
      </c>
      <c r="CE2357" s="199" t="str">
        <f t="shared" ref="CE2357:CL2357" si="3750">CE$20</f>
        <v>CE$16</v>
      </c>
      <c r="CF2357" s="199" t="str">
        <f t="shared" si="3750"/>
        <v>CF$16</v>
      </c>
      <c r="CG2357" s="199" t="str">
        <f t="shared" si="3750"/>
        <v>CG$16</v>
      </c>
      <c r="CH2357" s="199" t="str">
        <f t="shared" si="3750"/>
        <v>CH$16</v>
      </c>
      <c r="CI2357" s="199" t="str">
        <f t="shared" si="3750"/>
        <v>CI$16</v>
      </c>
      <c r="CJ2357" s="199" t="str">
        <f t="shared" si="3750"/>
        <v>CJ$16</v>
      </c>
      <c r="CK2357" s="199" t="str">
        <f t="shared" si="3750"/>
        <v>CK$16</v>
      </c>
      <c r="CL2357" s="199" t="str">
        <f t="shared" si="3750"/>
        <v>CL$16</v>
      </c>
      <c r="CN2357" s="176"/>
      <c r="CO2357" s="199" t="str">
        <f t="shared" ref="CO2357:DL2357" si="3751">CO$20</f>
        <v>CO$16</v>
      </c>
      <c r="CP2357" s="199" t="str">
        <f t="shared" si="3751"/>
        <v>CP$16</v>
      </c>
      <c r="CQ2357" s="199" t="str">
        <f t="shared" si="3751"/>
        <v>CQ$16</v>
      </c>
      <c r="CR2357" s="199" t="str">
        <f t="shared" si="3751"/>
        <v>CR$16</v>
      </c>
      <c r="CS2357" s="199" t="str">
        <f t="shared" si="3751"/>
        <v>CS$16</v>
      </c>
      <c r="CT2357" s="199" t="str">
        <f t="shared" si="3751"/>
        <v>CT$16</v>
      </c>
      <c r="CU2357" s="199" t="str">
        <f t="shared" si="3751"/>
        <v>CU$16</v>
      </c>
      <c r="CV2357" s="199" t="str">
        <f t="shared" si="3751"/>
        <v>CV$16</v>
      </c>
      <c r="CW2357" s="199" t="str">
        <f t="shared" si="3751"/>
        <v>CW$16</v>
      </c>
      <c r="CX2357" s="199" t="str">
        <f t="shared" si="3751"/>
        <v>CX$16</v>
      </c>
      <c r="CY2357" s="199" t="str">
        <f t="shared" si="3751"/>
        <v>CY$16</v>
      </c>
      <c r="CZ2357" s="199" t="str">
        <f t="shared" si="3751"/>
        <v>CZ$16</v>
      </c>
      <c r="DA2357" s="199" t="str">
        <f t="shared" si="3751"/>
        <v>DA$16</v>
      </c>
      <c r="DB2357" s="199" t="str">
        <f t="shared" si="3751"/>
        <v>DB$16</v>
      </c>
      <c r="DC2357" s="199" t="str">
        <f t="shared" si="3751"/>
        <v>DC$16</v>
      </c>
      <c r="DD2357" s="199" t="str">
        <f t="shared" si="3751"/>
        <v>DD$16</v>
      </c>
      <c r="DE2357" s="199" t="str">
        <f t="shared" si="3751"/>
        <v>DE$16</v>
      </c>
      <c r="DF2357" s="199" t="str">
        <f t="shared" si="3751"/>
        <v>DF$16</v>
      </c>
      <c r="DG2357" s="199" t="str">
        <f t="shared" si="3751"/>
        <v>DG$16</v>
      </c>
      <c r="DH2357" s="199" t="str">
        <f t="shared" si="3751"/>
        <v>DH$16</v>
      </c>
      <c r="DI2357" s="199" t="str">
        <f t="shared" si="3751"/>
        <v>DI$16</v>
      </c>
      <c r="DJ2357" s="199" t="str">
        <f t="shared" si="3751"/>
        <v>DJ$16</v>
      </c>
      <c r="DK2357" s="199" t="str">
        <f t="shared" si="3751"/>
        <v>DK$16</v>
      </c>
      <c r="DL2357" s="199" t="str">
        <f t="shared" si="3751"/>
        <v>DL$16</v>
      </c>
    </row>
    <row r="2358" spans="1:116" x14ac:dyDescent="0.4">
      <c r="A2358" s="174"/>
      <c r="E2358" s="8"/>
      <c r="G2358" s="175" t="s">
        <v>462</v>
      </c>
      <c r="H2358" s="200"/>
      <c r="I2358" s="201"/>
      <c r="J2358" s="201"/>
      <c r="K2358" s="202"/>
      <c r="L2358" s="202"/>
      <c r="M2358" s="202"/>
      <c r="N2358" s="202"/>
      <c r="O2358" s="202"/>
      <c r="P2358" s="202"/>
      <c r="R2358" s="202"/>
      <c r="S2358" s="199" t="str">
        <f t="shared" ref="S2358:AX2358" si="3752">S$21</f>
        <v>S$17</v>
      </c>
      <c r="T2358" s="199" t="str">
        <f t="shared" si="3752"/>
        <v>T$17</v>
      </c>
      <c r="U2358" s="199" t="str">
        <f t="shared" si="3752"/>
        <v>U$17</v>
      </c>
      <c r="V2358" s="199" t="str">
        <f t="shared" si="3752"/>
        <v>V$17</v>
      </c>
      <c r="W2358" s="199" t="str">
        <f t="shared" si="3752"/>
        <v>W$17</v>
      </c>
      <c r="X2358" s="199" t="str">
        <f t="shared" si="3752"/>
        <v>X$17</v>
      </c>
      <c r="Y2358" s="199" t="str">
        <f t="shared" si="3752"/>
        <v>Y$17</v>
      </c>
      <c r="Z2358" s="199" t="str">
        <f t="shared" si="3752"/>
        <v>Z$17</v>
      </c>
      <c r="AA2358" s="199" t="str">
        <f t="shared" si="3752"/>
        <v>AA$17</v>
      </c>
      <c r="AB2358" s="199" t="str">
        <f t="shared" si="3752"/>
        <v>AB$17</v>
      </c>
      <c r="AC2358" s="199" t="str">
        <f t="shared" si="3752"/>
        <v>AC$17</v>
      </c>
      <c r="AD2358" s="199" t="str">
        <f t="shared" si="3752"/>
        <v>AD$17</v>
      </c>
      <c r="AE2358" s="199" t="str">
        <f t="shared" si="3752"/>
        <v>AE$17</v>
      </c>
      <c r="AF2358" s="199" t="str">
        <f t="shared" si="3752"/>
        <v>AF$17</v>
      </c>
      <c r="AG2358" s="199" t="str">
        <f t="shared" si="3752"/>
        <v>AG$17</v>
      </c>
      <c r="AH2358" s="199" t="str">
        <f t="shared" si="3752"/>
        <v>AH$17</v>
      </c>
      <c r="AI2358" s="199" t="str">
        <f t="shared" si="3752"/>
        <v>AI$17</v>
      </c>
      <c r="AJ2358" s="199" t="str">
        <f t="shared" si="3752"/>
        <v>AJ$17</v>
      </c>
      <c r="AK2358" s="199" t="str">
        <f t="shared" si="3752"/>
        <v>AK$17</v>
      </c>
      <c r="AL2358" s="199" t="str">
        <f t="shared" si="3752"/>
        <v>AL$17</v>
      </c>
      <c r="AM2358" s="199" t="str">
        <f t="shared" si="3752"/>
        <v>AM$17</v>
      </c>
      <c r="AN2358" s="199" t="str">
        <f t="shared" si="3752"/>
        <v>AN$17</v>
      </c>
      <c r="AO2358" s="199" t="str">
        <f t="shared" si="3752"/>
        <v>AO$17</v>
      </c>
      <c r="AP2358" s="199" t="str">
        <f t="shared" si="3752"/>
        <v>AP$17</v>
      </c>
      <c r="AQ2358" s="199" t="str">
        <f t="shared" si="3752"/>
        <v>AQ$17</v>
      </c>
      <c r="AR2358" s="199" t="str">
        <f t="shared" si="3752"/>
        <v>AR$17</v>
      </c>
      <c r="AS2358" s="199" t="str">
        <f t="shared" si="3752"/>
        <v>AS$17</v>
      </c>
      <c r="AT2358" s="199" t="str">
        <f t="shared" si="3752"/>
        <v>AT$17</v>
      </c>
      <c r="AU2358" s="199" t="str">
        <f t="shared" si="3752"/>
        <v>AU$17</v>
      </c>
      <c r="AV2358" s="199" t="str">
        <f t="shared" si="3752"/>
        <v>AV$17</v>
      </c>
      <c r="AW2358" s="199" t="str">
        <f t="shared" si="3752"/>
        <v>AW$17</v>
      </c>
      <c r="AX2358" s="199" t="str">
        <f t="shared" si="3752"/>
        <v>AX$17</v>
      </c>
      <c r="AY2358" s="199" t="str">
        <f t="shared" ref="AY2358:CD2358" si="3753">AY$21</f>
        <v>AY$17</v>
      </c>
      <c r="AZ2358" s="199" t="str">
        <f t="shared" si="3753"/>
        <v>AZ$17</v>
      </c>
      <c r="BA2358" s="199" t="str">
        <f t="shared" si="3753"/>
        <v>BA$17</v>
      </c>
      <c r="BB2358" s="199" t="str">
        <f t="shared" si="3753"/>
        <v>BB$17</v>
      </c>
      <c r="BC2358" s="199" t="str">
        <f t="shared" si="3753"/>
        <v>BC$17</v>
      </c>
      <c r="BD2358" s="199" t="str">
        <f t="shared" si="3753"/>
        <v>BD$17</v>
      </c>
      <c r="BE2358" s="199" t="str">
        <f t="shared" si="3753"/>
        <v>BE$17</v>
      </c>
      <c r="BF2358" s="199" t="str">
        <f t="shared" si="3753"/>
        <v>BF$17</v>
      </c>
      <c r="BG2358" s="199" t="str">
        <f t="shared" si="3753"/>
        <v>BG$17</v>
      </c>
      <c r="BH2358" s="199" t="str">
        <f t="shared" si="3753"/>
        <v>BH$17</v>
      </c>
      <c r="BI2358" s="199" t="str">
        <f t="shared" si="3753"/>
        <v>BI$17</v>
      </c>
      <c r="BJ2358" s="199" t="str">
        <f t="shared" si="3753"/>
        <v>BJ$17</v>
      </c>
      <c r="BK2358" s="199" t="str">
        <f t="shared" si="3753"/>
        <v>BK$17</v>
      </c>
      <c r="BL2358" s="199" t="str">
        <f t="shared" si="3753"/>
        <v>BL$17</v>
      </c>
      <c r="BM2358" s="199" t="str">
        <f t="shared" si="3753"/>
        <v>BM$17</v>
      </c>
      <c r="BN2358" s="199" t="str">
        <f t="shared" si="3753"/>
        <v>BN$17</v>
      </c>
      <c r="BO2358" s="199" t="str">
        <f t="shared" si="3753"/>
        <v>BO$17</v>
      </c>
      <c r="BP2358" s="199" t="str">
        <f t="shared" si="3753"/>
        <v>BP$17</v>
      </c>
      <c r="BQ2358" s="199" t="str">
        <f t="shared" si="3753"/>
        <v>BQ$17</v>
      </c>
      <c r="BR2358" s="199" t="str">
        <f t="shared" si="3753"/>
        <v>BR$17</v>
      </c>
      <c r="BS2358" s="199" t="str">
        <f t="shared" si="3753"/>
        <v>BS$17</v>
      </c>
      <c r="BT2358" s="199" t="str">
        <f t="shared" si="3753"/>
        <v>BT$17</v>
      </c>
      <c r="BU2358" s="199" t="str">
        <f t="shared" si="3753"/>
        <v>BU$17</v>
      </c>
      <c r="BV2358" s="199" t="str">
        <f t="shared" si="3753"/>
        <v>BV$17</v>
      </c>
      <c r="BW2358" s="199" t="str">
        <f t="shared" si="3753"/>
        <v>BW$17</v>
      </c>
      <c r="BX2358" s="199" t="str">
        <f t="shared" si="3753"/>
        <v>BX$17</v>
      </c>
      <c r="BY2358" s="199" t="str">
        <f t="shared" si="3753"/>
        <v>BY$17</v>
      </c>
      <c r="BZ2358" s="199" t="str">
        <f t="shared" si="3753"/>
        <v>BZ$17</v>
      </c>
      <c r="CA2358" s="199" t="str">
        <f t="shared" si="3753"/>
        <v>CA$17</v>
      </c>
      <c r="CB2358" s="199" t="str">
        <f t="shared" si="3753"/>
        <v>CB$17</v>
      </c>
      <c r="CC2358" s="199" t="str">
        <f t="shared" si="3753"/>
        <v>CC$17</v>
      </c>
      <c r="CD2358" s="199" t="str">
        <f t="shared" si="3753"/>
        <v>CD$17</v>
      </c>
      <c r="CE2358" s="199" t="str">
        <f t="shared" ref="CE2358:CL2358" si="3754">CE$21</f>
        <v>CE$17</v>
      </c>
      <c r="CF2358" s="199" t="str">
        <f t="shared" si="3754"/>
        <v>CF$17</v>
      </c>
      <c r="CG2358" s="199" t="str">
        <f t="shared" si="3754"/>
        <v>CG$17</v>
      </c>
      <c r="CH2358" s="199" t="str">
        <f t="shared" si="3754"/>
        <v>CH$17</v>
      </c>
      <c r="CI2358" s="199" t="str">
        <f t="shared" si="3754"/>
        <v>CI$17</v>
      </c>
      <c r="CJ2358" s="199" t="str">
        <f t="shared" si="3754"/>
        <v>CJ$17</v>
      </c>
      <c r="CK2358" s="199" t="str">
        <f t="shared" si="3754"/>
        <v>CK$17</v>
      </c>
      <c r="CL2358" s="199" t="str">
        <f t="shared" si="3754"/>
        <v>CL$17</v>
      </c>
      <c r="CN2358" s="201"/>
      <c r="CO2358" s="199" t="str">
        <f t="shared" ref="CO2358:DL2358" si="3755">CO$21</f>
        <v>CO$17</v>
      </c>
      <c r="CP2358" s="199" t="str">
        <f t="shared" si="3755"/>
        <v>CP$17</v>
      </c>
      <c r="CQ2358" s="199" t="str">
        <f t="shared" si="3755"/>
        <v>CQ$17</v>
      </c>
      <c r="CR2358" s="199" t="str">
        <f t="shared" si="3755"/>
        <v>CR$17</v>
      </c>
      <c r="CS2358" s="199" t="str">
        <f t="shared" si="3755"/>
        <v>CS$17</v>
      </c>
      <c r="CT2358" s="199" t="str">
        <f t="shared" si="3755"/>
        <v>CT$17</v>
      </c>
      <c r="CU2358" s="199" t="str">
        <f t="shared" si="3755"/>
        <v>CU$17</v>
      </c>
      <c r="CV2358" s="199" t="str">
        <f t="shared" si="3755"/>
        <v>CV$17</v>
      </c>
      <c r="CW2358" s="199" t="str">
        <f t="shared" si="3755"/>
        <v>CW$17</v>
      </c>
      <c r="CX2358" s="199" t="str">
        <f t="shared" si="3755"/>
        <v>CX$17</v>
      </c>
      <c r="CY2358" s="199" t="str">
        <f t="shared" si="3755"/>
        <v>CY$17</v>
      </c>
      <c r="CZ2358" s="199" t="str">
        <f t="shared" si="3755"/>
        <v>CZ$17</v>
      </c>
      <c r="DA2358" s="199" t="str">
        <f t="shared" si="3755"/>
        <v>DA$17</v>
      </c>
      <c r="DB2358" s="199" t="str">
        <f t="shared" si="3755"/>
        <v>DB$17</v>
      </c>
      <c r="DC2358" s="199" t="str">
        <f t="shared" si="3755"/>
        <v>DC$17</v>
      </c>
      <c r="DD2358" s="199" t="str">
        <f t="shared" si="3755"/>
        <v>DD$17</v>
      </c>
      <c r="DE2358" s="199" t="str">
        <f t="shared" si="3755"/>
        <v>DE$17</v>
      </c>
      <c r="DF2358" s="199" t="str">
        <f t="shared" si="3755"/>
        <v>DF$17</v>
      </c>
      <c r="DG2358" s="199" t="str">
        <f t="shared" si="3755"/>
        <v>DG$17</v>
      </c>
      <c r="DH2358" s="199" t="str">
        <f t="shared" si="3755"/>
        <v>DH$17</v>
      </c>
      <c r="DI2358" s="199" t="str">
        <f t="shared" si="3755"/>
        <v>DI$17</v>
      </c>
      <c r="DJ2358" s="199" t="str">
        <f t="shared" si="3755"/>
        <v>DJ$17</v>
      </c>
      <c r="DK2358" s="199" t="str">
        <f t="shared" si="3755"/>
        <v>DK$17</v>
      </c>
      <c r="DL2358" s="199" t="str">
        <f t="shared" si="3755"/>
        <v>DL$17</v>
      </c>
    </row>
    <row r="2359" spans="1:116" x14ac:dyDescent="0.4">
      <c r="A2359" s="174"/>
      <c r="E2359" s="8"/>
      <c r="G2359" s="175" t="s">
        <v>491</v>
      </c>
      <c r="H2359" s="200"/>
      <c r="I2359" s="201"/>
      <c r="J2359" s="201"/>
      <c r="K2359" s="202"/>
      <c r="L2359" s="202"/>
      <c r="M2359" s="202"/>
      <c r="N2359" s="202"/>
      <c r="O2359" s="202"/>
      <c r="P2359" s="202"/>
      <c r="R2359" s="202"/>
      <c r="S2359" s="190"/>
      <c r="T2359" s="190"/>
      <c r="U2359" s="190"/>
      <c r="V2359" s="190"/>
      <c r="W2359" s="190"/>
      <c r="X2359" s="190"/>
      <c r="Y2359" s="190"/>
      <c r="Z2359" s="190"/>
      <c r="AA2359" s="190"/>
      <c r="AB2359" s="190"/>
      <c r="AC2359" s="190"/>
      <c r="AD2359" s="190"/>
      <c r="AE2359" s="190"/>
      <c r="AF2359" s="190"/>
      <c r="AG2359" s="190"/>
      <c r="AH2359" s="190"/>
      <c r="AI2359" s="190"/>
      <c r="AJ2359" s="190"/>
      <c r="AK2359" s="190"/>
      <c r="AL2359" s="190"/>
      <c r="AM2359" s="190"/>
      <c r="AN2359" s="190"/>
      <c r="AO2359" s="190"/>
      <c r="AP2359" s="190"/>
      <c r="AQ2359" s="190"/>
      <c r="AR2359" s="190"/>
      <c r="AS2359" s="190"/>
      <c r="AT2359" s="190"/>
      <c r="AU2359" s="190"/>
      <c r="AV2359" s="190"/>
      <c r="AW2359" s="190"/>
      <c r="AX2359" s="190"/>
      <c r="AY2359" s="190"/>
      <c r="AZ2359" s="190"/>
      <c r="BA2359" s="190"/>
      <c r="BB2359" s="190"/>
      <c r="BC2359" s="190"/>
      <c r="BD2359" s="190"/>
      <c r="BE2359" s="190"/>
      <c r="BF2359" s="190"/>
      <c r="BG2359" s="190"/>
      <c r="BH2359" s="190"/>
      <c r="BI2359" s="190"/>
      <c r="BJ2359" s="190"/>
      <c r="BK2359" s="190"/>
      <c r="BL2359" s="190"/>
      <c r="BM2359" s="190"/>
      <c r="BN2359" s="190"/>
      <c r="BO2359" s="190"/>
      <c r="BP2359" s="190"/>
      <c r="BQ2359" s="190"/>
      <c r="BR2359" s="190"/>
      <c r="BS2359" s="190"/>
      <c r="BT2359" s="190"/>
      <c r="BU2359" s="190"/>
      <c r="BV2359" s="190"/>
      <c r="BW2359" s="190"/>
      <c r="BX2359" s="190"/>
      <c r="BY2359" s="190"/>
      <c r="BZ2359" s="190"/>
      <c r="CA2359" s="190"/>
      <c r="CB2359" s="190"/>
      <c r="CC2359" s="190"/>
      <c r="CD2359" s="190"/>
      <c r="CE2359" s="190"/>
      <c r="CF2359" s="190"/>
      <c r="CG2359" s="190"/>
      <c r="CH2359" s="190"/>
      <c r="CI2359" s="190"/>
      <c r="CJ2359" s="190"/>
      <c r="CK2359" s="190"/>
      <c r="CL2359" s="190"/>
      <c r="CN2359" s="201"/>
      <c r="CO2359" s="190"/>
      <c r="CP2359" s="190"/>
      <c r="CQ2359" s="190"/>
      <c r="CR2359" s="190"/>
      <c r="CS2359" s="190"/>
      <c r="CT2359" s="190"/>
      <c r="CU2359" s="190"/>
      <c r="CV2359" s="190"/>
      <c r="CW2359" s="190"/>
      <c r="CX2359" s="190"/>
      <c r="CY2359" s="190"/>
      <c r="CZ2359" s="190"/>
      <c r="DA2359" s="190"/>
      <c r="DB2359" s="190"/>
      <c r="DC2359" s="190"/>
      <c r="DD2359" s="190"/>
      <c r="DE2359" s="190"/>
      <c r="DF2359" s="190"/>
      <c r="DG2359" s="190"/>
      <c r="DH2359" s="190"/>
      <c r="DI2359" s="190"/>
      <c r="DJ2359" s="190"/>
      <c r="DK2359" s="190"/>
      <c r="DL2359" s="190"/>
    </row>
    <row r="2360" spans="1:116" x14ac:dyDescent="0.4">
      <c r="A2360" s="174"/>
      <c r="E2360" s="8"/>
      <c r="G2360" s="175" t="s">
        <v>505</v>
      </c>
      <c r="H2360" s="200"/>
      <c r="I2360" s="201"/>
      <c r="J2360" s="201"/>
      <c r="K2360" s="202"/>
      <c r="L2360" s="202"/>
      <c r="M2360" s="202"/>
      <c r="N2360" s="202"/>
      <c r="O2360" s="202"/>
      <c r="P2360" s="202"/>
      <c r="R2360" s="202"/>
      <c r="S2360" s="190"/>
      <c r="T2360" s="190"/>
      <c r="U2360" s="190"/>
      <c r="V2360" s="190"/>
      <c r="W2360" s="190"/>
      <c r="X2360" s="190"/>
      <c r="Y2360" s="190"/>
      <c r="Z2360" s="190"/>
      <c r="AA2360" s="190"/>
      <c r="AB2360" s="190"/>
      <c r="AC2360" s="190"/>
      <c r="AD2360" s="190"/>
      <c r="AE2360" s="190"/>
      <c r="AF2360" s="190"/>
      <c r="AG2360" s="190"/>
      <c r="AH2360" s="190"/>
      <c r="AI2360" s="190"/>
      <c r="AJ2360" s="190"/>
      <c r="AK2360" s="190"/>
      <c r="AL2360" s="190"/>
      <c r="AM2360" s="190"/>
      <c r="AN2360" s="190"/>
      <c r="AO2360" s="190"/>
      <c r="AP2360" s="190"/>
      <c r="AQ2360" s="190"/>
      <c r="AR2360" s="190"/>
      <c r="AS2360" s="190"/>
      <c r="AT2360" s="190"/>
      <c r="AU2360" s="190"/>
      <c r="AV2360" s="190"/>
      <c r="AW2360" s="190"/>
      <c r="AX2360" s="190"/>
      <c r="AY2360" s="190"/>
      <c r="AZ2360" s="190"/>
      <c r="BA2360" s="190"/>
      <c r="BB2360" s="190"/>
      <c r="BC2360" s="190"/>
      <c r="BD2360" s="190"/>
      <c r="BE2360" s="190"/>
      <c r="BF2360" s="190"/>
      <c r="BG2360" s="190"/>
      <c r="BH2360" s="190"/>
      <c r="BI2360" s="190"/>
      <c r="BJ2360" s="190"/>
      <c r="BK2360" s="190"/>
      <c r="BL2360" s="190"/>
      <c r="BM2360" s="190"/>
      <c r="BN2360" s="190"/>
      <c r="BO2360" s="190"/>
      <c r="BP2360" s="190"/>
      <c r="BQ2360" s="190"/>
      <c r="BR2360" s="190"/>
      <c r="BS2360" s="190"/>
      <c r="BT2360" s="190"/>
      <c r="BU2360" s="190"/>
      <c r="BV2360" s="190"/>
      <c r="BW2360" s="190"/>
      <c r="BX2360" s="190"/>
      <c r="BY2360" s="190"/>
      <c r="BZ2360" s="190"/>
      <c r="CA2360" s="190"/>
      <c r="CB2360" s="190"/>
      <c r="CC2360" s="190"/>
      <c r="CD2360" s="190"/>
      <c r="CE2360" s="190"/>
      <c r="CF2360" s="190"/>
      <c r="CG2360" s="190"/>
      <c r="CH2360" s="190"/>
      <c r="CI2360" s="190"/>
      <c r="CJ2360" s="190"/>
      <c r="CK2360" s="190"/>
      <c r="CL2360" s="190"/>
      <c r="CN2360" s="201"/>
      <c r="CO2360" s="190"/>
      <c r="CP2360" s="190"/>
      <c r="CQ2360" s="190"/>
      <c r="CR2360" s="190"/>
      <c r="CS2360" s="190"/>
      <c r="CT2360" s="190"/>
      <c r="CU2360" s="190"/>
      <c r="CV2360" s="190"/>
      <c r="CW2360" s="190"/>
      <c r="CX2360" s="190"/>
      <c r="CY2360" s="190"/>
      <c r="CZ2360" s="190"/>
      <c r="DA2360" s="190"/>
      <c r="DB2360" s="190"/>
      <c r="DC2360" s="190"/>
      <c r="DD2360" s="190"/>
      <c r="DE2360" s="190"/>
      <c r="DF2360" s="190"/>
      <c r="DG2360" s="190"/>
      <c r="DH2360" s="190"/>
      <c r="DI2360" s="190"/>
      <c r="DJ2360" s="190"/>
      <c r="DK2360" s="190"/>
      <c r="DL2360" s="190"/>
    </row>
    <row r="2361" spans="1:116" x14ac:dyDescent="0.4">
      <c r="A2361" s="174"/>
      <c r="E2361" s="8"/>
      <c r="G2361" s="175" t="s">
        <v>463</v>
      </c>
      <c r="H2361" s="200"/>
      <c r="I2361" s="201"/>
      <c r="J2361" s="201"/>
      <c r="K2361" s="202"/>
      <c r="L2361" s="202"/>
      <c r="M2361" s="202"/>
      <c r="N2361" s="202"/>
      <c r="O2361" s="202"/>
      <c r="P2361" s="202"/>
      <c r="R2361" s="202"/>
      <c r="S2361" s="190" t="str">
        <f t="shared" ref="S2361:AX2361" si="3756">S$22</f>
        <v>S$18</v>
      </c>
      <c r="T2361" s="190" t="str">
        <f t="shared" si="3756"/>
        <v>T$18</v>
      </c>
      <c r="U2361" s="190" t="str">
        <f t="shared" si="3756"/>
        <v>U$18</v>
      </c>
      <c r="V2361" s="190" t="str">
        <f t="shared" si="3756"/>
        <v>V$18</v>
      </c>
      <c r="W2361" s="190" t="str">
        <f t="shared" si="3756"/>
        <v>W$18</v>
      </c>
      <c r="X2361" s="190" t="str">
        <f t="shared" si="3756"/>
        <v>X$18</v>
      </c>
      <c r="Y2361" s="190" t="str">
        <f t="shared" si="3756"/>
        <v>Y$18</v>
      </c>
      <c r="Z2361" s="190" t="str">
        <f t="shared" si="3756"/>
        <v>Z$18</v>
      </c>
      <c r="AA2361" s="190" t="str">
        <f t="shared" si="3756"/>
        <v>AA$18</v>
      </c>
      <c r="AB2361" s="190" t="str">
        <f t="shared" si="3756"/>
        <v>AB$18</v>
      </c>
      <c r="AC2361" s="190" t="str">
        <f t="shared" si="3756"/>
        <v>AC$18</v>
      </c>
      <c r="AD2361" s="190" t="str">
        <f t="shared" si="3756"/>
        <v>AD$18</v>
      </c>
      <c r="AE2361" s="190" t="str">
        <f t="shared" si="3756"/>
        <v>AE$18</v>
      </c>
      <c r="AF2361" s="190" t="str">
        <f t="shared" si="3756"/>
        <v>AF$18</v>
      </c>
      <c r="AG2361" s="190" t="str">
        <f t="shared" si="3756"/>
        <v>AG$18</v>
      </c>
      <c r="AH2361" s="190" t="str">
        <f t="shared" si="3756"/>
        <v>AH$18</v>
      </c>
      <c r="AI2361" s="190" t="str">
        <f t="shared" si="3756"/>
        <v>AI$18</v>
      </c>
      <c r="AJ2361" s="190" t="str">
        <f t="shared" si="3756"/>
        <v>AJ$18</v>
      </c>
      <c r="AK2361" s="190" t="str">
        <f t="shared" si="3756"/>
        <v>AK$18</v>
      </c>
      <c r="AL2361" s="190" t="str">
        <f t="shared" si="3756"/>
        <v>AL$18</v>
      </c>
      <c r="AM2361" s="190" t="str">
        <f t="shared" si="3756"/>
        <v>AM$18</v>
      </c>
      <c r="AN2361" s="190" t="str">
        <f t="shared" si="3756"/>
        <v>AN$18</v>
      </c>
      <c r="AO2361" s="190" t="str">
        <f t="shared" si="3756"/>
        <v>AO$18</v>
      </c>
      <c r="AP2361" s="190" t="str">
        <f t="shared" si="3756"/>
        <v>AP$18</v>
      </c>
      <c r="AQ2361" s="190" t="str">
        <f t="shared" si="3756"/>
        <v>AQ$18</v>
      </c>
      <c r="AR2361" s="190" t="str">
        <f t="shared" si="3756"/>
        <v>AR$18</v>
      </c>
      <c r="AS2361" s="190" t="str">
        <f t="shared" si="3756"/>
        <v>AS$18</v>
      </c>
      <c r="AT2361" s="190" t="str">
        <f t="shared" si="3756"/>
        <v>AT$18</v>
      </c>
      <c r="AU2361" s="190" t="str">
        <f t="shared" si="3756"/>
        <v>AU$18</v>
      </c>
      <c r="AV2361" s="190" t="str">
        <f t="shared" si="3756"/>
        <v>AV$18</v>
      </c>
      <c r="AW2361" s="190" t="str">
        <f t="shared" si="3756"/>
        <v>AW$18</v>
      </c>
      <c r="AX2361" s="190" t="str">
        <f t="shared" si="3756"/>
        <v>AX$18</v>
      </c>
      <c r="AY2361" s="190" t="str">
        <f t="shared" ref="AY2361:CD2361" si="3757">AY$22</f>
        <v>AY$18</v>
      </c>
      <c r="AZ2361" s="190" t="str">
        <f t="shared" si="3757"/>
        <v>AZ$18</v>
      </c>
      <c r="BA2361" s="190" t="str">
        <f t="shared" si="3757"/>
        <v>BA$18</v>
      </c>
      <c r="BB2361" s="190" t="str">
        <f t="shared" si="3757"/>
        <v>BB$18</v>
      </c>
      <c r="BC2361" s="190" t="str">
        <f t="shared" si="3757"/>
        <v>BC$18</v>
      </c>
      <c r="BD2361" s="190" t="str">
        <f t="shared" si="3757"/>
        <v>BD$18</v>
      </c>
      <c r="BE2361" s="190" t="str">
        <f t="shared" si="3757"/>
        <v>BE$18</v>
      </c>
      <c r="BF2361" s="190" t="str">
        <f t="shared" si="3757"/>
        <v>BF$18</v>
      </c>
      <c r="BG2361" s="190" t="str">
        <f t="shared" si="3757"/>
        <v>BG$18</v>
      </c>
      <c r="BH2361" s="190" t="str">
        <f t="shared" si="3757"/>
        <v>BH$18</v>
      </c>
      <c r="BI2361" s="190" t="str">
        <f t="shared" si="3757"/>
        <v>BI$18</v>
      </c>
      <c r="BJ2361" s="190" t="str">
        <f t="shared" si="3757"/>
        <v>BJ$18</v>
      </c>
      <c r="BK2361" s="190" t="str">
        <f t="shared" si="3757"/>
        <v>BK$18</v>
      </c>
      <c r="BL2361" s="190" t="str">
        <f t="shared" si="3757"/>
        <v>BL$18</v>
      </c>
      <c r="BM2361" s="190" t="str">
        <f t="shared" si="3757"/>
        <v>BM$18</v>
      </c>
      <c r="BN2361" s="190" t="str">
        <f t="shared" si="3757"/>
        <v>BN$18</v>
      </c>
      <c r="BO2361" s="190" t="str">
        <f t="shared" si="3757"/>
        <v>BO$18</v>
      </c>
      <c r="BP2361" s="190" t="str">
        <f t="shared" si="3757"/>
        <v>BP$18</v>
      </c>
      <c r="BQ2361" s="190" t="str">
        <f t="shared" si="3757"/>
        <v>BQ$18</v>
      </c>
      <c r="BR2361" s="190" t="str">
        <f t="shared" si="3757"/>
        <v>BR$18</v>
      </c>
      <c r="BS2361" s="190" t="str">
        <f t="shared" si="3757"/>
        <v>BS$18</v>
      </c>
      <c r="BT2361" s="190" t="str">
        <f t="shared" si="3757"/>
        <v>BT$18</v>
      </c>
      <c r="BU2361" s="190" t="str">
        <f t="shared" si="3757"/>
        <v>BU$18</v>
      </c>
      <c r="BV2361" s="190" t="str">
        <f t="shared" si="3757"/>
        <v>BV$18</v>
      </c>
      <c r="BW2361" s="190" t="str">
        <f t="shared" si="3757"/>
        <v>BW$18</v>
      </c>
      <c r="BX2361" s="190" t="str">
        <f t="shared" si="3757"/>
        <v>BX$18</v>
      </c>
      <c r="BY2361" s="190" t="str">
        <f t="shared" si="3757"/>
        <v>BY$18</v>
      </c>
      <c r="BZ2361" s="190" t="str">
        <f t="shared" si="3757"/>
        <v>BZ$18</v>
      </c>
      <c r="CA2361" s="190" t="str">
        <f t="shared" si="3757"/>
        <v>CA$18</v>
      </c>
      <c r="CB2361" s="190" t="str">
        <f t="shared" si="3757"/>
        <v>CB$18</v>
      </c>
      <c r="CC2361" s="190" t="str">
        <f t="shared" si="3757"/>
        <v>CC$18</v>
      </c>
      <c r="CD2361" s="190" t="str">
        <f t="shared" si="3757"/>
        <v>CD$18</v>
      </c>
      <c r="CE2361" s="190" t="str">
        <f t="shared" ref="CE2361:CL2361" si="3758">CE$22</f>
        <v>CE$18</v>
      </c>
      <c r="CF2361" s="190" t="str">
        <f t="shared" si="3758"/>
        <v>CF$18</v>
      </c>
      <c r="CG2361" s="190" t="str">
        <f t="shared" si="3758"/>
        <v>CG$18</v>
      </c>
      <c r="CH2361" s="190" t="str">
        <f t="shared" si="3758"/>
        <v>CH$18</v>
      </c>
      <c r="CI2361" s="190" t="str">
        <f t="shared" si="3758"/>
        <v>CI$18</v>
      </c>
      <c r="CJ2361" s="190" t="str">
        <f t="shared" si="3758"/>
        <v>CJ$18</v>
      </c>
      <c r="CK2361" s="190" t="str">
        <f t="shared" si="3758"/>
        <v>CK$18</v>
      </c>
      <c r="CL2361" s="190" t="str">
        <f t="shared" si="3758"/>
        <v>CL$18</v>
      </c>
      <c r="CN2361" s="201"/>
      <c r="CO2361" s="190" t="str">
        <f t="shared" ref="CO2361:DL2361" si="3759">CO$22</f>
        <v>CO$18</v>
      </c>
      <c r="CP2361" s="190" t="str">
        <f t="shared" si="3759"/>
        <v>CP$18</v>
      </c>
      <c r="CQ2361" s="190" t="str">
        <f t="shared" si="3759"/>
        <v>CQ$18</v>
      </c>
      <c r="CR2361" s="190" t="str">
        <f t="shared" si="3759"/>
        <v>CR$18</v>
      </c>
      <c r="CS2361" s="190" t="str">
        <f t="shared" si="3759"/>
        <v>CS$18</v>
      </c>
      <c r="CT2361" s="190" t="str">
        <f t="shared" si="3759"/>
        <v>CT$18</v>
      </c>
      <c r="CU2361" s="190" t="str">
        <f t="shared" si="3759"/>
        <v>CU$18</v>
      </c>
      <c r="CV2361" s="190" t="str">
        <f t="shared" si="3759"/>
        <v>CV$18</v>
      </c>
      <c r="CW2361" s="190" t="str">
        <f t="shared" si="3759"/>
        <v>CW$18</v>
      </c>
      <c r="CX2361" s="190" t="str">
        <f t="shared" si="3759"/>
        <v>CX$18</v>
      </c>
      <c r="CY2361" s="190" t="str">
        <f t="shared" si="3759"/>
        <v>CY$18</v>
      </c>
      <c r="CZ2361" s="190" t="str">
        <f t="shared" si="3759"/>
        <v>CZ$18</v>
      </c>
      <c r="DA2361" s="190" t="str">
        <f t="shared" si="3759"/>
        <v>DA$18</v>
      </c>
      <c r="DB2361" s="190" t="str">
        <f t="shared" si="3759"/>
        <v>DB$18</v>
      </c>
      <c r="DC2361" s="190" t="str">
        <f t="shared" si="3759"/>
        <v>DC$18</v>
      </c>
      <c r="DD2361" s="190" t="str">
        <f t="shared" si="3759"/>
        <v>DD$18</v>
      </c>
      <c r="DE2361" s="190" t="str">
        <f t="shared" si="3759"/>
        <v>DE$18</v>
      </c>
      <c r="DF2361" s="190" t="str">
        <f t="shared" si="3759"/>
        <v>DF$18</v>
      </c>
      <c r="DG2361" s="190" t="str">
        <f t="shared" si="3759"/>
        <v>DG$18</v>
      </c>
      <c r="DH2361" s="190" t="str">
        <f t="shared" si="3759"/>
        <v>DH$18</v>
      </c>
      <c r="DI2361" s="190" t="str">
        <f t="shared" si="3759"/>
        <v>DI$18</v>
      </c>
      <c r="DJ2361" s="190" t="str">
        <f t="shared" si="3759"/>
        <v>DJ$18</v>
      </c>
      <c r="DK2361" s="190" t="str">
        <f t="shared" si="3759"/>
        <v>DK$18</v>
      </c>
      <c r="DL2361" s="190" t="str">
        <f t="shared" si="3759"/>
        <v>DL$18</v>
      </c>
    </row>
    <row r="2362" spans="1:116" x14ac:dyDescent="0.4">
      <c r="A2362" s="174"/>
      <c r="E2362" s="8"/>
      <c r="G2362" s="175" t="s">
        <v>464</v>
      </c>
      <c r="H2362" s="200"/>
      <c r="I2362" s="201"/>
      <c r="J2362" s="201"/>
      <c r="K2362" s="202"/>
      <c r="L2362" s="202"/>
      <c r="M2362" s="202"/>
      <c r="N2362" s="202"/>
      <c r="O2362" s="202"/>
      <c r="P2362" s="202"/>
      <c r="R2362" s="202"/>
      <c r="S2362" s="190" t="str">
        <f t="shared" ref="S2362:AX2362" si="3760">S$23</f>
        <v>S$19</v>
      </c>
      <c r="T2362" s="190" t="str">
        <f t="shared" si="3760"/>
        <v>T$19</v>
      </c>
      <c r="U2362" s="190" t="str">
        <f t="shared" si="3760"/>
        <v>U$19</v>
      </c>
      <c r="V2362" s="190" t="str">
        <f t="shared" si="3760"/>
        <v>V$19</v>
      </c>
      <c r="W2362" s="190" t="str">
        <f t="shared" si="3760"/>
        <v>W$19</v>
      </c>
      <c r="X2362" s="190" t="str">
        <f t="shared" si="3760"/>
        <v>X$19</v>
      </c>
      <c r="Y2362" s="190" t="str">
        <f t="shared" si="3760"/>
        <v>Y$19</v>
      </c>
      <c r="Z2362" s="190" t="str">
        <f t="shared" si="3760"/>
        <v>Z$19</v>
      </c>
      <c r="AA2362" s="190" t="str">
        <f t="shared" si="3760"/>
        <v>AA$19</v>
      </c>
      <c r="AB2362" s="190" t="str">
        <f t="shared" si="3760"/>
        <v>AB$19</v>
      </c>
      <c r="AC2362" s="190" t="str">
        <f t="shared" si="3760"/>
        <v>AC$19</v>
      </c>
      <c r="AD2362" s="190" t="str">
        <f t="shared" si="3760"/>
        <v>AD$19</v>
      </c>
      <c r="AE2362" s="190" t="str">
        <f t="shared" si="3760"/>
        <v>AE$19</v>
      </c>
      <c r="AF2362" s="190" t="str">
        <f t="shared" si="3760"/>
        <v>AF$19</v>
      </c>
      <c r="AG2362" s="190" t="str">
        <f t="shared" si="3760"/>
        <v>AG$19</v>
      </c>
      <c r="AH2362" s="190" t="str">
        <f t="shared" si="3760"/>
        <v>AH$19</v>
      </c>
      <c r="AI2362" s="190" t="str">
        <f t="shared" si="3760"/>
        <v>AI$19</v>
      </c>
      <c r="AJ2362" s="190" t="str">
        <f t="shared" si="3760"/>
        <v>AJ$19</v>
      </c>
      <c r="AK2362" s="190" t="str">
        <f t="shared" si="3760"/>
        <v>AK$19</v>
      </c>
      <c r="AL2362" s="190" t="str">
        <f t="shared" si="3760"/>
        <v>AL$19</v>
      </c>
      <c r="AM2362" s="190" t="str">
        <f t="shared" si="3760"/>
        <v>AM$19</v>
      </c>
      <c r="AN2362" s="190" t="str">
        <f t="shared" si="3760"/>
        <v>AN$19</v>
      </c>
      <c r="AO2362" s="190" t="str">
        <f t="shared" si="3760"/>
        <v>AO$19</v>
      </c>
      <c r="AP2362" s="190" t="str">
        <f t="shared" si="3760"/>
        <v>AP$19</v>
      </c>
      <c r="AQ2362" s="190" t="str">
        <f t="shared" si="3760"/>
        <v>AQ$19</v>
      </c>
      <c r="AR2362" s="190" t="str">
        <f t="shared" si="3760"/>
        <v>AR$19</v>
      </c>
      <c r="AS2362" s="190" t="str">
        <f t="shared" si="3760"/>
        <v>AS$19</v>
      </c>
      <c r="AT2362" s="190" t="str">
        <f t="shared" si="3760"/>
        <v>AT$19</v>
      </c>
      <c r="AU2362" s="190" t="str">
        <f t="shared" si="3760"/>
        <v>AU$19</v>
      </c>
      <c r="AV2362" s="190" t="str">
        <f t="shared" si="3760"/>
        <v>AV$19</v>
      </c>
      <c r="AW2362" s="190" t="str">
        <f t="shared" si="3760"/>
        <v>AW$19</v>
      </c>
      <c r="AX2362" s="190" t="str">
        <f t="shared" si="3760"/>
        <v>AX$19</v>
      </c>
      <c r="AY2362" s="190" t="str">
        <f t="shared" ref="AY2362:CD2362" si="3761">AY$23</f>
        <v>AY$19</v>
      </c>
      <c r="AZ2362" s="190" t="str">
        <f t="shared" si="3761"/>
        <v>AZ$19</v>
      </c>
      <c r="BA2362" s="190" t="str">
        <f t="shared" si="3761"/>
        <v>BA$19</v>
      </c>
      <c r="BB2362" s="190" t="str">
        <f t="shared" si="3761"/>
        <v>BB$19</v>
      </c>
      <c r="BC2362" s="190" t="str">
        <f t="shared" si="3761"/>
        <v>BC$19</v>
      </c>
      <c r="BD2362" s="190" t="str">
        <f t="shared" si="3761"/>
        <v>BD$19</v>
      </c>
      <c r="BE2362" s="190" t="str">
        <f t="shared" si="3761"/>
        <v>BE$19</v>
      </c>
      <c r="BF2362" s="190" t="str">
        <f t="shared" si="3761"/>
        <v>BF$19</v>
      </c>
      <c r="BG2362" s="190" t="str">
        <f t="shared" si="3761"/>
        <v>BG$19</v>
      </c>
      <c r="BH2362" s="190" t="str">
        <f t="shared" si="3761"/>
        <v>BH$19</v>
      </c>
      <c r="BI2362" s="190" t="str">
        <f t="shared" si="3761"/>
        <v>BI$19</v>
      </c>
      <c r="BJ2362" s="190" t="str">
        <f t="shared" si="3761"/>
        <v>BJ$19</v>
      </c>
      <c r="BK2362" s="190" t="str">
        <f t="shared" si="3761"/>
        <v>BK$19</v>
      </c>
      <c r="BL2362" s="190" t="str">
        <f t="shared" si="3761"/>
        <v>BL$19</v>
      </c>
      <c r="BM2362" s="190" t="str">
        <f t="shared" si="3761"/>
        <v>BM$19</v>
      </c>
      <c r="BN2362" s="190" t="str">
        <f t="shared" si="3761"/>
        <v>BN$19</v>
      </c>
      <c r="BO2362" s="190" t="str">
        <f t="shared" si="3761"/>
        <v>BO$19</v>
      </c>
      <c r="BP2362" s="190" t="str">
        <f t="shared" si="3761"/>
        <v>BP$19</v>
      </c>
      <c r="BQ2362" s="190" t="str">
        <f t="shared" si="3761"/>
        <v>BQ$19</v>
      </c>
      <c r="BR2362" s="190" t="str">
        <f t="shared" si="3761"/>
        <v>BR$19</v>
      </c>
      <c r="BS2362" s="190" t="str">
        <f t="shared" si="3761"/>
        <v>BS$19</v>
      </c>
      <c r="BT2362" s="190" t="str">
        <f t="shared" si="3761"/>
        <v>BT$19</v>
      </c>
      <c r="BU2362" s="190" t="str">
        <f t="shared" si="3761"/>
        <v>BU$19</v>
      </c>
      <c r="BV2362" s="190" t="str">
        <f t="shared" si="3761"/>
        <v>BV$19</v>
      </c>
      <c r="BW2362" s="190" t="str">
        <f t="shared" si="3761"/>
        <v>BW$19</v>
      </c>
      <c r="BX2362" s="190" t="str">
        <f t="shared" si="3761"/>
        <v>BX$19</v>
      </c>
      <c r="BY2362" s="190" t="str">
        <f t="shared" si="3761"/>
        <v>BY$19</v>
      </c>
      <c r="BZ2362" s="190" t="str">
        <f t="shared" si="3761"/>
        <v>BZ$19</v>
      </c>
      <c r="CA2362" s="190" t="str">
        <f t="shared" si="3761"/>
        <v>CA$19</v>
      </c>
      <c r="CB2362" s="190" t="str">
        <f t="shared" si="3761"/>
        <v>CB$19</v>
      </c>
      <c r="CC2362" s="190" t="str">
        <f t="shared" si="3761"/>
        <v>CC$19</v>
      </c>
      <c r="CD2362" s="190" t="str">
        <f t="shared" si="3761"/>
        <v>CD$19</v>
      </c>
      <c r="CE2362" s="190" t="str">
        <f t="shared" ref="CE2362:CL2362" si="3762">CE$23</f>
        <v>CE$19</v>
      </c>
      <c r="CF2362" s="190" t="str">
        <f t="shared" si="3762"/>
        <v>CF$19</v>
      </c>
      <c r="CG2362" s="190" t="str">
        <f t="shared" si="3762"/>
        <v>CG$19</v>
      </c>
      <c r="CH2362" s="190" t="str">
        <f t="shared" si="3762"/>
        <v>CH$19</v>
      </c>
      <c r="CI2362" s="190" t="str">
        <f t="shared" si="3762"/>
        <v>CI$19</v>
      </c>
      <c r="CJ2362" s="190" t="str">
        <f t="shared" si="3762"/>
        <v>CJ$19</v>
      </c>
      <c r="CK2362" s="190" t="str">
        <f t="shared" si="3762"/>
        <v>CK$19</v>
      </c>
      <c r="CL2362" s="190" t="str">
        <f t="shared" si="3762"/>
        <v>CL$19</v>
      </c>
      <c r="CN2362" s="201"/>
      <c r="CO2362" s="190" t="str">
        <f t="shared" ref="CO2362:DL2362" si="3763">CO$23</f>
        <v>CO$19</v>
      </c>
      <c r="CP2362" s="190" t="str">
        <f t="shared" si="3763"/>
        <v>CP$19</v>
      </c>
      <c r="CQ2362" s="190" t="str">
        <f t="shared" si="3763"/>
        <v>CQ$19</v>
      </c>
      <c r="CR2362" s="190" t="str">
        <f t="shared" si="3763"/>
        <v>CR$19</v>
      </c>
      <c r="CS2362" s="190" t="str">
        <f t="shared" si="3763"/>
        <v>CS$19</v>
      </c>
      <c r="CT2362" s="190" t="str">
        <f t="shared" si="3763"/>
        <v>CT$19</v>
      </c>
      <c r="CU2362" s="190" t="str">
        <f t="shared" si="3763"/>
        <v>CU$19</v>
      </c>
      <c r="CV2362" s="190" t="str">
        <f t="shared" si="3763"/>
        <v>CV$19</v>
      </c>
      <c r="CW2362" s="190" t="str">
        <f t="shared" si="3763"/>
        <v>CW$19</v>
      </c>
      <c r="CX2362" s="190" t="str">
        <f t="shared" si="3763"/>
        <v>CX$19</v>
      </c>
      <c r="CY2362" s="190" t="str">
        <f t="shared" si="3763"/>
        <v>CY$19</v>
      </c>
      <c r="CZ2362" s="190" t="str">
        <f t="shared" si="3763"/>
        <v>CZ$19</v>
      </c>
      <c r="DA2362" s="190" t="str">
        <f t="shared" si="3763"/>
        <v>DA$19</v>
      </c>
      <c r="DB2362" s="190" t="str">
        <f t="shared" si="3763"/>
        <v>DB$19</v>
      </c>
      <c r="DC2362" s="190" t="str">
        <f t="shared" si="3763"/>
        <v>DC$19</v>
      </c>
      <c r="DD2362" s="190" t="str">
        <f t="shared" si="3763"/>
        <v>DD$19</v>
      </c>
      <c r="DE2362" s="190" t="str">
        <f t="shared" si="3763"/>
        <v>DE$19</v>
      </c>
      <c r="DF2362" s="190" t="str">
        <f t="shared" si="3763"/>
        <v>DF$19</v>
      </c>
      <c r="DG2362" s="190" t="str">
        <f t="shared" si="3763"/>
        <v>DG$19</v>
      </c>
      <c r="DH2362" s="190" t="str">
        <f t="shared" si="3763"/>
        <v>DH$19</v>
      </c>
      <c r="DI2362" s="190" t="str">
        <f t="shared" si="3763"/>
        <v>DI$19</v>
      </c>
      <c r="DJ2362" s="190" t="str">
        <f t="shared" si="3763"/>
        <v>DJ$19</v>
      </c>
      <c r="DK2362" s="190" t="str">
        <f t="shared" si="3763"/>
        <v>DK$19</v>
      </c>
      <c r="DL2362" s="190" t="str">
        <f t="shared" si="3763"/>
        <v>DL$19</v>
      </c>
    </row>
    <row r="2363" spans="1:116" x14ac:dyDescent="0.4">
      <c r="A2363" s="31" t="s">
        <v>218</v>
      </c>
      <c r="B2363" s="31" t="s">
        <v>395</v>
      </c>
      <c r="C2363" s="31"/>
      <c r="D2363" t="s">
        <v>391</v>
      </c>
      <c r="E2363" s="8" t="str">
        <f t="shared" ref="E2363:E2419" si="3764">ROW()&amp;" "&amp;D2363</f>
        <v>2363 WCAR-IS</v>
      </c>
      <c r="F2363" t="s">
        <v>433</v>
      </c>
      <c r="G2363" s="70" t="s">
        <v>396</v>
      </c>
      <c r="H2363" s="48"/>
      <c r="I2363" s="297"/>
      <c r="J2363" s="297"/>
      <c r="K2363" s="48"/>
      <c r="L2363" s="48"/>
      <c r="M2363" s="48"/>
      <c r="N2363" s="48"/>
      <c r="O2363" s="48"/>
      <c r="P2363" s="48"/>
      <c r="R2363" s="70"/>
      <c r="S2363" s="298"/>
      <c r="T2363" s="298"/>
      <c r="U2363" s="298"/>
      <c r="V2363" s="298"/>
      <c r="W2363" s="298"/>
      <c r="X2363" s="298"/>
      <c r="Y2363" s="298"/>
      <c r="Z2363" s="298"/>
      <c r="AA2363" s="298"/>
      <c r="AB2363" s="298"/>
      <c r="AC2363" s="298"/>
      <c r="AD2363" s="298"/>
      <c r="AE2363" s="298"/>
      <c r="AF2363" s="298"/>
      <c r="AG2363" s="298"/>
      <c r="AH2363" s="298"/>
      <c r="AI2363" s="298"/>
      <c r="AJ2363" s="298"/>
      <c r="AK2363" s="298"/>
      <c r="AL2363" s="298"/>
      <c r="AM2363" s="298"/>
      <c r="AN2363" s="298"/>
      <c r="AO2363" s="298"/>
      <c r="AP2363" s="298"/>
      <c r="AQ2363" s="298"/>
      <c r="AR2363" s="298"/>
      <c r="AS2363" s="298"/>
      <c r="AT2363" s="298"/>
      <c r="AU2363" s="298"/>
      <c r="AV2363" s="298"/>
      <c r="AW2363" s="298"/>
      <c r="AX2363" s="298"/>
      <c r="AY2363" s="298"/>
      <c r="AZ2363" s="298"/>
      <c r="BA2363" s="298"/>
      <c r="BB2363" s="298"/>
      <c r="BC2363" s="298"/>
      <c r="BD2363" s="298"/>
      <c r="BE2363" s="298"/>
      <c r="BF2363" s="298"/>
      <c r="BG2363" s="298"/>
      <c r="BH2363" s="298"/>
      <c r="BI2363" s="298"/>
      <c r="BJ2363" s="298"/>
      <c r="BK2363" s="298"/>
      <c r="BL2363" s="298"/>
      <c r="BM2363" s="298"/>
      <c r="BN2363" s="298"/>
      <c r="BO2363" s="298"/>
      <c r="BP2363" s="298"/>
      <c r="BQ2363" s="298"/>
      <c r="BR2363" s="298"/>
      <c r="BS2363" s="298"/>
      <c r="BT2363" s="298"/>
      <c r="BU2363" s="298"/>
      <c r="BV2363" s="298"/>
      <c r="BW2363" s="298"/>
      <c r="BX2363" s="298"/>
      <c r="BY2363" s="298"/>
      <c r="BZ2363" s="298"/>
      <c r="CA2363" s="298"/>
      <c r="CB2363" s="298"/>
      <c r="CC2363" s="298"/>
      <c r="CD2363" s="298"/>
      <c r="CE2363" s="298"/>
      <c r="CF2363" s="298"/>
      <c r="CG2363" s="298"/>
      <c r="CH2363" s="298"/>
      <c r="CI2363" s="298"/>
      <c r="CJ2363" s="298"/>
      <c r="CK2363" s="298"/>
      <c r="CL2363" s="298"/>
      <c r="CN2363" s="297"/>
      <c r="CO2363" s="298"/>
      <c r="CP2363" s="298"/>
      <c r="CQ2363" s="298"/>
      <c r="CR2363" s="298"/>
      <c r="CS2363" s="298"/>
      <c r="CT2363" s="298"/>
      <c r="CU2363" s="298"/>
      <c r="CV2363" s="298"/>
      <c r="CW2363" s="298"/>
      <c r="CX2363" s="298"/>
      <c r="CY2363" s="298"/>
      <c r="CZ2363" s="298"/>
      <c r="DA2363" s="298"/>
      <c r="DB2363" s="298"/>
      <c r="DC2363" s="298"/>
      <c r="DD2363" s="298"/>
      <c r="DE2363" s="298"/>
      <c r="DF2363" s="298"/>
      <c r="DG2363" s="298"/>
      <c r="DH2363" s="298"/>
      <c r="DI2363" s="298"/>
      <c r="DJ2363" s="298"/>
      <c r="DK2363" s="298"/>
      <c r="DL2363" s="298"/>
    </row>
    <row r="2364" spans="1:116" x14ac:dyDescent="0.4">
      <c r="A2364" s="31"/>
      <c r="B2364" t="str">
        <f t="shared" ref="B2364:B2371" si="3765">E2364</f>
        <v>2364 WCAR-IS</v>
      </c>
      <c r="D2364" t="s">
        <v>391</v>
      </c>
      <c r="E2364" s="8" t="str">
        <f t="shared" si="3764"/>
        <v>2364 WCAR-IS</v>
      </c>
      <c r="G2364" s="125" t="s">
        <v>392</v>
      </c>
      <c r="H2364" s="31"/>
      <c r="I2364" s="73"/>
      <c r="J2364" s="73"/>
      <c r="K2364" s="124">
        <f>'IS BS CF'!K$18</f>
        <v>5000000.0000000019</v>
      </c>
      <c r="L2364" s="124">
        <f>'IS BS CF'!L$18</f>
        <v>10000000.000000004</v>
      </c>
      <c r="M2364" s="124">
        <f>'IS BS CF'!M$18</f>
        <v>20000000.000000007</v>
      </c>
      <c r="N2364" s="124">
        <f>'IS BS CF'!N$18</f>
        <v>40000000.000000015</v>
      </c>
      <c r="O2364" s="124">
        <f>'IS BS CF'!O$18</f>
        <v>80000000.00000003</v>
      </c>
      <c r="P2364" s="124">
        <f>'IS BS CF'!P$18</f>
        <v>160000000.00000006</v>
      </c>
      <c r="Q2364" s="124"/>
      <c r="R2364" s="124">
        <f>'IS BS CF'!R$18</f>
        <v>0</v>
      </c>
      <c r="S2364" s="124">
        <f>'IS BS CF'!S$18</f>
        <v>416666.66666666674</v>
      </c>
      <c r="T2364" s="124">
        <f>'IS BS CF'!T$18</f>
        <v>416666.66666666674</v>
      </c>
      <c r="U2364" s="124">
        <f>'IS BS CF'!U$18</f>
        <v>416666.66666666674</v>
      </c>
      <c r="V2364" s="124">
        <f>'IS BS CF'!V$18</f>
        <v>416666.66666666674</v>
      </c>
      <c r="W2364" s="124">
        <f>'IS BS CF'!W$18</f>
        <v>416666.66666666674</v>
      </c>
      <c r="X2364" s="124">
        <f>'IS BS CF'!X$18</f>
        <v>416666.66666666674</v>
      </c>
      <c r="Y2364" s="124">
        <f>'IS BS CF'!Y$18</f>
        <v>416666.66666666674</v>
      </c>
      <c r="Z2364" s="124">
        <f>'IS BS CF'!Z$18</f>
        <v>416666.66666666674</v>
      </c>
      <c r="AA2364" s="124">
        <f>'IS BS CF'!AA$18</f>
        <v>416666.66666666674</v>
      </c>
      <c r="AB2364" s="124">
        <f>'IS BS CF'!AB$18</f>
        <v>416666.66666666674</v>
      </c>
      <c r="AC2364" s="124">
        <f>'IS BS CF'!AC$18</f>
        <v>416666.66666666674</v>
      </c>
      <c r="AD2364" s="124">
        <f>'IS BS CF'!AD$18</f>
        <v>416666.66666666674</v>
      </c>
      <c r="AE2364" s="124">
        <f>'IS BS CF'!AE$18</f>
        <v>833333.33333333349</v>
      </c>
      <c r="AF2364" s="124">
        <f>'IS BS CF'!AF$18</f>
        <v>833333.33333333349</v>
      </c>
      <c r="AG2364" s="124">
        <f>'IS BS CF'!AG$18</f>
        <v>833333.33333333349</v>
      </c>
      <c r="AH2364" s="124">
        <f>'IS BS CF'!AH$18</f>
        <v>833333.33333333349</v>
      </c>
      <c r="AI2364" s="124">
        <f>'IS BS CF'!AI$18</f>
        <v>833333.33333333349</v>
      </c>
      <c r="AJ2364" s="124">
        <f>'IS BS CF'!AJ$18</f>
        <v>833333.33333333349</v>
      </c>
      <c r="AK2364" s="124">
        <f>'IS BS CF'!AK$18</f>
        <v>833333.33333333349</v>
      </c>
      <c r="AL2364" s="124">
        <f>'IS BS CF'!AL$18</f>
        <v>833333.33333333349</v>
      </c>
      <c r="AM2364" s="124">
        <f>'IS BS CF'!AM$18</f>
        <v>833333.33333333349</v>
      </c>
      <c r="AN2364" s="124">
        <f>'IS BS CF'!AN$18</f>
        <v>833333.33333333349</v>
      </c>
      <c r="AO2364" s="124">
        <f>'IS BS CF'!AO$18</f>
        <v>833333.33333333349</v>
      </c>
      <c r="AP2364" s="124">
        <f>'IS BS CF'!AP$18</f>
        <v>833333.33333333349</v>
      </c>
      <c r="AQ2364" s="124">
        <f>'IS BS CF'!AQ$18</f>
        <v>1666666.666666667</v>
      </c>
      <c r="AR2364" s="124">
        <f>'IS BS CF'!AR$18</f>
        <v>1666666.666666667</v>
      </c>
      <c r="AS2364" s="124">
        <f>'IS BS CF'!AS$18</f>
        <v>1666666.666666667</v>
      </c>
      <c r="AT2364" s="124">
        <f>'IS BS CF'!AT$18</f>
        <v>1666666.666666667</v>
      </c>
      <c r="AU2364" s="124">
        <f>'IS BS CF'!AU$18</f>
        <v>1666666.666666667</v>
      </c>
      <c r="AV2364" s="124">
        <f>'IS BS CF'!AV$18</f>
        <v>1666666.666666667</v>
      </c>
      <c r="AW2364" s="124">
        <f>'IS BS CF'!AW$18</f>
        <v>1666666.666666667</v>
      </c>
      <c r="AX2364" s="124">
        <f>'IS BS CF'!AX$18</f>
        <v>1666666.666666667</v>
      </c>
      <c r="AY2364" s="124">
        <f>'IS BS CF'!AY$18</f>
        <v>1666666.666666667</v>
      </c>
      <c r="AZ2364" s="124">
        <f>'IS BS CF'!AZ$18</f>
        <v>1666666.666666667</v>
      </c>
      <c r="BA2364" s="124">
        <f>'IS BS CF'!BA$18</f>
        <v>1666666.666666667</v>
      </c>
      <c r="BB2364" s="124">
        <f>'IS BS CF'!BB$18</f>
        <v>1666666.666666667</v>
      </c>
      <c r="BC2364" s="124">
        <f>'IS BS CF'!BC$18</f>
        <v>3333333.333333334</v>
      </c>
      <c r="BD2364" s="124">
        <f>'IS BS CF'!BD$18</f>
        <v>3333333.333333334</v>
      </c>
      <c r="BE2364" s="124">
        <f>'IS BS CF'!BE$18</f>
        <v>3333333.333333334</v>
      </c>
      <c r="BF2364" s="124">
        <f>'IS BS CF'!BF$18</f>
        <v>3333333.333333334</v>
      </c>
      <c r="BG2364" s="124">
        <f>'IS BS CF'!BG$18</f>
        <v>3333333.333333334</v>
      </c>
      <c r="BH2364" s="124">
        <f>'IS BS CF'!BH$18</f>
        <v>3333333.333333334</v>
      </c>
      <c r="BI2364" s="124">
        <f>'IS BS CF'!BI$18</f>
        <v>3333333.333333334</v>
      </c>
      <c r="BJ2364" s="124">
        <f>'IS BS CF'!BJ$18</f>
        <v>3333333.333333334</v>
      </c>
      <c r="BK2364" s="124">
        <f>'IS BS CF'!BK$18</f>
        <v>3333333.333333334</v>
      </c>
      <c r="BL2364" s="124">
        <f>'IS BS CF'!BL$18</f>
        <v>3333333.333333334</v>
      </c>
      <c r="BM2364" s="124">
        <f>'IS BS CF'!BM$18</f>
        <v>3333333.333333334</v>
      </c>
      <c r="BN2364" s="124">
        <f>'IS BS CF'!BN$18</f>
        <v>3333333.333333334</v>
      </c>
      <c r="BO2364" s="124">
        <f>'IS BS CF'!BO$18</f>
        <v>6666666.6666666679</v>
      </c>
      <c r="BP2364" s="124">
        <f>'IS BS CF'!BP$18</f>
        <v>6666666.6666666679</v>
      </c>
      <c r="BQ2364" s="124">
        <f>'IS BS CF'!BQ$18</f>
        <v>6666666.6666666679</v>
      </c>
      <c r="BR2364" s="124">
        <f>'IS BS CF'!BR$18</f>
        <v>6666666.6666666679</v>
      </c>
      <c r="BS2364" s="124">
        <f>'IS BS CF'!BS$18</f>
        <v>6666666.6666666679</v>
      </c>
      <c r="BT2364" s="124">
        <f>'IS BS CF'!BT$18</f>
        <v>6666666.6666666679</v>
      </c>
      <c r="BU2364" s="124">
        <f>'IS BS CF'!BU$18</f>
        <v>6666666.6666666679</v>
      </c>
      <c r="BV2364" s="124">
        <f>'IS BS CF'!BV$18</f>
        <v>6666666.6666666679</v>
      </c>
      <c r="BW2364" s="124">
        <f>'IS BS CF'!BW$18</f>
        <v>6666666.6666666679</v>
      </c>
      <c r="BX2364" s="124">
        <f>'IS BS CF'!BX$18</f>
        <v>6666666.6666666679</v>
      </c>
      <c r="BY2364" s="124">
        <f>'IS BS CF'!BY$18</f>
        <v>6666666.6666666679</v>
      </c>
      <c r="BZ2364" s="124">
        <f>'IS BS CF'!BZ$18</f>
        <v>6666666.6666666679</v>
      </c>
      <c r="CA2364" s="124">
        <f>'IS BS CF'!CA$18</f>
        <v>13333333.333333336</v>
      </c>
      <c r="CB2364" s="124">
        <f>'IS BS CF'!CB$18</f>
        <v>13333333.333333336</v>
      </c>
      <c r="CC2364" s="124">
        <f>'IS BS CF'!CC$18</f>
        <v>13333333.333333336</v>
      </c>
      <c r="CD2364" s="124">
        <f>'IS BS CF'!CD$18</f>
        <v>13333333.333333336</v>
      </c>
      <c r="CE2364" s="124">
        <f>'IS BS CF'!CE$18</f>
        <v>13333333.333333336</v>
      </c>
      <c r="CF2364" s="124">
        <f>'IS BS CF'!CF$18</f>
        <v>13333333.333333336</v>
      </c>
      <c r="CG2364" s="124">
        <f>'IS BS CF'!CG$18</f>
        <v>13333333.333333336</v>
      </c>
      <c r="CH2364" s="124">
        <f>'IS BS CF'!CH$18</f>
        <v>13333333.333333336</v>
      </c>
      <c r="CI2364" s="124">
        <f>'IS BS CF'!CI$18</f>
        <v>13333333.333333336</v>
      </c>
      <c r="CJ2364" s="124">
        <f>'IS BS CF'!CJ$18</f>
        <v>13333333.333333336</v>
      </c>
      <c r="CK2364" s="124">
        <f>'IS BS CF'!CK$18</f>
        <v>13333333.333333336</v>
      </c>
      <c r="CL2364" s="124">
        <f>'IS BS CF'!CL$18</f>
        <v>13333333.333333336</v>
      </c>
      <c r="CN2364" s="73"/>
      <c r="CO2364" s="124" t="e">
        <f>#REF!</f>
        <v>#REF!</v>
      </c>
      <c r="CP2364" s="124" t="e">
        <f>#REF!</f>
        <v>#REF!</v>
      </c>
      <c r="CQ2364" s="124" t="e">
        <f>#REF!</f>
        <v>#REF!</v>
      </c>
      <c r="CR2364" s="124" t="e">
        <f>#REF!</f>
        <v>#REF!</v>
      </c>
      <c r="CS2364" s="124" t="e">
        <f>#REF!</f>
        <v>#REF!</v>
      </c>
      <c r="CT2364" s="124" t="e">
        <f>#REF!</f>
        <v>#REF!</v>
      </c>
      <c r="CU2364" s="124" t="e">
        <f>#REF!</f>
        <v>#REF!</v>
      </c>
      <c r="CV2364" s="124" t="e">
        <f>#REF!</f>
        <v>#REF!</v>
      </c>
      <c r="CW2364" s="124" t="e">
        <f>#REF!</f>
        <v>#REF!</v>
      </c>
      <c r="CX2364" s="124" t="e">
        <f>#REF!</f>
        <v>#REF!</v>
      </c>
      <c r="CY2364" s="124" t="e">
        <f>#REF!</f>
        <v>#REF!</v>
      </c>
      <c r="CZ2364" s="124" t="e">
        <f>#REF!</f>
        <v>#REF!</v>
      </c>
      <c r="DA2364" s="124" t="e">
        <f>#REF!</f>
        <v>#REF!</v>
      </c>
      <c r="DB2364" s="124" t="e">
        <f>#REF!</f>
        <v>#REF!</v>
      </c>
      <c r="DC2364" s="124" t="e">
        <f>#REF!</f>
        <v>#REF!</v>
      </c>
      <c r="DD2364" s="124" t="e">
        <f>#REF!</f>
        <v>#REF!</v>
      </c>
      <c r="DE2364" s="124" t="e">
        <f>#REF!</f>
        <v>#REF!</v>
      </c>
      <c r="DF2364" s="124" t="e">
        <f>#REF!</f>
        <v>#REF!</v>
      </c>
      <c r="DG2364" s="124" t="e">
        <f>#REF!</f>
        <v>#REF!</v>
      </c>
      <c r="DH2364" s="124" t="e">
        <f>#REF!</f>
        <v>#REF!</v>
      </c>
      <c r="DI2364" s="124" t="e">
        <f>#REF!</f>
        <v>#REF!</v>
      </c>
      <c r="DJ2364" s="124" t="e">
        <f>#REF!</f>
        <v>#REF!</v>
      </c>
      <c r="DK2364" s="124" t="e">
        <f>#REF!</f>
        <v>#REF!</v>
      </c>
      <c r="DL2364" s="124" t="e">
        <f>#REF!</f>
        <v>#REF!</v>
      </c>
    </row>
    <row r="2365" spans="1:116" x14ac:dyDescent="0.4">
      <c r="A2365" s="31"/>
      <c r="B2365" t="str">
        <f t="shared" si="3765"/>
        <v>2365 WCAR-IS</v>
      </c>
      <c r="D2365" t="s">
        <v>391</v>
      </c>
      <c r="E2365" s="8" t="str">
        <f t="shared" si="3764"/>
        <v>2365 WCAR-IS</v>
      </c>
      <c r="G2365" s="67"/>
      <c r="H2365" s="31"/>
      <c r="I2365" s="73"/>
      <c r="J2365" s="73"/>
      <c r="K2365" s="31"/>
      <c r="L2365" s="31"/>
      <c r="M2365" s="31"/>
      <c r="N2365" s="31"/>
      <c r="O2365" s="31"/>
      <c r="P2365" s="31"/>
      <c r="R2365" s="67"/>
      <c r="S2365" s="67"/>
      <c r="T2365" s="67"/>
      <c r="U2365" s="67"/>
      <c r="V2365" s="67"/>
      <c r="W2365" s="67"/>
      <c r="X2365" s="67"/>
      <c r="Y2365" s="67"/>
      <c r="Z2365" s="67"/>
      <c r="AA2365" s="67"/>
      <c r="AB2365" s="67"/>
      <c r="AC2365" s="67"/>
      <c r="AD2365" s="67"/>
      <c r="AE2365" s="67"/>
      <c r="AF2365" s="67"/>
      <c r="AG2365" s="67"/>
      <c r="AH2365" s="67"/>
      <c r="AI2365" s="67"/>
      <c r="AJ2365" s="67"/>
      <c r="AK2365" s="67"/>
      <c r="AL2365" s="67"/>
      <c r="AM2365" s="67"/>
      <c r="AN2365" s="67"/>
      <c r="AO2365" s="67"/>
      <c r="AP2365" s="67"/>
      <c r="AQ2365" s="67"/>
      <c r="AR2365" s="67"/>
      <c r="AS2365" s="67"/>
      <c r="AT2365" s="67"/>
      <c r="AU2365" s="67"/>
      <c r="AV2365" s="67"/>
      <c r="AW2365" s="67"/>
      <c r="AX2365" s="67"/>
      <c r="AY2365" s="67"/>
      <c r="AZ2365" s="67"/>
      <c r="BA2365" s="67"/>
      <c r="BB2365" s="67"/>
      <c r="BC2365" s="67"/>
      <c r="BD2365" s="67"/>
      <c r="BE2365" s="67"/>
      <c r="BF2365" s="67"/>
      <c r="BG2365" s="67"/>
      <c r="BH2365" s="67"/>
      <c r="BI2365" s="67"/>
      <c r="BJ2365" s="67"/>
      <c r="BK2365" s="67"/>
      <c r="BL2365" s="67"/>
      <c r="BM2365" s="67"/>
      <c r="BN2365" s="67"/>
      <c r="BO2365" s="67"/>
      <c r="BP2365" s="67"/>
      <c r="BQ2365" s="67"/>
      <c r="BR2365" s="67"/>
      <c r="BS2365" s="67"/>
      <c r="BT2365" s="67"/>
      <c r="BU2365" s="67"/>
      <c r="BV2365" s="67"/>
      <c r="BW2365" s="67"/>
      <c r="BX2365" s="67"/>
      <c r="BY2365" s="67"/>
      <c r="BZ2365" s="67"/>
      <c r="CA2365" s="67"/>
      <c r="CB2365" s="67"/>
      <c r="CC2365" s="67"/>
      <c r="CD2365" s="67"/>
      <c r="CE2365" s="67"/>
      <c r="CF2365" s="67"/>
      <c r="CG2365" s="67"/>
      <c r="CH2365" s="67"/>
      <c r="CI2365" s="67"/>
      <c r="CJ2365" s="67"/>
      <c r="CK2365" s="67"/>
      <c r="CL2365" s="67"/>
      <c r="CN2365" s="73"/>
      <c r="CO2365" s="67"/>
      <c r="CP2365" s="67"/>
      <c r="CQ2365" s="67"/>
      <c r="CR2365" s="67"/>
      <c r="CS2365" s="67"/>
      <c r="CT2365" s="67"/>
      <c r="CU2365" s="67"/>
      <c r="CV2365" s="67"/>
      <c r="CW2365" s="67"/>
      <c r="CX2365" s="67"/>
      <c r="CY2365" s="67"/>
      <c r="CZ2365" s="67"/>
      <c r="DA2365" s="67"/>
      <c r="DB2365" s="67"/>
      <c r="DC2365" s="67"/>
      <c r="DD2365" s="67"/>
      <c r="DE2365" s="67"/>
      <c r="DF2365" s="67"/>
      <c r="DG2365" s="67"/>
      <c r="DH2365" s="67"/>
      <c r="DI2365" s="67"/>
      <c r="DJ2365" s="67"/>
      <c r="DK2365" s="67"/>
      <c r="DL2365" s="67"/>
    </row>
    <row r="2366" spans="1:116" x14ac:dyDescent="0.4">
      <c r="B2366" t="str">
        <f t="shared" si="3765"/>
        <v>2366 WCAR-IS</v>
      </c>
      <c r="D2366" t="s">
        <v>391</v>
      </c>
      <c r="E2366" s="8" t="str">
        <f t="shared" si="3764"/>
        <v>2366 WCAR-IS</v>
      </c>
      <c r="G2366" s="129" t="str">
        <f>G2368&amp;":"</f>
        <v>Accounts receivable:</v>
      </c>
      <c r="I2366"/>
      <c r="J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N2366"/>
    </row>
    <row r="2367" spans="1:116" x14ac:dyDescent="0.4">
      <c r="B2367" t="str">
        <f t="shared" si="3765"/>
        <v>2367 WCAR-IS</v>
      </c>
      <c r="D2367" t="s">
        <v>391</v>
      </c>
      <c r="E2367" s="8" t="str">
        <f t="shared" si="3764"/>
        <v>2367 WCAR-IS</v>
      </c>
      <c r="G2367" s="145" t="s">
        <v>222</v>
      </c>
      <c r="H2367" s="12"/>
      <c r="I2367" s="60"/>
      <c r="J2367" s="60"/>
      <c r="K2367" s="17">
        <v>30</v>
      </c>
      <c r="L2367" s="17">
        <v>30</v>
      </c>
      <c r="M2367" s="17">
        <v>30</v>
      </c>
      <c r="N2367" s="17">
        <v>30</v>
      </c>
      <c r="O2367" s="17">
        <v>30</v>
      </c>
      <c r="P2367" s="17">
        <v>30</v>
      </c>
      <c r="R2367" s="15"/>
      <c r="S2367" s="15" cm="1">
        <f t="array" ref="S2367">INDEX($K:$P,ROW(),MATCH(S$3,$K$2:$P$2,0))</f>
        <v>30</v>
      </c>
      <c r="T2367" s="15" cm="1">
        <f t="array" ref="T2367">INDEX($K:$P,ROW(),MATCH(T$3,$K$2:$P$2,0))</f>
        <v>30</v>
      </c>
      <c r="U2367" s="15" cm="1">
        <f t="array" ref="U2367">INDEX($K:$P,ROW(),MATCH(U$3,$K$2:$P$2,0))</f>
        <v>30</v>
      </c>
      <c r="V2367" s="15" cm="1">
        <f t="array" ref="V2367">INDEX($K:$P,ROW(),MATCH(V$3,$K$2:$P$2,0))</f>
        <v>30</v>
      </c>
      <c r="W2367" s="15" cm="1">
        <f t="array" ref="W2367">INDEX($K:$P,ROW(),MATCH(W$3,$K$2:$P$2,0))</f>
        <v>30</v>
      </c>
      <c r="X2367" s="15" cm="1">
        <f t="array" ref="X2367">INDEX($K:$P,ROW(),MATCH(X$3,$K$2:$P$2,0))</f>
        <v>30</v>
      </c>
      <c r="Y2367" s="15" cm="1">
        <f t="array" ref="Y2367">INDEX($K:$P,ROW(),MATCH(Y$3,$K$2:$P$2,0))</f>
        <v>30</v>
      </c>
      <c r="Z2367" s="15" cm="1">
        <f t="array" ref="Z2367">INDEX($K:$P,ROW(),MATCH(Z$3,$K$2:$P$2,0))</f>
        <v>30</v>
      </c>
      <c r="AA2367" s="15" cm="1">
        <f t="array" ref="AA2367">INDEX($K:$P,ROW(),MATCH(AA$3,$K$2:$P$2,0))</f>
        <v>30</v>
      </c>
      <c r="AB2367" s="15" cm="1">
        <f t="array" ref="AB2367">INDEX($K:$P,ROW(),MATCH(AB$3,$K$2:$P$2,0))</f>
        <v>30</v>
      </c>
      <c r="AC2367" s="15" cm="1">
        <f t="array" ref="AC2367">INDEX($K:$P,ROW(),MATCH(AC$3,$K$2:$P$2,0))</f>
        <v>30</v>
      </c>
      <c r="AD2367" s="15" cm="1">
        <f t="array" ref="AD2367">INDEX($K:$P,ROW(),MATCH(AD$3,$K$2:$P$2,0))</f>
        <v>30</v>
      </c>
      <c r="AE2367" s="15" cm="1">
        <f t="array" ref="AE2367">INDEX($K:$P,ROW(),MATCH(AE$3,$K$2:$P$2,0))</f>
        <v>30</v>
      </c>
      <c r="AF2367" s="15" cm="1">
        <f t="array" ref="AF2367">INDEX($K:$P,ROW(),MATCH(AF$3,$K$2:$P$2,0))</f>
        <v>30</v>
      </c>
      <c r="AG2367" s="15" cm="1">
        <f t="array" ref="AG2367">INDEX($K:$P,ROW(),MATCH(AG$3,$K$2:$P$2,0))</f>
        <v>30</v>
      </c>
      <c r="AH2367" s="15" cm="1">
        <f t="array" ref="AH2367">INDEX($K:$P,ROW(),MATCH(AH$3,$K$2:$P$2,0))</f>
        <v>30</v>
      </c>
      <c r="AI2367" s="15" cm="1">
        <f t="array" ref="AI2367">INDEX($K:$P,ROW(),MATCH(AI$3,$K$2:$P$2,0))</f>
        <v>30</v>
      </c>
      <c r="AJ2367" s="15" cm="1">
        <f t="array" ref="AJ2367">INDEX($K:$P,ROW(),MATCH(AJ$3,$K$2:$P$2,0))</f>
        <v>30</v>
      </c>
      <c r="AK2367" s="15" cm="1">
        <f t="array" ref="AK2367">INDEX($K:$P,ROW(),MATCH(AK$3,$K$2:$P$2,0))</f>
        <v>30</v>
      </c>
      <c r="AL2367" s="15" cm="1">
        <f t="array" ref="AL2367">INDEX($K:$P,ROW(),MATCH(AL$3,$K$2:$P$2,0))</f>
        <v>30</v>
      </c>
      <c r="AM2367" s="15" cm="1">
        <f t="array" ref="AM2367">INDEX($K:$P,ROW(),MATCH(AM$3,$K$2:$P$2,0))</f>
        <v>30</v>
      </c>
      <c r="AN2367" s="15" cm="1">
        <f t="array" ref="AN2367">INDEX($K:$P,ROW(),MATCH(AN$3,$K$2:$P$2,0))</f>
        <v>30</v>
      </c>
      <c r="AO2367" s="15" cm="1">
        <f t="array" ref="AO2367">INDEX($K:$P,ROW(),MATCH(AO$3,$K$2:$P$2,0))</f>
        <v>30</v>
      </c>
      <c r="AP2367" s="15" cm="1">
        <f t="array" ref="AP2367">INDEX($K:$P,ROW(),MATCH(AP$3,$K$2:$P$2,0))</f>
        <v>30</v>
      </c>
      <c r="AQ2367" s="15" cm="1">
        <f t="array" ref="AQ2367">INDEX($K:$P,ROW(),MATCH(AQ$3,$K$2:$P$2,0))</f>
        <v>30</v>
      </c>
      <c r="AR2367" s="15" cm="1">
        <f t="array" ref="AR2367">INDEX($K:$P,ROW(),MATCH(AR$3,$K$2:$P$2,0))</f>
        <v>30</v>
      </c>
      <c r="AS2367" s="15" cm="1">
        <f t="array" ref="AS2367">INDEX($K:$P,ROW(),MATCH(AS$3,$K$2:$P$2,0))</f>
        <v>30</v>
      </c>
      <c r="AT2367" s="15" cm="1">
        <f t="array" ref="AT2367">INDEX($K:$P,ROW(),MATCH(AT$3,$K$2:$P$2,0))</f>
        <v>30</v>
      </c>
      <c r="AU2367" s="15" cm="1">
        <f t="array" ref="AU2367">INDEX($K:$P,ROW(),MATCH(AU$3,$K$2:$P$2,0))</f>
        <v>30</v>
      </c>
      <c r="AV2367" s="15" cm="1">
        <f t="array" ref="AV2367">INDEX($K:$P,ROW(),MATCH(AV$3,$K$2:$P$2,0))</f>
        <v>30</v>
      </c>
      <c r="AW2367" s="15" cm="1">
        <f t="array" ref="AW2367">INDEX($K:$P,ROW(),MATCH(AW$3,$K$2:$P$2,0))</f>
        <v>30</v>
      </c>
      <c r="AX2367" s="15" cm="1">
        <f t="array" ref="AX2367">INDEX($K:$P,ROW(),MATCH(AX$3,$K$2:$P$2,0))</f>
        <v>30</v>
      </c>
      <c r="AY2367" s="15" cm="1">
        <f t="array" ref="AY2367">INDEX($K:$P,ROW(),MATCH(AY$3,$K$2:$P$2,0))</f>
        <v>30</v>
      </c>
      <c r="AZ2367" s="15" cm="1">
        <f t="array" ref="AZ2367">INDEX($K:$P,ROW(),MATCH(AZ$3,$K$2:$P$2,0))</f>
        <v>30</v>
      </c>
      <c r="BA2367" s="15" cm="1">
        <f t="array" ref="BA2367">INDEX($K:$P,ROW(),MATCH(BA$3,$K$2:$P$2,0))</f>
        <v>30</v>
      </c>
      <c r="BB2367" s="15" cm="1">
        <f t="array" ref="BB2367">INDEX($K:$P,ROW(),MATCH(BB$3,$K$2:$P$2,0))</f>
        <v>30</v>
      </c>
      <c r="BC2367" s="15" cm="1">
        <f t="array" ref="BC2367">INDEX($K:$P,ROW(),MATCH(BC$3,$K$2:$P$2,0))</f>
        <v>30</v>
      </c>
      <c r="BD2367" s="15" cm="1">
        <f t="array" ref="BD2367">INDEX($K:$P,ROW(),MATCH(BD$3,$K$2:$P$2,0))</f>
        <v>30</v>
      </c>
      <c r="BE2367" s="15" cm="1">
        <f t="array" ref="BE2367">INDEX($K:$P,ROW(),MATCH(BE$3,$K$2:$P$2,0))</f>
        <v>30</v>
      </c>
      <c r="BF2367" s="15" cm="1">
        <f t="array" ref="BF2367">INDEX($K:$P,ROW(),MATCH(BF$3,$K$2:$P$2,0))</f>
        <v>30</v>
      </c>
      <c r="BG2367" s="15" cm="1">
        <f t="array" ref="BG2367">INDEX($K:$P,ROW(),MATCH(BG$3,$K$2:$P$2,0))</f>
        <v>30</v>
      </c>
      <c r="BH2367" s="15" cm="1">
        <f t="array" ref="BH2367">INDEX($K:$P,ROW(),MATCH(BH$3,$K$2:$P$2,0))</f>
        <v>30</v>
      </c>
      <c r="BI2367" s="15" cm="1">
        <f t="array" ref="BI2367">INDEX($K:$P,ROW(),MATCH(BI$3,$K$2:$P$2,0))</f>
        <v>30</v>
      </c>
      <c r="BJ2367" s="15" cm="1">
        <f t="array" ref="BJ2367">INDEX($K:$P,ROW(),MATCH(BJ$3,$K$2:$P$2,0))</f>
        <v>30</v>
      </c>
      <c r="BK2367" s="15" cm="1">
        <f t="array" ref="BK2367">INDEX($K:$P,ROW(),MATCH(BK$3,$K$2:$P$2,0))</f>
        <v>30</v>
      </c>
      <c r="BL2367" s="15" cm="1">
        <f t="array" ref="BL2367">INDEX($K:$P,ROW(),MATCH(BL$3,$K$2:$P$2,0))</f>
        <v>30</v>
      </c>
      <c r="BM2367" s="15" cm="1">
        <f t="array" ref="BM2367">INDEX($K:$P,ROW(),MATCH(BM$3,$K$2:$P$2,0))</f>
        <v>30</v>
      </c>
      <c r="BN2367" s="15" cm="1">
        <f t="array" ref="BN2367">INDEX($K:$P,ROW(),MATCH(BN$3,$K$2:$P$2,0))</f>
        <v>30</v>
      </c>
      <c r="BO2367" s="15" cm="1">
        <f t="array" ref="BO2367">INDEX($K:$P,ROW(),MATCH(BO$3,$K$2:$P$2,0))</f>
        <v>30</v>
      </c>
      <c r="BP2367" s="15" cm="1">
        <f t="array" ref="BP2367">INDEX($K:$P,ROW(),MATCH(BP$3,$K$2:$P$2,0))</f>
        <v>30</v>
      </c>
      <c r="BQ2367" s="15" cm="1">
        <f t="array" ref="BQ2367">INDEX($K:$P,ROW(),MATCH(BQ$3,$K$2:$P$2,0))</f>
        <v>30</v>
      </c>
      <c r="BR2367" s="15" cm="1">
        <f t="array" ref="BR2367">INDEX($K:$P,ROW(),MATCH(BR$3,$K$2:$P$2,0))</f>
        <v>30</v>
      </c>
      <c r="BS2367" s="15" cm="1">
        <f t="array" ref="BS2367">INDEX($K:$P,ROW(),MATCH(BS$3,$K$2:$P$2,0))</f>
        <v>30</v>
      </c>
      <c r="BT2367" s="15" cm="1">
        <f t="array" ref="BT2367">INDEX($K:$P,ROW(),MATCH(BT$3,$K$2:$P$2,0))</f>
        <v>30</v>
      </c>
      <c r="BU2367" s="15" cm="1">
        <f t="array" ref="BU2367">INDEX($K:$P,ROW(),MATCH(BU$3,$K$2:$P$2,0))</f>
        <v>30</v>
      </c>
      <c r="BV2367" s="15" cm="1">
        <f t="array" ref="BV2367">INDEX($K:$P,ROW(),MATCH(BV$3,$K$2:$P$2,0))</f>
        <v>30</v>
      </c>
      <c r="BW2367" s="15" cm="1">
        <f t="array" ref="BW2367">INDEX($K:$P,ROW(),MATCH(BW$3,$K$2:$P$2,0))</f>
        <v>30</v>
      </c>
      <c r="BX2367" s="15" cm="1">
        <f t="array" ref="BX2367">INDEX($K:$P,ROW(),MATCH(BX$3,$K$2:$P$2,0))</f>
        <v>30</v>
      </c>
      <c r="BY2367" s="15" cm="1">
        <f t="array" ref="BY2367">INDEX($K:$P,ROW(),MATCH(BY$3,$K$2:$P$2,0))</f>
        <v>30</v>
      </c>
      <c r="BZ2367" s="15" cm="1">
        <f t="array" ref="BZ2367">INDEX($K:$P,ROW(),MATCH(BZ$3,$K$2:$P$2,0))</f>
        <v>30</v>
      </c>
      <c r="CA2367" s="15" cm="1">
        <f t="array" ref="CA2367">INDEX($K:$P,ROW(),MATCH(CA$3,$K$2:$P$2,0))</f>
        <v>30</v>
      </c>
      <c r="CB2367" s="15" cm="1">
        <f t="array" ref="CB2367">INDEX($K:$P,ROW(),MATCH(CB$3,$K$2:$P$2,0))</f>
        <v>30</v>
      </c>
      <c r="CC2367" s="15" cm="1">
        <f t="array" ref="CC2367">INDEX($K:$P,ROW(),MATCH(CC$3,$K$2:$P$2,0))</f>
        <v>30</v>
      </c>
      <c r="CD2367" s="15" cm="1">
        <f t="array" ref="CD2367">INDEX($K:$P,ROW(),MATCH(CD$3,$K$2:$P$2,0))</f>
        <v>30</v>
      </c>
      <c r="CE2367" s="15" cm="1">
        <f t="array" ref="CE2367">INDEX($K:$P,ROW(),MATCH(CE$3,$K$2:$P$2,0))</f>
        <v>30</v>
      </c>
      <c r="CF2367" s="15" cm="1">
        <f t="array" ref="CF2367">INDEX($K:$P,ROW(),MATCH(CF$3,$K$2:$P$2,0))</f>
        <v>30</v>
      </c>
      <c r="CG2367" s="15" cm="1">
        <f t="array" ref="CG2367">INDEX($K:$P,ROW(),MATCH(CG$3,$K$2:$P$2,0))</f>
        <v>30</v>
      </c>
      <c r="CH2367" s="15" cm="1">
        <f t="array" ref="CH2367">INDEX($K:$P,ROW(),MATCH(CH$3,$K$2:$P$2,0))</f>
        <v>30</v>
      </c>
      <c r="CI2367" s="15" cm="1">
        <f t="array" ref="CI2367">INDEX($K:$P,ROW(),MATCH(CI$3,$K$2:$P$2,0))</f>
        <v>30</v>
      </c>
      <c r="CJ2367" s="15" cm="1">
        <f t="array" ref="CJ2367">INDEX($K:$P,ROW(),MATCH(CJ$3,$K$2:$P$2,0))</f>
        <v>30</v>
      </c>
      <c r="CK2367" s="15" cm="1">
        <f t="array" ref="CK2367">INDEX($K:$P,ROW(),MATCH(CK$3,$K$2:$P$2,0))</f>
        <v>30</v>
      </c>
      <c r="CL2367" s="15" cm="1">
        <f t="array" ref="CL2367">INDEX($K:$P,ROW(),MATCH(CL$3,$K$2:$P$2,0))</f>
        <v>30</v>
      </c>
      <c r="CN2367" s="60"/>
      <c r="CO2367" s="15" t="e" cm="1">
        <f t="array" ref="CO2367">INDEX($K:$P,ROW(),MATCH(CO$3,$K$2:$P$2,0))</f>
        <v>#N/A</v>
      </c>
      <c r="CP2367" s="15" t="e" cm="1">
        <f t="array" ref="CP2367">INDEX($K:$P,ROW(),MATCH(CP$3,$K$2:$P$2,0))</f>
        <v>#N/A</v>
      </c>
      <c r="CQ2367" s="15" t="e" cm="1">
        <f t="array" ref="CQ2367">INDEX($K:$P,ROW(),MATCH(CQ$3,$K$2:$P$2,0))</f>
        <v>#N/A</v>
      </c>
      <c r="CR2367" s="15" t="e" cm="1">
        <f t="array" ref="CR2367">INDEX($K:$P,ROW(),MATCH(CR$3,$K$2:$P$2,0))</f>
        <v>#N/A</v>
      </c>
      <c r="CS2367" s="15" t="e" cm="1">
        <f t="array" ref="CS2367">INDEX($K:$P,ROW(),MATCH(CS$3,$K$2:$P$2,0))</f>
        <v>#N/A</v>
      </c>
      <c r="CT2367" s="15" t="e" cm="1">
        <f t="array" ref="CT2367">INDEX($K:$P,ROW(),MATCH(CT$3,$K$2:$P$2,0))</f>
        <v>#N/A</v>
      </c>
      <c r="CU2367" s="15" t="e" cm="1">
        <f t="array" ref="CU2367">INDEX($K:$P,ROW(),MATCH(CU$3,$K$2:$P$2,0))</f>
        <v>#N/A</v>
      </c>
      <c r="CV2367" s="15" t="e" cm="1">
        <f t="array" ref="CV2367">INDEX($K:$P,ROW(),MATCH(CV$3,$K$2:$P$2,0))</f>
        <v>#N/A</v>
      </c>
      <c r="CW2367" s="15" t="e" cm="1">
        <f t="array" ref="CW2367">INDEX($K:$P,ROW(),MATCH(CW$3,$K$2:$P$2,0))</f>
        <v>#N/A</v>
      </c>
      <c r="CX2367" s="15" t="e" cm="1">
        <f t="array" ref="CX2367">INDEX($K:$P,ROW(),MATCH(CX$3,$K$2:$P$2,0))</f>
        <v>#N/A</v>
      </c>
      <c r="CY2367" s="15" t="e" cm="1">
        <f t="array" ref="CY2367">INDEX($K:$P,ROW(),MATCH(CY$3,$K$2:$P$2,0))</f>
        <v>#N/A</v>
      </c>
      <c r="CZ2367" s="15" t="e" cm="1">
        <f t="array" ref="CZ2367">INDEX($K:$P,ROW(),MATCH(CZ$3,$K$2:$P$2,0))</f>
        <v>#N/A</v>
      </c>
      <c r="DA2367" s="15" t="e" cm="1">
        <f t="array" ref="DA2367">INDEX($K:$P,ROW(),MATCH(DA$3,$K$2:$P$2,0))</f>
        <v>#N/A</v>
      </c>
      <c r="DB2367" s="15" t="e" cm="1">
        <f t="array" ref="DB2367">INDEX($K:$P,ROW(),MATCH(DB$3,$K$2:$P$2,0))</f>
        <v>#N/A</v>
      </c>
      <c r="DC2367" s="15" t="e" cm="1">
        <f t="array" ref="DC2367">INDEX($K:$P,ROW(),MATCH(DC$3,$K$2:$P$2,0))</f>
        <v>#N/A</v>
      </c>
      <c r="DD2367" s="15" t="e" cm="1">
        <f t="array" ref="DD2367">INDEX($K:$P,ROW(),MATCH(DD$3,$K$2:$P$2,0))</f>
        <v>#N/A</v>
      </c>
      <c r="DE2367" s="15" t="e" cm="1">
        <f t="array" ref="DE2367">INDEX($K:$P,ROW(),MATCH(DE$3,$K$2:$P$2,0))</f>
        <v>#N/A</v>
      </c>
      <c r="DF2367" s="15" t="e" cm="1">
        <f t="array" ref="DF2367">INDEX($K:$P,ROW(),MATCH(DF$3,$K$2:$P$2,0))</f>
        <v>#N/A</v>
      </c>
      <c r="DG2367" s="15" t="e" cm="1">
        <f t="array" ref="DG2367">INDEX($K:$P,ROW(),MATCH(DG$3,$K$2:$P$2,0))</f>
        <v>#N/A</v>
      </c>
      <c r="DH2367" s="15" t="e" cm="1">
        <f t="array" ref="DH2367">INDEX($K:$P,ROW(),MATCH(DH$3,$K$2:$P$2,0))</f>
        <v>#N/A</v>
      </c>
      <c r="DI2367" s="15" t="e" cm="1">
        <f t="array" ref="DI2367">INDEX($K:$P,ROW(),MATCH(DI$3,$K$2:$P$2,0))</f>
        <v>#N/A</v>
      </c>
      <c r="DJ2367" s="15" t="e" cm="1">
        <f t="array" ref="DJ2367">INDEX($K:$P,ROW(),MATCH(DJ$3,$K$2:$P$2,0))</f>
        <v>#N/A</v>
      </c>
      <c r="DK2367" s="15" t="e" cm="1">
        <f t="array" ref="DK2367">INDEX($K:$P,ROW(),MATCH(DK$3,$K$2:$P$2,0))</f>
        <v>#N/A</v>
      </c>
      <c r="DL2367" s="15" t="e" cm="1">
        <f t="array" ref="DL2367">INDEX($K:$P,ROW(),MATCH(DL$3,$K$2:$P$2,0))</f>
        <v>#N/A</v>
      </c>
    </row>
    <row r="2368" spans="1:116" x14ac:dyDescent="0.4">
      <c r="B2368" t="str">
        <f t="shared" si="3765"/>
        <v>2368 WCAR-IS</v>
      </c>
      <c r="C2368" t="s">
        <v>224</v>
      </c>
      <c r="D2368" t="s">
        <v>391</v>
      </c>
      <c r="E2368" s="8" t="str">
        <f t="shared" si="3764"/>
        <v>2368 WCAR-IS</v>
      </c>
      <c r="G2368" s="126" t="str">
        <f>"Accounts receivable"</f>
        <v>Accounts receivable</v>
      </c>
      <c r="H2368" s="27"/>
      <c r="I2368" s="78"/>
      <c r="J2368" s="78"/>
      <c r="K2368" s="118">
        <f t="shared" ref="K2368:P2368" si="3766">SUMIF($4:$4,K$2,2368:2368)</f>
        <v>416666.66666666674</v>
      </c>
      <c r="L2368" s="118">
        <f t="shared" si="3766"/>
        <v>833333.33333333349</v>
      </c>
      <c r="M2368" s="118">
        <f t="shared" si="3766"/>
        <v>1666666.666666667</v>
      </c>
      <c r="N2368" s="118">
        <f t="shared" si="3766"/>
        <v>3333333.333333334</v>
      </c>
      <c r="O2368" s="118">
        <f t="shared" si="3766"/>
        <v>6666666.6666666679</v>
      </c>
      <c r="P2368" s="118">
        <f t="shared" si="3766"/>
        <v>13333333.333333336</v>
      </c>
      <c r="R2368" s="118"/>
      <c r="S2368" s="118">
        <f t="shared" ref="S2368:CD2368" si="3767">MIN(S2367/30*S2364,R2368+S2364)</f>
        <v>416666.66666666674</v>
      </c>
      <c r="T2368" s="118">
        <f t="shared" si="3767"/>
        <v>416666.66666666674</v>
      </c>
      <c r="U2368" s="118">
        <f t="shared" si="3767"/>
        <v>416666.66666666674</v>
      </c>
      <c r="V2368" s="118">
        <f t="shared" si="3767"/>
        <v>416666.66666666674</v>
      </c>
      <c r="W2368" s="118">
        <f t="shared" si="3767"/>
        <v>416666.66666666674</v>
      </c>
      <c r="X2368" s="118">
        <f t="shared" si="3767"/>
        <v>416666.66666666674</v>
      </c>
      <c r="Y2368" s="118">
        <f t="shared" si="3767"/>
        <v>416666.66666666674</v>
      </c>
      <c r="Z2368" s="118">
        <f t="shared" si="3767"/>
        <v>416666.66666666674</v>
      </c>
      <c r="AA2368" s="118">
        <f t="shared" si="3767"/>
        <v>416666.66666666674</v>
      </c>
      <c r="AB2368" s="118">
        <f t="shared" si="3767"/>
        <v>416666.66666666674</v>
      </c>
      <c r="AC2368" s="118">
        <f t="shared" si="3767"/>
        <v>416666.66666666674</v>
      </c>
      <c r="AD2368" s="118">
        <f t="shared" si="3767"/>
        <v>416666.66666666674</v>
      </c>
      <c r="AE2368" s="118">
        <f t="shared" si="3767"/>
        <v>833333.33333333349</v>
      </c>
      <c r="AF2368" s="118">
        <f t="shared" si="3767"/>
        <v>833333.33333333349</v>
      </c>
      <c r="AG2368" s="118">
        <f t="shared" si="3767"/>
        <v>833333.33333333349</v>
      </c>
      <c r="AH2368" s="118">
        <f t="shared" si="3767"/>
        <v>833333.33333333349</v>
      </c>
      <c r="AI2368" s="118">
        <f t="shared" si="3767"/>
        <v>833333.33333333349</v>
      </c>
      <c r="AJ2368" s="118">
        <f t="shared" si="3767"/>
        <v>833333.33333333349</v>
      </c>
      <c r="AK2368" s="118">
        <f t="shared" si="3767"/>
        <v>833333.33333333349</v>
      </c>
      <c r="AL2368" s="118">
        <f t="shared" si="3767"/>
        <v>833333.33333333349</v>
      </c>
      <c r="AM2368" s="118">
        <f t="shared" si="3767"/>
        <v>833333.33333333349</v>
      </c>
      <c r="AN2368" s="118">
        <f t="shared" si="3767"/>
        <v>833333.33333333349</v>
      </c>
      <c r="AO2368" s="118">
        <f t="shared" si="3767"/>
        <v>833333.33333333349</v>
      </c>
      <c r="AP2368" s="118">
        <f t="shared" si="3767"/>
        <v>833333.33333333349</v>
      </c>
      <c r="AQ2368" s="118">
        <f t="shared" si="3767"/>
        <v>1666666.666666667</v>
      </c>
      <c r="AR2368" s="118">
        <f t="shared" si="3767"/>
        <v>1666666.666666667</v>
      </c>
      <c r="AS2368" s="118">
        <f t="shared" si="3767"/>
        <v>1666666.666666667</v>
      </c>
      <c r="AT2368" s="118">
        <f t="shared" si="3767"/>
        <v>1666666.666666667</v>
      </c>
      <c r="AU2368" s="118">
        <f t="shared" si="3767"/>
        <v>1666666.666666667</v>
      </c>
      <c r="AV2368" s="118">
        <f t="shared" si="3767"/>
        <v>1666666.666666667</v>
      </c>
      <c r="AW2368" s="118">
        <f t="shared" si="3767"/>
        <v>1666666.666666667</v>
      </c>
      <c r="AX2368" s="118">
        <f t="shared" si="3767"/>
        <v>1666666.666666667</v>
      </c>
      <c r="AY2368" s="118">
        <f t="shared" si="3767"/>
        <v>1666666.666666667</v>
      </c>
      <c r="AZ2368" s="118">
        <f t="shared" si="3767"/>
        <v>1666666.666666667</v>
      </c>
      <c r="BA2368" s="118">
        <f t="shared" si="3767"/>
        <v>1666666.666666667</v>
      </c>
      <c r="BB2368" s="118">
        <f t="shared" si="3767"/>
        <v>1666666.666666667</v>
      </c>
      <c r="BC2368" s="118">
        <f t="shared" si="3767"/>
        <v>3333333.333333334</v>
      </c>
      <c r="BD2368" s="118">
        <f t="shared" si="3767"/>
        <v>3333333.333333334</v>
      </c>
      <c r="BE2368" s="118">
        <f t="shared" si="3767"/>
        <v>3333333.333333334</v>
      </c>
      <c r="BF2368" s="118">
        <f t="shared" si="3767"/>
        <v>3333333.333333334</v>
      </c>
      <c r="BG2368" s="118">
        <f t="shared" si="3767"/>
        <v>3333333.333333334</v>
      </c>
      <c r="BH2368" s="118">
        <f t="shared" si="3767"/>
        <v>3333333.333333334</v>
      </c>
      <c r="BI2368" s="118">
        <f t="shared" si="3767"/>
        <v>3333333.333333334</v>
      </c>
      <c r="BJ2368" s="118">
        <f t="shared" si="3767"/>
        <v>3333333.333333334</v>
      </c>
      <c r="BK2368" s="118">
        <f t="shared" si="3767"/>
        <v>3333333.333333334</v>
      </c>
      <c r="BL2368" s="118">
        <f t="shared" si="3767"/>
        <v>3333333.333333334</v>
      </c>
      <c r="BM2368" s="118">
        <f t="shared" si="3767"/>
        <v>3333333.333333334</v>
      </c>
      <c r="BN2368" s="118">
        <f t="shared" si="3767"/>
        <v>3333333.333333334</v>
      </c>
      <c r="BO2368" s="118">
        <f t="shared" si="3767"/>
        <v>6666666.6666666679</v>
      </c>
      <c r="BP2368" s="118">
        <f t="shared" si="3767"/>
        <v>6666666.6666666679</v>
      </c>
      <c r="BQ2368" s="118">
        <f t="shared" si="3767"/>
        <v>6666666.6666666679</v>
      </c>
      <c r="BR2368" s="118">
        <f t="shared" si="3767"/>
        <v>6666666.6666666679</v>
      </c>
      <c r="BS2368" s="118">
        <f t="shared" si="3767"/>
        <v>6666666.6666666679</v>
      </c>
      <c r="BT2368" s="118">
        <f t="shared" si="3767"/>
        <v>6666666.6666666679</v>
      </c>
      <c r="BU2368" s="118">
        <f t="shared" si="3767"/>
        <v>6666666.6666666679</v>
      </c>
      <c r="BV2368" s="118">
        <f t="shared" si="3767"/>
        <v>6666666.6666666679</v>
      </c>
      <c r="BW2368" s="118">
        <f t="shared" si="3767"/>
        <v>6666666.6666666679</v>
      </c>
      <c r="BX2368" s="118">
        <f t="shared" si="3767"/>
        <v>6666666.6666666679</v>
      </c>
      <c r="BY2368" s="118">
        <f t="shared" si="3767"/>
        <v>6666666.6666666679</v>
      </c>
      <c r="BZ2368" s="118">
        <f t="shared" si="3767"/>
        <v>6666666.6666666679</v>
      </c>
      <c r="CA2368" s="118">
        <f t="shared" si="3767"/>
        <v>13333333.333333336</v>
      </c>
      <c r="CB2368" s="118">
        <f t="shared" si="3767"/>
        <v>13333333.333333336</v>
      </c>
      <c r="CC2368" s="118">
        <f t="shared" si="3767"/>
        <v>13333333.333333336</v>
      </c>
      <c r="CD2368" s="118">
        <f t="shared" si="3767"/>
        <v>13333333.333333336</v>
      </c>
      <c r="CE2368" s="118">
        <f t="shared" ref="CE2368:CK2368" si="3768">MIN(CE2367/30*CE2364,CD2368+CE2364)</f>
        <v>13333333.333333336</v>
      </c>
      <c r="CF2368" s="118">
        <f t="shared" si="3768"/>
        <v>13333333.333333336</v>
      </c>
      <c r="CG2368" s="118">
        <f t="shared" si="3768"/>
        <v>13333333.333333336</v>
      </c>
      <c r="CH2368" s="118">
        <f t="shared" si="3768"/>
        <v>13333333.333333336</v>
      </c>
      <c r="CI2368" s="118">
        <f t="shared" si="3768"/>
        <v>13333333.333333336</v>
      </c>
      <c r="CJ2368" s="118">
        <f t="shared" si="3768"/>
        <v>13333333.333333336</v>
      </c>
      <c r="CK2368" s="118">
        <f t="shared" si="3768"/>
        <v>13333333.333333336</v>
      </c>
      <c r="CL2368" s="118">
        <f>MIN(CL2367/30*CL2364,CK2368+CL2364)</f>
        <v>13333333.333333336</v>
      </c>
      <c r="CN2368" s="33"/>
      <c r="CO2368" s="118" t="e">
        <f>MIN(CO2367/90*CO2364,CN2368+CO2364)</f>
        <v>#N/A</v>
      </c>
      <c r="CP2368" s="118" t="e">
        <f t="shared" ref="CP2368:DL2368" si="3769">MIN(CP2367/90*CP2364,CO2368+CP2364)</f>
        <v>#N/A</v>
      </c>
      <c r="CQ2368" s="118" t="e">
        <f t="shared" si="3769"/>
        <v>#N/A</v>
      </c>
      <c r="CR2368" s="118" t="e">
        <f t="shared" si="3769"/>
        <v>#N/A</v>
      </c>
      <c r="CS2368" s="118" t="e">
        <f t="shared" si="3769"/>
        <v>#N/A</v>
      </c>
      <c r="CT2368" s="118" t="e">
        <f t="shared" si="3769"/>
        <v>#N/A</v>
      </c>
      <c r="CU2368" s="118" t="e">
        <f t="shared" si="3769"/>
        <v>#N/A</v>
      </c>
      <c r="CV2368" s="118" t="e">
        <f t="shared" si="3769"/>
        <v>#N/A</v>
      </c>
      <c r="CW2368" s="118" t="e">
        <f t="shared" si="3769"/>
        <v>#N/A</v>
      </c>
      <c r="CX2368" s="118" t="e">
        <f t="shared" si="3769"/>
        <v>#N/A</v>
      </c>
      <c r="CY2368" s="118" t="e">
        <f t="shared" si="3769"/>
        <v>#N/A</v>
      </c>
      <c r="CZ2368" s="118" t="e">
        <f t="shared" si="3769"/>
        <v>#N/A</v>
      </c>
      <c r="DA2368" s="118" t="e">
        <f t="shared" si="3769"/>
        <v>#N/A</v>
      </c>
      <c r="DB2368" s="118" t="e">
        <f t="shared" si="3769"/>
        <v>#N/A</v>
      </c>
      <c r="DC2368" s="118" t="e">
        <f t="shared" si="3769"/>
        <v>#N/A</v>
      </c>
      <c r="DD2368" s="118" t="e">
        <f t="shared" si="3769"/>
        <v>#N/A</v>
      </c>
      <c r="DE2368" s="118" t="e">
        <f t="shared" si="3769"/>
        <v>#N/A</v>
      </c>
      <c r="DF2368" s="118" t="e">
        <f t="shared" si="3769"/>
        <v>#N/A</v>
      </c>
      <c r="DG2368" s="118" t="e">
        <f t="shared" si="3769"/>
        <v>#N/A</v>
      </c>
      <c r="DH2368" s="118" t="e">
        <f t="shared" si="3769"/>
        <v>#N/A</v>
      </c>
      <c r="DI2368" s="118" t="e">
        <f t="shared" si="3769"/>
        <v>#N/A</v>
      </c>
      <c r="DJ2368" s="118" t="e">
        <f t="shared" si="3769"/>
        <v>#N/A</v>
      </c>
      <c r="DK2368" s="118" t="e">
        <f t="shared" si="3769"/>
        <v>#N/A</v>
      </c>
      <c r="DL2368" s="118" t="e">
        <f t="shared" si="3769"/>
        <v>#N/A</v>
      </c>
    </row>
    <row r="2369" spans="1:116" x14ac:dyDescent="0.4">
      <c r="B2369" t="str">
        <f t="shared" si="3765"/>
        <v>2369 WCAR-IS</v>
      </c>
      <c r="D2369" t="s">
        <v>391</v>
      </c>
      <c r="E2369" s="8" t="str">
        <f t="shared" si="3764"/>
        <v>2369 WCAR-IS</v>
      </c>
      <c r="G2369" s="126"/>
      <c r="H2369" s="27"/>
      <c r="I2369" s="78"/>
      <c r="J2369" s="78"/>
      <c r="K2369" s="33"/>
      <c r="L2369" s="33"/>
      <c r="M2369" s="33"/>
      <c r="N2369" s="33"/>
      <c r="O2369" s="33"/>
      <c r="P2369" s="33"/>
      <c r="R2369" s="33"/>
      <c r="S2369" s="33"/>
      <c r="T2369" s="33"/>
      <c r="U2369" s="33"/>
      <c r="V2369" s="33"/>
      <c r="W2369" s="33"/>
      <c r="X2369" s="33"/>
      <c r="Y2369" s="33"/>
      <c r="Z2369" s="33"/>
      <c r="AA2369" s="33"/>
      <c r="AB2369" s="33"/>
      <c r="AC2369" s="33"/>
      <c r="AD2369" s="33"/>
      <c r="AE2369" s="33"/>
      <c r="AF2369" s="33"/>
      <c r="AG2369" s="33"/>
      <c r="AH2369" s="33"/>
      <c r="AI2369" s="33"/>
      <c r="AJ2369" s="33"/>
      <c r="AK2369" s="33"/>
      <c r="AL2369" s="33"/>
      <c r="AM2369" s="33"/>
      <c r="AN2369" s="33"/>
      <c r="AO2369" s="33"/>
      <c r="AP2369" s="33"/>
      <c r="AQ2369" s="33"/>
      <c r="AR2369" s="33"/>
      <c r="AS2369" s="33"/>
      <c r="AT2369" s="33"/>
      <c r="AU2369" s="33"/>
      <c r="AV2369" s="33"/>
      <c r="AW2369" s="33"/>
      <c r="AX2369" s="33"/>
      <c r="AY2369" s="33"/>
      <c r="AZ2369" s="33"/>
      <c r="BA2369" s="33"/>
      <c r="BB2369" s="33"/>
      <c r="BC2369" s="33"/>
      <c r="BD2369" s="33"/>
      <c r="BE2369" s="33"/>
      <c r="BF2369" s="33"/>
      <c r="BG2369" s="33"/>
      <c r="BH2369" s="33"/>
      <c r="BI2369" s="33"/>
      <c r="BJ2369" s="33"/>
      <c r="BK2369" s="33"/>
      <c r="BL2369" s="33"/>
      <c r="BM2369" s="33"/>
      <c r="BN2369" s="33"/>
      <c r="BO2369" s="33"/>
      <c r="BP2369" s="33"/>
      <c r="BQ2369" s="33"/>
      <c r="BR2369" s="33"/>
      <c r="BS2369" s="33"/>
      <c r="BT2369" s="33"/>
      <c r="BU2369" s="33"/>
      <c r="BV2369" s="33"/>
      <c r="BW2369" s="33"/>
      <c r="BX2369" s="33"/>
      <c r="BY2369" s="33"/>
      <c r="BZ2369" s="33"/>
      <c r="CA2369" s="33"/>
      <c r="CB2369" s="33"/>
      <c r="CC2369" s="33"/>
      <c r="CD2369" s="33"/>
      <c r="CE2369" s="33"/>
      <c r="CF2369" s="33"/>
      <c r="CG2369" s="33"/>
      <c r="CH2369" s="33"/>
      <c r="CI2369" s="33"/>
      <c r="CJ2369" s="33"/>
      <c r="CK2369" s="33"/>
      <c r="CL2369" s="33"/>
      <c r="CN2369" s="78"/>
      <c r="CO2369" s="33"/>
      <c r="CP2369" s="33"/>
      <c r="CQ2369" s="33"/>
      <c r="CR2369" s="33"/>
      <c r="CS2369" s="33"/>
      <c r="CT2369" s="33"/>
      <c r="CU2369" s="33"/>
      <c r="CV2369" s="33"/>
      <c r="CW2369" s="33"/>
      <c r="CX2369" s="33"/>
      <c r="CY2369" s="33"/>
      <c r="CZ2369" s="33"/>
      <c r="DA2369" s="33"/>
      <c r="DB2369" s="33"/>
      <c r="DC2369" s="33"/>
      <c r="DD2369" s="33"/>
      <c r="DE2369" s="33"/>
      <c r="DF2369" s="33"/>
      <c r="DG2369" s="33"/>
      <c r="DH2369" s="33"/>
      <c r="DI2369" s="33"/>
      <c r="DJ2369" s="33"/>
      <c r="DK2369" s="33"/>
      <c r="DL2369" s="33"/>
    </row>
    <row r="2370" spans="1:116" x14ac:dyDescent="0.4">
      <c r="B2370" t="str">
        <f t="shared" si="3765"/>
        <v>2370 WCAR-IS</v>
      </c>
      <c r="C2370" t="s">
        <v>234</v>
      </c>
      <c r="D2370" t="s">
        <v>391</v>
      </c>
      <c r="E2370" s="8" t="str">
        <f t="shared" si="3764"/>
        <v>2370 WCAR-IS</v>
      </c>
      <c r="G2370" s="126" t="str">
        <f>"Change in "&amp;G2368</f>
        <v>Change in Accounts receivable</v>
      </c>
      <c r="K2370" s="33">
        <f t="shared" ref="K2370:P2370" si="3770">SUMIF($3:$3,K$2,2370:2370)</f>
        <v>-416666.66666666674</v>
      </c>
      <c r="L2370" s="33">
        <f t="shared" si="3770"/>
        <v>-416666.66666666674</v>
      </c>
      <c r="M2370" s="33">
        <f t="shared" si="3770"/>
        <v>-833333.33333333349</v>
      </c>
      <c r="N2370" s="33">
        <f t="shared" si="3770"/>
        <v>-1666666.666666667</v>
      </c>
      <c r="O2370" s="33">
        <f t="shared" si="3770"/>
        <v>-3333333.333333334</v>
      </c>
      <c r="P2370" s="33">
        <f t="shared" si="3770"/>
        <v>-6666666.6666666679</v>
      </c>
      <c r="R2370" s="33"/>
      <c r="S2370" s="33">
        <f t="shared" ref="S2370:AX2370" si="3771">R2368-S2368</f>
        <v>-416666.66666666674</v>
      </c>
      <c r="T2370" s="33">
        <f t="shared" si="3771"/>
        <v>0</v>
      </c>
      <c r="U2370" s="33">
        <f t="shared" si="3771"/>
        <v>0</v>
      </c>
      <c r="V2370" s="33">
        <f t="shared" si="3771"/>
        <v>0</v>
      </c>
      <c r="W2370" s="33">
        <f t="shared" si="3771"/>
        <v>0</v>
      </c>
      <c r="X2370" s="33">
        <f t="shared" si="3771"/>
        <v>0</v>
      </c>
      <c r="Y2370" s="33">
        <f t="shared" si="3771"/>
        <v>0</v>
      </c>
      <c r="Z2370" s="33">
        <f t="shared" si="3771"/>
        <v>0</v>
      </c>
      <c r="AA2370" s="33">
        <f t="shared" si="3771"/>
        <v>0</v>
      </c>
      <c r="AB2370" s="33">
        <f t="shared" si="3771"/>
        <v>0</v>
      </c>
      <c r="AC2370" s="33">
        <f t="shared" si="3771"/>
        <v>0</v>
      </c>
      <c r="AD2370" s="33">
        <f t="shared" si="3771"/>
        <v>0</v>
      </c>
      <c r="AE2370" s="33">
        <f t="shared" si="3771"/>
        <v>-416666.66666666674</v>
      </c>
      <c r="AF2370" s="33">
        <f t="shared" si="3771"/>
        <v>0</v>
      </c>
      <c r="AG2370" s="33">
        <f t="shared" si="3771"/>
        <v>0</v>
      </c>
      <c r="AH2370" s="33">
        <f t="shared" si="3771"/>
        <v>0</v>
      </c>
      <c r="AI2370" s="33">
        <f t="shared" si="3771"/>
        <v>0</v>
      </c>
      <c r="AJ2370" s="33">
        <f t="shared" si="3771"/>
        <v>0</v>
      </c>
      <c r="AK2370" s="33">
        <f t="shared" si="3771"/>
        <v>0</v>
      </c>
      <c r="AL2370" s="33">
        <f t="shared" si="3771"/>
        <v>0</v>
      </c>
      <c r="AM2370" s="33">
        <f t="shared" si="3771"/>
        <v>0</v>
      </c>
      <c r="AN2370" s="33">
        <f t="shared" si="3771"/>
        <v>0</v>
      </c>
      <c r="AO2370" s="33">
        <f t="shared" si="3771"/>
        <v>0</v>
      </c>
      <c r="AP2370" s="33">
        <f t="shared" si="3771"/>
        <v>0</v>
      </c>
      <c r="AQ2370" s="33">
        <f t="shared" si="3771"/>
        <v>-833333.33333333349</v>
      </c>
      <c r="AR2370" s="33">
        <f t="shared" si="3771"/>
        <v>0</v>
      </c>
      <c r="AS2370" s="33">
        <f t="shared" si="3771"/>
        <v>0</v>
      </c>
      <c r="AT2370" s="33">
        <f t="shared" si="3771"/>
        <v>0</v>
      </c>
      <c r="AU2370" s="33">
        <f t="shared" si="3771"/>
        <v>0</v>
      </c>
      <c r="AV2370" s="33">
        <f t="shared" si="3771"/>
        <v>0</v>
      </c>
      <c r="AW2370" s="33">
        <f t="shared" si="3771"/>
        <v>0</v>
      </c>
      <c r="AX2370" s="33">
        <f t="shared" si="3771"/>
        <v>0</v>
      </c>
      <c r="AY2370" s="33">
        <f t="shared" ref="AY2370:CD2370" si="3772">AX2368-AY2368</f>
        <v>0</v>
      </c>
      <c r="AZ2370" s="33">
        <f t="shared" si="3772"/>
        <v>0</v>
      </c>
      <c r="BA2370" s="33">
        <f t="shared" si="3772"/>
        <v>0</v>
      </c>
      <c r="BB2370" s="33">
        <f t="shared" si="3772"/>
        <v>0</v>
      </c>
      <c r="BC2370" s="33">
        <f t="shared" si="3772"/>
        <v>-1666666.666666667</v>
      </c>
      <c r="BD2370" s="33">
        <f t="shared" si="3772"/>
        <v>0</v>
      </c>
      <c r="BE2370" s="33">
        <f t="shared" si="3772"/>
        <v>0</v>
      </c>
      <c r="BF2370" s="33">
        <f t="shared" si="3772"/>
        <v>0</v>
      </c>
      <c r="BG2370" s="33">
        <f t="shared" si="3772"/>
        <v>0</v>
      </c>
      <c r="BH2370" s="33">
        <f t="shared" si="3772"/>
        <v>0</v>
      </c>
      <c r="BI2370" s="33">
        <f t="shared" si="3772"/>
        <v>0</v>
      </c>
      <c r="BJ2370" s="33">
        <f t="shared" si="3772"/>
        <v>0</v>
      </c>
      <c r="BK2370" s="33">
        <f t="shared" si="3772"/>
        <v>0</v>
      </c>
      <c r="BL2370" s="33">
        <f t="shared" si="3772"/>
        <v>0</v>
      </c>
      <c r="BM2370" s="33">
        <f t="shared" si="3772"/>
        <v>0</v>
      </c>
      <c r="BN2370" s="33">
        <f t="shared" si="3772"/>
        <v>0</v>
      </c>
      <c r="BO2370" s="33">
        <f t="shared" si="3772"/>
        <v>-3333333.333333334</v>
      </c>
      <c r="BP2370" s="33">
        <f t="shared" si="3772"/>
        <v>0</v>
      </c>
      <c r="BQ2370" s="33">
        <f t="shared" si="3772"/>
        <v>0</v>
      </c>
      <c r="BR2370" s="33">
        <f t="shared" si="3772"/>
        <v>0</v>
      </c>
      <c r="BS2370" s="33">
        <f t="shared" si="3772"/>
        <v>0</v>
      </c>
      <c r="BT2370" s="33">
        <f t="shared" si="3772"/>
        <v>0</v>
      </c>
      <c r="BU2370" s="33">
        <f t="shared" si="3772"/>
        <v>0</v>
      </c>
      <c r="BV2370" s="33">
        <f t="shared" si="3772"/>
        <v>0</v>
      </c>
      <c r="BW2370" s="33">
        <f t="shared" si="3772"/>
        <v>0</v>
      </c>
      <c r="BX2370" s="33">
        <f t="shared" si="3772"/>
        <v>0</v>
      </c>
      <c r="BY2370" s="33">
        <f t="shared" si="3772"/>
        <v>0</v>
      </c>
      <c r="BZ2370" s="33">
        <f t="shared" si="3772"/>
        <v>0</v>
      </c>
      <c r="CA2370" s="33">
        <f t="shared" si="3772"/>
        <v>-6666666.6666666679</v>
      </c>
      <c r="CB2370" s="33">
        <f t="shared" si="3772"/>
        <v>0</v>
      </c>
      <c r="CC2370" s="33">
        <f t="shared" si="3772"/>
        <v>0</v>
      </c>
      <c r="CD2370" s="33">
        <f t="shared" si="3772"/>
        <v>0</v>
      </c>
      <c r="CE2370" s="33">
        <f t="shared" ref="CE2370:CL2370" si="3773">CD2368-CE2368</f>
        <v>0</v>
      </c>
      <c r="CF2370" s="33">
        <f t="shared" si="3773"/>
        <v>0</v>
      </c>
      <c r="CG2370" s="33">
        <f t="shared" si="3773"/>
        <v>0</v>
      </c>
      <c r="CH2370" s="33">
        <f t="shared" si="3773"/>
        <v>0</v>
      </c>
      <c r="CI2370" s="33">
        <f t="shared" si="3773"/>
        <v>0</v>
      </c>
      <c r="CJ2370" s="33">
        <f t="shared" si="3773"/>
        <v>0</v>
      </c>
      <c r="CK2370" s="33">
        <f t="shared" si="3773"/>
        <v>0</v>
      </c>
      <c r="CL2370" s="33">
        <f t="shared" si="3773"/>
        <v>0</v>
      </c>
      <c r="CO2370" s="33" t="e">
        <f t="shared" ref="CO2370" si="3774">CN2368-CO2368</f>
        <v>#N/A</v>
      </c>
      <c r="CP2370" s="33" t="e">
        <f t="shared" ref="CP2370" si="3775">CO2368-CP2368</f>
        <v>#N/A</v>
      </c>
      <c r="CQ2370" s="33" t="e">
        <f t="shared" ref="CQ2370" si="3776">CP2368-CQ2368</f>
        <v>#N/A</v>
      </c>
      <c r="CR2370" s="33" t="e">
        <f t="shared" ref="CR2370" si="3777">CQ2368-CR2368</f>
        <v>#N/A</v>
      </c>
      <c r="CS2370" s="33" t="e">
        <f t="shared" ref="CS2370" si="3778">CR2368-CS2368</f>
        <v>#N/A</v>
      </c>
      <c r="CT2370" s="33" t="e">
        <f t="shared" ref="CT2370" si="3779">CS2368-CT2368</f>
        <v>#N/A</v>
      </c>
      <c r="CU2370" s="33" t="e">
        <f t="shared" ref="CU2370" si="3780">CT2368-CU2368</f>
        <v>#N/A</v>
      </c>
      <c r="CV2370" s="33" t="e">
        <f t="shared" ref="CV2370" si="3781">CU2368-CV2368</f>
        <v>#N/A</v>
      </c>
      <c r="CW2370" s="33" t="e">
        <f t="shared" ref="CW2370" si="3782">CV2368-CW2368</f>
        <v>#N/A</v>
      </c>
      <c r="CX2370" s="33" t="e">
        <f t="shared" ref="CX2370" si="3783">CW2368-CX2368</f>
        <v>#N/A</v>
      </c>
      <c r="CY2370" s="33" t="e">
        <f t="shared" ref="CY2370" si="3784">CX2368-CY2368</f>
        <v>#N/A</v>
      </c>
      <c r="CZ2370" s="33" t="e">
        <f t="shared" ref="CZ2370" si="3785">CY2368-CZ2368</f>
        <v>#N/A</v>
      </c>
      <c r="DA2370" s="33" t="e">
        <f t="shared" ref="DA2370" si="3786">CZ2368-DA2368</f>
        <v>#N/A</v>
      </c>
      <c r="DB2370" s="33" t="e">
        <f t="shared" ref="DB2370" si="3787">DA2368-DB2368</f>
        <v>#N/A</v>
      </c>
      <c r="DC2370" s="33" t="e">
        <f t="shared" ref="DC2370" si="3788">DB2368-DC2368</f>
        <v>#N/A</v>
      </c>
      <c r="DD2370" s="33" t="e">
        <f t="shared" ref="DD2370" si="3789">DC2368-DD2368</f>
        <v>#N/A</v>
      </c>
      <c r="DE2370" s="33" t="e">
        <f t="shared" ref="DE2370" si="3790">DD2368-DE2368</f>
        <v>#N/A</v>
      </c>
      <c r="DF2370" s="33" t="e">
        <f t="shared" ref="DF2370" si="3791">DE2368-DF2368</f>
        <v>#N/A</v>
      </c>
      <c r="DG2370" s="33" t="e">
        <f t="shared" ref="DG2370" si="3792">DF2368-DG2368</f>
        <v>#N/A</v>
      </c>
      <c r="DH2370" s="33" t="e">
        <f t="shared" ref="DH2370" si="3793">DG2368-DH2368</f>
        <v>#N/A</v>
      </c>
      <c r="DI2370" s="33" t="e">
        <f t="shared" ref="DI2370" si="3794">DH2368-DI2368</f>
        <v>#N/A</v>
      </c>
      <c r="DJ2370" s="33" t="e">
        <f t="shared" ref="DJ2370" si="3795">DI2368-DJ2368</f>
        <v>#N/A</v>
      </c>
      <c r="DK2370" s="33" t="e">
        <f t="shared" ref="DK2370" si="3796">DJ2368-DK2368</f>
        <v>#N/A</v>
      </c>
      <c r="DL2370" s="33" t="e">
        <f t="shared" ref="DL2370" si="3797">DK2368-DL2368</f>
        <v>#N/A</v>
      </c>
    </row>
    <row r="2371" spans="1:116" x14ac:dyDescent="0.4">
      <c r="B2371" t="str">
        <f t="shared" si="3765"/>
        <v>2371 WCAR-IS</v>
      </c>
      <c r="D2371" t="s">
        <v>391</v>
      </c>
      <c r="E2371" s="8" t="str">
        <f t="shared" si="3764"/>
        <v>2371 WCAR-IS</v>
      </c>
      <c r="G2371" s="125"/>
      <c r="K2371" s="53"/>
      <c r="L2371" s="53"/>
      <c r="M2371" s="53"/>
      <c r="N2371" s="53"/>
      <c r="O2371" s="53"/>
      <c r="P2371" s="53"/>
      <c r="R2371" s="24"/>
      <c r="S2371" s="24"/>
      <c r="T2371" s="24"/>
      <c r="U2371" s="24"/>
      <c r="V2371" s="24"/>
      <c r="W2371" s="24"/>
      <c r="X2371" s="24"/>
      <c r="Y2371" s="24"/>
      <c r="Z2371" s="24"/>
      <c r="AA2371" s="24"/>
      <c r="AB2371" s="24"/>
      <c r="AC2371" s="24"/>
      <c r="AD2371" s="24"/>
      <c r="AE2371" s="24"/>
      <c r="AF2371" s="24"/>
      <c r="AG2371" s="24"/>
      <c r="AH2371" s="24"/>
      <c r="AI2371" s="24"/>
      <c r="AJ2371" s="24"/>
      <c r="AK2371" s="24"/>
      <c r="AL2371" s="24"/>
      <c r="AM2371" s="24"/>
      <c r="AN2371" s="24"/>
      <c r="AO2371" s="24"/>
      <c r="AP2371" s="24"/>
      <c r="AQ2371" s="24"/>
      <c r="AR2371" s="24"/>
      <c r="AS2371" s="24"/>
      <c r="AT2371" s="24"/>
      <c r="AU2371" s="24"/>
      <c r="AV2371" s="24"/>
      <c r="AW2371" s="24"/>
      <c r="AX2371" s="24"/>
      <c r="AY2371" s="24"/>
      <c r="AZ2371" s="24"/>
      <c r="BA2371" s="24"/>
      <c r="BB2371" s="24"/>
      <c r="BC2371" s="24"/>
      <c r="BD2371" s="24"/>
      <c r="BE2371" s="24"/>
      <c r="BF2371" s="24"/>
      <c r="BG2371" s="24"/>
      <c r="BH2371" s="24"/>
      <c r="BI2371" s="24"/>
      <c r="BJ2371" s="24"/>
      <c r="BK2371" s="24"/>
      <c r="BL2371" s="24"/>
      <c r="BM2371" s="24"/>
      <c r="BN2371" s="24"/>
      <c r="BO2371" s="24"/>
      <c r="BP2371" s="24"/>
      <c r="BQ2371" s="24"/>
      <c r="BR2371" s="24"/>
      <c r="BS2371" s="24"/>
      <c r="BT2371" s="24"/>
      <c r="BU2371" s="24"/>
      <c r="BV2371" s="24"/>
      <c r="BW2371" s="24"/>
      <c r="BX2371" s="24"/>
      <c r="BY2371" s="24"/>
      <c r="BZ2371" s="24"/>
      <c r="CA2371" s="24"/>
      <c r="CB2371" s="24"/>
      <c r="CC2371" s="24"/>
      <c r="CD2371" s="24"/>
      <c r="CE2371" s="24"/>
      <c r="CF2371" s="24"/>
      <c r="CG2371" s="24"/>
      <c r="CH2371" s="24"/>
      <c r="CI2371" s="24"/>
      <c r="CJ2371" s="24"/>
      <c r="CK2371" s="24"/>
      <c r="CL2371" s="24"/>
      <c r="CO2371" s="24"/>
      <c r="CP2371" s="24"/>
      <c r="CQ2371" s="24"/>
      <c r="CR2371" s="24"/>
      <c r="CS2371" s="24"/>
      <c r="CT2371" s="24"/>
      <c r="CU2371" s="24"/>
      <c r="CV2371" s="24"/>
      <c r="CW2371" s="24"/>
      <c r="CX2371" s="24"/>
      <c r="CY2371" s="24"/>
      <c r="CZ2371" s="24"/>
      <c r="DA2371" s="24"/>
      <c r="DB2371" s="24"/>
      <c r="DC2371" s="24"/>
      <c r="DD2371" s="24"/>
      <c r="DE2371" s="24"/>
      <c r="DF2371" s="24"/>
      <c r="DG2371" s="24"/>
      <c r="DH2371" s="24"/>
      <c r="DI2371" s="24"/>
      <c r="DJ2371" s="24"/>
      <c r="DK2371" s="24"/>
      <c r="DL2371" s="24"/>
    </row>
    <row r="2372" spans="1:116" x14ac:dyDescent="0.4">
      <c r="B2372" t="s">
        <v>332</v>
      </c>
      <c r="D2372" t="s">
        <v>391</v>
      </c>
      <c r="E2372" s="8" t="str">
        <f t="shared" si="3764"/>
        <v>2372 WCAR-IS</v>
      </c>
      <c r="G2372" s="136" t="str">
        <f>G2355</f>
        <v>(Primary label)</v>
      </c>
      <c r="K2372" s="53"/>
      <c r="L2372" s="53"/>
      <c r="M2372" s="53"/>
      <c r="N2372" s="53"/>
      <c r="O2372" s="53"/>
      <c r="P2372" s="53"/>
      <c r="R2372" s="24"/>
      <c r="S2372" s="24"/>
      <c r="T2372" s="24"/>
      <c r="U2372" s="24"/>
      <c r="V2372" s="24"/>
      <c r="W2372" s="24"/>
      <c r="X2372" s="24"/>
      <c r="Y2372" s="24"/>
      <c r="Z2372" s="24"/>
      <c r="AA2372" s="24"/>
      <c r="AB2372" s="24"/>
      <c r="AC2372" s="24"/>
      <c r="AD2372" s="24"/>
      <c r="AE2372" s="24"/>
      <c r="AF2372" s="24"/>
      <c r="AG2372" s="24"/>
      <c r="AH2372" s="24"/>
      <c r="AI2372" s="24"/>
      <c r="AJ2372" s="24"/>
      <c r="AK2372" s="24"/>
      <c r="AL2372" s="24"/>
      <c r="AM2372" s="24"/>
      <c r="AN2372" s="24"/>
      <c r="AO2372" s="24"/>
      <c r="AP2372" s="24"/>
      <c r="AQ2372" s="24"/>
      <c r="AR2372" s="24"/>
      <c r="AS2372" s="24"/>
      <c r="AT2372" s="24"/>
      <c r="AU2372" s="24"/>
      <c r="AV2372" s="24"/>
      <c r="AW2372" s="24"/>
      <c r="AX2372" s="24"/>
      <c r="AY2372" s="24"/>
      <c r="AZ2372" s="24"/>
      <c r="BA2372" s="24"/>
      <c r="BB2372" s="24"/>
      <c r="BC2372" s="24"/>
      <c r="BD2372" s="24"/>
      <c r="BE2372" s="24"/>
      <c r="BF2372" s="24"/>
      <c r="BG2372" s="24"/>
      <c r="BH2372" s="24"/>
      <c r="BI2372" s="24"/>
      <c r="BJ2372" s="24"/>
      <c r="BK2372" s="24"/>
      <c r="BL2372" s="24"/>
      <c r="BM2372" s="24"/>
      <c r="BN2372" s="24"/>
      <c r="BO2372" s="24"/>
      <c r="BP2372" s="24"/>
      <c r="BQ2372" s="24"/>
      <c r="BR2372" s="24"/>
      <c r="BS2372" s="24"/>
      <c r="BT2372" s="24"/>
      <c r="BU2372" s="24"/>
      <c r="BV2372" s="24"/>
      <c r="BW2372" s="24"/>
      <c r="BX2372" s="24"/>
      <c r="BY2372" s="24"/>
      <c r="BZ2372" s="24"/>
      <c r="CA2372" s="24"/>
      <c r="CB2372" s="24"/>
      <c r="CC2372" s="24"/>
      <c r="CD2372" s="24"/>
      <c r="CE2372" s="24"/>
      <c r="CF2372" s="24"/>
      <c r="CG2372" s="24"/>
      <c r="CH2372" s="24"/>
      <c r="CI2372" s="24"/>
      <c r="CJ2372" s="24"/>
      <c r="CK2372" s="24"/>
      <c r="CL2372" s="24"/>
      <c r="CO2372" s="24"/>
      <c r="CP2372" s="24"/>
      <c r="CQ2372" s="24"/>
      <c r="CR2372" s="24"/>
      <c r="CS2372" s="24"/>
      <c r="CT2372" s="24"/>
      <c r="CU2372" s="24"/>
      <c r="CV2372" s="24"/>
      <c r="CW2372" s="24"/>
      <c r="CX2372" s="24"/>
      <c r="CY2372" s="24"/>
      <c r="CZ2372" s="24"/>
      <c r="DA2372" s="24"/>
      <c r="DB2372" s="24"/>
      <c r="DC2372" s="24"/>
      <c r="DD2372" s="24"/>
      <c r="DE2372" s="24"/>
      <c r="DF2372" s="24"/>
      <c r="DG2372" s="24"/>
      <c r="DH2372" s="24"/>
      <c r="DI2372" s="24"/>
      <c r="DJ2372" s="24"/>
      <c r="DK2372" s="24"/>
      <c r="DL2372" s="24"/>
    </row>
    <row r="2373" spans="1:116" x14ac:dyDescent="0.4">
      <c r="B2373" t="s">
        <v>332</v>
      </c>
      <c r="D2373" t="s">
        <v>391</v>
      </c>
      <c r="E2373" s="8" t="str">
        <f t="shared" si="3764"/>
        <v>2373 WCAR-IS</v>
      </c>
      <c r="G2373" s="136" t="str">
        <f t="shared" ref="G2373:G2379" si="3798">G2356</f>
        <v>primary unit</v>
      </c>
      <c r="K2373" s="53"/>
      <c r="L2373" s="53"/>
      <c r="M2373" s="53"/>
      <c r="N2373" s="53"/>
      <c r="O2373" s="53"/>
      <c r="P2373" s="53"/>
      <c r="R2373" s="24"/>
      <c r="S2373" s="24"/>
      <c r="T2373" s="24"/>
      <c r="U2373" s="24"/>
      <c r="V2373" s="24"/>
      <c r="W2373" s="24"/>
      <c r="X2373" s="24"/>
      <c r="Y2373" s="24"/>
      <c r="Z2373" s="24"/>
      <c r="AA2373" s="24"/>
      <c r="AB2373" s="24"/>
      <c r="AC2373" s="24"/>
      <c r="AD2373" s="24"/>
      <c r="AE2373" s="24"/>
      <c r="AF2373" s="24"/>
      <c r="AG2373" s="24"/>
      <c r="AH2373" s="24"/>
      <c r="AI2373" s="24"/>
      <c r="AJ2373" s="24"/>
      <c r="AK2373" s="24"/>
      <c r="AL2373" s="24"/>
      <c r="AM2373" s="24"/>
      <c r="AN2373" s="24"/>
      <c r="AO2373" s="24"/>
      <c r="AP2373" s="24"/>
      <c r="AQ2373" s="24"/>
      <c r="AR2373" s="24"/>
      <c r="AS2373" s="24"/>
      <c r="AT2373" s="24"/>
      <c r="AU2373" s="24"/>
      <c r="AV2373" s="24"/>
      <c r="AW2373" s="24"/>
      <c r="AX2373" s="24"/>
      <c r="AY2373" s="24"/>
      <c r="AZ2373" s="24"/>
      <c r="BA2373" s="24"/>
      <c r="BB2373" s="24"/>
      <c r="BC2373" s="24"/>
      <c r="BD2373" s="24"/>
      <c r="BE2373" s="24"/>
      <c r="BF2373" s="24"/>
      <c r="BG2373" s="24"/>
      <c r="BH2373" s="24"/>
      <c r="BI2373" s="24"/>
      <c r="BJ2373" s="24"/>
      <c r="BK2373" s="24"/>
      <c r="BL2373" s="24"/>
      <c r="BM2373" s="24"/>
      <c r="BN2373" s="24"/>
      <c r="BO2373" s="24"/>
      <c r="BP2373" s="24"/>
      <c r="BQ2373" s="24"/>
      <c r="BR2373" s="24"/>
      <c r="BS2373" s="24"/>
      <c r="BT2373" s="24"/>
      <c r="BU2373" s="24"/>
      <c r="BV2373" s="24"/>
      <c r="BW2373" s="24"/>
      <c r="BX2373" s="24"/>
      <c r="BY2373" s="24"/>
      <c r="BZ2373" s="24"/>
      <c r="CA2373" s="24"/>
      <c r="CB2373" s="24"/>
      <c r="CC2373" s="24"/>
      <c r="CD2373" s="24"/>
      <c r="CE2373" s="24"/>
      <c r="CF2373" s="24"/>
      <c r="CG2373" s="24"/>
      <c r="CH2373" s="24"/>
      <c r="CI2373" s="24"/>
      <c r="CJ2373" s="24"/>
      <c r="CK2373" s="24"/>
      <c r="CL2373" s="24"/>
      <c r="CO2373" s="24"/>
      <c r="CP2373" s="24"/>
      <c r="CQ2373" s="24"/>
      <c r="CR2373" s="24"/>
      <c r="CS2373" s="24"/>
      <c r="CT2373" s="24"/>
      <c r="CU2373" s="24"/>
      <c r="CV2373" s="24"/>
      <c r="CW2373" s="24"/>
      <c r="CX2373" s="24"/>
      <c r="CY2373" s="24"/>
      <c r="CZ2373" s="24"/>
      <c r="DA2373" s="24"/>
      <c r="DB2373" s="24"/>
      <c r="DC2373" s="24"/>
      <c r="DD2373" s="24"/>
      <c r="DE2373" s="24"/>
      <c r="DF2373" s="24"/>
      <c r="DG2373" s="24"/>
      <c r="DH2373" s="24"/>
      <c r="DI2373" s="24"/>
      <c r="DJ2373" s="24"/>
      <c r="DK2373" s="24"/>
      <c r="DL2373" s="24"/>
    </row>
    <row r="2374" spans="1:116" x14ac:dyDescent="0.4">
      <c r="B2374" t="s">
        <v>332</v>
      </c>
      <c r="D2374" t="s">
        <v>391</v>
      </c>
      <c r="E2374" s="8" t="str">
        <f t="shared" si="3764"/>
        <v>2374 WCAR-IS</v>
      </c>
      <c r="G2374" s="136" t="str">
        <f t="shared" si="3798"/>
        <v>Primary revenue driver</v>
      </c>
      <c r="K2374" s="53"/>
      <c r="L2374" s="53"/>
      <c r="M2374" s="53"/>
      <c r="N2374" s="53"/>
      <c r="O2374" s="53"/>
      <c r="P2374" s="53"/>
      <c r="R2374" s="24"/>
      <c r="S2374" s="179" t="str">
        <f>S2357</f>
        <v>S$16</v>
      </c>
      <c r="T2374" s="179" t="str">
        <f t="shared" ref="T2374:CE2374" si="3799">T2357</f>
        <v>T$16</v>
      </c>
      <c r="U2374" s="179" t="str">
        <f t="shared" si="3799"/>
        <v>U$16</v>
      </c>
      <c r="V2374" s="179" t="str">
        <f t="shared" si="3799"/>
        <v>V$16</v>
      </c>
      <c r="W2374" s="179" t="str">
        <f t="shared" si="3799"/>
        <v>W$16</v>
      </c>
      <c r="X2374" s="179" t="str">
        <f t="shared" si="3799"/>
        <v>X$16</v>
      </c>
      <c r="Y2374" s="179" t="str">
        <f t="shared" si="3799"/>
        <v>Y$16</v>
      </c>
      <c r="Z2374" s="179" t="str">
        <f t="shared" si="3799"/>
        <v>Z$16</v>
      </c>
      <c r="AA2374" s="179" t="str">
        <f t="shared" si="3799"/>
        <v>AA$16</v>
      </c>
      <c r="AB2374" s="179" t="str">
        <f t="shared" si="3799"/>
        <v>AB$16</v>
      </c>
      <c r="AC2374" s="179" t="str">
        <f t="shared" si="3799"/>
        <v>AC$16</v>
      </c>
      <c r="AD2374" s="179" t="str">
        <f t="shared" si="3799"/>
        <v>AD$16</v>
      </c>
      <c r="AE2374" s="179" t="str">
        <f t="shared" si="3799"/>
        <v>AE$16</v>
      </c>
      <c r="AF2374" s="179" t="str">
        <f t="shared" si="3799"/>
        <v>AF$16</v>
      </c>
      <c r="AG2374" s="179" t="str">
        <f t="shared" si="3799"/>
        <v>AG$16</v>
      </c>
      <c r="AH2374" s="179" t="str">
        <f t="shared" si="3799"/>
        <v>AH$16</v>
      </c>
      <c r="AI2374" s="179" t="str">
        <f t="shared" si="3799"/>
        <v>AI$16</v>
      </c>
      <c r="AJ2374" s="179" t="str">
        <f t="shared" si="3799"/>
        <v>AJ$16</v>
      </c>
      <c r="AK2374" s="179" t="str">
        <f t="shared" si="3799"/>
        <v>AK$16</v>
      </c>
      <c r="AL2374" s="179" t="str">
        <f t="shared" si="3799"/>
        <v>AL$16</v>
      </c>
      <c r="AM2374" s="179" t="str">
        <f t="shared" si="3799"/>
        <v>AM$16</v>
      </c>
      <c r="AN2374" s="179" t="str">
        <f t="shared" si="3799"/>
        <v>AN$16</v>
      </c>
      <c r="AO2374" s="179" t="str">
        <f t="shared" si="3799"/>
        <v>AO$16</v>
      </c>
      <c r="AP2374" s="179" t="str">
        <f t="shared" si="3799"/>
        <v>AP$16</v>
      </c>
      <c r="AQ2374" s="179" t="str">
        <f t="shared" si="3799"/>
        <v>AQ$16</v>
      </c>
      <c r="AR2374" s="179" t="str">
        <f t="shared" si="3799"/>
        <v>AR$16</v>
      </c>
      <c r="AS2374" s="179" t="str">
        <f t="shared" si="3799"/>
        <v>AS$16</v>
      </c>
      <c r="AT2374" s="179" t="str">
        <f t="shared" si="3799"/>
        <v>AT$16</v>
      </c>
      <c r="AU2374" s="179" t="str">
        <f t="shared" si="3799"/>
        <v>AU$16</v>
      </c>
      <c r="AV2374" s="179" t="str">
        <f t="shared" si="3799"/>
        <v>AV$16</v>
      </c>
      <c r="AW2374" s="179" t="str">
        <f t="shared" si="3799"/>
        <v>AW$16</v>
      </c>
      <c r="AX2374" s="179" t="str">
        <f t="shared" si="3799"/>
        <v>AX$16</v>
      </c>
      <c r="AY2374" s="179" t="str">
        <f t="shared" si="3799"/>
        <v>AY$16</v>
      </c>
      <c r="AZ2374" s="179" t="str">
        <f t="shared" si="3799"/>
        <v>AZ$16</v>
      </c>
      <c r="BA2374" s="179" t="str">
        <f t="shared" si="3799"/>
        <v>BA$16</v>
      </c>
      <c r="BB2374" s="179" t="str">
        <f t="shared" si="3799"/>
        <v>BB$16</v>
      </c>
      <c r="BC2374" s="179" t="str">
        <f t="shared" si="3799"/>
        <v>BC$16</v>
      </c>
      <c r="BD2374" s="179" t="str">
        <f t="shared" si="3799"/>
        <v>BD$16</v>
      </c>
      <c r="BE2374" s="179" t="str">
        <f t="shared" si="3799"/>
        <v>BE$16</v>
      </c>
      <c r="BF2374" s="179" t="str">
        <f t="shared" si="3799"/>
        <v>BF$16</v>
      </c>
      <c r="BG2374" s="179" t="str">
        <f t="shared" si="3799"/>
        <v>BG$16</v>
      </c>
      <c r="BH2374" s="179" t="str">
        <f t="shared" si="3799"/>
        <v>BH$16</v>
      </c>
      <c r="BI2374" s="179" t="str">
        <f t="shared" si="3799"/>
        <v>BI$16</v>
      </c>
      <c r="BJ2374" s="179" t="str">
        <f t="shared" si="3799"/>
        <v>BJ$16</v>
      </c>
      <c r="BK2374" s="179" t="str">
        <f t="shared" si="3799"/>
        <v>BK$16</v>
      </c>
      <c r="BL2374" s="179" t="str">
        <f t="shared" si="3799"/>
        <v>BL$16</v>
      </c>
      <c r="BM2374" s="179" t="str">
        <f t="shared" si="3799"/>
        <v>BM$16</v>
      </c>
      <c r="BN2374" s="179" t="str">
        <f t="shared" si="3799"/>
        <v>BN$16</v>
      </c>
      <c r="BO2374" s="179" t="str">
        <f t="shared" si="3799"/>
        <v>BO$16</v>
      </c>
      <c r="BP2374" s="179" t="str">
        <f t="shared" si="3799"/>
        <v>BP$16</v>
      </c>
      <c r="BQ2374" s="179" t="str">
        <f t="shared" si="3799"/>
        <v>BQ$16</v>
      </c>
      <c r="BR2374" s="179" t="str">
        <f t="shared" si="3799"/>
        <v>BR$16</v>
      </c>
      <c r="BS2374" s="179" t="str">
        <f t="shared" si="3799"/>
        <v>BS$16</v>
      </c>
      <c r="BT2374" s="179" t="str">
        <f t="shared" si="3799"/>
        <v>BT$16</v>
      </c>
      <c r="BU2374" s="179" t="str">
        <f t="shared" si="3799"/>
        <v>BU$16</v>
      </c>
      <c r="BV2374" s="179" t="str">
        <f t="shared" si="3799"/>
        <v>BV$16</v>
      </c>
      <c r="BW2374" s="179" t="str">
        <f t="shared" si="3799"/>
        <v>BW$16</v>
      </c>
      <c r="BX2374" s="179" t="str">
        <f t="shared" si="3799"/>
        <v>BX$16</v>
      </c>
      <c r="BY2374" s="179" t="str">
        <f t="shared" si="3799"/>
        <v>BY$16</v>
      </c>
      <c r="BZ2374" s="179" t="str">
        <f t="shared" si="3799"/>
        <v>BZ$16</v>
      </c>
      <c r="CA2374" s="179" t="str">
        <f t="shared" si="3799"/>
        <v>CA$16</v>
      </c>
      <c r="CB2374" s="179" t="str">
        <f t="shared" si="3799"/>
        <v>CB$16</v>
      </c>
      <c r="CC2374" s="179" t="str">
        <f t="shared" si="3799"/>
        <v>CC$16</v>
      </c>
      <c r="CD2374" s="179" t="str">
        <f t="shared" si="3799"/>
        <v>CD$16</v>
      </c>
      <c r="CE2374" s="179" t="str">
        <f t="shared" si="3799"/>
        <v>CE$16</v>
      </c>
      <c r="CF2374" s="179" t="str">
        <f t="shared" ref="CF2374:CL2374" si="3800">CF2357</f>
        <v>CF$16</v>
      </c>
      <c r="CG2374" s="179" t="str">
        <f t="shared" si="3800"/>
        <v>CG$16</v>
      </c>
      <c r="CH2374" s="179" t="str">
        <f t="shared" si="3800"/>
        <v>CH$16</v>
      </c>
      <c r="CI2374" s="179" t="str">
        <f t="shared" si="3800"/>
        <v>CI$16</v>
      </c>
      <c r="CJ2374" s="179" t="str">
        <f t="shared" si="3800"/>
        <v>CJ$16</v>
      </c>
      <c r="CK2374" s="179" t="str">
        <f t="shared" si="3800"/>
        <v>CK$16</v>
      </c>
      <c r="CL2374" s="179" t="str">
        <f t="shared" si="3800"/>
        <v>CL$16</v>
      </c>
      <c r="CO2374" s="179">
        <f t="shared" ref="CO2374:DL2374" si="3801">CO30</f>
        <v>0</v>
      </c>
      <c r="CP2374" s="179">
        <f t="shared" si="3801"/>
        <v>0</v>
      </c>
      <c r="CQ2374" s="179">
        <f t="shared" si="3801"/>
        <v>0</v>
      </c>
      <c r="CR2374" s="179">
        <f t="shared" si="3801"/>
        <v>0</v>
      </c>
      <c r="CS2374" s="179">
        <f t="shared" si="3801"/>
        <v>0</v>
      </c>
      <c r="CT2374" s="179">
        <f t="shared" si="3801"/>
        <v>0</v>
      </c>
      <c r="CU2374" s="179">
        <f t="shared" si="3801"/>
        <v>0</v>
      </c>
      <c r="CV2374" s="179">
        <f t="shared" si="3801"/>
        <v>0</v>
      </c>
      <c r="CW2374" s="179">
        <f t="shared" si="3801"/>
        <v>0</v>
      </c>
      <c r="CX2374" s="179">
        <f t="shared" si="3801"/>
        <v>0</v>
      </c>
      <c r="CY2374" s="179">
        <f t="shared" si="3801"/>
        <v>0</v>
      </c>
      <c r="CZ2374" s="179">
        <f t="shared" si="3801"/>
        <v>0</v>
      </c>
      <c r="DA2374" s="179">
        <f t="shared" si="3801"/>
        <v>0</v>
      </c>
      <c r="DB2374" s="179">
        <f t="shared" si="3801"/>
        <v>0</v>
      </c>
      <c r="DC2374" s="179">
        <f t="shared" si="3801"/>
        <v>0</v>
      </c>
      <c r="DD2374" s="179">
        <f t="shared" si="3801"/>
        <v>0</v>
      </c>
      <c r="DE2374" s="179">
        <f t="shared" si="3801"/>
        <v>0</v>
      </c>
      <c r="DF2374" s="179">
        <f t="shared" si="3801"/>
        <v>0</v>
      </c>
      <c r="DG2374" s="179">
        <f t="shared" si="3801"/>
        <v>0</v>
      </c>
      <c r="DH2374" s="179">
        <f t="shared" si="3801"/>
        <v>0</v>
      </c>
      <c r="DI2374" s="179">
        <f t="shared" si="3801"/>
        <v>0</v>
      </c>
      <c r="DJ2374" s="179">
        <f t="shared" si="3801"/>
        <v>0</v>
      </c>
      <c r="DK2374" s="179">
        <f t="shared" si="3801"/>
        <v>0</v>
      </c>
      <c r="DL2374" s="179">
        <f t="shared" si="3801"/>
        <v>0</v>
      </c>
    </row>
    <row r="2375" spans="1:116" x14ac:dyDescent="0.4">
      <c r="B2375" t="s">
        <v>332</v>
      </c>
      <c r="D2375" t="s">
        <v>391</v>
      </c>
      <c r="E2375" s="8" t="str">
        <f t="shared" si="3764"/>
        <v>2375 WCAR-IS</v>
      </c>
      <c r="G2375" s="136" t="str">
        <f t="shared" si="3798"/>
        <v>Primary volume driver</v>
      </c>
      <c r="H2375" s="56"/>
      <c r="I2375" s="79"/>
      <c r="J2375" s="79"/>
      <c r="K2375" s="15"/>
      <c r="L2375" s="15"/>
      <c r="M2375" s="15"/>
      <c r="N2375" s="15"/>
      <c r="O2375" s="15"/>
      <c r="P2375" s="15"/>
      <c r="R2375" s="15"/>
      <c r="S2375" s="179" t="str">
        <f t="shared" ref="S2375:CD2375" si="3802">S2358</f>
        <v>S$17</v>
      </c>
      <c r="T2375" s="179" t="str">
        <f t="shared" si="3802"/>
        <v>T$17</v>
      </c>
      <c r="U2375" s="179" t="str">
        <f t="shared" si="3802"/>
        <v>U$17</v>
      </c>
      <c r="V2375" s="179" t="str">
        <f t="shared" si="3802"/>
        <v>V$17</v>
      </c>
      <c r="W2375" s="179" t="str">
        <f t="shared" si="3802"/>
        <v>W$17</v>
      </c>
      <c r="X2375" s="179" t="str">
        <f t="shared" si="3802"/>
        <v>X$17</v>
      </c>
      <c r="Y2375" s="179" t="str">
        <f t="shared" si="3802"/>
        <v>Y$17</v>
      </c>
      <c r="Z2375" s="179" t="str">
        <f t="shared" si="3802"/>
        <v>Z$17</v>
      </c>
      <c r="AA2375" s="179" t="str">
        <f t="shared" si="3802"/>
        <v>AA$17</v>
      </c>
      <c r="AB2375" s="179" t="str">
        <f t="shared" si="3802"/>
        <v>AB$17</v>
      </c>
      <c r="AC2375" s="179" t="str">
        <f t="shared" si="3802"/>
        <v>AC$17</v>
      </c>
      <c r="AD2375" s="179" t="str">
        <f t="shared" si="3802"/>
        <v>AD$17</v>
      </c>
      <c r="AE2375" s="179" t="str">
        <f t="shared" si="3802"/>
        <v>AE$17</v>
      </c>
      <c r="AF2375" s="179" t="str">
        <f t="shared" si="3802"/>
        <v>AF$17</v>
      </c>
      <c r="AG2375" s="179" t="str">
        <f t="shared" si="3802"/>
        <v>AG$17</v>
      </c>
      <c r="AH2375" s="179" t="str">
        <f t="shared" si="3802"/>
        <v>AH$17</v>
      </c>
      <c r="AI2375" s="179" t="str">
        <f t="shared" si="3802"/>
        <v>AI$17</v>
      </c>
      <c r="AJ2375" s="179" t="str">
        <f t="shared" si="3802"/>
        <v>AJ$17</v>
      </c>
      <c r="AK2375" s="179" t="str">
        <f t="shared" si="3802"/>
        <v>AK$17</v>
      </c>
      <c r="AL2375" s="179" t="str">
        <f t="shared" si="3802"/>
        <v>AL$17</v>
      </c>
      <c r="AM2375" s="179" t="str">
        <f t="shared" si="3802"/>
        <v>AM$17</v>
      </c>
      <c r="AN2375" s="179" t="str">
        <f t="shared" si="3802"/>
        <v>AN$17</v>
      </c>
      <c r="AO2375" s="179" t="str">
        <f t="shared" si="3802"/>
        <v>AO$17</v>
      </c>
      <c r="AP2375" s="179" t="str">
        <f t="shared" si="3802"/>
        <v>AP$17</v>
      </c>
      <c r="AQ2375" s="179" t="str">
        <f t="shared" si="3802"/>
        <v>AQ$17</v>
      </c>
      <c r="AR2375" s="179" t="str">
        <f t="shared" si="3802"/>
        <v>AR$17</v>
      </c>
      <c r="AS2375" s="179" t="str">
        <f t="shared" si="3802"/>
        <v>AS$17</v>
      </c>
      <c r="AT2375" s="179" t="str">
        <f t="shared" si="3802"/>
        <v>AT$17</v>
      </c>
      <c r="AU2375" s="179" t="str">
        <f t="shared" si="3802"/>
        <v>AU$17</v>
      </c>
      <c r="AV2375" s="179" t="str">
        <f t="shared" si="3802"/>
        <v>AV$17</v>
      </c>
      <c r="AW2375" s="179" t="str">
        <f t="shared" si="3802"/>
        <v>AW$17</v>
      </c>
      <c r="AX2375" s="179" t="str">
        <f t="shared" si="3802"/>
        <v>AX$17</v>
      </c>
      <c r="AY2375" s="179" t="str">
        <f t="shared" si="3802"/>
        <v>AY$17</v>
      </c>
      <c r="AZ2375" s="179" t="str">
        <f t="shared" si="3802"/>
        <v>AZ$17</v>
      </c>
      <c r="BA2375" s="179" t="str">
        <f t="shared" si="3802"/>
        <v>BA$17</v>
      </c>
      <c r="BB2375" s="179" t="str">
        <f t="shared" si="3802"/>
        <v>BB$17</v>
      </c>
      <c r="BC2375" s="179" t="str">
        <f t="shared" si="3802"/>
        <v>BC$17</v>
      </c>
      <c r="BD2375" s="179" t="str">
        <f t="shared" si="3802"/>
        <v>BD$17</v>
      </c>
      <c r="BE2375" s="179" t="str">
        <f t="shared" si="3802"/>
        <v>BE$17</v>
      </c>
      <c r="BF2375" s="179" t="str">
        <f t="shared" si="3802"/>
        <v>BF$17</v>
      </c>
      <c r="BG2375" s="179" t="str">
        <f t="shared" si="3802"/>
        <v>BG$17</v>
      </c>
      <c r="BH2375" s="179" t="str">
        <f t="shared" si="3802"/>
        <v>BH$17</v>
      </c>
      <c r="BI2375" s="179" t="str">
        <f t="shared" si="3802"/>
        <v>BI$17</v>
      </c>
      <c r="BJ2375" s="179" t="str">
        <f t="shared" si="3802"/>
        <v>BJ$17</v>
      </c>
      <c r="BK2375" s="179" t="str">
        <f t="shared" si="3802"/>
        <v>BK$17</v>
      </c>
      <c r="BL2375" s="179" t="str">
        <f t="shared" si="3802"/>
        <v>BL$17</v>
      </c>
      <c r="BM2375" s="179" t="str">
        <f t="shared" si="3802"/>
        <v>BM$17</v>
      </c>
      <c r="BN2375" s="179" t="str">
        <f t="shared" si="3802"/>
        <v>BN$17</v>
      </c>
      <c r="BO2375" s="179" t="str">
        <f t="shared" si="3802"/>
        <v>BO$17</v>
      </c>
      <c r="BP2375" s="179" t="str">
        <f t="shared" si="3802"/>
        <v>BP$17</v>
      </c>
      <c r="BQ2375" s="179" t="str">
        <f t="shared" si="3802"/>
        <v>BQ$17</v>
      </c>
      <c r="BR2375" s="179" t="str">
        <f t="shared" si="3802"/>
        <v>BR$17</v>
      </c>
      <c r="BS2375" s="179" t="str">
        <f t="shared" si="3802"/>
        <v>BS$17</v>
      </c>
      <c r="BT2375" s="179" t="str">
        <f t="shared" si="3802"/>
        <v>BT$17</v>
      </c>
      <c r="BU2375" s="179" t="str">
        <f t="shared" si="3802"/>
        <v>BU$17</v>
      </c>
      <c r="BV2375" s="179" t="str">
        <f t="shared" si="3802"/>
        <v>BV$17</v>
      </c>
      <c r="BW2375" s="179" t="str">
        <f t="shared" si="3802"/>
        <v>BW$17</v>
      </c>
      <c r="BX2375" s="179" t="str">
        <f t="shared" si="3802"/>
        <v>BX$17</v>
      </c>
      <c r="BY2375" s="179" t="str">
        <f t="shared" si="3802"/>
        <v>BY$17</v>
      </c>
      <c r="BZ2375" s="179" t="str">
        <f t="shared" si="3802"/>
        <v>BZ$17</v>
      </c>
      <c r="CA2375" s="179" t="str">
        <f t="shared" si="3802"/>
        <v>CA$17</v>
      </c>
      <c r="CB2375" s="179" t="str">
        <f t="shared" si="3802"/>
        <v>CB$17</v>
      </c>
      <c r="CC2375" s="179" t="str">
        <f t="shared" si="3802"/>
        <v>CC$17</v>
      </c>
      <c r="CD2375" s="179" t="str">
        <f t="shared" si="3802"/>
        <v>CD$17</v>
      </c>
      <c r="CE2375" s="179" t="str">
        <f t="shared" ref="CE2375:CL2375" si="3803">CE2358</f>
        <v>CE$17</v>
      </c>
      <c r="CF2375" s="179" t="str">
        <f t="shared" si="3803"/>
        <v>CF$17</v>
      </c>
      <c r="CG2375" s="179" t="str">
        <f t="shared" si="3803"/>
        <v>CG$17</v>
      </c>
      <c r="CH2375" s="179" t="str">
        <f t="shared" si="3803"/>
        <v>CH$17</v>
      </c>
      <c r="CI2375" s="179" t="str">
        <f t="shared" si="3803"/>
        <v>CI$17</v>
      </c>
      <c r="CJ2375" s="179" t="str">
        <f t="shared" si="3803"/>
        <v>CJ$17</v>
      </c>
      <c r="CK2375" s="179" t="str">
        <f t="shared" si="3803"/>
        <v>CK$17</v>
      </c>
      <c r="CL2375" s="179" t="str">
        <f t="shared" si="3803"/>
        <v>CL$17</v>
      </c>
      <c r="CN2375" s="79"/>
      <c r="CO2375" s="179" t="str">
        <f t="shared" ref="CO2375:DL2375" si="3804">CO941</f>
        <v>CO$18</v>
      </c>
      <c r="CP2375" s="179" t="str">
        <f t="shared" si="3804"/>
        <v>CP$18</v>
      </c>
      <c r="CQ2375" s="179" t="str">
        <f t="shared" si="3804"/>
        <v>CQ$18</v>
      </c>
      <c r="CR2375" s="179" t="str">
        <f t="shared" si="3804"/>
        <v>CR$18</v>
      </c>
      <c r="CS2375" s="179" t="str">
        <f t="shared" si="3804"/>
        <v>CS$18</v>
      </c>
      <c r="CT2375" s="179" t="str">
        <f t="shared" si="3804"/>
        <v>CT$18</v>
      </c>
      <c r="CU2375" s="179" t="str">
        <f t="shared" si="3804"/>
        <v>CU$18</v>
      </c>
      <c r="CV2375" s="179" t="str">
        <f t="shared" si="3804"/>
        <v>CV$18</v>
      </c>
      <c r="CW2375" s="179" t="str">
        <f t="shared" si="3804"/>
        <v>CW$18</v>
      </c>
      <c r="CX2375" s="179" t="str">
        <f t="shared" si="3804"/>
        <v>CX$18</v>
      </c>
      <c r="CY2375" s="179" t="str">
        <f t="shared" si="3804"/>
        <v>CY$18</v>
      </c>
      <c r="CZ2375" s="179" t="str">
        <f t="shared" si="3804"/>
        <v>CZ$18</v>
      </c>
      <c r="DA2375" s="179" t="str">
        <f t="shared" si="3804"/>
        <v>DA$18</v>
      </c>
      <c r="DB2375" s="179" t="str">
        <f t="shared" si="3804"/>
        <v>DB$18</v>
      </c>
      <c r="DC2375" s="179" t="str">
        <f t="shared" si="3804"/>
        <v>DC$18</v>
      </c>
      <c r="DD2375" s="179" t="str">
        <f t="shared" si="3804"/>
        <v>DD$18</v>
      </c>
      <c r="DE2375" s="179" t="str">
        <f t="shared" si="3804"/>
        <v>DE$18</v>
      </c>
      <c r="DF2375" s="179" t="str">
        <f t="shared" si="3804"/>
        <v>DF$18</v>
      </c>
      <c r="DG2375" s="179" t="str">
        <f t="shared" si="3804"/>
        <v>DG$18</v>
      </c>
      <c r="DH2375" s="179" t="str">
        <f t="shared" si="3804"/>
        <v>DH$18</v>
      </c>
      <c r="DI2375" s="179" t="str">
        <f t="shared" si="3804"/>
        <v>DI$18</v>
      </c>
      <c r="DJ2375" s="179" t="str">
        <f t="shared" si="3804"/>
        <v>DJ$18</v>
      </c>
      <c r="DK2375" s="179" t="str">
        <f t="shared" si="3804"/>
        <v>DK$18</v>
      </c>
      <c r="DL2375" s="179" t="str">
        <f t="shared" si="3804"/>
        <v>DL$18</v>
      </c>
    </row>
    <row r="2376" spans="1:116" x14ac:dyDescent="0.4">
      <c r="B2376" t="s">
        <v>332</v>
      </c>
      <c r="D2376" t="s">
        <v>391</v>
      </c>
      <c r="E2376" s="8" t="str">
        <f t="shared" si="3764"/>
        <v>2376 WCAR-IS</v>
      </c>
      <c r="G2376" s="191" t="str">
        <f>G2363</f>
        <v>Simple accounts receivable - IS driven:</v>
      </c>
      <c r="H2376" s="12"/>
      <c r="I2376" s="60"/>
      <c r="J2376" s="60"/>
      <c r="K2376" s="15"/>
      <c r="L2376" s="15"/>
      <c r="M2376" s="15"/>
      <c r="N2376" s="15"/>
      <c r="O2376" s="15"/>
      <c r="P2376" s="15"/>
      <c r="R2376" s="15"/>
      <c r="S2376" s="179">
        <f t="shared" ref="S2376:CD2376" si="3805">S2359</f>
        <v>0</v>
      </c>
      <c r="T2376" s="179">
        <f t="shared" si="3805"/>
        <v>0</v>
      </c>
      <c r="U2376" s="179">
        <f t="shared" si="3805"/>
        <v>0</v>
      </c>
      <c r="V2376" s="179">
        <f t="shared" si="3805"/>
        <v>0</v>
      </c>
      <c r="W2376" s="179">
        <f t="shared" si="3805"/>
        <v>0</v>
      </c>
      <c r="X2376" s="179">
        <f t="shared" si="3805"/>
        <v>0</v>
      </c>
      <c r="Y2376" s="179">
        <f t="shared" si="3805"/>
        <v>0</v>
      </c>
      <c r="Z2376" s="179">
        <f t="shared" si="3805"/>
        <v>0</v>
      </c>
      <c r="AA2376" s="179">
        <f t="shared" si="3805"/>
        <v>0</v>
      </c>
      <c r="AB2376" s="179">
        <f t="shared" si="3805"/>
        <v>0</v>
      </c>
      <c r="AC2376" s="179">
        <f t="shared" si="3805"/>
        <v>0</v>
      </c>
      <c r="AD2376" s="179">
        <f t="shared" si="3805"/>
        <v>0</v>
      </c>
      <c r="AE2376" s="179">
        <f t="shared" si="3805"/>
        <v>0</v>
      </c>
      <c r="AF2376" s="179">
        <f t="shared" si="3805"/>
        <v>0</v>
      </c>
      <c r="AG2376" s="179">
        <f t="shared" si="3805"/>
        <v>0</v>
      </c>
      <c r="AH2376" s="179">
        <f t="shared" si="3805"/>
        <v>0</v>
      </c>
      <c r="AI2376" s="179">
        <f t="shared" si="3805"/>
        <v>0</v>
      </c>
      <c r="AJ2376" s="179">
        <f t="shared" si="3805"/>
        <v>0</v>
      </c>
      <c r="AK2376" s="179">
        <f t="shared" si="3805"/>
        <v>0</v>
      </c>
      <c r="AL2376" s="179">
        <f t="shared" si="3805"/>
        <v>0</v>
      </c>
      <c r="AM2376" s="179">
        <f t="shared" si="3805"/>
        <v>0</v>
      </c>
      <c r="AN2376" s="179">
        <f t="shared" si="3805"/>
        <v>0</v>
      </c>
      <c r="AO2376" s="179">
        <f t="shared" si="3805"/>
        <v>0</v>
      </c>
      <c r="AP2376" s="179">
        <f t="shared" si="3805"/>
        <v>0</v>
      </c>
      <c r="AQ2376" s="179">
        <f t="shared" si="3805"/>
        <v>0</v>
      </c>
      <c r="AR2376" s="179">
        <f t="shared" si="3805"/>
        <v>0</v>
      </c>
      <c r="AS2376" s="179">
        <f t="shared" si="3805"/>
        <v>0</v>
      </c>
      <c r="AT2376" s="179">
        <f t="shared" si="3805"/>
        <v>0</v>
      </c>
      <c r="AU2376" s="179">
        <f t="shared" si="3805"/>
        <v>0</v>
      </c>
      <c r="AV2376" s="179">
        <f t="shared" si="3805"/>
        <v>0</v>
      </c>
      <c r="AW2376" s="179">
        <f t="shared" si="3805"/>
        <v>0</v>
      </c>
      <c r="AX2376" s="179">
        <f t="shared" si="3805"/>
        <v>0</v>
      </c>
      <c r="AY2376" s="179">
        <f t="shared" si="3805"/>
        <v>0</v>
      </c>
      <c r="AZ2376" s="179">
        <f t="shared" si="3805"/>
        <v>0</v>
      </c>
      <c r="BA2376" s="179">
        <f t="shared" si="3805"/>
        <v>0</v>
      </c>
      <c r="BB2376" s="179">
        <f t="shared" si="3805"/>
        <v>0</v>
      </c>
      <c r="BC2376" s="179">
        <f t="shared" si="3805"/>
        <v>0</v>
      </c>
      <c r="BD2376" s="179">
        <f t="shared" si="3805"/>
        <v>0</v>
      </c>
      <c r="BE2376" s="179">
        <f t="shared" si="3805"/>
        <v>0</v>
      </c>
      <c r="BF2376" s="179">
        <f t="shared" si="3805"/>
        <v>0</v>
      </c>
      <c r="BG2376" s="179">
        <f t="shared" si="3805"/>
        <v>0</v>
      </c>
      <c r="BH2376" s="179">
        <f t="shared" si="3805"/>
        <v>0</v>
      </c>
      <c r="BI2376" s="179">
        <f t="shared" si="3805"/>
        <v>0</v>
      </c>
      <c r="BJ2376" s="179">
        <f t="shared" si="3805"/>
        <v>0</v>
      </c>
      <c r="BK2376" s="179">
        <f t="shared" si="3805"/>
        <v>0</v>
      </c>
      <c r="BL2376" s="179">
        <f t="shared" si="3805"/>
        <v>0</v>
      </c>
      <c r="BM2376" s="179">
        <f t="shared" si="3805"/>
        <v>0</v>
      </c>
      <c r="BN2376" s="179">
        <f t="shared" si="3805"/>
        <v>0</v>
      </c>
      <c r="BO2376" s="179">
        <f t="shared" si="3805"/>
        <v>0</v>
      </c>
      <c r="BP2376" s="179">
        <f t="shared" si="3805"/>
        <v>0</v>
      </c>
      <c r="BQ2376" s="179">
        <f t="shared" si="3805"/>
        <v>0</v>
      </c>
      <c r="BR2376" s="179">
        <f t="shared" si="3805"/>
        <v>0</v>
      </c>
      <c r="BS2376" s="179">
        <f t="shared" si="3805"/>
        <v>0</v>
      </c>
      <c r="BT2376" s="179">
        <f t="shared" si="3805"/>
        <v>0</v>
      </c>
      <c r="BU2376" s="179">
        <f t="shared" si="3805"/>
        <v>0</v>
      </c>
      <c r="BV2376" s="179">
        <f t="shared" si="3805"/>
        <v>0</v>
      </c>
      <c r="BW2376" s="179">
        <f t="shared" si="3805"/>
        <v>0</v>
      </c>
      <c r="BX2376" s="179">
        <f t="shared" si="3805"/>
        <v>0</v>
      </c>
      <c r="BY2376" s="179">
        <f t="shared" si="3805"/>
        <v>0</v>
      </c>
      <c r="BZ2376" s="179">
        <f t="shared" si="3805"/>
        <v>0</v>
      </c>
      <c r="CA2376" s="179">
        <f t="shared" si="3805"/>
        <v>0</v>
      </c>
      <c r="CB2376" s="179">
        <f t="shared" si="3805"/>
        <v>0</v>
      </c>
      <c r="CC2376" s="179">
        <f t="shared" si="3805"/>
        <v>0</v>
      </c>
      <c r="CD2376" s="179">
        <f t="shared" si="3805"/>
        <v>0</v>
      </c>
      <c r="CE2376" s="179">
        <f t="shared" ref="CE2376:CL2376" si="3806">CE2359</f>
        <v>0</v>
      </c>
      <c r="CF2376" s="179">
        <f t="shared" si="3806"/>
        <v>0</v>
      </c>
      <c r="CG2376" s="179">
        <f t="shared" si="3806"/>
        <v>0</v>
      </c>
      <c r="CH2376" s="179">
        <f t="shared" si="3806"/>
        <v>0</v>
      </c>
      <c r="CI2376" s="179">
        <f t="shared" si="3806"/>
        <v>0</v>
      </c>
      <c r="CJ2376" s="179">
        <f t="shared" si="3806"/>
        <v>0</v>
      </c>
      <c r="CK2376" s="179">
        <f t="shared" si="3806"/>
        <v>0</v>
      </c>
      <c r="CL2376" s="179">
        <f t="shared" si="3806"/>
        <v>0</v>
      </c>
      <c r="CN2376" s="60"/>
      <c r="CO2376" s="179" t="str">
        <f t="shared" ref="CO2376:DL2376" si="3807">CO942</f>
        <v>CO$19</v>
      </c>
      <c r="CP2376" s="179" t="str">
        <f t="shared" si="3807"/>
        <v>CP$19</v>
      </c>
      <c r="CQ2376" s="179" t="str">
        <f t="shared" si="3807"/>
        <v>CQ$19</v>
      </c>
      <c r="CR2376" s="179" t="str">
        <f t="shared" si="3807"/>
        <v>CR$19</v>
      </c>
      <c r="CS2376" s="179" t="str">
        <f t="shared" si="3807"/>
        <v>CS$19</v>
      </c>
      <c r="CT2376" s="179" t="str">
        <f t="shared" si="3807"/>
        <v>CT$19</v>
      </c>
      <c r="CU2376" s="179" t="str">
        <f t="shared" si="3807"/>
        <v>CU$19</v>
      </c>
      <c r="CV2376" s="179" t="str">
        <f t="shared" si="3807"/>
        <v>CV$19</v>
      </c>
      <c r="CW2376" s="179" t="str">
        <f t="shared" si="3807"/>
        <v>CW$19</v>
      </c>
      <c r="CX2376" s="179" t="str">
        <f t="shared" si="3807"/>
        <v>CX$19</v>
      </c>
      <c r="CY2376" s="179" t="str">
        <f t="shared" si="3807"/>
        <v>CY$19</v>
      </c>
      <c r="CZ2376" s="179" t="str">
        <f t="shared" si="3807"/>
        <v>CZ$19</v>
      </c>
      <c r="DA2376" s="179" t="str">
        <f t="shared" si="3807"/>
        <v>DA$19</v>
      </c>
      <c r="DB2376" s="179" t="str">
        <f t="shared" si="3807"/>
        <v>DB$19</v>
      </c>
      <c r="DC2376" s="179" t="str">
        <f t="shared" si="3807"/>
        <v>DC$19</v>
      </c>
      <c r="DD2376" s="179" t="str">
        <f t="shared" si="3807"/>
        <v>DD$19</v>
      </c>
      <c r="DE2376" s="179" t="str">
        <f t="shared" si="3807"/>
        <v>DE$19</v>
      </c>
      <c r="DF2376" s="179" t="str">
        <f t="shared" si="3807"/>
        <v>DF$19</v>
      </c>
      <c r="DG2376" s="179" t="str">
        <f t="shared" si="3807"/>
        <v>DG$19</v>
      </c>
      <c r="DH2376" s="179" t="str">
        <f t="shared" si="3807"/>
        <v>DH$19</v>
      </c>
      <c r="DI2376" s="179" t="str">
        <f t="shared" si="3807"/>
        <v>DI$19</v>
      </c>
      <c r="DJ2376" s="179" t="str">
        <f t="shared" si="3807"/>
        <v>DJ$19</v>
      </c>
      <c r="DK2376" s="179" t="str">
        <f t="shared" si="3807"/>
        <v>DK$19</v>
      </c>
      <c r="DL2376" s="179" t="str">
        <f t="shared" si="3807"/>
        <v>DL$19</v>
      </c>
    </row>
    <row r="2377" spans="1:116" x14ac:dyDescent="0.4">
      <c r="B2377" t="s">
        <v>332</v>
      </c>
      <c r="D2377" t="s">
        <v>391</v>
      </c>
      <c r="E2377" s="8" t="str">
        <f t="shared" si="3764"/>
        <v>2377 WCAR-IS</v>
      </c>
      <c r="G2377" s="191" t="str">
        <f>SUBSTITUTE(TRIM(MID(G2363, SEARCH("-", G2363) + 1, LEN(G2363))),":","")</f>
        <v>IS driven</v>
      </c>
      <c r="H2377" s="12"/>
      <c r="I2377" s="60"/>
      <c r="J2377" s="60"/>
      <c r="K2377" s="15"/>
      <c r="L2377" s="15"/>
      <c r="M2377" s="15"/>
      <c r="N2377" s="15"/>
      <c r="O2377" s="15"/>
      <c r="P2377" s="15"/>
      <c r="R2377" s="15"/>
      <c r="CN2377" s="60"/>
      <c r="CO2377" s="8"/>
      <c r="CP2377" s="8"/>
      <c r="CQ2377" s="8"/>
      <c r="CR2377" s="8"/>
      <c r="CS2377" s="8"/>
      <c r="CT2377" s="8"/>
      <c r="CU2377" s="8"/>
      <c r="CV2377" s="8"/>
      <c r="CW2377" s="8"/>
      <c r="CX2377" s="8"/>
      <c r="CY2377" s="8"/>
      <c r="CZ2377" s="8"/>
      <c r="DA2377" s="8"/>
      <c r="DB2377" s="8"/>
      <c r="DC2377" s="8"/>
      <c r="DD2377" s="8"/>
      <c r="DE2377" s="8"/>
      <c r="DF2377" s="8"/>
      <c r="DG2377" s="8"/>
      <c r="DH2377" s="8"/>
      <c r="DI2377" s="8"/>
      <c r="DJ2377" s="8"/>
      <c r="DK2377" s="8"/>
      <c r="DL2377" s="8"/>
    </row>
    <row r="2378" spans="1:116" x14ac:dyDescent="0.4">
      <c r="B2378" t="s">
        <v>332</v>
      </c>
      <c r="D2378" t="s">
        <v>391</v>
      </c>
      <c r="E2378" s="8" t="str">
        <f t="shared" si="3764"/>
        <v>2378 WCAR-IS</v>
      </c>
      <c r="G2378" s="136" t="str">
        <f t="shared" si="3798"/>
        <v>Secondary revenue driver</v>
      </c>
      <c r="H2378" s="12"/>
      <c r="I2378" s="60"/>
      <c r="J2378" s="60"/>
      <c r="K2378" s="15"/>
      <c r="L2378" s="15"/>
      <c r="M2378" s="15"/>
      <c r="N2378" s="15"/>
      <c r="O2378" s="15"/>
      <c r="P2378" s="15"/>
      <c r="R2378" s="15"/>
      <c r="S2378" s="212" t="str">
        <f>ADDRESS(ROW(S2368),COLUMN(S2368),2)</f>
        <v>S$2368</v>
      </c>
      <c r="T2378" s="212" t="str">
        <f t="shared" ref="T2378:CE2378" si="3808">ADDRESS(ROW(T2368),COLUMN(T2368),2)</f>
        <v>T$2368</v>
      </c>
      <c r="U2378" s="212" t="str">
        <f t="shared" si="3808"/>
        <v>U$2368</v>
      </c>
      <c r="V2378" s="212" t="str">
        <f t="shared" si="3808"/>
        <v>V$2368</v>
      </c>
      <c r="W2378" s="212" t="str">
        <f t="shared" si="3808"/>
        <v>W$2368</v>
      </c>
      <c r="X2378" s="212" t="str">
        <f t="shared" si="3808"/>
        <v>X$2368</v>
      </c>
      <c r="Y2378" s="212" t="str">
        <f t="shared" si="3808"/>
        <v>Y$2368</v>
      </c>
      <c r="Z2378" s="212" t="str">
        <f t="shared" si="3808"/>
        <v>Z$2368</v>
      </c>
      <c r="AA2378" s="212" t="str">
        <f t="shared" si="3808"/>
        <v>AA$2368</v>
      </c>
      <c r="AB2378" s="212" t="str">
        <f t="shared" si="3808"/>
        <v>AB$2368</v>
      </c>
      <c r="AC2378" s="212" t="str">
        <f t="shared" si="3808"/>
        <v>AC$2368</v>
      </c>
      <c r="AD2378" s="212" t="str">
        <f t="shared" si="3808"/>
        <v>AD$2368</v>
      </c>
      <c r="AE2378" s="212" t="str">
        <f t="shared" si="3808"/>
        <v>AE$2368</v>
      </c>
      <c r="AF2378" s="212" t="str">
        <f t="shared" si="3808"/>
        <v>AF$2368</v>
      </c>
      <c r="AG2378" s="212" t="str">
        <f t="shared" si="3808"/>
        <v>AG$2368</v>
      </c>
      <c r="AH2378" s="212" t="str">
        <f t="shared" si="3808"/>
        <v>AH$2368</v>
      </c>
      <c r="AI2378" s="212" t="str">
        <f t="shared" si="3808"/>
        <v>AI$2368</v>
      </c>
      <c r="AJ2378" s="212" t="str">
        <f t="shared" si="3808"/>
        <v>AJ$2368</v>
      </c>
      <c r="AK2378" s="212" t="str">
        <f t="shared" si="3808"/>
        <v>AK$2368</v>
      </c>
      <c r="AL2378" s="212" t="str">
        <f t="shared" si="3808"/>
        <v>AL$2368</v>
      </c>
      <c r="AM2378" s="212" t="str">
        <f t="shared" si="3808"/>
        <v>AM$2368</v>
      </c>
      <c r="AN2378" s="212" t="str">
        <f t="shared" si="3808"/>
        <v>AN$2368</v>
      </c>
      <c r="AO2378" s="212" t="str">
        <f t="shared" si="3808"/>
        <v>AO$2368</v>
      </c>
      <c r="AP2378" s="212" t="str">
        <f t="shared" si="3808"/>
        <v>AP$2368</v>
      </c>
      <c r="AQ2378" s="212" t="str">
        <f t="shared" si="3808"/>
        <v>AQ$2368</v>
      </c>
      <c r="AR2378" s="212" t="str">
        <f t="shared" si="3808"/>
        <v>AR$2368</v>
      </c>
      <c r="AS2378" s="212" t="str">
        <f t="shared" si="3808"/>
        <v>AS$2368</v>
      </c>
      <c r="AT2378" s="212" t="str">
        <f t="shared" si="3808"/>
        <v>AT$2368</v>
      </c>
      <c r="AU2378" s="212" t="str">
        <f t="shared" si="3808"/>
        <v>AU$2368</v>
      </c>
      <c r="AV2378" s="212" t="str">
        <f t="shared" si="3808"/>
        <v>AV$2368</v>
      </c>
      <c r="AW2378" s="212" t="str">
        <f t="shared" si="3808"/>
        <v>AW$2368</v>
      </c>
      <c r="AX2378" s="212" t="str">
        <f t="shared" si="3808"/>
        <v>AX$2368</v>
      </c>
      <c r="AY2378" s="212" t="str">
        <f t="shared" si="3808"/>
        <v>AY$2368</v>
      </c>
      <c r="AZ2378" s="212" t="str">
        <f t="shared" si="3808"/>
        <v>AZ$2368</v>
      </c>
      <c r="BA2378" s="212" t="str">
        <f t="shared" si="3808"/>
        <v>BA$2368</v>
      </c>
      <c r="BB2378" s="212" t="str">
        <f t="shared" si="3808"/>
        <v>BB$2368</v>
      </c>
      <c r="BC2378" s="212" t="str">
        <f t="shared" si="3808"/>
        <v>BC$2368</v>
      </c>
      <c r="BD2378" s="212" t="str">
        <f t="shared" si="3808"/>
        <v>BD$2368</v>
      </c>
      <c r="BE2378" s="212" t="str">
        <f t="shared" si="3808"/>
        <v>BE$2368</v>
      </c>
      <c r="BF2378" s="212" t="str">
        <f t="shared" si="3808"/>
        <v>BF$2368</v>
      </c>
      <c r="BG2378" s="212" t="str">
        <f t="shared" si="3808"/>
        <v>BG$2368</v>
      </c>
      <c r="BH2378" s="212" t="str">
        <f t="shared" si="3808"/>
        <v>BH$2368</v>
      </c>
      <c r="BI2378" s="212" t="str">
        <f t="shared" si="3808"/>
        <v>BI$2368</v>
      </c>
      <c r="BJ2378" s="212" t="str">
        <f t="shared" si="3808"/>
        <v>BJ$2368</v>
      </c>
      <c r="BK2378" s="212" t="str">
        <f t="shared" si="3808"/>
        <v>BK$2368</v>
      </c>
      <c r="BL2378" s="212" t="str">
        <f t="shared" si="3808"/>
        <v>BL$2368</v>
      </c>
      <c r="BM2378" s="212" t="str">
        <f t="shared" si="3808"/>
        <v>BM$2368</v>
      </c>
      <c r="BN2378" s="212" t="str">
        <f t="shared" si="3808"/>
        <v>BN$2368</v>
      </c>
      <c r="BO2378" s="212" t="str">
        <f t="shared" si="3808"/>
        <v>BO$2368</v>
      </c>
      <c r="BP2378" s="212" t="str">
        <f t="shared" si="3808"/>
        <v>BP$2368</v>
      </c>
      <c r="BQ2378" s="212" t="str">
        <f t="shared" si="3808"/>
        <v>BQ$2368</v>
      </c>
      <c r="BR2378" s="212" t="str">
        <f t="shared" si="3808"/>
        <v>BR$2368</v>
      </c>
      <c r="BS2378" s="212" t="str">
        <f t="shared" si="3808"/>
        <v>BS$2368</v>
      </c>
      <c r="BT2378" s="212" t="str">
        <f t="shared" si="3808"/>
        <v>BT$2368</v>
      </c>
      <c r="BU2378" s="212" t="str">
        <f t="shared" si="3808"/>
        <v>BU$2368</v>
      </c>
      <c r="BV2378" s="212" t="str">
        <f t="shared" si="3808"/>
        <v>BV$2368</v>
      </c>
      <c r="BW2378" s="212" t="str">
        <f t="shared" si="3808"/>
        <v>BW$2368</v>
      </c>
      <c r="BX2378" s="212" t="str">
        <f t="shared" si="3808"/>
        <v>BX$2368</v>
      </c>
      <c r="BY2378" s="212" t="str">
        <f t="shared" si="3808"/>
        <v>BY$2368</v>
      </c>
      <c r="BZ2378" s="212" t="str">
        <f t="shared" si="3808"/>
        <v>BZ$2368</v>
      </c>
      <c r="CA2378" s="212" t="str">
        <f t="shared" si="3808"/>
        <v>CA$2368</v>
      </c>
      <c r="CB2378" s="212" t="str">
        <f t="shared" si="3808"/>
        <v>CB$2368</v>
      </c>
      <c r="CC2378" s="212" t="str">
        <f t="shared" si="3808"/>
        <v>CC$2368</v>
      </c>
      <c r="CD2378" s="212" t="str">
        <f t="shared" si="3808"/>
        <v>CD$2368</v>
      </c>
      <c r="CE2378" s="212" t="str">
        <f t="shared" si="3808"/>
        <v>CE$2368</v>
      </c>
      <c r="CF2378" s="212" t="str">
        <f t="shared" ref="CF2378:CL2378" si="3809">ADDRESS(ROW(CF2368),COLUMN(CF2368),2)</f>
        <v>CF$2368</v>
      </c>
      <c r="CG2378" s="212" t="str">
        <f t="shared" si="3809"/>
        <v>CG$2368</v>
      </c>
      <c r="CH2378" s="212" t="str">
        <f t="shared" si="3809"/>
        <v>CH$2368</v>
      </c>
      <c r="CI2378" s="212" t="str">
        <f t="shared" si="3809"/>
        <v>CI$2368</v>
      </c>
      <c r="CJ2378" s="212" t="str">
        <f t="shared" si="3809"/>
        <v>CJ$2368</v>
      </c>
      <c r="CK2378" s="212" t="str">
        <f t="shared" si="3809"/>
        <v>CK$2368</v>
      </c>
      <c r="CL2378" s="212" t="str">
        <f t="shared" si="3809"/>
        <v>CL$2368</v>
      </c>
      <c r="CN2378" s="60"/>
      <c r="CO2378" s="212" t="str">
        <f t="shared" ref="CO2378:DL2378" si="3810">ADDRESS(ROW(CO960),COLUMN(CO960),2)</f>
        <v>CO$960</v>
      </c>
      <c r="CP2378" s="212" t="str">
        <f t="shared" si="3810"/>
        <v>CP$960</v>
      </c>
      <c r="CQ2378" s="212" t="str">
        <f t="shared" si="3810"/>
        <v>CQ$960</v>
      </c>
      <c r="CR2378" s="212" t="str">
        <f t="shared" si="3810"/>
        <v>CR$960</v>
      </c>
      <c r="CS2378" s="212" t="str">
        <f t="shared" si="3810"/>
        <v>CS$960</v>
      </c>
      <c r="CT2378" s="212" t="str">
        <f t="shared" si="3810"/>
        <v>CT$960</v>
      </c>
      <c r="CU2378" s="212" t="str">
        <f t="shared" si="3810"/>
        <v>CU$960</v>
      </c>
      <c r="CV2378" s="212" t="str">
        <f t="shared" si="3810"/>
        <v>CV$960</v>
      </c>
      <c r="CW2378" s="212" t="str">
        <f t="shared" si="3810"/>
        <v>CW$960</v>
      </c>
      <c r="CX2378" s="212" t="str">
        <f t="shared" si="3810"/>
        <v>CX$960</v>
      </c>
      <c r="CY2378" s="212" t="str">
        <f t="shared" si="3810"/>
        <v>CY$960</v>
      </c>
      <c r="CZ2378" s="212" t="str">
        <f t="shared" si="3810"/>
        <v>CZ$960</v>
      </c>
      <c r="DA2378" s="212" t="str">
        <f t="shared" si="3810"/>
        <v>DA$960</v>
      </c>
      <c r="DB2378" s="212" t="str">
        <f t="shared" si="3810"/>
        <v>DB$960</v>
      </c>
      <c r="DC2378" s="212" t="str">
        <f t="shared" si="3810"/>
        <v>DC$960</v>
      </c>
      <c r="DD2378" s="212" t="str">
        <f t="shared" si="3810"/>
        <v>DD$960</v>
      </c>
      <c r="DE2378" s="212" t="str">
        <f t="shared" si="3810"/>
        <v>DE$960</v>
      </c>
      <c r="DF2378" s="212" t="str">
        <f t="shared" si="3810"/>
        <v>DF$960</v>
      </c>
      <c r="DG2378" s="212" t="str">
        <f t="shared" si="3810"/>
        <v>DG$960</v>
      </c>
      <c r="DH2378" s="212" t="str">
        <f t="shared" si="3810"/>
        <v>DH$960</v>
      </c>
      <c r="DI2378" s="212" t="str">
        <f t="shared" si="3810"/>
        <v>DI$960</v>
      </c>
      <c r="DJ2378" s="212" t="str">
        <f t="shared" si="3810"/>
        <v>DJ$960</v>
      </c>
      <c r="DK2378" s="212" t="str">
        <f t="shared" si="3810"/>
        <v>DK$960</v>
      </c>
      <c r="DL2378" s="212" t="str">
        <f t="shared" si="3810"/>
        <v>DL$960</v>
      </c>
    </row>
    <row r="2379" spans="1:116" x14ac:dyDescent="0.4">
      <c r="B2379" t="s">
        <v>332</v>
      </c>
      <c r="D2379" t="s">
        <v>391</v>
      </c>
      <c r="E2379" s="8" t="str">
        <f t="shared" ref="E2379" si="3811">ROW()&amp;" "&amp;D2379</f>
        <v>2379 WCAR-IS</v>
      </c>
      <c r="G2379" s="136" t="str">
        <f t="shared" si="3798"/>
        <v>Secondary volume driver</v>
      </c>
      <c r="H2379" s="12"/>
      <c r="I2379" s="60"/>
      <c r="J2379" s="60"/>
      <c r="K2379" s="15"/>
      <c r="L2379" s="15"/>
      <c r="M2379" s="15"/>
      <c r="N2379" s="15"/>
      <c r="O2379" s="15"/>
      <c r="P2379" s="15"/>
      <c r="R2379" s="15"/>
      <c r="S2379" s="179" t="str">
        <f t="shared" ref="S2379:AX2379" si="3812">S2362</f>
        <v>S$19</v>
      </c>
      <c r="T2379" s="179" t="str">
        <f t="shared" si="3812"/>
        <v>T$19</v>
      </c>
      <c r="U2379" s="179" t="str">
        <f t="shared" si="3812"/>
        <v>U$19</v>
      </c>
      <c r="V2379" s="179" t="str">
        <f t="shared" si="3812"/>
        <v>V$19</v>
      </c>
      <c r="W2379" s="179" t="str">
        <f t="shared" si="3812"/>
        <v>W$19</v>
      </c>
      <c r="X2379" s="179" t="str">
        <f t="shared" si="3812"/>
        <v>X$19</v>
      </c>
      <c r="Y2379" s="179" t="str">
        <f t="shared" si="3812"/>
        <v>Y$19</v>
      </c>
      <c r="Z2379" s="179" t="str">
        <f t="shared" si="3812"/>
        <v>Z$19</v>
      </c>
      <c r="AA2379" s="179" t="str">
        <f t="shared" si="3812"/>
        <v>AA$19</v>
      </c>
      <c r="AB2379" s="179" t="str">
        <f t="shared" si="3812"/>
        <v>AB$19</v>
      </c>
      <c r="AC2379" s="179" t="str">
        <f t="shared" si="3812"/>
        <v>AC$19</v>
      </c>
      <c r="AD2379" s="179" t="str">
        <f t="shared" si="3812"/>
        <v>AD$19</v>
      </c>
      <c r="AE2379" s="179" t="str">
        <f t="shared" si="3812"/>
        <v>AE$19</v>
      </c>
      <c r="AF2379" s="179" t="str">
        <f t="shared" si="3812"/>
        <v>AF$19</v>
      </c>
      <c r="AG2379" s="179" t="str">
        <f t="shared" si="3812"/>
        <v>AG$19</v>
      </c>
      <c r="AH2379" s="179" t="str">
        <f t="shared" si="3812"/>
        <v>AH$19</v>
      </c>
      <c r="AI2379" s="179" t="str">
        <f t="shared" si="3812"/>
        <v>AI$19</v>
      </c>
      <c r="AJ2379" s="179" t="str">
        <f t="shared" si="3812"/>
        <v>AJ$19</v>
      </c>
      <c r="AK2379" s="179" t="str">
        <f t="shared" si="3812"/>
        <v>AK$19</v>
      </c>
      <c r="AL2379" s="179" t="str">
        <f t="shared" si="3812"/>
        <v>AL$19</v>
      </c>
      <c r="AM2379" s="179" t="str">
        <f t="shared" si="3812"/>
        <v>AM$19</v>
      </c>
      <c r="AN2379" s="179" t="str">
        <f t="shared" si="3812"/>
        <v>AN$19</v>
      </c>
      <c r="AO2379" s="179" t="str">
        <f t="shared" si="3812"/>
        <v>AO$19</v>
      </c>
      <c r="AP2379" s="179" t="str">
        <f t="shared" si="3812"/>
        <v>AP$19</v>
      </c>
      <c r="AQ2379" s="179" t="str">
        <f t="shared" si="3812"/>
        <v>AQ$19</v>
      </c>
      <c r="AR2379" s="179" t="str">
        <f t="shared" si="3812"/>
        <v>AR$19</v>
      </c>
      <c r="AS2379" s="179" t="str">
        <f t="shared" si="3812"/>
        <v>AS$19</v>
      </c>
      <c r="AT2379" s="179" t="str">
        <f t="shared" si="3812"/>
        <v>AT$19</v>
      </c>
      <c r="AU2379" s="179" t="str">
        <f t="shared" si="3812"/>
        <v>AU$19</v>
      </c>
      <c r="AV2379" s="179" t="str">
        <f t="shared" si="3812"/>
        <v>AV$19</v>
      </c>
      <c r="AW2379" s="179" t="str">
        <f t="shared" si="3812"/>
        <v>AW$19</v>
      </c>
      <c r="AX2379" s="179" t="str">
        <f t="shared" si="3812"/>
        <v>AX$19</v>
      </c>
      <c r="AY2379" s="179" t="str">
        <f t="shared" ref="AY2379:CD2379" si="3813">AY2362</f>
        <v>AY$19</v>
      </c>
      <c r="AZ2379" s="179" t="str">
        <f t="shared" si="3813"/>
        <v>AZ$19</v>
      </c>
      <c r="BA2379" s="179" t="str">
        <f t="shared" si="3813"/>
        <v>BA$19</v>
      </c>
      <c r="BB2379" s="179" t="str">
        <f t="shared" si="3813"/>
        <v>BB$19</v>
      </c>
      <c r="BC2379" s="179" t="str">
        <f t="shared" si="3813"/>
        <v>BC$19</v>
      </c>
      <c r="BD2379" s="179" t="str">
        <f t="shared" si="3813"/>
        <v>BD$19</v>
      </c>
      <c r="BE2379" s="179" t="str">
        <f t="shared" si="3813"/>
        <v>BE$19</v>
      </c>
      <c r="BF2379" s="179" t="str">
        <f t="shared" si="3813"/>
        <v>BF$19</v>
      </c>
      <c r="BG2379" s="179" t="str">
        <f t="shared" si="3813"/>
        <v>BG$19</v>
      </c>
      <c r="BH2379" s="179" t="str">
        <f t="shared" si="3813"/>
        <v>BH$19</v>
      </c>
      <c r="BI2379" s="179" t="str">
        <f t="shared" si="3813"/>
        <v>BI$19</v>
      </c>
      <c r="BJ2379" s="179" t="str">
        <f t="shared" si="3813"/>
        <v>BJ$19</v>
      </c>
      <c r="BK2379" s="179" t="str">
        <f t="shared" si="3813"/>
        <v>BK$19</v>
      </c>
      <c r="BL2379" s="179" t="str">
        <f t="shared" si="3813"/>
        <v>BL$19</v>
      </c>
      <c r="BM2379" s="179" t="str">
        <f t="shared" si="3813"/>
        <v>BM$19</v>
      </c>
      <c r="BN2379" s="179" t="str">
        <f t="shared" si="3813"/>
        <v>BN$19</v>
      </c>
      <c r="BO2379" s="179" t="str">
        <f t="shared" si="3813"/>
        <v>BO$19</v>
      </c>
      <c r="BP2379" s="179" t="str">
        <f t="shared" si="3813"/>
        <v>BP$19</v>
      </c>
      <c r="BQ2379" s="179" t="str">
        <f t="shared" si="3813"/>
        <v>BQ$19</v>
      </c>
      <c r="BR2379" s="179" t="str">
        <f t="shared" si="3813"/>
        <v>BR$19</v>
      </c>
      <c r="BS2379" s="179" t="str">
        <f t="shared" si="3813"/>
        <v>BS$19</v>
      </c>
      <c r="BT2379" s="179" t="str">
        <f t="shared" si="3813"/>
        <v>BT$19</v>
      </c>
      <c r="BU2379" s="179" t="str">
        <f t="shared" si="3813"/>
        <v>BU$19</v>
      </c>
      <c r="BV2379" s="179" t="str">
        <f t="shared" si="3813"/>
        <v>BV$19</v>
      </c>
      <c r="BW2379" s="179" t="str">
        <f t="shared" si="3813"/>
        <v>BW$19</v>
      </c>
      <c r="BX2379" s="179" t="str">
        <f t="shared" si="3813"/>
        <v>BX$19</v>
      </c>
      <c r="BY2379" s="179" t="str">
        <f t="shared" si="3813"/>
        <v>BY$19</v>
      </c>
      <c r="BZ2379" s="179" t="str">
        <f t="shared" si="3813"/>
        <v>BZ$19</v>
      </c>
      <c r="CA2379" s="179" t="str">
        <f t="shared" si="3813"/>
        <v>CA$19</v>
      </c>
      <c r="CB2379" s="179" t="str">
        <f t="shared" si="3813"/>
        <v>CB$19</v>
      </c>
      <c r="CC2379" s="179" t="str">
        <f t="shared" si="3813"/>
        <v>CC$19</v>
      </c>
      <c r="CD2379" s="179" t="str">
        <f t="shared" si="3813"/>
        <v>CD$19</v>
      </c>
      <c r="CE2379" s="179" t="str">
        <f t="shared" ref="CE2379:CL2379" si="3814">CE2362</f>
        <v>CE$19</v>
      </c>
      <c r="CF2379" s="179" t="str">
        <f t="shared" si="3814"/>
        <v>CF$19</v>
      </c>
      <c r="CG2379" s="179" t="str">
        <f t="shared" si="3814"/>
        <v>CG$19</v>
      </c>
      <c r="CH2379" s="179" t="str">
        <f t="shared" si="3814"/>
        <v>CH$19</v>
      </c>
      <c r="CI2379" s="179" t="str">
        <f t="shared" si="3814"/>
        <v>CI$19</v>
      </c>
      <c r="CJ2379" s="179" t="str">
        <f t="shared" si="3814"/>
        <v>CJ$19</v>
      </c>
      <c r="CK2379" s="179" t="str">
        <f t="shared" si="3814"/>
        <v>CK$19</v>
      </c>
      <c r="CL2379" s="179" t="str">
        <f t="shared" si="3814"/>
        <v>CL$19</v>
      </c>
      <c r="CN2379" s="60"/>
      <c r="CO2379" s="179" t="e">
        <f t="shared" ref="CO2379:DL2379" si="3815">CO945</f>
        <v>#N/A</v>
      </c>
      <c r="CP2379" s="179" t="e">
        <f t="shared" si="3815"/>
        <v>#N/A</v>
      </c>
      <c r="CQ2379" s="179" t="e">
        <f t="shared" si="3815"/>
        <v>#N/A</v>
      </c>
      <c r="CR2379" s="179" t="e">
        <f t="shared" si="3815"/>
        <v>#N/A</v>
      </c>
      <c r="CS2379" s="179" t="e">
        <f t="shared" si="3815"/>
        <v>#N/A</v>
      </c>
      <c r="CT2379" s="179" t="e">
        <f t="shared" si="3815"/>
        <v>#N/A</v>
      </c>
      <c r="CU2379" s="179" t="e">
        <f t="shared" si="3815"/>
        <v>#N/A</v>
      </c>
      <c r="CV2379" s="179" t="e">
        <f t="shared" si="3815"/>
        <v>#N/A</v>
      </c>
      <c r="CW2379" s="179" t="e">
        <f t="shared" si="3815"/>
        <v>#N/A</v>
      </c>
      <c r="CX2379" s="179" t="e">
        <f t="shared" si="3815"/>
        <v>#N/A</v>
      </c>
      <c r="CY2379" s="179" t="e">
        <f t="shared" si="3815"/>
        <v>#N/A</v>
      </c>
      <c r="CZ2379" s="179" t="e">
        <f t="shared" si="3815"/>
        <v>#N/A</v>
      </c>
      <c r="DA2379" s="179" t="e">
        <f t="shared" si="3815"/>
        <v>#N/A</v>
      </c>
      <c r="DB2379" s="179" t="e">
        <f t="shared" si="3815"/>
        <v>#N/A</v>
      </c>
      <c r="DC2379" s="179" t="e">
        <f t="shared" si="3815"/>
        <v>#N/A</v>
      </c>
      <c r="DD2379" s="179" t="e">
        <f t="shared" si="3815"/>
        <v>#N/A</v>
      </c>
      <c r="DE2379" s="179" t="e">
        <f t="shared" si="3815"/>
        <v>#N/A</v>
      </c>
      <c r="DF2379" s="179" t="e">
        <f t="shared" si="3815"/>
        <v>#N/A</v>
      </c>
      <c r="DG2379" s="179" t="e">
        <f t="shared" si="3815"/>
        <v>#N/A</v>
      </c>
      <c r="DH2379" s="179" t="e">
        <f t="shared" si="3815"/>
        <v>#N/A</v>
      </c>
      <c r="DI2379" s="179" t="e">
        <f t="shared" si="3815"/>
        <v>#N/A</v>
      </c>
      <c r="DJ2379" s="179" t="e">
        <f t="shared" si="3815"/>
        <v>#N/A</v>
      </c>
      <c r="DK2379" s="179" t="e">
        <f t="shared" si="3815"/>
        <v>#N/A</v>
      </c>
      <c r="DL2379" s="179" t="e">
        <f t="shared" si="3815"/>
        <v>#N/A</v>
      </c>
    </row>
    <row r="2380" spans="1:116" x14ac:dyDescent="0.4">
      <c r="E2380" s="8"/>
      <c r="H2380" s="12"/>
      <c r="I2380" s="60"/>
      <c r="J2380" s="60"/>
      <c r="K2380" s="15"/>
      <c r="L2380" s="15"/>
      <c r="M2380" s="15"/>
      <c r="N2380" s="15"/>
      <c r="O2380" s="15"/>
      <c r="P2380" s="15"/>
      <c r="R2380" s="15"/>
      <c r="S2380" s="76"/>
      <c r="T2380" s="76"/>
      <c r="U2380" s="76"/>
      <c r="V2380" s="76"/>
      <c r="W2380" s="76"/>
      <c r="X2380" s="76"/>
      <c r="Y2380" s="76"/>
      <c r="Z2380" s="76"/>
      <c r="AA2380" s="76"/>
      <c r="AB2380" s="76"/>
      <c r="AC2380" s="76"/>
      <c r="AD2380" s="76"/>
      <c r="AE2380" s="76"/>
      <c r="AF2380" s="76"/>
      <c r="AG2380" s="76"/>
      <c r="AH2380" s="76"/>
      <c r="AI2380" s="76"/>
      <c r="AJ2380" s="76"/>
      <c r="AK2380" s="76"/>
      <c r="AL2380" s="76"/>
      <c r="AM2380" s="76"/>
      <c r="AN2380" s="76"/>
      <c r="AO2380" s="76"/>
      <c r="AP2380" s="76"/>
      <c r="AQ2380" s="76"/>
      <c r="AR2380" s="76"/>
      <c r="AS2380" s="76"/>
      <c r="AT2380" s="76"/>
      <c r="AU2380" s="76"/>
      <c r="AV2380" s="76"/>
      <c r="AW2380" s="76"/>
      <c r="AX2380" s="76"/>
      <c r="AY2380" s="76"/>
      <c r="AZ2380" s="76"/>
      <c r="BA2380" s="76"/>
      <c r="BB2380" s="76"/>
      <c r="BC2380" s="76"/>
      <c r="BD2380" s="76"/>
      <c r="BE2380" s="76"/>
      <c r="BF2380" s="76"/>
      <c r="BG2380" s="76"/>
      <c r="BH2380" s="76"/>
      <c r="BI2380" s="76"/>
      <c r="BJ2380" s="76"/>
      <c r="BK2380" s="76"/>
      <c r="BL2380" s="76"/>
      <c r="BM2380" s="76"/>
      <c r="BN2380" s="76"/>
      <c r="BO2380" s="76"/>
      <c r="BP2380" s="76"/>
      <c r="BQ2380" s="76"/>
      <c r="BR2380" s="76"/>
      <c r="BS2380" s="76"/>
      <c r="BT2380" s="76"/>
      <c r="BU2380" s="76"/>
      <c r="BV2380" s="76"/>
      <c r="BW2380" s="76"/>
      <c r="BX2380" s="76"/>
      <c r="BY2380" s="76"/>
      <c r="BZ2380" s="76"/>
      <c r="CA2380" s="76"/>
      <c r="CB2380" s="76"/>
      <c r="CC2380" s="76"/>
      <c r="CD2380" s="76"/>
      <c r="CE2380" s="76"/>
      <c r="CF2380" s="76"/>
      <c r="CG2380" s="76"/>
      <c r="CH2380" s="76"/>
      <c r="CI2380" s="76"/>
      <c r="CJ2380" s="76"/>
      <c r="CK2380" s="76"/>
      <c r="CL2380" s="76"/>
      <c r="CN2380" s="60"/>
      <c r="CO2380" s="76"/>
      <c r="CP2380" s="76"/>
      <c r="CQ2380" s="76"/>
      <c r="CR2380" s="76"/>
      <c r="CS2380" s="76"/>
      <c r="CT2380" s="76"/>
      <c r="CU2380" s="76"/>
      <c r="CV2380" s="76"/>
      <c r="CW2380" s="76"/>
      <c r="CX2380" s="76"/>
      <c r="CY2380" s="76"/>
      <c r="CZ2380" s="76"/>
      <c r="DA2380" s="76"/>
      <c r="DB2380" s="76"/>
      <c r="DC2380" s="76"/>
      <c r="DD2380" s="76"/>
      <c r="DE2380" s="76"/>
      <c r="DF2380" s="76"/>
      <c r="DG2380" s="76"/>
      <c r="DH2380" s="76"/>
      <c r="DI2380" s="76"/>
      <c r="DJ2380" s="76"/>
      <c r="DK2380" s="76"/>
      <c r="DL2380" s="76"/>
    </row>
    <row r="2381" spans="1:116" x14ac:dyDescent="0.4">
      <c r="A2381" s="174"/>
      <c r="E2381" s="8"/>
      <c r="G2381" s="175" t="s">
        <v>490</v>
      </c>
      <c r="H2381" s="174"/>
      <c r="I2381" s="176"/>
      <c r="J2381" s="176"/>
      <c r="K2381" s="197"/>
      <c r="L2381" s="197"/>
      <c r="M2381" s="197"/>
      <c r="N2381" s="197"/>
      <c r="O2381" s="197"/>
      <c r="P2381" s="197"/>
      <c r="R2381" s="198"/>
      <c r="S2381" s="174"/>
      <c r="T2381" s="174"/>
      <c r="U2381" s="174"/>
      <c r="V2381" s="174"/>
      <c r="W2381" s="174"/>
      <c r="X2381" s="174"/>
      <c r="Y2381" s="174"/>
      <c r="Z2381" s="174"/>
      <c r="AA2381" s="174"/>
      <c r="AB2381" s="174"/>
      <c r="AC2381" s="174"/>
      <c r="AD2381" s="174"/>
      <c r="AE2381" s="174"/>
      <c r="AF2381" s="174"/>
      <c r="AG2381" s="174"/>
      <c r="AH2381" s="174"/>
      <c r="AI2381" s="174"/>
      <c r="AJ2381" s="174"/>
      <c r="AK2381" s="174"/>
      <c r="AL2381" s="174"/>
      <c r="AM2381" s="174"/>
      <c r="AN2381" s="174"/>
      <c r="AO2381" s="174"/>
      <c r="AP2381" s="174"/>
      <c r="AQ2381" s="174"/>
      <c r="AR2381" s="174"/>
      <c r="AS2381" s="174"/>
      <c r="AT2381" s="174"/>
      <c r="AU2381" s="174"/>
      <c r="AV2381" s="174"/>
      <c r="AW2381" s="174"/>
      <c r="AX2381" s="174"/>
      <c r="AY2381" s="174"/>
      <c r="AZ2381" s="174"/>
      <c r="BA2381" s="174"/>
      <c r="BB2381" s="174"/>
      <c r="BC2381" s="174"/>
      <c r="BD2381" s="174"/>
      <c r="BE2381" s="174"/>
      <c r="BF2381" s="174"/>
      <c r="BG2381" s="174"/>
      <c r="BH2381" s="174"/>
      <c r="BI2381" s="174"/>
      <c r="BJ2381" s="174"/>
      <c r="BK2381" s="174"/>
      <c r="BL2381" s="174"/>
      <c r="BM2381" s="174"/>
      <c r="BN2381" s="174"/>
      <c r="BO2381" s="174"/>
      <c r="BP2381" s="174"/>
      <c r="BQ2381" s="174"/>
      <c r="BR2381" s="174"/>
      <c r="BS2381" s="174"/>
      <c r="BT2381" s="174"/>
      <c r="BU2381" s="174"/>
      <c r="BV2381" s="174"/>
      <c r="BW2381" s="174"/>
      <c r="BX2381" s="174"/>
      <c r="BY2381" s="174"/>
      <c r="BZ2381" s="174"/>
      <c r="CA2381" s="174"/>
      <c r="CB2381" s="174"/>
      <c r="CC2381" s="174"/>
      <c r="CD2381" s="174"/>
      <c r="CE2381" s="174"/>
      <c r="CF2381" s="174"/>
      <c r="CG2381" s="174"/>
      <c r="CH2381" s="174"/>
      <c r="CI2381" s="174"/>
      <c r="CJ2381" s="174"/>
      <c r="CK2381" s="174"/>
      <c r="CL2381" s="174"/>
      <c r="CN2381" s="176"/>
      <c r="CO2381" s="174"/>
      <c r="CP2381" s="174"/>
      <c r="CQ2381" s="174"/>
      <c r="CR2381" s="174"/>
      <c r="CS2381" s="174"/>
      <c r="CT2381" s="174"/>
      <c r="CU2381" s="174"/>
      <c r="CV2381" s="174"/>
      <c r="CW2381" s="174"/>
      <c r="CX2381" s="174"/>
      <c r="CY2381" s="174"/>
      <c r="CZ2381" s="174"/>
      <c r="DA2381" s="174"/>
      <c r="DB2381" s="174"/>
      <c r="DC2381" s="174"/>
      <c r="DD2381" s="174"/>
      <c r="DE2381" s="174"/>
      <c r="DF2381" s="174"/>
      <c r="DG2381" s="174"/>
      <c r="DH2381" s="174"/>
      <c r="DI2381" s="174"/>
      <c r="DJ2381" s="174"/>
      <c r="DK2381" s="174"/>
      <c r="DL2381" s="174"/>
    </row>
    <row r="2382" spans="1:116" x14ac:dyDescent="0.4">
      <c r="A2382" s="174"/>
      <c r="E2382" s="8"/>
      <c r="G2382" s="175" t="s">
        <v>492</v>
      </c>
      <c r="H2382" s="174"/>
      <c r="I2382" s="176"/>
      <c r="J2382" s="176"/>
      <c r="K2382" s="197"/>
      <c r="L2382" s="197"/>
      <c r="M2382" s="197"/>
      <c r="N2382" s="197"/>
      <c r="O2382" s="197"/>
      <c r="P2382" s="197"/>
      <c r="R2382" s="198"/>
      <c r="S2382" s="174"/>
      <c r="T2382" s="174"/>
      <c r="U2382" s="174"/>
      <c r="V2382" s="174"/>
      <c r="W2382" s="174"/>
      <c r="X2382" s="174"/>
      <c r="Y2382" s="174"/>
      <c r="Z2382" s="174"/>
      <c r="AA2382" s="174"/>
      <c r="AB2382" s="174"/>
      <c r="AC2382" s="174"/>
      <c r="AD2382" s="174"/>
      <c r="AE2382" s="174"/>
      <c r="AF2382" s="174"/>
      <c r="AG2382" s="174"/>
      <c r="AH2382" s="174"/>
      <c r="AI2382" s="174"/>
      <c r="AJ2382" s="174"/>
      <c r="AK2382" s="174"/>
      <c r="AL2382" s="174"/>
      <c r="AM2382" s="174"/>
      <c r="AN2382" s="174"/>
      <c r="AO2382" s="174"/>
      <c r="AP2382" s="174"/>
      <c r="AQ2382" s="174"/>
      <c r="AR2382" s="174"/>
      <c r="AS2382" s="174"/>
      <c r="AT2382" s="174"/>
      <c r="AU2382" s="174"/>
      <c r="AV2382" s="174"/>
      <c r="AW2382" s="174"/>
      <c r="AX2382" s="174"/>
      <c r="AY2382" s="174"/>
      <c r="AZ2382" s="174"/>
      <c r="BA2382" s="174"/>
      <c r="BB2382" s="174"/>
      <c r="BC2382" s="174"/>
      <c r="BD2382" s="174"/>
      <c r="BE2382" s="174"/>
      <c r="BF2382" s="174"/>
      <c r="BG2382" s="174"/>
      <c r="BH2382" s="174"/>
      <c r="BI2382" s="174"/>
      <c r="BJ2382" s="174"/>
      <c r="BK2382" s="174"/>
      <c r="BL2382" s="174"/>
      <c r="BM2382" s="174"/>
      <c r="BN2382" s="174"/>
      <c r="BO2382" s="174"/>
      <c r="BP2382" s="174"/>
      <c r="BQ2382" s="174"/>
      <c r="BR2382" s="174"/>
      <c r="BS2382" s="174"/>
      <c r="BT2382" s="174"/>
      <c r="BU2382" s="174"/>
      <c r="BV2382" s="174"/>
      <c r="BW2382" s="174"/>
      <c r="BX2382" s="174"/>
      <c r="BY2382" s="174"/>
      <c r="BZ2382" s="174"/>
      <c r="CA2382" s="174"/>
      <c r="CB2382" s="174"/>
      <c r="CC2382" s="174"/>
      <c r="CD2382" s="174"/>
      <c r="CE2382" s="174"/>
      <c r="CF2382" s="174"/>
      <c r="CG2382" s="174"/>
      <c r="CH2382" s="174"/>
      <c r="CI2382" s="174"/>
      <c r="CJ2382" s="174"/>
      <c r="CK2382" s="174"/>
      <c r="CL2382" s="174"/>
      <c r="CN2382" s="176"/>
      <c r="CO2382" s="174"/>
      <c r="CP2382" s="174"/>
      <c r="CQ2382" s="174"/>
      <c r="CR2382" s="174"/>
      <c r="CS2382" s="174"/>
      <c r="CT2382" s="174"/>
      <c r="CU2382" s="174"/>
      <c r="CV2382" s="174"/>
      <c r="CW2382" s="174"/>
      <c r="CX2382" s="174"/>
      <c r="CY2382" s="174"/>
      <c r="CZ2382" s="174"/>
      <c r="DA2382" s="174"/>
      <c r="DB2382" s="174"/>
      <c r="DC2382" s="174"/>
      <c r="DD2382" s="174"/>
      <c r="DE2382" s="174"/>
      <c r="DF2382" s="174"/>
      <c r="DG2382" s="174"/>
      <c r="DH2382" s="174"/>
      <c r="DI2382" s="174"/>
      <c r="DJ2382" s="174"/>
      <c r="DK2382" s="174"/>
      <c r="DL2382" s="174"/>
    </row>
    <row r="2383" spans="1:116" x14ac:dyDescent="0.4">
      <c r="A2383" s="174"/>
      <c r="E2383" s="8"/>
      <c r="G2383" s="175" t="s">
        <v>461</v>
      </c>
      <c r="H2383" s="174"/>
      <c r="I2383" s="176"/>
      <c r="J2383" s="176"/>
      <c r="K2383" s="197"/>
      <c r="L2383" s="197"/>
      <c r="M2383" s="197"/>
      <c r="N2383" s="197"/>
      <c r="O2383" s="197"/>
      <c r="P2383" s="197"/>
      <c r="R2383" s="198"/>
      <c r="S2383" s="199" t="str">
        <f t="shared" ref="S2383:AX2383" si="3816">S$20</f>
        <v>S$16</v>
      </c>
      <c r="T2383" s="199" t="str">
        <f t="shared" si="3816"/>
        <v>T$16</v>
      </c>
      <c r="U2383" s="199" t="str">
        <f t="shared" si="3816"/>
        <v>U$16</v>
      </c>
      <c r="V2383" s="199" t="str">
        <f t="shared" si="3816"/>
        <v>V$16</v>
      </c>
      <c r="W2383" s="199" t="str">
        <f t="shared" si="3816"/>
        <v>W$16</v>
      </c>
      <c r="X2383" s="199" t="str">
        <f t="shared" si="3816"/>
        <v>X$16</v>
      </c>
      <c r="Y2383" s="199" t="str">
        <f t="shared" si="3816"/>
        <v>Y$16</v>
      </c>
      <c r="Z2383" s="199" t="str">
        <f t="shared" si="3816"/>
        <v>Z$16</v>
      </c>
      <c r="AA2383" s="199" t="str">
        <f t="shared" si="3816"/>
        <v>AA$16</v>
      </c>
      <c r="AB2383" s="199" t="str">
        <f t="shared" si="3816"/>
        <v>AB$16</v>
      </c>
      <c r="AC2383" s="199" t="str">
        <f t="shared" si="3816"/>
        <v>AC$16</v>
      </c>
      <c r="AD2383" s="199" t="str">
        <f t="shared" si="3816"/>
        <v>AD$16</v>
      </c>
      <c r="AE2383" s="199" t="str">
        <f t="shared" si="3816"/>
        <v>AE$16</v>
      </c>
      <c r="AF2383" s="199" t="str">
        <f t="shared" si="3816"/>
        <v>AF$16</v>
      </c>
      <c r="AG2383" s="199" t="str">
        <f t="shared" si="3816"/>
        <v>AG$16</v>
      </c>
      <c r="AH2383" s="199" t="str">
        <f t="shared" si="3816"/>
        <v>AH$16</v>
      </c>
      <c r="AI2383" s="199" t="str">
        <f t="shared" si="3816"/>
        <v>AI$16</v>
      </c>
      <c r="AJ2383" s="199" t="str">
        <f t="shared" si="3816"/>
        <v>AJ$16</v>
      </c>
      <c r="AK2383" s="199" t="str">
        <f t="shared" si="3816"/>
        <v>AK$16</v>
      </c>
      <c r="AL2383" s="199" t="str">
        <f t="shared" si="3816"/>
        <v>AL$16</v>
      </c>
      <c r="AM2383" s="199" t="str">
        <f t="shared" si="3816"/>
        <v>AM$16</v>
      </c>
      <c r="AN2383" s="199" t="str">
        <f t="shared" si="3816"/>
        <v>AN$16</v>
      </c>
      <c r="AO2383" s="199" t="str">
        <f t="shared" si="3816"/>
        <v>AO$16</v>
      </c>
      <c r="AP2383" s="199" t="str">
        <f t="shared" si="3816"/>
        <v>AP$16</v>
      </c>
      <c r="AQ2383" s="199" t="str">
        <f t="shared" si="3816"/>
        <v>AQ$16</v>
      </c>
      <c r="AR2383" s="199" t="str">
        <f t="shared" si="3816"/>
        <v>AR$16</v>
      </c>
      <c r="AS2383" s="199" t="str">
        <f t="shared" si="3816"/>
        <v>AS$16</v>
      </c>
      <c r="AT2383" s="199" t="str">
        <f t="shared" si="3816"/>
        <v>AT$16</v>
      </c>
      <c r="AU2383" s="199" t="str">
        <f t="shared" si="3816"/>
        <v>AU$16</v>
      </c>
      <c r="AV2383" s="199" t="str">
        <f t="shared" si="3816"/>
        <v>AV$16</v>
      </c>
      <c r="AW2383" s="199" t="str">
        <f t="shared" si="3816"/>
        <v>AW$16</v>
      </c>
      <c r="AX2383" s="199" t="str">
        <f t="shared" si="3816"/>
        <v>AX$16</v>
      </c>
      <c r="AY2383" s="199" t="str">
        <f t="shared" ref="AY2383:CD2383" si="3817">AY$20</f>
        <v>AY$16</v>
      </c>
      <c r="AZ2383" s="199" t="str">
        <f t="shared" si="3817"/>
        <v>AZ$16</v>
      </c>
      <c r="BA2383" s="199" t="str">
        <f t="shared" si="3817"/>
        <v>BA$16</v>
      </c>
      <c r="BB2383" s="199" t="str">
        <f t="shared" si="3817"/>
        <v>BB$16</v>
      </c>
      <c r="BC2383" s="199" t="str">
        <f t="shared" si="3817"/>
        <v>BC$16</v>
      </c>
      <c r="BD2383" s="199" t="str">
        <f t="shared" si="3817"/>
        <v>BD$16</v>
      </c>
      <c r="BE2383" s="199" t="str">
        <f t="shared" si="3817"/>
        <v>BE$16</v>
      </c>
      <c r="BF2383" s="199" t="str">
        <f t="shared" si="3817"/>
        <v>BF$16</v>
      </c>
      <c r="BG2383" s="199" t="str">
        <f t="shared" si="3817"/>
        <v>BG$16</v>
      </c>
      <c r="BH2383" s="199" t="str">
        <f t="shared" si="3817"/>
        <v>BH$16</v>
      </c>
      <c r="BI2383" s="199" t="str">
        <f t="shared" si="3817"/>
        <v>BI$16</v>
      </c>
      <c r="BJ2383" s="199" t="str">
        <f t="shared" si="3817"/>
        <v>BJ$16</v>
      </c>
      <c r="BK2383" s="199" t="str">
        <f t="shared" si="3817"/>
        <v>BK$16</v>
      </c>
      <c r="BL2383" s="199" t="str">
        <f t="shared" si="3817"/>
        <v>BL$16</v>
      </c>
      <c r="BM2383" s="199" t="str">
        <f t="shared" si="3817"/>
        <v>BM$16</v>
      </c>
      <c r="BN2383" s="199" t="str">
        <f t="shared" si="3817"/>
        <v>BN$16</v>
      </c>
      <c r="BO2383" s="199" t="str">
        <f t="shared" si="3817"/>
        <v>BO$16</v>
      </c>
      <c r="BP2383" s="199" t="str">
        <f t="shared" si="3817"/>
        <v>BP$16</v>
      </c>
      <c r="BQ2383" s="199" t="str">
        <f t="shared" si="3817"/>
        <v>BQ$16</v>
      </c>
      <c r="BR2383" s="199" t="str">
        <f t="shared" si="3817"/>
        <v>BR$16</v>
      </c>
      <c r="BS2383" s="199" t="str">
        <f t="shared" si="3817"/>
        <v>BS$16</v>
      </c>
      <c r="BT2383" s="199" t="str">
        <f t="shared" si="3817"/>
        <v>BT$16</v>
      </c>
      <c r="BU2383" s="199" t="str">
        <f t="shared" si="3817"/>
        <v>BU$16</v>
      </c>
      <c r="BV2383" s="199" t="str">
        <f t="shared" si="3817"/>
        <v>BV$16</v>
      </c>
      <c r="BW2383" s="199" t="str">
        <f t="shared" si="3817"/>
        <v>BW$16</v>
      </c>
      <c r="BX2383" s="199" t="str">
        <f t="shared" si="3817"/>
        <v>BX$16</v>
      </c>
      <c r="BY2383" s="199" t="str">
        <f t="shared" si="3817"/>
        <v>BY$16</v>
      </c>
      <c r="BZ2383" s="199" t="str">
        <f t="shared" si="3817"/>
        <v>BZ$16</v>
      </c>
      <c r="CA2383" s="199" t="str">
        <f t="shared" si="3817"/>
        <v>CA$16</v>
      </c>
      <c r="CB2383" s="199" t="str">
        <f t="shared" si="3817"/>
        <v>CB$16</v>
      </c>
      <c r="CC2383" s="199" t="str">
        <f t="shared" si="3817"/>
        <v>CC$16</v>
      </c>
      <c r="CD2383" s="199" t="str">
        <f t="shared" si="3817"/>
        <v>CD$16</v>
      </c>
      <c r="CE2383" s="199" t="str">
        <f t="shared" ref="CE2383:CL2383" si="3818">CE$20</f>
        <v>CE$16</v>
      </c>
      <c r="CF2383" s="199" t="str">
        <f t="shared" si="3818"/>
        <v>CF$16</v>
      </c>
      <c r="CG2383" s="199" t="str">
        <f t="shared" si="3818"/>
        <v>CG$16</v>
      </c>
      <c r="CH2383" s="199" t="str">
        <f t="shared" si="3818"/>
        <v>CH$16</v>
      </c>
      <c r="CI2383" s="199" t="str">
        <f t="shared" si="3818"/>
        <v>CI$16</v>
      </c>
      <c r="CJ2383" s="199" t="str">
        <f t="shared" si="3818"/>
        <v>CJ$16</v>
      </c>
      <c r="CK2383" s="199" t="str">
        <f t="shared" si="3818"/>
        <v>CK$16</v>
      </c>
      <c r="CL2383" s="199" t="str">
        <f t="shared" si="3818"/>
        <v>CL$16</v>
      </c>
      <c r="CN2383" s="176"/>
      <c r="CO2383" s="199" t="str">
        <f t="shared" ref="CO2383:DL2383" si="3819">CO$20</f>
        <v>CO$16</v>
      </c>
      <c r="CP2383" s="199" t="str">
        <f t="shared" si="3819"/>
        <v>CP$16</v>
      </c>
      <c r="CQ2383" s="199" t="str">
        <f t="shared" si="3819"/>
        <v>CQ$16</v>
      </c>
      <c r="CR2383" s="199" t="str">
        <f t="shared" si="3819"/>
        <v>CR$16</v>
      </c>
      <c r="CS2383" s="199" t="str">
        <f t="shared" si="3819"/>
        <v>CS$16</v>
      </c>
      <c r="CT2383" s="199" t="str">
        <f t="shared" si="3819"/>
        <v>CT$16</v>
      </c>
      <c r="CU2383" s="199" t="str">
        <f t="shared" si="3819"/>
        <v>CU$16</v>
      </c>
      <c r="CV2383" s="199" t="str">
        <f t="shared" si="3819"/>
        <v>CV$16</v>
      </c>
      <c r="CW2383" s="199" t="str">
        <f t="shared" si="3819"/>
        <v>CW$16</v>
      </c>
      <c r="CX2383" s="199" t="str">
        <f t="shared" si="3819"/>
        <v>CX$16</v>
      </c>
      <c r="CY2383" s="199" t="str">
        <f t="shared" si="3819"/>
        <v>CY$16</v>
      </c>
      <c r="CZ2383" s="199" t="str">
        <f t="shared" si="3819"/>
        <v>CZ$16</v>
      </c>
      <c r="DA2383" s="199" t="str">
        <f t="shared" si="3819"/>
        <v>DA$16</v>
      </c>
      <c r="DB2383" s="199" t="str">
        <f t="shared" si="3819"/>
        <v>DB$16</v>
      </c>
      <c r="DC2383" s="199" t="str">
        <f t="shared" si="3819"/>
        <v>DC$16</v>
      </c>
      <c r="DD2383" s="199" t="str">
        <f t="shared" si="3819"/>
        <v>DD$16</v>
      </c>
      <c r="DE2383" s="199" t="str">
        <f t="shared" si="3819"/>
        <v>DE$16</v>
      </c>
      <c r="DF2383" s="199" t="str">
        <f t="shared" si="3819"/>
        <v>DF$16</v>
      </c>
      <c r="DG2383" s="199" t="str">
        <f t="shared" si="3819"/>
        <v>DG$16</v>
      </c>
      <c r="DH2383" s="199" t="str">
        <f t="shared" si="3819"/>
        <v>DH$16</v>
      </c>
      <c r="DI2383" s="199" t="str">
        <f t="shared" si="3819"/>
        <v>DI$16</v>
      </c>
      <c r="DJ2383" s="199" t="str">
        <f t="shared" si="3819"/>
        <v>DJ$16</v>
      </c>
      <c r="DK2383" s="199" t="str">
        <f t="shared" si="3819"/>
        <v>DK$16</v>
      </c>
      <c r="DL2383" s="199" t="str">
        <f t="shared" si="3819"/>
        <v>DL$16</v>
      </c>
    </row>
    <row r="2384" spans="1:116" x14ac:dyDescent="0.4">
      <c r="A2384" s="174"/>
      <c r="E2384" s="8"/>
      <c r="G2384" s="175" t="s">
        <v>462</v>
      </c>
      <c r="H2384" s="200"/>
      <c r="I2384" s="201"/>
      <c r="J2384" s="201"/>
      <c r="K2384" s="202"/>
      <c r="L2384" s="202"/>
      <c r="M2384" s="202"/>
      <c r="N2384" s="202"/>
      <c r="O2384" s="202"/>
      <c r="P2384" s="202"/>
      <c r="R2384" s="202"/>
      <c r="S2384" s="199" t="str">
        <f t="shared" ref="S2384:AX2384" si="3820">S$21</f>
        <v>S$17</v>
      </c>
      <c r="T2384" s="199" t="str">
        <f t="shared" si="3820"/>
        <v>T$17</v>
      </c>
      <c r="U2384" s="199" t="str">
        <f t="shared" si="3820"/>
        <v>U$17</v>
      </c>
      <c r="V2384" s="199" t="str">
        <f t="shared" si="3820"/>
        <v>V$17</v>
      </c>
      <c r="W2384" s="199" t="str">
        <f t="shared" si="3820"/>
        <v>W$17</v>
      </c>
      <c r="X2384" s="199" t="str">
        <f t="shared" si="3820"/>
        <v>X$17</v>
      </c>
      <c r="Y2384" s="199" t="str">
        <f t="shared" si="3820"/>
        <v>Y$17</v>
      </c>
      <c r="Z2384" s="199" t="str">
        <f t="shared" si="3820"/>
        <v>Z$17</v>
      </c>
      <c r="AA2384" s="199" t="str">
        <f t="shared" si="3820"/>
        <v>AA$17</v>
      </c>
      <c r="AB2384" s="199" t="str">
        <f t="shared" si="3820"/>
        <v>AB$17</v>
      </c>
      <c r="AC2384" s="199" t="str">
        <f t="shared" si="3820"/>
        <v>AC$17</v>
      </c>
      <c r="AD2384" s="199" t="str">
        <f t="shared" si="3820"/>
        <v>AD$17</v>
      </c>
      <c r="AE2384" s="199" t="str">
        <f t="shared" si="3820"/>
        <v>AE$17</v>
      </c>
      <c r="AF2384" s="199" t="str">
        <f t="shared" si="3820"/>
        <v>AF$17</v>
      </c>
      <c r="AG2384" s="199" t="str">
        <f t="shared" si="3820"/>
        <v>AG$17</v>
      </c>
      <c r="AH2384" s="199" t="str">
        <f t="shared" si="3820"/>
        <v>AH$17</v>
      </c>
      <c r="AI2384" s="199" t="str">
        <f t="shared" si="3820"/>
        <v>AI$17</v>
      </c>
      <c r="AJ2384" s="199" t="str">
        <f t="shared" si="3820"/>
        <v>AJ$17</v>
      </c>
      <c r="AK2384" s="199" t="str">
        <f t="shared" si="3820"/>
        <v>AK$17</v>
      </c>
      <c r="AL2384" s="199" t="str">
        <f t="shared" si="3820"/>
        <v>AL$17</v>
      </c>
      <c r="AM2384" s="199" t="str">
        <f t="shared" si="3820"/>
        <v>AM$17</v>
      </c>
      <c r="AN2384" s="199" t="str">
        <f t="shared" si="3820"/>
        <v>AN$17</v>
      </c>
      <c r="AO2384" s="199" t="str">
        <f t="shared" si="3820"/>
        <v>AO$17</v>
      </c>
      <c r="AP2384" s="199" t="str">
        <f t="shared" si="3820"/>
        <v>AP$17</v>
      </c>
      <c r="AQ2384" s="199" t="str">
        <f t="shared" si="3820"/>
        <v>AQ$17</v>
      </c>
      <c r="AR2384" s="199" t="str">
        <f t="shared" si="3820"/>
        <v>AR$17</v>
      </c>
      <c r="AS2384" s="199" t="str">
        <f t="shared" si="3820"/>
        <v>AS$17</v>
      </c>
      <c r="AT2384" s="199" t="str">
        <f t="shared" si="3820"/>
        <v>AT$17</v>
      </c>
      <c r="AU2384" s="199" t="str">
        <f t="shared" si="3820"/>
        <v>AU$17</v>
      </c>
      <c r="AV2384" s="199" t="str">
        <f t="shared" si="3820"/>
        <v>AV$17</v>
      </c>
      <c r="AW2384" s="199" t="str">
        <f t="shared" si="3820"/>
        <v>AW$17</v>
      </c>
      <c r="AX2384" s="199" t="str">
        <f t="shared" si="3820"/>
        <v>AX$17</v>
      </c>
      <c r="AY2384" s="199" t="str">
        <f t="shared" ref="AY2384:CD2384" si="3821">AY$21</f>
        <v>AY$17</v>
      </c>
      <c r="AZ2384" s="199" t="str">
        <f t="shared" si="3821"/>
        <v>AZ$17</v>
      </c>
      <c r="BA2384" s="199" t="str">
        <f t="shared" si="3821"/>
        <v>BA$17</v>
      </c>
      <c r="BB2384" s="199" t="str">
        <f t="shared" si="3821"/>
        <v>BB$17</v>
      </c>
      <c r="BC2384" s="199" t="str">
        <f t="shared" si="3821"/>
        <v>BC$17</v>
      </c>
      <c r="BD2384" s="199" t="str">
        <f t="shared" si="3821"/>
        <v>BD$17</v>
      </c>
      <c r="BE2384" s="199" t="str">
        <f t="shared" si="3821"/>
        <v>BE$17</v>
      </c>
      <c r="BF2384" s="199" t="str">
        <f t="shared" si="3821"/>
        <v>BF$17</v>
      </c>
      <c r="BG2384" s="199" t="str">
        <f t="shared" si="3821"/>
        <v>BG$17</v>
      </c>
      <c r="BH2384" s="199" t="str">
        <f t="shared" si="3821"/>
        <v>BH$17</v>
      </c>
      <c r="BI2384" s="199" t="str">
        <f t="shared" si="3821"/>
        <v>BI$17</v>
      </c>
      <c r="BJ2384" s="199" t="str">
        <f t="shared" si="3821"/>
        <v>BJ$17</v>
      </c>
      <c r="BK2384" s="199" t="str">
        <f t="shared" si="3821"/>
        <v>BK$17</v>
      </c>
      <c r="BL2384" s="199" t="str">
        <f t="shared" si="3821"/>
        <v>BL$17</v>
      </c>
      <c r="BM2384" s="199" t="str">
        <f t="shared" si="3821"/>
        <v>BM$17</v>
      </c>
      <c r="BN2384" s="199" t="str">
        <f t="shared" si="3821"/>
        <v>BN$17</v>
      </c>
      <c r="BO2384" s="199" t="str">
        <f t="shared" si="3821"/>
        <v>BO$17</v>
      </c>
      <c r="BP2384" s="199" t="str">
        <f t="shared" si="3821"/>
        <v>BP$17</v>
      </c>
      <c r="BQ2384" s="199" t="str">
        <f t="shared" si="3821"/>
        <v>BQ$17</v>
      </c>
      <c r="BR2384" s="199" t="str">
        <f t="shared" si="3821"/>
        <v>BR$17</v>
      </c>
      <c r="BS2384" s="199" t="str">
        <f t="shared" si="3821"/>
        <v>BS$17</v>
      </c>
      <c r="BT2384" s="199" t="str">
        <f t="shared" si="3821"/>
        <v>BT$17</v>
      </c>
      <c r="BU2384" s="199" t="str">
        <f t="shared" si="3821"/>
        <v>BU$17</v>
      </c>
      <c r="BV2384" s="199" t="str">
        <f t="shared" si="3821"/>
        <v>BV$17</v>
      </c>
      <c r="BW2384" s="199" t="str">
        <f t="shared" si="3821"/>
        <v>BW$17</v>
      </c>
      <c r="BX2384" s="199" t="str">
        <f t="shared" si="3821"/>
        <v>BX$17</v>
      </c>
      <c r="BY2384" s="199" t="str">
        <f t="shared" si="3821"/>
        <v>BY$17</v>
      </c>
      <c r="BZ2384" s="199" t="str">
        <f t="shared" si="3821"/>
        <v>BZ$17</v>
      </c>
      <c r="CA2384" s="199" t="str">
        <f t="shared" si="3821"/>
        <v>CA$17</v>
      </c>
      <c r="CB2384" s="199" t="str">
        <f t="shared" si="3821"/>
        <v>CB$17</v>
      </c>
      <c r="CC2384" s="199" t="str">
        <f t="shared" si="3821"/>
        <v>CC$17</v>
      </c>
      <c r="CD2384" s="199" t="str">
        <f t="shared" si="3821"/>
        <v>CD$17</v>
      </c>
      <c r="CE2384" s="199" t="str">
        <f t="shared" ref="CE2384:CL2384" si="3822">CE$21</f>
        <v>CE$17</v>
      </c>
      <c r="CF2384" s="199" t="str">
        <f t="shared" si="3822"/>
        <v>CF$17</v>
      </c>
      <c r="CG2384" s="199" t="str">
        <f t="shared" si="3822"/>
        <v>CG$17</v>
      </c>
      <c r="CH2384" s="199" t="str">
        <f t="shared" si="3822"/>
        <v>CH$17</v>
      </c>
      <c r="CI2384" s="199" t="str">
        <f t="shared" si="3822"/>
        <v>CI$17</v>
      </c>
      <c r="CJ2384" s="199" t="str">
        <f t="shared" si="3822"/>
        <v>CJ$17</v>
      </c>
      <c r="CK2384" s="199" t="str">
        <f t="shared" si="3822"/>
        <v>CK$17</v>
      </c>
      <c r="CL2384" s="199" t="str">
        <f t="shared" si="3822"/>
        <v>CL$17</v>
      </c>
      <c r="CN2384" s="201"/>
      <c r="CO2384" s="199" t="str">
        <f t="shared" ref="CO2384:DL2384" si="3823">CO$21</f>
        <v>CO$17</v>
      </c>
      <c r="CP2384" s="199" t="str">
        <f t="shared" si="3823"/>
        <v>CP$17</v>
      </c>
      <c r="CQ2384" s="199" t="str">
        <f t="shared" si="3823"/>
        <v>CQ$17</v>
      </c>
      <c r="CR2384" s="199" t="str">
        <f t="shared" si="3823"/>
        <v>CR$17</v>
      </c>
      <c r="CS2384" s="199" t="str">
        <f t="shared" si="3823"/>
        <v>CS$17</v>
      </c>
      <c r="CT2384" s="199" t="str">
        <f t="shared" si="3823"/>
        <v>CT$17</v>
      </c>
      <c r="CU2384" s="199" t="str">
        <f t="shared" si="3823"/>
        <v>CU$17</v>
      </c>
      <c r="CV2384" s="199" t="str">
        <f t="shared" si="3823"/>
        <v>CV$17</v>
      </c>
      <c r="CW2384" s="199" t="str">
        <f t="shared" si="3823"/>
        <v>CW$17</v>
      </c>
      <c r="CX2384" s="199" t="str">
        <f t="shared" si="3823"/>
        <v>CX$17</v>
      </c>
      <c r="CY2384" s="199" t="str">
        <f t="shared" si="3823"/>
        <v>CY$17</v>
      </c>
      <c r="CZ2384" s="199" t="str">
        <f t="shared" si="3823"/>
        <v>CZ$17</v>
      </c>
      <c r="DA2384" s="199" t="str">
        <f t="shared" si="3823"/>
        <v>DA$17</v>
      </c>
      <c r="DB2384" s="199" t="str">
        <f t="shared" si="3823"/>
        <v>DB$17</v>
      </c>
      <c r="DC2384" s="199" t="str">
        <f t="shared" si="3823"/>
        <v>DC$17</v>
      </c>
      <c r="DD2384" s="199" t="str">
        <f t="shared" si="3823"/>
        <v>DD$17</v>
      </c>
      <c r="DE2384" s="199" t="str">
        <f t="shared" si="3823"/>
        <v>DE$17</v>
      </c>
      <c r="DF2384" s="199" t="str">
        <f t="shared" si="3823"/>
        <v>DF$17</v>
      </c>
      <c r="DG2384" s="199" t="str">
        <f t="shared" si="3823"/>
        <v>DG$17</v>
      </c>
      <c r="DH2384" s="199" t="str">
        <f t="shared" si="3823"/>
        <v>DH$17</v>
      </c>
      <c r="DI2384" s="199" t="str">
        <f t="shared" si="3823"/>
        <v>DI$17</v>
      </c>
      <c r="DJ2384" s="199" t="str">
        <f t="shared" si="3823"/>
        <v>DJ$17</v>
      </c>
      <c r="DK2384" s="199" t="str">
        <f t="shared" si="3823"/>
        <v>DK$17</v>
      </c>
      <c r="DL2384" s="199" t="str">
        <f t="shared" si="3823"/>
        <v>DL$17</v>
      </c>
    </row>
    <row r="2385" spans="1:116" x14ac:dyDescent="0.4">
      <c r="A2385" s="174"/>
      <c r="E2385" s="8"/>
      <c r="G2385" s="175" t="s">
        <v>491</v>
      </c>
      <c r="H2385" s="200"/>
      <c r="I2385" s="201"/>
      <c r="J2385" s="201"/>
      <c r="K2385" s="202"/>
      <c r="L2385" s="202"/>
      <c r="M2385" s="202"/>
      <c r="N2385" s="202"/>
      <c r="O2385" s="202"/>
      <c r="P2385" s="202"/>
      <c r="R2385" s="202"/>
      <c r="S2385" s="190"/>
      <c r="T2385" s="190"/>
      <c r="U2385" s="190"/>
      <c r="V2385" s="190"/>
      <c r="W2385" s="190"/>
      <c r="X2385" s="190"/>
      <c r="Y2385" s="190"/>
      <c r="Z2385" s="190"/>
      <c r="AA2385" s="190"/>
      <c r="AB2385" s="190"/>
      <c r="AC2385" s="190"/>
      <c r="AD2385" s="190"/>
      <c r="AE2385" s="190"/>
      <c r="AF2385" s="190"/>
      <c r="AG2385" s="190"/>
      <c r="AH2385" s="190"/>
      <c r="AI2385" s="190"/>
      <c r="AJ2385" s="190"/>
      <c r="AK2385" s="190"/>
      <c r="AL2385" s="190"/>
      <c r="AM2385" s="190"/>
      <c r="AN2385" s="190"/>
      <c r="AO2385" s="190"/>
      <c r="AP2385" s="190"/>
      <c r="AQ2385" s="190"/>
      <c r="AR2385" s="190"/>
      <c r="AS2385" s="190"/>
      <c r="AT2385" s="190"/>
      <c r="AU2385" s="190"/>
      <c r="AV2385" s="190"/>
      <c r="AW2385" s="190"/>
      <c r="AX2385" s="190"/>
      <c r="AY2385" s="190"/>
      <c r="AZ2385" s="190"/>
      <c r="BA2385" s="190"/>
      <c r="BB2385" s="190"/>
      <c r="BC2385" s="190"/>
      <c r="BD2385" s="190"/>
      <c r="BE2385" s="190"/>
      <c r="BF2385" s="190"/>
      <c r="BG2385" s="190"/>
      <c r="BH2385" s="190"/>
      <c r="BI2385" s="190"/>
      <c r="BJ2385" s="190"/>
      <c r="BK2385" s="190"/>
      <c r="BL2385" s="190"/>
      <c r="BM2385" s="190"/>
      <c r="BN2385" s="190"/>
      <c r="BO2385" s="190"/>
      <c r="BP2385" s="190"/>
      <c r="BQ2385" s="190"/>
      <c r="BR2385" s="190"/>
      <c r="BS2385" s="190"/>
      <c r="BT2385" s="190"/>
      <c r="BU2385" s="190"/>
      <c r="BV2385" s="190"/>
      <c r="BW2385" s="190"/>
      <c r="BX2385" s="190"/>
      <c r="BY2385" s="190"/>
      <c r="BZ2385" s="190"/>
      <c r="CA2385" s="190"/>
      <c r="CB2385" s="190"/>
      <c r="CC2385" s="190"/>
      <c r="CD2385" s="190"/>
      <c r="CE2385" s="190"/>
      <c r="CF2385" s="190"/>
      <c r="CG2385" s="190"/>
      <c r="CH2385" s="190"/>
      <c r="CI2385" s="190"/>
      <c r="CJ2385" s="190"/>
      <c r="CK2385" s="190"/>
      <c r="CL2385" s="190"/>
      <c r="CN2385" s="201"/>
      <c r="CO2385" s="190"/>
      <c r="CP2385" s="190"/>
      <c r="CQ2385" s="190"/>
      <c r="CR2385" s="190"/>
      <c r="CS2385" s="190"/>
      <c r="CT2385" s="190"/>
      <c r="CU2385" s="190"/>
      <c r="CV2385" s="190"/>
      <c r="CW2385" s="190"/>
      <c r="CX2385" s="190"/>
      <c r="CY2385" s="190"/>
      <c r="CZ2385" s="190"/>
      <c r="DA2385" s="190"/>
      <c r="DB2385" s="190"/>
      <c r="DC2385" s="190"/>
      <c r="DD2385" s="190"/>
      <c r="DE2385" s="190"/>
      <c r="DF2385" s="190"/>
      <c r="DG2385" s="190"/>
      <c r="DH2385" s="190"/>
      <c r="DI2385" s="190"/>
      <c r="DJ2385" s="190"/>
      <c r="DK2385" s="190"/>
      <c r="DL2385" s="190"/>
    </row>
    <row r="2386" spans="1:116" x14ac:dyDescent="0.4">
      <c r="A2386" s="174"/>
      <c r="E2386" s="8"/>
      <c r="G2386" s="175" t="s">
        <v>505</v>
      </c>
      <c r="H2386" s="200"/>
      <c r="I2386" s="201"/>
      <c r="J2386" s="201"/>
      <c r="K2386" s="202"/>
      <c r="L2386" s="202"/>
      <c r="M2386" s="202"/>
      <c r="N2386" s="202"/>
      <c r="O2386" s="202"/>
      <c r="P2386" s="202"/>
      <c r="R2386" s="202"/>
      <c r="S2386" s="190"/>
      <c r="T2386" s="190"/>
      <c r="U2386" s="190"/>
      <c r="V2386" s="190"/>
      <c r="W2386" s="190"/>
      <c r="X2386" s="190"/>
      <c r="Y2386" s="190"/>
      <c r="Z2386" s="190"/>
      <c r="AA2386" s="190"/>
      <c r="AB2386" s="190"/>
      <c r="AC2386" s="190"/>
      <c r="AD2386" s="190"/>
      <c r="AE2386" s="190"/>
      <c r="AF2386" s="190"/>
      <c r="AG2386" s="190"/>
      <c r="AH2386" s="190"/>
      <c r="AI2386" s="190"/>
      <c r="AJ2386" s="190"/>
      <c r="AK2386" s="190"/>
      <c r="AL2386" s="190"/>
      <c r="AM2386" s="190"/>
      <c r="AN2386" s="190"/>
      <c r="AO2386" s="190"/>
      <c r="AP2386" s="190"/>
      <c r="AQ2386" s="190"/>
      <c r="AR2386" s="190"/>
      <c r="AS2386" s="190"/>
      <c r="AT2386" s="190"/>
      <c r="AU2386" s="190"/>
      <c r="AV2386" s="190"/>
      <c r="AW2386" s="190"/>
      <c r="AX2386" s="190"/>
      <c r="AY2386" s="190"/>
      <c r="AZ2386" s="190"/>
      <c r="BA2386" s="190"/>
      <c r="BB2386" s="190"/>
      <c r="BC2386" s="190"/>
      <c r="BD2386" s="190"/>
      <c r="BE2386" s="190"/>
      <c r="BF2386" s="190"/>
      <c r="BG2386" s="190"/>
      <c r="BH2386" s="190"/>
      <c r="BI2386" s="190"/>
      <c r="BJ2386" s="190"/>
      <c r="BK2386" s="190"/>
      <c r="BL2386" s="190"/>
      <c r="BM2386" s="190"/>
      <c r="BN2386" s="190"/>
      <c r="BO2386" s="190"/>
      <c r="BP2386" s="190"/>
      <c r="BQ2386" s="190"/>
      <c r="BR2386" s="190"/>
      <c r="BS2386" s="190"/>
      <c r="BT2386" s="190"/>
      <c r="BU2386" s="190"/>
      <c r="BV2386" s="190"/>
      <c r="BW2386" s="190"/>
      <c r="BX2386" s="190"/>
      <c r="BY2386" s="190"/>
      <c r="BZ2386" s="190"/>
      <c r="CA2386" s="190"/>
      <c r="CB2386" s="190"/>
      <c r="CC2386" s="190"/>
      <c r="CD2386" s="190"/>
      <c r="CE2386" s="190"/>
      <c r="CF2386" s="190"/>
      <c r="CG2386" s="190"/>
      <c r="CH2386" s="190"/>
      <c r="CI2386" s="190"/>
      <c r="CJ2386" s="190"/>
      <c r="CK2386" s="190"/>
      <c r="CL2386" s="190"/>
      <c r="CN2386" s="201"/>
      <c r="CO2386" s="190"/>
      <c r="CP2386" s="190"/>
      <c r="CQ2386" s="190"/>
      <c r="CR2386" s="190"/>
      <c r="CS2386" s="190"/>
      <c r="CT2386" s="190"/>
      <c r="CU2386" s="190"/>
      <c r="CV2386" s="190"/>
      <c r="CW2386" s="190"/>
      <c r="CX2386" s="190"/>
      <c r="CY2386" s="190"/>
      <c r="CZ2386" s="190"/>
      <c r="DA2386" s="190"/>
      <c r="DB2386" s="190"/>
      <c r="DC2386" s="190"/>
      <c r="DD2386" s="190"/>
      <c r="DE2386" s="190"/>
      <c r="DF2386" s="190"/>
      <c r="DG2386" s="190"/>
      <c r="DH2386" s="190"/>
      <c r="DI2386" s="190"/>
      <c r="DJ2386" s="190"/>
      <c r="DK2386" s="190"/>
      <c r="DL2386" s="190"/>
    </row>
    <row r="2387" spans="1:116" x14ac:dyDescent="0.4">
      <c r="A2387" s="174"/>
      <c r="E2387" s="8"/>
      <c r="G2387" s="175" t="s">
        <v>463</v>
      </c>
      <c r="H2387" s="200"/>
      <c r="I2387" s="201"/>
      <c r="J2387" s="201"/>
      <c r="K2387" s="202"/>
      <c r="L2387" s="202"/>
      <c r="M2387" s="202"/>
      <c r="N2387" s="202"/>
      <c r="O2387" s="202"/>
      <c r="P2387" s="202"/>
      <c r="R2387" s="202"/>
      <c r="S2387" s="190" t="str">
        <f t="shared" ref="S2387:AX2387" si="3824">S$22</f>
        <v>S$18</v>
      </c>
      <c r="T2387" s="190" t="str">
        <f t="shared" si="3824"/>
        <v>T$18</v>
      </c>
      <c r="U2387" s="190" t="str">
        <f t="shared" si="3824"/>
        <v>U$18</v>
      </c>
      <c r="V2387" s="190" t="str">
        <f t="shared" si="3824"/>
        <v>V$18</v>
      </c>
      <c r="W2387" s="190" t="str">
        <f t="shared" si="3824"/>
        <v>W$18</v>
      </c>
      <c r="X2387" s="190" t="str">
        <f t="shared" si="3824"/>
        <v>X$18</v>
      </c>
      <c r="Y2387" s="190" t="str">
        <f t="shared" si="3824"/>
        <v>Y$18</v>
      </c>
      <c r="Z2387" s="190" t="str">
        <f t="shared" si="3824"/>
        <v>Z$18</v>
      </c>
      <c r="AA2387" s="190" t="str">
        <f t="shared" si="3824"/>
        <v>AA$18</v>
      </c>
      <c r="AB2387" s="190" t="str">
        <f t="shared" si="3824"/>
        <v>AB$18</v>
      </c>
      <c r="AC2387" s="190" t="str">
        <f t="shared" si="3824"/>
        <v>AC$18</v>
      </c>
      <c r="AD2387" s="190" t="str">
        <f t="shared" si="3824"/>
        <v>AD$18</v>
      </c>
      <c r="AE2387" s="190" t="str">
        <f t="shared" si="3824"/>
        <v>AE$18</v>
      </c>
      <c r="AF2387" s="190" t="str">
        <f t="shared" si="3824"/>
        <v>AF$18</v>
      </c>
      <c r="AG2387" s="190" t="str">
        <f t="shared" si="3824"/>
        <v>AG$18</v>
      </c>
      <c r="AH2387" s="190" t="str">
        <f t="shared" si="3824"/>
        <v>AH$18</v>
      </c>
      <c r="AI2387" s="190" t="str">
        <f t="shared" si="3824"/>
        <v>AI$18</v>
      </c>
      <c r="AJ2387" s="190" t="str">
        <f t="shared" si="3824"/>
        <v>AJ$18</v>
      </c>
      <c r="AK2387" s="190" t="str">
        <f t="shared" si="3824"/>
        <v>AK$18</v>
      </c>
      <c r="AL2387" s="190" t="str">
        <f t="shared" si="3824"/>
        <v>AL$18</v>
      </c>
      <c r="AM2387" s="190" t="str">
        <f t="shared" si="3824"/>
        <v>AM$18</v>
      </c>
      <c r="AN2387" s="190" t="str">
        <f t="shared" si="3824"/>
        <v>AN$18</v>
      </c>
      <c r="AO2387" s="190" t="str">
        <f t="shared" si="3824"/>
        <v>AO$18</v>
      </c>
      <c r="AP2387" s="190" t="str">
        <f t="shared" si="3824"/>
        <v>AP$18</v>
      </c>
      <c r="AQ2387" s="190" t="str">
        <f t="shared" si="3824"/>
        <v>AQ$18</v>
      </c>
      <c r="AR2387" s="190" t="str">
        <f t="shared" si="3824"/>
        <v>AR$18</v>
      </c>
      <c r="AS2387" s="190" t="str">
        <f t="shared" si="3824"/>
        <v>AS$18</v>
      </c>
      <c r="AT2387" s="190" t="str">
        <f t="shared" si="3824"/>
        <v>AT$18</v>
      </c>
      <c r="AU2387" s="190" t="str">
        <f t="shared" si="3824"/>
        <v>AU$18</v>
      </c>
      <c r="AV2387" s="190" t="str">
        <f t="shared" si="3824"/>
        <v>AV$18</v>
      </c>
      <c r="AW2387" s="190" t="str">
        <f t="shared" si="3824"/>
        <v>AW$18</v>
      </c>
      <c r="AX2387" s="190" t="str">
        <f t="shared" si="3824"/>
        <v>AX$18</v>
      </c>
      <c r="AY2387" s="190" t="str">
        <f t="shared" ref="AY2387:CD2387" si="3825">AY$22</f>
        <v>AY$18</v>
      </c>
      <c r="AZ2387" s="190" t="str">
        <f t="shared" si="3825"/>
        <v>AZ$18</v>
      </c>
      <c r="BA2387" s="190" t="str">
        <f t="shared" si="3825"/>
        <v>BA$18</v>
      </c>
      <c r="BB2387" s="190" t="str">
        <f t="shared" si="3825"/>
        <v>BB$18</v>
      </c>
      <c r="BC2387" s="190" t="str">
        <f t="shared" si="3825"/>
        <v>BC$18</v>
      </c>
      <c r="BD2387" s="190" t="str">
        <f t="shared" si="3825"/>
        <v>BD$18</v>
      </c>
      <c r="BE2387" s="190" t="str">
        <f t="shared" si="3825"/>
        <v>BE$18</v>
      </c>
      <c r="BF2387" s="190" t="str">
        <f t="shared" si="3825"/>
        <v>BF$18</v>
      </c>
      <c r="BG2387" s="190" t="str">
        <f t="shared" si="3825"/>
        <v>BG$18</v>
      </c>
      <c r="BH2387" s="190" t="str">
        <f t="shared" si="3825"/>
        <v>BH$18</v>
      </c>
      <c r="BI2387" s="190" t="str">
        <f t="shared" si="3825"/>
        <v>BI$18</v>
      </c>
      <c r="BJ2387" s="190" t="str">
        <f t="shared" si="3825"/>
        <v>BJ$18</v>
      </c>
      <c r="BK2387" s="190" t="str">
        <f t="shared" si="3825"/>
        <v>BK$18</v>
      </c>
      <c r="BL2387" s="190" t="str">
        <f t="shared" si="3825"/>
        <v>BL$18</v>
      </c>
      <c r="BM2387" s="190" t="str">
        <f t="shared" si="3825"/>
        <v>BM$18</v>
      </c>
      <c r="BN2387" s="190" t="str">
        <f t="shared" si="3825"/>
        <v>BN$18</v>
      </c>
      <c r="BO2387" s="190" t="str">
        <f t="shared" si="3825"/>
        <v>BO$18</v>
      </c>
      <c r="BP2387" s="190" t="str">
        <f t="shared" si="3825"/>
        <v>BP$18</v>
      </c>
      <c r="BQ2387" s="190" t="str">
        <f t="shared" si="3825"/>
        <v>BQ$18</v>
      </c>
      <c r="BR2387" s="190" t="str">
        <f t="shared" si="3825"/>
        <v>BR$18</v>
      </c>
      <c r="BS2387" s="190" t="str">
        <f t="shared" si="3825"/>
        <v>BS$18</v>
      </c>
      <c r="BT2387" s="190" t="str">
        <f t="shared" si="3825"/>
        <v>BT$18</v>
      </c>
      <c r="BU2387" s="190" t="str">
        <f t="shared" si="3825"/>
        <v>BU$18</v>
      </c>
      <c r="BV2387" s="190" t="str">
        <f t="shared" si="3825"/>
        <v>BV$18</v>
      </c>
      <c r="BW2387" s="190" t="str">
        <f t="shared" si="3825"/>
        <v>BW$18</v>
      </c>
      <c r="BX2387" s="190" t="str">
        <f t="shared" si="3825"/>
        <v>BX$18</v>
      </c>
      <c r="BY2387" s="190" t="str">
        <f t="shared" si="3825"/>
        <v>BY$18</v>
      </c>
      <c r="BZ2387" s="190" t="str">
        <f t="shared" si="3825"/>
        <v>BZ$18</v>
      </c>
      <c r="CA2387" s="190" t="str">
        <f t="shared" si="3825"/>
        <v>CA$18</v>
      </c>
      <c r="CB2387" s="190" t="str">
        <f t="shared" si="3825"/>
        <v>CB$18</v>
      </c>
      <c r="CC2387" s="190" t="str">
        <f t="shared" si="3825"/>
        <v>CC$18</v>
      </c>
      <c r="CD2387" s="190" t="str">
        <f t="shared" si="3825"/>
        <v>CD$18</v>
      </c>
      <c r="CE2387" s="190" t="str">
        <f t="shared" ref="CE2387:CL2387" si="3826">CE$22</f>
        <v>CE$18</v>
      </c>
      <c r="CF2387" s="190" t="str">
        <f t="shared" si="3826"/>
        <v>CF$18</v>
      </c>
      <c r="CG2387" s="190" t="str">
        <f t="shared" si="3826"/>
        <v>CG$18</v>
      </c>
      <c r="CH2387" s="190" t="str">
        <f t="shared" si="3826"/>
        <v>CH$18</v>
      </c>
      <c r="CI2387" s="190" t="str">
        <f t="shared" si="3826"/>
        <v>CI$18</v>
      </c>
      <c r="CJ2387" s="190" t="str">
        <f t="shared" si="3826"/>
        <v>CJ$18</v>
      </c>
      <c r="CK2387" s="190" t="str">
        <f t="shared" si="3826"/>
        <v>CK$18</v>
      </c>
      <c r="CL2387" s="190" t="str">
        <f t="shared" si="3826"/>
        <v>CL$18</v>
      </c>
      <c r="CN2387" s="201"/>
      <c r="CO2387" s="190" t="str">
        <f t="shared" ref="CO2387:DL2387" si="3827">CO$22</f>
        <v>CO$18</v>
      </c>
      <c r="CP2387" s="190" t="str">
        <f t="shared" si="3827"/>
        <v>CP$18</v>
      </c>
      <c r="CQ2387" s="190" t="str">
        <f t="shared" si="3827"/>
        <v>CQ$18</v>
      </c>
      <c r="CR2387" s="190" t="str">
        <f t="shared" si="3827"/>
        <v>CR$18</v>
      </c>
      <c r="CS2387" s="190" t="str">
        <f t="shared" si="3827"/>
        <v>CS$18</v>
      </c>
      <c r="CT2387" s="190" t="str">
        <f t="shared" si="3827"/>
        <v>CT$18</v>
      </c>
      <c r="CU2387" s="190" t="str">
        <f t="shared" si="3827"/>
        <v>CU$18</v>
      </c>
      <c r="CV2387" s="190" t="str">
        <f t="shared" si="3827"/>
        <v>CV$18</v>
      </c>
      <c r="CW2387" s="190" t="str">
        <f t="shared" si="3827"/>
        <v>CW$18</v>
      </c>
      <c r="CX2387" s="190" t="str">
        <f t="shared" si="3827"/>
        <v>CX$18</v>
      </c>
      <c r="CY2387" s="190" t="str">
        <f t="shared" si="3827"/>
        <v>CY$18</v>
      </c>
      <c r="CZ2387" s="190" t="str">
        <f t="shared" si="3827"/>
        <v>CZ$18</v>
      </c>
      <c r="DA2387" s="190" t="str">
        <f t="shared" si="3827"/>
        <v>DA$18</v>
      </c>
      <c r="DB2387" s="190" t="str">
        <f t="shared" si="3827"/>
        <v>DB$18</v>
      </c>
      <c r="DC2387" s="190" t="str">
        <f t="shared" si="3827"/>
        <v>DC$18</v>
      </c>
      <c r="DD2387" s="190" t="str">
        <f t="shared" si="3827"/>
        <v>DD$18</v>
      </c>
      <c r="DE2387" s="190" t="str">
        <f t="shared" si="3827"/>
        <v>DE$18</v>
      </c>
      <c r="DF2387" s="190" t="str">
        <f t="shared" si="3827"/>
        <v>DF$18</v>
      </c>
      <c r="DG2387" s="190" t="str">
        <f t="shared" si="3827"/>
        <v>DG$18</v>
      </c>
      <c r="DH2387" s="190" t="str">
        <f t="shared" si="3827"/>
        <v>DH$18</v>
      </c>
      <c r="DI2387" s="190" t="str">
        <f t="shared" si="3827"/>
        <v>DI$18</v>
      </c>
      <c r="DJ2387" s="190" t="str">
        <f t="shared" si="3827"/>
        <v>DJ$18</v>
      </c>
      <c r="DK2387" s="190" t="str">
        <f t="shared" si="3827"/>
        <v>DK$18</v>
      </c>
      <c r="DL2387" s="190" t="str">
        <f t="shared" si="3827"/>
        <v>DL$18</v>
      </c>
    </row>
    <row r="2388" spans="1:116" x14ac:dyDescent="0.4">
      <c r="A2388" s="174"/>
      <c r="E2388" s="8"/>
      <c r="G2388" s="175" t="s">
        <v>464</v>
      </c>
      <c r="H2388" s="200"/>
      <c r="I2388" s="201"/>
      <c r="J2388" s="201"/>
      <c r="K2388" s="202"/>
      <c r="L2388" s="202"/>
      <c r="M2388" s="202"/>
      <c r="N2388" s="202"/>
      <c r="O2388" s="202"/>
      <c r="P2388" s="202"/>
      <c r="R2388" s="202"/>
      <c r="S2388" s="190" t="str">
        <f t="shared" ref="S2388:AX2388" si="3828">S$23</f>
        <v>S$19</v>
      </c>
      <c r="T2388" s="190" t="str">
        <f t="shared" si="3828"/>
        <v>T$19</v>
      </c>
      <c r="U2388" s="190" t="str">
        <f t="shared" si="3828"/>
        <v>U$19</v>
      </c>
      <c r="V2388" s="190" t="str">
        <f t="shared" si="3828"/>
        <v>V$19</v>
      </c>
      <c r="W2388" s="190" t="str">
        <f t="shared" si="3828"/>
        <v>W$19</v>
      </c>
      <c r="X2388" s="190" t="str">
        <f t="shared" si="3828"/>
        <v>X$19</v>
      </c>
      <c r="Y2388" s="190" t="str">
        <f t="shared" si="3828"/>
        <v>Y$19</v>
      </c>
      <c r="Z2388" s="190" t="str">
        <f t="shared" si="3828"/>
        <v>Z$19</v>
      </c>
      <c r="AA2388" s="190" t="str">
        <f t="shared" si="3828"/>
        <v>AA$19</v>
      </c>
      <c r="AB2388" s="190" t="str">
        <f t="shared" si="3828"/>
        <v>AB$19</v>
      </c>
      <c r="AC2388" s="190" t="str">
        <f t="shared" si="3828"/>
        <v>AC$19</v>
      </c>
      <c r="AD2388" s="190" t="str">
        <f t="shared" si="3828"/>
        <v>AD$19</v>
      </c>
      <c r="AE2388" s="190" t="str">
        <f t="shared" si="3828"/>
        <v>AE$19</v>
      </c>
      <c r="AF2388" s="190" t="str">
        <f t="shared" si="3828"/>
        <v>AF$19</v>
      </c>
      <c r="AG2388" s="190" t="str">
        <f t="shared" si="3828"/>
        <v>AG$19</v>
      </c>
      <c r="AH2388" s="190" t="str">
        <f t="shared" si="3828"/>
        <v>AH$19</v>
      </c>
      <c r="AI2388" s="190" t="str">
        <f t="shared" si="3828"/>
        <v>AI$19</v>
      </c>
      <c r="AJ2388" s="190" t="str">
        <f t="shared" si="3828"/>
        <v>AJ$19</v>
      </c>
      <c r="AK2388" s="190" t="str">
        <f t="shared" si="3828"/>
        <v>AK$19</v>
      </c>
      <c r="AL2388" s="190" t="str">
        <f t="shared" si="3828"/>
        <v>AL$19</v>
      </c>
      <c r="AM2388" s="190" t="str">
        <f t="shared" si="3828"/>
        <v>AM$19</v>
      </c>
      <c r="AN2388" s="190" t="str">
        <f t="shared" si="3828"/>
        <v>AN$19</v>
      </c>
      <c r="AO2388" s="190" t="str">
        <f t="shared" si="3828"/>
        <v>AO$19</v>
      </c>
      <c r="AP2388" s="190" t="str">
        <f t="shared" si="3828"/>
        <v>AP$19</v>
      </c>
      <c r="AQ2388" s="190" t="str">
        <f t="shared" si="3828"/>
        <v>AQ$19</v>
      </c>
      <c r="AR2388" s="190" t="str">
        <f t="shared" si="3828"/>
        <v>AR$19</v>
      </c>
      <c r="AS2388" s="190" t="str">
        <f t="shared" si="3828"/>
        <v>AS$19</v>
      </c>
      <c r="AT2388" s="190" t="str">
        <f t="shared" si="3828"/>
        <v>AT$19</v>
      </c>
      <c r="AU2388" s="190" t="str">
        <f t="shared" si="3828"/>
        <v>AU$19</v>
      </c>
      <c r="AV2388" s="190" t="str">
        <f t="shared" si="3828"/>
        <v>AV$19</v>
      </c>
      <c r="AW2388" s="190" t="str">
        <f t="shared" si="3828"/>
        <v>AW$19</v>
      </c>
      <c r="AX2388" s="190" t="str">
        <f t="shared" si="3828"/>
        <v>AX$19</v>
      </c>
      <c r="AY2388" s="190" t="str">
        <f t="shared" ref="AY2388:CD2388" si="3829">AY$23</f>
        <v>AY$19</v>
      </c>
      <c r="AZ2388" s="190" t="str">
        <f t="shared" si="3829"/>
        <v>AZ$19</v>
      </c>
      <c r="BA2388" s="190" t="str">
        <f t="shared" si="3829"/>
        <v>BA$19</v>
      </c>
      <c r="BB2388" s="190" t="str">
        <f t="shared" si="3829"/>
        <v>BB$19</v>
      </c>
      <c r="BC2388" s="190" t="str">
        <f t="shared" si="3829"/>
        <v>BC$19</v>
      </c>
      <c r="BD2388" s="190" t="str">
        <f t="shared" si="3829"/>
        <v>BD$19</v>
      </c>
      <c r="BE2388" s="190" t="str">
        <f t="shared" si="3829"/>
        <v>BE$19</v>
      </c>
      <c r="BF2388" s="190" t="str">
        <f t="shared" si="3829"/>
        <v>BF$19</v>
      </c>
      <c r="BG2388" s="190" t="str">
        <f t="shared" si="3829"/>
        <v>BG$19</v>
      </c>
      <c r="BH2388" s="190" t="str">
        <f t="shared" si="3829"/>
        <v>BH$19</v>
      </c>
      <c r="BI2388" s="190" t="str">
        <f t="shared" si="3829"/>
        <v>BI$19</v>
      </c>
      <c r="BJ2388" s="190" t="str">
        <f t="shared" si="3829"/>
        <v>BJ$19</v>
      </c>
      <c r="BK2388" s="190" t="str">
        <f t="shared" si="3829"/>
        <v>BK$19</v>
      </c>
      <c r="BL2388" s="190" t="str">
        <f t="shared" si="3829"/>
        <v>BL$19</v>
      </c>
      <c r="BM2388" s="190" t="str">
        <f t="shared" si="3829"/>
        <v>BM$19</v>
      </c>
      <c r="BN2388" s="190" t="str">
        <f t="shared" si="3829"/>
        <v>BN$19</v>
      </c>
      <c r="BO2388" s="190" t="str">
        <f t="shared" si="3829"/>
        <v>BO$19</v>
      </c>
      <c r="BP2388" s="190" t="str">
        <f t="shared" si="3829"/>
        <v>BP$19</v>
      </c>
      <c r="BQ2388" s="190" t="str">
        <f t="shared" si="3829"/>
        <v>BQ$19</v>
      </c>
      <c r="BR2388" s="190" t="str">
        <f t="shared" si="3829"/>
        <v>BR$19</v>
      </c>
      <c r="BS2388" s="190" t="str">
        <f t="shared" si="3829"/>
        <v>BS$19</v>
      </c>
      <c r="BT2388" s="190" t="str">
        <f t="shared" si="3829"/>
        <v>BT$19</v>
      </c>
      <c r="BU2388" s="190" t="str">
        <f t="shared" si="3829"/>
        <v>BU$19</v>
      </c>
      <c r="BV2388" s="190" t="str">
        <f t="shared" si="3829"/>
        <v>BV$19</v>
      </c>
      <c r="BW2388" s="190" t="str">
        <f t="shared" si="3829"/>
        <v>BW$19</v>
      </c>
      <c r="BX2388" s="190" t="str">
        <f t="shared" si="3829"/>
        <v>BX$19</v>
      </c>
      <c r="BY2388" s="190" t="str">
        <f t="shared" si="3829"/>
        <v>BY$19</v>
      </c>
      <c r="BZ2388" s="190" t="str">
        <f t="shared" si="3829"/>
        <v>BZ$19</v>
      </c>
      <c r="CA2388" s="190" t="str">
        <f t="shared" si="3829"/>
        <v>CA$19</v>
      </c>
      <c r="CB2388" s="190" t="str">
        <f t="shared" si="3829"/>
        <v>CB$19</v>
      </c>
      <c r="CC2388" s="190" t="str">
        <f t="shared" si="3829"/>
        <v>CC$19</v>
      </c>
      <c r="CD2388" s="190" t="str">
        <f t="shared" si="3829"/>
        <v>CD$19</v>
      </c>
      <c r="CE2388" s="190" t="str">
        <f t="shared" ref="CE2388:CL2388" si="3830">CE$23</f>
        <v>CE$19</v>
      </c>
      <c r="CF2388" s="190" t="str">
        <f t="shared" si="3830"/>
        <v>CF$19</v>
      </c>
      <c r="CG2388" s="190" t="str">
        <f t="shared" si="3830"/>
        <v>CG$19</v>
      </c>
      <c r="CH2388" s="190" t="str">
        <f t="shared" si="3830"/>
        <v>CH$19</v>
      </c>
      <c r="CI2388" s="190" t="str">
        <f t="shared" si="3830"/>
        <v>CI$19</v>
      </c>
      <c r="CJ2388" s="190" t="str">
        <f t="shared" si="3830"/>
        <v>CJ$19</v>
      </c>
      <c r="CK2388" s="190" t="str">
        <f t="shared" si="3830"/>
        <v>CK$19</v>
      </c>
      <c r="CL2388" s="190" t="str">
        <f t="shared" si="3830"/>
        <v>CL$19</v>
      </c>
      <c r="CN2388" s="201"/>
      <c r="CO2388" s="190" t="str">
        <f t="shared" ref="CO2388:DL2388" si="3831">CO$23</f>
        <v>CO$19</v>
      </c>
      <c r="CP2388" s="190" t="str">
        <f t="shared" si="3831"/>
        <v>CP$19</v>
      </c>
      <c r="CQ2388" s="190" t="str">
        <f t="shared" si="3831"/>
        <v>CQ$19</v>
      </c>
      <c r="CR2388" s="190" t="str">
        <f t="shared" si="3831"/>
        <v>CR$19</v>
      </c>
      <c r="CS2388" s="190" t="str">
        <f t="shared" si="3831"/>
        <v>CS$19</v>
      </c>
      <c r="CT2388" s="190" t="str">
        <f t="shared" si="3831"/>
        <v>CT$19</v>
      </c>
      <c r="CU2388" s="190" t="str">
        <f t="shared" si="3831"/>
        <v>CU$19</v>
      </c>
      <c r="CV2388" s="190" t="str">
        <f t="shared" si="3831"/>
        <v>CV$19</v>
      </c>
      <c r="CW2388" s="190" t="str">
        <f t="shared" si="3831"/>
        <v>CW$19</v>
      </c>
      <c r="CX2388" s="190" t="str">
        <f t="shared" si="3831"/>
        <v>CX$19</v>
      </c>
      <c r="CY2388" s="190" t="str">
        <f t="shared" si="3831"/>
        <v>CY$19</v>
      </c>
      <c r="CZ2388" s="190" t="str">
        <f t="shared" si="3831"/>
        <v>CZ$19</v>
      </c>
      <c r="DA2388" s="190" t="str">
        <f t="shared" si="3831"/>
        <v>DA$19</v>
      </c>
      <c r="DB2388" s="190" t="str">
        <f t="shared" si="3831"/>
        <v>DB$19</v>
      </c>
      <c r="DC2388" s="190" t="str">
        <f t="shared" si="3831"/>
        <v>DC$19</v>
      </c>
      <c r="DD2388" s="190" t="str">
        <f t="shared" si="3831"/>
        <v>DD$19</v>
      </c>
      <c r="DE2388" s="190" t="str">
        <f t="shared" si="3831"/>
        <v>DE$19</v>
      </c>
      <c r="DF2388" s="190" t="str">
        <f t="shared" si="3831"/>
        <v>DF$19</v>
      </c>
      <c r="DG2388" s="190" t="str">
        <f t="shared" si="3831"/>
        <v>DG$19</v>
      </c>
      <c r="DH2388" s="190" t="str">
        <f t="shared" si="3831"/>
        <v>DH$19</v>
      </c>
      <c r="DI2388" s="190" t="str">
        <f t="shared" si="3831"/>
        <v>DI$19</v>
      </c>
      <c r="DJ2388" s="190" t="str">
        <f t="shared" si="3831"/>
        <v>DJ$19</v>
      </c>
      <c r="DK2388" s="190" t="str">
        <f t="shared" si="3831"/>
        <v>DK$19</v>
      </c>
      <c r="DL2388" s="190" t="str">
        <f t="shared" si="3831"/>
        <v>DL$19</v>
      </c>
    </row>
    <row r="2389" spans="1:116" x14ac:dyDescent="0.4">
      <c r="A2389" s="31" t="s">
        <v>218</v>
      </c>
      <c r="B2389" s="31" t="s">
        <v>395</v>
      </c>
      <c r="C2389" s="31"/>
      <c r="D2389" t="s">
        <v>406</v>
      </c>
      <c r="E2389" s="8" t="str">
        <f t="shared" si="3764"/>
        <v>2389 WCINV-IS</v>
      </c>
      <c r="F2389" t="s">
        <v>434</v>
      </c>
      <c r="G2389" s="70" t="s">
        <v>397</v>
      </c>
      <c r="H2389" s="48"/>
      <c r="I2389" s="297"/>
      <c r="J2389" s="297"/>
      <c r="K2389" s="48"/>
      <c r="L2389" s="48"/>
      <c r="M2389" s="48"/>
      <c r="N2389" s="48"/>
      <c r="O2389" s="48"/>
      <c r="P2389" s="48"/>
      <c r="R2389" s="70"/>
      <c r="S2389" s="298"/>
      <c r="T2389" s="298"/>
      <c r="U2389" s="298"/>
      <c r="V2389" s="298"/>
      <c r="W2389" s="298"/>
      <c r="X2389" s="298"/>
      <c r="Y2389" s="298"/>
      <c r="Z2389" s="298"/>
      <c r="AA2389" s="298"/>
      <c r="AB2389" s="298"/>
      <c r="AC2389" s="298"/>
      <c r="AD2389" s="298"/>
      <c r="AE2389" s="298"/>
      <c r="AF2389" s="298"/>
      <c r="AG2389" s="298"/>
      <c r="AH2389" s="298"/>
      <c r="AI2389" s="298"/>
      <c r="AJ2389" s="298"/>
      <c r="AK2389" s="298"/>
      <c r="AL2389" s="298"/>
      <c r="AM2389" s="298"/>
      <c r="AN2389" s="298"/>
      <c r="AO2389" s="298"/>
      <c r="AP2389" s="298"/>
      <c r="AQ2389" s="298"/>
      <c r="AR2389" s="298"/>
      <c r="AS2389" s="298"/>
      <c r="AT2389" s="298"/>
      <c r="AU2389" s="298"/>
      <c r="AV2389" s="298"/>
      <c r="AW2389" s="298"/>
      <c r="AX2389" s="298"/>
      <c r="AY2389" s="298"/>
      <c r="AZ2389" s="298"/>
      <c r="BA2389" s="298"/>
      <c r="BB2389" s="298"/>
      <c r="BC2389" s="298"/>
      <c r="BD2389" s="298"/>
      <c r="BE2389" s="298"/>
      <c r="BF2389" s="298"/>
      <c r="BG2389" s="298"/>
      <c r="BH2389" s="298"/>
      <c r="BI2389" s="298"/>
      <c r="BJ2389" s="298"/>
      <c r="BK2389" s="298"/>
      <c r="BL2389" s="298"/>
      <c r="BM2389" s="298"/>
      <c r="BN2389" s="298"/>
      <c r="BO2389" s="298"/>
      <c r="BP2389" s="298"/>
      <c r="BQ2389" s="298"/>
      <c r="BR2389" s="298"/>
      <c r="BS2389" s="298"/>
      <c r="BT2389" s="298"/>
      <c r="BU2389" s="298"/>
      <c r="BV2389" s="298"/>
      <c r="BW2389" s="298"/>
      <c r="BX2389" s="298"/>
      <c r="BY2389" s="298"/>
      <c r="BZ2389" s="298"/>
      <c r="CA2389" s="298"/>
      <c r="CB2389" s="298"/>
      <c r="CC2389" s="298"/>
      <c r="CD2389" s="298"/>
      <c r="CE2389" s="298"/>
      <c r="CF2389" s="298"/>
      <c r="CG2389" s="298"/>
      <c r="CH2389" s="298"/>
      <c r="CI2389" s="298"/>
      <c r="CJ2389" s="298"/>
      <c r="CK2389" s="298"/>
      <c r="CL2389" s="298"/>
      <c r="CN2389" s="297"/>
      <c r="CO2389" s="298"/>
      <c r="CP2389" s="298"/>
      <c r="CQ2389" s="298"/>
      <c r="CR2389" s="298"/>
      <c r="CS2389" s="298"/>
      <c r="CT2389" s="298"/>
      <c r="CU2389" s="298"/>
      <c r="CV2389" s="298"/>
      <c r="CW2389" s="298"/>
      <c r="CX2389" s="298"/>
      <c r="CY2389" s="298"/>
      <c r="CZ2389" s="298"/>
      <c r="DA2389" s="298"/>
      <c r="DB2389" s="298"/>
      <c r="DC2389" s="298"/>
      <c r="DD2389" s="298"/>
      <c r="DE2389" s="298"/>
      <c r="DF2389" s="298"/>
      <c r="DG2389" s="298"/>
      <c r="DH2389" s="298"/>
      <c r="DI2389" s="298"/>
      <c r="DJ2389" s="298"/>
      <c r="DK2389" s="298"/>
      <c r="DL2389" s="298"/>
    </row>
    <row r="2390" spans="1:116" x14ac:dyDescent="0.4">
      <c r="A2390" s="31"/>
      <c r="B2390" t="str">
        <f t="shared" ref="B2390:B2397" si="3832">E2390</f>
        <v>2390 WCINV-IS</v>
      </c>
      <c r="D2390" t="s">
        <v>406</v>
      </c>
      <c r="E2390" s="8" t="str">
        <f t="shared" si="3764"/>
        <v>2390 WCINV-IS</v>
      </c>
      <c r="G2390" s="125" t="s">
        <v>405</v>
      </c>
      <c r="H2390" s="31"/>
      <c r="I2390" s="73"/>
      <c r="J2390" s="73"/>
      <c r="K2390" s="124">
        <f>'IS BS CF'!K$23</f>
        <v>-5000000.0000000019</v>
      </c>
      <c r="L2390" s="124">
        <f>'IS BS CF'!L$23</f>
        <v>-10000000.000000004</v>
      </c>
      <c r="M2390" s="124">
        <f>'IS BS CF'!M$23</f>
        <v>-20000000.000000007</v>
      </c>
      <c r="N2390" s="124">
        <f>'IS BS CF'!N$23</f>
        <v>-40000000.000000015</v>
      </c>
      <c r="O2390" s="124">
        <f>'IS BS CF'!O$23</f>
        <v>-80000000.00000003</v>
      </c>
      <c r="P2390" s="124">
        <f>'IS BS CF'!P$23</f>
        <v>-160000000.00000006</v>
      </c>
      <c r="Q2390" s="124"/>
      <c r="R2390" s="124">
        <f>'IS BS CF'!R$23</f>
        <v>0</v>
      </c>
      <c r="S2390" s="124">
        <f>'IS BS CF'!S$23</f>
        <v>-416666.66666666674</v>
      </c>
      <c r="T2390" s="124">
        <f>'IS BS CF'!T$23</f>
        <v>-416666.66666666674</v>
      </c>
      <c r="U2390" s="124">
        <f>'IS BS CF'!U$23</f>
        <v>-416666.66666666674</v>
      </c>
      <c r="V2390" s="124">
        <f>'IS BS CF'!V$23</f>
        <v>-416666.66666666674</v>
      </c>
      <c r="W2390" s="124">
        <f>'IS BS CF'!W$23</f>
        <v>-416666.66666666674</v>
      </c>
      <c r="X2390" s="124">
        <f>'IS BS CF'!X$23</f>
        <v>-416666.66666666674</v>
      </c>
      <c r="Y2390" s="124">
        <f>'IS BS CF'!Y$23</f>
        <v>-416666.66666666674</v>
      </c>
      <c r="Z2390" s="124">
        <f>'IS BS CF'!Z$23</f>
        <v>-416666.66666666674</v>
      </c>
      <c r="AA2390" s="124">
        <f>'IS BS CF'!AA$23</f>
        <v>-416666.66666666674</v>
      </c>
      <c r="AB2390" s="124">
        <f>'IS BS CF'!AB$23</f>
        <v>-416666.66666666674</v>
      </c>
      <c r="AC2390" s="124">
        <f>'IS BS CF'!AC$23</f>
        <v>-416666.66666666674</v>
      </c>
      <c r="AD2390" s="124">
        <f>'IS BS CF'!AD$23</f>
        <v>-416666.66666666674</v>
      </c>
      <c r="AE2390" s="124">
        <f>'IS BS CF'!AE$23</f>
        <v>-833333.33333333349</v>
      </c>
      <c r="AF2390" s="124">
        <f>'IS BS CF'!AF$23</f>
        <v>-833333.33333333349</v>
      </c>
      <c r="AG2390" s="124">
        <f>'IS BS CF'!AG$23</f>
        <v>-833333.33333333349</v>
      </c>
      <c r="AH2390" s="124">
        <f>'IS BS CF'!AH$23</f>
        <v>-833333.33333333349</v>
      </c>
      <c r="AI2390" s="124">
        <f>'IS BS CF'!AI$23</f>
        <v>-833333.33333333349</v>
      </c>
      <c r="AJ2390" s="124">
        <f>'IS BS CF'!AJ$23</f>
        <v>-833333.33333333349</v>
      </c>
      <c r="AK2390" s="124">
        <f>'IS BS CF'!AK$23</f>
        <v>-833333.33333333349</v>
      </c>
      <c r="AL2390" s="124">
        <f>'IS BS CF'!AL$23</f>
        <v>-833333.33333333349</v>
      </c>
      <c r="AM2390" s="124">
        <f>'IS BS CF'!AM$23</f>
        <v>-833333.33333333349</v>
      </c>
      <c r="AN2390" s="124">
        <f>'IS BS CF'!AN$23</f>
        <v>-833333.33333333349</v>
      </c>
      <c r="AO2390" s="124">
        <f>'IS BS CF'!AO$23</f>
        <v>-833333.33333333349</v>
      </c>
      <c r="AP2390" s="124">
        <f>'IS BS CF'!AP$23</f>
        <v>-833333.33333333349</v>
      </c>
      <c r="AQ2390" s="124">
        <f>'IS BS CF'!AQ$23</f>
        <v>-1666666.666666667</v>
      </c>
      <c r="AR2390" s="124">
        <f>'IS BS CF'!AR$23</f>
        <v>-1666666.666666667</v>
      </c>
      <c r="AS2390" s="124">
        <f>'IS BS CF'!AS$23</f>
        <v>-1666666.666666667</v>
      </c>
      <c r="AT2390" s="124">
        <f>'IS BS CF'!AT$23</f>
        <v>-1666666.666666667</v>
      </c>
      <c r="AU2390" s="124">
        <f>'IS BS CF'!AU$23</f>
        <v>-1666666.666666667</v>
      </c>
      <c r="AV2390" s="124">
        <f>'IS BS CF'!AV$23</f>
        <v>-1666666.666666667</v>
      </c>
      <c r="AW2390" s="124">
        <f>'IS BS CF'!AW$23</f>
        <v>-1666666.666666667</v>
      </c>
      <c r="AX2390" s="124">
        <f>'IS BS CF'!AX$23</f>
        <v>-1666666.666666667</v>
      </c>
      <c r="AY2390" s="124">
        <f>'IS BS CF'!AY$23</f>
        <v>-1666666.666666667</v>
      </c>
      <c r="AZ2390" s="124">
        <f>'IS BS CF'!AZ$23</f>
        <v>-1666666.666666667</v>
      </c>
      <c r="BA2390" s="124">
        <f>'IS BS CF'!BA$23</f>
        <v>-1666666.666666667</v>
      </c>
      <c r="BB2390" s="124">
        <f>'IS BS CF'!BB$23</f>
        <v>-1666666.666666667</v>
      </c>
      <c r="BC2390" s="124">
        <f>'IS BS CF'!BC$23</f>
        <v>-3333333.333333334</v>
      </c>
      <c r="BD2390" s="124">
        <f>'IS BS CF'!BD$23</f>
        <v>-3333333.333333334</v>
      </c>
      <c r="BE2390" s="124">
        <f>'IS BS CF'!BE$23</f>
        <v>-3333333.333333334</v>
      </c>
      <c r="BF2390" s="124">
        <f>'IS BS CF'!BF$23</f>
        <v>-3333333.333333334</v>
      </c>
      <c r="BG2390" s="124">
        <f>'IS BS CF'!BG$23</f>
        <v>-3333333.333333334</v>
      </c>
      <c r="BH2390" s="124">
        <f>'IS BS CF'!BH$23</f>
        <v>-3333333.333333334</v>
      </c>
      <c r="BI2390" s="124">
        <f>'IS BS CF'!BI$23</f>
        <v>-3333333.333333334</v>
      </c>
      <c r="BJ2390" s="124">
        <f>'IS BS CF'!BJ$23</f>
        <v>-3333333.333333334</v>
      </c>
      <c r="BK2390" s="124">
        <f>'IS BS CF'!BK$23</f>
        <v>-3333333.333333334</v>
      </c>
      <c r="BL2390" s="124">
        <f>'IS BS CF'!BL$23</f>
        <v>-3333333.333333334</v>
      </c>
      <c r="BM2390" s="124">
        <f>'IS BS CF'!BM$23</f>
        <v>-3333333.333333334</v>
      </c>
      <c r="BN2390" s="124">
        <f>'IS BS CF'!BN$23</f>
        <v>-3333333.333333334</v>
      </c>
      <c r="BO2390" s="124">
        <f>'IS BS CF'!BO$23</f>
        <v>-6666666.6666666679</v>
      </c>
      <c r="BP2390" s="124">
        <f>'IS BS CF'!BP$23</f>
        <v>-6666666.6666666679</v>
      </c>
      <c r="BQ2390" s="124">
        <f>'IS BS CF'!BQ$23</f>
        <v>-6666666.6666666679</v>
      </c>
      <c r="BR2390" s="124">
        <f>'IS BS CF'!BR$23</f>
        <v>-6666666.6666666679</v>
      </c>
      <c r="BS2390" s="124">
        <f>'IS BS CF'!BS$23</f>
        <v>-6666666.6666666679</v>
      </c>
      <c r="BT2390" s="124">
        <f>'IS BS CF'!BT$23</f>
        <v>-6666666.6666666679</v>
      </c>
      <c r="BU2390" s="124">
        <f>'IS BS CF'!BU$23</f>
        <v>-6666666.6666666679</v>
      </c>
      <c r="BV2390" s="124">
        <f>'IS BS CF'!BV$23</f>
        <v>-6666666.6666666679</v>
      </c>
      <c r="BW2390" s="124">
        <f>'IS BS CF'!BW$23</f>
        <v>-6666666.6666666679</v>
      </c>
      <c r="BX2390" s="124">
        <f>'IS BS CF'!BX$23</f>
        <v>-6666666.6666666679</v>
      </c>
      <c r="BY2390" s="124">
        <f>'IS BS CF'!BY$23</f>
        <v>-6666666.6666666679</v>
      </c>
      <c r="BZ2390" s="124">
        <f>'IS BS CF'!BZ$23</f>
        <v>-6666666.6666666679</v>
      </c>
      <c r="CA2390" s="124">
        <f>'IS BS CF'!CA$23</f>
        <v>-13333333.333333336</v>
      </c>
      <c r="CB2390" s="124">
        <f>'IS BS CF'!CB$23</f>
        <v>-13333333.333333336</v>
      </c>
      <c r="CC2390" s="124">
        <f>'IS BS CF'!CC$23</f>
        <v>-13333333.333333336</v>
      </c>
      <c r="CD2390" s="124">
        <f>'IS BS CF'!CD$23</f>
        <v>-13333333.333333336</v>
      </c>
      <c r="CE2390" s="124">
        <f>'IS BS CF'!CE$23</f>
        <v>-13333333.333333336</v>
      </c>
      <c r="CF2390" s="124">
        <f>'IS BS CF'!CF$23</f>
        <v>-13333333.333333336</v>
      </c>
      <c r="CG2390" s="124">
        <f>'IS BS CF'!CG$23</f>
        <v>-13333333.333333336</v>
      </c>
      <c r="CH2390" s="124">
        <f>'IS BS CF'!CH$23</f>
        <v>-13333333.333333336</v>
      </c>
      <c r="CI2390" s="124">
        <f>'IS BS CF'!CI$23</f>
        <v>-13333333.333333336</v>
      </c>
      <c r="CJ2390" s="124">
        <f>'IS BS CF'!CJ$23</f>
        <v>-13333333.333333336</v>
      </c>
      <c r="CK2390" s="124">
        <f>'IS BS CF'!CK$23</f>
        <v>-13333333.333333336</v>
      </c>
      <c r="CL2390" s="124">
        <f>'IS BS CF'!CL$23</f>
        <v>-13333333.333333336</v>
      </c>
      <c r="CN2390" s="73"/>
      <c r="CO2390" s="124" t="e">
        <f>#REF!</f>
        <v>#REF!</v>
      </c>
      <c r="CP2390" s="124" t="e">
        <f>#REF!</f>
        <v>#REF!</v>
      </c>
      <c r="CQ2390" s="124" t="e">
        <f>#REF!</f>
        <v>#REF!</v>
      </c>
      <c r="CR2390" s="124" t="e">
        <f>#REF!</f>
        <v>#REF!</v>
      </c>
      <c r="CS2390" s="124" t="e">
        <f>#REF!</f>
        <v>#REF!</v>
      </c>
      <c r="CT2390" s="124" t="e">
        <f>#REF!</f>
        <v>#REF!</v>
      </c>
      <c r="CU2390" s="124" t="e">
        <f>#REF!</f>
        <v>#REF!</v>
      </c>
      <c r="CV2390" s="124" t="e">
        <f>#REF!</f>
        <v>#REF!</v>
      </c>
      <c r="CW2390" s="124" t="e">
        <f>#REF!</f>
        <v>#REF!</v>
      </c>
      <c r="CX2390" s="124" t="e">
        <f>#REF!</f>
        <v>#REF!</v>
      </c>
      <c r="CY2390" s="124" t="e">
        <f>#REF!</f>
        <v>#REF!</v>
      </c>
      <c r="CZ2390" s="124" t="e">
        <f>#REF!</f>
        <v>#REF!</v>
      </c>
      <c r="DA2390" s="124" t="e">
        <f>#REF!</f>
        <v>#REF!</v>
      </c>
      <c r="DB2390" s="124" t="e">
        <f>#REF!</f>
        <v>#REF!</v>
      </c>
      <c r="DC2390" s="124" t="e">
        <f>#REF!</f>
        <v>#REF!</v>
      </c>
      <c r="DD2390" s="124" t="e">
        <f>#REF!</f>
        <v>#REF!</v>
      </c>
      <c r="DE2390" s="124" t="e">
        <f>#REF!</f>
        <v>#REF!</v>
      </c>
      <c r="DF2390" s="124" t="e">
        <f>#REF!</f>
        <v>#REF!</v>
      </c>
      <c r="DG2390" s="124" t="e">
        <f>#REF!</f>
        <v>#REF!</v>
      </c>
      <c r="DH2390" s="124" t="e">
        <f>#REF!</f>
        <v>#REF!</v>
      </c>
      <c r="DI2390" s="124" t="e">
        <f>#REF!</f>
        <v>#REF!</v>
      </c>
      <c r="DJ2390" s="124" t="e">
        <f>#REF!</f>
        <v>#REF!</v>
      </c>
      <c r="DK2390" s="124" t="e">
        <f>#REF!</f>
        <v>#REF!</v>
      </c>
      <c r="DL2390" s="124" t="e">
        <f>#REF!</f>
        <v>#REF!</v>
      </c>
    </row>
    <row r="2391" spans="1:116" x14ac:dyDescent="0.4">
      <c r="A2391" s="31"/>
      <c r="B2391" t="str">
        <f t="shared" si="3832"/>
        <v>2391 WCINV-IS</v>
      </c>
      <c r="D2391" t="s">
        <v>406</v>
      </c>
      <c r="E2391" s="8" t="str">
        <f t="shared" si="3764"/>
        <v>2391 WCINV-IS</v>
      </c>
      <c r="G2391" s="67"/>
      <c r="H2391" s="31"/>
      <c r="I2391" s="73"/>
      <c r="J2391" s="73"/>
      <c r="K2391" s="31"/>
      <c r="L2391" s="31"/>
      <c r="M2391" s="31"/>
      <c r="N2391" s="31"/>
      <c r="O2391" s="31"/>
      <c r="P2391" s="31"/>
      <c r="R2391" s="67"/>
      <c r="S2391" s="67"/>
      <c r="T2391" s="67"/>
      <c r="U2391" s="67"/>
      <c r="V2391" s="67"/>
      <c r="W2391" s="67"/>
      <c r="X2391" s="67"/>
      <c r="Y2391" s="67"/>
      <c r="Z2391" s="67"/>
      <c r="AA2391" s="67"/>
      <c r="AB2391" s="67"/>
      <c r="AC2391" s="67"/>
      <c r="AD2391" s="67"/>
      <c r="AE2391" s="67"/>
      <c r="AF2391" s="67"/>
      <c r="AG2391" s="67"/>
      <c r="AH2391" s="67"/>
      <c r="AI2391" s="67"/>
      <c r="AJ2391" s="67"/>
      <c r="AK2391" s="67"/>
      <c r="AL2391" s="67"/>
      <c r="AM2391" s="67"/>
      <c r="AN2391" s="67"/>
      <c r="AO2391" s="67"/>
      <c r="AP2391" s="67"/>
      <c r="AQ2391" s="67"/>
      <c r="AR2391" s="67"/>
      <c r="AS2391" s="67"/>
      <c r="AT2391" s="67"/>
      <c r="AU2391" s="67"/>
      <c r="AV2391" s="67"/>
      <c r="AW2391" s="67"/>
      <c r="AX2391" s="67"/>
      <c r="AY2391" s="67"/>
      <c r="AZ2391" s="67"/>
      <c r="BA2391" s="67"/>
      <c r="BB2391" s="67"/>
      <c r="BC2391" s="67"/>
      <c r="BD2391" s="67"/>
      <c r="BE2391" s="67"/>
      <c r="BF2391" s="67"/>
      <c r="BG2391" s="67"/>
      <c r="BH2391" s="67"/>
      <c r="BI2391" s="67"/>
      <c r="BJ2391" s="67"/>
      <c r="BK2391" s="67"/>
      <c r="BL2391" s="67"/>
      <c r="BM2391" s="67"/>
      <c r="BN2391" s="67"/>
      <c r="BO2391" s="67"/>
      <c r="BP2391" s="67"/>
      <c r="BQ2391" s="67"/>
      <c r="BR2391" s="67"/>
      <c r="BS2391" s="67"/>
      <c r="BT2391" s="67"/>
      <c r="BU2391" s="67"/>
      <c r="BV2391" s="67"/>
      <c r="BW2391" s="67"/>
      <c r="BX2391" s="67"/>
      <c r="BY2391" s="67"/>
      <c r="BZ2391" s="67"/>
      <c r="CA2391" s="67"/>
      <c r="CB2391" s="67"/>
      <c r="CC2391" s="67"/>
      <c r="CD2391" s="67"/>
      <c r="CE2391" s="67"/>
      <c r="CF2391" s="67"/>
      <c r="CG2391" s="67"/>
      <c r="CH2391" s="67"/>
      <c r="CI2391" s="67"/>
      <c r="CJ2391" s="67"/>
      <c r="CK2391" s="67"/>
      <c r="CL2391" s="67"/>
      <c r="CN2391" s="73"/>
      <c r="CO2391" s="67"/>
      <c r="CP2391" s="67"/>
      <c r="CQ2391" s="67"/>
      <c r="CR2391" s="67"/>
      <c r="CS2391" s="67"/>
      <c r="CT2391" s="67"/>
      <c r="CU2391" s="67"/>
      <c r="CV2391" s="67"/>
      <c r="CW2391" s="67"/>
      <c r="CX2391" s="67"/>
      <c r="CY2391" s="67"/>
      <c r="CZ2391" s="67"/>
      <c r="DA2391" s="67"/>
      <c r="DB2391" s="67"/>
      <c r="DC2391" s="67"/>
      <c r="DD2391" s="67"/>
      <c r="DE2391" s="67"/>
      <c r="DF2391" s="67"/>
      <c r="DG2391" s="67"/>
      <c r="DH2391" s="67"/>
      <c r="DI2391" s="67"/>
      <c r="DJ2391" s="67"/>
      <c r="DK2391" s="67"/>
      <c r="DL2391" s="67"/>
    </row>
    <row r="2392" spans="1:116" x14ac:dyDescent="0.4">
      <c r="B2392" t="str">
        <f t="shared" si="3832"/>
        <v>2392 WCINV-IS</v>
      </c>
      <c r="D2392" t="s">
        <v>406</v>
      </c>
      <c r="E2392" s="8" t="str">
        <f t="shared" si="3764"/>
        <v>2392 WCINV-IS</v>
      </c>
      <c r="G2392" s="129" t="s">
        <v>398</v>
      </c>
      <c r="I2392"/>
      <c r="J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N2392"/>
    </row>
    <row r="2393" spans="1:116" x14ac:dyDescent="0.4">
      <c r="B2393" t="str">
        <f t="shared" si="3832"/>
        <v>2393 WCINV-IS</v>
      </c>
      <c r="D2393" t="s">
        <v>406</v>
      </c>
      <c r="E2393" s="8" t="str">
        <f t="shared" si="3764"/>
        <v>2393 WCINV-IS</v>
      </c>
      <c r="G2393" s="145" t="s">
        <v>238</v>
      </c>
      <c r="H2393" s="12"/>
      <c r="I2393" s="60"/>
      <c r="J2393" s="60"/>
      <c r="K2393" s="17">
        <v>30</v>
      </c>
      <c r="L2393" s="17">
        <v>30</v>
      </c>
      <c r="M2393" s="17">
        <v>30</v>
      </c>
      <c r="N2393" s="17">
        <v>30</v>
      </c>
      <c r="O2393" s="17">
        <v>30</v>
      </c>
      <c r="P2393" s="17">
        <v>30</v>
      </c>
      <c r="R2393" s="15"/>
      <c r="S2393" s="15" cm="1">
        <f t="array" ref="S2393">INDEX($K:$P,ROW(),MATCH(S$3,$K$2:$P$2,0))</f>
        <v>30</v>
      </c>
      <c r="T2393" s="15" cm="1">
        <f t="array" ref="T2393">INDEX($K:$P,ROW(),MATCH(T$3,$K$2:$P$2,0))</f>
        <v>30</v>
      </c>
      <c r="U2393" s="15" cm="1">
        <f t="array" ref="U2393">INDEX($K:$P,ROW(),MATCH(U$3,$K$2:$P$2,0))</f>
        <v>30</v>
      </c>
      <c r="V2393" s="15" cm="1">
        <f t="array" ref="V2393">INDEX($K:$P,ROW(),MATCH(V$3,$K$2:$P$2,0))</f>
        <v>30</v>
      </c>
      <c r="W2393" s="15" cm="1">
        <f t="array" ref="W2393">INDEX($K:$P,ROW(),MATCH(W$3,$K$2:$P$2,0))</f>
        <v>30</v>
      </c>
      <c r="X2393" s="15" cm="1">
        <f t="array" ref="X2393">INDEX($K:$P,ROW(),MATCH(X$3,$K$2:$P$2,0))</f>
        <v>30</v>
      </c>
      <c r="Y2393" s="15" cm="1">
        <f t="array" ref="Y2393">INDEX($K:$P,ROW(),MATCH(Y$3,$K$2:$P$2,0))</f>
        <v>30</v>
      </c>
      <c r="Z2393" s="15" cm="1">
        <f t="array" ref="Z2393">INDEX($K:$P,ROW(),MATCH(Z$3,$K$2:$P$2,0))</f>
        <v>30</v>
      </c>
      <c r="AA2393" s="15" cm="1">
        <f t="array" ref="AA2393">INDEX($K:$P,ROW(),MATCH(AA$3,$K$2:$P$2,0))</f>
        <v>30</v>
      </c>
      <c r="AB2393" s="15" cm="1">
        <f t="array" ref="AB2393">INDEX($K:$P,ROW(),MATCH(AB$3,$K$2:$P$2,0))</f>
        <v>30</v>
      </c>
      <c r="AC2393" s="15" cm="1">
        <f t="array" ref="AC2393">INDEX($K:$P,ROW(),MATCH(AC$3,$K$2:$P$2,0))</f>
        <v>30</v>
      </c>
      <c r="AD2393" s="15" cm="1">
        <f t="array" ref="AD2393">INDEX($K:$P,ROW(),MATCH(AD$3,$K$2:$P$2,0))</f>
        <v>30</v>
      </c>
      <c r="AE2393" s="15" cm="1">
        <f t="array" ref="AE2393">INDEX($K:$P,ROW(),MATCH(AE$3,$K$2:$P$2,0))</f>
        <v>30</v>
      </c>
      <c r="AF2393" s="15" cm="1">
        <f t="array" ref="AF2393">INDEX($K:$P,ROW(),MATCH(AF$3,$K$2:$P$2,0))</f>
        <v>30</v>
      </c>
      <c r="AG2393" s="15" cm="1">
        <f t="array" ref="AG2393">INDEX($K:$P,ROW(),MATCH(AG$3,$K$2:$P$2,0))</f>
        <v>30</v>
      </c>
      <c r="AH2393" s="15" cm="1">
        <f t="array" ref="AH2393">INDEX($K:$P,ROW(),MATCH(AH$3,$K$2:$P$2,0))</f>
        <v>30</v>
      </c>
      <c r="AI2393" s="15" cm="1">
        <f t="array" ref="AI2393">INDEX($K:$P,ROW(),MATCH(AI$3,$K$2:$P$2,0))</f>
        <v>30</v>
      </c>
      <c r="AJ2393" s="15" cm="1">
        <f t="array" ref="AJ2393">INDEX($K:$P,ROW(),MATCH(AJ$3,$K$2:$P$2,0))</f>
        <v>30</v>
      </c>
      <c r="AK2393" s="15" cm="1">
        <f t="array" ref="AK2393">INDEX($K:$P,ROW(),MATCH(AK$3,$K$2:$P$2,0))</f>
        <v>30</v>
      </c>
      <c r="AL2393" s="15" cm="1">
        <f t="array" ref="AL2393">INDEX($K:$P,ROW(),MATCH(AL$3,$K$2:$P$2,0))</f>
        <v>30</v>
      </c>
      <c r="AM2393" s="15" cm="1">
        <f t="array" ref="AM2393">INDEX($K:$P,ROW(),MATCH(AM$3,$K$2:$P$2,0))</f>
        <v>30</v>
      </c>
      <c r="AN2393" s="15" cm="1">
        <f t="array" ref="AN2393">INDEX($K:$P,ROW(),MATCH(AN$3,$K$2:$P$2,0))</f>
        <v>30</v>
      </c>
      <c r="AO2393" s="15" cm="1">
        <f t="array" ref="AO2393">INDEX($K:$P,ROW(),MATCH(AO$3,$K$2:$P$2,0))</f>
        <v>30</v>
      </c>
      <c r="AP2393" s="15" cm="1">
        <f t="array" ref="AP2393">INDEX($K:$P,ROW(),MATCH(AP$3,$K$2:$P$2,0))</f>
        <v>30</v>
      </c>
      <c r="AQ2393" s="15" cm="1">
        <f t="array" ref="AQ2393">INDEX($K:$P,ROW(),MATCH(AQ$3,$K$2:$P$2,0))</f>
        <v>30</v>
      </c>
      <c r="AR2393" s="15" cm="1">
        <f t="array" ref="AR2393">INDEX($K:$P,ROW(),MATCH(AR$3,$K$2:$P$2,0))</f>
        <v>30</v>
      </c>
      <c r="AS2393" s="15" cm="1">
        <f t="array" ref="AS2393">INDEX($K:$P,ROW(),MATCH(AS$3,$K$2:$P$2,0))</f>
        <v>30</v>
      </c>
      <c r="AT2393" s="15" cm="1">
        <f t="array" ref="AT2393">INDEX($K:$P,ROW(),MATCH(AT$3,$K$2:$P$2,0))</f>
        <v>30</v>
      </c>
      <c r="AU2393" s="15" cm="1">
        <f t="array" ref="AU2393">INDEX($K:$P,ROW(),MATCH(AU$3,$K$2:$P$2,0))</f>
        <v>30</v>
      </c>
      <c r="AV2393" s="15" cm="1">
        <f t="array" ref="AV2393">INDEX($K:$P,ROW(),MATCH(AV$3,$K$2:$P$2,0))</f>
        <v>30</v>
      </c>
      <c r="AW2393" s="15" cm="1">
        <f t="array" ref="AW2393">INDEX($K:$P,ROW(),MATCH(AW$3,$K$2:$P$2,0))</f>
        <v>30</v>
      </c>
      <c r="AX2393" s="15" cm="1">
        <f t="array" ref="AX2393">INDEX($K:$P,ROW(),MATCH(AX$3,$K$2:$P$2,0))</f>
        <v>30</v>
      </c>
      <c r="AY2393" s="15" cm="1">
        <f t="array" ref="AY2393">INDEX($K:$P,ROW(),MATCH(AY$3,$K$2:$P$2,0))</f>
        <v>30</v>
      </c>
      <c r="AZ2393" s="15" cm="1">
        <f t="array" ref="AZ2393">INDEX($K:$P,ROW(),MATCH(AZ$3,$K$2:$P$2,0))</f>
        <v>30</v>
      </c>
      <c r="BA2393" s="15" cm="1">
        <f t="array" ref="BA2393">INDEX($K:$P,ROW(),MATCH(BA$3,$K$2:$P$2,0))</f>
        <v>30</v>
      </c>
      <c r="BB2393" s="15" cm="1">
        <f t="array" ref="BB2393">INDEX($K:$P,ROW(),MATCH(BB$3,$K$2:$P$2,0))</f>
        <v>30</v>
      </c>
      <c r="BC2393" s="15" cm="1">
        <f t="array" ref="BC2393">INDEX($K:$P,ROW(),MATCH(BC$3,$K$2:$P$2,0))</f>
        <v>30</v>
      </c>
      <c r="BD2393" s="15" cm="1">
        <f t="array" ref="BD2393">INDEX($K:$P,ROW(),MATCH(BD$3,$K$2:$P$2,0))</f>
        <v>30</v>
      </c>
      <c r="BE2393" s="15" cm="1">
        <f t="array" ref="BE2393">INDEX($K:$P,ROW(),MATCH(BE$3,$K$2:$P$2,0))</f>
        <v>30</v>
      </c>
      <c r="BF2393" s="15" cm="1">
        <f t="array" ref="BF2393">INDEX($K:$P,ROW(),MATCH(BF$3,$K$2:$P$2,0))</f>
        <v>30</v>
      </c>
      <c r="BG2393" s="15" cm="1">
        <f t="array" ref="BG2393">INDEX($K:$P,ROW(),MATCH(BG$3,$K$2:$P$2,0))</f>
        <v>30</v>
      </c>
      <c r="BH2393" s="15" cm="1">
        <f t="array" ref="BH2393">INDEX($K:$P,ROW(),MATCH(BH$3,$K$2:$P$2,0))</f>
        <v>30</v>
      </c>
      <c r="BI2393" s="15" cm="1">
        <f t="array" ref="BI2393">INDEX($K:$P,ROW(),MATCH(BI$3,$K$2:$P$2,0))</f>
        <v>30</v>
      </c>
      <c r="BJ2393" s="15" cm="1">
        <f t="array" ref="BJ2393">INDEX($K:$P,ROW(),MATCH(BJ$3,$K$2:$P$2,0))</f>
        <v>30</v>
      </c>
      <c r="BK2393" s="15" cm="1">
        <f t="array" ref="BK2393">INDEX($K:$P,ROW(),MATCH(BK$3,$K$2:$P$2,0))</f>
        <v>30</v>
      </c>
      <c r="BL2393" s="15" cm="1">
        <f t="array" ref="BL2393">INDEX($K:$P,ROW(),MATCH(BL$3,$K$2:$P$2,0))</f>
        <v>30</v>
      </c>
      <c r="BM2393" s="15" cm="1">
        <f t="array" ref="BM2393">INDEX($K:$P,ROW(),MATCH(BM$3,$K$2:$P$2,0))</f>
        <v>30</v>
      </c>
      <c r="BN2393" s="15" cm="1">
        <f t="array" ref="BN2393">INDEX($K:$P,ROW(),MATCH(BN$3,$K$2:$P$2,0))</f>
        <v>30</v>
      </c>
      <c r="BO2393" s="15" cm="1">
        <f t="array" ref="BO2393">INDEX($K:$P,ROW(),MATCH(BO$3,$K$2:$P$2,0))</f>
        <v>30</v>
      </c>
      <c r="BP2393" s="15" cm="1">
        <f t="array" ref="BP2393">INDEX($K:$P,ROW(),MATCH(BP$3,$K$2:$P$2,0))</f>
        <v>30</v>
      </c>
      <c r="BQ2393" s="15" cm="1">
        <f t="array" ref="BQ2393">INDEX($K:$P,ROW(),MATCH(BQ$3,$K$2:$P$2,0))</f>
        <v>30</v>
      </c>
      <c r="BR2393" s="15" cm="1">
        <f t="array" ref="BR2393">INDEX($K:$P,ROW(),MATCH(BR$3,$K$2:$P$2,0))</f>
        <v>30</v>
      </c>
      <c r="BS2393" s="15" cm="1">
        <f t="array" ref="BS2393">INDEX($K:$P,ROW(),MATCH(BS$3,$K$2:$P$2,0))</f>
        <v>30</v>
      </c>
      <c r="BT2393" s="15" cm="1">
        <f t="array" ref="BT2393">INDEX($K:$P,ROW(),MATCH(BT$3,$K$2:$P$2,0))</f>
        <v>30</v>
      </c>
      <c r="BU2393" s="15" cm="1">
        <f t="array" ref="BU2393">INDEX($K:$P,ROW(),MATCH(BU$3,$K$2:$P$2,0))</f>
        <v>30</v>
      </c>
      <c r="BV2393" s="15" cm="1">
        <f t="array" ref="BV2393">INDEX($K:$P,ROW(),MATCH(BV$3,$K$2:$P$2,0))</f>
        <v>30</v>
      </c>
      <c r="BW2393" s="15" cm="1">
        <f t="array" ref="BW2393">INDEX($K:$P,ROW(),MATCH(BW$3,$K$2:$P$2,0))</f>
        <v>30</v>
      </c>
      <c r="BX2393" s="15" cm="1">
        <f t="array" ref="BX2393">INDEX($K:$P,ROW(),MATCH(BX$3,$K$2:$P$2,0))</f>
        <v>30</v>
      </c>
      <c r="BY2393" s="15" cm="1">
        <f t="array" ref="BY2393">INDEX($K:$P,ROW(),MATCH(BY$3,$K$2:$P$2,0))</f>
        <v>30</v>
      </c>
      <c r="BZ2393" s="15" cm="1">
        <f t="array" ref="BZ2393">INDEX($K:$P,ROW(),MATCH(BZ$3,$K$2:$P$2,0))</f>
        <v>30</v>
      </c>
      <c r="CA2393" s="15" cm="1">
        <f t="array" ref="CA2393">INDEX($K:$P,ROW(),MATCH(CA$3,$K$2:$P$2,0))</f>
        <v>30</v>
      </c>
      <c r="CB2393" s="15" cm="1">
        <f t="array" ref="CB2393">INDEX($K:$P,ROW(),MATCH(CB$3,$K$2:$P$2,0))</f>
        <v>30</v>
      </c>
      <c r="CC2393" s="15" cm="1">
        <f t="array" ref="CC2393">INDEX($K:$P,ROW(),MATCH(CC$3,$K$2:$P$2,0))</f>
        <v>30</v>
      </c>
      <c r="CD2393" s="15" cm="1">
        <f t="array" ref="CD2393">INDEX($K:$P,ROW(),MATCH(CD$3,$K$2:$P$2,0))</f>
        <v>30</v>
      </c>
      <c r="CE2393" s="15" cm="1">
        <f t="array" ref="CE2393">INDEX($K:$P,ROW(),MATCH(CE$3,$K$2:$P$2,0))</f>
        <v>30</v>
      </c>
      <c r="CF2393" s="15" cm="1">
        <f t="array" ref="CF2393">INDEX($K:$P,ROW(),MATCH(CF$3,$K$2:$P$2,0))</f>
        <v>30</v>
      </c>
      <c r="CG2393" s="15" cm="1">
        <f t="array" ref="CG2393">INDEX($K:$P,ROW(),MATCH(CG$3,$K$2:$P$2,0))</f>
        <v>30</v>
      </c>
      <c r="CH2393" s="15" cm="1">
        <f t="array" ref="CH2393">INDEX($K:$P,ROW(),MATCH(CH$3,$K$2:$P$2,0))</f>
        <v>30</v>
      </c>
      <c r="CI2393" s="15" cm="1">
        <f t="array" ref="CI2393">INDEX($K:$P,ROW(),MATCH(CI$3,$K$2:$P$2,0))</f>
        <v>30</v>
      </c>
      <c r="CJ2393" s="15" cm="1">
        <f t="array" ref="CJ2393">INDEX($K:$P,ROW(),MATCH(CJ$3,$K$2:$P$2,0))</f>
        <v>30</v>
      </c>
      <c r="CK2393" s="15" cm="1">
        <f t="array" ref="CK2393">INDEX($K:$P,ROW(),MATCH(CK$3,$K$2:$P$2,0))</f>
        <v>30</v>
      </c>
      <c r="CL2393" s="15" cm="1">
        <f t="array" ref="CL2393">INDEX($K:$P,ROW(),MATCH(CL$3,$K$2:$P$2,0))</f>
        <v>30</v>
      </c>
      <c r="CN2393" s="60"/>
      <c r="CO2393" s="15" t="e" cm="1">
        <f t="array" ref="CO2393">INDEX($K:$P,ROW(),MATCH(CO$3,$K$2:$P$2,0))</f>
        <v>#N/A</v>
      </c>
      <c r="CP2393" s="15" t="e" cm="1">
        <f t="array" ref="CP2393">INDEX($K:$P,ROW(),MATCH(CP$3,$K$2:$P$2,0))</f>
        <v>#N/A</v>
      </c>
      <c r="CQ2393" s="15" t="e" cm="1">
        <f t="array" ref="CQ2393">INDEX($K:$P,ROW(),MATCH(CQ$3,$K$2:$P$2,0))</f>
        <v>#N/A</v>
      </c>
      <c r="CR2393" s="15" t="e" cm="1">
        <f t="array" ref="CR2393">INDEX($K:$P,ROW(),MATCH(CR$3,$K$2:$P$2,0))</f>
        <v>#N/A</v>
      </c>
      <c r="CS2393" s="15" t="e" cm="1">
        <f t="array" ref="CS2393">INDEX($K:$P,ROW(),MATCH(CS$3,$K$2:$P$2,0))</f>
        <v>#N/A</v>
      </c>
      <c r="CT2393" s="15" t="e" cm="1">
        <f t="array" ref="CT2393">INDEX($K:$P,ROW(),MATCH(CT$3,$K$2:$P$2,0))</f>
        <v>#N/A</v>
      </c>
      <c r="CU2393" s="15" t="e" cm="1">
        <f t="array" ref="CU2393">INDEX($K:$P,ROW(),MATCH(CU$3,$K$2:$P$2,0))</f>
        <v>#N/A</v>
      </c>
      <c r="CV2393" s="15" t="e" cm="1">
        <f t="array" ref="CV2393">INDEX($K:$P,ROW(),MATCH(CV$3,$K$2:$P$2,0))</f>
        <v>#N/A</v>
      </c>
      <c r="CW2393" s="15" t="e" cm="1">
        <f t="array" ref="CW2393">INDEX($K:$P,ROW(),MATCH(CW$3,$K$2:$P$2,0))</f>
        <v>#N/A</v>
      </c>
      <c r="CX2393" s="15" t="e" cm="1">
        <f t="array" ref="CX2393">INDEX($K:$P,ROW(),MATCH(CX$3,$K$2:$P$2,0))</f>
        <v>#N/A</v>
      </c>
      <c r="CY2393" s="15" t="e" cm="1">
        <f t="array" ref="CY2393">INDEX($K:$P,ROW(),MATCH(CY$3,$K$2:$P$2,0))</f>
        <v>#N/A</v>
      </c>
      <c r="CZ2393" s="15" t="e" cm="1">
        <f t="array" ref="CZ2393">INDEX($K:$P,ROW(),MATCH(CZ$3,$K$2:$P$2,0))</f>
        <v>#N/A</v>
      </c>
      <c r="DA2393" s="15" t="e" cm="1">
        <f t="array" ref="DA2393">INDEX($K:$P,ROW(),MATCH(DA$3,$K$2:$P$2,0))</f>
        <v>#N/A</v>
      </c>
      <c r="DB2393" s="15" t="e" cm="1">
        <f t="array" ref="DB2393">INDEX($K:$P,ROW(),MATCH(DB$3,$K$2:$P$2,0))</f>
        <v>#N/A</v>
      </c>
      <c r="DC2393" s="15" t="e" cm="1">
        <f t="array" ref="DC2393">INDEX($K:$P,ROW(),MATCH(DC$3,$K$2:$P$2,0))</f>
        <v>#N/A</v>
      </c>
      <c r="DD2393" s="15" t="e" cm="1">
        <f t="array" ref="DD2393">INDEX($K:$P,ROW(),MATCH(DD$3,$K$2:$P$2,0))</f>
        <v>#N/A</v>
      </c>
      <c r="DE2393" s="15" t="e" cm="1">
        <f t="array" ref="DE2393">INDEX($K:$P,ROW(),MATCH(DE$3,$K$2:$P$2,0))</f>
        <v>#N/A</v>
      </c>
      <c r="DF2393" s="15" t="e" cm="1">
        <f t="array" ref="DF2393">INDEX($K:$P,ROW(),MATCH(DF$3,$K$2:$P$2,0))</f>
        <v>#N/A</v>
      </c>
      <c r="DG2393" s="15" t="e" cm="1">
        <f t="array" ref="DG2393">INDEX($K:$P,ROW(),MATCH(DG$3,$K$2:$P$2,0))</f>
        <v>#N/A</v>
      </c>
      <c r="DH2393" s="15" t="e" cm="1">
        <f t="array" ref="DH2393">INDEX($K:$P,ROW(),MATCH(DH$3,$K$2:$P$2,0))</f>
        <v>#N/A</v>
      </c>
      <c r="DI2393" s="15" t="e" cm="1">
        <f t="array" ref="DI2393">INDEX($K:$P,ROW(),MATCH(DI$3,$K$2:$P$2,0))</f>
        <v>#N/A</v>
      </c>
      <c r="DJ2393" s="15" t="e" cm="1">
        <f t="array" ref="DJ2393">INDEX($K:$P,ROW(),MATCH(DJ$3,$K$2:$P$2,0))</f>
        <v>#N/A</v>
      </c>
      <c r="DK2393" s="15" t="e" cm="1">
        <f t="array" ref="DK2393">INDEX($K:$P,ROW(),MATCH(DK$3,$K$2:$P$2,0))</f>
        <v>#N/A</v>
      </c>
      <c r="DL2393" s="15" t="e" cm="1">
        <f t="array" ref="DL2393">INDEX($K:$P,ROW(),MATCH(DL$3,$K$2:$P$2,0))</f>
        <v>#N/A</v>
      </c>
    </row>
    <row r="2394" spans="1:116" x14ac:dyDescent="0.4">
      <c r="B2394" t="str">
        <f t="shared" si="3832"/>
        <v>2394 WCINV-IS</v>
      </c>
      <c r="C2394" t="s">
        <v>224</v>
      </c>
      <c r="D2394" t="s">
        <v>406</v>
      </c>
      <c r="E2394" s="8" t="str">
        <f t="shared" si="3764"/>
        <v>2394 WCINV-IS</v>
      </c>
      <c r="G2394" s="126" t="s">
        <v>36</v>
      </c>
      <c r="H2394" s="27"/>
      <c r="I2394" s="78"/>
      <c r="J2394" s="78"/>
      <c r="K2394" s="118">
        <f t="shared" ref="K2394:P2394" si="3833">SUMIF($4:$4,K$2,2394:2394)</f>
        <v>416666.66666666674</v>
      </c>
      <c r="L2394" s="118">
        <f t="shared" si="3833"/>
        <v>833333.33333333349</v>
      </c>
      <c r="M2394" s="118">
        <f t="shared" si="3833"/>
        <v>1666666.666666667</v>
      </c>
      <c r="N2394" s="118">
        <f t="shared" si="3833"/>
        <v>3333333.333333334</v>
      </c>
      <c r="O2394" s="118">
        <f t="shared" si="3833"/>
        <v>6666666.6666666679</v>
      </c>
      <c r="P2394" s="118">
        <f t="shared" si="3833"/>
        <v>13333333.333333336</v>
      </c>
      <c r="R2394" s="118"/>
      <c r="S2394" s="118">
        <f t="shared" ref="S2394:CD2394" si="3834">MIN(-S2393/30*S2390,R2394-S2390)</f>
        <v>416666.66666666674</v>
      </c>
      <c r="T2394" s="118">
        <f t="shared" si="3834"/>
        <v>416666.66666666674</v>
      </c>
      <c r="U2394" s="118">
        <f t="shared" si="3834"/>
        <v>416666.66666666674</v>
      </c>
      <c r="V2394" s="118">
        <f t="shared" si="3834"/>
        <v>416666.66666666674</v>
      </c>
      <c r="W2394" s="118">
        <f t="shared" si="3834"/>
        <v>416666.66666666674</v>
      </c>
      <c r="X2394" s="118">
        <f t="shared" si="3834"/>
        <v>416666.66666666674</v>
      </c>
      <c r="Y2394" s="118">
        <f t="shared" si="3834"/>
        <v>416666.66666666674</v>
      </c>
      <c r="Z2394" s="118">
        <f t="shared" si="3834"/>
        <v>416666.66666666674</v>
      </c>
      <c r="AA2394" s="118">
        <f t="shared" si="3834"/>
        <v>416666.66666666674</v>
      </c>
      <c r="AB2394" s="118">
        <f t="shared" si="3834"/>
        <v>416666.66666666674</v>
      </c>
      <c r="AC2394" s="118">
        <f t="shared" si="3834"/>
        <v>416666.66666666674</v>
      </c>
      <c r="AD2394" s="118">
        <f t="shared" si="3834"/>
        <v>416666.66666666674</v>
      </c>
      <c r="AE2394" s="118">
        <f t="shared" si="3834"/>
        <v>833333.33333333349</v>
      </c>
      <c r="AF2394" s="118">
        <f t="shared" si="3834"/>
        <v>833333.33333333349</v>
      </c>
      <c r="AG2394" s="118">
        <f t="shared" si="3834"/>
        <v>833333.33333333349</v>
      </c>
      <c r="AH2394" s="118">
        <f t="shared" si="3834"/>
        <v>833333.33333333349</v>
      </c>
      <c r="AI2394" s="118">
        <f t="shared" si="3834"/>
        <v>833333.33333333349</v>
      </c>
      <c r="AJ2394" s="118">
        <f t="shared" si="3834"/>
        <v>833333.33333333349</v>
      </c>
      <c r="AK2394" s="118">
        <f t="shared" si="3834"/>
        <v>833333.33333333349</v>
      </c>
      <c r="AL2394" s="118">
        <f t="shared" si="3834"/>
        <v>833333.33333333349</v>
      </c>
      <c r="AM2394" s="118">
        <f t="shared" si="3834"/>
        <v>833333.33333333349</v>
      </c>
      <c r="AN2394" s="118">
        <f t="shared" si="3834"/>
        <v>833333.33333333349</v>
      </c>
      <c r="AO2394" s="118">
        <f t="shared" si="3834"/>
        <v>833333.33333333349</v>
      </c>
      <c r="AP2394" s="118">
        <f t="shared" si="3834"/>
        <v>833333.33333333349</v>
      </c>
      <c r="AQ2394" s="118">
        <f t="shared" si="3834"/>
        <v>1666666.666666667</v>
      </c>
      <c r="AR2394" s="118">
        <f t="shared" si="3834"/>
        <v>1666666.666666667</v>
      </c>
      <c r="AS2394" s="118">
        <f t="shared" si="3834"/>
        <v>1666666.666666667</v>
      </c>
      <c r="AT2394" s="118">
        <f t="shared" si="3834"/>
        <v>1666666.666666667</v>
      </c>
      <c r="AU2394" s="118">
        <f t="shared" si="3834"/>
        <v>1666666.666666667</v>
      </c>
      <c r="AV2394" s="118">
        <f t="shared" si="3834"/>
        <v>1666666.666666667</v>
      </c>
      <c r="AW2394" s="118">
        <f t="shared" si="3834"/>
        <v>1666666.666666667</v>
      </c>
      <c r="AX2394" s="118">
        <f t="shared" si="3834"/>
        <v>1666666.666666667</v>
      </c>
      <c r="AY2394" s="118">
        <f t="shared" si="3834"/>
        <v>1666666.666666667</v>
      </c>
      <c r="AZ2394" s="118">
        <f t="shared" si="3834"/>
        <v>1666666.666666667</v>
      </c>
      <c r="BA2394" s="118">
        <f t="shared" si="3834"/>
        <v>1666666.666666667</v>
      </c>
      <c r="BB2394" s="118">
        <f t="shared" si="3834"/>
        <v>1666666.666666667</v>
      </c>
      <c r="BC2394" s="118">
        <f t="shared" si="3834"/>
        <v>3333333.333333334</v>
      </c>
      <c r="BD2394" s="118">
        <f t="shared" si="3834"/>
        <v>3333333.333333334</v>
      </c>
      <c r="BE2394" s="118">
        <f t="shared" si="3834"/>
        <v>3333333.333333334</v>
      </c>
      <c r="BF2394" s="118">
        <f t="shared" si="3834"/>
        <v>3333333.333333334</v>
      </c>
      <c r="BG2394" s="118">
        <f t="shared" si="3834"/>
        <v>3333333.333333334</v>
      </c>
      <c r="BH2394" s="118">
        <f t="shared" si="3834"/>
        <v>3333333.333333334</v>
      </c>
      <c r="BI2394" s="118">
        <f t="shared" si="3834"/>
        <v>3333333.333333334</v>
      </c>
      <c r="BJ2394" s="118">
        <f t="shared" si="3834"/>
        <v>3333333.333333334</v>
      </c>
      <c r="BK2394" s="118">
        <f t="shared" si="3834"/>
        <v>3333333.333333334</v>
      </c>
      <c r="BL2394" s="118">
        <f t="shared" si="3834"/>
        <v>3333333.333333334</v>
      </c>
      <c r="BM2394" s="118">
        <f t="shared" si="3834"/>
        <v>3333333.333333334</v>
      </c>
      <c r="BN2394" s="118">
        <f t="shared" si="3834"/>
        <v>3333333.333333334</v>
      </c>
      <c r="BO2394" s="118">
        <f t="shared" si="3834"/>
        <v>6666666.6666666679</v>
      </c>
      <c r="BP2394" s="118">
        <f t="shared" si="3834"/>
        <v>6666666.6666666679</v>
      </c>
      <c r="BQ2394" s="118">
        <f t="shared" si="3834"/>
        <v>6666666.6666666679</v>
      </c>
      <c r="BR2394" s="118">
        <f t="shared" si="3834"/>
        <v>6666666.6666666679</v>
      </c>
      <c r="BS2394" s="118">
        <f t="shared" si="3834"/>
        <v>6666666.6666666679</v>
      </c>
      <c r="BT2394" s="118">
        <f t="shared" si="3834"/>
        <v>6666666.6666666679</v>
      </c>
      <c r="BU2394" s="118">
        <f t="shared" si="3834"/>
        <v>6666666.6666666679</v>
      </c>
      <c r="BV2394" s="118">
        <f t="shared" si="3834"/>
        <v>6666666.6666666679</v>
      </c>
      <c r="BW2394" s="118">
        <f t="shared" si="3834"/>
        <v>6666666.6666666679</v>
      </c>
      <c r="BX2394" s="118">
        <f t="shared" si="3834"/>
        <v>6666666.6666666679</v>
      </c>
      <c r="BY2394" s="118">
        <f t="shared" si="3834"/>
        <v>6666666.6666666679</v>
      </c>
      <c r="BZ2394" s="118">
        <f t="shared" si="3834"/>
        <v>6666666.6666666679</v>
      </c>
      <c r="CA2394" s="118">
        <f t="shared" si="3834"/>
        <v>13333333.333333336</v>
      </c>
      <c r="CB2394" s="118">
        <f t="shared" si="3834"/>
        <v>13333333.333333336</v>
      </c>
      <c r="CC2394" s="118">
        <f t="shared" si="3834"/>
        <v>13333333.333333336</v>
      </c>
      <c r="CD2394" s="118">
        <f t="shared" si="3834"/>
        <v>13333333.333333336</v>
      </c>
      <c r="CE2394" s="118">
        <f t="shared" ref="CE2394:CJ2394" si="3835">MIN(-CE2393/30*CE2390,CD2394-CE2390)</f>
        <v>13333333.333333336</v>
      </c>
      <c r="CF2394" s="118">
        <f t="shared" si="3835"/>
        <v>13333333.333333336</v>
      </c>
      <c r="CG2394" s="118">
        <f t="shared" si="3835"/>
        <v>13333333.333333336</v>
      </c>
      <c r="CH2394" s="118">
        <f t="shared" si="3835"/>
        <v>13333333.333333336</v>
      </c>
      <c r="CI2394" s="118">
        <f t="shared" si="3835"/>
        <v>13333333.333333336</v>
      </c>
      <c r="CJ2394" s="118">
        <f t="shared" si="3835"/>
        <v>13333333.333333336</v>
      </c>
      <c r="CK2394" s="118">
        <f>MIN(-CK2393/30*CK2390,CJ2394-CK2390)</f>
        <v>13333333.333333336</v>
      </c>
      <c r="CL2394" s="118">
        <f>MIN(-CL2393/30*CL2390,CK2394-CL2390)</f>
        <v>13333333.333333336</v>
      </c>
      <c r="CN2394" s="33"/>
      <c r="CO2394" s="118" t="e">
        <f>MIN(-CO2393/90*CO2390,CN2394-CO2390)</f>
        <v>#N/A</v>
      </c>
      <c r="CP2394" s="118" t="e">
        <f t="shared" ref="CP2394:DL2394" si="3836">MIN(-CP2393/90*CP2390,CO2394-CP2390)</f>
        <v>#N/A</v>
      </c>
      <c r="CQ2394" s="118" t="e">
        <f t="shared" si="3836"/>
        <v>#N/A</v>
      </c>
      <c r="CR2394" s="118" t="e">
        <f t="shared" si="3836"/>
        <v>#N/A</v>
      </c>
      <c r="CS2394" s="118" t="e">
        <f t="shared" si="3836"/>
        <v>#N/A</v>
      </c>
      <c r="CT2394" s="118" t="e">
        <f t="shared" si="3836"/>
        <v>#N/A</v>
      </c>
      <c r="CU2394" s="118" t="e">
        <f t="shared" si="3836"/>
        <v>#N/A</v>
      </c>
      <c r="CV2394" s="118" t="e">
        <f t="shared" si="3836"/>
        <v>#N/A</v>
      </c>
      <c r="CW2394" s="118" t="e">
        <f t="shared" si="3836"/>
        <v>#N/A</v>
      </c>
      <c r="CX2394" s="118" t="e">
        <f t="shared" si="3836"/>
        <v>#N/A</v>
      </c>
      <c r="CY2394" s="118" t="e">
        <f t="shared" si="3836"/>
        <v>#N/A</v>
      </c>
      <c r="CZ2394" s="118" t="e">
        <f t="shared" si="3836"/>
        <v>#N/A</v>
      </c>
      <c r="DA2394" s="118" t="e">
        <f t="shared" si="3836"/>
        <v>#N/A</v>
      </c>
      <c r="DB2394" s="118" t="e">
        <f t="shared" si="3836"/>
        <v>#N/A</v>
      </c>
      <c r="DC2394" s="118" t="e">
        <f t="shared" si="3836"/>
        <v>#N/A</v>
      </c>
      <c r="DD2394" s="118" t="e">
        <f t="shared" si="3836"/>
        <v>#N/A</v>
      </c>
      <c r="DE2394" s="118" t="e">
        <f t="shared" si="3836"/>
        <v>#N/A</v>
      </c>
      <c r="DF2394" s="118" t="e">
        <f t="shared" si="3836"/>
        <v>#N/A</v>
      </c>
      <c r="DG2394" s="118" t="e">
        <f t="shared" si="3836"/>
        <v>#N/A</v>
      </c>
      <c r="DH2394" s="118" t="e">
        <f t="shared" si="3836"/>
        <v>#N/A</v>
      </c>
      <c r="DI2394" s="118" t="e">
        <f t="shared" si="3836"/>
        <v>#N/A</v>
      </c>
      <c r="DJ2394" s="118" t="e">
        <f t="shared" si="3836"/>
        <v>#N/A</v>
      </c>
      <c r="DK2394" s="118" t="e">
        <f t="shared" si="3836"/>
        <v>#N/A</v>
      </c>
      <c r="DL2394" s="118" t="e">
        <f t="shared" si="3836"/>
        <v>#N/A</v>
      </c>
    </row>
    <row r="2395" spans="1:116" x14ac:dyDescent="0.4">
      <c r="B2395" t="str">
        <f t="shared" si="3832"/>
        <v>2395 WCINV-IS</v>
      </c>
      <c r="D2395" t="s">
        <v>406</v>
      </c>
      <c r="E2395" s="8" t="str">
        <f t="shared" si="3764"/>
        <v>2395 WCINV-IS</v>
      </c>
      <c r="G2395" s="126"/>
      <c r="H2395" s="27"/>
      <c r="I2395" s="78"/>
      <c r="J2395" s="78"/>
      <c r="K2395" s="33"/>
      <c r="L2395" s="33"/>
      <c r="M2395" s="33"/>
      <c r="N2395" s="33"/>
      <c r="O2395" s="33"/>
      <c r="P2395" s="33"/>
      <c r="R2395" s="33"/>
      <c r="S2395" s="33"/>
      <c r="T2395" s="33"/>
      <c r="U2395" s="33"/>
      <c r="V2395" s="33"/>
      <c r="W2395" s="33"/>
      <c r="X2395" s="33"/>
      <c r="Y2395" s="33"/>
      <c r="Z2395" s="33"/>
      <c r="AA2395" s="33"/>
      <c r="AB2395" s="33"/>
      <c r="AC2395" s="33"/>
      <c r="AD2395" s="33"/>
      <c r="AE2395" s="33"/>
      <c r="AF2395" s="33"/>
      <c r="AG2395" s="33"/>
      <c r="AH2395" s="33"/>
      <c r="AI2395" s="33"/>
      <c r="AJ2395" s="33"/>
      <c r="AK2395" s="33"/>
      <c r="AL2395" s="33"/>
      <c r="AM2395" s="33"/>
      <c r="AN2395" s="33"/>
      <c r="AO2395" s="33"/>
      <c r="AP2395" s="33"/>
      <c r="AQ2395" s="33"/>
      <c r="AR2395" s="33"/>
      <c r="AS2395" s="33"/>
      <c r="AT2395" s="33"/>
      <c r="AU2395" s="33"/>
      <c r="AV2395" s="33"/>
      <c r="AW2395" s="33"/>
      <c r="AX2395" s="33"/>
      <c r="AY2395" s="33"/>
      <c r="AZ2395" s="33"/>
      <c r="BA2395" s="33"/>
      <c r="BB2395" s="33"/>
      <c r="BC2395" s="33"/>
      <c r="BD2395" s="33"/>
      <c r="BE2395" s="33"/>
      <c r="BF2395" s="33"/>
      <c r="BG2395" s="33"/>
      <c r="BH2395" s="33"/>
      <c r="BI2395" s="33"/>
      <c r="BJ2395" s="33"/>
      <c r="BK2395" s="33"/>
      <c r="BL2395" s="33"/>
      <c r="BM2395" s="33"/>
      <c r="BN2395" s="33"/>
      <c r="BO2395" s="33"/>
      <c r="BP2395" s="33"/>
      <c r="BQ2395" s="33"/>
      <c r="BR2395" s="33"/>
      <c r="BS2395" s="33"/>
      <c r="BT2395" s="33"/>
      <c r="BU2395" s="33"/>
      <c r="BV2395" s="33"/>
      <c r="BW2395" s="33"/>
      <c r="BX2395" s="33"/>
      <c r="BY2395" s="33"/>
      <c r="BZ2395" s="33"/>
      <c r="CA2395" s="33"/>
      <c r="CB2395" s="33"/>
      <c r="CC2395" s="33"/>
      <c r="CD2395" s="33"/>
      <c r="CE2395" s="33"/>
      <c r="CF2395" s="33"/>
      <c r="CG2395" s="33"/>
      <c r="CH2395" s="33"/>
      <c r="CI2395" s="33"/>
      <c r="CJ2395" s="33"/>
      <c r="CK2395" s="33"/>
      <c r="CL2395" s="33"/>
      <c r="CN2395" s="78"/>
      <c r="CO2395" s="33"/>
      <c r="CP2395" s="33"/>
      <c r="CQ2395" s="33"/>
      <c r="CR2395" s="33"/>
      <c r="CS2395" s="33"/>
      <c r="CT2395" s="33"/>
      <c r="CU2395" s="33"/>
      <c r="CV2395" s="33"/>
      <c r="CW2395" s="33"/>
      <c r="CX2395" s="33"/>
      <c r="CY2395" s="33"/>
      <c r="CZ2395" s="33"/>
      <c r="DA2395" s="33"/>
      <c r="DB2395" s="33"/>
      <c r="DC2395" s="33"/>
      <c r="DD2395" s="33"/>
      <c r="DE2395" s="33"/>
      <c r="DF2395" s="33"/>
      <c r="DG2395" s="33"/>
      <c r="DH2395" s="33"/>
      <c r="DI2395" s="33"/>
      <c r="DJ2395" s="33"/>
      <c r="DK2395" s="33"/>
      <c r="DL2395" s="33"/>
    </row>
    <row r="2396" spans="1:116" x14ac:dyDescent="0.4">
      <c r="B2396" t="str">
        <f t="shared" si="3832"/>
        <v>2396 WCINV-IS</v>
      </c>
      <c r="C2396" t="s">
        <v>234</v>
      </c>
      <c r="D2396" t="s">
        <v>406</v>
      </c>
      <c r="E2396" s="8" t="str">
        <f t="shared" si="3764"/>
        <v>2396 WCINV-IS</v>
      </c>
      <c r="G2396" s="126" t="str">
        <f>"Change in "&amp;G2394</f>
        <v>Change in Inventory</v>
      </c>
      <c r="K2396" s="33">
        <f t="shared" ref="K2396:P2396" si="3837">SUMIF($3:$3,K$2,2396:2396)</f>
        <v>-416666.66666666674</v>
      </c>
      <c r="L2396" s="33">
        <f t="shared" si="3837"/>
        <v>-416666.66666666674</v>
      </c>
      <c r="M2396" s="33">
        <f t="shared" si="3837"/>
        <v>-833333.33333333349</v>
      </c>
      <c r="N2396" s="33">
        <f t="shared" si="3837"/>
        <v>-1666666.666666667</v>
      </c>
      <c r="O2396" s="33">
        <f t="shared" si="3837"/>
        <v>-3333333.333333334</v>
      </c>
      <c r="P2396" s="33">
        <f t="shared" si="3837"/>
        <v>-6666666.6666666679</v>
      </c>
      <c r="R2396" s="33"/>
      <c r="S2396" s="33">
        <f t="shared" ref="S2396:AX2396" si="3838">R2394-S2394</f>
        <v>-416666.66666666674</v>
      </c>
      <c r="T2396" s="33">
        <f t="shared" si="3838"/>
        <v>0</v>
      </c>
      <c r="U2396" s="33">
        <f t="shared" si="3838"/>
        <v>0</v>
      </c>
      <c r="V2396" s="33">
        <f t="shared" si="3838"/>
        <v>0</v>
      </c>
      <c r="W2396" s="33">
        <f t="shared" si="3838"/>
        <v>0</v>
      </c>
      <c r="X2396" s="33">
        <f t="shared" si="3838"/>
        <v>0</v>
      </c>
      <c r="Y2396" s="33">
        <f t="shared" si="3838"/>
        <v>0</v>
      </c>
      <c r="Z2396" s="33">
        <f t="shared" si="3838"/>
        <v>0</v>
      </c>
      <c r="AA2396" s="33">
        <f t="shared" si="3838"/>
        <v>0</v>
      </c>
      <c r="AB2396" s="33">
        <f t="shared" si="3838"/>
        <v>0</v>
      </c>
      <c r="AC2396" s="33">
        <f t="shared" si="3838"/>
        <v>0</v>
      </c>
      <c r="AD2396" s="33">
        <f t="shared" si="3838"/>
        <v>0</v>
      </c>
      <c r="AE2396" s="33">
        <f t="shared" si="3838"/>
        <v>-416666.66666666674</v>
      </c>
      <c r="AF2396" s="33">
        <f t="shared" si="3838"/>
        <v>0</v>
      </c>
      <c r="AG2396" s="33">
        <f t="shared" si="3838"/>
        <v>0</v>
      </c>
      <c r="AH2396" s="33">
        <f t="shared" si="3838"/>
        <v>0</v>
      </c>
      <c r="AI2396" s="33">
        <f t="shared" si="3838"/>
        <v>0</v>
      </c>
      <c r="AJ2396" s="33">
        <f t="shared" si="3838"/>
        <v>0</v>
      </c>
      <c r="AK2396" s="33">
        <f t="shared" si="3838"/>
        <v>0</v>
      </c>
      <c r="AL2396" s="33">
        <f t="shared" si="3838"/>
        <v>0</v>
      </c>
      <c r="AM2396" s="33">
        <f t="shared" si="3838"/>
        <v>0</v>
      </c>
      <c r="AN2396" s="33">
        <f t="shared" si="3838"/>
        <v>0</v>
      </c>
      <c r="AO2396" s="33">
        <f t="shared" si="3838"/>
        <v>0</v>
      </c>
      <c r="AP2396" s="33">
        <f t="shared" si="3838"/>
        <v>0</v>
      </c>
      <c r="AQ2396" s="33">
        <f t="shared" si="3838"/>
        <v>-833333.33333333349</v>
      </c>
      <c r="AR2396" s="33">
        <f t="shared" si="3838"/>
        <v>0</v>
      </c>
      <c r="AS2396" s="33">
        <f t="shared" si="3838"/>
        <v>0</v>
      </c>
      <c r="AT2396" s="33">
        <f t="shared" si="3838"/>
        <v>0</v>
      </c>
      <c r="AU2396" s="33">
        <f t="shared" si="3838"/>
        <v>0</v>
      </c>
      <c r="AV2396" s="33">
        <f t="shared" si="3838"/>
        <v>0</v>
      </c>
      <c r="AW2396" s="33">
        <f t="shared" si="3838"/>
        <v>0</v>
      </c>
      <c r="AX2396" s="33">
        <f t="shared" si="3838"/>
        <v>0</v>
      </c>
      <c r="AY2396" s="33">
        <f t="shared" ref="AY2396:CD2396" si="3839">AX2394-AY2394</f>
        <v>0</v>
      </c>
      <c r="AZ2396" s="33">
        <f t="shared" si="3839"/>
        <v>0</v>
      </c>
      <c r="BA2396" s="33">
        <f t="shared" si="3839"/>
        <v>0</v>
      </c>
      <c r="BB2396" s="33">
        <f t="shared" si="3839"/>
        <v>0</v>
      </c>
      <c r="BC2396" s="33">
        <f t="shared" si="3839"/>
        <v>-1666666.666666667</v>
      </c>
      <c r="BD2396" s="33">
        <f t="shared" si="3839"/>
        <v>0</v>
      </c>
      <c r="BE2396" s="33">
        <f t="shared" si="3839"/>
        <v>0</v>
      </c>
      <c r="BF2396" s="33">
        <f t="shared" si="3839"/>
        <v>0</v>
      </c>
      <c r="BG2396" s="33">
        <f t="shared" si="3839"/>
        <v>0</v>
      </c>
      <c r="BH2396" s="33">
        <f t="shared" si="3839"/>
        <v>0</v>
      </c>
      <c r="BI2396" s="33">
        <f t="shared" si="3839"/>
        <v>0</v>
      </c>
      <c r="BJ2396" s="33">
        <f t="shared" si="3839"/>
        <v>0</v>
      </c>
      <c r="BK2396" s="33">
        <f t="shared" si="3839"/>
        <v>0</v>
      </c>
      <c r="BL2396" s="33">
        <f t="shared" si="3839"/>
        <v>0</v>
      </c>
      <c r="BM2396" s="33">
        <f t="shared" si="3839"/>
        <v>0</v>
      </c>
      <c r="BN2396" s="33">
        <f t="shared" si="3839"/>
        <v>0</v>
      </c>
      <c r="BO2396" s="33">
        <f t="shared" si="3839"/>
        <v>-3333333.333333334</v>
      </c>
      <c r="BP2396" s="33">
        <f t="shared" si="3839"/>
        <v>0</v>
      </c>
      <c r="BQ2396" s="33">
        <f t="shared" si="3839"/>
        <v>0</v>
      </c>
      <c r="BR2396" s="33">
        <f t="shared" si="3839"/>
        <v>0</v>
      </c>
      <c r="BS2396" s="33">
        <f t="shared" si="3839"/>
        <v>0</v>
      </c>
      <c r="BT2396" s="33">
        <f t="shared" si="3839"/>
        <v>0</v>
      </c>
      <c r="BU2396" s="33">
        <f t="shared" si="3839"/>
        <v>0</v>
      </c>
      <c r="BV2396" s="33">
        <f t="shared" si="3839"/>
        <v>0</v>
      </c>
      <c r="BW2396" s="33">
        <f t="shared" si="3839"/>
        <v>0</v>
      </c>
      <c r="BX2396" s="33">
        <f t="shared" si="3839"/>
        <v>0</v>
      </c>
      <c r="BY2396" s="33">
        <f t="shared" si="3839"/>
        <v>0</v>
      </c>
      <c r="BZ2396" s="33">
        <f t="shared" si="3839"/>
        <v>0</v>
      </c>
      <c r="CA2396" s="33">
        <f t="shared" si="3839"/>
        <v>-6666666.6666666679</v>
      </c>
      <c r="CB2396" s="33">
        <f t="shared" si="3839"/>
        <v>0</v>
      </c>
      <c r="CC2396" s="33">
        <f t="shared" si="3839"/>
        <v>0</v>
      </c>
      <c r="CD2396" s="33">
        <f t="shared" si="3839"/>
        <v>0</v>
      </c>
      <c r="CE2396" s="33">
        <f t="shared" ref="CE2396:CL2396" si="3840">CD2394-CE2394</f>
        <v>0</v>
      </c>
      <c r="CF2396" s="33">
        <f t="shared" si="3840"/>
        <v>0</v>
      </c>
      <c r="CG2396" s="33">
        <f t="shared" si="3840"/>
        <v>0</v>
      </c>
      <c r="CH2396" s="33">
        <f t="shared" si="3840"/>
        <v>0</v>
      </c>
      <c r="CI2396" s="33">
        <f t="shared" si="3840"/>
        <v>0</v>
      </c>
      <c r="CJ2396" s="33">
        <f t="shared" si="3840"/>
        <v>0</v>
      </c>
      <c r="CK2396" s="33">
        <f t="shared" si="3840"/>
        <v>0</v>
      </c>
      <c r="CL2396" s="33">
        <f t="shared" si="3840"/>
        <v>0</v>
      </c>
      <c r="CO2396" s="33" t="e">
        <f t="shared" ref="CO2396" si="3841">CN2394-CO2394</f>
        <v>#N/A</v>
      </c>
      <c r="CP2396" s="33" t="e">
        <f t="shared" ref="CP2396" si="3842">CO2394-CP2394</f>
        <v>#N/A</v>
      </c>
      <c r="CQ2396" s="33" t="e">
        <f t="shared" ref="CQ2396" si="3843">CP2394-CQ2394</f>
        <v>#N/A</v>
      </c>
      <c r="CR2396" s="33" t="e">
        <f t="shared" ref="CR2396" si="3844">CQ2394-CR2394</f>
        <v>#N/A</v>
      </c>
      <c r="CS2396" s="33" t="e">
        <f t="shared" ref="CS2396" si="3845">CR2394-CS2394</f>
        <v>#N/A</v>
      </c>
      <c r="CT2396" s="33" t="e">
        <f t="shared" ref="CT2396" si="3846">CS2394-CT2394</f>
        <v>#N/A</v>
      </c>
      <c r="CU2396" s="33" t="e">
        <f t="shared" ref="CU2396" si="3847">CT2394-CU2394</f>
        <v>#N/A</v>
      </c>
      <c r="CV2396" s="33" t="e">
        <f t="shared" ref="CV2396" si="3848">CU2394-CV2394</f>
        <v>#N/A</v>
      </c>
      <c r="CW2396" s="33" t="e">
        <f t="shared" ref="CW2396" si="3849">CV2394-CW2394</f>
        <v>#N/A</v>
      </c>
      <c r="CX2396" s="33" t="e">
        <f t="shared" ref="CX2396" si="3850">CW2394-CX2394</f>
        <v>#N/A</v>
      </c>
      <c r="CY2396" s="33" t="e">
        <f t="shared" ref="CY2396" si="3851">CX2394-CY2394</f>
        <v>#N/A</v>
      </c>
      <c r="CZ2396" s="33" t="e">
        <f t="shared" ref="CZ2396" si="3852">CY2394-CZ2394</f>
        <v>#N/A</v>
      </c>
      <c r="DA2396" s="33" t="e">
        <f t="shared" ref="DA2396" si="3853">CZ2394-DA2394</f>
        <v>#N/A</v>
      </c>
      <c r="DB2396" s="33" t="e">
        <f t="shared" ref="DB2396" si="3854">DA2394-DB2394</f>
        <v>#N/A</v>
      </c>
      <c r="DC2396" s="33" t="e">
        <f t="shared" ref="DC2396" si="3855">DB2394-DC2394</f>
        <v>#N/A</v>
      </c>
      <c r="DD2396" s="33" t="e">
        <f t="shared" ref="DD2396" si="3856">DC2394-DD2394</f>
        <v>#N/A</v>
      </c>
      <c r="DE2396" s="33" t="e">
        <f t="shared" ref="DE2396" si="3857">DD2394-DE2394</f>
        <v>#N/A</v>
      </c>
      <c r="DF2396" s="33" t="e">
        <f t="shared" ref="DF2396" si="3858">DE2394-DF2394</f>
        <v>#N/A</v>
      </c>
      <c r="DG2396" s="33" t="e">
        <f t="shared" ref="DG2396" si="3859">DF2394-DG2394</f>
        <v>#N/A</v>
      </c>
      <c r="DH2396" s="33" t="e">
        <f t="shared" ref="DH2396" si="3860">DG2394-DH2394</f>
        <v>#N/A</v>
      </c>
      <c r="DI2396" s="33" t="e">
        <f t="shared" ref="DI2396" si="3861">DH2394-DI2394</f>
        <v>#N/A</v>
      </c>
      <c r="DJ2396" s="33" t="e">
        <f t="shared" ref="DJ2396" si="3862">DI2394-DJ2394</f>
        <v>#N/A</v>
      </c>
      <c r="DK2396" s="33" t="e">
        <f t="shared" ref="DK2396" si="3863">DJ2394-DK2394</f>
        <v>#N/A</v>
      </c>
      <c r="DL2396" s="33" t="e">
        <f t="shared" ref="DL2396" si="3864">DK2394-DL2394</f>
        <v>#N/A</v>
      </c>
    </row>
    <row r="2397" spans="1:116" x14ac:dyDescent="0.4">
      <c r="B2397" t="str">
        <f t="shared" si="3832"/>
        <v>2397 WCINV-IS</v>
      </c>
      <c r="D2397" t="s">
        <v>406</v>
      </c>
      <c r="E2397" s="8" t="str">
        <f t="shared" si="3764"/>
        <v>2397 WCINV-IS</v>
      </c>
      <c r="G2397" s="125"/>
      <c r="K2397" s="53"/>
      <c r="L2397" s="53"/>
      <c r="M2397" s="53"/>
      <c r="N2397" s="53"/>
      <c r="O2397" s="53"/>
      <c r="P2397" s="53"/>
      <c r="R2397" s="24"/>
      <c r="S2397" s="24"/>
      <c r="T2397" s="24"/>
      <c r="U2397" s="24"/>
      <c r="V2397" s="24"/>
      <c r="W2397" s="24"/>
      <c r="X2397" s="24"/>
      <c r="Y2397" s="24"/>
      <c r="Z2397" s="24"/>
      <c r="AA2397" s="24"/>
      <c r="AB2397" s="24"/>
      <c r="AC2397" s="24"/>
      <c r="AD2397" s="24"/>
      <c r="AE2397" s="24"/>
      <c r="AF2397" s="24"/>
      <c r="AG2397" s="24"/>
      <c r="AH2397" s="24"/>
      <c r="AI2397" s="24"/>
      <c r="AJ2397" s="24"/>
      <c r="AK2397" s="24"/>
      <c r="AL2397" s="24"/>
      <c r="AM2397" s="24"/>
      <c r="AN2397" s="24"/>
      <c r="AO2397" s="24"/>
      <c r="AP2397" s="24"/>
      <c r="AQ2397" s="24"/>
      <c r="AR2397" s="24"/>
      <c r="AS2397" s="24"/>
      <c r="AT2397" s="24"/>
      <c r="AU2397" s="24"/>
      <c r="AV2397" s="24"/>
      <c r="AW2397" s="24"/>
      <c r="AX2397" s="24"/>
      <c r="AY2397" s="24"/>
      <c r="AZ2397" s="24"/>
      <c r="BA2397" s="24"/>
      <c r="BB2397" s="24"/>
      <c r="BC2397" s="24"/>
      <c r="BD2397" s="24"/>
      <c r="BE2397" s="24"/>
      <c r="BF2397" s="24"/>
      <c r="BG2397" s="24"/>
      <c r="BH2397" s="24"/>
      <c r="BI2397" s="24"/>
      <c r="BJ2397" s="24"/>
      <c r="BK2397" s="24"/>
      <c r="BL2397" s="24"/>
      <c r="BM2397" s="24"/>
      <c r="BN2397" s="24"/>
      <c r="BO2397" s="24"/>
      <c r="BP2397" s="24"/>
      <c r="BQ2397" s="24"/>
      <c r="BR2397" s="24"/>
      <c r="BS2397" s="24"/>
      <c r="BT2397" s="24"/>
      <c r="BU2397" s="24"/>
      <c r="BV2397" s="24"/>
      <c r="BW2397" s="24"/>
      <c r="BX2397" s="24"/>
      <c r="BY2397" s="24"/>
      <c r="BZ2397" s="24"/>
      <c r="CA2397" s="24"/>
      <c r="CB2397" s="24"/>
      <c r="CC2397" s="24"/>
      <c r="CD2397" s="24"/>
      <c r="CE2397" s="24"/>
      <c r="CF2397" s="24"/>
      <c r="CG2397" s="24"/>
      <c r="CH2397" s="24"/>
      <c r="CI2397" s="24"/>
      <c r="CJ2397" s="24"/>
      <c r="CK2397" s="24"/>
      <c r="CL2397" s="24"/>
      <c r="CO2397" s="24"/>
      <c r="CP2397" s="24"/>
      <c r="CQ2397" s="24"/>
      <c r="CR2397" s="24"/>
      <c r="CS2397" s="24"/>
      <c r="CT2397" s="24"/>
      <c r="CU2397" s="24"/>
      <c r="CV2397" s="24"/>
      <c r="CW2397" s="24"/>
      <c r="CX2397" s="24"/>
      <c r="CY2397" s="24"/>
      <c r="CZ2397" s="24"/>
      <c r="DA2397" s="24"/>
      <c r="DB2397" s="24"/>
      <c r="DC2397" s="24"/>
      <c r="DD2397" s="24"/>
      <c r="DE2397" s="24"/>
      <c r="DF2397" s="24"/>
      <c r="DG2397" s="24"/>
      <c r="DH2397" s="24"/>
      <c r="DI2397" s="24"/>
      <c r="DJ2397" s="24"/>
      <c r="DK2397" s="24"/>
      <c r="DL2397" s="24"/>
    </row>
    <row r="2398" spans="1:116" x14ac:dyDescent="0.4">
      <c r="B2398" t="s">
        <v>332</v>
      </c>
      <c r="D2398" t="s">
        <v>406</v>
      </c>
      <c r="E2398" s="8" t="str">
        <f t="shared" si="3764"/>
        <v>2398 WCINV-IS</v>
      </c>
      <c r="G2398" s="136" t="str">
        <f>Codes!G2381</f>
        <v>(Primary label)</v>
      </c>
      <c r="K2398" s="53"/>
      <c r="L2398" s="53"/>
      <c r="M2398" s="53"/>
      <c r="N2398" s="53"/>
      <c r="O2398" s="53"/>
      <c r="P2398" s="53"/>
      <c r="R2398" s="24"/>
      <c r="S2398" s="24"/>
      <c r="T2398" s="24"/>
      <c r="U2398" s="24"/>
      <c r="V2398" s="24"/>
      <c r="W2398" s="24"/>
      <c r="X2398" s="24"/>
      <c r="Y2398" s="24"/>
      <c r="Z2398" s="24"/>
      <c r="AA2398" s="24"/>
      <c r="AB2398" s="24"/>
      <c r="AC2398" s="24"/>
      <c r="AD2398" s="24"/>
      <c r="AE2398" s="24"/>
      <c r="AF2398" s="24"/>
      <c r="AG2398" s="24"/>
      <c r="AH2398" s="24"/>
      <c r="AI2398" s="24"/>
      <c r="AJ2398" s="24"/>
      <c r="AK2398" s="24"/>
      <c r="AL2398" s="24"/>
      <c r="AM2398" s="24"/>
      <c r="AN2398" s="24"/>
      <c r="AO2398" s="24"/>
      <c r="AP2398" s="24"/>
      <c r="AQ2398" s="24"/>
      <c r="AR2398" s="24"/>
      <c r="AS2398" s="24"/>
      <c r="AT2398" s="24"/>
      <c r="AU2398" s="24"/>
      <c r="AV2398" s="24"/>
      <c r="AW2398" s="24"/>
      <c r="AX2398" s="24"/>
      <c r="AY2398" s="24"/>
      <c r="AZ2398" s="24"/>
      <c r="BA2398" s="24"/>
      <c r="BB2398" s="24"/>
      <c r="BC2398" s="24"/>
      <c r="BD2398" s="24"/>
      <c r="BE2398" s="24"/>
      <c r="BF2398" s="24"/>
      <c r="BG2398" s="24"/>
      <c r="BH2398" s="24"/>
      <c r="BI2398" s="24"/>
      <c r="BJ2398" s="24"/>
      <c r="BK2398" s="24"/>
      <c r="BL2398" s="24"/>
      <c r="BM2398" s="24"/>
      <c r="BN2398" s="24"/>
      <c r="BO2398" s="24"/>
      <c r="BP2398" s="24"/>
      <c r="BQ2398" s="24"/>
      <c r="BR2398" s="24"/>
      <c r="BS2398" s="24"/>
      <c r="BT2398" s="24"/>
      <c r="BU2398" s="24"/>
      <c r="BV2398" s="24"/>
      <c r="BW2398" s="24"/>
      <c r="BX2398" s="24"/>
      <c r="BY2398" s="24"/>
      <c r="BZ2398" s="24"/>
      <c r="CA2398" s="24"/>
      <c r="CB2398" s="24"/>
      <c r="CC2398" s="24"/>
      <c r="CD2398" s="24"/>
      <c r="CE2398" s="24"/>
      <c r="CF2398" s="24"/>
      <c r="CG2398" s="24"/>
      <c r="CH2398" s="24"/>
      <c r="CI2398" s="24"/>
      <c r="CJ2398" s="24"/>
      <c r="CK2398" s="24"/>
      <c r="CL2398" s="24"/>
      <c r="CO2398" s="24"/>
      <c r="CP2398" s="24"/>
      <c r="CQ2398" s="24"/>
      <c r="CR2398" s="24"/>
      <c r="CS2398" s="24"/>
      <c r="CT2398" s="24"/>
      <c r="CU2398" s="24"/>
      <c r="CV2398" s="24"/>
      <c r="CW2398" s="24"/>
      <c r="CX2398" s="24"/>
      <c r="CY2398" s="24"/>
      <c r="CZ2398" s="24"/>
      <c r="DA2398" s="24"/>
      <c r="DB2398" s="24"/>
      <c r="DC2398" s="24"/>
      <c r="DD2398" s="24"/>
      <c r="DE2398" s="24"/>
      <c r="DF2398" s="24"/>
      <c r="DG2398" s="24"/>
      <c r="DH2398" s="24"/>
      <c r="DI2398" s="24"/>
      <c r="DJ2398" s="24"/>
      <c r="DK2398" s="24"/>
      <c r="DL2398" s="24"/>
    </row>
    <row r="2399" spans="1:116" x14ac:dyDescent="0.4">
      <c r="B2399" t="s">
        <v>332</v>
      </c>
      <c r="D2399" t="s">
        <v>406</v>
      </c>
      <c r="E2399" s="8" t="str">
        <f t="shared" si="3764"/>
        <v>2399 WCINV-IS</v>
      </c>
      <c r="G2399" s="136" t="str">
        <f>Codes!G2382</f>
        <v>primary unit</v>
      </c>
      <c r="K2399" s="53"/>
      <c r="L2399" s="53"/>
      <c r="M2399" s="53"/>
      <c r="N2399" s="53"/>
      <c r="O2399" s="53"/>
      <c r="P2399" s="53"/>
      <c r="R2399" s="24"/>
      <c r="S2399" s="24"/>
      <c r="T2399" s="24"/>
      <c r="U2399" s="24"/>
      <c r="V2399" s="24"/>
      <c r="W2399" s="24"/>
      <c r="X2399" s="24"/>
      <c r="Y2399" s="24"/>
      <c r="Z2399" s="24"/>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c r="BC2399" s="24"/>
      <c r="BD2399" s="24"/>
      <c r="BE2399" s="24"/>
      <c r="BF2399" s="24"/>
      <c r="BG2399" s="24"/>
      <c r="BH2399" s="24"/>
      <c r="BI2399" s="24"/>
      <c r="BJ2399" s="24"/>
      <c r="BK2399" s="24"/>
      <c r="BL2399" s="24"/>
      <c r="BM2399" s="24"/>
      <c r="BN2399" s="24"/>
      <c r="BO2399" s="24"/>
      <c r="BP2399" s="24"/>
      <c r="BQ2399" s="24"/>
      <c r="BR2399" s="24"/>
      <c r="BS2399" s="24"/>
      <c r="BT2399" s="24"/>
      <c r="BU2399" s="24"/>
      <c r="BV2399" s="24"/>
      <c r="BW2399" s="24"/>
      <c r="BX2399" s="24"/>
      <c r="BY2399" s="24"/>
      <c r="BZ2399" s="24"/>
      <c r="CA2399" s="24"/>
      <c r="CB2399" s="24"/>
      <c r="CC2399" s="24"/>
      <c r="CD2399" s="24"/>
      <c r="CE2399" s="24"/>
      <c r="CF2399" s="24"/>
      <c r="CG2399" s="24"/>
      <c r="CH2399" s="24"/>
      <c r="CI2399" s="24"/>
      <c r="CJ2399" s="24"/>
      <c r="CK2399" s="24"/>
      <c r="CL2399" s="24"/>
      <c r="CO2399" s="24"/>
      <c r="CP2399" s="24"/>
      <c r="CQ2399" s="24"/>
      <c r="CR2399" s="24"/>
      <c r="CS2399" s="24"/>
      <c r="CT2399" s="24"/>
      <c r="CU2399" s="24"/>
      <c r="CV2399" s="24"/>
      <c r="CW2399" s="24"/>
      <c r="CX2399" s="24"/>
      <c r="CY2399" s="24"/>
      <c r="CZ2399" s="24"/>
      <c r="DA2399" s="24"/>
      <c r="DB2399" s="24"/>
      <c r="DC2399" s="24"/>
      <c r="DD2399" s="24"/>
      <c r="DE2399" s="24"/>
      <c r="DF2399" s="24"/>
      <c r="DG2399" s="24"/>
      <c r="DH2399" s="24"/>
      <c r="DI2399" s="24"/>
      <c r="DJ2399" s="24"/>
      <c r="DK2399" s="24"/>
      <c r="DL2399" s="24"/>
    </row>
    <row r="2400" spans="1:116" x14ac:dyDescent="0.4">
      <c r="B2400" t="s">
        <v>332</v>
      </c>
      <c r="D2400" t="s">
        <v>406</v>
      </c>
      <c r="E2400" s="8" t="str">
        <f t="shared" si="3764"/>
        <v>2400 WCINV-IS</v>
      </c>
      <c r="G2400" s="136" t="str">
        <f>Codes!G2383</f>
        <v>Primary revenue driver</v>
      </c>
      <c r="K2400" s="53"/>
      <c r="L2400" s="53"/>
      <c r="M2400" s="53"/>
      <c r="N2400" s="53"/>
      <c r="O2400" s="53"/>
      <c r="P2400" s="53"/>
      <c r="R2400" s="24"/>
      <c r="S2400" s="179" t="str">
        <f>S2383</f>
        <v>S$16</v>
      </c>
      <c r="T2400" s="179" t="str">
        <f t="shared" ref="T2400:CE2400" si="3865">T2383</f>
        <v>T$16</v>
      </c>
      <c r="U2400" s="179" t="str">
        <f t="shared" si="3865"/>
        <v>U$16</v>
      </c>
      <c r="V2400" s="179" t="str">
        <f t="shared" si="3865"/>
        <v>V$16</v>
      </c>
      <c r="W2400" s="179" t="str">
        <f t="shared" si="3865"/>
        <v>W$16</v>
      </c>
      <c r="X2400" s="179" t="str">
        <f t="shared" si="3865"/>
        <v>X$16</v>
      </c>
      <c r="Y2400" s="179" t="str">
        <f t="shared" si="3865"/>
        <v>Y$16</v>
      </c>
      <c r="Z2400" s="179" t="str">
        <f t="shared" si="3865"/>
        <v>Z$16</v>
      </c>
      <c r="AA2400" s="179" t="str">
        <f t="shared" si="3865"/>
        <v>AA$16</v>
      </c>
      <c r="AB2400" s="179" t="str">
        <f t="shared" si="3865"/>
        <v>AB$16</v>
      </c>
      <c r="AC2400" s="179" t="str">
        <f t="shared" si="3865"/>
        <v>AC$16</v>
      </c>
      <c r="AD2400" s="179" t="str">
        <f t="shared" si="3865"/>
        <v>AD$16</v>
      </c>
      <c r="AE2400" s="179" t="str">
        <f t="shared" si="3865"/>
        <v>AE$16</v>
      </c>
      <c r="AF2400" s="179" t="str">
        <f t="shared" si="3865"/>
        <v>AF$16</v>
      </c>
      <c r="AG2400" s="179" t="str">
        <f t="shared" si="3865"/>
        <v>AG$16</v>
      </c>
      <c r="AH2400" s="179" t="str">
        <f t="shared" si="3865"/>
        <v>AH$16</v>
      </c>
      <c r="AI2400" s="179" t="str">
        <f t="shared" si="3865"/>
        <v>AI$16</v>
      </c>
      <c r="AJ2400" s="179" t="str">
        <f t="shared" si="3865"/>
        <v>AJ$16</v>
      </c>
      <c r="AK2400" s="179" t="str">
        <f t="shared" si="3865"/>
        <v>AK$16</v>
      </c>
      <c r="AL2400" s="179" t="str">
        <f t="shared" si="3865"/>
        <v>AL$16</v>
      </c>
      <c r="AM2400" s="179" t="str">
        <f t="shared" si="3865"/>
        <v>AM$16</v>
      </c>
      <c r="AN2400" s="179" t="str">
        <f t="shared" si="3865"/>
        <v>AN$16</v>
      </c>
      <c r="AO2400" s="179" t="str">
        <f t="shared" si="3865"/>
        <v>AO$16</v>
      </c>
      <c r="AP2400" s="179" t="str">
        <f t="shared" si="3865"/>
        <v>AP$16</v>
      </c>
      <c r="AQ2400" s="179" t="str">
        <f t="shared" si="3865"/>
        <v>AQ$16</v>
      </c>
      <c r="AR2400" s="179" t="str">
        <f t="shared" si="3865"/>
        <v>AR$16</v>
      </c>
      <c r="AS2400" s="179" t="str">
        <f t="shared" si="3865"/>
        <v>AS$16</v>
      </c>
      <c r="AT2400" s="179" t="str">
        <f t="shared" si="3865"/>
        <v>AT$16</v>
      </c>
      <c r="AU2400" s="179" t="str">
        <f t="shared" si="3865"/>
        <v>AU$16</v>
      </c>
      <c r="AV2400" s="179" t="str">
        <f t="shared" si="3865"/>
        <v>AV$16</v>
      </c>
      <c r="AW2400" s="179" t="str">
        <f t="shared" si="3865"/>
        <v>AW$16</v>
      </c>
      <c r="AX2400" s="179" t="str">
        <f t="shared" si="3865"/>
        <v>AX$16</v>
      </c>
      <c r="AY2400" s="179" t="str">
        <f t="shared" si="3865"/>
        <v>AY$16</v>
      </c>
      <c r="AZ2400" s="179" t="str">
        <f t="shared" si="3865"/>
        <v>AZ$16</v>
      </c>
      <c r="BA2400" s="179" t="str">
        <f t="shared" si="3865"/>
        <v>BA$16</v>
      </c>
      <c r="BB2400" s="179" t="str">
        <f t="shared" si="3865"/>
        <v>BB$16</v>
      </c>
      <c r="BC2400" s="179" t="str">
        <f t="shared" si="3865"/>
        <v>BC$16</v>
      </c>
      <c r="BD2400" s="179" t="str">
        <f t="shared" si="3865"/>
        <v>BD$16</v>
      </c>
      <c r="BE2400" s="179" t="str">
        <f t="shared" si="3865"/>
        <v>BE$16</v>
      </c>
      <c r="BF2400" s="179" t="str">
        <f t="shared" si="3865"/>
        <v>BF$16</v>
      </c>
      <c r="BG2400" s="179" t="str">
        <f t="shared" si="3865"/>
        <v>BG$16</v>
      </c>
      <c r="BH2400" s="179" t="str">
        <f t="shared" si="3865"/>
        <v>BH$16</v>
      </c>
      <c r="BI2400" s="179" t="str">
        <f t="shared" si="3865"/>
        <v>BI$16</v>
      </c>
      <c r="BJ2400" s="179" t="str">
        <f t="shared" si="3865"/>
        <v>BJ$16</v>
      </c>
      <c r="BK2400" s="179" t="str">
        <f t="shared" si="3865"/>
        <v>BK$16</v>
      </c>
      <c r="BL2400" s="179" t="str">
        <f t="shared" si="3865"/>
        <v>BL$16</v>
      </c>
      <c r="BM2400" s="179" t="str">
        <f t="shared" si="3865"/>
        <v>BM$16</v>
      </c>
      <c r="BN2400" s="179" t="str">
        <f t="shared" si="3865"/>
        <v>BN$16</v>
      </c>
      <c r="BO2400" s="179" t="str">
        <f t="shared" si="3865"/>
        <v>BO$16</v>
      </c>
      <c r="BP2400" s="179" t="str">
        <f t="shared" si="3865"/>
        <v>BP$16</v>
      </c>
      <c r="BQ2400" s="179" t="str">
        <f t="shared" si="3865"/>
        <v>BQ$16</v>
      </c>
      <c r="BR2400" s="179" t="str">
        <f t="shared" si="3865"/>
        <v>BR$16</v>
      </c>
      <c r="BS2400" s="179" t="str">
        <f t="shared" si="3865"/>
        <v>BS$16</v>
      </c>
      <c r="BT2400" s="179" t="str">
        <f t="shared" si="3865"/>
        <v>BT$16</v>
      </c>
      <c r="BU2400" s="179" t="str">
        <f t="shared" si="3865"/>
        <v>BU$16</v>
      </c>
      <c r="BV2400" s="179" t="str">
        <f t="shared" si="3865"/>
        <v>BV$16</v>
      </c>
      <c r="BW2400" s="179" t="str">
        <f t="shared" si="3865"/>
        <v>BW$16</v>
      </c>
      <c r="BX2400" s="179" t="str">
        <f t="shared" si="3865"/>
        <v>BX$16</v>
      </c>
      <c r="BY2400" s="179" t="str">
        <f t="shared" si="3865"/>
        <v>BY$16</v>
      </c>
      <c r="BZ2400" s="179" t="str">
        <f t="shared" si="3865"/>
        <v>BZ$16</v>
      </c>
      <c r="CA2400" s="179" t="str">
        <f t="shared" si="3865"/>
        <v>CA$16</v>
      </c>
      <c r="CB2400" s="179" t="str">
        <f t="shared" si="3865"/>
        <v>CB$16</v>
      </c>
      <c r="CC2400" s="179" t="str">
        <f t="shared" si="3865"/>
        <v>CC$16</v>
      </c>
      <c r="CD2400" s="179" t="str">
        <f t="shared" si="3865"/>
        <v>CD$16</v>
      </c>
      <c r="CE2400" s="179" t="str">
        <f t="shared" si="3865"/>
        <v>CE$16</v>
      </c>
      <c r="CF2400" s="179" t="str">
        <f t="shared" ref="CF2400:CL2400" si="3866">CF2383</f>
        <v>CF$16</v>
      </c>
      <c r="CG2400" s="179" t="str">
        <f t="shared" si="3866"/>
        <v>CG$16</v>
      </c>
      <c r="CH2400" s="179" t="str">
        <f t="shared" si="3866"/>
        <v>CH$16</v>
      </c>
      <c r="CI2400" s="179" t="str">
        <f t="shared" si="3866"/>
        <v>CI$16</v>
      </c>
      <c r="CJ2400" s="179" t="str">
        <f t="shared" si="3866"/>
        <v>CJ$16</v>
      </c>
      <c r="CK2400" s="179" t="str">
        <f t="shared" si="3866"/>
        <v>CK$16</v>
      </c>
      <c r="CL2400" s="179" t="str">
        <f t="shared" si="3866"/>
        <v>CL$16</v>
      </c>
      <c r="CO2400" s="179">
        <f t="shared" ref="CO2400:DL2400" si="3867">CO963</f>
        <v>0</v>
      </c>
      <c r="CP2400" s="179">
        <f t="shared" si="3867"/>
        <v>0</v>
      </c>
      <c r="CQ2400" s="179">
        <f t="shared" si="3867"/>
        <v>0</v>
      </c>
      <c r="CR2400" s="179">
        <f t="shared" si="3867"/>
        <v>0</v>
      </c>
      <c r="CS2400" s="179">
        <f t="shared" si="3867"/>
        <v>0</v>
      </c>
      <c r="CT2400" s="179">
        <f t="shared" si="3867"/>
        <v>0</v>
      </c>
      <c r="CU2400" s="179">
        <f t="shared" si="3867"/>
        <v>0</v>
      </c>
      <c r="CV2400" s="179">
        <f t="shared" si="3867"/>
        <v>0</v>
      </c>
      <c r="CW2400" s="179">
        <f t="shared" si="3867"/>
        <v>0</v>
      </c>
      <c r="CX2400" s="179">
        <f t="shared" si="3867"/>
        <v>0</v>
      </c>
      <c r="CY2400" s="179">
        <f t="shared" si="3867"/>
        <v>0</v>
      </c>
      <c r="CZ2400" s="179">
        <f t="shared" si="3867"/>
        <v>0</v>
      </c>
      <c r="DA2400" s="179">
        <f t="shared" si="3867"/>
        <v>0</v>
      </c>
      <c r="DB2400" s="179">
        <f t="shared" si="3867"/>
        <v>0</v>
      </c>
      <c r="DC2400" s="179">
        <f t="shared" si="3867"/>
        <v>0</v>
      </c>
      <c r="DD2400" s="179">
        <f t="shared" si="3867"/>
        <v>0</v>
      </c>
      <c r="DE2400" s="179">
        <f t="shared" si="3867"/>
        <v>0</v>
      </c>
      <c r="DF2400" s="179">
        <f t="shared" si="3867"/>
        <v>0</v>
      </c>
      <c r="DG2400" s="179">
        <f t="shared" si="3867"/>
        <v>0</v>
      </c>
      <c r="DH2400" s="179">
        <f t="shared" si="3867"/>
        <v>0</v>
      </c>
      <c r="DI2400" s="179">
        <f t="shared" si="3867"/>
        <v>0</v>
      </c>
      <c r="DJ2400" s="179">
        <f t="shared" si="3867"/>
        <v>0</v>
      </c>
      <c r="DK2400" s="179">
        <f t="shared" si="3867"/>
        <v>0</v>
      </c>
      <c r="DL2400" s="179">
        <f t="shared" si="3867"/>
        <v>0</v>
      </c>
    </row>
    <row r="2401" spans="1:116" x14ac:dyDescent="0.4">
      <c r="B2401" t="s">
        <v>332</v>
      </c>
      <c r="D2401" t="s">
        <v>406</v>
      </c>
      <c r="E2401" s="8" t="str">
        <f t="shared" si="3764"/>
        <v>2401 WCINV-IS</v>
      </c>
      <c r="G2401" s="136" t="str">
        <f>Codes!G2384</f>
        <v>Primary volume driver</v>
      </c>
      <c r="H2401" s="56"/>
      <c r="I2401" s="79"/>
      <c r="J2401" s="79"/>
      <c r="K2401" s="15"/>
      <c r="L2401" s="15"/>
      <c r="M2401" s="15"/>
      <c r="N2401" s="15"/>
      <c r="O2401" s="15"/>
      <c r="P2401" s="15"/>
      <c r="R2401" s="15"/>
      <c r="S2401" s="179" t="str">
        <f t="shared" ref="S2401:CD2401" si="3868">S2384</f>
        <v>S$17</v>
      </c>
      <c r="T2401" s="179" t="str">
        <f t="shared" si="3868"/>
        <v>T$17</v>
      </c>
      <c r="U2401" s="179" t="str">
        <f t="shared" si="3868"/>
        <v>U$17</v>
      </c>
      <c r="V2401" s="179" t="str">
        <f t="shared" si="3868"/>
        <v>V$17</v>
      </c>
      <c r="W2401" s="179" t="str">
        <f t="shared" si="3868"/>
        <v>W$17</v>
      </c>
      <c r="X2401" s="179" t="str">
        <f t="shared" si="3868"/>
        <v>X$17</v>
      </c>
      <c r="Y2401" s="179" t="str">
        <f t="shared" si="3868"/>
        <v>Y$17</v>
      </c>
      <c r="Z2401" s="179" t="str">
        <f t="shared" si="3868"/>
        <v>Z$17</v>
      </c>
      <c r="AA2401" s="179" t="str">
        <f t="shared" si="3868"/>
        <v>AA$17</v>
      </c>
      <c r="AB2401" s="179" t="str">
        <f t="shared" si="3868"/>
        <v>AB$17</v>
      </c>
      <c r="AC2401" s="179" t="str">
        <f t="shared" si="3868"/>
        <v>AC$17</v>
      </c>
      <c r="AD2401" s="179" t="str">
        <f t="shared" si="3868"/>
        <v>AD$17</v>
      </c>
      <c r="AE2401" s="179" t="str">
        <f t="shared" si="3868"/>
        <v>AE$17</v>
      </c>
      <c r="AF2401" s="179" t="str">
        <f t="shared" si="3868"/>
        <v>AF$17</v>
      </c>
      <c r="AG2401" s="179" t="str">
        <f t="shared" si="3868"/>
        <v>AG$17</v>
      </c>
      <c r="AH2401" s="179" t="str">
        <f t="shared" si="3868"/>
        <v>AH$17</v>
      </c>
      <c r="AI2401" s="179" t="str">
        <f t="shared" si="3868"/>
        <v>AI$17</v>
      </c>
      <c r="AJ2401" s="179" t="str">
        <f t="shared" si="3868"/>
        <v>AJ$17</v>
      </c>
      <c r="AK2401" s="179" t="str">
        <f t="shared" si="3868"/>
        <v>AK$17</v>
      </c>
      <c r="AL2401" s="179" t="str">
        <f t="shared" si="3868"/>
        <v>AL$17</v>
      </c>
      <c r="AM2401" s="179" t="str">
        <f t="shared" si="3868"/>
        <v>AM$17</v>
      </c>
      <c r="AN2401" s="179" t="str">
        <f t="shared" si="3868"/>
        <v>AN$17</v>
      </c>
      <c r="AO2401" s="179" t="str">
        <f t="shared" si="3868"/>
        <v>AO$17</v>
      </c>
      <c r="AP2401" s="179" t="str">
        <f t="shared" si="3868"/>
        <v>AP$17</v>
      </c>
      <c r="AQ2401" s="179" t="str">
        <f t="shared" si="3868"/>
        <v>AQ$17</v>
      </c>
      <c r="AR2401" s="179" t="str">
        <f t="shared" si="3868"/>
        <v>AR$17</v>
      </c>
      <c r="AS2401" s="179" t="str">
        <f t="shared" si="3868"/>
        <v>AS$17</v>
      </c>
      <c r="AT2401" s="179" t="str">
        <f t="shared" si="3868"/>
        <v>AT$17</v>
      </c>
      <c r="AU2401" s="179" t="str">
        <f t="shared" si="3868"/>
        <v>AU$17</v>
      </c>
      <c r="AV2401" s="179" t="str">
        <f t="shared" si="3868"/>
        <v>AV$17</v>
      </c>
      <c r="AW2401" s="179" t="str">
        <f t="shared" si="3868"/>
        <v>AW$17</v>
      </c>
      <c r="AX2401" s="179" t="str">
        <f t="shared" si="3868"/>
        <v>AX$17</v>
      </c>
      <c r="AY2401" s="179" t="str">
        <f t="shared" si="3868"/>
        <v>AY$17</v>
      </c>
      <c r="AZ2401" s="179" t="str">
        <f t="shared" si="3868"/>
        <v>AZ$17</v>
      </c>
      <c r="BA2401" s="179" t="str">
        <f t="shared" si="3868"/>
        <v>BA$17</v>
      </c>
      <c r="BB2401" s="179" t="str">
        <f t="shared" si="3868"/>
        <v>BB$17</v>
      </c>
      <c r="BC2401" s="179" t="str">
        <f t="shared" si="3868"/>
        <v>BC$17</v>
      </c>
      <c r="BD2401" s="179" t="str">
        <f t="shared" si="3868"/>
        <v>BD$17</v>
      </c>
      <c r="BE2401" s="179" t="str">
        <f t="shared" si="3868"/>
        <v>BE$17</v>
      </c>
      <c r="BF2401" s="179" t="str">
        <f t="shared" si="3868"/>
        <v>BF$17</v>
      </c>
      <c r="BG2401" s="179" t="str">
        <f t="shared" si="3868"/>
        <v>BG$17</v>
      </c>
      <c r="BH2401" s="179" t="str">
        <f t="shared" si="3868"/>
        <v>BH$17</v>
      </c>
      <c r="BI2401" s="179" t="str">
        <f t="shared" si="3868"/>
        <v>BI$17</v>
      </c>
      <c r="BJ2401" s="179" t="str">
        <f t="shared" si="3868"/>
        <v>BJ$17</v>
      </c>
      <c r="BK2401" s="179" t="str">
        <f t="shared" si="3868"/>
        <v>BK$17</v>
      </c>
      <c r="BL2401" s="179" t="str">
        <f t="shared" si="3868"/>
        <v>BL$17</v>
      </c>
      <c r="BM2401" s="179" t="str">
        <f t="shared" si="3868"/>
        <v>BM$17</v>
      </c>
      <c r="BN2401" s="179" t="str">
        <f t="shared" si="3868"/>
        <v>BN$17</v>
      </c>
      <c r="BO2401" s="179" t="str">
        <f t="shared" si="3868"/>
        <v>BO$17</v>
      </c>
      <c r="BP2401" s="179" t="str">
        <f t="shared" si="3868"/>
        <v>BP$17</v>
      </c>
      <c r="BQ2401" s="179" t="str">
        <f t="shared" si="3868"/>
        <v>BQ$17</v>
      </c>
      <c r="BR2401" s="179" t="str">
        <f t="shared" si="3868"/>
        <v>BR$17</v>
      </c>
      <c r="BS2401" s="179" t="str">
        <f t="shared" si="3868"/>
        <v>BS$17</v>
      </c>
      <c r="BT2401" s="179" t="str">
        <f t="shared" si="3868"/>
        <v>BT$17</v>
      </c>
      <c r="BU2401" s="179" t="str">
        <f t="shared" si="3868"/>
        <v>BU$17</v>
      </c>
      <c r="BV2401" s="179" t="str">
        <f t="shared" si="3868"/>
        <v>BV$17</v>
      </c>
      <c r="BW2401" s="179" t="str">
        <f t="shared" si="3868"/>
        <v>BW$17</v>
      </c>
      <c r="BX2401" s="179" t="str">
        <f t="shared" si="3868"/>
        <v>BX$17</v>
      </c>
      <c r="BY2401" s="179" t="str">
        <f t="shared" si="3868"/>
        <v>BY$17</v>
      </c>
      <c r="BZ2401" s="179" t="str">
        <f t="shared" si="3868"/>
        <v>BZ$17</v>
      </c>
      <c r="CA2401" s="179" t="str">
        <f t="shared" si="3868"/>
        <v>CA$17</v>
      </c>
      <c r="CB2401" s="179" t="str">
        <f t="shared" si="3868"/>
        <v>CB$17</v>
      </c>
      <c r="CC2401" s="179" t="str">
        <f t="shared" si="3868"/>
        <v>CC$17</v>
      </c>
      <c r="CD2401" s="179" t="str">
        <f t="shared" si="3868"/>
        <v>CD$17</v>
      </c>
      <c r="CE2401" s="179" t="str">
        <f t="shared" ref="CE2401:CL2401" si="3869">CE2384</f>
        <v>CE$17</v>
      </c>
      <c r="CF2401" s="179" t="str">
        <f t="shared" si="3869"/>
        <v>CF$17</v>
      </c>
      <c r="CG2401" s="179" t="str">
        <f t="shared" si="3869"/>
        <v>CG$17</v>
      </c>
      <c r="CH2401" s="179" t="str">
        <f t="shared" si="3869"/>
        <v>CH$17</v>
      </c>
      <c r="CI2401" s="179" t="str">
        <f t="shared" si="3869"/>
        <v>CI$17</v>
      </c>
      <c r="CJ2401" s="179" t="str">
        <f t="shared" si="3869"/>
        <v>CJ$17</v>
      </c>
      <c r="CK2401" s="179" t="str">
        <f t="shared" si="3869"/>
        <v>CK$17</v>
      </c>
      <c r="CL2401" s="179" t="str">
        <f t="shared" si="3869"/>
        <v>CL$17</v>
      </c>
      <c r="CN2401" s="79"/>
      <c r="CO2401" s="179">
        <f t="shared" ref="CO2401:DL2401" si="3870">CO964</f>
        <v>0</v>
      </c>
      <c r="CP2401" s="179">
        <f t="shared" si="3870"/>
        <v>0</v>
      </c>
      <c r="CQ2401" s="179">
        <f t="shared" si="3870"/>
        <v>0</v>
      </c>
      <c r="CR2401" s="179">
        <f t="shared" si="3870"/>
        <v>0</v>
      </c>
      <c r="CS2401" s="179">
        <f t="shared" si="3870"/>
        <v>0</v>
      </c>
      <c r="CT2401" s="179">
        <f t="shared" si="3870"/>
        <v>0</v>
      </c>
      <c r="CU2401" s="179">
        <f t="shared" si="3870"/>
        <v>0</v>
      </c>
      <c r="CV2401" s="179">
        <f t="shared" si="3870"/>
        <v>0</v>
      </c>
      <c r="CW2401" s="179">
        <f t="shared" si="3870"/>
        <v>0</v>
      </c>
      <c r="CX2401" s="179">
        <f t="shared" si="3870"/>
        <v>0</v>
      </c>
      <c r="CY2401" s="179">
        <f t="shared" si="3870"/>
        <v>0</v>
      </c>
      <c r="CZ2401" s="179">
        <f t="shared" si="3870"/>
        <v>0</v>
      </c>
      <c r="DA2401" s="179">
        <f t="shared" si="3870"/>
        <v>0</v>
      </c>
      <c r="DB2401" s="179">
        <f t="shared" si="3870"/>
        <v>0</v>
      </c>
      <c r="DC2401" s="179">
        <f t="shared" si="3870"/>
        <v>0</v>
      </c>
      <c r="DD2401" s="179">
        <f t="shared" si="3870"/>
        <v>0</v>
      </c>
      <c r="DE2401" s="179">
        <f t="shared" si="3870"/>
        <v>0</v>
      </c>
      <c r="DF2401" s="179">
        <f t="shared" si="3870"/>
        <v>0</v>
      </c>
      <c r="DG2401" s="179">
        <f t="shared" si="3870"/>
        <v>0</v>
      </c>
      <c r="DH2401" s="179">
        <f t="shared" si="3870"/>
        <v>0</v>
      </c>
      <c r="DI2401" s="179">
        <f t="shared" si="3870"/>
        <v>0</v>
      </c>
      <c r="DJ2401" s="179">
        <f t="shared" si="3870"/>
        <v>0</v>
      </c>
      <c r="DK2401" s="179">
        <f t="shared" si="3870"/>
        <v>0</v>
      </c>
      <c r="DL2401" s="179">
        <f t="shared" si="3870"/>
        <v>0</v>
      </c>
    </row>
    <row r="2402" spans="1:116" x14ac:dyDescent="0.4">
      <c r="B2402" t="s">
        <v>332</v>
      </c>
      <c r="D2402" t="s">
        <v>406</v>
      </c>
      <c r="E2402" s="8" t="str">
        <f t="shared" si="3764"/>
        <v>2402 WCINV-IS</v>
      </c>
      <c r="G2402" s="191" t="str">
        <f>G2389</f>
        <v>Simple inventory- IS driven:</v>
      </c>
      <c r="H2402" s="12"/>
      <c r="I2402" s="60"/>
      <c r="J2402" s="60"/>
      <c r="K2402" s="15"/>
      <c r="L2402" s="15"/>
      <c r="M2402" s="15"/>
      <c r="N2402" s="15"/>
      <c r="O2402" s="15"/>
      <c r="P2402" s="15"/>
      <c r="R2402" s="15"/>
      <c r="S2402" s="179">
        <f t="shared" ref="S2402:CD2402" si="3871">S2385</f>
        <v>0</v>
      </c>
      <c r="T2402" s="179">
        <f t="shared" si="3871"/>
        <v>0</v>
      </c>
      <c r="U2402" s="179">
        <f t="shared" si="3871"/>
        <v>0</v>
      </c>
      <c r="V2402" s="179">
        <f t="shared" si="3871"/>
        <v>0</v>
      </c>
      <c r="W2402" s="179">
        <f t="shared" si="3871"/>
        <v>0</v>
      </c>
      <c r="X2402" s="179">
        <f t="shared" si="3871"/>
        <v>0</v>
      </c>
      <c r="Y2402" s="179">
        <f t="shared" si="3871"/>
        <v>0</v>
      </c>
      <c r="Z2402" s="179">
        <f t="shared" si="3871"/>
        <v>0</v>
      </c>
      <c r="AA2402" s="179">
        <f t="shared" si="3871"/>
        <v>0</v>
      </c>
      <c r="AB2402" s="179">
        <f t="shared" si="3871"/>
        <v>0</v>
      </c>
      <c r="AC2402" s="179">
        <f t="shared" si="3871"/>
        <v>0</v>
      </c>
      <c r="AD2402" s="179">
        <f t="shared" si="3871"/>
        <v>0</v>
      </c>
      <c r="AE2402" s="179">
        <f t="shared" si="3871"/>
        <v>0</v>
      </c>
      <c r="AF2402" s="179">
        <f t="shared" si="3871"/>
        <v>0</v>
      </c>
      <c r="AG2402" s="179">
        <f t="shared" si="3871"/>
        <v>0</v>
      </c>
      <c r="AH2402" s="179">
        <f t="shared" si="3871"/>
        <v>0</v>
      </c>
      <c r="AI2402" s="179">
        <f t="shared" si="3871"/>
        <v>0</v>
      </c>
      <c r="AJ2402" s="179">
        <f t="shared" si="3871"/>
        <v>0</v>
      </c>
      <c r="AK2402" s="179">
        <f t="shared" si="3871"/>
        <v>0</v>
      </c>
      <c r="AL2402" s="179">
        <f t="shared" si="3871"/>
        <v>0</v>
      </c>
      <c r="AM2402" s="179">
        <f t="shared" si="3871"/>
        <v>0</v>
      </c>
      <c r="AN2402" s="179">
        <f t="shared" si="3871"/>
        <v>0</v>
      </c>
      <c r="AO2402" s="179">
        <f t="shared" si="3871"/>
        <v>0</v>
      </c>
      <c r="AP2402" s="179">
        <f t="shared" si="3871"/>
        <v>0</v>
      </c>
      <c r="AQ2402" s="179">
        <f t="shared" si="3871"/>
        <v>0</v>
      </c>
      <c r="AR2402" s="179">
        <f t="shared" si="3871"/>
        <v>0</v>
      </c>
      <c r="AS2402" s="179">
        <f t="shared" si="3871"/>
        <v>0</v>
      </c>
      <c r="AT2402" s="179">
        <f t="shared" si="3871"/>
        <v>0</v>
      </c>
      <c r="AU2402" s="179">
        <f t="shared" si="3871"/>
        <v>0</v>
      </c>
      <c r="AV2402" s="179">
        <f t="shared" si="3871"/>
        <v>0</v>
      </c>
      <c r="AW2402" s="179">
        <f t="shared" si="3871"/>
        <v>0</v>
      </c>
      <c r="AX2402" s="179">
        <f t="shared" si="3871"/>
        <v>0</v>
      </c>
      <c r="AY2402" s="179">
        <f t="shared" si="3871"/>
        <v>0</v>
      </c>
      <c r="AZ2402" s="179">
        <f t="shared" si="3871"/>
        <v>0</v>
      </c>
      <c r="BA2402" s="179">
        <f t="shared" si="3871"/>
        <v>0</v>
      </c>
      <c r="BB2402" s="179">
        <f t="shared" si="3871"/>
        <v>0</v>
      </c>
      <c r="BC2402" s="179">
        <f t="shared" si="3871"/>
        <v>0</v>
      </c>
      <c r="BD2402" s="179">
        <f t="shared" si="3871"/>
        <v>0</v>
      </c>
      <c r="BE2402" s="179">
        <f t="shared" si="3871"/>
        <v>0</v>
      </c>
      <c r="BF2402" s="179">
        <f t="shared" si="3871"/>
        <v>0</v>
      </c>
      <c r="BG2402" s="179">
        <f t="shared" si="3871"/>
        <v>0</v>
      </c>
      <c r="BH2402" s="179">
        <f t="shared" si="3871"/>
        <v>0</v>
      </c>
      <c r="BI2402" s="179">
        <f t="shared" si="3871"/>
        <v>0</v>
      </c>
      <c r="BJ2402" s="179">
        <f t="shared" si="3871"/>
        <v>0</v>
      </c>
      <c r="BK2402" s="179">
        <f t="shared" si="3871"/>
        <v>0</v>
      </c>
      <c r="BL2402" s="179">
        <f t="shared" si="3871"/>
        <v>0</v>
      </c>
      <c r="BM2402" s="179">
        <f t="shared" si="3871"/>
        <v>0</v>
      </c>
      <c r="BN2402" s="179">
        <f t="shared" si="3871"/>
        <v>0</v>
      </c>
      <c r="BO2402" s="179">
        <f t="shared" si="3871"/>
        <v>0</v>
      </c>
      <c r="BP2402" s="179">
        <f t="shared" si="3871"/>
        <v>0</v>
      </c>
      <c r="BQ2402" s="179">
        <f t="shared" si="3871"/>
        <v>0</v>
      </c>
      <c r="BR2402" s="179">
        <f t="shared" si="3871"/>
        <v>0</v>
      </c>
      <c r="BS2402" s="179">
        <f t="shared" si="3871"/>
        <v>0</v>
      </c>
      <c r="BT2402" s="179">
        <f t="shared" si="3871"/>
        <v>0</v>
      </c>
      <c r="BU2402" s="179">
        <f t="shared" si="3871"/>
        <v>0</v>
      </c>
      <c r="BV2402" s="179">
        <f t="shared" si="3871"/>
        <v>0</v>
      </c>
      <c r="BW2402" s="179">
        <f t="shared" si="3871"/>
        <v>0</v>
      </c>
      <c r="BX2402" s="179">
        <f t="shared" si="3871"/>
        <v>0</v>
      </c>
      <c r="BY2402" s="179">
        <f t="shared" si="3871"/>
        <v>0</v>
      </c>
      <c r="BZ2402" s="179">
        <f t="shared" si="3871"/>
        <v>0</v>
      </c>
      <c r="CA2402" s="179">
        <f t="shared" si="3871"/>
        <v>0</v>
      </c>
      <c r="CB2402" s="179">
        <f t="shared" si="3871"/>
        <v>0</v>
      </c>
      <c r="CC2402" s="179">
        <f t="shared" si="3871"/>
        <v>0</v>
      </c>
      <c r="CD2402" s="179">
        <f t="shared" si="3871"/>
        <v>0</v>
      </c>
      <c r="CE2402" s="179">
        <f t="shared" ref="CE2402:CL2402" si="3872">CE2385</f>
        <v>0</v>
      </c>
      <c r="CF2402" s="179">
        <f t="shared" si="3872"/>
        <v>0</v>
      </c>
      <c r="CG2402" s="179">
        <f t="shared" si="3872"/>
        <v>0</v>
      </c>
      <c r="CH2402" s="179">
        <f t="shared" si="3872"/>
        <v>0</v>
      </c>
      <c r="CI2402" s="179">
        <f t="shared" si="3872"/>
        <v>0</v>
      </c>
      <c r="CJ2402" s="179">
        <f t="shared" si="3872"/>
        <v>0</v>
      </c>
      <c r="CK2402" s="179">
        <f t="shared" si="3872"/>
        <v>0</v>
      </c>
      <c r="CL2402" s="179">
        <f t="shared" si="3872"/>
        <v>0</v>
      </c>
      <c r="CN2402" s="60"/>
      <c r="CO2402" s="179" t="str">
        <f t="shared" ref="CO2402:DL2402" si="3873">CO965</f>
        <v>CO$18</v>
      </c>
      <c r="CP2402" s="179" t="str">
        <f t="shared" si="3873"/>
        <v>CP$18</v>
      </c>
      <c r="CQ2402" s="179" t="str">
        <f t="shared" si="3873"/>
        <v>CQ$18</v>
      </c>
      <c r="CR2402" s="179" t="str">
        <f t="shared" si="3873"/>
        <v>CR$18</v>
      </c>
      <c r="CS2402" s="179" t="str">
        <f t="shared" si="3873"/>
        <v>CS$18</v>
      </c>
      <c r="CT2402" s="179" t="str">
        <f t="shared" si="3873"/>
        <v>CT$18</v>
      </c>
      <c r="CU2402" s="179" t="str">
        <f t="shared" si="3873"/>
        <v>CU$18</v>
      </c>
      <c r="CV2402" s="179" t="str">
        <f t="shared" si="3873"/>
        <v>CV$18</v>
      </c>
      <c r="CW2402" s="179" t="str">
        <f t="shared" si="3873"/>
        <v>CW$18</v>
      </c>
      <c r="CX2402" s="179" t="str">
        <f t="shared" si="3873"/>
        <v>CX$18</v>
      </c>
      <c r="CY2402" s="179" t="str">
        <f t="shared" si="3873"/>
        <v>CY$18</v>
      </c>
      <c r="CZ2402" s="179" t="str">
        <f t="shared" si="3873"/>
        <v>CZ$18</v>
      </c>
      <c r="DA2402" s="179" t="str">
        <f t="shared" si="3873"/>
        <v>DA$18</v>
      </c>
      <c r="DB2402" s="179" t="str">
        <f t="shared" si="3873"/>
        <v>DB$18</v>
      </c>
      <c r="DC2402" s="179" t="str">
        <f t="shared" si="3873"/>
        <v>DC$18</v>
      </c>
      <c r="DD2402" s="179" t="str">
        <f t="shared" si="3873"/>
        <v>DD$18</v>
      </c>
      <c r="DE2402" s="179" t="str">
        <f t="shared" si="3873"/>
        <v>DE$18</v>
      </c>
      <c r="DF2402" s="179" t="str">
        <f t="shared" si="3873"/>
        <v>DF$18</v>
      </c>
      <c r="DG2402" s="179" t="str">
        <f t="shared" si="3873"/>
        <v>DG$18</v>
      </c>
      <c r="DH2402" s="179" t="str">
        <f t="shared" si="3873"/>
        <v>DH$18</v>
      </c>
      <c r="DI2402" s="179" t="str">
        <f t="shared" si="3873"/>
        <v>DI$18</v>
      </c>
      <c r="DJ2402" s="179" t="str">
        <f t="shared" si="3873"/>
        <v>DJ$18</v>
      </c>
      <c r="DK2402" s="179" t="str">
        <f t="shared" si="3873"/>
        <v>DK$18</v>
      </c>
      <c r="DL2402" s="179" t="str">
        <f t="shared" si="3873"/>
        <v>DL$18</v>
      </c>
    </row>
    <row r="2403" spans="1:116" x14ac:dyDescent="0.4">
      <c r="B2403" t="s">
        <v>332</v>
      </c>
      <c r="D2403" t="s">
        <v>406</v>
      </c>
      <c r="E2403" s="8" t="str">
        <f t="shared" si="3764"/>
        <v>2403 WCINV-IS</v>
      </c>
      <c r="G2403" s="191" t="str">
        <f>SUBSTITUTE(TRIM(MID(G2389, SEARCH("-", G2389) + 1, LEN(G2389))),":","")</f>
        <v>IS driven</v>
      </c>
      <c r="H2403" s="12"/>
      <c r="I2403" s="60"/>
      <c r="J2403" s="60"/>
      <c r="K2403" s="15"/>
      <c r="L2403" s="15"/>
      <c r="M2403" s="15"/>
      <c r="N2403" s="15"/>
      <c r="O2403" s="15"/>
      <c r="P2403" s="15"/>
      <c r="R2403" s="15"/>
      <c r="S2403" s="212" t="str">
        <f>ADDRESS(ROW(S2394),COLUMN(S2394),2)</f>
        <v>S$2394</v>
      </c>
      <c r="T2403" s="212" t="str">
        <f t="shared" ref="T2403:CE2403" si="3874">ADDRESS(ROW(T2394),COLUMN(T2394),2)</f>
        <v>T$2394</v>
      </c>
      <c r="U2403" s="212" t="str">
        <f t="shared" si="3874"/>
        <v>U$2394</v>
      </c>
      <c r="V2403" s="212" t="str">
        <f t="shared" si="3874"/>
        <v>V$2394</v>
      </c>
      <c r="W2403" s="212" t="str">
        <f t="shared" si="3874"/>
        <v>W$2394</v>
      </c>
      <c r="X2403" s="212" t="str">
        <f t="shared" si="3874"/>
        <v>X$2394</v>
      </c>
      <c r="Y2403" s="212" t="str">
        <f t="shared" si="3874"/>
        <v>Y$2394</v>
      </c>
      <c r="Z2403" s="212" t="str">
        <f t="shared" si="3874"/>
        <v>Z$2394</v>
      </c>
      <c r="AA2403" s="212" t="str">
        <f t="shared" si="3874"/>
        <v>AA$2394</v>
      </c>
      <c r="AB2403" s="212" t="str">
        <f t="shared" si="3874"/>
        <v>AB$2394</v>
      </c>
      <c r="AC2403" s="212" t="str">
        <f t="shared" si="3874"/>
        <v>AC$2394</v>
      </c>
      <c r="AD2403" s="212" t="str">
        <f t="shared" si="3874"/>
        <v>AD$2394</v>
      </c>
      <c r="AE2403" s="212" t="str">
        <f t="shared" si="3874"/>
        <v>AE$2394</v>
      </c>
      <c r="AF2403" s="212" t="str">
        <f t="shared" si="3874"/>
        <v>AF$2394</v>
      </c>
      <c r="AG2403" s="212" t="str">
        <f t="shared" si="3874"/>
        <v>AG$2394</v>
      </c>
      <c r="AH2403" s="212" t="str">
        <f t="shared" si="3874"/>
        <v>AH$2394</v>
      </c>
      <c r="AI2403" s="212" t="str">
        <f t="shared" si="3874"/>
        <v>AI$2394</v>
      </c>
      <c r="AJ2403" s="212" t="str">
        <f t="shared" si="3874"/>
        <v>AJ$2394</v>
      </c>
      <c r="AK2403" s="212" t="str">
        <f t="shared" si="3874"/>
        <v>AK$2394</v>
      </c>
      <c r="AL2403" s="212" t="str">
        <f t="shared" si="3874"/>
        <v>AL$2394</v>
      </c>
      <c r="AM2403" s="212" t="str">
        <f t="shared" si="3874"/>
        <v>AM$2394</v>
      </c>
      <c r="AN2403" s="212" t="str">
        <f t="shared" si="3874"/>
        <v>AN$2394</v>
      </c>
      <c r="AO2403" s="212" t="str">
        <f t="shared" si="3874"/>
        <v>AO$2394</v>
      </c>
      <c r="AP2403" s="212" t="str">
        <f t="shared" si="3874"/>
        <v>AP$2394</v>
      </c>
      <c r="AQ2403" s="212" t="str">
        <f t="shared" si="3874"/>
        <v>AQ$2394</v>
      </c>
      <c r="AR2403" s="212" t="str">
        <f t="shared" si="3874"/>
        <v>AR$2394</v>
      </c>
      <c r="AS2403" s="212" t="str">
        <f t="shared" si="3874"/>
        <v>AS$2394</v>
      </c>
      <c r="AT2403" s="212" t="str">
        <f t="shared" si="3874"/>
        <v>AT$2394</v>
      </c>
      <c r="AU2403" s="212" t="str">
        <f t="shared" si="3874"/>
        <v>AU$2394</v>
      </c>
      <c r="AV2403" s="212" t="str">
        <f t="shared" si="3874"/>
        <v>AV$2394</v>
      </c>
      <c r="AW2403" s="212" t="str">
        <f t="shared" si="3874"/>
        <v>AW$2394</v>
      </c>
      <c r="AX2403" s="212" t="str">
        <f t="shared" si="3874"/>
        <v>AX$2394</v>
      </c>
      <c r="AY2403" s="212" t="str">
        <f t="shared" si="3874"/>
        <v>AY$2394</v>
      </c>
      <c r="AZ2403" s="212" t="str">
        <f t="shared" si="3874"/>
        <v>AZ$2394</v>
      </c>
      <c r="BA2403" s="212" t="str">
        <f t="shared" si="3874"/>
        <v>BA$2394</v>
      </c>
      <c r="BB2403" s="212" t="str">
        <f t="shared" si="3874"/>
        <v>BB$2394</v>
      </c>
      <c r="BC2403" s="212" t="str">
        <f t="shared" si="3874"/>
        <v>BC$2394</v>
      </c>
      <c r="BD2403" s="212" t="str">
        <f t="shared" si="3874"/>
        <v>BD$2394</v>
      </c>
      <c r="BE2403" s="212" t="str">
        <f t="shared" si="3874"/>
        <v>BE$2394</v>
      </c>
      <c r="BF2403" s="212" t="str">
        <f t="shared" si="3874"/>
        <v>BF$2394</v>
      </c>
      <c r="BG2403" s="212" t="str">
        <f t="shared" si="3874"/>
        <v>BG$2394</v>
      </c>
      <c r="BH2403" s="212" t="str">
        <f t="shared" si="3874"/>
        <v>BH$2394</v>
      </c>
      <c r="BI2403" s="212" t="str">
        <f t="shared" si="3874"/>
        <v>BI$2394</v>
      </c>
      <c r="BJ2403" s="212" t="str">
        <f t="shared" si="3874"/>
        <v>BJ$2394</v>
      </c>
      <c r="BK2403" s="212" t="str">
        <f t="shared" si="3874"/>
        <v>BK$2394</v>
      </c>
      <c r="BL2403" s="212" t="str">
        <f t="shared" si="3874"/>
        <v>BL$2394</v>
      </c>
      <c r="BM2403" s="212" t="str">
        <f t="shared" si="3874"/>
        <v>BM$2394</v>
      </c>
      <c r="BN2403" s="212" t="str">
        <f t="shared" si="3874"/>
        <v>BN$2394</v>
      </c>
      <c r="BO2403" s="212" t="str">
        <f t="shared" si="3874"/>
        <v>BO$2394</v>
      </c>
      <c r="BP2403" s="212" t="str">
        <f t="shared" si="3874"/>
        <v>BP$2394</v>
      </c>
      <c r="BQ2403" s="212" t="str">
        <f t="shared" si="3874"/>
        <v>BQ$2394</v>
      </c>
      <c r="BR2403" s="212" t="str">
        <f t="shared" si="3874"/>
        <v>BR$2394</v>
      </c>
      <c r="BS2403" s="212" t="str">
        <f t="shared" si="3874"/>
        <v>BS$2394</v>
      </c>
      <c r="BT2403" s="212" t="str">
        <f t="shared" si="3874"/>
        <v>BT$2394</v>
      </c>
      <c r="BU2403" s="212" t="str">
        <f t="shared" si="3874"/>
        <v>BU$2394</v>
      </c>
      <c r="BV2403" s="212" t="str">
        <f t="shared" si="3874"/>
        <v>BV$2394</v>
      </c>
      <c r="BW2403" s="212" t="str">
        <f t="shared" si="3874"/>
        <v>BW$2394</v>
      </c>
      <c r="BX2403" s="212" t="str">
        <f t="shared" si="3874"/>
        <v>BX$2394</v>
      </c>
      <c r="BY2403" s="212" t="str">
        <f t="shared" si="3874"/>
        <v>BY$2394</v>
      </c>
      <c r="BZ2403" s="212" t="str">
        <f t="shared" si="3874"/>
        <v>BZ$2394</v>
      </c>
      <c r="CA2403" s="212" t="str">
        <f t="shared" si="3874"/>
        <v>CA$2394</v>
      </c>
      <c r="CB2403" s="212" t="str">
        <f t="shared" si="3874"/>
        <v>CB$2394</v>
      </c>
      <c r="CC2403" s="212" t="str">
        <f t="shared" si="3874"/>
        <v>CC$2394</v>
      </c>
      <c r="CD2403" s="212" t="str">
        <f t="shared" si="3874"/>
        <v>CD$2394</v>
      </c>
      <c r="CE2403" s="212" t="str">
        <f t="shared" si="3874"/>
        <v>CE$2394</v>
      </c>
      <c r="CF2403" s="212" t="str">
        <f t="shared" ref="CF2403:CL2403" si="3875">ADDRESS(ROW(CF2394),COLUMN(CF2394),2)</f>
        <v>CF$2394</v>
      </c>
      <c r="CG2403" s="212" t="str">
        <f t="shared" si="3875"/>
        <v>CG$2394</v>
      </c>
      <c r="CH2403" s="212" t="str">
        <f t="shared" si="3875"/>
        <v>CH$2394</v>
      </c>
      <c r="CI2403" s="212" t="str">
        <f t="shared" si="3875"/>
        <v>CI$2394</v>
      </c>
      <c r="CJ2403" s="212" t="str">
        <f t="shared" si="3875"/>
        <v>CJ$2394</v>
      </c>
      <c r="CK2403" s="212" t="str">
        <f t="shared" si="3875"/>
        <v>CK$2394</v>
      </c>
      <c r="CL2403" s="212" t="str">
        <f t="shared" si="3875"/>
        <v>CL$2394</v>
      </c>
      <c r="CN2403" s="60"/>
      <c r="CO2403" s="212" t="str">
        <f t="shared" ref="CO2403:DL2403" si="3876">ADDRESS(ROW(CO1046),COLUMN(CO1046),2)</f>
        <v>CO$1046</v>
      </c>
      <c r="CP2403" s="212" t="str">
        <f t="shared" si="3876"/>
        <v>CP$1046</v>
      </c>
      <c r="CQ2403" s="212" t="str">
        <f t="shared" si="3876"/>
        <v>CQ$1046</v>
      </c>
      <c r="CR2403" s="212" t="str">
        <f t="shared" si="3876"/>
        <v>CR$1046</v>
      </c>
      <c r="CS2403" s="212" t="str">
        <f t="shared" si="3876"/>
        <v>CS$1046</v>
      </c>
      <c r="CT2403" s="212" t="str">
        <f t="shared" si="3876"/>
        <v>CT$1046</v>
      </c>
      <c r="CU2403" s="212" t="str">
        <f t="shared" si="3876"/>
        <v>CU$1046</v>
      </c>
      <c r="CV2403" s="212" t="str">
        <f t="shared" si="3876"/>
        <v>CV$1046</v>
      </c>
      <c r="CW2403" s="212" t="str">
        <f t="shared" si="3876"/>
        <v>CW$1046</v>
      </c>
      <c r="CX2403" s="212" t="str">
        <f t="shared" si="3876"/>
        <v>CX$1046</v>
      </c>
      <c r="CY2403" s="212" t="str">
        <f t="shared" si="3876"/>
        <v>CY$1046</v>
      </c>
      <c r="CZ2403" s="212" t="str">
        <f t="shared" si="3876"/>
        <v>CZ$1046</v>
      </c>
      <c r="DA2403" s="212" t="str">
        <f t="shared" si="3876"/>
        <v>DA$1046</v>
      </c>
      <c r="DB2403" s="212" t="str">
        <f t="shared" si="3876"/>
        <v>DB$1046</v>
      </c>
      <c r="DC2403" s="212" t="str">
        <f t="shared" si="3876"/>
        <v>DC$1046</v>
      </c>
      <c r="DD2403" s="212" t="str">
        <f t="shared" si="3876"/>
        <v>DD$1046</v>
      </c>
      <c r="DE2403" s="212" t="str">
        <f t="shared" si="3876"/>
        <v>DE$1046</v>
      </c>
      <c r="DF2403" s="212" t="str">
        <f t="shared" si="3876"/>
        <v>DF$1046</v>
      </c>
      <c r="DG2403" s="212" t="str">
        <f t="shared" si="3876"/>
        <v>DG$1046</v>
      </c>
      <c r="DH2403" s="212" t="str">
        <f t="shared" si="3876"/>
        <v>DH$1046</v>
      </c>
      <c r="DI2403" s="212" t="str">
        <f t="shared" si="3876"/>
        <v>DI$1046</v>
      </c>
      <c r="DJ2403" s="212" t="str">
        <f t="shared" si="3876"/>
        <v>DJ$1046</v>
      </c>
      <c r="DK2403" s="212" t="str">
        <f t="shared" si="3876"/>
        <v>DK$1046</v>
      </c>
      <c r="DL2403" s="212" t="str">
        <f t="shared" si="3876"/>
        <v>DL$1046</v>
      </c>
    </row>
    <row r="2404" spans="1:116" x14ac:dyDescent="0.4">
      <c r="B2404" t="s">
        <v>332</v>
      </c>
      <c r="D2404" t="s">
        <v>406</v>
      </c>
      <c r="E2404" s="8" t="str">
        <f t="shared" si="3764"/>
        <v>2404 WCINV-IS</v>
      </c>
      <c r="G2404" s="136" t="str">
        <f>Codes!G2387</f>
        <v>Secondary revenue driver</v>
      </c>
      <c r="H2404" s="12"/>
      <c r="I2404" s="60"/>
      <c r="J2404" s="60"/>
      <c r="K2404" s="15"/>
      <c r="L2404" s="15"/>
      <c r="M2404" s="15"/>
      <c r="N2404" s="15"/>
      <c r="O2404" s="15"/>
      <c r="P2404" s="15"/>
      <c r="R2404" s="15"/>
      <c r="S2404" s="212" t="str">
        <f>ADDRESS(ROW(S2393),COLUMN(S2393),2)</f>
        <v>S$2393</v>
      </c>
      <c r="T2404" s="212" t="str">
        <f t="shared" ref="T2404:CE2404" si="3877">ADDRESS(ROW(T2393),COLUMN(T2393),2)</f>
        <v>T$2393</v>
      </c>
      <c r="U2404" s="212" t="str">
        <f t="shared" si="3877"/>
        <v>U$2393</v>
      </c>
      <c r="V2404" s="212" t="str">
        <f t="shared" si="3877"/>
        <v>V$2393</v>
      </c>
      <c r="W2404" s="212" t="str">
        <f t="shared" si="3877"/>
        <v>W$2393</v>
      </c>
      <c r="X2404" s="212" t="str">
        <f t="shared" si="3877"/>
        <v>X$2393</v>
      </c>
      <c r="Y2404" s="212" t="str">
        <f t="shared" si="3877"/>
        <v>Y$2393</v>
      </c>
      <c r="Z2404" s="212" t="str">
        <f t="shared" si="3877"/>
        <v>Z$2393</v>
      </c>
      <c r="AA2404" s="212" t="str">
        <f t="shared" si="3877"/>
        <v>AA$2393</v>
      </c>
      <c r="AB2404" s="212" t="str">
        <f t="shared" si="3877"/>
        <v>AB$2393</v>
      </c>
      <c r="AC2404" s="212" t="str">
        <f t="shared" si="3877"/>
        <v>AC$2393</v>
      </c>
      <c r="AD2404" s="212" t="str">
        <f t="shared" si="3877"/>
        <v>AD$2393</v>
      </c>
      <c r="AE2404" s="212" t="str">
        <f t="shared" si="3877"/>
        <v>AE$2393</v>
      </c>
      <c r="AF2404" s="212" t="str">
        <f t="shared" si="3877"/>
        <v>AF$2393</v>
      </c>
      <c r="AG2404" s="212" t="str">
        <f t="shared" si="3877"/>
        <v>AG$2393</v>
      </c>
      <c r="AH2404" s="212" t="str">
        <f t="shared" si="3877"/>
        <v>AH$2393</v>
      </c>
      <c r="AI2404" s="212" t="str">
        <f t="shared" si="3877"/>
        <v>AI$2393</v>
      </c>
      <c r="AJ2404" s="212" t="str">
        <f t="shared" si="3877"/>
        <v>AJ$2393</v>
      </c>
      <c r="AK2404" s="212" t="str">
        <f t="shared" si="3877"/>
        <v>AK$2393</v>
      </c>
      <c r="AL2404" s="212" t="str">
        <f t="shared" si="3877"/>
        <v>AL$2393</v>
      </c>
      <c r="AM2404" s="212" t="str">
        <f t="shared" si="3877"/>
        <v>AM$2393</v>
      </c>
      <c r="AN2404" s="212" t="str">
        <f t="shared" si="3877"/>
        <v>AN$2393</v>
      </c>
      <c r="AO2404" s="212" t="str">
        <f t="shared" si="3877"/>
        <v>AO$2393</v>
      </c>
      <c r="AP2404" s="212" t="str">
        <f t="shared" si="3877"/>
        <v>AP$2393</v>
      </c>
      <c r="AQ2404" s="212" t="str">
        <f t="shared" si="3877"/>
        <v>AQ$2393</v>
      </c>
      <c r="AR2404" s="212" t="str">
        <f t="shared" si="3877"/>
        <v>AR$2393</v>
      </c>
      <c r="AS2404" s="212" t="str">
        <f t="shared" si="3877"/>
        <v>AS$2393</v>
      </c>
      <c r="AT2404" s="212" t="str">
        <f t="shared" si="3877"/>
        <v>AT$2393</v>
      </c>
      <c r="AU2404" s="212" t="str">
        <f t="shared" si="3877"/>
        <v>AU$2393</v>
      </c>
      <c r="AV2404" s="212" t="str">
        <f t="shared" si="3877"/>
        <v>AV$2393</v>
      </c>
      <c r="AW2404" s="212" t="str">
        <f t="shared" si="3877"/>
        <v>AW$2393</v>
      </c>
      <c r="AX2404" s="212" t="str">
        <f t="shared" si="3877"/>
        <v>AX$2393</v>
      </c>
      <c r="AY2404" s="212" t="str">
        <f t="shared" si="3877"/>
        <v>AY$2393</v>
      </c>
      <c r="AZ2404" s="212" t="str">
        <f t="shared" si="3877"/>
        <v>AZ$2393</v>
      </c>
      <c r="BA2404" s="212" t="str">
        <f t="shared" si="3877"/>
        <v>BA$2393</v>
      </c>
      <c r="BB2404" s="212" t="str">
        <f t="shared" si="3877"/>
        <v>BB$2393</v>
      </c>
      <c r="BC2404" s="212" t="str">
        <f t="shared" si="3877"/>
        <v>BC$2393</v>
      </c>
      <c r="BD2404" s="212" t="str">
        <f t="shared" si="3877"/>
        <v>BD$2393</v>
      </c>
      <c r="BE2404" s="212" t="str">
        <f t="shared" si="3877"/>
        <v>BE$2393</v>
      </c>
      <c r="BF2404" s="212" t="str">
        <f t="shared" si="3877"/>
        <v>BF$2393</v>
      </c>
      <c r="BG2404" s="212" t="str">
        <f t="shared" si="3877"/>
        <v>BG$2393</v>
      </c>
      <c r="BH2404" s="212" t="str">
        <f t="shared" si="3877"/>
        <v>BH$2393</v>
      </c>
      <c r="BI2404" s="212" t="str">
        <f t="shared" si="3877"/>
        <v>BI$2393</v>
      </c>
      <c r="BJ2404" s="212" t="str">
        <f t="shared" si="3877"/>
        <v>BJ$2393</v>
      </c>
      <c r="BK2404" s="212" t="str">
        <f t="shared" si="3877"/>
        <v>BK$2393</v>
      </c>
      <c r="BL2404" s="212" t="str">
        <f t="shared" si="3877"/>
        <v>BL$2393</v>
      </c>
      <c r="BM2404" s="212" t="str">
        <f t="shared" si="3877"/>
        <v>BM$2393</v>
      </c>
      <c r="BN2404" s="212" t="str">
        <f t="shared" si="3877"/>
        <v>BN$2393</v>
      </c>
      <c r="BO2404" s="212" t="str">
        <f t="shared" si="3877"/>
        <v>BO$2393</v>
      </c>
      <c r="BP2404" s="212" t="str">
        <f t="shared" si="3877"/>
        <v>BP$2393</v>
      </c>
      <c r="BQ2404" s="212" t="str">
        <f t="shared" si="3877"/>
        <v>BQ$2393</v>
      </c>
      <c r="BR2404" s="212" t="str">
        <f t="shared" si="3877"/>
        <v>BR$2393</v>
      </c>
      <c r="BS2404" s="212" t="str">
        <f t="shared" si="3877"/>
        <v>BS$2393</v>
      </c>
      <c r="BT2404" s="212" t="str">
        <f t="shared" si="3877"/>
        <v>BT$2393</v>
      </c>
      <c r="BU2404" s="212" t="str">
        <f t="shared" si="3877"/>
        <v>BU$2393</v>
      </c>
      <c r="BV2404" s="212" t="str">
        <f t="shared" si="3877"/>
        <v>BV$2393</v>
      </c>
      <c r="BW2404" s="212" t="str">
        <f t="shared" si="3877"/>
        <v>BW$2393</v>
      </c>
      <c r="BX2404" s="212" t="str">
        <f t="shared" si="3877"/>
        <v>BX$2393</v>
      </c>
      <c r="BY2404" s="212" t="str">
        <f t="shared" si="3877"/>
        <v>BY$2393</v>
      </c>
      <c r="BZ2404" s="212" t="str">
        <f t="shared" si="3877"/>
        <v>BZ$2393</v>
      </c>
      <c r="CA2404" s="212" t="str">
        <f t="shared" si="3877"/>
        <v>CA$2393</v>
      </c>
      <c r="CB2404" s="212" t="str">
        <f t="shared" si="3877"/>
        <v>CB$2393</v>
      </c>
      <c r="CC2404" s="212" t="str">
        <f t="shared" si="3877"/>
        <v>CC$2393</v>
      </c>
      <c r="CD2404" s="212" t="str">
        <f t="shared" si="3877"/>
        <v>CD$2393</v>
      </c>
      <c r="CE2404" s="212" t="str">
        <f t="shared" si="3877"/>
        <v>CE$2393</v>
      </c>
      <c r="CF2404" s="212" t="str">
        <f t="shared" ref="CF2404:CL2404" si="3878">ADDRESS(ROW(CF2393),COLUMN(CF2393),2)</f>
        <v>CF$2393</v>
      </c>
      <c r="CG2404" s="212" t="str">
        <f t="shared" si="3878"/>
        <v>CG$2393</v>
      </c>
      <c r="CH2404" s="212" t="str">
        <f t="shared" si="3878"/>
        <v>CH$2393</v>
      </c>
      <c r="CI2404" s="212" t="str">
        <f t="shared" si="3878"/>
        <v>CI$2393</v>
      </c>
      <c r="CJ2404" s="212" t="str">
        <f t="shared" si="3878"/>
        <v>CJ$2393</v>
      </c>
      <c r="CK2404" s="212" t="str">
        <f t="shared" si="3878"/>
        <v>CK$2393</v>
      </c>
      <c r="CL2404" s="212" t="str">
        <f t="shared" si="3878"/>
        <v>CL$2393</v>
      </c>
      <c r="CN2404" s="60"/>
      <c r="CO2404" s="212" t="str">
        <f t="shared" ref="CO2404:DL2404" si="3879">ADDRESS(ROW(CO1045),COLUMN(CO1045),2)</f>
        <v>CO$1045</v>
      </c>
      <c r="CP2404" s="212" t="str">
        <f t="shared" si="3879"/>
        <v>CP$1045</v>
      </c>
      <c r="CQ2404" s="212" t="str">
        <f t="shared" si="3879"/>
        <v>CQ$1045</v>
      </c>
      <c r="CR2404" s="212" t="str">
        <f t="shared" si="3879"/>
        <v>CR$1045</v>
      </c>
      <c r="CS2404" s="212" t="str">
        <f t="shared" si="3879"/>
        <v>CS$1045</v>
      </c>
      <c r="CT2404" s="212" t="str">
        <f t="shared" si="3879"/>
        <v>CT$1045</v>
      </c>
      <c r="CU2404" s="212" t="str">
        <f t="shared" si="3879"/>
        <v>CU$1045</v>
      </c>
      <c r="CV2404" s="212" t="str">
        <f t="shared" si="3879"/>
        <v>CV$1045</v>
      </c>
      <c r="CW2404" s="212" t="str">
        <f t="shared" si="3879"/>
        <v>CW$1045</v>
      </c>
      <c r="CX2404" s="212" t="str">
        <f t="shared" si="3879"/>
        <v>CX$1045</v>
      </c>
      <c r="CY2404" s="212" t="str">
        <f t="shared" si="3879"/>
        <v>CY$1045</v>
      </c>
      <c r="CZ2404" s="212" t="str">
        <f t="shared" si="3879"/>
        <v>CZ$1045</v>
      </c>
      <c r="DA2404" s="212" t="str">
        <f t="shared" si="3879"/>
        <v>DA$1045</v>
      </c>
      <c r="DB2404" s="212" t="str">
        <f t="shared" si="3879"/>
        <v>DB$1045</v>
      </c>
      <c r="DC2404" s="212" t="str">
        <f t="shared" si="3879"/>
        <v>DC$1045</v>
      </c>
      <c r="DD2404" s="212" t="str">
        <f t="shared" si="3879"/>
        <v>DD$1045</v>
      </c>
      <c r="DE2404" s="212" t="str">
        <f t="shared" si="3879"/>
        <v>DE$1045</v>
      </c>
      <c r="DF2404" s="212" t="str">
        <f t="shared" si="3879"/>
        <v>DF$1045</v>
      </c>
      <c r="DG2404" s="212" t="str">
        <f t="shared" si="3879"/>
        <v>DG$1045</v>
      </c>
      <c r="DH2404" s="212" t="str">
        <f t="shared" si="3879"/>
        <v>DH$1045</v>
      </c>
      <c r="DI2404" s="212" t="str">
        <f t="shared" si="3879"/>
        <v>DI$1045</v>
      </c>
      <c r="DJ2404" s="212" t="str">
        <f t="shared" si="3879"/>
        <v>DJ$1045</v>
      </c>
      <c r="DK2404" s="212" t="str">
        <f t="shared" si="3879"/>
        <v>DK$1045</v>
      </c>
      <c r="DL2404" s="212" t="str">
        <f t="shared" si="3879"/>
        <v>DL$1045</v>
      </c>
    </row>
    <row r="2405" spans="1:116" x14ac:dyDescent="0.4">
      <c r="E2405" s="8"/>
      <c r="H2405" s="12"/>
      <c r="I2405" s="60"/>
      <c r="J2405" s="60"/>
      <c r="K2405" s="15"/>
      <c r="L2405" s="15"/>
      <c r="M2405" s="15"/>
      <c r="N2405" s="15"/>
      <c r="O2405" s="15"/>
      <c r="P2405" s="15"/>
      <c r="R2405" s="15"/>
      <c r="S2405" s="76"/>
      <c r="T2405" s="76"/>
      <c r="U2405" s="76"/>
      <c r="V2405" s="76"/>
      <c r="W2405" s="76"/>
      <c r="X2405" s="76"/>
      <c r="Y2405" s="76"/>
      <c r="Z2405" s="76"/>
      <c r="AA2405" s="76"/>
      <c r="AB2405" s="76"/>
      <c r="AC2405" s="76"/>
      <c r="AD2405" s="76"/>
      <c r="AE2405" s="76"/>
      <c r="AF2405" s="76"/>
      <c r="AG2405" s="76"/>
      <c r="AH2405" s="76"/>
      <c r="AI2405" s="76"/>
      <c r="AJ2405" s="76"/>
      <c r="AK2405" s="76"/>
      <c r="AL2405" s="76"/>
      <c r="AM2405" s="76"/>
      <c r="AN2405" s="76"/>
      <c r="AO2405" s="76"/>
      <c r="AP2405" s="76"/>
      <c r="AQ2405" s="76"/>
      <c r="AR2405" s="76"/>
      <c r="AS2405" s="76"/>
      <c r="AT2405" s="76"/>
      <c r="AU2405" s="76"/>
      <c r="AV2405" s="76"/>
      <c r="AW2405" s="76"/>
      <c r="AX2405" s="76"/>
      <c r="AY2405" s="76"/>
      <c r="AZ2405" s="76"/>
      <c r="BA2405" s="76"/>
      <c r="BB2405" s="76"/>
      <c r="BC2405" s="76"/>
      <c r="BD2405" s="76"/>
      <c r="BE2405" s="76"/>
      <c r="BF2405" s="76"/>
      <c r="BG2405" s="76"/>
      <c r="BH2405" s="76"/>
      <c r="BI2405" s="76"/>
      <c r="BJ2405" s="76"/>
      <c r="BK2405" s="76"/>
      <c r="BL2405" s="76"/>
      <c r="BM2405" s="76"/>
      <c r="BN2405" s="76"/>
      <c r="BO2405" s="76"/>
      <c r="BP2405" s="76"/>
      <c r="BQ2405" s="76"/>
      <c r="BR2405" s="76"/>
      <c r="BS2405" s="76"/>
      <c r="BT2405" s="76"/>
      <c r="BU2405" s="76"/>
      <c r="BV2405" s="76"/>
      <c r="BW2405" s="76"/>
      <c r="BX2405" s="76"/>
      <c r="BY2405" s="76"/>
      <c r="BZ2405" s="76"/>
      <c r="CA2405" s="76"/>
      <c r="CB2405" s="76"/>
      <c r="CC2405" s="76"/>
      <c r="CD2405" s="76"/>
      <c r="CE2405" s="76"/>
      <c r="CF2405" s="76"/>
      <c r="CG2405" s="76"/>
      <c r="CH2405" s="76"/>
      <c r="CI2405" s="76"/>
      <c r="CJ2405" s="76"/>
      <c r="CK2405" s="76"/>
      <c r="CL2405" s="76"/>
      <c r="CN2405" s="60"/>
      <c r="CO2405" s="76"/>
      <c r="CP2405" s="76"/>
      <c r="CQ2405" s="76"/>
      <c r="CR2405" s="76"/>
      <c r="CS2405" s="76"/>
      <c r="CT2405" s="76"/>
      <c r="CU2405" s="76"/>
      <c r="CV2405" s="76"/>
      <c r="CW2405" s="76"/>
      <c r="CX2405" s="76"/>
      <c r="CY2405" s="76"/>
      <c r="CZ2405" s="76"/>
      <c r="DA2405" s="76"/>
      <c r="DB2405" s="76"/>
      <c r="DC2405" s="76"/>
      <c r="DD2405" s="76"/>
      <c r="DE2405" s="76"/>
      <c r="DF2405" s="76"/>
      <c r="DG2405" s="76"/>
      <c r="DH2405" s="76"/>
      <c r="DI2405" s="76"/>
      <c r="DJ2405" s="76"/>
      <c r="DK2405" s="76"/>
      <c r="DL2405" s="76"/>
    </row>
    <row r="2406" spans="1:116" x14ac:dyDescent="0.4">
      <c r="A2406" s="174"/>
      <c r="E2406" s="8"/>
      <c r="G2406" s="175" t="s">
        <v>490</v>
      </c>
      <c r="H2406" s="174"/>
      <c r="I2406" s="176"/>
      <c r="J2406" s="176"/>
      <c r="K2406" s="197"/>
      <c r="L2406" s="197"/>
      <c r="M2406" s="197"/>
      <c r="N2406" s="197"/>
      <c r="O2406" s="197"/>
      <c r="P2406" s="197"/>
      <c r="R2406" s="198"/>
      <c r="S2406" s="174"/>
      <c r="T2406" s="174"/>
      <c r="U2406" s="174"/>
      <c r="V2406" s="174"/>
      <c r="W2406" s="174"/>
      <c r="X2406" s="174"/>
      <c r="Y2406" s="174"/>
      <c r="Z2406" s="174"/>
      <c r="AA2406" s="174"/>
      <c r="AB2406" s="174"/>
      <c r="AC2406" s="174"/>
      <c r="AD2406" s="174"/>
      <c r="AE2406" s="174"/>
      <c r="AF2406" s="174"/>
      <c r="AG2406" s="174"/>
      <c r="AH2406" s="174"/>
      <c r="AI2406" s="174"/>
      <c r="AJ2406" s="174"/>
      <c r="AK2406" s="174"/>
      <c r="AL2406" s="174"/>
      <c r="AM2406" s="174"/>
      <c r="AN2406" s="174"/>
      <c r="AO2406" s="174"/>
      <c r="AP2406" s="174"/>
      <c r="AQ2406" s="174"/>
      <c r="AR2406" s="174"/>
      <c r="AS2406" s="174"/>
      <c r="AT2406" s="174"/>
      <c r="AU2406" s="174"/>
      <c r="AV2406" s="174"/>
      <c r="AW2406" s="174"/>
      <c r="AX2406" s="174"/>
      <c r="AY2406" s="174"/>
      <c r="AZ2406" s="174"/>
      <c r="BA2406" s="174"/>
      <c r="BB2406" s="174"/>
      <c r="BC2406" s="174"/>
      <c r="BD2406" s="174"/>
      <c r="BE2406" s="174"/>
      <c r="BF2406" s="174"/>
      <c r="BG2406" s="174"/>
      <c r="BH2406" s="174"/>
      <c r="BI2406" s="174"/>
      <c r="BJ2406" s="174"/>
      <c r="BK2406" s="174"/>
      <c r="BL2406" s="174"/>
      <c r="BM2406" s="174"/>
      <c r="BN2406" s="174"/>
      <c r="BO2406" s="174"/>
      <c r="BP2406" s="174"/>
      <c r="BQ2406" s="174"/>
      <c r="BR2406" s="174"/>
      <c r="BS2406" s="174"/>
      <c r="BT2406" s="174"/>
      <c r="BU2406" s="174"/>
      <c r="BV2406" s="174"/>
      <c r="BW2406" s="174"/>
      <c r="BX2406" s="174"/>
      <c r="BY2406" s="174"/>
      <c r="BZ2406" s="174"/>
      <c r="CA2406" s="174"/>
      <c r="CB2406" s="174"/>
      <c r="CC2406" s="174"/>
      <c r="CD2406" s="174"/>
      <c r="CE2406" s="174"/>
      <c r="CF2406" s="174"/>
      <c r="CG2406" s="174"/>
      <c r="CH2406" s="174"/>
      <c r="CI2406" s="174"/>
      <c r="CJ2406" s="174"/>
      <c r="CK2406" s="174"/>
      <c r="CL2406" s="174"/>
      <c r="CN2406" s="176"/>
      <c r="CO2406" s="174"/>
      <c r="CP2406" s="174"/>
      <c r="CQ2406" s="174"/>
      <c r="CR2406" s="174"/>
      <c r="CS2406" s="174"/>
      <c r="CT2406" s="174"/>
      <c r="CU2406" s="174"/>
      <c r="CV2406" s="174"/>
      <c r="CW2406" s="174"/>
      <c r="CX2406" s="174"/>
      <c r="CY2406" s="174"/>
      <c r="CZ2406" s="174"/>
      <c r="DA2406" s="174"/>
      <c r="DB2406" s="174"/>
      <c r="DC2406" s="174"/>
      <c r="DD2406" s="174"/>
      <c r="DE2406" s="174"/>
      <c r="DF2406" s="174"/>
      <c r="DG2406" s="174"/>
      <c r="DH2406" s="174"/>
      <c r="DI2406" s="174"/>
      <c r="DJ2406" s="174"/>
      <c r="DK2406" s="174"/>
      <c r="DL2406" s="174"/>
    </row>
    <row r="2407" spans="1:116" x14ac:dyDescent="0.4">
      <c r="A2407" s="174"/>
      <c r="E2407" s="8"/>
      <c r="G2407" s="175" t="s">
        <v>492</v>
      </c>
      <c r="H2407" s="174"/>
      <c r="I2407" s="176"/>
      <c r="J2407" s="176"/>
      <c r="K2407" s="197"/>
      <c r="L2407" s="197"/>
      <c r="M2407" s="197"/>
      <c r="N2407" s="197"/>
      <c r="O2407" s="197"/>
      <c r="P2407" s="197"/>
      <c r="R2407" s="198"/>
      <c r="S2407" s="174"/>
      <c r="T2407" s="174"/>
      <c r="U2407" s="174"/>
      <c r="V2407" s="174"/>
      <c r="W2407" s="174"/>
      <c r="X2407" s="174"/>
      <c r="Y2407" s="174"/>
      <c r="Z2407" s="174"/>
      <c r="AA2407" s="174"/>
      <c r="AB2407" s="174"/>
      <c r="AC2407" s="174"/>
      <c r="AD2407" s="174"/>
      <c r="AE2407" s="174"/>
      <c r="AF2407" s="174"/>
      <c r="AG2407" s="174"/>
      <c r="AH2407" s="174"/>
      <c r="AI2407" s="174"/>
      <c r="AJ2407" s="174"/>
      <c r="AK2407" s="174"/>
      <c r="AL2407" s="174"/>
      <c r="AM2407" s="174"/>
      <c r="AN2407" s="174"/>
      <c r="AO2407" s="174"/>
      <c r="AP2407" s="174"/>
      <c r="AQ2407" s="174"/>
      <c r="AR2407" s="174"/>
      <c r="AS2407" s="174"/>
      <c r="AT2407" s="174"/>
      <c r="AU2407" s="174"/>
      <c r="AV2407" s="174"/>
      <c r="AW2407" s="174"/>
      <c r="AX2407" s="174"/>
      <c r="AY2407" s="174"/>
      <c r="AZ2407" s="174"/>
      <c r="BA2407" s="174"/>
      <c r="BB2407" s="174"/>
      <c r="BC2407" s="174"/>
      <c r="BD2407" s="174"/>
      <c r="BE2407" s="174"/>
      <c r="BF2407" s="174"/>
      <c r="BG2407" s="174"/>
      <c r="BH2407" s="174"/>
      <c r="BI2407" s="174"/>
      <c r="BJ2407" s="174"/>
      <c r="BK2407" s="174"/>
      <c r="BL2407" s="174"/>
      <c r="BM2407" s="174"/>
      <c r="BN2407" s="174"/>
      <c r="BO2407" s="174"/>
      <c r="BP2407" s="174"/>
      <c r="BQ2407" s="174"/>
      <c r="BR2407" s="174"/>
      <c r="BS2407" s="174"/>
      <c r="BT2407" s="174"/>
      <c r="BU2407" s="174"/>
      <c r="BV2407" s="174"/>
      <c r="BW2407" s="174"/>
      <c r="BX2407" s="174"/>
      <c r="BY2407" s="174"/>
      <c r="BZ2407" s="174"/>
      <c r="CA2407" s="174"/>
      <c r="CB2407" s="174"/>
      <c r="CC2407" s="174"/>
      <c r="CD2407" s="174"/>
      <c r="CE2407" s="174"/>
      <c r="CF2407" s="174"/>
      <c r="CG2407" s="174"/>
      <c r="CH2407" s="174"/>
      <c r="CI2407" s="174"/>
      <c r="CJ2407" s="174"/>
      <c r="CK2407" s="174"/>
      <c r="CL2407" s="174"/>
      <c r="CN2407" s="176"/>
      <c r="CO2407" s="174"/>
      <c r="CP2407" s="174"/>
      <c r="CQ2407" s="174"/>
      <c r="CR2407" s="174"/>
      <c r="CS2407" s="174"/>
      <c r="CT2407" s="174"/>
      <c r="CU2407" s="174"/>
      <c r="CV2407" s="174"/>
      <c r="CW2407" s="174"/>
      <c r="CX2407" s="174"/>
      <c r="CY2407" s="174"/>
      <c r="CZ2407" s="174"/>
      <c r="DA2407" s="174"/>
      <c r="DB2407" s="174"/>
      <c r="DC2407" s="174"/>
      <c r="DD2407" s="174"/>
      <c r="DE2407" s="174"/>
      <c r="DF2407" s="174"/>
      <c r="DG2407" s="174"/>
      <c r="DH2407" s="174"/>
      <c r="DI2407" s="174"/>
      <c r="DJ2407" s="174"/>
      <c r="DK2407" s="174"/>
      <c r="DL2407" s="174"/>
    </row>
    <row r="2408" spans="1:116" x14ac:dyDescent="0.4">
      <c r="A2408" s="174"/>
      <c r="E2408" s="8"/>
      <c r="G2408" s="175" t="s">
        <v>461</v>
      </c>
      <c r="H2408" s="174"/>
      <c r="I2408" s="176"/>
      <c r="J2408" s="176"/>
      <c r="K2408" s="197"/>
      <c r="L2408" s="197"/>
      <c r="M2408" s="197"/>
      <c r="N2408" s="197"/>
      <c r="O2408" s="197"/>
      <c r="P2408" s="197"/>
      <c r="R2408" s="198"/>
      <c r="S2408" s="199" t="str">
        <f t="shared" ref="S2408:AX2408" si="3880">S$20</f>
        <v>S$16</v>
      </c>
      <c r="T2408" s="199" t="str">
        <f t="shared" si="3880"/>
        <v>T$16</v>
      </c>
      <c r="U2408" s="199" t="str">
        <f t="shared" si="3880"/>
        <v>U$16</v>
      </c>
      <c r="V2408" s="199" t="str">
        <f t="shared" si="3880"/>
        <v>V$16</v>
      </c>
      <c r="W2408" s="199" t="str">
        <f t="shared" si="3880"/>
        <v>W$16</v>
      </c>
      <c r="X2408" s="199" t="str">
        <f t="shared" si="3880"/>
        <v>X$16</v>
      </c>
      <c r="Y2408" s="199" t="str">
        <f t="shared" si="3880"/>
        <v>Y$16</v>
      </c>
      <c r="Z2408" s="199" t="str">
        <f t="shared" si="3880"/>
        <v>Z$16</v>
      </c>
      <c r="AA2408" s="199" t="str">
        <f t="shared" si="3880"/>
        <v>AA$16</v>
      </c>
      <c r="AB2408" s="199" t="str">
        <f t="shared" si="3880"/>
        <v>AB$16</v>
      </c>
      <c r="AC2408" s="199" t="str">
        <f t="shared" si="3880"/>
        <v>AC$16</v>
      </c>
      <c r="AD2408" s="199" t="str">
        <f t="shared" si="3880"/>
        <v>AD$16</v>
      </c>
      <c r="AE2408" s="199" t="str">
        <f t="shared" si="3880"/>
        <v>AE$16</v>
      </c>
      <c r="AF2408" s="199" t="str">
        <f t="shared" si="3880"/>
        <v>AF$16</v>
      </c>
      <c r="AG2408" s="199" t="str">
        <f t="shared" si="3880"/>
        <v>AG$16</v>
      </c>
      <c r="AH2408" s="199" t="str">
        <f t="shared" si="3880"/>
        <v>AH$16</v>
      </c>
      <c r="AI2408" s="199" t="str">
        <f t="shared" si="3880"/>
        <v>AI$16</v>
      </c>
      <c r="AJ2408" s="199" t="str">
        <f t="shared" si="3880"/>
        <v>AJ$16</v>
      </c>
      <c r="AK2408" s="199" t="str">
        <f t="shared" si="3880"/>
        <v>AK$16</v>
      </c>
      <c r="AL2408" s="199" t="str">
        <f t="shared" si="3880"/>
        <v>AL$16</v>
      </c>
      <c r="AM2408" s="199" t="str">
        <f t="shared" si="3880"/>
        <v>AM$16</v>
      </c>
      <c r="AN2408" s="199" t="str">
        <f t="shared" si="3880"/>
        <v>AN$16</v>
      </c>
      <c r="AO2408" s="199" t="str">
        <f t="shared" si="3880"/>
        <v>AO$16</v>
      </c>
      <c r="AP2408" s="199" t="str">
        <f t="shared" si="3880"/>
        <v>AP$16</v>
      </c>
      <c r="AQ2408" s="199" t="str">
        <f t="shared" si="3880"/>
        <v>AQ$16</v>
      </c>
      <c r="AR2408" s="199" t="str">
        <f t="shared" si="3880"/>
        <v>AR$16</v>
      </c>
      <c r="AS2408" s="199" t="str">
        <f t="shared" si="3880"/>
        <v>AS$16</v>
      </c>
      <c r="AT2408" s="199" t="str">
        <f t="shared" si="3880"/>
        <v>AT$16</v>
      </c>
      <c r="AU2408" s="199" t="str">
        <f t="shared" si="3880"/>
        <v>AU$16</v>
      </c>
      <c r="AV2408" s="199" t="str">
        <f t="shared" si="3880"/>
        <v>AV$16</v>
      </c>
      <c r="AW2408" s="199" t="str">
        <f t="shared" si="3880"/>
        <v>AW$16</v>
      </c>
      <c r="AX2408" s="199" t="str">
        <f t="shared" si="3880"/>
        <v>AX$16</v>
      </c>
      <c r="AY2408" s="199" t="str">
        <f t="shared" ref="AY2408:CD2408" si="3881">AY$20</f>
        <v>AY$16</v>
      </c>
      <c r="AZ2408" s="199" t="str">
        <f t="shared" si="3881"/>
        <v>AZ$16</v>
      </c>
      <c r="BA2408" s="199" t="str">
        <f t="shared" si="3881"/>
        <v>BA$16</v>
      </c>
      <c r="BB2408" s="199" t="str">
        <f t="shared" si="3881"/>
        <v>BB$16</v>
      </c>
      <c r="BC2408" s="199" t="str">
        <f t="shared" si="3881"/>
        <v>BC$16</v>
      </c>
      <c r="BD2408" s="199" t="str">
        <f t="shared" si="3881"/>
        <v>BD$16</v>
      </c>
      <c r="BE2408" s="199" t="str">
        <f t="shared" si="3881"/>
        <v>BE$16</v>
      </c>
      <c r="BF2408" s="199" t="str">
        <f t="shared" si="3881"/>
        <v>BF$16</v>
      </c>
      <c r="BG2408" s="199" t="str">
        <f t="shared" si="3881"/>
        <v>BG$16</v>
      </c>
      <c r="BH2408" s="199" t="str">
        <f t="shared" si="3881"/>
        <v>BH$16</v>
      </c>
      <c r="BI2408" s="199" t="str">
        <f t="shared" si="3881"/>
        <v>BI$16</v>
      </c>
      <c r="BJ2408" s="199" t="str">
        <f t="shared" si="3881"/>
        <v>BJ$16</v>
      </c>
      <c r="BK2408" s="199" t="str">
        <f t="shared" si="3881"/>
        <v>BK$16</v>
      </c>
      <c r="BL2408" s="199" t="str">
        <f t="shared" si="3881"/>
        <v>BL$16</v>
      </c>
      <c r="BM2408" s="199" t="str">
        <f t="shared" si="3881"/>
        <v>BM$16</v>
      </c>
      <c r="BN2408" s="199" t="str">
        <f t="shared" si="3881"/>
        <v>BN$16</v>
      </c>
      <c r="BO2408" s="199" t="str">
        <f t="shared" si="3881"/>
        <v>BO$16</v>
      </c>
      <c r="BP2408" s="199" t="str">
        <f t="shared" si="3881"/>
        <v>BP$16</v>
      </c>
      <c r="BQ2408" s="199" t="str">
        <f t="shared" si="3881"/>
        <v>BQ$16</v>
      </c>
      <c r="BR2408" s="199" t="str">
        <f t="shared" si="3881"/>
        <v>BR$16</v>
      </c>
      <c r="BS2408" s="199" t="str">
        <f t="shared" si="3881"/>
        <v>BS$16</v>
      </c>
      <c r="BT2408" s="199" t="str">
        <f t="shared" si="3881"/>
        <v>BT$16</v>
      </c>
      <c r="BU2408" s="199" t="str">
        <f t="shared" si="3881"/>
        <v>BU$16</v>
      </c>
      <c r="BV2408" s="199" t="str">
        <f t="shared" si="3881"/>
        <v>BV$16</v>
      </c>
      <c r="BW2408" s="199" t="str">
        <f t="shared" si="3881"/>
        <v>BW$16</v>
      </c>
      <c r="BX2408" s="199" t="str">
        <f t="shared" si="3881"/>
        <v>BX$16</v>
      </c>
      <c r="BY2408" s="199" t="str">
        <f t="shared" si="3881"/>
        <v>BY$16</v>
      </c>
      <c r="BZ2408" s="199" t="str">
        <f t="shared" si="3881"/>
        <v>BZ$16</v>
      </c>
      <c r="CA2408" s="199" t="str">
        <f t="shared" si="3881"/>
        <v>CA$16</v>
      </c>
      <c r="CB2408" s="199" t="str">
        <f t="shared" si="3881"/>
        <v>CB$16</v>
      </c>
      <c r="CC2408" s="199" t="str">
        <f t="shared" si="3881"/>
        <v>CC$16</v>
      </c>
      <c r="CD2408" s="199" t="str">
        <f t="shared" si="3881"/>
        <v>CD$16</v>
      </c>
      <c r="CE2408" s="199" t="str">
        <f t="shared" ref="CE2408:CL2408" si="3882">CE$20</f>
        <v>CE$16</v>
      </c>
      <c r="CF2408" s="199" t="str">
        <f t="shared" si="3882"/>
        <v>CF$16</v>
      </c>
      <c r="CG2408" s="199" t="str">
        <f t="shared" si="3882"/>
        <v>CG$16</v>
      </c>
      <c r="CH2408" s="199" t="str">
        <f t="shared" si="3882"/>
        <v>CH$16</v>
      </c>
      <c r="CI2408" s="199" t="str">
        <f t="shared" si="3882"/>
        <v>CI$16</v>
      </c>
      <c r="CJ2408" s="199" t="str">
        <f t="shared" si="3882"/>
        <v>CJ$16</v>
      </c>
      <c r="CK2408" s="199" t="str">
        <f t="shared" si="3882"/>
        <v>CK$16</v>
      </c>
      <c r="CL2408" s="199" t="str">
        <f t="shared" si="3882"/>
        <v>CL$16</v>
      </c>
      <c r="CN2408" s="176"/>
      <c r="CO2408" s="199" t="str">
        <f t="shared" ref="CO2408:DL2408" si="3883">CO$20</f>
        <v>CO$16</v>
      </c>
      <c r="CP2408" s="199" t="str">
        <f t="shared" si="3883"/>
        <v>CP$16</v>
      </c>
      <c r="CQ2408" s="199" t="str">
        <f t="shared" si="3883"/>
        <v>CQ$16</v>
      </c>
      <c r="CR2408" s="199" t="str">
        <f t="shared" si="3883"/>
        <v>CR$16</v>
      </c>
      <c r="CS2408" s="199" t="str">
        <f t="shared" si="3883"/>
        <v>CS$16</v>
      </c>
      <c r="CT2408" s="199" t="str">
        <f t="shared" si="3883"/>
        <v>CT$16</v>
      </c>
      <c r="CU2408" s="199" t="str">
        <f t="shared" si="3883"/>
        <v>CU$16</v>
      </c>
      <c r="CV2408" s="199" t="str">
        <f t="shared" si="3883"/>
        <v>CV$16</v>
      </c>
      <c r="CW2408" s="199" t="str">
        <f t="shared" si="3883"/>
        <v>CW$16</v>
      </c>
      <c r="CX2408" s="199" t="str">
        <f t="shared" si="3883"/>
        <v>CX$16</v>
      </c>
      <c r="CY2408" s="199" t="str">
        <f t="shared" si="3883"/>
        <v>CY$16</v>
      </c>
      <c r="CZ2408" s="199" t="str">
        <f t="shared" si="3883"/>
        <v>CZ$16</v>
      </c>
      <c r="DA2408" s="199" t="str">
        <f t="shared" si="3883"/>
        <v>DA$16</v>
      </c>
      <c r="DB2408" s="199" t="str">
        <f t="shared" si="3883"/>
        <v>DB$16</v>
      </c>
      <c r="DC2408" s="199" t="str">
        <f t="shared" si="3883"/>
        <v>DC$16</v>
      </c>
      <c r="DD2408" s="199" t="str">
        <f t="shared" si="3883"/>
        <v>DD$16</v>
      </c>
      <c r="DE2408" s="199" t="str">
        <f t="shared" si="3883"/>
        <v>DE$16</v>
      </c>
      <c r="DF2408" s="199" t="str">
        <f t="shared" si="3883"/>
        <v>DF$16</v>
      </c>
      <c r="DG2408" s="199" t="str">
        <f t="shared" si="3883"/>
        <v>DG$16</v>
      </c>
      <c r="DH2408" s="199" t="str">
        <f t="shared" si="3883"/>
        <v>DH$16</v>
      </c>
      <c r="DI2408" s="199" t="str">
        <f t="shared" si="3883"/>
        <v>DI$16</v>
      </c>
      <c r="DJ2408" s="199" t="str">
        <f t="shared" si="3883"/>
        <v>DJ$16</v>
      </c>
      <c r="DK2408" s="199" t="str">
        <f t="shared" si="3883"/>
        <v>DK$16</v>
      </c>
      <c r="DL2408" s="199" t="str">
        <f t="shared" si="3883"/>
        <v>DL$16</v>
      </c>
    </row>
    <row r="2409" spans="1:116" x14ac:dyDescent="0.4">
      <c r="A2409" s="174"/>
      <c r="E2409" s="8"/>
      <c r="G2409" s="175" t="s">
        <v>462</v>
      </c>
      <c r="H2409" s="200"/>
      <c r="I2409" s="201"/>
      <c r="J2409" s="201"/>
      <c r="K2409" s="202"/>
      <c r="L2409" s="202"/>
      <c r="M2409" s="202"/>
      <c r="N2409" s="202"/>
      <c r="O2409" s="202"/>
      <c r="P2409" s="202"/>
      <c r="R2409" s="202"/>
      <c r="S2409" s="199" t="str">
        <f t="shared" ref="S2409:AX2409" si="3884">S$21</f>
        <v>S$17</v>
      </c>
      <c r="T2409" s="199" t="str">
        <f t="shared" si="3884"/>
        <v>T$17</v>
      </c>
      <c r="U2409" s="199" t="str">
        <f t="shared" si="3884"/>
        <v>U$17</v>
      </c>
      <c r="V2409" s="199" t="str">
        <f t="shared" si="3884"/>
        <v>V$17</v>
      </c>
      <c r="W2409" s="199" t="str">
        <f t="shared" si="3884"/>
        <v>W$17</v>
      </c>
      <c r="X2409" s="199" t="str">
        <f t="shared" si="3884"/>
        <v>X$17</v>
      </c>
      <c r="Y2409" s="199" t="str">
        <f t="shared" si="3884"/>
        <v>Y$17</v>
      </c>
      <c r="Z2409" s="199" t="str">
        <f t="shared" si="3884"/>
        <v>Z$17</v>
      </c>
      <c r="AA2409" s="199" t="str">
        <f t="shared" si="3884"/>
        <v>AA$17</v>
      </c>
      <c r="AB2409" s="199" t="str">
        <f t="shared" si="3884"/>
        <v>AB$17</v>
      </c>
      <c r="AC2409" s="199" t="str">
        <f t="shared" si="3884"/>
        <v>AC$17</v>
      </c>
      <c r="AD2409" s="199" t="str">
        <f t="shared" si="3884"/>
        <v>AD$17</v>
      </c>
      <c r="AE2409" s="199" t="str">
        <f t="shared" si="3884"/>
        <v>AE$17</v>
      </c>
      <c r="AF2409" s="199" t="str">
        <f t="shared" si="3884"/>
        <v>AF$17</v>
      </c>
      <c r="AG2409" s="199" t="str">
        <f t="shared" si="3884"/>
        <v>AG$17</v>
      </c>
      <c r="AH2409" s="199" t="str">
        <f t="shared" si="3884"/>
        <v>AH$17</v>
      </c>
      <c r="AI2409" s="199" t="str">
        <f t="shared" si="3884"/>
        <v>AI$17</v>
      </c>
      <c r="AJ2409" s="199" t="str">
        <f t="shared" si="3884"/>
        <v>AJ$17</v>
      </c>
      <c r="AK2409" s="199" t="str">
        <f t="shared" si="3884"/>
        <v>AK$17</v>
      </c>
      <c r="AL2409" s="199" t="str">
        <f t="shared" si="3884"/>
        <v>AL$17</v>
      </c>
      <c r="AM2409" s="199" t="str">
        <f t="shared" si="3884"/>
        <v>AM$17</v>
      </c>
      <c r="AN2409" s="199" t="str">
        <f t="shared" si="3884"/>
        <v>AN$17</v>
      </c>
      <c r="AO2409" s="199" t="str">
        <f t="shared" si="3884"/>
        <v>AO$17</v>
      </c>
      <c r="AP2409" s="199" t="str">
        <f t="shared" si="3884"/>
        <v>AP$17</v>
      </c>
      <c r="AQ2409" s="199" t="str">
        <f t="shared" si="3884"/>
        <v>AQ$17</v>
      </c>
      <c r="AR2409" s="199" t="str">
        <f t="shared" si="3884"/>
        <v>AR$17</v>
      </c>
      <c r="AS2409" s="199" t="str">
        <f t="shared" si="3884"/>
        <v>AS$17</v>
      </c>
      <c r="AT2409" s="199" t="str">
        <f t="shared" si="3884"/>
        <v>AT$17</v>
      </c>
      <c r="AU2409" s="199" t="str">
        <f t="shared" si="3884"/>
        <v>AU$17</v>
      </c>
      <c r="AV2409" s="199" t="str">
        <f t="shared" si="3884"/>
        <v>AV$17</v>
      </c>
      <c r="AW2409" s="199" t="str">
        <f t="shared" si="3884"/>
        <v>AW$17</v>
      </c>
      <c r="AX2409" s="199" t="str">
        <f t="shared" si="3884"/>
        <v>AX$17</v>
      </c>
      <c r="AY2409" s="199" t="str">
        <f t="shared" ref="AY2409:CD2409" si="3885">AY$21</f>
        <v>AY$17</v>
      </c>
      <c r="AZ2409" s="199" t="str">
        <f t="shared" si="3885"/>
        <v>AZ$17</v>
      </c>
      <c r="BA2409" s="199" t="str">
        <f t="shared" si="3885"/>
        <v>BA$17</v>
      </c>
      <c r="BB2409" s="199" t="str">
        <f t="shared" si="3885"/>
        <v>BB$17</v>
      </c>
      <c r="BC2409" s="199" t="str">
        <f t="shared" si="3885"/>
        <v>BC$17</v>
      </c>
      <c r="BD2409" s="199" t="str">
        <f t="shared" si="3885"/>
        <v>BD$17</v>
      </c>
      <c r="BE2409" s="199" t="str">
        <f t="shared" si="3885"/>
        <v>BE$17</v>
      </c>
      <c r="BF2409" s="199" t="str">
        <f t="shared" si="3885"/>
        <v>BF$17</v>
      </c>
      <c r="BG2409" s="199" t="str">
        <f t="shared" si="3885"/>
        <v>BG$17</v>
      </c>
      <c r="BH2409" s="199" t="str">
        <f t="shared" si="3885"/>
        <v>BH$17</v>
      </c>
      <c r="BI2409" s="199" t="str">
        <f t="shared" si="3885"/>
        <v>BI$17</v>
      </c>
      <c r="BJ2409" s="199" t="str">
        <f t="shared" si="3885"/>
        <v>BJ$17</v>
      </c>
      <c r="BK2409" s="199" t="str">
        <f t="shared" si="3885"/>
        <v>BK$17</v>
      </c>
      <c r="BL2409" s="199" t="str">
        <f t="shared" si="3885"/>
        <v>BL$17</v>
      </c>
      <c r="BM2409" s="199" t="str">
        <f t="shared" si="3885"/>
        <v>BM$17</v>
      </c>
      <c r="BN2409" s="199" t="str">
        <f t="shared" si="3885"/>
        <v>BN$17</v>
      </c>
      <c r="BO2409" s="199" t="str">
        <f t="shared" si="3885"/>
        <v>BO$17</v>
      </c>
      <c r="BP2409" s="199" t="str">
        <f t="shared" si="3885"/>
        <v>BP$17</v>
      </c>
      <c r="BQ2409" s="199" t="str">
        <f t="shared" si="3885"/>
        <v>BQ$17</v>
      </c>
      <c r="BR2409" s="199" t="str">
        <f t="shared" si="3885"/>
        <v>BR$17</v>
      </c>
      <c r="BS2409" s="199" t="str">
        <f t="shared" si="3885"/>
        <v>BS$17</v>
      </c>
      <c r="BT2409" s="199" t="str">
        <f t="shared" si="3885"/>
        <v>BT$17</v>
      </c>
      <c r="BU2409" s="199" t="str">
        <f t="shared" si="3885"/>
        <v>BU$17</v>
      </c>
      <c r="BV2409" s="199" t="str">
        <f t="shared" si="3885"/>
        <v>BV$17</v>
      </c>
      <c r="BW2409" s="199" t="str">
        <f t="shared" si="3885"/>
        <v>BW$17</v>
      </c>
      <c r="BX2409" s="199" t="str">
        <f t="shared" si="3885"/>
        <v>BX$17</v>
      </c>
      <c r="BY2409" s="199" t="str">
        <f t="shared" si="3885"/>
        <v>BY$17</v>
      </c>
      <c r="BZ2409" s="199" t="str">
        <f t="shared" si="3885"/>
        <v>BZ$17</v>
      </c>
      <c r="CA2409" s="199" t="str">
        <f t="shared" si="3885"/>
        <v>CA$17</v>
      </c>
      <c r="CB2409" s="199" t="str">
        <f t="shared" si="3885"/>
        <v>CB$17</v>
      </c>
      <c r="CC2409" s="199" t="str">
        <f t="shared" si="3885"/>
        <v>CC$17</v>
      </c>
      <c r="CD2409" s="199" t="str">
        <f t="shared" si="3885"/>
        <v>CD$17</v>
      </c>
      <c r="CE2409" s="199" t="str">
        <f t="shared" ref="CE2409:CL2409" si="3886">CE$21</f>
        <v>CE$17</v>
      </c>
      <c r="CF2409" s="199" t="str">
        <f t="shared" si="3886"/>
        <v>CF$17</v>
      </c>
      <c r="CG2409" s="199" t="str">
        <f t="shared" si="3886"/>
        <v>CG$17</v>
      </c>
      <c r="CH2409" s="199" t="str">
        <f t="shared" si="3886"/>
        <v>CH$17</v>
      </c>
      <c r="CI2409" s="199" t="str">
        <f t="shared" si="3886"/>
        <v>CI$17</v>
      </c>
      <c r="CJ2409" s="199" t="str">
        <f t="shared" si="3886"/>
        <v>CJ$17</v>
      </c>
      <c r="CK2409" s="199" t="str">
        <f t="shared" si="3886"/>
        <v>CK$17</v>
      </c>
      <c r="CL2409" s="199" t="str">
        <f t="shared" si="3886"/>
        <v>CL$17</v>
      </c>
      <c r="CN2409" s="201"/>
      <c r="CO2409" s="199" t="str">
        <f t="shared" ref="CO2409:DL2409" si="3887">CO$21</f>
        <v>CO$17</v>
      </c>
      <c r="CP2409" s="199" t="str">
        <f t="shared" si="3887"/>
        <v>CP$17</v>
      </c>
      <c r="CQ2409" s="199" t="str">
        <f t="shared" si="3887"/>
        <v>CQ$17</v>
      </c>
      <c r="CR2409" s="199" t="str">
        <f t="shared" si="3887"/>
        <v>CR$17</v>
      </c>
      <c r="CS2409" s="199" t="str">
        <f t="shared" si="3887"/>
        <v>CS$17</v>
      </c>
      <c r="CT2409" s="199" t="str">
        <f t="shared" si="3887"/>
        <v>CT$17</v>
      </c>
      <c r="CU2409" s="199" t="str">
        <f t="shared" si="3887"/>
        <v>CU$17</v>
      </c>
      <c r="CV2409" s="199" t="str">
        <f t="shared" si="3887"/>
        <v>CV$17</v>
      </c>
      <c r="CW2409" s="199" t="str">
        <f t="shared" si="3887"/>
        <v>CW$17</v>
      </c>
      <c r="CX2409" s="199" t="str">
        <f t="shared" si="3887"/>
        <v>CX$17</v>
      </c>
      <c r="CY2409" s="199" t="str">
        <f t="shared" si="3887"/>
        <v>CY$17</v>
      </c>
      <c r="CZ2409" s="199" t="str">
        <f t="shared" si="3887"/>
        <v>CZ$17</v>
      </c>
      <c r="DA2409" s="199" t="str">
        <f t="shared" si="3887"/>
        <v>DA$17</v>
      </c>
      <c r="DB2409" s="199" t="str">
        <f t="shared" si="3887"/>
        <v>DB$17</v>
      </c>
      <c r="DC2409" s="199" t="str">
        <f t="shared" si="3887"/>
        <v>DC$17</v>
      </c>
      <c r="DD2409" s="199" t="str">
        <f t="shared" si="3887"/>
        <v>DD$17</v>
      </c>
      <c r="DE2409" s="199" t="str">
        <f t="shared" si="3887"/>
        <v>DE$17</v>
      </c>
      <c r="DF2409" s="199" t="str">
        <f t="shared" si="3887"/>
        <v>DF$17</v>
      </c>
      <c r="DG2409" s="199" t="str">
        <f t="shared" si="3887"/>
        <v>DG$17</v>
      </c>
      <c r="DH2409" s="199" t="str">
        <f t="shared" si="3887"/>
        <v>DH$17</v>
      </c>
      <c r="DI2409" s="199" t="str">
        <f t="shared" si="3887"/>
        <v>DI$17</v>
      </c>
      <c r="DJ2409" s="199" t="str">
        <f t="shared" si="3887"/>
        <v>DJ$17</v>
      </c>
      <c r="DK2409" s="199" t="str">
        <f t="shared" si="3887"/>
        <v>DK$17</v>
      </c>
      <c r="DL2409" s="199" t="str">
        <f t="shared" si="3887"/>
        <v>DL$17</v>
      </c>
    </row>
    <row r="2410" spans="1:116" x14ac:dyDescent="0.4">
      <c r="A2410" s="174"/>
      <c r="E2410" s="8"/>
      <c r="G2410" s="175" t="s">
        <v>491</v>
      </c>
      <c r="H2410" s="200"/>
      <c r="I2410" s="201"/>
      <c r="J2410" s="201"/>
      <c r="K2410" s="202"/>
      <c r="L2410" s="202"/>
      <c r="M2410" s="202"/>
      <c r="N2410" s="202"/>
      <c r="O2410" s="202"/>
      <c r="P2410" s="202"/>
      <c r="R2410" s="202"/>
      <c r="S2410" s="190"/>
      <c r="T2410" s="190"/>
      <c r="U2410" s="190"/>
      <c r="V2410" s="190"/>
      <c r="W2410" s="190"/>
      <c r="X2410" s="190"/>
      <c r="Y2410" s="190"/>
      <c r="Z2410" s="190"/>
      <c r="AA2410" s="190"/>
      <c r="AB2410" s="190"/>
      <c r="AC2410" s="190"/>
      <c r="AD2410" s="190"/>
      <c r="AE2410" s="190"/>
      <c r="AF2410" s="190"/>
      <c r="AG2410" s="190"/>
      <c r="AH2410" s="190"/>
      <c r="AI2410" s="190"/>
      <c r="AJ2410" s="190"/>
      <c r="AK2410" s="190"/>
      <c r="AL2410" s="190"/>
      <c r="AM2410" s="190"/>
      <c r="AN2410" s="190"/>
      <c r="AO2410" s="190"/>
      <c r="AP2410" s="190"/>
      <c r="AQ2410" s="190"/>
      <c r="AR2410" s="190"/>
      <c r="AS2410" s="190"/>
      <c r="AT2410" s="190"/>
      <c r="AU2410" s="190"/>
      <c r="AV2410" s="190"/>
      <c r="AW2410" s="190"/>
      <c r="AX2410" s="190"/>
      <c r="AY2410" s="190"/>
      <c r="AZ2410" s="190"/>
      <c r="BA2410" s="190"/>
      <c r="BB2410" s="190"/>
      <c r="BC2410" s="190"/>
      <c r="BD2410" s="190"/>
      <c r="BE2410" s="190"/>
      <c r="BF2410" s="190"/>
      <c r="BG2410" s="190"/>
      <c r="BH2410" s="190"/>
      <c r="BI2410" s="190"/>
      <c r="BJ2410" s="190"/>
      <c r="BK2410" s="190"/>
      <c r="BL2410" s="190"/>
      <c r="BM2410" s="190"/>
      <c r="BN2410" s="190"/>
      <c r="BO2410" s="190"/>
      <c r="BP2410" s="190"/>
      <c r="BQ2410" s="190"/>
      <c r="BR2410" s="190"/>
      <c r="BS2410" s="190"/>
      <c r="BT2410" s="190"/>
      <c r="BU2410" s="190"/>
      <c r="BV2410" s="190"/>
      <c r="BW2410" s="190"/>
      <c r="BX2410" s="190"/>
      <c r="BY2410" s="190"/>
      <c r="BZ2410" s="190"/>
      <c r="CA2410" s="190"/>
      <c r="CB2410" s="190"/>
      <c r="CC2410" s="190"/>
      <c r="CD2410" s="190"/>
      <c r="CE2410" s="190"/>
      <c r="CF2410" s="190"/>
      <c r="CG2410" s="190"/>
      <c r="CH2410" s="190"/>
      <c r="CI2410" s="190"/>
      <c r="CJ2410" s="190"/>
      <c r="CK2410" s="190"/>
      <c r="CL2410" s="190"/>
      <c r="CN2410" s="201"/>
      <c r="CO2410" s="190"/>
      <c r="CP2410" s="190"/>
      <c r="CQ2410" s="190"/>
      <c r="CR2410" s="190"/>
      <c r="CS2410" s="190"/>
      <c r="CT2410" s="190"/>
      <c r="CU2410" s="190"/>
      <c r="CV2410" s="190"/>
      <c r="CW2410" s="190"/>
      <c r="CX2410" s="190"/>
      <c r="CY2410" s="190"/>
      <c r="CZ2410" s="190"/>
      <c r="DA2410" s="190"/>
      <c r="DB2410" s="190"/>
      <c r="DC2410" s="190"/>
      <c r="DD2410" s="190"/>
      <c r="DE2410" s="190"/>
      <c r="DF2410" s="190"/>
      <c r="DG2410" s="190"/>
      <c r="DH2410" s="190"/>
      <c r="DI2410" s="190"/>
      <c r="DJ2410" s="190"/>
      <c r="DK2410" s="190"/>
      <c r="DL2410" s="190"/>
    </row>
    <row r="2411" spans="1:116" x14ac:dyDescent="0.4">
      <c r="A2411" s="174"/>
      <c r="E2411" s="8"/>
      <c r="G2411" s="175" t="s">
        <v>505</v>
      </c>
      <c r="H2411" s="200"/>
      <c r="I2411" s="201"/>
      <c r="J2411" s="201"/>
      <c r="K2411" s="202"/>
      <c r="L2411" s="202"/>
      <c r="M2411" s="202"/>
      <c r="N2411" s="202"/>
      <c r="O2411" s="202"/>
      <c r="P2411" s="202"/>
      <c r="R2411" s="202"/>
      <c r="S2411" s="190"/>
      <c r="T2411" s="190"/>
      <c r="U2411" s="190"/>
      <c r="V2411" s="190"/>
      <c r="W2411" s="190"/>
      <c r="X2411" s="190"/>
      <c r="Y2411" s="190"/>
      <c r="Z2411" s="190"/>
      <c r="AA2411" s="190"/>
      <c r="AB2411" s="190"/>
      <c r="AC2411" s="190"/>
      <c r="AD2411" s="190"/>
      <c r="AE2411" s="190"/>
      <c r="AF2411" s="190"/>
      <c r="AG2411" s="190"/>
      <c r="AH2411" s="190"/>
      <c r="AI2411" s="190"/>
      <c r="AJ2411" s="190"/>
      <c r="AK2411" s="190"/>
      <c r="AL2411" s="190"/>
      <c r="AM2411" s="190"/>
      <c r="AN2411" s="190"/>
      <c r="AO2411" s="190"/>
      <c r="AP2411" s="190"/>
      <c r="AQ2411" s="190"/>
      <c r="AR2411" s="190"/>
      <c r="AS2411" s="190"/>
      <c r="AT2411" s="190"/>
      <c r="AU2411" s="190"/>
      <c r="AV2411" s="190"/>
      <c r="AW2411" s="190"/>
      <c r="AX2411" s="190"/>
      <c r="AY2411" s="190"/>
      <c r="AZ2411" s="190"/>
      <c r="BA2411" s="190"/>
      <c r="BB2411" s="190"/>
      <c r="BC2411" s="190"/>
      <c r="BD2411" s="190"/>
      <c r="BE2411" s="190"/>
      <c r="BF2411" s="190"/>
      <c r="BG2411" s="190"/>
      <c r="BH2411" s="190"/>
      <c r="BI2411" s="190"/>
      <c r="BJ2411" s="190"/>
      <c r="BK2411" s="190"/>
      <c r="BL2411" s="190"/>
      <c r="BM2411" s="190"/>
      <c r="BN2411" s="190"/>
      <c r="BO2411" s="190"/>
      <c r="BP2411" s="190"/>
      <c r="BQ2411" s="190"/>
      <c r="BR2411" s="190"/>
      <c r="BS2411" s="190"/>
      <c r="BT2411" s="190"/>
      <c r="BU2411" s="190"/>
      <c r="BV2411" s="190"/>
      <c r="BW2411" s="190"/>
      <c r="BX2411" s="190"/>
      <c r="BY2411" s="190"/>
      <c r="BZ2411" s="190"/>
      <c r="CA2411" s="190"/>
      <c r="CB2411" s="190"/>
      <c r="CC2411" s="190"/>
      <c r="CD2411" s="190"/>
      <c r="CE2411" s="190"/>
      <c r="CF2411" s="190"/>
      <c r="CG2411" s="190"/>
      <c r="CH2411" s="190"/>
      <c r="CI2411" s="190"/>
      <c r="CJ2411" s="190"/>
      <c r="CK2411" s="190"/>
      <c r="CL2411" s="190"/>
      <c r="CN2411" s="201"/>
      <c r="CO2411" s="190"/>
      <c r="CP2411" s="190"/>
      <c r="CQ2411" s="190"/>
      <c r="CR2411" s="190"/>
      <c r="CS2411" s="190"/>
      <c r="CT2411" s="190"/>
      <c r="CU2411" s="190"/>
      <c r="CV2411" s="190"/>
      <c r="CW2411" s="190"/>
      <c r="CX2411" s="190"/>
      <c r="CY2411" s="190"/>
      <c r="CZ2411" s="190"/>
      <c r="DA2411" s="190"/>
      <c r="DB2411" s="190"/>
      <c r="DC2411" s="190"/>
      <c r="DD2411" s="190"/>
      <c r="DE2411" s="190"/>
      <c r="DF2411" s="190"/>
      <c r="DG2411" s="190"/>
      <c r="DH2411" s="190"/>
      <c r="DI2411" s="190"/>
      <c r="DJ2411" s="190"/>
      <c r="DK2411" s="190"/>
      <c r="DL2411" s="190"/>
    </row>
    <row r="2412" spans="1:116" x14ac:dyDescent="0.4">
      <c r="A2412" s="174"/>
      <c r="E2412" s="8"/>
      <c r="G2412" s="175" t="s">
        <v>463</v>
      </c>
      <c r="H2412" s="200"/>
      <c r="I2412" s="201"/>
      <c r="J2412" s="201"/>
      <c r="K2412" s="202"/>
      <c r="L2412" s="202"/>
      <c r="M2412" s="202"/>
      <c r="N2412" s="202"/>
      <c r="O2412" s="202"/>
      <c r="P2412" s="202"/>
      <c r="R2412" s="202"/>
      <c r="S2412" s="190" t="str">
        <f t="shared" ref="S2412:AX2412" si="3888">S$22</f>
        <v>S$18</v>
      </c>
      <c r="T2412" s="190" t="str">
        <f t="shared" si="3888"/>
        <v>T$18</v>
      </c>
      <c r="U2412" s="190" t="str">
        <f t="shared" si="3888"/>
        <v>U$18</v>
      </c>
      <c r="V2412" s="190" t="str">
        <f t="shared" si="3888"/>
        <v>V$18</v>
      </c>
      <c r="W2412" s="190" t="str">
        <f t="shared" si="3888"/>
        <v>W$18</v>
      </c>
      <c r="X2412" s="190" t="str">
        <f t="shared" si="3888"/>
        <v>X$18</v>
      </c>
      <c r="Y2412" s="190" t="str">
        <f t="shared" si="3888"/>
        <v>Y$18</v>
      </c>
      <c r="Z2412" s="190" t="str">
        <f t="shared" si="3888"/>
        <v>Z$18</v>
      </c>
      <c r="AA2412" s="190" t="str">
        <f t="shared" si="3888"/>
        <v>AA$18</v>
      </c>
      <c r="AB2412" s="190" t="str">
        <f t="shared" si="3888"/>
        <v>AB$18</v>
      </c>
      <c r="AC2412" s="190" t="str">
        <f t="shared" si="3888"/>
        <v>AC$18</v>
      </c>
      <c r="AD2412" s="190" t="str">
        <f t="shared" si="3888"/>
        <v>AD$18</v>
      </c>
      <c r="AE2412" s="190" t="str">
        <f t="shared" si="3888"/>
        <v>AE$18</v>
      </c>
      <c r="AF2412" s="190" t="str">
        <f t="shared" si="3888"/>
        <v>AF$18</v>
      </c>
      <c r="AG2412" s="190" t="str">
        <f t="shared" si="3888"/>
        <v>AG$18</v>
      </c>
      <c r="AH2412" s="190" t="str">
        <f t="shared" si="3888"/>
        <v>AH$18</v>
      </c>
      <c r="AI2412" s="190" t="str">
        <f t="shared" si="3888"/>
        <v>AI$18</v>
      </c>
      <c r="AJ2412" s="190" t="str">
        <f t="shared" si="3888"/>
        <v>AJ$18</v>
      </c>
      <c r="AK2412" s="190" t="str">
        <f t="shared" si="3888"/>
        <v>AK$18</v>
      </c>
      <c r="AL2412" s="190" t="str">
        <f t="shared" si="3888"/>
        <v>AL$18</v>
      </c>
      <c r="AM2412" s="190" t="str">
        <f t="shared" si="3888"/>
        <v>AM$18</v>
      </c>
      <c r="AN2412" s="190" t="str">
        <f t="shared" si="3888"/>
        <v>AN$18</v>
      </c>
      <c r="AO2412" s="190" t="str">
        <f t="shared" si="3888"/>
        <v>AO$18</v>
      </c>
      <c r="AP2412" s="190" t="str">
        <f t="shared" si="3888"/>
        <v>AP$18</v>
      </c>
      <c r="AQ2412" s="190" t="str">
        <f t="shared" si="3888"/>
        <v>AQ$18</v>
      </c>
      <c r="AR2412" s="190" t="str">
        <f t="shared" si="3888"/>
        <v>AR$18</v>
      </c>
      <c r="AS2412" s="190" t="str">
        <f t="shared" si="3888"/>
        <v>AS$18</v>
      </c>
      <c r="AT2412" s="190" t="str">
        <f t="shared" si="3888"/>
        <v>AT$18</v>
      </c>
      <c r="AU2412" s="190" t="str">
        <f t="shared" si="3888"/>
        <v>AU$18</v>
      </c>
      <c r="AV2412" s="190" t="str">
        <f t="shared" si="3888"/>
        <v>AV$18</v>
      </c>
      <c r="AW2412" s="190" t="str">
        <f t="shared" si="3888"/>
        <v>AW$18</v>
      </c>
      <c r="AX2412" s="190" t="str">
        <f t="shared" si="3888"/>
        <v>AX$18</v>
      </c>
      <c r="AY2412" s="190" t="str">
        <f t="shared" ref="AY2412:CD2412" si="3889">AY$22</f>
        <v>AY$18</v>
      </c>
      <c r="AZ2412" s="190" t="str">
        <f t="shared" si="3889"/>
        <v>AZ$18</v>
      </c>
      <c r="BA2412" s="190" t="str">
        <f t="shared" si="3889"/>
        <v>BA$18</v>
      </c>
      <c r="BB2412" s="190" t="str">
        <f t="shared" si="3889"/>
        <v>BB$18</v>
      </c>
      <c r="BC2412" s="190" t="str">
        <f t="shared" si="3889"/>
        <v>BC$18</v>
      </c>
      <c r="BD2412" s="190" t="str">
        <f t="shared" si="3889"/>
        <v>BD$18</v>
      </c>
      <c r="BE2412" s="190" t="str">
        <f t="shared" si="3889"/>
        <v>BE$18</v>
      </c>
      <c r="BF2412" s="190" t="str">
        <f t="shared" si="3889"/>
        <v>BF$18</v>
      </c>
      <c r="BG2412" s="190" t="str">
        <f t="shared" si="3889"/>
        <v>BG$18</v>
      </c>
      <c r="BH2412" s="190" t="str">
        <f t="shared" si="3889"/>
        <v>BH$18</v>
      </c>
      <c r="BI2412" s="190" t="str">
        <f t="shared" si="3889"/>
        <v>BI$18</v>
      </c>
      <c r="BJ2412" s="190" t="str">
        <f t="shared" si="3889"/>
        <v>BJ$18</v>
      </c>
      <c r="BK2412" s="190" t="str">
        <f t="shared" si="3889"/>
        <v>BK$18</v>
      </c>
      <c r="BL2412" s="190" t="str">
        <f t="shared" si="3889"/>
        <v>BL$18</v>
      </c>
      <c r="BM2412" s="190" t="str">
        <f t="shared" si="3889"/>
        <v>BM$18</v>
      </c>
      <c r="BN2412" s="190" t="str">
        <f t="shared" si="3889"/>
        <v>BN$18</v>
      </c>
      <c r="BO2412" s="190" t="str">
        <f t="shared" si="3889"/>
        <v>BO$18</v>
      </c>
      <c r="BP2412" s="190" t="str">
        <f t="shared" si="3889"/>
        <v>BP$18</v>
      </c>
      <c r="BQ2412" s="190" t="str">
        <f t="shared" si="3889"/>
        <v>BQ$18</v>
      </c>
      <c r="BR2412" s="190" t="str">
        <f t="shared" si="3889"/>
        <v>BR$18</v>
      </c>
      <c r="BS2412" s="190" t="str">
        <f t="shared" si="3889"/>
        <v>BS$18</v>
      </c>
      <c r="BT2412" s="190" t="str">
        <f t="shared" si="3889"/>
        <v>BT$18</v>
      </c>
      <c r="BU2412" s="190" t="str">
        <f t="shared" si="3889"/>
        <v>BU$18</v>
      </c>
      <c r="BV2412" s="190" t="str">
        <f t="shared" si="3889"/>
        <v>BV$18</v>
      </c>
      <c r="BW2412" s="190" t="str">
        <f t="shared" si="3889"/>
        <v>BW$18</v>
      </c>
      <c r="BX2412" s="190" t="str">
        <f t="shared" si="3889"/>
        <v>BX$18</v>
      </c>
      <c r="BY2412" s="190" t="str">
        <f t="shared" si="3889"/>
        <v>BY$18</v>
      </c>
      <c r="BZ2412" s="190" t="str">
        <f t="shared" si="3889"/>
        <v>BZ$18</v>
      </c>
      <c r="CA2412" s="190" t="str">
        <f t="shared" si="3889"/>
        <v>CA$18</v>
      </c>
      <c r="CB2412" s="190" t="str">
        <f t="shared" si="3889"/>
        <v>CB$18</v>
      </c>
      <c r="CC2412" s="190" t="str">
        <f t="shared" si="3889"/>
        <v>CC$18</v>
      </c>
      <c r="CD2412" s="190" t="str">
        <f t="shared" si="3889"/>
        <v>CD$18</v>
      </c>
      <c r="CE2412" s="190" t="str">
        <f t="shared" ref="CE2412:CL2412" si="3890">CE$22</f>
        <v>CE$18</v>
      </c>
      <c r="CF2412" s="190" t="str">
        <f t="shared" si="3890"/>
        <v>CF$18</v>
      </c>
      <c r="CG2412" s="190" t="str">
        <f t="shared" si="3890"/>
        <v>CG$18</v>
      </c>
      <c r="CH2412" s="190" t="str">
        <f t="shared" si="3890"/>
        <v>CH$18</v>
      </c>
      <c r="CI2412" s="190" t="str">
        <f t="shared" si="3890"/>
        <v>CI$18</v>
      </c>
      <c r="CJ2412" s="190" t="str">
        <f t="shared" si="3890"/>
        <v>CJ$18</v>
      </c>
      <c r="CK2412" s="190" t="str">
        <f t="shared" si="3890"/>
        <v>CK$18</v>
      </c>
      <c r="CL2412" s="190" t="str">
        <f t="shared" si="3890"/>
        <v>CL$18</v>
      </c>
      <c r="CN2412" s="201"/>
      <c r="CO2412" s="190" t="str">
        <f t="shared" ref="CO2412:DL2412" si="3891">CO$22</f>
        <v>CO$18</v>
      </c>
      <c r="CP2412" s="190" t="str">
        <f t="shared" si="3891"/>
        <v>CP$18</v>
      </c>
      <c r="CQ2412" s="190" t="str">
        <f t="shared" si="3891"/>
        <v>CQ$18</v>
      </c>
      <c r="CR2412" s="190" t="str">
        <f t="shared" si="3891"/>
        <v>CR$18</v>
      </c>
      <c r="CS2412" s="190" t="str">
        <f t="shared" si="3891"/>
        <v>CS$18</v>
      </c>
      <c r="CT2412" s="190" t="str">
        <f t="shared" si="3891"/>
        <v>CT$18</v>
      </c>
      <c r="CU2412" s="190" t="str">
        <f t="shared" si="3891"/>
        <v>CU$18</v>
      </c>
      <c r="CV2412" s="190" t="str">
        <f t="shared" si="3891"/>
        <v>CV$18</v>
      </c>
      <c r="CW2412" s="190" t="str">
        <f t="shared" si="3891"/>
        <v>CW$18</v>
      </c>
      <c r="CX2412" s="190" t="str">
        <f t="shared" si="3891"/>
        <v>CX$18</v>
      </c>
      <c r="CY2412" s="190" t="str">
        <f t="shared" si="3891"/>
        <v>CY$18</v>
      </c>
      <c r="CZ2412" s="190" t="str">
        <f t="shared" si="3891"/>
        <v>CZ$18</v>
      </c>
      <c r="DA2412" s="190" t="str">
        <f t="shared" si="3891"/>
        <v>DA$18</v>
      </c>
      <c r="DB2412" s="190" t="str">
        <f t="shared" si="3891"/>
        <v>DB$18</v>
      </c>
      <c r="DC2412" s="190" t="str">
        <f t="shared" si="3891"/>
        <v>DC$18</v>
      </c>
      <c r="DD2412" s="190" t="str">
        <f t="shared" si="3891"/>
        <v>DD$18</v>
      </c>
      <c r="DE2412" s="190" t="str">
        <f t="shared" si="3891"/>
        <v>DE$18</v>
      </c>
      <c r="DF2412" s="190" t="str">
        <f t="shared" si="3891"/>
        <v>DF$18</v>
      </c>
      <c r="DG2412" s="190" t="str">
        <f t="shared" si="3891"/>
        <v>DG$18</v>
      </c>
      <c r="DH2412" s="190" t="str">
        <f t="shared" si="3891"/>
        <v>DH$18</v>
      </c>
      <c r="DI2412" s="190" t="str">
        <f t="shared" si="3891"/>
        <v>DI$18</v>
      </c>
      <c r="DJ2412" s="190" t="str">
        <f t="shared" si="3891"/>
        <v>DJ$18</v>
      </c>
      <c r="DK2412" s="190" t="str">
        <f t="shared" si="3891"/>
        <v>DK$18</v>
      </c>
      <c r="DL2412" s="190" t="str">
        <f t="shared" si="3891"/>
        <v>DL$18</v>
      </c>
    </row>
    <row r="2413" spans="1:116" x14ac:dyDescent="0.4">
      <c r="A2413" s="174"/>
      <c r="E2413" s="8"/>
      <c r="G2413" s="175" t="s">
        <v>464</v>
      </c>
      <c r="H2413" s="200"/>
      <c r="I2413" s="201"/>
      <c r="J2413" s="201"/>
      <c r="K2413" s="202"/>
      <c r="L2413" s="202"/>
      <c r="M2413" s="202"/>
      <c r="N2413" s="202"/>
      <c r="O2413" s="202"/>
      <c r="P2413" s="202"/>
      <c r="R2413" s="202"/>
      <c r="S2413" s="190" t="str">
        <f t="shared" ref="S2413:AX2413" si="3892">S$23</f>
        <v>S$19</v>
      </c>
      <c r="T2413" s="190" t="str">
        <f t="shared" si="3892"/>
        <v>T$19</v>
      </c>
      <c r="U2413" s="190" t="str">
        <f t="shared" si="3892"/>
        <v>U$19</v>
      </c>
      <c r="V2413" s="190" t="str">
        <f t="shared" si="3892"/>
        <v>V$19</v>
      </c>
      <c r="W2413" s="190" t="str">
        <f t="shared" si="3892"/>
        <v>W$19</v>
      </c>
      <c r="X2413" s="190" t="str">
        <f t="shared" si="3892"/>
        <v>X$19</v>
      </c>
      <c r="Y2413" s="190" t="str">
        <f t="shared" si="3892"/>
        <v>Y$19</v>
      </c>
      <c r="Z2413" s="190" t="str">
        <f t="shared" si="3892"/>
        <v>Z$19</v>
      </c>
      <c r="AA2413" s="190" t="str">
        <f t="shared" si="3892"/>
        <v>AA$19</v>
      </c>
      <c r="AB2413" s="190" t="str">
        <f t="shared" si="3892"/>
        <v>AB$19</v>
      </c>
      <c r="AC2413" s="190" t="str">
        <f t="shared" si="3892"/>
        <v>AC$19</v>
      </c>
      <c r="AD2413" s="190" t="str">
        <f t="shared" si="3892"/>
        <v>AD$19</v>
      </c>
      <c r="AE2413" s="190" t="str">
        <f t="shared" si="3892"/>
        <v>AE$19</v>
      </c>
      <c r="AF2413" s="190" t="str">
        <f t="shared" si="3892"/>
        <v>AF$19</v>
      </c>
      <c r="AG2413" s="190" t="str">
        <f t="shared" si="3892"/>
        <v>AG$19</v>
      </c>
      <c r="AH2413" s="190" t="str">
        <f t="shared" si="3892"/>
        <v>AH$19</v>
      </c>
      <c r="AI2413" s="190" t="str">
        <f t="shared" si="3892"/>
        <v>AI$19</v>
      </c>
      <c r="AJ2413" s="190" t="str">
        <f t="shared" si="3892"/>
        <v>AJ$19</v>
      </c>
      <c r="AK2413" s="190" t="str">
        <f t="shared" si="3892"/>
        <v>AK$19</v>
      </c>
      <c r="AL2413" s="190" t="str">
        <f t="shared" si="3892"/>
        <v>AL$19</v>
      </c>
      <c r="AM2413" s="190" t="str">
        <f t="shared" si="3892"/>
        <v>AM$19</v>
      </c>
      <c r="AN2413" s="190" t="str">
        <f t="shared" si="3892"/>
        <v>AN$19</v>
      </c>
      <c r="AO2413" s="190" t="str">
        <f t="shared" si="3892"/>
        <v>AO$19</v>
      </c>
      <c r="AP2413" s="190" t="str">
        <f t="shared" si="3892"/>
        <v>AP$19</v>
      </c>
      <c r="AQ2413" s="190" t="str">
        <f t="shared" si="3892"/>
        <v>AQ$19</v>
      </c>
      <c r="AR2413" s="190" t="str">
        <f t="shared" si="3892"/>
        <v>AR$19</v>
      </c>
      <c r="AS2413" s="190" t="str">
        <f t="shared" si="3892"/>
        <v>AS$19</v>
      </c>
      <c r="AT2413" s="190" t="str">
        <f t="shared" si="3892"/>
        <v>AT$19</v>
      </c>
      <c r="AU2413" s="190" t="str">
        <f t="shared" si="3892"/>
        <v>AU$19</v>
      </c>
      <c r="AV2413" s="190" t="str">
        <f t="shared" si="3892"/>
        <v>AV$19</v>
      </c>
      <c r="AW2413" s="190" t="str">
        <f t="shared" si="3892"/>
        <v>AW$19</v>
      </c>
      <c r="AX2413" s="190" t="str">
        <f t="shared" si="3892"/>
        <v>AX$19</v>
      </c>
      <c r="AY2413" s="190" t="str">
        <f t="shared" ref="AY2413:CD2413" si="3893">AY$23</f>
        <v>AY$19</v>
      </c>
      <c r="AZ2413" s="190" t="str">
        <f t="shared" si="3893"/>
        <v>AZ$19</v>
      </c>
      <c r="BA2413" s="190" t="str">
        <f t="shared" si="3893"/>
        <v>BA$19</v>
      </c>
      <c r="BB2413" s="190" t="str">
        <f t="shared" si="3893"/>
        <v>BB$19</v>
      </c>
      <c r="BC2413" s="190" t="str">
        <f t="shared" si="3893"/>
        <v>BC$19</v>
      </c>
      <c r="BD2413" s="190" t="str">
        <f t="shared" si="3893"/>
        <v>BD$19</v>
      </c>
      <c r="BE2413" s="190" t="str">
        <f t="shared" si="3893"/>
        <v>BE$19</v>
      </c>
      <c r="BF2413" s="190" t="str">
        <f t="shared" si="3893"/>
        <v>BF$19</v>
      </c>
      <c r="BG2413" s="190" t="str">
        <f t="shared" si="3893"/>
        <v>BG$19</v>
      </c>
      <c r="BH2413" s="190" t="str">
        <f t="shared" si="3893"/>
        <v>BH$19</v>
      </c>
      <c r="BI2413" s="190" t="str">
        <f t="shared" si="3893"/>
        <v>BI$19</v>
      </c>
      <c r="BJ2413" s="190" t="str">
        <f t="shared" si="3893"/>
        <v>BJ$19</v>
      </c>
      <c r="BK2413" s="190" t="str">
        <f t="shared" si="3893"/>
        <v>BK$19</v>
      </c>
      <c r="BL2413" s="190" t="str">
        <f t="shared" si="3893"/>
        <v>BL$19</v>
      </c>
      <c r="BM2413" s="190" t="str">
        <f t="shared" si="3893"/>
        <v>BM$19</v>
      </c>
      <c r="BN2413" s="190" t="str">
        <f t="shared" si="3893"/>
        <v>BN$19</v>
      </c>
      <c r="BO2413" s="190" t="str">
        <f t="shared" si="3893"/>
        <v>BO$19</v>
      </c>
      <c r="BP2413" s="190" t="str">
        <f t="shared" si="3893"/>
        <v>BP$19</v>
      </c>
      <c r="BQ2413" s="190" t="str">
        <f t="shared" si="3893"/>
        <v>BQ$19</v>
      </c>
      <c r="BR2413" s="190" t="str">
        <f t="shared" si="3893"/>
        <v>BR$19</v>
      </c>
      <c r="BS2413" s="190" t="str">
        <f t="shared" si="3893"/>
        <v>BS$19</v>
      </c>
      <c r="BT2413" s="190" t="str">
        <f t="shared" si="3893"/>
        <v>BT$19</v>
      </c>
      <c r="BU2413" s="190" t="str">
        <f t="shared" si="3893"/>
        <v>BU$19</v>
      </c>
      <c r="BV2413" s="190" t="str">
        <f t="shared" si="3893"/>
        <v>BV$19</v>
      </c>
      <c r="BW2413" s="190" t="str">
        <f t="shared" si="3893"/>
        <v>BW$19</v>
      </c>
      <c r="BX2413" s="190" t="str">
        <f t="shared" si="3893"/>
        <v>BX$19</v>
      </c>
      <c r="BY2413" s="190" t="str">
        <f t="shared" si="3893"/>
        <v>BY$19</v>
      </c>
      <c r="BZ2413" s="190" t="str">
        <f t="shared" si="3893"/>
        <v>BZ$19</v>
      </c>
      <c r="CA2413" s="190" t="str">
        <f t="shared" si="3893"/>
        <v>CA$19</v>
      </c>
      <c r="CB2413" s="190" t="str">
        <f t="shared" si="3893"/>
        <v>CB$19</v>
      </c>
      <c r="CC2413" s="190" t="str">
        <f t="shared" si="3893"/>
        <v>CC$19</v>
      </c>
      <c r="CD2413" s="190" t="str">
        <f t="shared" si="3893"/>
        <v>CD$19</v>
      </c>
      <c r="CE2413" s="190" t="str">
        <f t="shared" ref="CE2413:CL2413" si="3894">CE$23</f>
        <v>CE$19</v>
      </c>
      <c r="CF2413" s="190" t="str">
        <f t="shared" si="3894"/>
        <v>CF$19</v>
      </c>
      <c r="CG2413" s="190" t="str">
        <f t="shared" si="3894"/>
        <v>CG$19</v>
      </c>
      <c r="CH2413" s="190" t="str">
        <f t="shared" si="3894"/>
        <v>CH$19</v>
      </c>
      <c r="CI2413" s="190" t="str">
        <f t="shared" si="3894"/>
        <v>CI$19</v>
      </c>
      <c r="CJ2413" s="190" t="str">
        <f t="shared" si="3894"/>
        <v>CJ$19</v>
      </c>
      <c r="CK2413" s="190" t="str">
        <f t="shared" si="3894"/>
        <v>CK$19</v>
      </c>
      <c r="CL2413" s="190" t="str">
        <f t="shared" si="3894"/>
        <v>CL$19</v>
      </c>
      <c r="CN2413" s="201"/>
      <c r="CO2413" s="190" t="str">
        <f t="shared" ref="CO2413:DL2413" si="3895">CO$23</f>
        <v>CO$19</v>
      </c>
      <c r="CP2413" s="190" t="str">
        <f t="shared" si="3895"/>
        <v>CP$19</v>
      </c>
      <c r="CQ2413" s="190" t="str">
        <f t="shared" si="3895"/>
        <v>CQ$19</v>
      </c>
      <c r="CR2413" s="190" t="str">
        <f t="shared" si="3895"/>
        <v>CR$19</v>
      </c>
      <c r="CS2413" s="190" t="str">
        <f t="shared" si="3895"/>
        <v>CS$19</v>
      </c>
      <c r="CT2413" s="190" t="str">
        <f t="shared" si="3895"/>
        <v>CT$19</v>
      </c>
      <c r="CU2413" s="190" t="str">
        <f t="shared" si="3895"/>
        <v>CU$19</v>
      </c>
      <c r="CV2413" s="190" t="str">
        <f t="shared" si="3895"/>
        <v>CV$19</v>
      </c>
      <c r="CW2413" s="190" t="str">
        <f t="shared" si="3895"/>
        <v>CW$19</v>
      </c>
      <c r="CX2413" s="190" t="str">
        <f t="shared" si="3895"/>
        <v>CX$19</v>
      </c>
      <c r="CY2413" s="190" t="str">
        <f t="shared" si="3895"/>
        <v>CY$19</v>
      </c>
      <c r="CZ2413" s="190" t="str">
        <f t="shared" si="3895"/>
        <v>CZ$19</v>
      </c>
      <c r="DA2413" s="190" t="str">
        <f t="shared" si="3895"/>
        <v>DA$19</v>
      </c>
      <c r="DB2413" s="190" t="str">
        <f t="shared" si="3895"/>
        <v>DB$19</v>
      </c>
      <c r="DC2413" s="190" t="str">
        <f t="shared" si="3895"/>
        <v>DC$19</v>
      </c>
      <c r="DD2413" s="190" t="str">
        <f t="shared" si="3895"/>
        <v>DD$19</v>
      </c>
      <c r="DE2413" s="190" t="str">
        <f t="shared" si="3895"/>
        <v>DE$19</v>
      </c>
      <c r="DF2413" s="190" t="str">
        <f t="shared" si="3895"/>
        <v>DF$19</v>
      </c>
      <c r="DG2413" s="190" t="str">
        <f t="shared" si="3895"/>
        <v>DG$19</v>
      </c>
      <c r="DH2413" s="190" t="str">
        <f t="shared" si="3895"/>
        <v>DH$19</v>
      </c>
      <c r="DI2413" s="190" t="str">
        <f t="shared" si="3895"/>
        <v>DI$19</v>
      </c>
      <c r="DJ2413" s="190" t="str">
        <f t="shared" si="3895"/>
        <v>DJ$19</v>
      </c>
      <c r="DK2413" s="190" t="str">
        <f t="shared" si="3895"/>
        <v>DK$19</v>
      </c>
      <c r="DL2413" s="190" t="str">
        <f t="shared" si="3895"/>
        <v>DL$19</v>
      </c>
    </row>
    <row r="2414" spans="1:116" x14ac:dyDescent="0.4">
      <c r="A2414" s="31" t="s">
        <v>218</v>
      </c>
      <c r="B2414" s="31" t="s">
        <v>395</v>
      </c>
      <c r="C2414" s="31"/>
      <c r="D2414" t="s">
        <v>407</v>
      </c>
      <c r="E2414" s="8" t="str">
        <f t="shared" si="3764"/>
        <v>2414 WCAP-IS</v>
      </c>
      <c r="F2414" t="s">
        <v>435</v>
      </c>
      <c r="G2414" s="70" t="s">
        <v>399</v>
      </c>
      <c r="H2414" s="48"/>
      <c r="I2414" s="297"/>
      <c r="J2414" s="297"/>
      <c r="K2414" s="48"/>
      <c r="L2414" s="48"/>
      <c r="M2414" s="48"/>
      <c r="N2414" s="48"/>
      <c r="O2414" s="48"/>
      <c r="P2414" s="48"/>
      <c r="R2414" s="70"/>
      <c r="S2414" s="298"/>
      <c r="T2414" s="298"/>
      <c r="U2414" s="298"/>
      <c r="V2414" s="298"/>
      <c r="W2414" s="298"/>
      <c r="X2414" s="298"/>
      <c r="Y2414" s="298"/>
      <c r="Z2414" s="298"/>
      <c r="AA2414" s="298"/>
      <c r="AB2414" s="298"/>
      <c r="AC2414" s="298"/>
      <c r="AD2414" s="298"/>
      <c r="AE2414" s="298"/>
      <c r="AF2414" s="298"/>
      <c r="AG2414" s="298"/>
      <c r="AH2414" s="298"/>
      <c r="AI2414" s="298"/>
      <c r="AJ2414" s="298"/>
      <c r="AK2414" s="298"/>
      <c r="AL2414" s="298"/>
      <c r="AM2414" s="298"/>
      <c r="AN2414" s="298"/>
      <c r="AO2414" s="298"/>
      <c r="AP2414" s="298"/>
      <c r="AQ2414" s="298"/>
      <c r="AR2414" s="298"/>
      <c r="AS2414" s="298"/>
      <c r="AT2414" s="298"/>
      <c r="AU2414" s="298"/>
      <c r="AV2414" s="298"/>
      <c r="AW2414" s="298"/>
      <c r="AX2414" s="298"/>
      <c r="AY2414" s="298"/>
      <c r="AZ2414" s="298"/>
      <c r="BA2414" s="298"/>
      <c r="BB2414" s="298"/>
      <c r="BC2414" s="298"/>
      <c r="BD2414" s="298"/>
      <c r="BE2414" s="298"/>
      <c r="BF2414" s="298"/>
      <c r="BG2414" s="298"/>
      <c r="BH2414" s="298"/>
      <c r="BI2414" s="298"/>
      <c r="BJ2414" s="298"/>
      <c r="BK2414" s="298"/>
      <c r="BL2414" s="298"/>
      <c r="BM2414" s="298"/>
      <c r="BN2414" s="298"/>
      <c r="BO2414" s="298"/>
      <c r="BP2414" s="298"/>
      <c r="BQ2414" s="298"/>
      <c r="BR2414" s="298"/>
      <c r="BS2414" s="298"/>
      <c r="BT2414" s="298"/>
      <c r="BU2414" s="298"/>
      <c r="BV2414" s="298"/>
      <c r="BW2414" s="298"/>
      <c r="BX2414" s="298"/>
      <c r="BY2414" s="298"/>
      <c r="BZ2414" s="298"/>
      <c r="CA2414" s="298"/>
      <c r="CB2414" s="298"/>
      <c r="CC2414" s="298"/>
      <c r="CD2414" s="298"/>
      <c r="CE2414" s="298"/>
      <c r="CF2414" s="298"/>
      <c r="CG2414" s="298"/>
      <c r="CH2414" s="298"/>
      <c r="CI2414" s="298"/>
      <c r="CJ2414" s="298"/>
      <c r="CK2414" s="298"/>
      <c r="CL2414" s="298"/>
      <c r="CN2414" s="297"/>
      <c r="CO2414" s="298"/>
      <c r="CP2414" s="298"/>
      <c r="CQ2414" s="298"/>
      <c r="CR2414" s="298"/>
      <c r="CS2414" s="298"/>
      <c r="CT2414" s="298"/>
      <c r="CU2414" s="298"/>
      <c r="CV2414" s="298"/>
      <c r="CW2414" s="298"/>
      <c r="CX2414" s="298"/>
      <c r="CY2414" s="298"/>
      <c r="CZ2414" s="298"/>
      <c r="DA2414" s="298"/>
      <c r="DB2414" s="298"/>
      <c r="DC2414" s="298"/>
      <c r="DD2414" s="298"/>
      <c r="DE2414" s="298"/>
      <c r="DF2414" s="298"/>
      <c r="DG2414" s="298"/>
      <c r="DH2414" s="298"/>
      <c r="DI2414" s="298"/>
      <c r="DJ2414" s="298"/>
      <c r="DK2414" s="298"/>
      <c r="DL2414" s="298"/>
    </row>
    <row r="2415" spans="1:116" x14ac:dyDescent="0.4">
      <c r="A2415" s="31"/>
      <c r="B2415" t="str">
        <f t="shared" ref="B2415:B2422" si="3896">E2415</f>
        <v>2415 WCAP-IS</v>
      </c>
      <c r="D2415" t="s">
        <v>407</v>
      </c>
      <c r="E2415" s="8" t="str">
        <f t="shared" si="3764"/>
        <v>2415 WCAP-IS</v>
      </c>
      <c r="G2415" s="125" t="s">
        <v>404</v>
      </c>
      <c r="H2415" s="31"/>
      <c r="I2415" s="73"/>
      <c r="J2415" s="73"/>
      <c r="K2415" s="124">
        <f>'IS BS CF'!K$23+'IS BS CF'!K$37</f>
        <v>-5407350.4000000022</v>
      </c>
      <c r="L2415" s="124">
        <f>'IS BS CF'!L$23+'IS BS CF'!L$37</f>
        <v>-10527467.920000004</v>
      </c>
      <c r="M2415" s="124">
        <f>'IS BS CF'!M$23+'IS BS CF'!M$37</f>
        <v>-20648591.316000007</v>
      </c>
      <c r="N2415" s="124">
        <f>'IS BS CF'!N$23+'IS BS CF'!N$37</f>
        <v>-40870770.881800018</v>
      </c>
      <c r="O2415" s="124">
        <f>'IS BS CF'!O$23+'IS BS CF'!O$37</f>
        <v>-81294059.425890028</v>
      </c>
      <c r="P2415" s="124">
        <f>'IS BS CF'!P$23+'IS BS CF'!P$37</f>
        <v>-162118512.39718455</v>
      </c>
      <c r="Q2415" s="124"/>
      <c r="R2415" s="124">
        <f>'IS BS CF'!R$23+'IS BS CF'!R$37</f>
        <v>0</v>
      </c>
      <c r="S2415" s="124">
        <f>'IS BS CF'!S$23+'IS BS CF'!S$37</f>
        <v>-450612.53333333344</v>
      </c>
      <c r="T2415" s="124">
        <f>'IS BS CF'!T$23+'IS BS CF'!T$37</f>
        <v>-450612.53333333344</v>
      </c>
      <c r="U2415" s="124">
        <f>'IS BS CF'!U$23+'IS BS CF'!U$37</f>
        <v>-450612.53333333344</v>
      </c>
      <c r="V2415" s="124">
        <f>'IS BS CF'!V$23+'IS BS CF'!V$37</f>
        <v>-450612.53333333344</v>
      </c>
      <c r="W2415" s="124">
        <f>'IS BS CF'!W$23+'IS BS CF'!W$37</f>
        <v>-450612.53333333344</v>
      </c>
      <c r="X2415" s="124">
        <f>'IS BS CF'!X$23+'IS BS CF'!X$37</f>
        <v>-450612.53333333344</v>
      </c>
      <c r="Y2415" s="124">
        <f>'IS BS CF'!Y$23+'IS BS CF'!Y$37</f>
        <v>-450612.53333333344</v>
      </c>
      <c r="Z2415" s="124">
        <f>'IS BS CF'!Z$23+'IS BS CF'!Z$37</f>
        <v>-450612.53333333344</v>
      </c>
      <c r="AA2415" s="124">
        <f>'IS BS CF'!AA$23+'IS BS CF'!AA$37</f>
        <v>-450612.53333333344</v>
      </c>
      <c r="AB2415" s="124">
        <f>'IS BS CF'!AB$23+'IS BS CF'!AB$37</f>
        <v>-450612.53333333344</v>
      </c>
      <c r="AC2415" s="124">
        <f>'IS BS CF'!AC$23+'IS BS CF'!AC$37</f>
        <v>-450612.53333333344</v>
      </c>
      <c r="AD2415" s="124">
        <f>'IS BS CF'!AD$23+'IS BS CF'!AD$37</f>
        <v>-450612.53333333344</v>
      </c>
      <c r="AE2415" s="124">
        <f>'IS BS CF'!AE$23+'IS BS CF'!AE$37</f>
        <v>-877288.99333333352</v>
      </c>
      <c r="AF2415" s="124">
        <f>'IS BS CF'!AF$23+'IS BS CF'!AF$37</f>
        <v>-877288.99333333352</v>
      </c>
      <c r="AG2415" s="124">
        <f>'IS BS CF'!AG$23+'IS BS CF'!AG$37</f>
        <v>-877288.99333333352</v>
      </c>
      <c r="AH2415" s="124">
        <f>'IS BS CF'!AH$23+'IS BS CF'!AH$37</f>
        <v>-877288.99333333352</v>
      </c>
      <c r="AI2415" s="124">
        <f>'IS BS CF'!AI$23+'IS BS CF'!AI$37</f>
        <v>-877288.99333333352</v>
      </c>
      <c r="AJ2415" s="124">
        <f>'IS BS CF'!AJ$23+'IS BS CF'!AJ$37</f>
        <v>-877288.99333333352</v>
      </c>
      <c r="AK2415" s="124">
        <f>'IS BS CF'!AK$23+'IS BS CF'!AK$37</f>
        <v>-877288.99333333352</v>
      </c>
      <c r="AL2415" s="124">
        <f>'IS BS CF'!AL$23+'IS BS CF'!AL$37</f>
        <v>-877288.99333333352</v>
      </c>
      <c r="AM2415" s="124">
        <f>'IS BS CF'!AM$23+'IS BS CF'!AM$37</f>
        <v>-877288.99333333352</v>
      </c>
      <c r="AN2415" s="124">
        <f>'IS BS CF'!AN$23+'IS BS CF'!AN$37</f>
        <v>-877288.99333333352</v>
      </c>
      <c r="AO2415" s="124">
        <f>'IS BS CF'!AO$23+'IS BS CF'!AO$37</f>
        <v>-877288.99333333352</v>
      </c>
      <c r="AP2415" s="124">
        <f>'IS BS CF'!AP$23+'IS BS CF'!AP$37</f>
        <v>-877288.99333333352</v>
      </c>
      <c r="AQ2415" s="124">
        <f>'IS BS CF'!AQ$23+'IS BS CF'!AQ$37</f>
        <v>-1720715.9430000004</v>
      </c>
      <c r="AR2415" s="124">
        <f>'IS BS CF'!AR$23+'IS BS CF'!AR$37</f>
        <v>-1720715.9430000004</v>
      </c>
      <c r="AS2415" s="124">
        <f>'IS BS CF'!AS$23+'IS BS CF'!AS$37</f>
        <v>-1720715.9430000004</v>
      </c>
      <c r="AT2415" s="124">
        <f>'IS BS CF'!AT$23+'IS BS CF'!AT$37</f>
        <v>-1720715.9430000004</v>
      </c>
      <c r="AU2415" s="124">
        <f>'IS BS CF'!AU$23+'IS BS CF'!AU$37</f>
        <v>-1720715.9430000004</v>
      </c>
      <c r="AV2415" s="124">
        <f>'IS BS CF'!AV$23+'IS BS CF'!AV$37</f>
        <v>-1720715.9430000004</v>
      </c>
      <c r="AW2415" s="124">
        <f>'IS BS CF'!AW$23+'IS BS CF'!AW$37</f>
        <v>-1720715.9430000004</v>
      </c>
      <c r="AX2415" s="124">
        <f>'IS BS CF'!AX$23+'IS BS CF'!AX$37</f>
        <v>-1720715.9430000004</v>
      </c>
      <c r="AY2415" s="124">
        <f>'IS BS CF'!AY$23+'IS BS CF'!AY$37</f>
        <v>-1720715.9430000004</v>
      </c>
      <c r="AZ2415" s="124">
        <f>'IS BS CF'!AZ$23+'IS BS CF'!AZ$37</f>
        <v>-1720715.9430000004</v>
      </c>
      <c r="BA2415" s="124">
        <f>'IS BS CF'!BA$23+'IS BS CF'!BA$37</f>
        <v>-1720715.9430000004</v>
      </c>
      <c r="BB2415" s="124">
        <f>'IS BS CF'!BB$23+'IS BS CF'!BB$37</f>
        <v>-1720715.9430000004</v>
      </c>
      <c r="BC2415" s="124">
        <f>'IS BS CF'!BC$23+'IS BS CF'!BC$37</f>
        <v>-3405897.5734833339</v>
      </c>
      <c r="BD2415" s="124">
        <f>'IS BS CF'!BD$23+'IS BS CF'!BD$37</f>
        <v>-3405897.5734833339</v>
      </c>
      <c r="BE2415" s="124">
        <f>'IS BS CF'!BE$23+'IS BS CF'!BE$37</f>
        <v>-3405897.5734833339</v>
      </c>
      <c r="BF2415" s="124">
        <f>'IS BS CF'!BF$23+'IS BS CF'!BF$37</f>
        <v>-3405897.5734833339</v>
      </c>
      <c r="BG2415" s="124">
        <f>'IS BS CF'!BG$23+'IS BS CF'!BG$37</f>
        <v>-3405897.5734833339</v>
      </c>
      <c r="BH2415" s="124">
        <f>'IS BS CF'!BH$23+'IS BS CF'!BH$37</f>
        <v>-3405897.5734833339</v>
      </c>
      <c r="BI2415" s="124">
        <f>'IS BS CF'!BI$23+'IS BS CF'!BI$37</f>
        <v>-3405897.5734833339</v>
      </c>
      <c r="BJ2415" s="124">
        <f>'IS BS CF'!BJ$23+'IS BS CF'!BJ$37</f>
        <v>-3405897.5734833339</v>
      </c>
      <c r="BK2415" s="124">
        <f>'IS BS CF'!BK$23+'IS BS CF'!BK$37</f>
        <v>-3405897.5734833339</v>
      </c>
      <c r="BL2415" s="124">
        <f>'IS BS CF'!BL$23+'IS BS CF'!BL$37</f>
        <v>-3405897.5734833339</v>
      </c>
      <c r="BM2415" s="124">
        <f>'IS BS CF'!BM$23+'IS BS CF'!BM$37</f>
        <v>-3405897.5734833339</v>
      </c>
      <c r="BN2415" s="124">
        <f>'IS BS CF'!BN$23+'IS BS CF'!BN$37</f>
        <v>-3405897.5734833339</v>
      </c>
      <c r="BO2415" s="124">
        <f>'IS BS CF'!BO$23+'IS BS CF'!BO$37</f>
        <v>-6774504.9521575011</v>
      </c>
      <c r="BP2415" s="124">
        <f>'IS BS CF'!BP$23+'IS BS CF'!BP$37</f>
        <v>-6774504.9521575011</v>
      </c>
      <c r="BQ2415" s="124">
        <f>'IS BS CF'!BQ$23+'IS BS CF'!BQ$37</f>
        <v>-6774504.9521575011</v>
      </c>
      <c r="BR2415" s="124">
        <f>'IS BS CF'!BR$23+'IS BS CF'!BR$37</f>
        <v>-6774504.9521575011</v>
      </c>
      <c r="BS2415" s="124">
        <f>'IS BS CF'!BS$23+'IS BS CF'!BS$37</f>
        <v>-6774504.9521575011</v>
      </c>
      <c r="BT2415" s="124">
        <f>'IS BS CF'!BT$23+'IS BS CF'!BT$37</f>
        <v>-6774504.9521575011</v>
      </c>
      <c r="BU2415" s="124">
        <f>'IS BS CF'!BU$23+'IS BS CF'!BU$37</f>
        <v>-6774504.9521575011</v>
      </c>
      <c r="BV2415" s="124">
        <f>'IS BS CF'!BV$23+'IS BS CF'!BV$37</f>
        <v>-6774504.9521575011</v>
      </c>
      <c r="BW2415" s="124">
        <f>'IS BS CF'!BW$23+'IS BS CF'!BW$37</f>
        <v>-6774504.9521575011</v>
      </c>
      <c r="BX2415" s="124">
        <f>'IS BS CF'!BX$23+'IS BS CF'!BX$37</f>
        <v>-6774504.9521575011</v>
      </c>
      <c r="BY2415" s="124">
        <f>'IS BS CF'!BY$23+'IS BS CF'!BY$37</f>
        <v>-6774504.9521575011</v>
      </c>
      <c r="BZ2415" s="124">
        <f>'IS BS CF'!BZ$23+'IS BS CF'!BZ$37</f>
        <v>-6774504.9521575011</v>
      </c>
      <c r="CA2415" s="124">
        <f>'IS BS CF'!CA$23+'IS BS CF'!CA$37</f>
        <v>-13509876.033098711</v>
      </c>
      <c r="CB2415" s="124">
        <f>'IS BS CF'!CB$23+'IS BS CF'!CB$37</f>
        <v>-13509876.033098711</v>
      </c>
      <c r="CC2415" s="124">
        <f>'IS BS CF'!CC$23+'IS BS CF'!CC$37</f>
        <v>-13509876.033098711</v>
      </c>
      <c r="CD2415" s="124">
        <f>'IS BS CF'!CD$23+'IS BS CF'!CD$37</f>
        <v>-13509876.033098711</v>
      </c>
      <c r="CE2415" s="124">
        <f>'IS BS CF'!CE$23+'IS BS CF'!CE$37</f>
        <v>-13509876.033098711</v>
      </c>
      <c r="CF2415" s="124">
        <f>'IS BS CF'!CF$23+'IS BS CF'!CF$37</f>
        <v>-13509876.033098711</v>
      </c>
      <c r="CG2415" s="124">
        <f>'IS BS CF'!CG$23+'IS BS CF'!CG$37</f>
        <v>-13509876.033098711</v>
      </c>
      <c r="CH2415" s="124">
        <f>'IS BS CF'!CH$23+'IS BS CF'!CH$37</f>
        <v>-13509876.033098711</v>
      </c>
      <c r="CI2415" s="124">
        <f>'IS BS CF'!CI$23+'IS BS CF'!CI$37</f>
        <v>-13509876.033098711</v>
      </c>
      <c r="CJ2415" s="124">
        <f>'IS BS CF'!CJ$23+'IS BS CF'!CJ$37</f>
        <v>-13509876.033098711</v>
      </c>
      <c r="CK2415" s="124">
        <f>'IS BS CF'!CK$23+'IS BS CF'!CK$37</f>
        <v>-13509876.033098711</v>
      </c>
      <c r="CL2415" s="124">
        <f>'IS BS CF'!CL$23+'IS BS CF'!CL$37</f>
        <v>-13509876.033098711</v>
      </c>
      <c r="CN2415" s="73"/>
      <c r="CO2415" s="124" t="e">
        <f>#REF!+#REF!</f>
        <v>#REF!</v>
      </c>
      <c r="CP2415" s="124" t="e">
        <f>#REF!+#REF!</f>
        <v>#REF!</v>
      </c>
      <c r="CQ2415" s="124" t="e">
        <f>#REF!+#REF!</f>
        <v>#REF!</v>
      </c>
      <c r="CR2415" s="124" t="e">
        <f>#REF!+#REF!</f>
        <v>#REF!</v>
      </c>
      <c r="CS2415" s="124" t="e">
        <f>#REF!+#REF!</f>
        <v>#REF!</v>
      </c>
      <c r="CT2415" s="124" t="e">
        <f>#REF!+#REF!</f>
        <v>#REF!</v>
      </c>
      <c r="CU2415" s="124" t="e">
        <f>#REF!+#REF!</f>
        <v>#REF!</v>
      </c>
      <c r="CV2415" s="124" t="e">
        <f>#REF!+#REF!</f>
        <v>#REF!</v>
      </c>
      <c r="CW2415" s="124" t="e">
        <f>#REF!+#REF!</f>
        <v>#REF!</v>
      </c>
      <c r="CX2415" s="124" t="e">
        <f>#REF!+#REF!</f>
        <v>#REF!</v>
      </c>
      <c r="CY2415" s="124" t="e">
        <f>#REF!+#REF!</f>
        <v>#REF!</v>
      </c>
      <c r="CZ2415" s="124" t="e">
        <f>#REF!+#REF!</f>
        <v>#REF!</v>
      </c>
      <c r="DA2415" s="124" t="e">
        <f>#REF!+#REF!</f>
        <v>#REF!</v>
      </c>
      <c r="DB2415" s="124" t="e">
        <f>#REF!+#REF!</f>
        <v>#REF!</v>
      </c>
      <c r="DC2415" s="124" t="e">
        <f>#REF!+#REF!</f>
        <v>#REF!</v>
      </c>
      <c r="DD2415" s="124" t="e">
        <f>#REF!+#REF!</f>
        <v>#REF!</v>
      </c>
      <c r="DE2415" s="124" t="e">
        <f>#REF!+#REF!</f>
        <v>#REF!</v>
      </c>
      <c r="DF2415" s="124" t="e">
        <f>#REF!+#REF!</f>
        <v>#REF!</v>
      </c>
      <c r="DG2415" s="124" t="e">
        <f>#REF!+#REF!</f>
        <v>#REF!</v>
      </c>
      <c r="DH2415" s="124" t="e">
        <f>#REF!+#REF!</f>
        <v>#REF!</v>
      </c>
      <c r="DI2415" s="124" t="e">
        <f>#REF!+#REF!</f>
        <v>#REF!</v>
      </c>
      <c r="DJ2415" s="124" t="e">
        <f>#REF!+#REF!</f>
        <v>#REF!</v>
      </c>
      <c r="DK2415" s="124" t="e">
        <f>#REF!+#REF!</f>
        <v>#REF!</v>
      </c>
      <c r="DL2415" s="124" t="e">
        <f>#REF!+#REF!</f>
        <v>#REF!</v>
      </c>
    </row>
    <row r="2416" spans="1:116" x14ac:dyDescent="0.4">
      <c r="A2416" s="31"/>
      <c r="B2416" t="str">
        <f t="shared" si="3896"/>
        <v>2416 WCAP-IS</v>
      </c>
      <c r="D2416" t="s">
        <v>407</v>
      </c>
      <c r="E2416" s="8" t="str">
        <f t="shared" si="3764"/>
        <v>2416 WCAP-IS</v>
      </c>
      <c r="G2416" s="67"/>
      <c r="H2416" s="31"/>
      <c r="I2416" s="73"/>
      <c r="J2416" s="73"/>
      <c r="K2416" s="31"/>
      <c r="L2416" s="31"/>
      <c r="M2416" s="31"/>
      <c r="N2416" s="31"/>
      <c r="O2416" s="31"/>
      <c r="P2416" s="31"/>
      <c r="R2416" s="67"/>
      <c r="S2416" s="67"/>
      <c r="T2416" s="67"/>
      <c r="U2416" s="67"/>
      <c r="V2416" s="67"/>
      <c r="W2416" s="67"/>
      <c r="X2416" s="67"/>
      <c r="Y2416" s="67"/>
      <c r="Z2416" s="67"/>
      <c r="AA2416" s="67"/>
      <c r="AB2416" s="67"/>
      <c r="AC2416" s="67"/>
      <c r="AD2416" s="67"/>
      <c r="AE2416" s="67"/>
      <c r="AF2416" s="67"/>
      <c r="AG2416" s="67"/>
      <c r="AH2416" s="67"/>
      <c r="AI2416" s="67"/>
      <c r="AJ2416" s="67"/>
      <c r="AK2416" s="67"/>
      <c r="AL2416" s="67"/>
      <c r="AM2416" s="67"/>
      <c r="AN2416" s="67"/>
      <c r="AO2416" s="67"/>
      <c r="AP2416" s="67"/>
      <c r="AQ2416" s="67"/>
      <c r="AR2416" s="67"/>
      <c r="AS2416" s="67"/>
      <c r="AT2416" s="67"/>
      <c r="AU2416" s="67"/>
      <c r="AV2416" s="67"/>
      <c r="AW2416" s="67"/>
      <c r="AX2416" s="67"/>
      <c r="AY2416" s="67"/>
      <c r="AZ2416" s="67"/>
      <c r="BA2416" s="67"/>
      <c r="BB2416" s="67"/>
      <c r="BC2416" s="67"/>
      <c r="BD2416" s="67"/>
      <c r="BE2416" s="67"/>
      <c r="BF2416" s="67"/>
      <c r="BG2416" s="67"/>
      <c r="BH2416" s="67"/>
      <c r="BI2416" s="67"/>
      <c r="BJ2416" s="67"/>
      <c r="BK2416" s="67"/>
      <c r="BL2416" s="67"/>
      <c r="BM2416" s="67"/>
      <c r="BN2416" s="67"/>
      <c r="BO2416" s="67"/>
      <c r="BP2416" s="67"/>
      <c r="BQ2416" s="67"/>
      <c r="BR2416" s="67"/>
      <c r="BS2416" s="67"/>
      <c r="BT2416" s="67"/>
      <c r="BU2416" s="67"/>
      <c r="BV2416" s="67"/>
      <c r="BW2416" s="67"/>
      <c r="BX2416" s="67"/>
      <c r="BY2416" s="67"/>
      <c r="BZ2416" s="67"/>
      <c r="CA2416" s="67"/>
      <c r="CB2416" s="67"/>
      <c r="CC2416" s="67"/>
      <c r="CD2416" s="67"/>
      <c r="CE2416" s="67"/>
      <c r="CF2416" s="67"/>
      <c r="CG2416" s="67"/>
      <c r="CH2416" s="67"/>
      <c r="CI2416" s="67"/>
      <c r="CJ2416" s="67"/>
      <c r="CK2416" s="67"/>
      <c r="CL2416" s="67"/>
      <c r="CN2416" s="73"/>
      <c r="CO2416" s="67"/>
      <c r="CP2416" s="67"/>
      <c r="CQ2416" s="67"/>
      <c r="CR2416" s="67"/>
      <c r="CS2416" s="67"/>
      <c r="CT2416" s="67"/>
      <c r="CU2416" s="67"/>
      <c r="CV2416" s="67"/>
      <c r="CW2416" s="67"/>
      <c r="CX2416" s="67"/>
      <c r="CY2416" s="67"/>
      <c r="CZ2416" s="67"/>
      <c r="DA2416" s="67"/>
      <c r="DB2416" s="67"/>
      <c r="DC2416" s="67"/>
      <c r="DD2416" s="67"/>
      <c r="DE2416" s="67"/>
      <c r="DF2416" s="67"/>
      <c r="DG2416" s="67"/>
      <c r="DH2416" s="67"/>
      <c r="DI2416" s="67"/>
      <c r="DJ2416" s="67"/>
      <c r="DK2416" s="67"/>
      <c r="DL2416" s="67"/>
    </row>
    <row r="2417" spans="1:116" x14ac:dyDescent="0.4">
      <c r="B2417" t="str">
        <f t="shared" si="3896"/>
        <v>2417 WCAP-IS</v>
      </c>
      <c r="D2417" t="s">
        <v>407</v>
      </c>
      <c r="E2417" s="8" t="str">
        <f t="shared" si="3764"/>
        <v>2417 WCAP-IS</v>
      </c>
      <c r="G2417" s="129" t="s">
        <v>400</v>
      </c>
      <c r="I2417"/>
      <c r="J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N2417"/>
    </row>
    <row r="2418" spans="1:116" x14ac:dyDescent="0.4">
      <c r="B2418" t="str">
        <f t="shared" si="3896"/>
        <v>2418 WCAP-IS</v>
      </c>
      <c r="D2418" t="s">
        <v>407</v>
      </c>
      <c r="E2418" s="8" t="str">
        <f t="shared" si="3764"/>
        <v>2418 WCAP-IS</v>
      </c>
      <c r="G2418" s="145" t="s">
        <v>401</v>
      </c>
      <c r="H2418" s="12"/>
      <c r="I2418" s="60"/>
      <c r="J2418" s="60"/>
      <c r="K2418" s="17">
        <v>30</v>
      </c>
      <c r="L2418" s="17">
        <v>30</v>
      </c>
      <c r="M2418" s="17">
        <v>30</v>
      </c>
      <c r="N2418" s="17">
        <v>30</v>
      </c>
      <c r="O2418" s="17">
        <v>30</v>
      </c>
      <c r="P2418" s="17">
        <v>30</v>
      </c>
      <c r="R2418" s="15"/>
      <c r="S2418" s="15" cm="1">
        <f t="array" ref="S2418">INDEX($K:$P,ROW(),MATCH(S$3,$K$2:$P$2,0))</f>
        <v>30</v>
      </c>
      <c r="T2418" s="15" cm="1">
        <f t="array" ref="T2418">INDEX($K:$P,ROW(),MATCH(T$3,$K$2:$P$2,0))</f>
        <v>30</v>
      </c>
      <c r="U2418" s="15" cm="1">
        <f t="array" ref="U2418">INDEX($K:$P,ROW(),MATCH(U$3,$K$2:$P$2,0))</f>
        <v>30</v>
      </c>
      <c r="V2418" s="15" cm="1">
        <f t="array" ref="V2418">INDEX($K:$P,ROW(),MATCH(V$3,$K$2:$P$2,0))</f>
        <v>30</v>
      </c>
      <c r="W2418" s="15" cm="1">
        <f t="array" ref="W2418">INDEX($K:$P,ROW(),MATCH(W$3,$K$2:$P$2,0))</f>
        <v>30</v>
      </c>
      <c r="X2418" s="15" cm="1">
        <f t="array" ref="X2418">INDEX($K:$P,ROW(),MATCH(X$3,$K$2:$P$2,0))</f>
        <v>30</v>
      </c>
      <c r="Y2418" s="15" cm="1">
        <f t="array" ref="Y2418">INDEX($K:$P,ROW(),MATCH(Y$3,$K$2:$P$2,0))</f>
        <v>30</v>
      </c>
      <c r="Z2418" s="15" cm="1">
        <f t="array" ref="Z2418">INDEX($K:$P,ROW(),MATCH(Z$3,$K$2:$P$2,0))</f>
        <v>30</v>
      </c>
      <c r="AA2418" s="15" cm="1">
        <f t="array" ref="AA2418">INDEX($K:$P,ROW(),MATCH(AA$3,$K$2:$P$2,0))</f>
        <v>30</v>
      </c>
      <c r="AB2418" s="15" cm="1">
        <f t="array" ref="AB2418">INDEX($K:$P,ROW(),MATCH(AB$3,$K$2:$P$2,0))</f>
        <v>30</v>
      </c>
      <c r="AC2418" s="15" cm="1">
        <f t="array" ref="AC2418">INDEX($K:$P,ROW(),MATCH(AC$3,$K$2:$P$2,0))</f>
        <v>30</v>
      </c>
      <c r="AD2418" s="15" cm="1">
        <f t="array" ref="AD2418">INDEX($K:$P,ROW(),MATCH(AD$3,$K$2:$P$2,0))</f>
        <v>30</v>
      </c>
      <c r="AE2418" s="15" cm="1">
        <f t="array" ref="AE2418">INDEX($K:$P,ROW(),MATCH(AE$3,$K$2:$P$2,0))</f>
        <v>30</v>
      </c>
      <c r="AF2418" s="15" cm="1">
        <f t="array" ref="AF2418">INDEX($K:$P,ROW(),MATCH(AF$3,$K$2:$P$2,0))</f>
        <v>30</v>
      </c>
      <c r="AG2418" s="15" cm="1">
        <f t="array" ref="AG2418">INDEX($K:$P,ROW(),MATCH(AG$3,$K$2:$P$2,0))</f>
        <v>30</v>
      </c>
      <c r="AH2418" s="15" cm="1">
        <f t="array" ref="AH2418">INDEX($K:$P,ROW(),MATCH(AH$3,$K$2:$P$2,0))</f>
        <v>30</v>
      </c>
      <c r="AI2418" s="15" cm="1">
        <f t="array" ref="AI2418">INDEX($K:$P,ROW(),MATCH(AI$3,$K$2:$P$2,0))</f>
        <v>30</v>
      </c>
      <c r="AJ2418" s="15" cm="1">
        <f t="array" ref="AJ2418">INDEX($K:$P,ROW(),MATCH(AJ$3,$K$2:$P$2,0))</f>
        <v>30</v>
      </c>
      <c r="AK2418" s="15" cm="1">
        <f t="array" ref="AK2418">INDEX($K:$P,ROW(),MATCH(AK$3,$K$2:$P$2,0))</f>
        <v>30</v>
      </c>
      <c r="AL2418" s="15" cm="1">
        <f t="array" ref="AL2418">INDEX($K:$P,ROW(),MATCH(AL$3,$K$2:$P$2,0))</f>
        <v>30</v>
      </c>
      <c r="AM2418" s="15" cm="1">
        <f t="array" ref="AM2418">INDEX($K:$P,ROW(),MATCH(AM$3,$K$2:$P$2,0))</f>
        <v>30</v>
      </c>
      <c r="AN2418" s="15" cm="1">
        <f t="array" ref="AN2418">INDEX($K:$P,ROW(),MATCH(AN$3,$K$2:$P$2,0))</f>
        <v>30</v>
      </c>
      <c r="AO2418" s="15" cm="1">
        <f t="array" ref="AO2418">INDEX($K:$P,ROW(),MATCH(AO$3,$K$2:$P$2,0))</f>
        <v>30</v>
      </c>
      <c r="AP2418" s="15" cm="1">
        <f t="array" ref="AP2418">INDEX($K:$P,ROW(),MATCH(AP$3,$K$2:$P$2,0))</f>
        <v>30</v>
      </c>
      <c r="AQ2418" s="15" cm="1">
        <f t="array" ref="AQ2418">INDEX($K:$P,ROW(),MATCH(AQ$3,$K$2:$P$2,0))</f>
        <v>30</v>
      </c>
      <c r="AR2418" s="15" cm="1">
        <f t="array" ref="AR2418">INDEX($K:$P,ROW(),MATCH(AR$3,$K$2:$P$2,0))</f>
        <v>30</v>
      </c>
      <c r="AS2418" s="15" cm="1">
        <f t="array" ref="AS2418">INDEX($K:$P,ROW(),MATCH(AS$3,$K$2:$P$2,0))</f>
        <v>30</v>
      </c>
      <c r="AT2418" s="15" cm="1">
        <f t="array" ref="AT2418">INDEX($K:$P,ROW(),MATCH(AT$3,$K$2:$P$2,0))</f>
        <v>30</v>
      </c>
      <c r="AU2418" s="15" cm="1">
        <f t="array" ref="AU2418">INDEX($K:$P,ROW(),MATCH(AU$3,$K$2:$P$2,0))</f>
        <v>30</v>
      </c>
      <c r="AV2418" s="15" cm="1">
        <f t="array" ref="AV2418">INDEX($K:$P,ROW(),MATCH(AV$3,$K$2:$P$2,0))</f>
        <v>30</v>
      </c>
      <c r="AW2418" s="15" cm="1">
        <f t="array" ref="AW2418">INDEX($K:$P,ROW(),MATCH(AW$3,$K$2:$P$2,0))</f>
        <v>30</v>
      </c>
      <c r="AX2418" s="15" cm="1">
        <f t="array" ref="AX2418">INDEX($K:$P,ROW(),MATCH(AX$3,$K$2:$P$2,0))</f>
        <v>30</v>
      </c>
      <c r="AY2418" s="15" cm="1">
        <f t="array" ref="AY2418">INDEX($K:$P,ROW(),MATCH(AY$3,$K$2:$P$2,0))</f>
        <v>30</v>
      </c>
      <c r="AZ2418" s="15" cm="1">
        <f t="array" ref="AZ2418">INDEX($K:$P,ROW(),MATCH(AZ$3,$K$2:$P$2,0))</f>
        <v>30</v>
      </c>
      <c r="BA2418" s="15" cm="1">
        <f t="array" ref="BA2418">INDEX($K:$P,ROW(),MATCH(BA$3,$K$2:$P$2,0))</f>
        <v>30</v>
      </c>
      <c r="BB2418" s="15" cm="1">
        <f t="array" ref="BB2418">INDEX($K:$P,ROW(),MATCH(BB$3,$K$2:$P$2,0))</f>
        <v>30</v>
      </c>
      <c r="BC2418" s="15" cm="1">
        <f t="array" ref="BC2418">INDEX($K:$P,ROW(),MATCH(BC$3,$K$2:$P$2,0))</f>
        <v>30</v>
      </c>
      <c r="BD2418" s="15" cm="1">
        <f t="array" ref="BD2418">INDEX($K:$P,ROW(),MATCH(BD$3,$K$2:$P$2,0))</f>
        <v>30</v>
      </c>
      <c r="BE2418" s="15" cm="1">
        <f t="array" ref="BE2418">INDEX($K:$P,ROW(),MATCH(BE$3,$K$2:$P$2,0))</f>
        <v>30</v>
      </c>
      <c r="BF2418" s="15" cm="1">
        <f t="array" ref="BF2418">INDEX($K:$P,ROW(),MATCH(BF$3,$K$2:$P$2,0))</f>
        <v>30</v>
      </c>
      <c r="BG2418" s="15" cm="1">
        <f t="array" ref="BG2418">INDEX($K:$P,ROW(),MATCH(BG$3,$K$2:$P$2,0))</f>
        <v>30</v>
      </c>
      <c r="BH2418" s="15" cm="1">
        <f t="array" ref="BH2418">INDEX($K:$P,ROW(),MATCH(BH$3,$K$2:$P$2,0))</f>
        <v>30</v>
      </c>
      <c r="BI2418" s="15" cm="1">
        <f t="array" ref="BI2418">INDEX($K:$P,ROW(),MATCH(BI$3,$K$2:$P$2,0))</f>
        <v>30</v>
      </c>
      <c r="BJ2418" s="15" cm="1">
        <f t="array" ref="BJ2418">INDEX($K:$P,ROW(),MATCH(BJ$3,$K$2:$P$2,0))</f>
        <v>30</v>
      </c>
      <c r="BK2418" s="15" cm="1">
        <f t="array" ref="BK2418">INDEX($K:$P,ROW(),MATCH(BK$3,$K$2:$P$2,0))</f>
        <v>30</v>
      </c>
      <c r="BL2418" s="15" cm="1">
        <f t="array" ref="BL2418">INDEX($K:$P,ROW(),MATCH(BL$3,$K$2:$P$2,0))</f>
        <v>30</v>
      </c>
      <c r="BM2418" s="15" cm="1">
        <f t="array" ref="BM2418">INDEX($K:$P,ROW(),MATCH(BM$3,$K$2:$P$2,0))</f>
        <v>30</v>
      </c>
      <c r="BN2418" s="15" cm="1">
        <f t="array" ref="BN2418">INDEX($K:$P,ROW(),MATCH(BN$3,$K$2:$P$2,0))</f>
        <v>30</v>
      </c>
      <c r="BO2418" s="15" cm="1">
        <f t="array" ref="BO2418">INDEX($K:$P,ROW(),MATCH(BO$3,$K$2:$P$2,0))</f>
        <v>30</v>
      </c>
      <c r="BP2418" s="15" cm="1">
        <f t="array" ref="BP2418">INDEX($K:$P,ROW(),MATCH(BP$3,$K$2:$P$2,0))</f>
        <v>30</v>
      </c>
      <c r="BQ2418" s="15" cm="1">
        <f t="array" ref="BQ2418">INDEX($K:$P,ROW(),MATCH(BQ$3,$K$2:$P$2,0))</f>
        <v>30</v>
      </c>
      <c r="BR2418" s="15" cm="1">
        <f t="array" ref="BR2418">INDEX($K:$P,ROW(),MATCH(BR$3,$K$2:$P$2,0))</f>
        <v>30</v>
      </c>
      <c r="BS2418" s="15" cm="1">
        <f t="array" ref="BS2418">INDEX($K:$P,ROW(),MATCH(BS$3,$K$2:$P$2,0))</f>
        <v>30</v>
      </c>
      <c r="BT2418" s="15" cm="1">
        <f t="array" ref="BT2418">INDEX($K:$P,ROW(),MATCH(BT$3,$K$2:$P$2,0))</f>
        <v>30</v>
      </c>
      <c r="BU2418" s="15" cm="1">
        <f t="array" ref="BU2418">INDEX($K:$P,ROW(),MATCH(BU$3,$K$2:$P$2,0))</f>
        <v>30</v>
      </c>
      <c r="BV2418" s="15" cm="1">
        <f t="array" ref="BV2418">INDEX($K:$P,ROW(),MATCH(BV$3,$K$2:$P$2,0))</f>
        <v>30</v>
      </c>
      <c r="BW2418" s="15" cm="1">
        <f t="array" ref="BW2418">INDEX($K:$P,ROW(),MATCH(BW$3,$K$2:$P$2,0))</f>
        <v>30</v>
      </c>
      <c r="BX2418" s="15" cm="1">
        <f t="array" ref="BX2418">INDEX($K:$P,ROW(),MATCH(BX$3,$K$2:$P$2,0))</f>
        <v>30</v>
      </c>
      <c r="BY2418" s="15" cm="1">
        <f t="array" ref="BY2418">INDEX($K:$P,ROW(),MATCH(BY$3,$K$2:$P$2,0))</f>
        <v>30</v>
      </c>
      <c r="BZ2418" s="15" cm="1">
        <f t="array" ref="BZ2418">INDEX($K:$P,ROW(),MATCH(BZ$3,$K$2:$P$2,0))</f>
        <v>30</v>
      </c>
      <c r="CA2418" s="15" cm="1">
        <f t="array" ref="CA2418">INDEX($K:$P,ROW(),MATCH(CA$3,$K$2:$P$2,0))</f>
        <v>30</v>
      </c>
      <c r="CB2418" s="15" cm="1">
        <f t="array" ref="CB2418">INDEX($K:$P,ROW(),MATCH(CB$3,$K$2:$P$2,0))</f>
        <v>30</v>
      </c>
      <c r="CC2418" s="15" cm="1">
        <f t="array" ref="CC2418">INDEX($K:$P,ROW(),MATCH(CC$3,$K$2:$P$2,0))</f>
        <v>30</v>
      </c>
      <c r="CD2418" s="15" cm="1">
        <f t="array" ref="CD2418">INDEX($K:$P,ROW(),MATCH(CD$3,$K$2:$P$2,0))</f>
        <v>30</v>
      </c>
      <c r="CE2418" s="15" cm="1">
        <f t="array" ref="CE2418">INDEX($K:$P,ROW(),MATCH(CE$3,$K$2:$P$2,0))</f>
        <v>30</v>
      </c>
      <c r="CF2418" s="15" cm="1">
        <f t="array" ref="CF2418">INDEX($K:$P,ROW(),MATCH(CF$3,$K$2:$P$2,0))</f>
        <v>30</v>
      </c>
      <c r="CG2418" s="15" cm="1">
        <f t="array" ref="CG2418">INDEX($K:$P,ROW(),MATCH(CG$3,$K$2:$P$2,0))</f>
        <v>30</v>
      </c>
      <c r="CH2418" s="15" cm="1">
        <f t="array" ref="CH2418">INDEX($K:$P,ROW(),MATCH(CH$3,$K$2:$P$2,0))</f>
        <v>30</v>
      </c>
      <c r="CI2418" s="15" cm="1">
        <f t="array" ref="CI2418">INDEX($K:$P,ROW(),MATCH(CI$3,$K$2:$P$2,0))</f>
        <v>30</v>
      </c>
      <c r="CJ2418" s="15" cm="1">
        <f t="array" ref="CJ2418">INDEX($K:$P,ROW(),MATCH(CJ$3,$K$2:$P$2,0))</f>
        <v>30</v>
      </c>
      <c r="CK2418" s="15" cm="1">
        <f t="array" ref="CK2418">INDEX($K:$P,ROW(),MATCH(CK$3,$K$2:$P$2,0))</f>
        <v>30</v>
      </c>
      <c r="CL2418" s="15" cm="1">
        <f t="array" ref="CL2418">INDEX($K:$P,ROW(),MATCH(CL$3,$K$2:$P$2,0))</f>
        <v>30</v>
      </c>
      <c r="CN2418" s="60"/>
      <c r="CO2418" s="15" t="e" cm="1">
        <f t="array" ref="CO2418">INDEX($K:$P,ROW(),MATCH(CO$3,$K$2:$P$2,0))</f>
        <v>#N/A</v>
      </c>
      <c r="CP2418" s="15" t="e" cm="1">
        <f t="array" ref="CP2418">INDEX($K:$P,ROW(),MATCH(CP$3,$K$2:$P$2,0))</f>
        <v>#N/A</v>
      </c>
      <c r="CQ2418" s="15" t="e" cm="1">
        <f t="array" ref="CQ2418">INDEX($K:$P,ROW(),MATCH(CQ$3,$K$2:$P$2,0))</f>
        <v>#N/A</v>
      </c>
      <c r="CR2418" s="15" t="e" cm="1">
        <f t="array" ref="CR2418">INDEX($K:$P,ROW(),MATCH(CR$3,$K$2:$P$2,0))</f>
        <v>#N/A</v>
      </c>
      <c r="CS2418" s="15" t="e" cm="1">
        <f t="array" ref="CS2418">INDEX($K:$P,ROW(),MATCH(CS$3,$K$2:$P$2,0))</f>
        <v>#N/A</v>
      </c>
      <c r="CT2418" s="15" t="e" cm="1">
        <f t="array" ref="CT2418">INDEX($K:$P,ROW(),MATCH(CT$3,$K$2:$P$2,0))</f>
        <v>#N/A</v>
      </c>
      <c r="CU2418" s="15" t="e" cm="1">
        <f t="array" ref="CU2418">INDEX($K:$P,ROW(),MATCH(CU$3,$K$2:$P$2,0))</f>
        <v>#N/A</v>
      </c>
      <c r="CV2418" s="15" t="e" cm="1">
        <f t="array" ref="CV2418">INDEX($K:$P,ROW(),MATCH(CV$3,$K$2:$P$2,0))</f>
        <v>#N/A</v>
      </c>
      <c r="CW2418" s="15" t="e" cm="1">
        <f t="array" ref="CW2418">INDEX($K:$P,ROW(),MATCH(CW$3,$K$2:$P$2,0))</f>
        <v>#N/A</v>
      </c>
      <c r="CX2418" s="15" t="e" cm="1">
        <f t="array" ref="CX2418">INDEX($K:$P,ROW(),MATCH(CX$3,$K$2:$P$2,0))</f>
        <v>#N/A</v>
      </c>
      <c r="CY2418" s="15" t="e" cm="1">
        <f t="array" ref="CY2418">INDEX($K:$P,ROW(),MATCH(CY$3,$K$2:$P$2,0))</f>
        <v>#N/A</v>
      </c>
      <c r="CZ2418" s="15" t="e" cm="1">
        <f t="array" ref="CZ2418">INDEX($K:$P,ROW(),MATCH(CZ$3,$K$2:$P$2,0))</f>
        <v>#N/A</v>
      </c>
      <c r="DA2418" s="15" t="e" cm="1">
        <f t="array" ref="DA2418">INDEX($K:$P,ROW(),MATCH(DA$3,$K$2:$P$2,0))</f>
        <v>#N/A</v>
      </c>
      <c r="DB2418" s="15" t="e" cm="1">
        <f t="array" ref="DB2418">INDEX($K:$P,ROW(),MATCH(DB$3,$K$2:$P$2,0))</f>
        <v>#N/A</v>
      </c>
      <c r="DC2418" s="15" t="e" cm="1">
        <f t="array" ref="DC2418">INDEX($K:$P,ROW(),MATCH(DC$3,$K$2:$P$2,0))</f>
        <v>#N/A</v>
      </c>
      <c r="DD2418" s="15" t="e" cm="1">
        <f t="array" ref="DD2418">INDEX($K:$P,ROW(),MATCH(DD$3,$K$2:$P$2,0))</f>
        <v>#N/A</v>
      </c>
      <c r="DE2418" s="15" t="e" cm="1">
        <f t="array" ref="DE2418">INDEX($K:$P,ROW(),MATCH(DE$3,$K$2:$P$2,0))</f>
        <v>#N/A</v>
      </c>
      <c r="DF2418" s="15" t="e" cm="1">
        <f t="array" ref="DF2418">INDEX($K:$P,ROW(),MATCH(DF$3,$K$2:$P$2,0))</f>
        <v>#N/A</v>
      </c>
      <c r="DG2418" s="15" t="e" cm="1">
        <f t="array" ref="DG2418">INDEX($K:$P,ROW(),MATCH(DG$3,$K$2:$P$2,0))</f>
        <v>#N/A</v>
      </c>
      <c r="DH2418" s="15" t="e" cm="1">
        <f t="array" ref="DH2418">INDEX($K:$P,ROW(),MATCH(DH$3,$K$2:$P$2,0))</f>
        <v>#N/A</v>
      </c>
      <c r="DI2418" s="15" t="e" cm="1">
        <f t="array" ref="DI2418">INDEX($K:$P,ROW(),MATCH(DI$3,$K$2:$P$2,0))</f>
        <v>#N/A</v>
      </c>
      <c r="DJ2418" s="15" t="e" cm="1">
        <f t="array" ref="DJ2418">INDEX($K:$P,ROW(),MATCH(DJ$3,$K$2:$P$2,0))</f>
        <v>#N/A</v>
      </c>
      <c r="DK2418" s="15" t="e" cm="1">
        <f t="array" ref="DK2418">INDEX($K:$P,ROW(),MATCH(DK$3,$K$2:$P$2,0))</f>
        <v>#N/A</v>
      </c>
      <c r="DL2418" s="15" t="e" cm="1">
        <f t="array" ref="DL2418">INDEX($K:$P,ROW(),MATCH(DL$3,$K$2:$P$2,0))</f>
        <v>#N/A</v>
      </c>
    </row>
    <row r="2419" spans="1:116" x14ac:dyDescent="0.4">
      <c r="B2419" t="str">
        <f t="shared" si="3896"/>
        <v>2419 WCAP-IS</v>
      </c>
      <c r="C2419" t="s">
        <v>232</v>
      </c>
      <c r="D2419" t="s">
        <v>407</v>
      </c>
      <c r="E2419" s="8" t="str">
        <f t="shared" si="3764"/>
        <v>2419 WCAP-IS</v>
      </c>
      <c r="G2419" s="126" t="str">
        <f>"Accounts payable"</f>
        <v>Accounts payable</v>
      </c>
      <c r="H2419" s="27"/>
      <c r="I2419" s="78"/>
      <c r="J2419" s="78"/>
      <c r="K2419" s="118">
        <f t="shared" ref="K2419:P2419" si="3897">SUMIF($4:$4,K$2,2419:2419)</f>
        <v>450612.53333333344</v>
      </c>
      <c r="L2419" s="118">
        <f t="shared" si="3897"/>
        <v>877288.99333333352</v>
      </c>
      <c r="M2419" s="118">
        <f t="shared" si="3897"/>
        <v>1720715.9430000004</v>
      </c>
      <c r="N2419" s="118">
        <f t="shared" si="3897"/>
        <v>3405897.5734833339</v>
      </c>
      <c r="O2419" s="118">
        <f t="shared" si="3897"/>
        <v>6774504.9521575011</v>
      </c>
      <c r="P2419" s="118">
        <f t="shared" si="3897"/>
        <v>13509876.033098711</v>
      </c>
      <c r="R2419" s="118"/>
      <c r="S2419" s="118">
        <f t="shared" ref="S2419:CD2419" si="3898">MIN(-S2418/30*S2415,R2419-S2415)</f>
        <v>450612.53333333344</v>
      </c>
      <c r="T2419" s="118">
        <f t="shared" si="3898"/>
        <v>450612.53333333344</v>
      </c>
      <c r="U2419" s="118">
        <f t="shared" si="3898"/>
        <v>450612.53333333344</v>
      </c>
      <c r="V2419" s="118">
        <f t="shared" si="3898"/>
        <v>450612.53333333344</v>
      </c>
      <c r="W2419" s="118">
        <f t="shared" si="3898"/>
        <v>450612.53333333344</v>
      </c>
      <c r="X2419" s="118">
        <f t="shared" si="3898"/>
        <v>450612.53333333344</v>
      </c>
      <c r="Y2419" s="118">
        <f t="shared" si="3898"/>
        <v>450612.53333333344</v>
      </c>
      <c r="Z2419" s="118">
        <f t="shared" si="3898"/>
        <v>450612.53333333344</v>
      </c>
      <c r="AA2419" s="118">
        <f t="shared" si="3898"/>
        <v>450612.53333333344</v>
      </c>
      <c r="AB2419" s="118">
        <f t="shared" si="3898"/>
        <v>450612.53333333344</v>
      </c>
      <c r="AC2419" s="118">
        <f t="shared" si="3898"/>
        <v>450612.53333333344</v>
      </c>
      <c r="AD2419" s="118">
        <f t="shared" si="3898"/>
        <v>450612.53333333344</v>
      </c>
      <c r="AE2419" s="118">
        <f t="shared" si="3898"/>
        <v>877288.99333333352</v>
      </c>
      <c r="AF2419" s="118">
        <f t="shared" si="3898"/>
        <v>877288.99333333352</v>
      </c>
      <c r="AG2419" s="118">
        <f t="shared" si="3898"/>
        <v>877288.99333333352</v>
      </c>
      <c r="AH2419" s="118">
        <f t="shared" si="3898"/>
        <v>877288.99333333352</v>
      </c>
      <c r="AI2419" s="118">
        <f t="shared" si="3898"/>
        <v>877288.99333333352</v>
      </c>
      <c r="AJ2419" s="118">
        <f t="shared" si="3898"/>
        <v>877288.99333333352</v>
      </c>
      <c r="AK2419" s="118">
        <f t="shared" si="3898"/>
        <v>877288.99333333352</v>
      </c>
      <c r="AL2419" s="118">
        <f t="shared" si="3898"/>
        <v>877288.99333333352</v>
      </c>
      <c r="AM2419" s="118">
        <f t="shared" si="3898"/>
        <v>877288.99333333352</v>
      </c>
      <c r="AN2419" s="118">
        <f t="shared" si="3898"/>
        <v>877288.99333333352</v>
      </c>
      <c r="AO2419" s="118">
        <f t="shared" si="3898"/>
        <v>877288.99333333352</v>
      </c>
      <c r="AP2419" s="118">
        <f t="shared" si="3898"/>
        <v>877288.99333333352</v>
      </c>
      <c r="AQ2419" s="118">
        <f t="shared" si="3898"/>
        <v>1720715.9430000004</v>
      </c>
      <c r="AR2419" s="118">
        <f t="shared" si="3898"/>
        <v>1720715.9430000004</v>
      </c>
      <c r="AS2419" s="118">
        <f t="shared" si="3898"/>
        <v>1720715.9430000004</v>
      </c>
      <c r="AT2419" s="118">
        <f t="shared" si="3898"/>
        <v>1720715.9430000004</v>
      </c>
      <c r="AU2419" s="118">
        <f t="shared" si="3898"/>
        <v>1720715.9430000004</v>
      </c>
      <c r="AV2419" s="118">
        <f t="shared" si="3898"/>
        <v>1720715.9430000004</v>
      </c>
      <c r="AW2419" s="118">
        <f t="shared" si="3898"/>
        <v>1720715.9430000004</v>
      </c>
      <c r="AX2419" s="118">
        <f t="shared" si="3898"/>
        <v>1720715.9430000004</v>
      </c>
      <c r="AY2419" s="118">
        <f t="shared" si="3898"/>
        <v>1720715.9430000004</v>
      </c>
      <c r="AZ2419" s="118">
        <f t="shared" si="3898"/>
        <v>1720715.9430000004</v>
      </c>
      <c r="BA2419" s="118">
        <f t="shared" si="3898"/>
        <v>1720715.9430000004</v>
      </c>
      <c r="BB2419" s="118">
        <f t="shared" si="3898"/>
        <v>1720715.9430000004</v>
      </c>
      <c r="BC2419" s="118">
        <f t="shared" si="3898"/>
        <v>3405897.5734833339</v>
      </c>
      <c r="BD2419" s="118">
        <f t="shared" si="3898"/>
        <v>3405897.5734833339</v>
      </c>
      <c r="BE2419" s="118">
        <f t="shared" si="3898"/>
        <v>3405897.5734833339</v>
      </c>
      <c r="BF2419" s="118">
        <f t="shared" si="3898"/>
        <v>3405897.5734833339</v>
      </c>
      <c r="BG2419" s="118">
        <f t="shared" si="3898"/>
        <v>3405897.5734833339</v>
      </c>
      <c r="BH2419" s="118">
        <f t="shared" si="3898"/>
        <v>3405897.5734833339</v>
      </c>
      <c r="BI2419" s="118">
        <f t="shared" si="3898"/>
        <v>3405897.5734833339</v>
      </c>
      <c r="BJ2419" s="118">
        <f t="shared" si="3898"/>
        <v>3405897.5734833339</v>
      </c>
      <c r="BK2419" s="118">
        <f t="shared" si="3898"/>
        <v>3405897.5734833339</v>
      </c>
      <c r="BL2419" s="118">
        <f t="shared" si="3898"/>
        <v>3405897.5734833339</v>
      </c>
      <c r="BM2419" s="118">
        <f t="shared" si="3898"/>
        <v>3405897.5734833339</v>
      </c>
      <c r="BN2419" s="118">
        <f t="shared" si="3898"/>
        <v>3405897.5734833339</v>
      </c>
      <c r="BO2419" s="118">
        <f t="shared" si="3898"/>
        <v>6774504.9521575011</v>
      </c>
      <c r="BP2419" s="118">
        <f t="shared" si="3898"/>
        <v>6774504.9521575011</v>
      </c>
      <c r="BQ2419" s="118">
        <f t="shared" si="3898"/>
        <v>6774504.9521575011</v>
      </c>
      <c r="BR2419" s="118">
        <f t="shared" si="3898"/>
        <v>6774504.9521575011</v>
      </c>
      <c r="BS2419" s="118">
        <f t="shared" si="3898"/>
        <v>6774504.9521575011</v>
      </c>
      <c r="BT2419" s="118">
        <f t="shared" si="3898"/>
        <v>6774504.9521575011</v>
      </c>
      <c r="BU2419" s="118">
        <f t="shared" si="3898"/>
        <v>6774504.9521575011</v>
      </c>
      <c r="BV2419" s="118">
        <f t="shared" si="3898"/>
        <v>6774504.9521575011</v>
      </c>
      <c r="BW2419" s="118">
        <f t="shared" si="3898"/>
        <v>6774504.9521575011</v>
      </c>
      <c r="BX2419" s="118">
        <f t="shared" si="3898"/>
        <v>6774504.9521575011</v>
      </c>
      <c r="BY2419" s="118">
        <f t="shared" si="3898"/>
        <v>6774504.9521575011</v>
      </c>
      <c r="BZ2419" s="118">
        <f t="shared" si="3898"/>
        <v>6774504.9521575011</v>
      </c>
      <c r="CA2419" s="118">
        <f t="shared" si="3898"/>
        <v>13509876.033098711</v>
      </c>
      <c r="CB2419" s="118">
        <f t="shared" si="3898"/>
        <v>13509876.033098711</v>
      </c>
      <c r="CC2419" s="118">
        <f t="shared" si="3898"/>
        <v>13509876.033098711</v>
      </c>
      <c r="CD2419" s="118">
        <f t="shared" si="3898"/>
        <v>13509876.033098711</v>
      </c>
      <c r="CE2419" s="118">
        <f t="shared" ref="CE2419:CK2419" si="3899">MIN(-CE2418/30*CE2415,CD2419-CE2415)</f>
        <v>13509876.033098711</v>
      </c>
      <c r="CF2419" s="118">
        <f t="shared" si="3899"/>
        <v>13509876.033098711</v>
      </c>
      <c r="CG2419" s="118">
        <f t="shared" si="3899"/>
        <v>13509876.033098711</v>
      </c>
      <c r="CH2419" s="118">
        <f t="shared" si="3899"/>
        <v>13509876.033098711</v>
      </c>
      <c r="CI2419" s="118">
        <f t="shared" si="3899"/>
        <v>13509876.033098711</v>
      </c>
      <c r="CJ2419" s="118">
        <f t="shared" si="3899"/>
        <v>13509876.033098711</v>
      </c>
      <c r="CK2419" s="118">
        <f t="shared" si="3899"/>
        <v>13509876.033098711</v>
      </c>
      <c r="CL2419" s="118">
        <f>MIN(-CL2418/30*CL2415,CK2419-CL2415)</f>
        <v>13509876.033098711</v>
      </c>
      <c r="CN2419" s="33"/>
      <c r="CO2419" s="118" t="e">
        <f>MIN(-CO2418/90*CO2415,CN2419-CO2415)</f>
        <v>#N/A</v>
      </c>
      <c r="CP2419" s="118" t="e">
        <f t="shared" ref="CP2419:DL2419" si="3900">MIN(-CP2418/90*CP2415,CO2419-CP2415)</f>
        <v>#N/A</v>
      </c>
      <c r="CQ2419" s="118" t="e">
        <f t="shared" si="3900"/>
        <v>#N/A</v>
      </c>
      <c r="CR2419" s="118" t="e">
        <f t="shared" si="3900"/>
        <v>#N/A</v>
      </c>
      <c r="CS2419" s="118" t="e">
        <f t="shared" si="3900"/>
        <v>#N/A</v>
      </c>
      <c r="CT2419" s="118" t="e">
        <f t="shared" si="3900"/>
        <v>#N/A</v>
      </c>
      <c r="CU2419" s="118" t="e">
        <f t="shared" si="3900"/>
        <v>#N/A</v>
      </c>
      <c r="CV2419" s="118" t="e">
        <f t="shared" si="3900"/>
        <v>#N/A</v>
      </c>
      <c r="CW2419" s="118" t="e">
        <f t="shared" si="3900"/>
        <v>#N/A</v>
      </c>
      <c r="CX2419" s="118" t="e">
        <f t="shared" si="3900"/>
        <v>#N/A</v>
      </c>
      <c r="CY2419" s="118" t="e">
        <f t="shared" si="3900"/>
        <v>#N/A</v>
      </c>
      <c r="CZ2419" s="118" t="e">
        <f t="shared" si="3900"/>
        <v>#N/A</v>
      </c>
      <c r="DA2419" s="118" t="e">
        <f t="shared" si="3900"/>
        <v>#N/A</v>
      </c>
      <c r="DB2419" s="118" t="e">
        <f t="shared" si="3900"/>
        <v>#N/A</v>
      </c>
      <c r="DC2419" s="118" t="e">
        <f t="shared" si="3900"/>
        <v>#N/A</v>
      </c>
      <c r="DD2419" s="118" t="e">
        <f t="shared" si="3900"/>
        <v>#N/A</v>
      </c>
      <c r="DE2419" s="118" t="e">
        <f t="shared" si="3900"/>
        <v>#N/A</v>
      </c>
      <c r="DF2419" s="118" t="e">
        <f t="shared" si="3900"/>
        <v>#N/A</v>
      </c>
      <c r="DG2419" s="118" t="e">
        <f t="shared" si="3900"/>
        <v>#N/A</v>
      </c>
      <c r="DH2419" s="118" t="e">
        <f t="shared" si="3900"/>
        <v>#N/A</v>
      </c>
      <c r="DI2419" s="118" t="e">
        <f t="shared" si="3900"/>
        <v>#N/A</v>
      </c>
      <c r="DJ2419" s="118" t="e">
        <f t="shared" si="3900"/>
        <v>#N/A</v>
      </c>
      <c r="DK2419" s="118" t="e">
        <f t="shared" si="3900"/>
        <v>#N/A</v>
      </c>
      <c r="DL2419" s="118" t="e">
        <f t="shared" si="3900"/>
        <v>#N/A</v>
      </c>
    </row>
    <row r="2420" spans="1:116" x14ac:dyDescent="0.4">
      <c r="B2420" t="str">
        <f t="shared" si="3896"/>
        <v>2420 WCAP-IS</v>
      </c>
      <c r="D2420" t="s">
        <v>407</v>
      </c>
      <c r="E2420" s="8" t="str">
        <f t="shared" ref="E2420:E2455" si="3901">ROW()&amp;" "&amp;D2420</f>
        <v>2420 WCAP-IS</v>
      </c>
      <c r="G2420" s="126"/>
      <c r="H2420" s="27"/>
      <c r="I2420" s="78"/>
      <c r="J2420" s="78"/>
      <c r="K2420" s="33"/>
      <c r="L2420" s="33"/>
      <c r="M2420" s="33"/>
      <c r="N2420" s="33"/>
      <c r="O2420" s="33"/>
      <c r="P2420" s="33"/>
      <c r="R2420" s="33"/>
      <c r="S2420" s="33"/>
      <c r="T2420" s="33"/>
      <c r="U2420" s="33"/>
      <c r="V2420" s="33"/>
      <c r="W2420" s="33"/>
      <c r="X2420" s="33"/>
      <c r="Y2420" s="33"/>
      <c r="Z2420" s="33"/>
      <c r="AA2420" s="33"/>
      <c r="AB2420" s="33"/>
      <c r="AC2420" s="33"/>
      <c r="AD2420" s="33"/>
      <c r="AE2420" s="33"/>
      <c r="AF2420" s="33"/>
      <c r="AG2420" s="33"/>
      <c r="AH2420" s="33"/>
      <c r="AI2420" s="33"/>
      <c r="AJ2420" s="33"/>
      <c r="AK2420" s="33"/>
      <c r="AL2420" s="33"/>
      <c r="AM2420" s="33"/>
      <c r="AN2420" s="33"/>
      <c r="AO2420" s="33"/>
      <c r="AP2420" s="33"/>
      <c r="AQ2420" s="33"/>
      <c r="AR2420" s="33"/>
      <c r="AS2420" s="33"/>
      <c r="AT2420" s="33"/>
      <c r="AU2420" s="33"/>
      <c r="AV2420" s="33"/>
      <c r="AW2420" s="33"/>
      <c r="AX2420" s="33"/>
      <c r="AY2420" s="33"/>
      <c r="AZ2420" s="33"/>
      <c r="BA2420" s="33"/>
      <c r="BB2420" s="33"/>
      <c r="BC2420" s="33"/>
      <c r="BD2420" s="33"/>
      <c r="BE2420" s="33"/>
      <c r="BF2420" s="33"/>
      <c r="BG2420" s="33"/>
      <c r="BH2420" s="33"/>
      <c r="BI2420" s="33"/>
      <c r="BJ2420" s="33"/>
      <c r="BK2420" s="33"/>
      <c r="BL2420" s="33"/>
      <c r="BM2420" s="33"/>
      <c r="BN2420" s="33"/>
      <c r="BO2420" s="33"/>
      <c r="BP2420" s="33"/>
      <c r="BQ2420" s="33"/>
      <c r="BR2420" s="33"/>
      <c r="BS2420" s="33"/>
      <c r="BT2420" s="33"/>
      <c r="BU2420" s="33"/>
      <c r="BV2420" s="33"/>
      <c r="BW2420" s="33"/>
      <c r="BX2420" s="33"/>
      <c r="BY2420" s="33"/>
      <c r="BZ2420" s="33"/>
      <c r="CA2420" s="33"/>
      <c r="CB2420" s="33"/>
      <c r="CC2420" s="33"/>
      <c r="CD2420" s="33"/>
      <c r="CE2420" s="33"/>
      <c r="CF2420" s="33"/>
      <c r="CG2420" s="33"/>
      <c r="CH2420" s="33"/>
      <c r="CI2420" s="33"/>
      <c r="CJ2420" s="33"/>
      <c r="CK2420" s="33"/>
      <c r="CL2420" s="33"/>
      <c r="CN2420" s="78"/>
      <c r="CO2420" s="33"/>
      <c r="CP2420" s="33"/>
      <c r="CQ2420" s="33"/>
      <c r="CR2420" s="33"/>
      <c r="CS2420" s="33"/>
      <c r="CT2420" s="33"/>
      <c r="CU2420" s="33"/>
      <c r="CV2420" s="33"/>
      <c r="CW2420" s="33"/>
      <c r="CX2420" s="33"/>
      <c r="CY2420" s="33"/>
      <c r="CZ2420" s="33"/>
      <c r="DA2420" s="33"/>
      <c r="DB2420" s="33"/>
      <c r="DC2420" s="33"/>
      <c r="DD2420" s="33"/>
      <c r="DE2420" s="33"/>
      <c r="DF2420" s="33"/>
      <c r="DG2420" s="33"/>
      <c r="DH2420" s="33"/>
      <c r="DI2420" s="33"/>
      <c r="DJ2420" s="33"/>
      <c r="DK2420" s="33"/>
      <c r="DL2420" s="33"/>
    </row>
    <row r="2421" spans="1:116" x14ac:dyDescent="0.4">
      <c r="B2421" t="str">
        <f t="shared" si="3896"/>
        <v>2421 WCAP-IS</v>
      </c>
      <c r="C2421" t="s">
        <v>234</v>
      </c>
      <c r="D2421" t="s">
        <v>407</v>
      </c>
      <c r="E2421" s="8" t="str">
        <f t="shared" si="3901"/>
        <v>2421 WCAP-IS</v>
      </c>
      <c r="G2421" s="126" t="str">
        <f>"Change in "&amp;G2419</f>
        <v>Change in Accounts payable</v>
      </c>
      <c r="K2421" s="33">
        <f t="shared" ref="K2421:P2421" si="3902">SUMIF($3:$3,K$2,2421:2421)</f>
        <v>450612.53333333344</v>
      </c>
      <c r="L2421" s="33">
        <f t="shared" si="3902"/>
        <v>426676.46000000008</v>
      </c>
      <c r="M2421" s="33">
        <f t="shared" si="3902"/>
        <v>843426.94966666691</v>
      </c>
      <c r="N2421" s="33">
        <f t="shared" si="3902"/>
        <v>1685181.6304833335</v>
      </c>
      <c r="O2421" s="33">
        <f t="shared" si="3902"/>
        <v>3368607.3786741672</v>
      </c>
      <c r="P2421" s="33">
        <f t="shared" si="3902"/>
        <v>6735371.0809412096</v>
      </c>
      <c r="R2421" s="33"/>
      <c r="S2421" s="33">
        <f>S2419-R2419</f>
        <v>450612.53333333344</v>
      </c>
      <c r="T2421" s="33">
        <f t="shared" ref="T2421:CE2421" si="3903">T2419-S2419</f>
        <v>0</v>
      </c>
      <c r="U2421" s="33">
        <f t="shared" si="3903"/>
        <v>0</v>
      </c>
      <c r="V2421" s="33">
        <f t="shared" si="3903"/>
        <v>0</v>
      </c>
      <c r="W2421" s="33">
        <f t="shared" si="3903"/>
        <v>0</v>
      </c>
      <c r="X2421" s="33">
        <f t="shared" si="3903"/>
        <v>0</v>
      </c>
      <c r="Y2421" s="33">
        <f t="shared" si="3903"/>
        <v>0</v>
      </c>
      <c r="Z2421" s="33">
        <f t="shared" si="3903"/>
        <v>0</v>
      </c>
      <c r="AA2421" s="33">
        <f t="shared" si="3903"/>
        <v>0</v>
      </c>
      <c r="AB2421" s="33">
        <f t="shared" si="3903"/>
        <v>0</v>
      </c>
      <c r="AC2421" s="33">
        <f t="shared" si="3903"/>
        <v>0</v>
      </c>
      <c r="AD2421" s="33">
        <f t="shared" si="3903"/>
        <v>0</v>
      </c>
      <c r="AE2421" s="33">
        <f t="shared" si="3903"/>
        <v>426676.46000000008</v>
      </c>
      <c r="AF2421" s="33">
        <f t="shared" si="3903"/>
        <v>0</v>
      </c>
      <c r="AG2421" s="33">
        <f t="shared" si="3903"/>
        <v>0</v>
      </c>
      <c r="AH2421" s="33">
        <f t="shared" si="3903"/>
        <v>0</v>
      </c>
      <c r="AI2421" s="33">
        <f t="shared" si="3903"/>
        <v>0</v>
      </c>
      <c r="AJ2421" s="33">
        <f t="shared" si="3903"/>
        <v>0</v>
      </c>
      <c r="AK2421" s="33">
        <f t="shared" si="3903"/>
        <v>0</v>
      </c>
      <c r="AL2421" s="33">
        <f t="shared" si="3903"/>
        <v>0</v>
      </c>
      <c r="AM2421" s="33">
        <f t="shared" si="3903"/>
        <v>0</v>
      </c>
      <c r="AN2421" s="33">
        <f t="shared" si="3903"/>
        <v>0</v>
      </c>
      <c r="AO2421" s="33">
        <f t="shared" si="3903"/>
        <v>0</v>
      </c>
      <c r="AP2421" s="33">
        <f t="shared" si="3903"/>
        <v>0</v>
      </c>
      <c r="AQ2421" s="33">
        <f t="shared" si="3903"/>
        <v>843426.94966666691</v>
      </c>
      <c r="AR2421" s="33">
        <f t="shared" si="3903"/>
        <v>0</v>
      </c>
      <c r="AS2421" s="33">
        <f t="shared" si="3903"/>
        <v>0</v>
      </c>
      <c r="AT2421" s="33">
        <f t="shared" si="3903"/>
        <v>0</v>
      </c>
      <c r="AU2421" s="33">
        <f t="shared" si="3903"/>
        <v>0</v>
      </c>
      <c r="AV2421" s="33">
        <f t="shared" si="3903"/>
        <v>0</v>
      </c>
      <c r="AW2421" s="33">
        <f t="shared" si="3903"/>
        <v>0</v>
      </c>
      <c r="AX2421" s="33">
        <f t="shared" si="3903"/>
        <v>0</v>
      </c>
      <c r="AY2421" s="33">
        <f t="shared" si="3903"/>
        <v>0</v>
      </c>
      <c r="AZ2421" s="33">
        <f t="shared" si="3903"/>
        <v>0</v>
      </c>
      <c r="BA2421" s="33">
        <f t="shared" si="3903"/>
        <v>0</v>
      </c>
      <c r="BB2421" s="33">
        <f t="shared" si="3903"/>
        <v>0</v>
      </c>
      <c r="BC2421" s="33">
        <f t="shared" si="3903"/>
        <v>1685181.6304833335</v>
      </c>
      <c r="BD2421" s="33">
        <f t="shared" si="3903"/>
        <v>0</v>
      </c>
      <c r="BE2421" s="33">
        <f t="shared" si="3903"/>
        <v>0</v>
      </c>
      <c r="BF2421" s="33">
        <f t="shared" si="3903"/>
        <v>0</v>
      </c>
      <c r="BG2421" s="33">
        <f t="shared" si="3903"/>
        <v>0</v>
      </c>
      <c r="BH2421" s="33">
        <f t="shared" si="3903"/>
        <v>0</v>
      </c>
      <c r="BI2421" s="33">
        <f t="shared" si="3903"/>
        <v>0</v>
      </c>
      <c r="BJ2421" s="33">
        <f t="shared" si="3903"/>
        <v>0</v>
      </c>
      <c r="BK2421" s="33">
        <f t="shared" si="3903"/>
        <v>0</v>
      </c>
      <c r="BL2421" s="33">
        <f t="shared" si="3903"/>
        <v>0</v>
      </c>
      <c r="BM2421" s="33">
        <f t="shared" si="3903"/>
        <v>0</v>
      </c>
      <c r="BN2421" s="33">
        <f t="shared" si="3903"/>
        <v>0</v>
      </c>
      <c r="BO2421" s="33">
        <f t="shared" si="3903"/>
        <v>3368607.3786741672</v>
      </c>
      <c r="BP2421" s="33">
        <f t="shared" si="3903"/>
        <v>0</v>
      </c>
      <c r="BQ2421" s="33">
        <f t="shared" si="3903"/>
        <v>0</v>
      </c>
      <c r="BR2421" s="33">
        <f t="shared" si="3903"/>
        <v>0</v>
      </c>
      <c r="BS2421" s="33">
        <f t="shared" si="3903"/>
        <v>0</v>
      </c>
      <c r="BT2421" s="33">
        <f t="shared" si="3903"/>
        <v>0</v>
      </c>
      <c r="BU2421" s="33">
        <f t="shared" si="3903"/>
        <v>0</v>
      </c>
      <c r="BV2421" s="33">
        <f t="shared" si="3903"/>
        <v>0</v>
      </c>
      <c r="BW2421" s="33">
        <f t="shared" si="3903"/>
        <v>0</v>
      </c>
      <c r="BX2421" s="33">
        <f t="shared" si="3903"/>
        <v>0</v>
      </c>
      <c r="BY2421" s="33">
        <f t="shared" si="3903"/>
        <v>0</v>
      </c>
      <c r="BZ2421" s="33">
        <f t="shared" si="3903"/>
        <v>0</v>
      </c>
      <c r="CA2421" s="33">
        <f t="shared" si="3903"/>
        <v>6735371.0809412096</v>
      </c>
      <c r="CB2421" s="33">
        <f t="shared" si="3903"/>
        <v>0</v>
      </c>
      <c r="CC2421" s="33">
        <f t="shared" si="3903"/>
        <v>0</v>
      </c>
      <c r="CD2421" s="33">
        <f t="shared" si="3903"/>
        <v>0</v>
      </c>
      <c r="CE2421" s="33">
        <f t="shared" si="3903"/>
        <v>0</v>
      </c>
      <c r="CF2421" s="33">
        <f t="shared" ref="CF2421:CL2421" si="3904">CF2419-CE2419</f>
        <v>0</v>
      </c>
      <c r="CG2421" s="33">
        <f t="shared" si="3904"/>
        <v>0</v>
      </c>
      <c r="CH2421" s="33">
        <f t="shared" si="3904"/>
        <v>0</v>
      </c>
      <c r="CI2421" s="33">
        <f t="shared" si="3904"/>
        <v>0</v>
      </c>
      <c r="CJ2421" s="33">
        <f t="shared" si="3904"/>
        <v>0</v>
      </c>
      <c r="CK2421" s="33">
        <f t="shared" si="3904"/>
        <v>0</v>
      </c>
      <c r="CL2421" s="33">
        <f t="shared" si="3904"/>
        <v>0</v>
      </c>
      <c r="CO2421" s="33" t="e">
        <f t="shared" ref="CO2421" si="3905">CO2419-CN2419</f>
        <v>#N/A</v>
      </c>
      <c r="CP2421" s="33" t="e">
        <f t="shared" ref="CP2421" si="3906">CP2419-CO2419</f>
        <v>#N/A</v>
      </c>
      <c r="CQ2421" s="33" t="e">
        <f t="shared" ref="CQ2421" si="3907">CQ2419-CP2419</f>
        <v>#N/A</v>
      </c>
      <c r="CR2421" s="33" t="e">
        <f t="shared" ref="CR2421" si="3908">CR2419-CQ2419</f>
        <v>#N/A</v>
      </c>
      <c r="CS2421" s="33" t="e">
        <f t="shared" ref="CS2421" si="3909">CS2419-CR2419</f>
        <v>#N/A</v>
      </c>
      <c r="CT2421" s="33" t="e">
        <f t="shared" ref="CT2421" si="3910">CT2419-CS2419</f>
        <v>#N/A</v>
      </c>
      <c r="CU2421" s="33" t="e">
        <f t="shared" ref="CU2421" si="3911">CU2419-CT2419</f>
        <v>#N/A</v>
      </c>
      <c r="CV2421" s="33" t="e">
        <f t="shared" ref="CV2421" si="3912">CV2419-CU2419</f>
        <v>#N/A</v>
      </c>
      <c r="CW2421" s="33" t="e">
        <f t="shared" ref="CW2421" si="3913">CW2419-CV2419</f>
        <v>#N/A</v>
      </c>
      <c r="CX2421" s="33" t="e">
        <f t="shared" ref="CX2421" si="3914">CX2419-CW2419</f>
        <v>#N/A</v>
      </c>
      <c r="CY2421" s="33" t="e">
        <f t="shared" ref="CY2421" si="3915">CY2419-CX2419</f>
        <v>#N/A</v>
      </c>
      <c r="CZ2421" s="33" t="e">
        <f t="shared" ref="CZ2421" si="3916">CZ2419-CY2419</f>
        <v>#N/A</v>
      </c>
      <c r="DA2421" s="33" t="e">
        <f t="shared" ref="DA2421" si="3917">DA2419-CZ2419</f>
        <v>#N/A</v>
      </c>
      <c r="DB2421" s="33" t="e">
        <f t="shared" ref="DB2421" si="3918">DB2419-DA2419</f>
        <v>#N/A</v>
      </c>
      <c r="DC2421" s="33" t="e">
        <f t="shared" ref="DC2421" si="3919">DC2419-DB2419</f>
        <v>#N/A</v>
      </c>
      <c r="DD2421" s="33" t="e">
        <f t="shared" ref="DD2421" si="3920">DD2419-DC2419</f>
        <v>#N/A</v>
      </c>
      <c r="DE2421" s="33" t="e">
        <f t="shared" ref="DE2421" si="3921">DE2419-DD2419</f>
        <v>#N/A</v>
      </c>
      <c r="DF2421" s="33" t="e">
        <f t="shared" ref="DF2421" si="3922">DF2419-DE2419</f>
        <v>#N/A</v>
      </c>
      <c r="DG2421" s="33" t="e">
        <f t="shared" ref="DG2421" si="3923">DG2419-DF2419</f>
        <v>#N/A</v>
      </c>
      <c r="DH2421" s="33" t="e">
        <f t="shared" ref="DH2421" si="3924">DH2419-DG2419</f>
        <v>#N/A</v>
      </c>
      <c r="DI2421" s="33" t="e">
        <f t="shared" ref="DI2421" si="3925">DI2419-DH2419</f>
        <v>#N/A</v>
      </c>
      <c r="DJ2421" s="33" t="e">
        <f t="shared" ref="DJ2421" si="3926">DJ2419-DI2419</f>
        <v>#N/A</v>
      </c>
      <c r="DK2421" s="33" t="e">
        <f t="shared" ref="DK2421" si="3927">DK2419-DJ2419</f>
        <v>#N/A</v>
      </c>
      <c r="DL2421" s="33" t="e">
        <f t="shared" ref="DL2421" si="3928">DL2419-DK2419</f>
        <v>#N/A</v>
      </c>
    </row>
    <row r="2422" spans="1:116" x14ac:dyDescent="0.4">
      <c r="B2422" t="str">
        <f t="shared" si="3896"/>
        <v>2422 WCAP-IS</v>
      </c>
      <c r="D2422" t="s">
        <v>407</v>
      </c>
      <c r="E2422" s="8" t="str">
        <f t="shared" si="3901"/>
        <v>2422 WCAP-IS</v>
      </c>
      <c r="G2422" s="125"/>
      <c r="K2422" s="53"/>
      <c r="L2422" s="53"/>
      <c r="M2422" s="53"/>
      <c r="N2422" s="53"/>
      <c r="O2422" s="53"/>
      <c r="P2422" s="53"/>
      <c r="R2422" s="24"/>
      <c r="S2422" s="24"/>
      <c r="T2422" s="24"/>
      <c r="U2422" s="24"/>
      <c r="V2422" s="24"/>
      <c r="W2422" s="24"/>
      <c r="X2422" s="24"/>
      <c r="Y2422" s="24"/>
      <c r="Z2422" s="24"/>
      <c r="AA2422" s="24"/>
      <c r="AB2422" s="24"/>
      <c r="AC2422" s="24"/>
      <c r="AD2422" s="24"/>
      <c r="AE2422" s="24"/>
      <c r="AF2422" s="24"/>
      <c r="AG2422" s="24"/>
      <c r="AH2422" s="24"/>
      <c r="AI2422" s="24"/>
      <c r="AJ2422" s="24"/>
      <c r="AK2422" s="24"/>
      <c r="AL2422" s="24"/>
      <c r="AM2422" s="24"/>
      <c r="AN2422" s="24"/>
      <c r="AO2422" s="24"/>
      <c r="AP2422" s="24"/>
      <c r="AQ2422" s="24"/>
      <c r="AR2422" s="24"/>
      <c r="AS2422" s="24"/>
      <c r="AT2422" s="24"/>
      <c r="AU2422" s="24"/>
      <c r="AV2422" s="24"/>
      <c r="AW2422" s="24"/>
      <c r="AX2422" s="24"/>
      <c r="AY2422" s="24"/>
      <c r="AZ2422" s="24"/>
      <c r="BA2422" s="24"/>
      <c r="BB2422" s="24"/>
      <c r="BC2422" s="24"/>
      <c r="BD2422" s="24"/>
      <c r="BE2422" s="24"/>
      <c r="BF2422" s="24"/>
      <c r="BG2422" s="24"/>
      <c r="BH2422" s="24"/>
      <c r="BI2422" s="24"/>
      <c r="BJ2422" s="24"/>
      <c r="BK2422" s="24"/>
      <c r="BL2422" s="24"/>
      <c r="BM2422" s="24"/>
      <c r="BN2422" s="24"/>
      <c r="BO2422" s="24"/>
      <c r="BP2422" s="24"/>
      <c r="BQ2422" s="24"/>
      <c r="BR2422" s="24"/>
      <c r="BS2422" s="24"/>
      <c r="BT2422" s="24"/>
      <c r="BU2422" s="24"/>
      <c r="BV2422" s="24"/>
      <c r="BW2422" s="24"/>
      <c r="BX2422" s="24"/>
      <c r="BY2422" s="24"/>
      <c r="BZ2422" s="24"/>
      <c r="CA2422" s="24"/>
      <c r="CB2422" s="24"/>
      <c r="CC2422" s="24"/>
      <c r="CD2422" s="24"/>
      <c r="CE2422" s="24"/>
      <c r="CF2422" s="24"/>
      <c r="CG2422" s="24"/>
      <c r="CH2422" s="24"/>
      <c r="CI2422" s="24"/>
      <c r="CJ2422" s="24"/>
      <c r="CK2422" s="24"/>
      <c r="CL2422" s="24"/>
      <c r="CO2422" s="24"/>
      <c r="CP2422" s="24"/>
      <c r="CQ2422" s="24"/>
      <c r="CR2422" s="24"/>
      <c r="CS2422" s="24"/>
      <c r="CT2422" s="24"/>
      <c r="CU2422" s="24"/>
      <c r="CV2422" s="24"/>
      <c r="CW2422" s="24"/>
      <c r="CX2422" s="24"/>
      <c r="CY2422" s="24"/>
      <c r="CZ2422" s="24"/>
      <c r="DA2422" s="24"/>
      <c r="DB2422" s="24"/>
      <c r="DC2422" s="24"/>
      <c r="DD2422" s="24"/>
      <c r="DE2422" s="24"/>
      <c r="DF2422" s="24"/>
      <c r="DG2422" s="24"/>
      <c r="DH2422" s="24"/>
      <c r="DI2422" s="24"/>
      <c r="DJ2422" s="24"/>
      <c r="DK2422" s="24"/>
      <c r="DL2422" s="24"/>
    </row>
    <row r="2423" spans="1:116" x14ac:dyDescent="0.4">
      <c r="B2423" t="s">
        <v>332</v>
      </c>
      <c r="D2423" t="s">
        <v>407</v>
      </c>
      <c r="E2423" s="8" t="str">
        <f t="shared" si="3901"/>
        <v>2423 WCAP-IS</v>
      </c>
      <c r="G2423" s="136" t="str">
        <f>G2406</f>
        <v>(Primary label)</v>
      </c>
      <c r="K2423" s="53"/>
      <c r="L2423" s="53"/>
      <c r="M2423" s="53"/>
      <c r="N2423" s="53"/>
      <c r="O2423" s="53"/>
      <c r="P2423" s="53"/>
      <c r="R2423" s="24"/>
      <c r="S2423" s="24"/>
      <c r="T2423" s="24"/>
      <c r="U2423" s="24"/>
      <c r="V2423" s="24"/>
      <c r="W2423" s="24"/>
      <c r="X2423" s="24"/>
      <c r="Y2423" s="24"/>
      <c r="Z2423" s="24"/>
      <c r="AA2423" s="24"/>
      <c r="AB2423" s="24"/>
      <c r="AC2423" s="24"/>
      <c r="AD2423" s="24"/>
      <c r="AE2423" s="24"/>
      <c r="AF2423" s="24"/>
      <c r="AG2423" s="24"/>
      <c r="AH2423" s="24"/>
      <c r="AI2423" s="24"/>
      <c r="AJ2423" s="24"/>
      <c r="AK2423" s="24"/>
      <c r="AL2423" s="24"/>
      <c r="AM2423" s="24"/>
      <c r="AN2423" s="24"/>
      <c r="AO2423" s="24"/>
      <c r="AP2423" s="24"/>
      <c r="AQ2423" s="24"/>
      <c r="AR2423" s="24"/>
      <c r="AS2423" s="24"/>
      <c r="AT2423" s="24"/>
      <c r="AU2423" s="24"/>
      <c r="AV2423" s="24"/>
      <c r="AW2423" s="24"/>
      <c r="AX2423" s="24"/>
      <c r="AY2423" s="24"/>
      <c r="AZ2423" s="24"/>
      <c r="BA2423" s="24"/>
      <c r="BB2423" s="24"/>
      <c r="BC2423" s="24"/>
      <c r="BD2423" s="24"/>
      <c r="BE2423" s="24"/>
      <c r="BF2423" s="24"/>
      <c r="BG2423" s="24"/>
      <c r="BH2423" s="24"/>
      <c r="BI2423" s="24"/>
      <c r="BJ2423" s="24"/>
      <c r="BK2423" s="24"/>
      <c r="BL2423" s="24"/>
      <c r="BM2423" s="24"/>
      <c r="BN2423" s="24"/>
      <c r="BO2423" s="24"/>
      <c r="BP2423" s="24"/>
      <c r="BQ2423" s="24"/>
      <c r="BR2423" s="24"/>
      <c r="BS2423" s="24"/>
      <c r="BT2423" s="24"/>
      <c r="BU2423" s="24"/>
      <c r="BV2423" s="24"/>
      <c r="BW2423" s="24"/>
      <c r="BX2423" s="24"/>
      <c r="BY2423" s="24"/>
      <c r="BZ2423" s="24"/>
      <c r="CA2423" s="24"/>
      <c r="CB2423" s="24"/>
      <c r="CC2423" s="24"/>
      <c r="CD2423" s="24"/>
      <c r="CE2423" s="24"/>
      <c r="CF2423" s="24"/>
      <c r="CG2423" s="24"/>
      <c r="CH2423" s="24"/>
      <c r="CI2423" s="24"/>
      <c r="CJ2423" s="24"/>
      <c r="CK2423" s="24"/>
      <c r="CL2423" s="24"/>
      <c r="CO2423" s="24"/>
      <c r="CP2423" s="24"/>
      <c r="CQ2423" s="24"/>
      <c r="CR2423" s="24"/>
      <c r="CS2423" s="24"/>
      <c r="CT2423" s="24"/>
      <c r="CU2423" s="24"/>
      <c r="CV2423" s="24"/>
      <c r="CW2423" s="24"/>
      <c r="CX2423" s="24"/>
      <c r="CY2423" s="24"/>
      <c r="CZ2423" s="24"/>
      <c r="DA2423" s="24"/>
      <c r="DB2423" s="24"/>
      <c r="DC2423" s="24"/>
      <c r="DD2423" s="24"/>
      <c r="DE2423" s="24"/>
      <c r="DF2423" s="24"/>
      <c r="DG2423" s="24"/>
      <c r="DH2423" s="24"/>
      <c r="DI2423" s="24"/>
      <c r="DJ2423" s="24"/>
      <c r="DK2423" s="24"/>
      <c r="DL2423" s="24"/>
    </row>
    <row r="2424" spans="1:116" x14ac:dyDescent="0.4">
      <c r="B2424" t="s">
        <v>332</v>
      </c>
      <c r="D2424" t="s">
        <v>407</v>
      </c>
      <c r="E2424" s="8" t="str">
        <f t="shared" si="3901"/>
        <v>2424 WCAP-IS</v>
      </c>
      <c r="G2424" s="136" t="str">
        <f t="shared" ref="G2424:G2430" si="3929">G2407</f>
        <v>primary unit</v>
      </c>
      <c r="K2424" s="53"/>
      <c r="L2424" s="53"/>
      <c r="M2424" s="53"/>
      <c r="N2424" s="53"/>
      <c r="O2424" s="53"/>
      <c r="P2424" s="53"/>
      <c r="R2424" s="24"/>
      <c r="S2424" s="24"/>
      <c r="T2424" s="24"/>
      <c r="U2424" s="24"/>
      <c r="V2424" s="24"/>
      <c r="W2424" s="24"/>
      <c r="X2424" s="24"/>
      <c r="Y2424" s="24"/>
      <c r="Z2424" s="24"/>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c r="BC2424" s="24"/>
      <c r="BD2424" s="24"/>
      <c r="BE2424" s="24"/>
      <c r="BF2424" s="24"/>
      <c r="BG2424" s="24"/>
      <c r="BH2424" s="24"/>
      <c r="BI2424" s="24"/>
      <c r="BJ2424" s="24"/>
      <c r="BK2424" s="24"/>
      <c r="BL2424" s="24"/>
      <c r="BM2424" s="24"/>
      <c r="BN2424" s="24"/>
      <c r="BO2424" s="24"/>
      <c r="BP2424" s="24"/>
      <c r="BQ2424" s="24"/>
      <c r="BR2424" s="24"/>
      <c r="BS2424" s="24"/>
      <c r="BT2424" s="24"/>
      <c r="BU2424" s="24"/>
      <c r="BV2424" s="24"/>
      <c r="BW2424" s="24"/>
      <c r="BX2424" s="24"/>
      <c r="BY2424" s="24"/>
      <c r="BZ2424" s="24"/>
      <c r="CA2424" s="24"/>
      <c r="CB2424" s="24"/>
      <c r="CC2424" s="24"/>
      <c r="CD2424" s="24"/>
      <c r="CE2424" s="24"/>
      <c r="CF2424" s="24"/>
      <c r="CG2424" s="24"/>
      <c r="CH2424" s="24"/>
      <c r="CI2424" s="24"/>
      <c r="CJ2424" s="24"/>
      <c r="CK2424" s="24"/>
      <c r="CL2424" s="24"/>
      <c r="CO2424" s="24"/>
      <c r="CP2424" s="24"/>
      <c r="CQ2424" s="24"/>
      <c r="CR2424" s="24"/>
      <c r="CS2424" s="24"/>
      <c r="CT2424" s="24"/>
      <c r="CU2424" s="24"/>
      <c r="CV2424" s="24"/>
      <c r="CW2424" s="24"/>
      <c r="CX2424" s="24"/>
      <c r="CY2424" s="24"/>
      <c r="CZ2424" s="24"/>
      <c r="DA2424" s="24"/>
      <c r="DB2424" s="24"/>
      <c r="DC2424" s="24"/>
      <c r="DD2424" s="24"/>
      <c r="DE2424" s="24"/>
      <c r="DF2424" s="24"/>
      <c r="DG2424" s="24"/>
      <c r="DH2424" s="24"/>
      <c r="DI2424" s="24"/>
      <c r="DJ2424" s="24"/>
      <c r="DK2424" s="24"/>
      <c r="DL2424" s="24"/>
    </row>
    <row r="2425" spans="1:116" x14ac:dyDescent="0.4">
      <c r="B2425" t="s">
        <v>332</v>
      </c>
      <c r="D2425" t="s">
        <v>407</v>
      </c>
      <c r="E2425" s="8" t="str">
        <f t="shared" si="3901"/>
        <v>2425 WCAP-IS</v>
      </c>
      <c r="G2425" s="136" t="str">
        <f t="shared" si="3929"/>
        <v>Primary revenue driver</v>
      </c>
      <c r="K2425" s="53"/>
      <c r="L2425" s="53"/>
      <c r="M2425" s="53"/>
      <c r="N2425" s="53"/>
      <c r="O2425" s="53"/>
      <c r="P2425" s="53"/>
      <c r="R2425" s="24"/>
      <c r="S2425" s="179" t="str">
        <f>S2408</f>
        <v>S$16</v>
      </c>
      <c r="T2425" s="179" t="str">
        <f t="shared" ref="T2425:CE2425" si="3930">T2408</f>
        <v>T$16</v>
      </c>
      <c r="U2425" s="179" t="str">
        <f t="shared" si="3930"/>
        <v>U$16</v>
      </c>
      <c r="V2425" s="179" t="str">
        <f t="shared" si="3930"/>
        <v>V$16</v>
      </c>
      <c r="W2425" s="179" t="str">
        <f t="shared" si="3930"/>
        <v>W$16</v>
      </c>
      <c r="X2425" s="179" t="str">
        <f t="shared" si="3930"/>
        <v>X$16</v>
      </c>
      <c r="Y2425" s="179" t="str">
        <f t="shared" si="3930"/>
        <v>Y$16</v>
      </c>
      <c r="Z2425" s="179" t="str">
        <f t="shared" si="3930"/>
        <v>Z$16</v>
      </c>
      <c r="AA2425" s="179" t="str">
        <f t="shared" si="3930"/>
        <v>AA$16</v>
      </c>
      <c r="AB2425" s="179" t="str">
        <f t="shared" si="3930"/>
        <v>AB$16</v>
      </c>
      <c r="AC2425" s="179" t="str">
        <f t="shared" si="3930"/>
        <v>AC$16</v>
      </c>
      <c r="AD2425" s="179" t="str">
        <f t="shared" si="3930"/>
        <v>AD$16</v>
      </c>
      <c r="AE2425" s="179" t="str">
        <f t="shared" si="3930"/>
        <v>AE$16</v>
      </c>
      <c r="AF2425" s="179" t="str">
        <f t="shared" si="3930"/>
        <v>AF$16</v>
      </c>
      <c r="AG2425" s="179" t="str">
        <f t="shared" si="3930"/>
        <v>AG$16</v>
      </c>
      <c r="AH2425" s="179" t="str">
        <f t="shared" si="3930"/>
        <v>AH$16</v>
      </c>
      <c r="AI2425" s="179" t="str">
        <f t="shared" si="3930"/>
        <v>AI$16</v>
      </c>
      <c r="AJ2425" s="179" t="str">
        <f t="shared" si="3930"/>
        <v>AJ$16</v>
      </c>
      <c r="AK2425" s="179" t="str">
        <f t="shared" si="3930"/>
        <v>AK$16</v>
      </c>
      <c r="AL2425" s="179" t="str">
        <f t="shared" si="3930"/>
        <v>AL$16</v>
      </c>
      <c r="AM2425" s="179" t="str">
        <f t="shared" si="3930"/>
        <v>AM$16</v>
      </c>
      <c r="AN2425" s="179" t="str">
        <f t="shared" si="3930"/>
        <v>AN$16</v>
      </c>
      <c r="AO2425" s="179" t="str">
        <f t="shared" si="3930"/>
        <v>AO$16</v>
      </c>
      <c r="AP2425" s="179" t="str">
        <f t="shared" si="3930"/>
        <v>AP$16</v>
      </c>
      <c r="AQ2425" s="179" t="str">
        <f t="shared" si="3930"/>
        <v>AQ$16</v>
      </c>
      <c r="AR2425" s="179" t="str">
        <f t="shared" si="3930"/>
        <v>AR$16</v>
      </c>
      <c r="AS2425" s="179" t="str">
        <f t="shared" si="3930"/>
        <v>AS$16</v>
      </c>
      <c r="AT2425" s="179" t="str">
        <f t="shared" si="3930"/>
        <v>AT$16</v>
      </c>
      <c r="AU2425" s="179" t="str">
        <f t="shared" si="3930"/>
        <v>AU$16</v>
      </c>
      <c r="AV2425" s="179" t="str">
        <f t="shared" si="3930"/>
        <v>AV$16</v>
      </c>
      <c r="AW2425" s="179" t="str">
        <f t="shared" si="3930"/>
        <v>AW$16</v>
      </c>
      <c r="AX2425" s="179" t="str">
        <f t="shared" si="3930"/>
        <v>AX$16</v>
      </c>
      <c r="AY2425" s="179" t="str">
        <f t="shared" si="3930"/>
        <v>AY$16</v>
      </c>
      <c r="AZ2425" s="179" t="str">
        <f t="shared" si="3930"/>
        <v>AZ$16</v>
      </c>
      <c r="BA2425" s="179" t="str">
        <f t="shared" si="3930"/>
        <v>BA$16</v>
      </c>
      <c r="BB2425" s="179" t="str">
        <f t="shared" si="3930"/>
        <v>BB$16</v>
      </c>
      <c r="BC2425" s="179" t="str">
        <f t="shared" si="3930"/>
        <v>BC$16</v>
      </c>
      <c r="BD2425" s="179" t="str">
        <f t="shared" si="3930"/>
        <v>BD$16</v>
      </c>
      <c r="BE2425" s="179" t="str">
        <f t="shared" si="3930"/>
        <v>BE$16</v>
      </c>
      <c r="BF2425" s="179" t="str">
        <f t="shared" si="3930"/>
        <v>BF$16</v>
      </c>
      <c r="BG2425" s="179" t="str">
        <f t="shared" si="3930"/>
        <v>BG$16</v>
      </c>
      <c r="BH2425" s="179" t="str">
        <f t="shared" si="3930"/>
        <v>BH$16</v>
      </c>
      <c r="BI2425" s="179" t="str">
        <f t="shared" si="3930"/>
        <v>BI$16</v>
      </c>
      <c r="BJ2425" s="179" t="str">
        <f t="shared" si="3930"/>
        <v>BJ$16</v>
      </c>
      <c r="BK2425" s="179" t="str">
        <f t="shared" si="3930"/>
        <v>BK$16</v>
      </c>
      <c r="BL2425" s="179" t="str">
        <f t="shared" si="3930"/>
        <v>BL$16</v>
      </c>
      <c r="BM2425" s="179" t="str">
        <f t="shared" si="3930"/>
        <v>BM$16</v>
      </c>
      <c r="BN2425" s="179" t="str">
        <f t="shared" si="3930"/>
        <v>BN$16</v>
      </c>
      <c r="BO2425" s="179" t="str">
        <f t="shared" si="3930"/>
        <v>BO$16</v>
      </c>
      <c r="BP2425" s="179" t="str">
        <f t="shared" si="3930"/>
        <v>BP$16</v>
      </c>
      <c r="BQ2425" s="179" t="str">
        <f t="shared" si="3930"/>
        <v>BQ$16</v>
      </c>
      <c r="BR2425" s="179" t="str">
        <f t="shared" si="3930"/>
        <v>BR$16</v>
      </c>
      <c r="BS2425" s="179" t="str">
        <f t="shared" si="3930"/>
        <v>BS$16</v>
      </c>
      <c r="BT2425" s="179" t="str">
        <f t="shared" si="3930"/>
        <v>BT$16</v>
      </c>
      <c r="BU2425" s="179" t="str">
        <f t="shared" si="3930"/>
        <v>BU$16</v>
      </c>
      <c r="BV2425" s="179" t="str">
        <f t="shared" si="3930"/>
        <v>BV$16</v>
      </c>
      <c r="BW2425" s="179" t="str">
        <f t="shared" si="3930"/>
        <v>BW$16</v>
      </c>
      <c r="BX2425" s="179" t="str">
        <f t="shared" si="3930"/>
        <v>BX$16</v>
      </c>
      <c r="BY2425" s="179" t="str">
        <f t="shared" si="3930"/>
        <v>BY$16</v>
      </c>
      <c r="BZ2425" s="179" t="str">
        <f t="shared" si="3930"/>
        <v>BZ$16</v>
      </c>
      <c r="CA2425" s="179" t="str">
        <f t="shared" si="3930"/>
        <v>CA$16</v>
      </c>
      <c r="CB2425" s="179" t="str">
        <f t="shared" si="3930"/>
        <v>CB$16</v>
      </c>
      <c r="CC2425" s="179" t="str">
        <f t="shared" si="3930"/>
        <v>CC$16</v>
      </c>
      <c r="CD2425" s="179" t="str">
        <f t="shared" si="3930"/>
        <v>CD$16</v>
      </c>
      <c r="CE2425" s="179" t="str">
        <f t="shared" si="3930"/>
        <v>CE$16</v>
      </c>
      <c r="CF2425" s="179" t="str">
        <f t="shared" ref="CF2425:CL2425" si="3931">CF2408</f>
        <v>CF$16</v>
      </c>
      <c r="CG2425" s="179" t="str">
        <f t="shared" si="3931"/>
        <v>CG$16</v>
      </c>
      <c r="CH2425" s="179" t="str">
        <f t="shared" si="3931"/>
        <v>CH$16</v>
      </c>
      <c r="CI2425" s="179" t="str">
        <f t="shared" si="3931"/>
        <v>CI$16</v>
      </c>
      <c r="CJ2425" s="179" t="str">
        <f t="shared" si="3931"/>
        <v>CJ$16</v>
      </c>
      <c r="CK2425" s="179" t="str">
        <f t="shared" si="3931"/>
        <v>CK$16</v>
      </c>
      <c r="CL2425" s="179" t="str">
        <f t="shared" si="3931"/>
        <v>CL$16</v>
      </c>
      <c r="CO2425" s="179" t="str">
        <f t="shared" ref="CO2425:DL2425" si="3932">CO1051</f>
        <v>CO$17</v>
      </c>
      <c r="CP2425" s="179" t="str">
        <f t="shared" si="3932"/>
        <v>CP$17</v>
      </c>
      <c r="CQ2425" s="179" t="str">
        <f t="shared" si="3932"/>
        <v>CQ$17</v>
      </c>
      <c r="CR2425" s="179" t="str">
        <f t="shared" si="3932"/>
        <v>CR$17</v>
      </c>
      <c r="CS2425" s="179" t="str">
        <f t="shared" si="3932"/>
        <v>CS$17</v>
      </c>
      <c r="CT2425" s="179" t="str">
        <f t="shared" si="3932"/>
        <v>CT$17</v>
      </c>
      <c r="CU2425" s="179" t="str">
        <f t="shared" si="3932"/>
        <v>CU$17</v>
      </c>
      <c r="CV2425" s="179" t="str">
        <f t="shared" si="3932"/>
        <v>CV$17</v>
      </c>
      <c r="CW2425" s="179" t="str">
        <f t="shared" si="3932"/>
        <v>CW$17</v>
      </c>
      <c r="CX2425" s="179" t="str">
        <f t="shared" si="3932"/>
        <v>CX$17</v>
      </c>
      <c r="CY2425" s="179" t="str">
        <f t="shared" si="3932"/>
        <v>CY$17</v>
      </c>
      <c r="CZ2425" s="179" t="str">
        <f t="shared" si="3932"/>
        <v>CZ$17</v>
      </c>
      <c r="DA2425" s="179" t="str">
        <f t="shared" si="3932"/>
        <v>DA$17</v>
      </c>
      <c r="DB2425" s="179" t="str">
        <f t="shared" si="3932"/>
        <v>DB$17</v>
      </c>
      <c r="DC2425" s="179" t="str">
        <f t="shared" si="3932"/>
        <v>DC$17</v>
      </c>
      <c r="DD2425" s="179" t="str">
        <f t="shared" si="3932"/>
        <v>DD$17</v>
      </c>
      <c r="DE2425" s="179" t="str">
        <f t="shared" si="3932"/>
        <v>DE$17</v>
      </c>
      <c r="DF2425" s="179" t="str">
        <f t="shared" si="3932"/>
        <v>DF$17</v>
      </c>
      <c r="DG2425" s="179" t="str">
        <f t="shared" si="3932"/>
        <v>DG$17</v>
      </c>
      <c r="DH2425" s="179" t="str">
        <f t="shared" si="3932"/>
        <v>DH$17</v>
      </c>
      <c r="DI2425" s="179" t="str">
        <f t="shared" si="3932"/>
        <v>DI$17</v>
      </c>
      <c r="DJ2425" s="179" t="str">
        <f t="shared" si="3932"/>
        <v>DJ$17</v>
      </c>
      <c r="DK2425" s="179" t="str">
        <f t="shared" si="3932"/>
        <v>DK$17</v>
      </c>
      <c r="DL2425" s="179" t="str">
        <f t="shared" si="3932"/>
        <v>DL$17</v>
      </c>
    </row>
    <row r="2426" spans="1:116" x14ac:dyDescent="0.4">
      <c r="B2426" t="s">
        <v>332</v>
      </c>
      <c r="D2426" t="s">
        <v>407</v>
      </c>
      <c r="E2426" s="8" t="str">
        <f t="shared" si="3901"/>
        <v>2426 WCAP-IS</v>
      </c>
      <c r="G2426" s="136" t="str">
        <f t="shared" si="3929"/>
        <v>Primary volume driver</v>
      </c>
      <c r="H2426" s="56"/>
      <c r="I2426" s="79"/>
      <c r="J2426" s="79"/>
      <c r="K2426" s="15"/>
      <c r="L2426" s="15"/>
      <c r="M2426" s="15"/>
      <c r="N2426" s="15"/>
      <c r="O2426" s="15"/>
      <c r="P2426" s="15"/>
      <c r="R2426" s="15"/>
      <c r="S2426" s="179" t="str">
        <f t="shared" ref="S2426:CD2426" si="3933">S2409</f>
        <v>S$17</v>
      </c>
      <c r="T2426" s="179" t="str">
        <f t="shared" si="3933"/>
        <v>T$17</v>
      </c>
      <c r="U2426" s="179" t="str">
        <f t="shared" si="3933"/>
        <v>U$17</v>
      </c>
      <c r="V2426" s="179" t="str">
        <f t="shared" si="3933"/>
        <v>V$17</v>
      </c>
      <c r="W2426" s="179" t="str">
        <f t="shared" si="3933"/>
        <v>W$17</v>
      </c>
      <c r="X2426" s="179" t="str">
        <f t="shared" si="3933"/>
        <v>X$17</v>
      </c>
      <c r="Y2426" s="179" t="str">
        <f t="shared" si="3933"/>
        <v>Y$17</v>
      </c>
      <c r="Z2426" s="179" t="str">
        <f t="shared" si="3933"/>
        <v>Z$17</v>
      </c>
      <c r="AA2426" s="179" t="str">
        <f t="shared" si="3933"/>
        <v>AA$17</v>
      </c>
      <c r="AB2426" s="179" t="str">
        <f t="shared" si="3933"/>
        <v>AB$17</v>
      </c>
      <c r="AC2426" s="179" t="str">
        <f t="shared" si="3933"/>
        <v>AC$17</v>
      </c>
      <c r="AD2426" s="179" t="str">
        <f t="shared" si="3933"/>
        <v>AD$17</v>
      </c>
      <c r="AE2426" s="179" t="str">
        <f t="shared" si="3933"/>
        <v>AE$17</v>
      </c>
      <c r="AF2426" s="179" t="str">
        <f t="shared" si="3933"/>
        <v>AF$17</v>
      </c>
      <c r="AG2426" s="179" t="str">
        <f t="shared" si="3933"/>
        <v>AG$17</v>
      </c>
      <c r="AH2426" s="179" t="str">
        <f t="shared" si="3933"/>
        <v>AH$17</v>
      </c>
      <c r="AI2426" s="179" t="str">
        <f t="shared" si="3933"/>
        <v>AI$17</v>
      </c>
      <c r="AJ2426" s="179" t="str">
        <f t="shared" si="3933"/>
        <v>AJ$17</v>
      </c>
      <c r="AK2426" s="179" t="str">
        <f t="shared" si="3933"/>
        <v>AK$17</v>
      </c>
      <c r="AL2426" s="179" t="str">
        <f t="shared" si="3933"/>
        <v>AL$17</v>
      </c>
      <c r="AM2426" s="179" t="str">
        <f t="shared" si="3933"/>
        <v>AM$17</v>
      </c>
      <c r="AN2426" s="179" t="str">
        <f t="shared" si="3933"/>
        <v>AN$17</v>
      </c>
      <c r="AO2426" s="179" t="str">
        <f t="shared" si="3933"/>
        <v>AO$17</v>
      </c>
      <c r="AP2426" s="179" t="str">
        <f t="shared" si="3933"/>
        <v>AP$17</v>
      </c>
      <c r="AQ2426" s="179" t="str">
        <f t="shared" si="3933"/>
        <v>AQ$17</v>
      </c>
      <c r="AR2426" s="179" t="str">
        <f t="shared" si="3933"/>
        <v>AR$17</v>
      </c>
      <c r="AS2426" s="179" t="str">
        <f t="shared" si="3933"/>
        <v>AS$17</v>
      </c>
      <c r="AT2426" s="179" t="str">
        <f t="shared" si="3933"/>
        <v>AT$17</v>
      </c>
      <c r="AU2426" s="179" t="str">
        <f t="shared" si="3933"/>
        <v>AU$17</v>
      </c>
      <c r="AV2426" s="179" t="str">
        <f t="shared" si="3933"/>
        <v>AV$17</v>
      </c>
      <c r="AW2426" s="179" t="str">
        <f t="shared" si="3933"/>
        <v>AW$17</v>
      </c>
      <c r="AX2426" s="179" t="str">
        <f t="shared" si="3933"/>
        <v>AX$17</v>
      </c>
      <c r="AY2426" s="179" t="str">
        <f t="shared" si="3933"/>
        <v>AY$17</v>
      </c>
      <c r="AZ2426" s="179" t="str">
        <f t="shared" si="3933"/>
        <v>AZ$17</v>
      </c>
      <c r="BA2426" s="179" t="str">
        <f t="shared" si="3933"/>
        <v>BA$17</v>
      </c>
      <c r="BB2426" s="179" t="str">
        <f t="shared" si="3933"/>
        <v>BB$17</v>
      </c>
      <c r="BC2426" s="179" t="str">
        <f t="shared" si="3933"/>
        <v>BC$17</v>
      </c>
      <c r="BD2426" s="179" t="str">
        <f t="shared" si="3933"/>
        <v>BD$17</v>
      </c>
      <c r="BE2426" s="179" t="str">
        <f t="shared" si="3933"/>
        <v>BE$17</v>
      </c>
      <c r="BF2426" s="179" t="str">
        <f t="shared" si="3933"/>
        <v>BF$17</v>
      </c>
      <c r="BG2426" s="179" t="str">
        <f t="shared" si="3933"/>
        <v>BG$17</v>
      </c>
      <c r="BH2426" s="179" t="str">
        <f t="shared" si="3933"/>
        <v>BH$17</v>
      </c>
      <c r="BI2426" s="179" t="str">
        <f t="shared" si="3933"/>
        <v>BI$17</v>
      </c>
      <c r="BJ2426" s="179" t="str">
        <f t="shared" si="3933"/>
        <v>BJ$17</v>
      </c>
      <c r="BK2426" s="179" t="str">
        <f t="shared" si="3933"/>
        <v>BK$17</v>
      </c>
      <c r="BL2426" s="179" t="str">
        <f t="shared" si="3933"/>
        <v>BL$17</v>
      </c>
      <c r="BM2426" s="179" t="str">
        <f t="shared" si="3933"/>
        <v>BM$17</v>
      </c>
      <c r="BN2426" s="179" t="str">
        <f t="shared" si="3933"/>
        <v>BN$17</v>
      </c>
      <c r="BO2426" s="179" t="str">
        <f t="shared" si="3933"/>
        <v>BO$17</v>
      </c>
      <c r="BP2426" s="179" t="str">
        <f t="shared" si="3933"/>
        <v>BP$17</v>
      </c>
      <c r="BQ2426" s="179" t="str">
        <f t="shared" si="3933"/>
        <v>BQ$17</v>
      </c>
      <c r="BR2426" s="179" t="str">
        <f t="shared" si="3933"/>
        <v>BR$17</v>
      </c>
      <c r="BS2426" s="179" t="str">
        <f t="shared" si="3933"/>
        <v>BS$17</v>
      </c>
      <c r="BT2426" s="179" t="str">
        <f t="shared" si="3933"/>
        <v>BT$17</v>
      </c>
      <c r="BU2426" s="179" t="str">
        <f t="shared" si="3933"/>
        <v>BU$17</v>
      </c>
      <c r="BV2426" s="179" t="str">
        <f t="shared" si="3933"/>
        <v>BV$17</v>
      </c>
      <c r="BW2426" s="179" t="str">
        <f t="shared" si="3933"/>
        <v>BW$17</v>
      </c>
      <c r="BX2426" s="179" t="str">
        <f t="shared" si="3933"/>
        <v>BX$17</v>
      </c>
      <c r="BY2426" s="179" t="str">
        <f t="shared" si="3933"/>
        <v>BY$17</v>
      </c>
      <c r="BZ2426" s="179" t="str">
        <f t="shared" si="3933"/>
        <v>BZ$17</v>
      </c>
      <c r="CA2426" s="179" t="str">
        <f t="shared" si="3933"/>
        <v>CA$17</v>
      </c>
      <c r="CB2426" s="179" t="str">
        <f t="shared" si="3933"/>
        <v>CB$17</v>
      </c>
      <c r="CC2426" s="179" t="str">
        <f t="shared" si="3933"/>
        <v>CC$17</v>
      </c>
      <c r="CD2426" s="179" t="str">
        <f t="shared" si="3933"/>
        <v>CD$17</v>
      </c>
      <c r="CE2426" s="179" t="str">
        <f t="shared" ref="CE2426:CL2426" si="3934">CE2409</f>
        <v>CE$17</v>
      </c>
      <c r="CF2426" s="179" t="str">
        <f t="shared" si="3934"/>
        <v>CF$17</v>
      </c>
      <c r="CG2426" s="179" t="str">
        <f t="shared" si="3934"/>
        <v>CG$17</v>
      </c>
      <c r="CH2426" s="179" t="str">
        <f t="shared" si="3934"/>
        <v>CH$17</v>
      </c>
      <c r="CI2426" s="179" t="str">
        <f t="shared" si="3934"/>
        <v>CI$17</v>
      </c>
      <c r="CJ2426" s="179" t="str">
        <f t="shared" si="3934"/>
        <v>CJ$17</v>
      </c>
      <c r="CK2426" s="179" t="str">
        <f t="shared" si="3934"/>
        <v>CK$17</v>
      </c>
      <c r="CL2426" s="179" t="str">
        <f t="shared" si="3934"/>
        <v>CL$17</v>
      </c>
      <c r="CN2426" s="79"/>
      <c r="CO2426" s="179">
        <f t="shared" ref="CO2426:DL2426" si="3935">CO1052</f>
        <v>0</v>
      </c>
      <c r="CP2426" s="179">
        <f t="shared" si="3935"/>
        <v>0</v>
      </c>
      <c r="CQ2426" s="179">
        <f t="shared" si="3935"/>
        <v>0</v>
      </c>
      <c r="CR2426" s="179">
        <f t="shared" si="3935"/>
        <v>0</v>
      </c>
      <c r="CS2426" s="179">
        <f t="shared" si="3935"/>
        <v>0</v>
      </c>
      <c r="CT2426" s="179">
        <f t="shared" si="3935"/>
        <v>0</v>
      </c>
      <c r="CU2426" s="179">
        <f t="shared" si="3935"/>
        <v>0</v>
      </c>
      <c r="CV2426" s="179">
        <f t="shared" si="3935"/>
        <v>0</v>
      </c>
      <c r="CW2426" s="179">
        <f t="shared" si="3935"/>
        <v>0</v>
      </c>
      <c r="CX2426" s="179">
        <f t="shared" si="3935"/>
        <v>0</v>
      </c>
      <c r="CY2426" s="179">
        <f t="shared" si="3935"/>
        <v>0</v>
      </c>
      <c r="CZ2426" s="179">
        <f t="shared" si="3935"/>
        <v>0</v>
      </c>
      <c r="DA2426" s="179">
        <f t="shared" si="3935"/>
        <v>0</v>
      </c>
      <c r="DB2426" s="179">
        <f t="shared" si="3935"/>
        <v>0</v>
      </c>
      <c r="DC2426" s="179">
        <f t="shared" si="3935"/>
        <v>0</v>
      </c>
      <c r="DD2426" s="179">
        <f t="shared" si="3935"/>
        <v>0</v>
      </c>
      <c r="DE2426" s="179">
        <f t="shared" si="3935"/>
        <v>0</v>
      </c>
      <c r="DF2426" s="179">
        <f t="shared" si="3935"/>
        <v>0</v>
      </c>
      <c r="DG2426" s="179">
        <f t="shared" si="3935"/>
        <v>0</v>
      </c>
      <c r="DH2426" s="179">
        <f t="shared" si="3935"/>
        <v>0</v>
      </c>
      <c r="DI2426" s="179">
        <f t="shared" si="3935"/>
        <v>0</v>
      </c>
      <c r="DJ2426" s="179">
        <f t="shared" si="3935"/>
        <v>0</v>
      </c>
      <c r="DK2426" s="179">
        <f t="shared" si="3935"/>
        <v>0</v>
      </c>
      <c r="DL2426" s="179">
        <f t="shared" si="3935"/>
        <v>0</v>
      </c>
    </row>
    <row r="2427" spans="1:116" x14ac:dyDescent="0.4">
      <c r="B2427" t="s">
        <v>332</v>
      </c>
      <c r="D2427" t="s">
        <v>407</v>
      </c>
      <c r="E2427" s="8" t="str">
        <f t="shared" si="3901"/>
        <v>2427 WCAP-IS</v>
      </c>
      <c r="G2427" s="191" t="str">
        <f>G2414</f>
        <v>Simple accounts payble - IS driven:</v>
      </c>
      <c r="H2427" s="12"/>
      <c r="I2427" s="60"/>
      <c r="J2427" s="60"/>
      <c r="K2427" s="15"/>
      <c r="L2427" s="15"/>
      <c r="M2427" s="15"/>
      <c r="N2427" s="15"/>
      <c r="O2427" s="15"/>
      <c r="P2427" s="15"/>
      <c r="R2427" s="15"/>
      <c r="S2427" s="179">
        <f t="shared" ref="S2427:CD2427" si="3936">S2410</f>
        <v>0</v>
      </c>
      <c r="T2427" s="179">
        <f t="shared" si="3936"/>
        <v>0</v>
      </c>
      <c r="U2427" s="179">
        <f t="shared" si="3936"/>
        <v>0</v>
      </c>
      <c r="V2427" s="179">
        <f t="shared" si="3936"/>
        <v>0</v>
      </c>
      <c r="W2427" s="179">
        <f t="shared" si="3936"/>
        <v>0</v>
      </c>
      <c r="X2427" s="179">
        <f t="shared" si="3936"/>
        <v>0</v>
      </c>
      <c r="Y2427" s="179">
        <f t="shared" si="3936"/>
        <v>0</v>
      </c>
      <c r="Z2427" s="179">
        <f t="shared" si="3936"/>
        <v>0</v>
      </c>
      <c r="AA2427" s="179">
        <f t="shared" si="3936"/>
        <v>0</v>
      </c>
      <c r="AB2427" s="179">
        <f t="shared" si="3936"/>
        <v>0</v>
      </c>
      <c r="AC2427" s="179">
        <f t="shared" si="3936"/>
        <v>0</v>
      </c>
      <c r="AD2427" s="179">
        <f t="shared" si="3936"/>
        <v>0</v>
      </c>
      <c r="AE2427" s="179">
        <f t="shared" si="3936"/>
        <v>0</v>
      </c>
      <c r="AF2427" s="179">
        <f t="shared" si="3936"/>
        <v>0</v>
      </c>
      <c r="AG2427" s="179">
        <f t="shared" si="3936"/>
        <v>0</v>
      </c>
      <c r="AH2427" s="179">
        <f t="shared" si="3936"/>
        <v>0</v>
      </c>
      <c r="AI2427" s="179">
        <f t="shared" si="3936"/>
        <v>0</v>
      </c>
      <c r="AJ2427" s="179">
        <f t="shared" si="3936"/>
        <v>0</v>
      </c>
      <c r="AK2427" s="179">
        <f t="shared" si="3936"/>
        <v>0</v>
      </c>
      <c r="AL2427" s="179">
        <f t="shared" si="3936"/>
        <v>0</v>
      </c>
      <c r="AM2427" s="179">
        <f t="shared" si="3936"/>
        <v>0</v>
      </c>
      <c r="AN2427" s="179">
        <f t="shared" si="3936"/>
        <v>0</v>
      </c>
      <c r="AO2427" s="179">
        <f t="shared" si="3936"/>
        <v>0</v>
      </c>
      <c r="AP2427" s="179">
        <f t="shared" si="3936"/>
        <v>0</v>
      </c>
      <c r="AQ2427" s="179">
        <f t="shared" si="3936"/>
        <v>0</v>
      </c>
      <c r="AR2427" s="179">
        <f t="shared" si="3936"/>
        <v>0</v>
      </c>
      <c r="AS2427" s="179">
        <f t="shared" si="3936"/>
        <v>0</v>
      </c>
      <c r="AT2427" s="179">
        <f t="shared" si="3936"/>
        <v>0</v>
      </c>
      <c r="AU2427" s="179">
        <f t="shared" si="3936"/>
        <v>0</v>
      </c>
      <c r="AV2427" s="179">
        <f t="shared" si="3936"/>
        <v>0</v>
      </c>
      <c r="AW2427" s="179">
        <f t="shared" si="3936"/>
        <v>0</v>
      </c>
      <c r="AX2427" s="179">
        <f t="shared" si="3936"/>
        <v>0</v>
      </c>
      <c r="AY2427" s="179">
        <f t="shared" si="3936"/>
        <v>0</v>
      </c>
      <c r="AZ2427" s="179">
        <f t="shared" si="3936"/>
        <v>0</v>
      </c>
      <c r="BA2427" s="179">
        <f t="shared" si="3936"/>
        <v>0</v>
      </c>
      <c r="BB2427" s="179">
        <f t="shared" si="3936"/>
        <v>0</v>
      </c>
      <c r="BC2427" s="179">
        <f t="shared" si="3936"/>
        <v>0</v>
      </c>
      <c r="BD2427" s="179">
        <f t="shared" si="3936"/>
        <v>0</v>
      </c>
      <c r="BE2427" s="179">
        <f t="shared" si="3936"/>
        <v>0</v>
      </c>
      <c r="BF2427" s="179">
        <f t="shared" si="3936"/>
        <v>0</v>
      </c>
      <c r="BG2427" s="179">
        <f t="shared" si="3936"/>
        <v>0</v>
      </c>
      <c r="BH2427" s="179">
        <f t="shared" si="3936"/>
        <v>0</v>
      </c>
      <c r="BI2427" s="179">
        <f t="shared" si="3936"/>
        <v>0</v>
      </c>
      <c r="BJ2427" s="179">
        <f t="shared" si="3936"/>
        <v>0</v>
      </c>
      <c r="BK2427" s="179">
        <f t="shared" si="3936"/>
        <v>0</v>
      </c>
      <c r="BL2427" s="179">
        <f t="shared" si="3936"/>
        <v>0</v>
      </c>
      <c r="BM2427" s="179">
        <f t="shared" si="3936"/>
        <v>0</v>
      </c>
      <c r="BN2427" s="179">
        <f t="shared" si="3936"/>
        <v>0</v>
      </c>
      <c r="BO2427" s="179">
        <f t="shared" si="3936"/>
        <v>0</v>
      </c>
      <c r="BP2427" s="179">
        <f t="shared" si="3936"/>
        <v>0</v>
      </c>
      <c r="BQ2427" s="179">
        <f t="shared" si="3936"/>
        <v>0</v>
      </c>
      <c r="BR2427" s="179">
        <f t="shared" si="3936"/>
        <v>0</v>
      </c>
      <c r="BS2427" s="179">
        <f t="shared" si="3936"/>
        <v>0</v>
      </c>
      <c r="BT2427" s="179">
        <f t="shared" si="3936"/>
        <v>0</v>
      </c>
      <c r="BU2427" s="179">
        <f t="shared" si="3936"/>
        <v>0</v>
      </c>
      <c r="BV2427" s="179">
        <f t="shared" si="3936"/>
        <v>0</v>
      </c>
      <c r="BW2427" s="179">
        <f t="shared" si="3936"/>
        <v>0</v>
      </c>
      <c r="BX2427" s="179">
        <f t="shared" si="3936"/>
        <v>0</v>
      </c>
      <c r="BY2427" s="179">
        <f t="shared" si="3936"/>
        <v>0</v>
      </c>
      <c r="BZ2427" s="179">
        <f t="shared" si="3936"/>
        <v>0</v>
      </c>
      <c r="CA2427" s="179">
        <f t="shared" si="3936"/>
        <v>0</v>
      </c>
      <c r="CB2427" s="179">
        <f t="shared" si="3936"/>
        <v>0</v>
      </c>
      <c r="CC2427" s="179">
        <f t="shared" si="3936"/>
        <v>0</v>
      </c>
      <c r="CD2427" s="179">
        <f t="shared" si="3936"/>
        <v>0</v>
      </c>
      <c r="CE2427" s="179">
        <f t="shared" ref="CE2427:CL2427" si="3937">CE2410</f>
        <v>0</v>
      </c>
      <c r="CF2427" s="179">
        <f t="shared" si="3937"/>
        <v>0</v>
      </c>
      <c r="CG2427" s="179">
        <f t="shared" si="3937"/>
        <v>0</v>
      </c>
      <c r="CH2427" s="179">
        <f t="shared" si="3937"/>
        <v>0</v>
      </c>
      <c r="CI2427" s="179">
        <f t="shared" si="3937"/>
        <v>0</v>
      </c>
      <c r="CJ2427" s="179">
        <f t="shared" si="3937"/>
        <v>0</v>
      </c>
      <c r="CK2427" s="179">
        <f t="shared" si="3937"/>
        <v>0</v>
      </c>
      <c r="CL2427" s="179">
        <f t="shared" si="3937"/>
        <v>0</v>
      </c>
      <c r="CN2427" s="60"/>
      <c r="CO2427" s="179" t="e">
        <f>#REF!</f>
        <v>#REF!</v>
      </c>
      <c r="CP2427" s="179" t="e">
        <f>#REF!</f>
        <v>#REF!</v>
      </c>
      <c r="CQ2427" s="179" t="e">
        <f>#REF!</f>
        <v>#REF!</v>
      </c>
      <c r="CR2427" s="179" t="e">
        <f>#REF!</f>
        <v>#REF!</v>
      </c>
      <c r="CS2427" s="179" t="e">
        <f>#REF!</f>
        <v>#REF!</v>
      </c>
      <c r="CT2427" s="179" t="e">
        <f>#REF!</f>
        <v>#REF!</v>
      </c>
      <c r="CU2427" s="179" t="e">
        <f>#REF!</f>
        <v>#REF!</v>
      </c>
      <c r="CV2427" s="179" t="e">
        <f>#REF!</f>
        <v>#REF!</v>
      </c>
      <c r="CW2427" s="179" t="e">
        <f>#REF!</f>
        <v>#REF!</v>
      </c>
      <c r="CX2427" s="179" t="e">
        <f>#REF!</f>
        <v>#REF!</v>
      </c>
      <c r="CY2427" s="179" t="e">
        <f>#REF!</f>
        <v>#REF!</v>
      </c>
      <c r="CZ2427" s="179" t="e">
        <f>#REF!</f>
        <v>#REF!</v>
      </c>
      <c r="DA2427" s="179" t="e">
        <f>#REF!</f>
        <v>#REF!</v>
      </c>
      <c r="DB2427" s="179" t="e">
        <f>#REF!</f>
        <v>#REF!</v>
      </c>
      <c r="DC2427" s="179" t="e">
        <f>#REF!</f>
        <v>#REF!</v>
      </c>
      <c r="DD2427" s="179" t="e">
        <f>#REF!</f>
        <v>#REF!</v>
      </c>
      <c r="DE2427" s="179" t="e">
        <f>#REF!</f>
        <v>#REF!</v>
      </c>
      <c r="DF2427" s="179" t="e">
        <f>#REF!</f>
        <v>#REF!</v>
      </c>
      <c r="DG2427" s="179" t="e">
        <f>#REF!</f>
        <v>#REF!</v>
      </c>
      <c r="DH2427" s="179" t="e">
        <f>#REF!</f>
        <v>#REF!</v>
      </c>
      <c r="DI2427" s="179" t="e">
        <f>#REF!</f>
        <v>#REF!</v>
      </c>
      <c r="DJ2427" s="179" t="e">
        <f>#REF!</f>
        <v>#REF!</v>
      </c>
      <c r="DK2427" s="179" t="e">
        <f>#REF!</f>
        <v>#REF!</v>
      </c>
      <c r="DL2427" s="179" t="e">
        <f>#REF!</f>
        <v>#REF!</v>
      </c>
    </row>
    <row r="2428" spans="1:116" x14ac:dyDescent="0.4">
      <c r="B2428" t="s">
        <v>332</v>
      </c>
      <c r="D2428" t="s">
        <v>407</v>
      </c>
      <c r="E2428" s="8" t="str">
        <f t="shared" si="3901"/>
        <v>2428 WCAP-IS</v>
      </c>
      <c r="G2428" s="191" t="str">
        <f>SUBSTITUTE(TRIM(MID(G2414, SEARCH("-", G2414) + 1, LEN(G2414))),":","")</f>
        <v>IS driven</v>
      </c>
      <c r="H2428" s="12"/>
      <c r="I2428" s="60"/>
      <c r="J2428" s="60"/>
      <c r="K2428" s="15"/>
      <c r="L2428" s="15"/>
      <c r="M2428" s="15"/>
      <c r="N2428" s="15"/>
      <c r="O2428" s="15"/>
      <c r="P2428" s="15"/>
      <c r="R2428" s="15"/>
      <c r="CN2428" s="60"/>
      <c r="CO2428" s="8"/>
      <c r="CP2428" s="8"/>
      <c r="CQ2428" s="8"/>
      <c r="CR2428" s="8"/>
      <c r="CS2428" s="8"/>
      <c r="CT2428" s="8"/>
      <c r="CU2428" s="8"/>
      <c r="CV2428" s="8"/>
      <c r="CW2428" s="8"/>
      <c r="CX2428" s="8"/>
      <c r="CY2428" s="8"/>
      <c r="CZ2428" s="8"/>
      <c r="DA2428" s="8"/>
      <c r="DB2428" s="8"/>
      <c r="DC2428" s="8"/>
      <c r="DD2428" s="8"/>
      <c r="DE2428" s="8"/>
      <c r="DF2428" s="8"/>
      <c r="DG2428" s="8"/>
      <c r="DH2428" s="8"/>
      <c r="DI2428" s="8"/>
      <c r="DJ2428" s="8"/>
      <c r="DK2428" s="8"/>
      <c r="DL2428" s="8"/>
    </row>
    <row r="2429" spans="1:116" x14ac:dyDescent="0.4">
      <c r="B2429" t="s">
        <v>332</v>
      </c>
      <c r="D2429" t="s">
        <v>407</v>
      </c>
      <c r="E2429" s="8" t="str">
        <f t="shared" si="3901"/>
        <v>2429 WCAP-IS</v>
      </c>
      <c r="G2429" s="136" t="str">
        <f t="shared" si="3929"/>
        <v>Secondary revenue driver</v>
      </c>
      <c r="H2429" s="12"/>
      <c r="I2429" s="60"/>
      <c r="J2429" s="60"/>
      <c r="K2429" s="15"/>
      <c r="L2429" s="15"/>
      <c r="M2429" s="15"/>
      <c r="N2429" s="15"/>
      <c r="O2429" s="15"/>
      <c r="P2429" s="15"/>
      <c r="R2429" s="15"/>
      <c r="S2429" s="212" t="str">
        <f>ADDRESS(ROW(S2419),COLUMN(S2419),2)</f>
        <v>S$2419</v>
      </c>
      <c r="T2429" s="212" t="str">
        <f t="shared" ref="T2429:CE2429" si="3938">ADDRESS(ROW(T2419),COLUMN(T2419),2)</f>
        <v>T$2419</v>
      </c>
      <c r="U2429" s="212" t="str">
        <f t="shared" si="3938"/>
        <v>U$2419</v>
      </c>
      <c r="V2429" s="212" t="str">
        <f t="shared" si="3938"/>
        <v>V$2419</v>
      </c>
      <c r="W2429" s="212" t="str">
        <f t="shared" si="3938"/>
        <v>W$2419</v>
      </c>
      <c r="X2429" s="212" t="str">
        <f t="shared" si="3938"/>
        <v>X$2419</v>
      </c>
      <c r="Y2429" s="212" t="str">
        <f t="shared" si="3938"/>
        <v>Y$2419</v>
      </c>
      <c r="Z2429" s="212" t="str">
        <f t="shared" si="3938"/>
        <v>Z$2419</v>
      </c>
      <c r="AA2429" s="212" t="str">
        <f t="shared" si="3938"/>
        <v>AA$2419</v>
      </c>
      <c r="AB2429" s="212" t="str">
        <f t="shared" si="3938"/>
        <v>AB$2419</v>
      </c>
      <c r="AC2429" s="212" t="str">
        <f t="shared" si="3938"/>
        <v>AC$2419</v>
      </c>
      <c r="AD2429" s="212" t="str">
        <f t="shared" si="3938"/>
        <v>AD$2419</v>
      </c>
      <c r="AE2429" s="212" t="str">
        <f t="shared" si="3938"/>
        <v>AE$2419</v>
      </c>
      <c r="AF2429" s="212" t="str">
        <f t="shared" si="3938"/>
        <v>AF$2419</v>
      </c>
      <c r="AG2429" s="212" t="str">
        <f t="shared" si="3938"/>
        <v>AG$2419</v>
      </c>
      <c r="AH2429" s="212" t="str">
        <f t="shared" si="3938"/>
        <v>AH$2419</v>
      </c>
      <c r="AI2429" s="212" t="str">
        <f t="shared" si="3938"/>
        <v>AI$2419</v>
      </c>
      <c r="AJ2429" s="212" t="str">
        <f t="shared" si="3938"/>
        <v>AJ$2419</v>
      </c>
      <c r="AK2429" s="212" t="str">
        <f t="shared" si="3938"/>
        <v>AK$2419</v>
      </c>
      <c r="AL2429" s="212" t="str">
        <f t="shared" si="3938"/>
        <v>AL$2419</v>
      </c>
      <c r="AM2429" s="212" t="str">
        <f t="shared" si="3938"/>
        <v>AM$2419</v>
      </c>
      <c r="AN2429" s="212" t="str">
        <f t="shared" si="3938"/>
        <v>AN$2419</v>
      </c>
      <c r="AO2429" s="212" t="str">
        <f t="shared" si="3938"/>
        <v>AO$2419</v>
      </c>
      <c r="AP2429" s="212" t="str">
        <f t="shared" si="3938"/>
        <v>AP$2419</v>
      </c>
      <c r="AQ2429" s="212" t="str">
        <f t="shared" si="3938"/>
        <v>AQ$2419</v>
      </c>
      <c r="AR2429" s="212" t="str">
        <f t="shared" si="3938"/>
        <v>AR$2419</v>
      </c>
      <c r="AS2429" s="212" t="str">
        <f t="shared" si="3938"/>
        <v>AS$2419</v>
      </c>
      <c r="AT2429" s="212" t="str">
        <f t="shared" si="3938"/>
        <v>AT$2419</v>
      </c>
      <c r="AU2429" s="212" t="str">
        <f t="shared" si="3938"/>
        <v>AU$2419</v>
      </c>
      <c r="AV2429" s="212" t="str">
        <f t="shared" si="3938"/>
        <v>AV$2419</v>
      </c>
      <c r="AW2429" s="212" t="str">
        <f t="shared" si="3938"/>
        <v>AW$2419</v>
      </c>
      <c r="AX2429" s="212" t="str">
        <f t="shared" si="3938"/>
        <v>AX$2419</v>
      </c>
      <c r="AY2429" s="212" t="str">
        <f t="shared" si="3938"/>
        <v>AY$2419</v>
      </c>
      <c r="AZ2429" s="212" t="str">
        <f t="shared" si="3938"/>
        <v>AZ$2419</v>
      </c>
      <c r="BA2429" s="212" t="str">
        <f t="shared" si="3938"/>
        <v>BA$2419</v>
      </c>
      <c r="BB2429" s="212" t="str">
        <f t="shared" si="3938"/>
        <v>BB$2419</v>
      </c>
      <c r="BC2429" s="212" t="str">
        <f t="shared" si="3938"/>
        <v>BC$2419</v>
      </c>
      <c r="BD2429" s="212" t="str">
        <f t="shared" si="3938"/>
        <v>BD$2419</v>
      </c>
      <c r="BE2429" s="212" t="str">
        <f t="shared" si="3938"/>
        <v>BE$2419</v>
      </c>
      <c r="BF2429" s="212" t="str">
        <f t="shared" si="3938"/>
        <v>BF$2419</v>
      </c>
      <c r="BG2429" s="212" t="str">
        <f t="shared" si="3938"/>
        <v>BG$2419</v>
      </c>
      <c r="BH2429" s="212" t="str">
        <f t="shared" si="3938"/>
        <v>BH$2419</v>
      </c>
      <c r="BI2429" s="212" t="str">
        <f t="shared" si="3938"/>
        <v>BI$2419</v>
      </c>
      <c r="BJ2429" s="212" t="str">
        <f t="shared" si="3938"/>
        <v>BJ$2419</v>
      </c>
      <c r="BK2429" s="212" t="str">
        <f t="shared" si="3938"/>
        <v>BK$2419</v>
      </c>
      <c r="BL2429" s="212" t="str">
        <f t="shared" si="3938"/>
        <v>BL$2419</v>
      </c>
      <c r="BM2429" s="212" t="str">
        <f t="shared" si="3938"/>
        <v>BM$2419</v>
      </c>
      <c r="BN2429" s="212" t="str">
        <f t="shared" si="3938"/>
        <v>BN$2419</v>
      </c>
      <c r="BO2429" s="212" t="str">
        <f t="shared" si="3938"/>
        <v>BO$2419</v>
      </c>
      <c r="BP2429" s="212" t="str">
        <f t="shared" si="3938"/>
        <v>BP$2419</v>
      </c>
      <c r="BQ2429" s="212" t="str">
        <f t="shared" si="3938"/>
        <v>BQ$2419</v>
      </c>
      <c r="BR2429" s="212" t="str">
        <f t="shared" si="3938"/>
        <v>BR$2419</v>
      </c>
      <c r="BS2429" s="212" t="str">
        <f t="shared" si="3938"/>
        <v>BS$2419</v>
      </c>
      <c r="BT2429" s="212" t="str">
        <f t="shared" si="3938"/>
        <v>BT$2419</v>
      </c>
      <c r="BU2429" s="212" t="str">
        <f t="shared" si="3938"/>
        <v>BU$2419</v>
      </c>
      <c r="BV2429" s="212" t="str">
        <f t="shared" si="3938"/>
        <v>BV$2419</v>
      </c>
      <c r="BW2429" s="212" t="str">
        <f t="shared" si="3938"/>
        <v>BW$2419</v>
      </c>
      <c r="BX2429" s="212" t="str">
        <f t="shared" si="3938"/>
        <v>BX$2419</v>
      </c>
      <c r="BY2429" s="212" t="str">
        <f t="shared" si="3938"/>
        <v>BY$2419</v>
      </c>
      <c r="BZ2429" s="212" t="str">
        <f t="shared" si="3938"/>
        <v>BZ$2419</v>
      </c>
      <c r="CA2429" s="212" t="str">
        <f t="shared" si="3938"/>
        <v>CA$2419</v>
      </c>
      <c r="CB2429" s="212" t="str">
        <f t="shared" si="3938"/>
        <v>CB$2419</v>
      </c>
      <c r="CC2429" s="212" t="str">
        <f t="shared" si="3938"/>
        <v>CC$2419</v>
      </c>
      <c r="CD2429" s="212" t="str">
        <f t="shared" si="3938"/>
        <v>CD$2419</v>
      </c>
      <c r="CE2429" s="212" t="str">
        <f t="shared" si="3938"/>
        <v>CE$2419</v>
      </c>
      <c r="CF2429" s="212" t="str">
        <f t="shared" ref="CF2429:CL2429" si="3939">ADDRESS(ROW(CF2419),COLUMN(CF2419),2)</f>
        <v>CF$2419</v>
      </c>
      <c r="CG2429" s="212" t="str">
        <f t="shared" si="3939"/>
        <v>CG$2419</v>
      </c>
      <c r="CH2429" s="212" t="str">
        <f t="shared" si="3939"/>
        <v>CH$2419</v>
      </c>
      <c r="CI2429" s="212" t="str">
        <f t="shared" si="3939"/>
        <v>CI$2419</v>
      </c>
      <c r="CJ2429" s="212" t="str">
        <f t="shared" si="3939"/>
        <v>CJ$2419</v>
      </c>
      <c r="CK2429" s="212" t="str">
        <f t="shared" si="3939"/>
        <v>CK$2419</v>
      </c>
      <c r="CL2429" s="212" t="str">
        <f t="shared" si="3939"/>
        <v>CL$2419</v>
      </c>
      <c r="CN2429" s="60"/>
      <c r="CO2429" s="212" t="str">
        <f t="shared" ref="CO2429:DL2429" si="3940">ADDRESS(ROW(CO1071),COLUMN(CO1071),2)</f>
        <v>CO$1071</v>
      </c>
      <c r="CP2429" s="212" t="str">
        <f t="shared" si="3940"/>
        <v>CP$1071</v>
      </c>
      <c r="CQ2429" s="212" t="str">
        <f t="shared" si="3940"/>
        <v>CQ$1071</v>
      </c>
      <c r="CR2429" s="212" t="str">
        <f t="shared" si="3940"/>
        <v>CR$1071</v>
      </c>
      <c r="CS2429" s="212" t="str">
        <f t="shared" si="3940"/>
        <v>CS$1071</v>
      </c>
      <c r="CT2429" s="212" t="str">
        <f t="shared" si="3940"/>
        <v>CT$1071</v>
      </c>
      <c r="CU2429" s="212" t="str">
        <f t="shared" si="3940"/>
        <v>CU$1071</v>
      </c>
      <c r="CV2429" s="212" t="str">
        <f t="shared" si="3940"/>
        <v>CV$1071</v>
      </c>
      <c r="CW2429" s="212" t="str">
        <f t="shared" si="3940"/>
        <v>CW$1071</v>
      </c>
      <c r="CX2429" s="212" t="str">
        <f t="shared" si="3940"/>
        <v>CX$1071</v>
      </c>
      <c r="CY2429" s="212" t="str">
        <f t="shared" si="3940"/>
        <v>CY$1071</v>
      </c>
      <c r="CZ2429" s="212" t="str">
        <f t="shared" si="3940"/>
        <v>CZ$1071</v>
      </c>
      <c r="DA2429" s="212" t="str">
        <f t="shared" si="3940"/>
        <v>DA$1071</v>
      </c>
      <c r="DB2429" s="212" t="str">
        <f t="shared" si="3940"/>
        <v>DB$1071</v>
      </c>
      <c r="DC2429" s="212" t="str">
        <f t="shared" si="3940"/>
        <v>DC$1071</v>
      </c>
      <c r="DD2429" s="212" t="str">
        <f t="shared" si="3940"/>
        <v>DD$1071</v>
      </c>
      <c r="DE2429" s="212" t="str">
        <f t="shared" si="3940"/>
        <v>DE$1071</v>
      </c>
      <c r="DF2429" s="212" t="str">
        <f t="shared" si="3940"/>
        <v>DF$1071</v>
      </c>
      <c r="DG2429" s="212" t="str">
        <f t="shared" si="3940"/>
        <v>DG$1071</v>
      </c>
      <c r="DH2429" s="212" t="str">
        <f t="shared" si="3940"/>
        <v>DH$1071</v>
      </c>
      <c r="DI2429" s="212" t="str">
        <f t="shared" si="3940"/>
        <v>DI$1071</v>
      </c>
      <c r="DJ2429" s="212" t="str">
        <f t="shared" si="3940"/>
        <v>DJ$1071</v>
      </c>
      <c r="DK2429" s="212" t="str">
        <f t="shared" si="3940"/>
        <v>DK$1071</v>
      </c>
      <c r="DL2429" s="212" t="str">
        <f t="shared" si="3940"/>
        <v>DL$1071</v>
      </c>
    </row>
    <row r="2430" spans="1:116" x14ac:dyDescent="0.4">
      <c r="B2430" t="s">
        <v>332</v>
      </c>
      <c r="D2430" t="s">
        <v>407</v>
      </c>
      <c r="E2430" s="8" t="str">
        <f t="shared" ref="E2430" si="3941">ROW()&amp;" "&amp;D2430</f>
        <v>2430 WCAP-IS</v>
      </c>
      <c r="G2430" s="136" t="str">
        <f t="shared" si="3929"/>
        <v>Secondary volume driver</v>
      </c>
      <c r="H2430" s="12"/>
      <c r="I2430" s="60"/>
      <c r="J2430" s="60"/>
      <c r="K2430" s="15"/>
      <c r="L2430" s="15"/>
      <c r="M2430" s="15"/>
      <c r="N2430" s="15"/>
      <c r="O2430" s="15"/>
      <c r="P2430" s="15"/>
      <c r="R2430" s="15"/>
      <c r="S2430" s="212" t="str">
        <f>ADDRESS(ROW(S2418),COLUMN(S2418),2)</f>
        <v>S$2418</v>
      </c>
      <c r="T2430" s="212" t="str">
        <f t="shared" ref="T2430:CE2430" si="3942">ADDRESS(ROW(T2418),COLUMN(T2418),2)</f>
        <v>T$2418</v>
      </c>
      <c r="U2430" s="212" t="str">
        <f t="shared" si="3942"/>
        <v>U$2418</v>
      </c>
      <c r="V2430" s="212" t="str">
        <f t="shared" si="3942"/>
        <v>V$2418</v>
      </c>
      <c r="W2430" s="212" t="str">
        <f t="shared" si="3942"/>
        <v>W$2418</v>
      </c>
      <c r="X2430" s="212" t="str">
        <f t="shared" si="3942"/>
        <v>X$2418</v>
      </c>
      <c r="Y2430" s="212" t="str">
        <f t="shared" si="3942"/>
        <v>Y$2418</v>
      </c>
      <c r="Z2430" s="212" t="str">
        <f t="shared" si="3942"/>
        <v>Z$2418</v>
      </c>
      <c r="AA2430" s="212" t="str">
        <f t="shared" si="3942"/>
        <v>AA$2418</v>
      </c>
      <c r="AB2430" s="212" t="str">
        <f t="shared" si="3942"/>
        <v>AB$2418</v>
      </c>
      <c r="AC2430" s="212" t="str">
        <f t="shared" si="3942"/>
        <v>AC$2418</v>
      </c>
      <c r="AD2430" s="212" t="str">
        <f t="shared" si="3942"/>
        <v>AD$2418</v>
      </c>
      <c r="AE2430" s="212" t="str">
        <f t="shared" si="3942"/>
        <v>AE$2418</v>
      </c>
      <c r="AF2430" s="212" t="str">
        <f t="shared" si="3942"/>
        <v>AF$2418</v>
      </c>
      <c r="AG2430" s="212" t="str">
        <f t="shared" si="3942"/>
        <v>AG$2418</v>
      </c>
      <c r="AH2430" s="212" t="str">
        <f t="shared" si="3942"/>
        <v>AH$2418</v>
      </c>
      <c r="AI2430" s="212" t="str">
        <f t="shared" si="3942"/>
        <v>AI$2418</v>
      </c>
      <c r="AJ2430" s="212" t="str">
        <f t="shared" si="3942"/>
        <v>AJ$2418</v>
      </c>
      <c r="AK2430" s="212" t="str">
        <f t="shared" si="3942"/>
        <v>AK$2418</v>
      </c>
      <c r="AL2430" s="212" t="str">
        <f t="shared" si="3942"/>
        <v>AL$2418</v>
      </c>
      <c r="AM2430" s="212" t="str">
        <f t="shared" si="3942"/>
        <v>AM$2418</v>
      </c>
      <c r="AN2430" s="212" t="str">
        <f t="shared" si="3942"/>
        <v>AN$2418</v>
      </c>
      <c r="AO2430" s="212" t="str">
        <f t="shared" si="3942"/>
        <v>AO$2418</v>
      </c>
      <c r="AP2430" s="212" t="str">
        <f t="shared" si="3942"/>
        <v>AP$2418</v>
      </c>
      <c r="AQ2430" s="212" t="str">
        <f t="shared" si="3942"/>
        <v>AQ$2418</v>
      </c>
      <c r="AR2430" s="212" t="str">
        <f t="shared" si="3942"/>
        <v>AR$2418</v>
      </c>
      <c r="AS2430" s="212" t="str">
        <f t="shared" si="3942"/>
        <v>AS$2418</v>
      </c>
      <c r="AT2430" s="212" t="str">
        <f t="shared" si="3942"/>
        <v>AT$2418</v>
      </c>
      <c r="AU2430" s="212" t="str">
        <f t="shared" si="3942"/>
        <v>AU$2418</v>
      </c>
      <c r="AV2430" s="212" t="str">
        <f t="shared" si="3942"/>
        <v>AV$2418</v>
      </c>
      <c r="AW2430" s="212" t="str">
        <f t="shared" si="3942"/>
        <v>AW$2418</v>
      </c>
      <c r="AX2430" s="212" t="str">
        <f t="shared" si="3942"/>
        <v>AX$2418</v>
      </c>
      <c r="AY2430" s="212" t="str">
        <f t="shared" si="3942"/>
        <v>AY$2418</v>
      </c>
      <c r="AZ2430" s="212" t="str">
        <f t="shared" si="3942"/>
        <v>AZ$2418</v>
      </c>
      <c r="BA2430" s="212" t="str">
        <f t="shared" si="3942"/>
        <v>BA$2418</v>
      </c>
      <c r="BB2430" s="212" t="str">
        <f t="shared" si="3942"/>
        <v>BB$2418</v>
      </c>
      <c r="BC2430" s="212" t="str">
        <f t="shared" si="3942"/>
        <v>BC$2418</v>
      </c>
      <c r="BD2430" s="212" t="str">
        <f t="shared" si="3942"/>
        <v>BD$2418</v>
      </c>
      <c r="BE2430" s="212" t="str">
        <f t="shared" si="3942"/>
        <v>BE$2418</v>
      </c>
      <c r="BF2430" s="212" t="str">
        <f t="shared" si="3942"/>
        <v>BF$2418</v>
      </c>
      <c r="BG2430" s="212" t="str">
        <f t="shared" si="3942"/>
        <v>BG$2418</v>
      </c>
      <c r="BH2430" s="212" t="str">
        <f t="shared" si="3942"/>
        <v>BH$2418</v>
      </c>
      <c r="BI2430" s="212" t="str">
        <f t="shared" si="3942"/>
        <v>BI$2418</v>
      </c>
      <c r="BJ2430" s="212" t="str">
        <f t="shared" si="3942"/>
        <v>BJ$2418</v>
      </c>
      <c r="BK2430" s="212" t="str">
        <f t="shared" si="3942"/>
        <v>BK$2418</v>
      </c>
      <c r="BL2430" s="212" t="str">
        <f t="shared" si="3942"/>
        <v>BL$2418</v>
      </c>
      <c r="BM2430" s="212" t="str">
        <f t="shared" si="3942"/>
        <v>BM$2418</v>
      </c>
      <c r="BN2430" s="212" t="str">
        <f t="shared" si="3942"/>
        <v>BN$2418</v>
      </c>
      <c r="BO2430" s="212" t="str">
        <f t="shared" si="3942"/>
        <v>BO$2418</v>
      </c>
      <c r="BP2430" s="212" t="str">
        <f t="shared" si="3942"/>
        <v>BP$2418</v>
      </c>
      <c r="BQ2430" s="212" t="str">
        <f t="shared" si="3942"/>
        <v>BQ$2418</v>
      </c>
      <c r="BR2430" s="212" t="str">
        <f t="shared" si="3942"/>
        <v>BR$2418</v>
      </c>
      <c r="BS2430" s="212" t="str">
        <f t="shared" si="3942"/>
        <v>BS$2418</v>
      </c>
      <c r="BT2430" s="212" t="str">
        <f t="shared" si="3942"/>
        <v>BT$2418</v>
      </c>
      <c r="BU2430" s="212" t="str">
        <f t="shared" si="3942"/>
        <v>BU$2418</v>
      </c>
      <c r="BV2430" s="212" t="str">
        <f t="shared" si="3942"/>
        <v>BV$2418</v>
      </c>
      <c r="BW2430" s="212" t="str">
        <f t="shared" si="3942"/>
        <v>BW$2418</v>
      </c>
      <c r="BX2430" s="212" t="str">
        <f t="shared" si="3942"/>
        <v>BX$2418</v>
      </c>
      <c r="BY2430" s="212" t="str">
        <f t="shared" si="3942"/>
        <v>BY$2418</v>
      </c>
      <c r="BZ2430" s="212" t="str">
        <f t="shared" si="3942"/>
        <v>BZ$2418</v>
      </c>
      <c r="CA2430" s="212" t="str">
        <f t="shared" si="3942"/>
        <v>CA$2418</v>
      </c>
      <c r="CB2430" s="212" t="str">
        <f t="shared" si="3942"/>
        <v>CB$2418</v>
      </c>
      <c r="CC2430" s="212" t="str">
        <f t="shared" si="3942"/>
        <v>CC$2418</v>
      </c>
      <c r="CD2430" s="212" t="str">
        <f t="shared" si="3942"/>
        <v>CD$2418</v>
      </c>
      <c r="CE2430" s="212" t="str">
        <f t="shared" si="3942"/>
        <v>CE$2418</v>
      </c>
      <c r="CF2430" s="212" t="str">
        <f t="shared" ref="CF2430:CL2430" si="3943">ADDRESS(ROW(CF2418),COLUMN(CF2418),2)</f>
        <v>CF$2418</v>
      </c>
      <c r="CG2430" s="212" t="str">
        <f t="shared" si="3943"/>
        <v>CG$2418</v>
      </c>
      <c r="CH2430" s="212" t="str">
        <f t="shared" si="3943"/>
        <v>CH$2418</v>
      </c>
      <c r="CI2430" s="212" t="str">
        <f t="shared" si="3943"/>
        <v>CI$2418</v>
      </c>
      <c r="CJ2430" s="212" t="str">
        <f t="shared" si="3943"/>
        <v>CJ$2418</v>
      </c>
      <c r="CK2430" s="212" t="str">
        <f t="shared" si="3943"/>
        <v>CK$2418</v>
      </c>
      <c r="CL2430" s="212" t="str">
        <f t="shared" si="3943"/>
        <v>CL$2418</v>
      </c>
      <c r="CN2430" s="60"/>
      <c r="CO2430" s="212" t="str">
        <f t="shared" ref="CO2430:DL2430" si="3944">ADDRESS(ROW(CO1070),COLUMN(CO1070),2)</f>
        <v>CO$1070</v>
      </c>
      <c r="CP2430" s="212" t="str">
        <f t="shared" si="3944"/>
        <v>CP$1070</v>
      </c>
      <c r="CQ2430" s="212" t="str">
        <f t="shared" si="3944"/>
        <v>CQ$1070</v>
      </c>
      <c r="CR2430" s="212" t="str">
        <f t="shared" si="3944"/>
        <v>CR$1070</v>
      </c>
      <c r="CS2430" s="212" t="str">
        <f t="shared" si="3944"/>
        <v>CS$1070</v>
      </c>
      <c r="CT2430" s="212" t="str">
        <f t="shared" si="3944"/>
        <v>CT$1070</v>
      </c>
      <c r="CU2430" s="212" t="str">
        <f t="shared" si="3944"/>
        <v>CU$1070</v>
      </c>
      <c r="CV2430" s="212" t="str">
        <f t="shared" si="3944"/>
        <v>CV$1070</v>
      </c>
      <c r="CW2430" s="212" t="str">
        <f t="shared" si="3944"/>
        <v>CW$1070</v>
      </c>
      <c r="CX2430" s="212" t="str">
        <f t="shared" si="3944"/>
        <v>CX$1070</v>
      </c>
      <c r="CY2430" s="212" t="str">
        <f t="shared" si="3944"/>
        <v>CY$1070</v>
      </c>
      <c r="CZ2430" s="212" t="str">
        <f t="shared" si="3944"/>
        <v>CZ$1070</v>
      </c>
      <c r="DA2430" s="212" t="str">
        <f t="shared" si="3944"/>
        <v>DA$1070</v>
      </c>
      <c r="DB2430" s="212" t="str">
        <f t="shared" si="3944"/>
        <v>DB$1070</v>
      </c>
      <c r="DC2430" s="212" t="str">
        <f t="shared" si="3944"/>
        <v>DC$1070</v>
      </c>
      <c r="DD2430" s="212" t="str">
        <f t="shared" si="3944"/>
        <v>DD$1070</v>
      </c>
      <c r="DE2430" s="212" t="str">
        <f t="shared" si="3944"/>
        <v>DE$1070</v>
      </c>
      <c r="DF2430" s="212" t="str">
        <f t="shared" si="3944"/>
        <v>DF$1070</v>
      </c>
      <c r="DG2430" s="212" t="str">
        <f t="shared" si="3944"/>
        <v>DG$1070</v>
      </c>
      <c r="DH2430" s="212" t="str">
        <f t="shared" si="3944"/>
        <v>DH$1070</v>
      </c>
      <c r="DI2430" s="212" t="str">
        <f t="shared" si="3944"/>
        <v>DI$1070</v>
      </c>
      <c r="DJ2430" s="212" t="str">
        <f t="shared" si="3944"/>
        <v>DJ$1070</v>
      </c>
      <c r="DK2430" s="212" t="str">
        <f t="shared" si="3944"/>
        <v>DK$1070</v>
      </c>
      <c r="DL2430" s="212" t="str">
        <f t="shared" si="3944"/>
        <v>DL$1070</v>
      </c>
    </row>
    <row r="2431" spans="1:116" x14ac:dyDescent="0.4">
      <c r="E2431" s="8"/>
      <c r="H2431" s="12"/>
      <c r="I2431" s="60"/>
      <c r="J2431" s="60"/>
      <c r="K2431" s="15"/>
      <c r="L2431" s="15"/>
      <c r="M2431" s="15"/>
      <c r="N2431" s="15"/>
      <c r="O2431" s="15"/>
      <c r="P2431" s="15"/>
      <c r="R2431" s="15"/>
      <c r="S2431" s="76"/>
      <c r="T2431" s="76"/>
      <c r="U2431" s="76"/>
      <c r="V2431" s="76"/>
      <c r="W2431" s="76"/>
      <c r="X2431" s="76"/>
      <c r="Y2431" s="76"/>
      <c r="Z2431" s="76"/>
      <c r="AA2431" s="76"/>
      <c r="AB2431" s="76"/>
      <c r="AC2431" s="76"/>
      <c r="AD2431" s="76"/>
      <c r="AE2431" s="76"/>
      <c r="AF2431" s="76"/>
      <c r="AG2431" s="76"/>
      <c r="AH2431" s="76"/>
      <c r="AI2431" s="76"/>
      <c r="AJ2431" s="76"/>
      <c r="AK2431" s="76"/>
      <c r="AL2431" s="76"/>
      <c r="AM2431" s="76"/>
      <c r="AN2431" s="76"/>
      <c r="AO2431" s="76"/>
      <c r="AP2431" s="76"/>
      <c r="AQ2431" s="76"/>
      <c r="AR2431" s="76"/>
      <c r="AS2431" s="76"/>
      <c r="AT2431" s="76"/>
      <c r="AU2431" s="76"/>
      <c r="AV2431" s="76"/>
      <c r="AW2431" s="76"/>
      <c r="AX2431" s="76"/>
      <c r="AY2431" s="76"/>
      <c r="AZ2431" s="76"/>
      <c r="BA2431" s="76"/>
      <c r="BB2431" s="76"/>
      <c r="BC2431" s="76"/>
      <c r="BD2431" s="76"/>
      <c r="BE2431" s="76"/>
      <c r="BF2431" s="76"/>
      <c r="BG2431" s="76"/>
      <c r="BH2431" s="76"/>
      <c r="BI2431" s="76"/>
      <c r="BJ2431" s="76"/>
      <c r="BK2431" s="76"/>
      <c r="BL2431" s="76"/>
      <c r="BM2431" s="76"/>
      <c r="BN2431" s="76"/>
      <c r="BO2431" s="76"/>
      <c r="BP2431" s="76"/>
      <c r="BQ2431" s="76"/>
      <c r="BR2431" s="76"/>
      <c r="BS2431" s="76"/>
      <c r="BT2431" s="76"/>
      <c r="BU2431" s="76"/>
      <c r="BV2431" s="76"/>
      <c r="BW2431" s="76"/>
      <c r="BX2431" s="76"/>
      <c r="BY2431" s="76"/>
      <c r="BZ2431" s="76"/>
      <c r="CA2431" s="76"/>
      <c r="CB2431" s="76"/>
      <c r="CC2431" s="76"/>
      <c r="CD2431" s="76"/>
      <c r="CE2431" s="76"/>
      <c r="CF2431" s="76"/>
      <c r="CG2431" s="76"/>
      <c r="CH2431" s="76"/>
      <c r="CI2431" s="76"/>
      <c r="CJ2431" s="76"/>
      <c r="CK2431" s="76"/>
      <c r="CL2431" s="76"/>
      <c r="CN2431" s="60"/>
      <c r="CO2431" s="76"/>
      <c r="CP2431" s="76"/>
      <c r="CQ2431" s="76"/>
      <c r="CR2431" s="76"/>
      <c r="CS2431" s="76"/>
      <c r="CT2431" s="76"/>
      <c r="CU2431" s="76"/>
      <c r="CV2431" s="76"/>
      <c r="CW2431" s="76"/>
      <c r="CX2431" s="76"/>
      <c r="CY2431" s="76"/>
      <c r="CZ2431" s="76"/>
      <c r="DA2431" s="76"/>
      <c r="DB2431" s="76"/>
      <c r="DC2431" s="76"/>
      <c r="DD2431" s="76"/>
      <c r="DE2431" s="76"/>
      <c r="DF2431" s="76"/>
      <c r="DG2431" s="76"/>
      <c r="DH2431" s="76"/>
      <c r="DI2431" s="76"/>
      <c r="DJ2431" s="76"/>
      <c r="DK2431" s="76"/>
      <c r="DL2431" s="76"/>
    </row>
    <row r="2432" spans="1:116" x14ac:dyDescent="0.4">
      <c r="A2432" s="174"/>
      <c r="E2432" s="8"/>
      <c r="G2432" s="175" t="s">
        <v>490</v>
      </c>
      <c r="H2432" s="174"/>
      <c r="I2432" s="176"/>
      <c r="J2432" s="176"/>
      <c r="K2432" s="197"/>
      <c r="L2432" s="197"/>
      <c r="M2432" s="197"/>
      <c r="N2432" s="197"/>
      <c r="O2432" s="197"/>
      <c r="P2432" s="197"/>
      <c r="R2432" s="198"/>
      <c r="S2432" s="174"/>
      <c r="T2432" s="174"/>
      <c r="U2432" s="174"/>
      <c r="V2432" s="174"/>
      <c r="W2432" s="174"/>
      <c r="X2432" s="174"/>
      <c r="Y2432" s="174"/>
      <c r="Z2432" s="174"/>
      <c r="AA2432" s="174"/>
      <c r="AB2432" s="174"/>
      <c r="AC2432" s="174"/>
      <c r="AD2432" s="174"/>
      <c r="AE2432" s="174"/>
      <c r="AF2432" s="174"/>
      <c r="AG2432" s="174"/>
      <c r="AH2432" s="174"/>
      <c r="AI2432" s="174"/>
      <c r="AJ2432" s="174"/>
      <c r="AK2432" s="174"/>
      <c r="AL2432" s="174"/>
      <c r="AM2432" s="174"/>
      <c r="AN2432" s="174"/>
      <c r="AO2432" s="174"/>
      <c r="AP2432" s="174"/>
      <c r="AQ2432" s="174"/>
      <c r="AR2432" s="174"/>
      <c r="AS2432" s="174"/>
      <c r="AT2432" s="174"/>
      <c r="AU2432" s="174"/>
      <c r="AV2432" s="174"/>
      <c r="AW2432" s="174"/>
      <c r="AX2432" s="174"/>
      <c r="AY2432" s="174"/>
      <c r="AZ2432" s="174"/>
      <c r="BA2432" s="174"/>
      <c r="BB2432" s="174"/>
      <c r="BC2432" s="174"/>
      <c r="BD2432" s="174"/>
      <c r="BE2432" s="174"/>
      <c r="BF2432" s="174"/>
      <c r="BG2432" s="174"/>
      <c r="BH2432" s="174"/>
      <c r="BI2432" s="174"/>
      <c r="BJ2432" s="174"/>
      <c r="BK2432" s="174"/>
      <c r="BL2432" s="174"/>
      <c r="BM2432" s="174"/>
      <c r="BN2432" s="174"/>
      <c r="BO2432" s="174"/>
      <c r="BP2432" s="174"/>
      <c r="BQ2432" s="174"/>
      <c r="BR2432" s="174"/>
      <c r="BS2432" s="174"/>
      <c r="BT2432" s="174"/>
      <c r="BU2432" s="174"/>
      <c r="BV2432" s="174"/>
      <c r="BW2432" s="174"/>
      <c r="BX2432" s="174"/>
      <c r="BY2432" s="174"/>
      <c r="BZ2432" s="174"/>
      <c r="CA2432" s="174"/>
      <c r="CB2432" s="174"/>
      <c r="CC2432" s="174"/>
      <c r="CD2432" s="174"/>
      <c r="CE2432" s="174"/>
      <c r="CF2432" s="174"/>
      <c r="CG2432" s="174"/>
      <c r="CH2432" s="174"/>
      <c r="CI2432" s="174"/>
      <c r="CJ2432" s="174"/>
      <c r="CK2432" s="174"/>
      <c r="CL2432" s="174"/>
      <c r="CN2432" s="176"/>
      <c r="CO2432" s="174"/>
      <c r="CP2432" s="174"/>
      <c r="CQ2432" s="174"/>
      <c r="CR2432" s="174"/>
      <c r="CS2432" s="174"/>
      <c r="CT2432" s="174"/>
      <c r="CU2432" s="174"/>
      <c r="CV2432" s="174"/>
      <c r="CW2432" s="174"/>
      <c r="CX2432" s="174"/>
      <c r="CY2432" s="174"/>
      <c r="CZ2432" s="174"/>
      <c r="DA2432" s="174"/>
      <c r="DB2432" s="174"/>
      <c r="DC2432" s="174"/>
      <c r="DD2432" s="174"/>
      <c r="DE2432" s="174"/>
      <c r="DF2432" s="174"/>
      <c r="DG2432" s="174"/>
      <c r="DH2432" s="174"/>
      <c r="DI2432" s="174"/>
      <c r="DJ2432" s="174"/>
      <c r="DK2432" s="174"/>
      <c r="DL2432" s="174"/>
    </row>
    <row r="2433" spans="1:116" x14ac:dyDescent="0.4">
      <c r="A2433" s="174"/>
      <c r="E2433" s="8"/>
      <c r="G2433" s="175" t="s">
        <v>492</v>
      </c>
      <c r="H2433" s="174"/>
      <c r="I2433" s="176"/>
      <c r="J2433" s="176"/>
      <c r="K2433" s="197"/>
      <c r="L2433" s="197"/>
      <c r="M2433" s="197"/>
      <c r="N2433" s="197"/>
      <c r="O2433" s="197"/>
      <c r="P2433" s="197"/>
      <c r="R2433" s="198"/>
      <c r="S2433" s="174"/>
      <c r="T2433" s="174"/>
      <c r="U2433" s="174"/>
      <c r="V2433" s="174"/>
      <c r="W2433" s="174"/>
      <c r="X2433" s="174"/>
      <c r="Y2433" s="174"/>
      <c r="Z2433" s="174"/>
      <c r="AA2433" s="174"/>
      <c r="AB2433" s="174"/>
      <c r="AC2433" s="174"/>
      <c r="AD2433" s="174"/>
      <c r="AE2433" s="174"/>
      <c r="AF2433" s="174"/>
      <c r="AG2433" s="174"/>
      <c r="AH2433" s="174"/>
      <c r="AI2433" s="174"/>
      <c r="AJ2433" s="174"/>
      <c r="AK2433" s="174"/>
      <c r="AL2433" s="174"/>
      <c r="AM2433" s="174"/>
      <c r="AN2433" s="174"/>
      <c r="AO2433" s="174"/>
      <c r="AP2433" s="174"/>
      <c r="AQ2433" s="174"/>
      <c r="AR2433" s="174"/>
      <c r="AS2433" s="174"/>
      <c r="AT2433" s="174"/>
      <c r="AU2433" s="174"/>
      <c r="AV2433" s="174"/>
      <c r="AW2433" s="174"/>
      <c r="AX2433" s="174"/>
      <c r="AY2433" s="174"/>
      <c r="AZ2433" s="174"/>
      <c r="BA2433" s="174"/>
      <c r="BB2433" s="174"/>
      <c r="BC2433" s="174"/>
      <c r="BD2433" s="174"/>
      <c r="BE2433" s="174"/>
      <c r="BF2433" s="174"/>
      <c r="BG2433" s="174"/>
      <c r="BH2433" s="174"/>
      <c r="BI2433" s="174"/>
      <c r="BJ2433" s="174"/>
      <c r="BK2433" s="174"/>
      <c r="BL2433" s="174"/>
      <c r="BM2433" s="174"/>
      <c r="BN2433" s="174"/>
      <c r="BO2433" s="174"/>
      <c r="BP2433" s="174"/>
      <c r="BQ2433" s="174"/>
      <c r="BR2433" s="174"/>
      <c r="BS2433" s="174"/>
      <c r="BT2433" s="174"/>
      <c r="BU2433" s="174"/>
      <c r="BV2433" s="174"/>
      <c r="BW2433" s="174"/>
      <c r="BX2433" s="174"/>
      <c r="BY2433" s="174"/>
      <c r="BZ2433" s="174"/>
      <c r="CA2433" s="174"/>
      <c r="CB2433" s="174"/>
      <c r="CC2433" s="174"/>
      <c r="CD2433" s="174"/>
      <c r="CE2433" s="174"/>
      <c r="CF2433" s="174"/>
      <c r="CG2433" s="174"/>
      <c r="CH2433" s="174"/>
      <c r="CI2433" s="174"/>
      <c r="CJ2433" s="174"/>
      <c r="CK2433" s="174"/>
      <c r="CL2433" s="174"/>
      <c r="CN2433" s="176"/>
      <c r="CO2433" s="174"/>
      <c r="CP2433" s="174"/>
      <c r="CQ2433" s="174"/>
      <c r="CR2433" s="174"/>
      <c r="CS2433" s="174"/>
      <c r="CT2433" s="174"/>
      <c r="CU2433" s="174"/>
      <c r="CV2433" s="174"/>
      <c r="CW2433" s="174"/>
      <c r="CX2433" s="174"/>
      <c r="CY2433" s="174"/>
      <c r="CZ2433" s="174"/>
      <c r="DA2433" s="174"/>
      <c r="DB2433" s="174"/>
      <c r="DC2433" s="174"/>
      <c r="DD2433" s="174"/>
      <c r="DE2433" s="174"/>
      <c r="DF2433" s="174"/>
      <c r="DG2433" s="174"/>
      <c r="DH2433" s="174"/>
      <c r="DI2433" s="174"/>
      <c r="DJ2433" s="174"/>
      <c r="DK2433" s="174"/>
      <c r="DL2433" s="174"/>
    </row>
    <row r="2434" spans="1:116" x14ac:dyDescent="0.4">
      <c r="A2434" s="174"/>
      <c r="E2434" s="8"/>
      <c r="G2434" s="175" t="s">
        <v>461</v>
      </c>
      <c r="H2434" s="174"/>
      <c r="I2434" s="176"/>
      <c r="J2434" s="176"/>
      <c r="K2434" s="197"/>
      <c r="L2434" s="197"/>
      <c r="M2434" s="197"/>
      <c r="N2434" s="197"/>
      <c r="O2434" s="197"/>
      <c r="P2434" s="197"/>
      <c r="R2434" s="198"/>
      <c r="S2434" s="199" t="str">
        <f t="shared" ref="S2434:AX2434" si="3945">S$20</f>
        <v>S$16</v>
      </c>
      <c r="T2434" s="199" t="str">
        <f t="shared" si="3945"/>
        <v>T$16</v>
      </c>
      <c r="U2434" s="199" t="str">
        <f t="shared" si="3945"/>
        <v>U$16</v>
      </c>
      <c r="V2434" s="199" t="str">
        <f t="shared" si="3945"/>
        <v>V$16</v>
      </c>
      <c r="W2434" s="199" t="str">
        <f t="shared" si="3945"/>
        <v>W$16</v>
      </c>
      <c r="X2434" s="199" t="str">
        <f t="shared" si="3945"/>
        <v>X$16</v>
      </c>
      <c r="Y2434" s="199" t="str">
        <f t="shared" si="3945"/>
        <v>Y$16</v>
      </c>
      <c r="Z2434" s="199" t="str">
        <f t="shared" si="3945"/>
        <v>Z$16</v>
      </c>
      <c r="AA2434" s="199" t="str">
        <f t="shared" si="3945"/>
        <v>AA$16</v>
      </c>
      <c r="AB2434" s="199" t="str">
        <f t="shared" si="3945"/>
        <v>AB$16</v>
      </c>
      <c r="AC2434" s="199" t="str">
        <f t="shared" si="3945"/>
        <v>AC$16</v>
      </c>
      <c r="AD2434" s="199" t="str">
        <f t="shared" si="3945"/>
        <v>AD$16</v>
      </c>
      <c r="AE2434" s="199" t="str">
        <f t="shared" si="3945"/>
        <v>AE$16</v>
      </c>
      <c r="AF2434" s="199" t="str">
        <f t="shared" si="3945"/>
        <v>AF$16</v>
      </c>
      <c r="AG2434" s="199" t="str">
        <f t="shared" si="3945"/>
        <v>AG$16</v>
      </c>
      <c r="AH2434" s="199" t="str">
        <f t="shared" si="3945"/>
        <v>AH$16</v>
      </c>
      <c r="AI2434" s="199" t="str">
        <f t="shared" si="3945"/>
        <v>AI$16</v>
      </c>
      <c r="AJ2434" s="199" t="str">
        <f t="shared" si="3945"/>
        <v>AJ$16</v>
      </c>
      <c r="AK2434" s="199" t="str">
        <f t="shared" si="3945"/>
        <v>AK$16</v>
      </c>
      <c r="AL2434" s="199" t="str">
        <f t="shared" si="3945"/>
        <v>AL$16</v>
      </c>
      <c r="AM2434" s="199" t="str">
        <f t="shared" si="3945"/>
        <v>AM$16</v>
      </c>
      <c r="AN2434" s="199" t="str">
        <f t="shared" si="3945"/>
        <v>AN$16</v>
      </c>
      <c r="AO2434" s="199" t="str">
        <f t="shared" si="3945"/>
        <v>AO$16</v>
      </c>
      <c r="AP2434" s="199" t="str">
        <f t="shared" si="3945"/>
        <v>AP$16</v>
      </c>
      <c r="AQ2434" s="199" t="str">
        <f t="shared" si="3945"/>
        <v>AQ$16</v>
      </c>
      <c r="AR2434" s="199" t="str">
        <f t="shared" si="3945"/>
        <v>AR$16</v>
      </c>
      <c r="AS2434" s="199" t="str">
        <f t="shared" si="3945"/>
        <v>AS$16</v>
      </c>
      <c r="AT2434" s="199" t="str">
        <f t="shared" si="3945"/>
        <v>AT$16</v>
      </c>
      <c r="AU2434" s="199" t="str">
        <f t="shared" si="3945"/>
        <v>AU$16</v>
      </c>
      <c r="AV2434" s="199" t="str">
        <f t="shared" si="3945"/>
        <v>AV$16</v>
      </c>
      <c r="AW2434" s="199" t="str">
        <f t="shared" si="3945"/>
        <v>AW$16</v>
      </c>
      <c r="AX2434" s="199" t="str">
        <f t="shared" si="3945"/>
        <v>AX$16</v>
      </c>
      <c r="AY2434" s="199" t="str">
        <f t="shared" ref="AY2434:CD2434" si="3946">AY$20</f>
        <v>AY$16</v>
      </c>
      <c r="AZ2434" s="199" t="str">
        <f t="shared" si="3946"/>
        <v>AZ$16</v>
      </c>
      <c r="BA2434" s="199" t="str">
        <f t="shared" si="3946"/>
        <v>BA$16</v>
      </c>
      <c r="BB2434" s="199" t="str">
        <f t="shared" si="3946"/>
        <v>BB$16</v>
      </c>
      <c r="BC2434" s="199" t="str">
        <f t="shared" si="3946"/>
        <v>BC$16</v>
      </c>
      <c r="BD2434" s="199" t="str">
        <f t="shared" si="3946"/>
        <v>BD$16</v>
      </c>
      <c r="BE2434" s="199" t="str">
        <f t="shared" si="3946"/>
        <v>BE$16</v>
      </c>
      <c r="BF2434" s="199" t="str">
        <f t="shared" si="3946"/>
        <v>BF$16</v>
      </c>
      <c r="BG2434" s="199" t="str">
        <f t="shared" si="3946"/>
        <v>BG$16</v>
      </c>
      <c r="BH2434" s="199" t="str">
        <f t="shared" si="3946"/>
        <v>BH$16</v>
      </c>
      <c r="BI2434" s="199" t="str">
        <f t="shared" si="3946"/>
        <v>BI$16</v>
      </c>
      <c r="BJ2434" s="199" t="str">
        <f t="shared" si="3946"/>
        <v>BJ$16</v>
      </c>
      <c r="BK2434" s="199" t="str">
        <f t="shared" si="3946"/>
        <v>BK$16</v>
      </c>
      <c r="BL2434" s="199" t="str">
        <f t="shared" si="3946"/>
        <v>BL$16</v>
      </c>
      <c r="BM2434" s="199" t="str">
        <f t="shared" si="3946"/>
        <v>BM$16</v>
      </c>
      <c r="BN2434" s="199" t="str">
        <f t="shared" si="3946"/>
        <v>BN$16</v>
      </c>
      <c r="BO2434" s="199" t="str">
        <f t="shared" si="3946"/>
        <v>BO$16</v>
      </c>
      <c r="BP2434" s="199" t="str">
        <f t="shared" si="3946"/>
        <v>BP$16</v>
      </c>
      <c r="BQ2434" s="199" t="str">
        <f t="shared" si="3946"/>
        <v>BQ$16</v>
      </c>
      <c r="BR2434" s="199" t="str">
        <f t="shared" si="3946"/>
        <v>BR$16</v>
      </c>
      <c r="BS2434" s="199" t="str">
        <f t="shared" si="3946"/>
        <v>BS$16</v>
      </c>
      <c r="BT2434" s="199" t="str">
        <f t="shared" si="3946"/>
        <v>BT$16</v>
      </c>
      <c r="BU2434" s="199" t="str">
        <f t="shared" si="3946"/>
        <v>BU$16</v>
      </c>
      <c r="BV2434" s="199" t="str">
        <f t="shared" si="3946"/>
        <v>BV$16</v>
      </c>
      <c r="BW2434" s="199" t="str">
        <f t="shared" si="3946"/>
        <v>BW$16</v>
      </c>
      <c r="BX2434" s="199" t="str">
        <f t="shared" si="3946"/>
        <v>BX$16</v>
      </c>
      <c r="BY2434" s="199" t="str">
        <f t="shared" si="3946"/>
        <v>BY$16</v>
      </c>
      <c r="BZ2434" s="199" t="str">
        <f t="shared" si="3946"/>
        <v>BZ$16</v>
      </c>
      <c r="CA2434" s="199" t="str">
        <f t="shared" si="3946"/>
        <v>CA$16</v>
      </c>
      <c r="CB2434" s="199" t="str">
        <f t="shared" si="3946"/>
        <v>CB$16</v>
      </c>
      <c r="CC2434" s="199" t="str">
        <f t="shared" si="3946"/>
        <v>CC$16</v>
      </c>
      <c r="CD2434" s="199" t="str">
        <f t="shared" si="3946"/>
        <v>CD$16</v>
      </c>
      <c r="CE2434" s="199" t="str">
        <f t="shared" ref="CE2434:CL2434" si="3947">CE$20</f>
        <v>CE$16</v>
      </c>
      <c r="CF2434" s="199" t="str">
        <f t="shared" si="3947"/>
        <v>CF$16</v>
      </c>
      <c r="CG2434" s="199" t="str">
        <f t="shared" si="3947"/>
        <v>CG$16</v>
      </c>
      <c r="CH2434" s="199" t="str">
        <f t="shared" si="3947"/>
        <v>CH$16</v>
      </c>
      <c r="CI2434" s="199" t="str">
        <f t="shared" si="3947"/>
        <v>CI$16</v>
      </c>
      <c r="CJ2434" s="199" t="str">
        <f t="shared" si="3947"/>
        <v>CJ$16</v>
      </c>
      <c r="CK2434" s="199" t="str">
        <f t="shared" si="3947"/>
        <v>CK$16</v>
      </c>
      <c r="CL2434" s="199" t="str">
        <f t="shared" si="3947"/>
        <v>CL$16</v>
      </c>
      <c r="CN2434" s="176"/>
      <c r="CO2434" s="199" t="str">
        <f t="shared" ref="CO2434:DL2434" si="3948">CO$20</f>
        <v>CO$16</v>
      </c>
      <c r="CP2434" s="199" t="str">
        <f t="shared" si="3948"/>
        <v>CP$16</v>
      </c>
      <c r="CQ2434" s="199" t="str">
        <f t="shared" si="3948"/>
        <v>CQ$16</v>
      </c>
      <c r="CR2434" s="199" t="str">
        <f t="shared" si="3948"/>
        <v>CR$16</v>
      </c>
      <c r="CS2434" s="199" t="str">
        <f t="shared" si="3948"/>
        <v>CS$16</v>
      </c>
      <c r="CT2434" s="199" t="str">
        <f t="shared" si="3948"/>
        <v>CT$16</v>
      </c>
      <c r="CU2434" s="199" t="str">
        <f t="shared" si="3948"/>
        <v>CU$16</v>
      </c>
      <c r="CV2434" s="199" t="str">
        <f t="shared" si="3948"/>
        <v>CV$16</v>
      </c>
      <c r="CW2434" s="199" t="str">
        <f t="shared" si="3948"/>
        <v>CW$16</v>
      </c>
      <c r="CX2434" s="199" t="str">
        <f t="shared" si="3948"/>
        <v>CX$16</v>
      </c>
      <c r="CY2434" s="199" t="str">
        <f t="shared" si="3948"/>
        <v>CY$16</v>
      </c>
      <c r="CZ2434" s="199" t="str">
        <f t="shared" si="3948"/>
        <v>CZ$16</v>
      </c>
      <c r="DA2434" s="199" t="str">
        <f t="shared" si="3948"/>
        <v>DA$16</v>
      </c>
      <c r="DB2434" s="199" t="str">
        <f t="shared" si="3948"/>
        <v>DB$16</v>
      </c>
      <c r="DC2434" s="199" t="str">
        <f t="shared" si="3948"/>
        <v>DC$16</v>
      </c>
      <c r="DD2434" s="199" t="str">
        <f t="shared" si="3948"/>
        <v>DD$16</v>
      </c>
      <c r="DE2434" s="199" t="str">
        <f t="shared" si="3948"/>
        <v>DE$16</v>
      </c>
      <c r="DF2434" s="199" t="str">
        <f t="shared" si="3948"/>
        <v>DF$16</v>
      </c>
      <c r="DG2434" s="199" t="str">
        <f t="shared" si="3948"/>
        <v>DG$16</v>
      </c>
      <c r="DH2434" s="199" t="str">
        <f t="shared" si="3948"/>
        <v>DH$16</v>
      </c>
      <c r="DI2434" s="199" t="str">
        <f t="shared" si="3948"/>
        <v>DI$16</v>
      </c>
      <c r="DJ2434" s="199" t="str">
        <f t="shared" si="3948"/>
        <v>DJ$16</v>
      </c>
      <c r="DK2434" s="199" t="str">
        <f t="shared" si="3948"/>
        <v>DK$16</v>
      </c>
      <c r="DL2434" s="199" t="str">
        <f t="shared" si="3948"/>
        <v>DL$16</v>
      </c>
    </row>
    <row r="2435" spans="1:116" x14ac:dyDescent="0.4">
      <c r="A2435" s="174"/>
      <c r="E2435" s="8"/>
      <c r="G2435" s="175" t="s">
        <v>462</v>
      </c>
      <c r="H2435" s="200"/>
      <c r="I2435" s="201"/>
      <c r="J2435" s="201"/>
      <c r="K2435" s="202"/>
      <c r="L2435" s="202"/>
      <c r="M2435" s="202"/>
      <c r="N2435" s="202"/>
      <c r="O2435" s="202"/>
      <c r="P2435" s="202"/>
      <c r="R2435" s="202"/>
      <c r="S2435" s="199" t="str">
        <f t="shared" ref="S2435:AX2435" si="3949">S$21</f>
        <v>S$17</v>
      </c>
      <c r="T2435" s="199" t="str">
        <f t="shared" si="3949"/>
        <v>T$17</v>
      </c>
      <c r="U2435" s="199" t="str">
        <f t="shared" si="3949"/>
        <v>U$17</v>
      </c>
      <c r="V2435" s="199" t="str">
        <f t="shared" si="3949"/>
        <v>V$17</v>
      </c>
      <c r="W2435" s="199" t="str">
        <f t="shared" si="3949"/>
        <v>W$17</v>
      </c>
      <c r="X2435" s="199" t="str">
        <f t="shared" si="3949"/>
        <v>X$17</v>
      </c>
      <c r="Y2435" s="199" t="str">
        <f t="shared" si="3949"/>
        <v>Y$17</v>
      </c>
      <c r="Z2435" s="199" t="str">
        <f t="shared" si="3949"/>
        <v>Z$17</v>
      </c>
      <c r="AA2435" s="199" t="str">
        <f t="shared" si="3949"/>
        <v>AA$17</v>
      </c>
      <c r="AB2435" s="199" t="str">
        <f t="shared" si="3949"/>
        <v>AB$17</v>
      </c>
      <c r="AC2435" s="199" t="str">
        <f t="shared" si="3949"/>
        <v>AC$17</v>
      </c>
      <c r="AD2435" s="199" t="str">
        <f t="shared" si="3949"/>
        <v>AD$17</v>
      </c>
      <c r="AE2435" s="199" t="str">
        <f t="shared" si="3949"/>
        <v>AE$17</v>
      </c>
      <c r="AF2435" s="199" t="str">
        <f t="shared" si="3949"/>
        <v>AF$17</v>
      </c>
      <c r="AG2435" s="199" t="str">
        <f t="shared" si="3949"/>
        <v>AG$17</v>
      </c>
      <c r="AH2435" s="199" t="str">
        <f t="shared" si="3949"/>
        <v>AH$17</v>
      </c>
      <c r="AI2435" s="199" t="str">
        <f t="shared" si="3949"/>
        <v>AI$17</v>
      </c>
      <c r="AJ2435" s="199" t="str">
        <f t="shared" si="3949"/>
        <v>AJ$17</v>
      </c>
      <c r="AK2435" s="199" t="str">
        <f t="shared" si="3949"/>
        <v>AK$17</v>
      </c>
      <c r="AL2435" s="199" t="str">
        <f t="shared" si="3949"/>
        <v>AL$17</v>
      </c>
      <c r="AM2435" s="199" t="str">
        <f t="shared" si="3949"/>
        <v>AM$17</v>
      </c>
      <c r="AN2435" s="199" t="str">
        <f t="shared" si="3949"/>
        <v>AN$17</v>
      </c>
      <c r="AO2435" s="199" t="str">
        <f t="shared" si="3949"/>
        <v>AO$17</v>
      </c>
      <c r="AP2435" s="199" t="str">
        <f t="shared" si="3949"/>
        <v>AP$17</v>
      </c>
      <c r="AQ2435" s="199" t="str">
        <f t="shared" si="3949"/>
        <v>AQ$17</v>
      </c>
      <c r="AR2435" s="199" t="str">
        <f t="shared" si="3949"/>
        <v>AR$17</v>
      </c>
      <c r="AS2435" s="199" t="str">
        <f t="shared" si="3949"/>
        <v>AS$17</v>
      </c>
      <c r="AT2435" s="199" t="str">
        <f t="shared" si="3949"/>
        <v>AT$17</v>
      </c>
      <c r="AU2435" s="199" t="str">
        <f t="shared" si="3949"/>
        <v>AU$17</v>
      </c>
      <c r="AV2435" s="199" t="str">
        <f t="shared" si="3949"/>
        <v>AV$17</v>
      </c>
      <c r="AW2435" s="199" t="str">
        <f t="shared" si="3949"/>
        <v>AW$17</v>
      </c>
      <c r="AX2435" s="199" t="str">
        <f t="shared" si="3949"/>
        <v>AX$17</v>
      </c>
      <c r="AY2435" s="199" t="str">
        <f t="shared" ref="AY2435:CD2435" si="3950">AY$21</f>
        <v>AY$17</v>
      </c>
      <c r="AZ2435" s="199" t="str">
        <f t="shared" si="3950"/>
        <v>AZ$17</v>
      </c>
      <c r="BA2435" s="199" t="str">
        <f t="shared" si="3950"/>
        <v>BA$17</v>
      </c>
      <c r="BB2435" s="199" t="str">
        <f t="shared" si="3950"/>
        <v>BB$17</v>
      </c>
      <c r="BC2435" s="199" t="str">
        <f t="shared" si="3950"/>
        <v>BC$17</v>
      </c>
      <c r="BD2435" s="199" t="str">
        <f t="shared" si="3950"/>
        <v>BD$17</v>
      </c>
      <c r="BE2435" s="199" t="str">
        <f t="shared" si="3950"/>
        <v>BE$17</v>
      </c>
      <c r="BF2435" s="199" t="str">
        <f t="shared" si="3950"/>
        <v>BF$17</v>
      </c>
      <c r="BG2435" s="199" t="str">
        <f t="shared" si="3950"/>
        <v>BG$17</v>
      </c>
      <c r="BH2435" s="199" t="str">
        <f t="shared" si="3950"/>
        <v>BH$17</v>
      </c>
      <c r="BI2435" s="199" t="str">
        <f t="shared" si="3950"/>
        <v>BI$17</v>
      </c>
      <c r="BJ2435" s="199" t="str">
        <f t="shared" si="3950"/>
        <v>BJ$17</v>
      </c>
      <c r="BK2435" s="199" t="str">
        <f t="shared" si="3950"/>
        <v>BK$17</v>
      </c>
      <c r="BL2435" s="199" t="str">
        <f t="shared" si="3950"/>
        <v>BL$17</v>
      </c>
      <c r="BM2435" s="199" t="str">
        <f t="shared" si="3950"/>
        <v>BM$17</v>
      </c>
      <c r="BN2435" s="199" t="str">
        <f t="shared" si="3950"/>
        <v>BN$17</v>
      </c>
      <c r="BO2435" s="199" t="str">
        <f t="shared" si="3950"/>
        <v>BO$17</v>
      </c>
      <c r="BP2435" s="199" t="str">
        <f t="shared" si="3950"/>
        <v>BP$17</v>
      </c>
      <c r="BQ2435" s="199" t="str">
        <f t="shared" si="3950"/>
        <v>BQ$17</v>
      </c>
      <c r="BR2435" s="199" t="str">
        <f t="shared" si="3950"/>
        <v>BR$17</v>
      </c>
      <c r="BS2435" s="199" t="str">
        <f t="shared" si="3950"/>
        <v>BS$17</v>
      </c>
      <c r="BT2435" s="199" t="str">
        <f t="shared" si="3950"/>
        <v>BT$17</v>
      </c>
      <c r="BU2435" s="199" t="str">
        <f t="shared" si="3950"/>
        <v>BU$17</v>
      </c>
      <c r="BV2435" s="199" t="str">
        <f t="shared" si="3950"/>
        <v>BV$17</v>
      </c>
      <c r="BW2435" s="199" t="str">
        <f t="shared" si="3950"/>
        <v>BW$17</v>
      </c>
      <c r="BX2435" s="199" t="str">
        <f t="shared" si="3950"/>
        <v>BX$17</v>
      </c>
      <c r="BY2435" s="199" t="str">
        <f t="shared" si="3950"/>
        <v>BY$17</v>
      </c>
      <c r="BZ2435" s="199" t="str">
        <f t="shared" si="3950"/>
        <v>BZ$17</v>
      </c>
      <c r="CA2435" s="199" t="str">
        <f t="shared" si="3950"/>
        <v>CA$17</v>
      </c>
      <c r="CB2435" s="199" t="str">
        <f t="shared" si="3950"/>
        <v>CB$17</v>
      </c>
      <c r="CC2435" s="199" t="str">
        <f t="shared" si="3950"/>
        <v>CC$17</v>
      </c>
      <c r="CD2435" s="199" t="str">
        <f t="shared" si="3950"/>
        <v>CD$17</v>
      </c>
      <c r="CE2435" s="199" t="str">
        <f t="shared" ref="CE2435:CL2435" si="3951">CE$21</f>
        <v>CE$17</v>
      </c>
      <c r="CF2435" s="199" t="str">
        <f t="shared" si="3951"/>
        <v>CF$17</v>
      </c>
      <c r="CG2435" s="199" t="str">
        <f t="shared" si="3951"/>
        <v>CG$17</v>
      </c>
      <c r="CH2435" s="199" t="str">
        <f t="shared" si="3951"/>
        <v>CH$17</v>
      </c>
      <c r="CI2435" s="199" t="str">
        <f t="shared" si="3951"/>
        <v>CI$17</v>
      </c>
      <c r="CJ2435" s="199" t="str">
        <f t="shared" si="3951"/>
        <v>CJ$17</v>
      </c>
      <c r="CK2435" s="199" t="str">
        <f t="shared" si="3951"/>
        <v>CK$17</v>
      </c>
      <c r="CL2435" s="199" t="str">
        <f t="shared" si="3951"/>
        <v>CL$17</v>
      </c>
      <c r="CN2435" s="201"/>
      <c r="CO2435" s="199" t="str">
        <f t="shared" ref="CO2435:DL2435" si="3952">CO$21</f>
        <v>CO$17</v>
      </c>
      <c r="CP2435" s="199" t="str">
        <f t="shared" si="3952"/>
        <v>CP$17</v>
      </c>
      <c r="CQ2435" s="199" t="str">
        <f t="shared" si="3952"/>
        <v>CQ$17</v>
      </c>
      <c r="CR2435" s="199" t="str">
        <f t="shared" si="3952"/>
        <v>CR$17</v>
      </c>
      <c r="CS2435" s="199" t="str">
        <f t="shared" si="3952"/>
        <v>CS$17</v>
      </c>
      <c r="CT2435" s="199" t="str">
        <f t="shared" si="3952"/>
        <v>CT$17</v>
      </c>
      <c r="CU2435" s="199" t="str">
        <f t="shared" si="3952"/>
        <v>CU$17</v>
      </c>
      <c r="CV2435" s="199" t="str">
        <f t="shared" si="3952"/>
        <v>CV$17</v>
      </c>
      <c r="CW2435" s="199" t="str">
        <f t="shared" si="3952"/>
        <v>CW$17</v>
      </c>
      <c r="CX2435" s="199" t="str">
        <f t="shared" si="3952"/>
        <v>CX$17</v>
      </c>
      <c r="CY2435" s="199" t="str">
        <f t="shared" si="3952"/>
        <v>CY$17</v>
      </c>
      <c r="CZ2435" s="199" t="str">
        <f t="shared" si="3952"/>
        <v>CZ$17</v>
      </c>
      <c r="DA2435" s="199" t="str">
        <f t="shared" si="3952"/>
        <v>DA$17</v>
      </c>
      <c r="DB2435" s="199" t="str">
        <f t="shared" si="3952"/>
        <v>DB$17</v>
      </c>
      <c r="DC2435" s="199" t="str">
        <f t="shared" si="3952"/>
        <v>DC$17</v>
      </c>
      <c r="DD2435" s="199" t="str">
        <f t="shared" si="3952"/>
        <v>DD$17</v>
      </c>
      <c r="DE2435" s="199" t="str">
        <f t="shared" si="3952"/>
        <v>DE$17</v>
      </c>
      <c r="DF2435" s="199" t="str">
        <f t="shared" si="3952"/>
        <v>DF$17</v>
      </c>
      <c r="DG2435" s="199" t="str">
        <f t="shared" si="3952"/>
        <v>DG$17</v>
      </c>
      <c r="DH2435" s="199" t="str">
        <f t="shared" si="3952"/>
        <v>DH$17</v>
      </c>
      <c r="DI2435" s="199" t="str">
        <f t="shared" si="3952"/>
        <v>DI$17</v>
      </c>
      <c r="DJ2435" s="199" t="str">
        <f t="shared" si="3952"/>
        <v>DJ$17</v>
      </c>
      <c r="DK2435" s="199" t="str">
        <f t="shared" si="3952"/>
        <v>DK$17</v>
      </c>
      <c r="DL2435" s="199" t="str">
        <f t="shared" si="3952"/>
        <v>DL$17</v>
      </c>
    </row>
    <row r="2436" spans="1:116" x14ac:dyDescent="0.4">
      <c r="A2436" s="174"/>
      <c r="E2436" s="8"/>
      <c r="G2436" s="175" t="s">
        <v>491</v>
      </c>
      <c r="H2436" s="200"/>
      <c r="I2436" s="201"/>
      <c r="J2436" s="201"/>
      <c r="K2436" s="202"/>
      <c r="L2436" s="202"/>
      <c r="M2436" s="202"/>
      <c r="N2436" s="202"/>
      <c r="O2436" s="202"/>
      <c r="P2436" s="202"/>
      <c r="R2436" s="202"/>
      <c r="S2436" s="190"/>
      <c r="T2436" s="190"/>
      <c r="U2436" s="190"/>
      <c r="V2436" s="190"/>
      <c r="W2436" s="190"/>
      <c r="X2436" s="190"/>
      <c r="Y2436" s="190"/>
      <c r="Z2436" s="190"/>
      <c r="AA2436" s="190"/>
      <c r="AB2436" s="190"/>
      <c r="AC2436" s="190"/>
      <c r="AD2436" s="190"/>
      <c r="AE2436" s="190"/>
      <c r="AF2436" s="190"/>
      <c r="AG2436" s="190"/>
      <c r="AH2436" s="190"/>
      <c r="AI2436" s="190"/>
      <c r="AJ2436" s="190"/>
      <c r="AK2436" s="190"/>
      <c r="AL2436" s="190"/>
      <c r="AM2436" s="190"/>
      <c r="AN2436" s="190"/>
      <c r="AO2436" s="190"/>
      <c r="AP2436" s="190"/>
      <c r="AQ2436" s="190"/>
      <c r="AR2436" s="190"/>
      <c r="AS2436" s="190"/>
      <c r="AT2436" s="190"/>
      <c r="AU2436" s="190"/>
      <c r="AV2436" s="190"/>
      <c r="AW2436" s="190"/>
      <c r="AX2436" s="190"/>
      <c r="AY2436" s="190"/>
      <c r="AZ2436" s="190"/>
      <c r="BA2436" s="190"/>
      <c r="BB2436" s="190"/>
      <c r="BC2436" s="190"/>
      <c r="BD2436" s="190"/>
      <c r="BE2436" s="190"/>
      <c r="BF2436" s="190"/>
      <c r="BG2436" s="190"/>
      <c r="BH2436" s="190"/>
      <c r="BI2436" s="190"/>
      <c r="BJ2436" s="190"/>
      <c r="BK2436" s="190"/>
      <c r="BL2436" s="190"/>
      <c r="BM2436" s="190"/>
      <c r="BN2436" s="190"/>
      <c r="BO2436" s="190"/>
      <c r="BP2436" s="190"/>
      <c r="BQ2436" s="190"/>
      <c r="BR2436" s="190"/>
      <c r="BS2436" s="190"/>
      <c r="BT2436" s="190"/>
      <c r="BU2436" s="190"/>
      <c r="BV2436" s="190"/>
      <c r="BW2436" s="190"/>
      <c r="BX2436" s="190"/>
      <c r="BY2436" s="190"/>
      <c r="BZ2436" s="190"/>
      <c r="CA2436" s="190"/>
      <c r="CB2436" s="190"/>
      <c r="CC2436" s="190"/>
      <c r="CD2436" s="190"/>
      <c r="CE2436" s="190"/>
      <c r="CF2436" s="190"/>
      <c r="CG2436" s="190"/>
      <c r="CH2436" s="190"/>
      <c r="CI2436" s="190"/>
      <c r="CJ2436" s="190"/>
      <c r="CK2436" s="190"/>
      <c r="CL2436" s="190"/>
      <c r="CN2436" s="201"/>
      <c r="CO2436" s="190"/>
      <c r="CP2436" s="190"/>
      <c r="CQ2436" s="190"/>
      <c r="CR2436" s="190"/>
      <c r="CS2436" s="190"/>
      <c r="CT2436" s="190"/>
      <c r="CU2436" s="190"/>
      <c r="CV2436" s="190"/>
      <c r="CW2436" s="190"/>
      <c r="CX2436" s="190"/>
      <c r="CY2436" s="190"/>
      <c r="CZ2436" s="190"/>
      <c r="DA2436" s="190"/>
      <c r="DB2436" s="190"/>
      <c r="DC2436" s="190"/>
      <c r="DD2436" s="190"/>
      <c r="DE2436" s="190"/>
      <c r="DF2436" s="190"/>
      <c r="DG2436" s="190"/>
      <c r="DH2436" s="190"/>
      <c r="DI2436" s="190"/>
      <c r="DJ2436" s="190"/>
      <c r="DK2436" s="190"/>
      <c r="DL2436" s="190"/>
    </row>
    <row r="2437" spans="1:116" x14ac:dyDescent="0.4">
      <c r="A2437" s="174"/>
      <c r="E2437" s="8"/>
      <c r="G2437" s="175" t="s">
        <v>505</v>
      </c>
      <c r="H2437" s="200"/>
      <c r="I2437" s="201"/>
      <c r="J2437" s="201"/>
      <c r="K2437" s="202"/>
      <c r="L2437" s="202"/>
      <c r="M2437" s="202"/>
      <c r="N2437" s="202"/>
      <c r="O2437" s="202"/>
      <c r="P2437" s="202"/>
      <c r="R2437" s="202"/>
      <c r="S2437" s="190"/>
      <c r="T2437" s="190"/>
      <c r="U2437" s="190"/>
      <c r="V2437" s="190"/>
      <c r="W2437" s="190"/>
      <c r="X2437" s="190"/>
      <c r="Y2437" s="190"/>
      <c r="Z2437" s="190"/>
      <c r="AA2437" s="190"/>
      <c r="AB2437" s="190"/>
      <c r="AC2437" s="190"/>
      <c r="AD2437" s="190"/>
      <c r="AE2437" s="190"/>
      <c r="AF2437" s="190"/>
      <c r="AG2437" s="190"/>
      <c r="AH2437" s="190"/>
      <c r="AI2437" s="190"/>
      <c r="AJ2437" s="190"/>
      <c r="AK2437" s="190"/>
      <c r="AL2437" s="190"/>
      <c r="AM2437" s="190"/>
      <c r="AN2437" s="190"/>
      <c r="AO2437" s="190"/>
      <c r="AP2437" s="190"/>
      <c r="AQ2437" s="190"/>
      <c r="AR2437" s="190"/>
      <c r="AS2437" s="190"/>
      <c r="AT2437" s="190"/>
      <c r="AU2437" s="190"/>
      <c r="AV2437" s="190"/>
      <c r="AW2437" s="190"/>
      <c r="AX2437" s="190"/>
      <c r="AY2437" s="190"/>
      <c r="AZ2437" s="190"/>
      <c r="BA2437" s="190"/>
      <c r="BB2437" s="190"/>
      <c r="BC2437" s="190"/>
      <c r="BD2437" s="190"/>
      <c r="BE2437" s="190"/>
      <c r="BF2437" s="190"/>
      <c r="BG2437" s="190"/>
      <c r="BH2437" s="190"/>
      <c r="BI2437" s="190"/>
      <c r="BJ2437" s="190"/>
      <c r="BK2437" s="190"/>
      <c r="BL2437" s="190"/>
      <c r="BM2437" s="190"/>
      <c r="BN2437" s="190"/>
      <c r="BO2437" s="190"/>
      <c r="BP2437" s="190"/>
      <c r="BQ2437" s="190"/>
      <c r="BR2437" s="190"/>
      <c r="BS2437" s="190"/>
      <c r="BT2437" s="190"/>
      <c r="BU2437" s="190"/>
      <c r="BV2437" s="190"/>
      <c r="BW2437" s="190"/>
      <c r="BX2437" s="190"/>
      <c r="BY2437" s="190"/>
      <c r="BZ2437" s="190"/>
      <c r="CA2437" s="190"/>
      <c r="CB2437" s="190"/>
      <c r="CC2437" s="190"/>
      <c r="CD2437" s="190"/>
      <c r="CE2437" s="190"/>
      <c r="CF2437" s="190"/>
      <c r="CG2437" s="190"/>
      <c r="CH2437" s="190"/>
      <c r="CI2437" s="190"/>
      <c r="CJ2437" s="190"/>
      <c r="CK2437" s="190"/>
      <c r="CL2437" s="190"/>
      <c r="CN2437" s="201"/>
      <c r="CO2437" s="190"/>
      <c r="CP2437" s="190"/>
      <c r="CQ2437" s="190"/>
      <c r="CR2437" s="190"/>
      <c r="CS2437" s="190"/>
      <c r="CT2437" s="190"/>
      <c r="CU2437" s="190"/>
      <c r="CV2437" s="190"/>
      <c r="CW2437" s="190"/>
      <c r="CX2437" s="190"/>
      <c r="CY2437" s="190"/>
      <c r="CZ2437" s="190"/>
      <c r="DA2437" s="190"/>
      <c r="DB2437" s="190"/>
      <c r="DC2437" s="190"/>
      <c r="DD2437" s="190"/>
      <c r="DE2437" s="190"/>
      <c r="DF2437" s="190"/>
      <c r="DG2437" s="190"/>
      <c r="DH2437" s="190"/>
      <c r="DI2437" s="190"/>
      <c r="DJ2437" s="190"/>
      <c r="DK2437" s="190"/>
      <c r="DL2437" s="190"/>
    </row>
    <row r="2438" spans="1:116" x14ac:dyDescent="0.4">
      <c r="A2438" s="174"/>
      <c r="E2438" s="8"/>
      <c r="G2438" s="175" t="s">
        <v>463</v>
      </c>
      <c r="H2438" s="200"/>
      <c r="I2438" s="201"/>
      <c r="J2438" s="201"/>
      <c r="K2438" s="202"/>
      <c r="L2438" s="202"/>
      <c r="M2438" s="202"/>
      <c r="N2438" s="202"/>
      <c r="O2438" s="202"/>
      <c r="P2438" s="202"/>
      <c r="R2438" s="202"/>
      <c r="S2438" s="190" t="str">
        <f t="shared" ref="S2438:AX2438" si="3953">S$22</f>
        <v>S$18</v>
      </c>
      <c r="T2438" s="190" t="str">
        <f t="shared" si="3953"/>
        <v>T$18</v>
      </c>
      <c r="U2438" s="190" t="str">
        <f t="shared" si="3953"/>
        <v>U$18</v>
      </c>
      <c r="V2438" s="190" t="str">
        <f t="shared" si="3953"/>
        <v>V$18</v>
      </c>
      <c r="W2438" s="190" t="str">
        <f t="shared" si="3953"/>
        <v>W$18</v>
      </c>
      <c r="X2438" s="190" t="str">
        <f t="shared" si="3953"/>
        <v>X$18</v>
      </c>
      <c r="Y2438" s="190" t="str">
        <f t="shared" si="3953"/>
        <v>Y$18</v>
      </c>
      <c r="Z2438" s="190" t="str">
        <f t="shared" si="3953"/>
        <v>Z$18</v>
      </c>
      <c r="AA2438" s="190" t="str">
        <f t="shared" si="3953"/>
        <v>AA$18</v>
      </c>
      <c r="AB2438" s="190" t="str">
        <f t="shared" si="3953"/>
        <v>AB$18</v>
      </c>
      <c r="AC2438" s="190" t="str">
        <f t="shared" si="3953"/>
        <v>AC$18</v>
      </c>
      <c r="AD2438" s="190" t="str">
        <f t="shared" si="3953"/>
        <v>AD$18</v>
      </c>
      <c r="AE2438" s="190" t="str">
        <f t="shared" si="3953"/>
        <v>AE$18</v>
      </c>
      <c r="AF2438" s="190" t="str">
        <f t="shared" si="3953"/>
        <v>AF$18</v>
      </c>
      <c r="AG2438" s="190" t="str">
        <f t="shared" si="3953"/>
        <v>AG$18</v>
      </c>
      <c r="AH2438" s="190" t="str">
        <f t="shared" si="3953"/>
        <v>AH$18</v>
      </c>
      <c r="AI2438" s="190" t="str">
        <f t="shared" si="3953"/>
        <v>AI$18</v>
      </c>
      <c r="AJ2438" s="190" t="str">
        <f t="shared" si="3953"/>
        <v>AJ$18</v>
      </c>
      <c r="AK2438" s="190" t="str">
        <f t="shared" si="3953"/>
        <v>AK$18</v>
      </c>
      <c r="AL2438" s="190" t="str">
        <f t="shared" si="3953"/>
        <v>AL$18</v>
      </c>
      <c r="AM2438" s="190" t="str">
        <f t="shared" si="3953"/>
        <v>AM$18</v>
      </c>
      <c r="AN2438" s="190" t="str">
        <f t="shared" si="3953"/>
        <v>AN$18</v>
      </c>
      <c r="AO2438" s="190" t="str">
        <f t="shared" si="3953"/>
        <v>AO$18</v>
      </c>
      <c r="AP2438" s="190" t="str">
        <f t="shared" si="3953"/>
        <v>AP$18</v>
      </c>
      <c r="AQ2438" s="190" t="str">
        <f t="shared" si="3953"/>
        <v>AQ$18</v>
      </c>
      <c r="AR2438" s="190" t="str">
        <f t="shared" si="3953"/>
        <v>AR$18</v>
      </c>
      <c r="AS2438" s="190" t="str">
        <f t="shared" si="3953"/>
        <v>AS$18</v>
      </c>
      <c r="AT2438" s="190" t="str">
        <f t="shared" si="3953"/>
        <v>AT$18</v>
      </c>
      <c r="AU2438" s="190" t="str">
        <f t="shared" si="3953"/>
        <v>AU$18</v>
      </c>
      <c r="AV2438" s="190" t="str">
        <f t="shared" si="3953"/>
        <v>AV$18</v>
      </c>
      <c r="AW2438" s="190" t="str">
        <f t="shared" si="3953"/>
        <v>AW$18</v>
      </c>
      <c r="AX2438" s="190" t="str">
        <f t="shared" si="3953"/>
        <v>AX$18</v>
      </c>
      <c r="AY2438" s="190" t="str">
        <f t="shared" ref="AY2438:CD2438" si="3954">AY$22</f>
        <v>AY$18</v>
      </c>
      <c r="AZ2438" s="190" t="str">
        <f t="shared" si="3954"/>
        <v>AZ$18</v>
      </c>
      <c r="BA2438" s="190" t="str">
        <f t="shared" si="3954"/>
        <v>BA$18</v>
      </c>
      <c r="BB2438" s="190" t="str">
        <f t="shared" si="3954"/>
        <v>BB$18</v>
      </c>
      <c r="BC2438" s="190" t="str">
        <f t="shared" si="3954"/>
        <v>BC$18</v>
      </c>
      <c r="BD2438" s="190" t="str">
        <f t="shared" si="3954"/>
        <v>BD$18</v>
      </c>
      <c r="BE2438" s="190" t="str">
        <f t="shared" si="3954"/>
        <v>BE$18</v>
      </c>
      <c r="BF2438" s="190" t="str">
        <f t="shared" si="3954"/>
        <v>BF$18</v>
      </c>
      <c r="BG2438" s="190" t="str">
        <f t="shared" si="3954"/>
        <v>BG$18</v>
      </c>
      <c r="BH2438" s="190" t="str">
        <f t="shared" si="3954"/>
        <v>BH$18</v>
      </c>
      <c r="BI2438" s="190" t="str">
        <f t="shared" si="3954"/>
        <v>BI$18</v>
      </c>
      <c r="BJ2438" s="190" t="str">
        <f t="shared" si="3954"/>
        <v>BJ$18</v>
      </c>
      <c r="BK2438" s="190" t="str">
        <f t="shared" si="3954"/>
        <v>BK$18</v>
      </c>
      <c r="BL2438" s="190" t="str">
        <f t="shared" si="3954"/>
        <v>BL$18</v>
      </c>
      <c r="BM2438" s="190" t="str">
        <f t="shared" si="3954"/>
        <v>BM$18</v>
      </c>
      <c r="BN2438" s="190" t="str">
        <f t="shared" si="3954"/>
        <v>BN$18</v>
      </c>
      <c r="BO2438" s="190" t="str">
        <f t="shared" si="3954"/>
        <v>BO$18</v>
      </c>
      <c r="BP2438" s="190" t="str">
        <f t="shared" si="3954"/>
        <v>BP$18</v>
      </c>
      <c r="BQ2438" s="190" t="str">
        <f t="shared" si="3954"/>
        <v>BQ$18</v>
      </c>
      <c r="BR2438" s="190" t="str">
        <f t="shared" si="3954"/>
        <v>BR$18</v>
      </c>
      <c r="BS2438" s="190" t="str">
        <f t="shared" si="3954"/>
        <v>BS$18</v>
      </c>
      <c r="BT2438" s="190" t="str">
        <f t="shared" si="3954"/>
        <v>BT$18</v>
      </c>
      <c r="BU2438" s="190" t="str">
        <f t="shared" si="3954"/>
        <v>BU$18</v>
      </c>
      <c r="BV2438" s="190" t="str">
        <f t="shared" si="3954"/>
        <v>BV$18</v>
      </c>
      <c r="BW2438" s="190" t="str">
        <f t="shared" si="3954"/>
        <v>BW$18</v>
      </c>
      <c r="BX2438" s="190" t="str">
        <f t="shared" si="3954"/>
        <v>BX$18</v>
      </c>
      <c r="BY2438" s="190" t="str">
        <f t="shared" si="3954"/>
        <v>BY$18</v>
      </c>
      <c r="BZ2438" s="190" t="str">
        <f t="shared" si="3954"/>
        <v>BZ$18</v>
      </c>
      <c r="CA2438" s="190" t="str">
        <f t="shared" si="3954"/>
        <v>CA$18</v>
      </c>
      <c r="CB2438" s="190" t="str">
        <f t="shared" si="3954"/>
        <v>CB$18</v>
      </c>
      <c r="CC2438" s="190" t="str">
        <f t="shared" si="3954"/>
        <v>CC$18</v>
      </c>
      <c r="CD2438" s="190" t="str">
        <f t="shared" si="3954"/>
        <v>CD$18</v>
      </c>
      <c r="CE2438" s="190" t="str">
        <f t="shared" ref="CE2438:CL2438" si="3955">CE$22</f>
        <v>CE$18</v>
      </c>
      <c r="CF2438" s="190" t="str">
        <f t="shared" si="3955"/>
        <v>CF$18</v>
      </c>
      <c r="CG2438" s="190" t="str">
        <f t="shared" si="3955"/>
        <v>CG$18</v>
      </c>
      <c r="CH2438" s="190" t="str">
        <f t="shared" si="3955"/>
        <v>CH$18</v>
      </c>
      <c r="CI2438" s="190" t="str">
        <f t="shared" si="3955"/>
        <v>CI$18</v>
      </c>
      <c r="CJ2438" s="190" t="str">
        <f t="shared" si="3955"/>
        <v>CJ$18</v>
      </c>
      <c r="CK2438" s="190" t="str">
        <f t="shared" si="3955"/>
        <v>CK$18</v>
      </c>
      <c r="CL2438" s="190" t="str">
        <f t="shared" si="3955"/>
        <v>CL$18</v>
      </c>
      <c r="CN2438" s="201"/>
      <c r="CO2438" s="190" t="str">
        <f t="shared" ref="CO2438:DL2438" si="3956">CO$22</f>
        <v>CO$18</v>
      </c>
      <c r="CP2438" s="190" t="str">
        <f t="shared" si="3956"/>
        <v>CP$18</v>
      </c>
      <c r="CQ2438" s="190" t="str">
        <f t="shared" si="3956"/>
        <v>CQ$18</v>
      </c>
      <c r="CR2438" s="190" t="str">
        <f t="shared" si="3956"/>
        <v>CR$18</v>
      </c>
      <c r="CS2438" s="190" t="str">
        <f t="shared" si="3956"/>
        <v>CS$18</v>
      </c>
      <c r="CT2438" s="190" t="str">
        <f t="shared" si="3956"/>
        <v>CT$18</v>
      </c>
      <c r="CU2438" s="190" t="str">
        <f t="shared" si="3956"/>
        <v>CU$18</v>
      </c>
      <c r="CV2438" s="190" t="str">
        <f t="shared" si="3956"/>
        <v>CV$18</v>
      </c>
      <c r="CW2438" s="190" t="str">
        <f t="shared" si="3956"/>
        <v>CW$18</v>
      </c>
      <c r="CX2438" s="190" t="str">
        <f t="shared" si="3956"/>
        <v>CX$18</v>
      </c>
      <c r="CY2438" s="190" t="str">
        <f t="shared" si="3956"/>
        <v>CY$18</v>
      </c>
      <c r="CZ2438" s="190" t="str">
        <f t="shared" si="3956"/>
        <v>CZ$18</v>
      </c>
      <c r="DA2438" s="190" t="str">
        <f t="shared" si="3956"/>
        <v>DA$18</v>
      </c>
      <c r="DB2438" s="190" t="str">
        <f t="shared" si="3956"/>
        <v>DB$18</v>
      </c>
      <c r="DC2438" s="190" t="str">
        <f t="shared" si="3956"/>
        <v>DC$18</v>
      </c>
      <c r="DD2438" s="190" t="str">
        <f t="shared" si="3956"/>
        <v>DD$18</v>
      </c>
      <c r="DE2438" s="190" t="str">
        <f t="shared" si="3956"/>
        <v>DE$18</v>
      </c>
      <c r="DF2438" s="190" t="str">
        <f t="shared" si="3956"/>
        <v>DF$18</v>
      </c>
      <c r="DG2438" s="190" t="str">
        <f t="shared" si="3956"/>
        <v>DG$18</v>
      </c>
      <c r="DH2438" s="190" t="str">
        <f t="shared" si="3956"/>
        <v>DH$18</v>
      </c>
      <c r="DI2438" s="190" t="str">
        <f t="shared" si="3956"/>
        <v>DI$18</v>
      </c>
      <c r="DJ2438" s="190" t="str">
        <f t="shared" si="3956"/>
        <v>DJ$18</v>
      </c>
      <c r="DK2438" s="190" t="str">
        <f t="shared" si="3956"/>
        <v>DK$18</v>
      </c>
      <c r="DL2438" s="190" t="str">
        <f t="shared" si="3956"/>
        <v>DL$18</v>
      </c>
    </row>
    <row r="2439" spans="1:116" x14ac:dyDescent="0.4">
      <c r="A2439" s="174"/>
      <c r="E2439" s="8"/>
      <c r="G2439" s="175" t="s">
        <v>464</v>
      </c>
      <c r="H2439" s="200"/>
      <c r="I2439" s="201"/>
      <c r="J2439" s="201"/>
      <c r="K2439" s="202"/>
      <c r="L2439" s="202"/>
      <c r="M2439" s="202"/>
      <c r="N2439" s="202"/>
      <c r="O2439" s="202"/>
      <c r="P2439" s="202"/>
      <c r="R2439" s="202"/>
      <c r="S2439" s="190" t="str">
        <f t="shared" ref="S2439:AX2439" si="3957">S$23</f>
        <v>S$19</v>
      </c>
      <c r="T2439" s="190" t="str">
        <f t="shared" si="3957"/>
        <v>T$19</v>
      </c>
      <c r="U2439" s="190" t="str">
        <f t="shared" si="3957"/>
        <v>U$19</v>
      </c>
      <c r="V2439" s="190" t="str">
        <f t="shared" si="3957"/>
        <v>V$19</v>
      </c>
      <c r="W2439" s="190" t="str">
        <f t="shared" si="3957"/>
        <v>W$19</v>
      </c>
      <c r="X2439" s="190" t="str">
        <f t="shared" si="3957"/>
        <v>X$19</v>
      </c>
      <c r="Y2439" s="190" t="str">
        <f t="shared" si="3957"/>
        <v>Y$19</v>
      </c>
      <c r="Z2439" s="190" t="str">
        <f t="shared" si="3957"/>
        <v>Z$19</v>
      </c>
      <c r="AA2439" s="190" t="str">
        <f t="shared" si="3957"/>
        <v>AA$19</v>
      </c>
      <c r="AB2439" s="190" t="str">
        <f t="shared" si="3957"/>
        <v>AB$19</v>
      </c>
      <c r="AC2439" s="190" t="str">
        <f t="shared" si="3957"/>
        <v>AC$19</v>
      </c>
      <c r="AD2439" s="190" t="str">
        <f t="shared" si="3957"/>
        <v>AD$19</v>
      </c>
      <c r="AE2439" s="190" t="str">
        <f t="shared" si="3957"/>
        <v>AE$19</v>
      </c>
      <c r="AF2439" s="190" t="str">
        <f t="shared" si="3957"/>
        <v>AF$19</v>
      </c>
      <c r="AG2439" s="190" t="str">
        <f t="shared" si="3957"/>
        <v>AG$19</v>
      </c>
      <c r="AH2439" s="190" t="str">
        <f t="shared" si="3957"/>
        <v>AH$19</v>
      </c>
      <c r="AI2439" s="190" t="str">
        <f t="shared" si="3957"/>
        <v>AI$19</v>
      </c>
      <c r="AJ2439" s="190" t="str">
        <f t="shared" si="3957"/>
        <v>AJ$19</v>
      </c>
      <c r="AK2439" s="190" t="str">
        <f t="shared" si="3957"/>
        <v>AK$19</v>
      </c>
      <c r="AL2439" s="190" t="str">
        <f t="shared" si="3957"/>
        <v>AL$19</v>
      </c>
      <c r="AM2439" s="190" t="str">
        <f t="shared" si="3957"/>
        <v>AM$19</v>
      </c>
      <c r="AN2439" s="190" t="str">
        <f t="shared" si="3957"/>
        <v>AN$19</v>
      </c>
      <c r="AO2439" s="190" t="str">
        <f t="shared" si="3957"/>
        <v>AO$19</v>
      </c>
      <c r="AP2439" s="190" t="str">
        <f t="shared" si="3957"/>
        <v>AP$19</v>
      </c>
      <c r="AQ2439" s="190" t="str">
        <f t="shared" si="3957"/>
        <v>AQ$19</v>
      </c>
      <c r="AR2439" s="190" t="str">
        <f t="shared" si="3957"/>
        <v>AR$19</v>
      </c>
      <c r="AS2439" s="190" t="str">
        <f t="shared" si="3957"/>
        <v>AS$19</v>
      </c>
      <c r="AT2439" s="190" t="str">
        <f t="shared" si="3957"/>
        <v>AT$19</v>
      </c>
      <c r="AU2439" s="190" t="str">
        <f t="shared" si="3957"/>
        <v>AU$19</v>
      </c>
      <c r="AV2439" s="190" t="str">
        <f t="shared" si="3957"/>
        <v>AV$19</v>
      </c>
      <c r="AW2439" s="190" t="str">
        <f t="shared" si="3957"/>
        <v>AW$19</v>
      </c>
      <c r="AX2439" s="190" t="str">
        <f t="shared" si="3957"/>
        <v>AX$19</v>
      </c>
      <c r="AY2439" s="190" t="str">
        <f t="shared" ref="AY2439:CD2439" si="3958">AY$23</f>
        <v>AY$19</v>
      </c>
      <c r="AZ2439" s="190" t="str">
        <f t="shared" si="3958"/>
        <v>AZ$19</v>
      </c>
      <c r="BA2439" s="190" t="str">
        <f t="shared" si="3958"/>
        <v>BA$19</v>
      </c>
      <c r="BB2439" s="190" t="str">
        <f t="shared" si="3958"/>
        <v>BB$19</v>
      </c>
      <c r="BC2439" s="190" t="str">
        <f t="shared" si="3958"/>
        <v>BC$19</v>
      </c>
      <c r="BD2439" s="190" t="str">
        <f t="shared" si="3958"/>
        <v>BD$19</v>
      </c>
      <c r="BE2439" s="190" t="str">
        <f t="shared" si="3958"/>
        <v>BE$19</v>
      </c>
      <c r="BF2439" s="190" t="str">
        <f t="shared" si="3958"/>
        <v>BF$19</v>
      </c>
      <c r="BG2439" s="190" t="str">
        <f t="shared" si="3958"/>
        <v>BG$19</v>
      </c>
      <c r="BH2439" s="190" t="str">
        <f t="shared" si="3958"/>
        <v>BH$19</v>
      </c>
      <c r="BI2439" s="190" t="str">
        <f t="shared" si="3958"/>
        <v>BI$19</v>
      </c>
      <c r="BJ2439" s="190" t="str">
        <f t="shared" si="3958"/>
        <v>BJ$19</v>
      </c>
      <c r="BK2439" s="190" t="str">
        <f t="shared" si="3958"/>
        <v>BK$19</v>
      </c>
      <c r="BL2439" s="190" t="str">
        <f t="shared" si="3958"/>
        <v>BL$19</v>
      </c>
      <c r="BM2439" s="190" t="str">
        <f t="shared" si="3958"/>
        <v>BM$19</v>
      </c>
      <c r="BN2439" s="190" t="str">
        <f t="shared" si="3958"/>
        <v>BN$19</v>
      </c>
      <c r="BO2439" s="190" t="str">
        <f t="shared" si="3958"/>
        <v>BO$19</v>
      </c>
      <c r="BP2439" s="190" t="str">
        <f t="shared" si="3958"/>
        <v>BP$19</v>
      </c>
      <c r="BQ2439" s="190" t="str">
        <f t="shared" si="3958"/>
        <v>BQ$19</v>
      </c>
      <c r="BR2439" s="190" t="str">
        <f t="shared" si="3958"/>
        <v>BR$19</v>
      </c>
      <c r="BS2439" s="190" t="str">
        <f t="shared" si="3958"/>
        <v>BS$19</v>
      </c>
      <c r="BT2439" s="190" t="str">
        <f t="shared" si="3958"/>
        <v>BT$19</v>
      </c>
      <c r="BU2439" s="190" t="str">
        <f t="shared" si="3958"/>
        <v>BU$19</v>
      </c>
      <c r="BV2439" s="190" t="str">
        <f t="shared" si="3958"/>
        <v>BV$19</v>
      </c>
      <c r="BW2439" s="190" t="str">
        <f t="shared" si="3958"/>
        <v>BW$19</v>
      </c>
      <c r="BX2439" s="190" t="str">
        <f t="shared" si="3958"/>
        <v>BX$19</v>
      </c>
      <c r="BY2439" s="190" t="str">
        <f t="shared" si="3958"/>
        <v>BY$19</v>
      </c>
      <c r="BZ2439" s="190" t="str">
        <f t="shared" si="3958"/>
        <v>BZ$19</v>
      </c>
      <c r="CA2439" s="190" t="str">
        <f t="shared" si="3958"/>
        <v>CA$19</v>
      </c>
      <c r="CB2439" s="190" t="str">
        <f t="shared" si="3958"/>
        <v>CB$19</v>
      </c>
      <c r="CC2439" s="190" t="str">
        <f t="shared" si="3958"/>
        <v>CC$19</v>
      </c>
      <c r="CD2439" s="190" t="str">
        <f t="shared" si="3958"/>
        <v>CD$19</v>
      </c>
      <c r="CE2439" s="190" t="str">
        <f t="shared" ref="CE2439:CL2439" si="3959">CE$23</f>
        <v>CE$19</v>
      </c>
      <c r="CF2439" s="190" t="str">
        <f t="shared" si="3959"/>
        <v>CF$19</v>
      </c>
      <c r="CG2439" s="190" t="str">
        <f t="shared" si="3959"/>
        <v>CG$19</v>
      </c>
      <c r="CH2439" s="190" t="str">
        <f t="shared" si="3959"/>
        <v>CH$19</v>
      </c>
      <c r="CI2439" s="190" t="str">
        <f t="shared" si="3959"/>
        <v>CI$19</v>
      </c>
      <c r="CJ2439" s="190" t="str">
        <f t="shared" si="3959"/>
        <v>CJ$19</v>
      </c>
      <c r="CK2439" s="190" t="str">
        <f t="shared" si="3959"/>
        <v>CK$19</v>
      </c>
      <c r="CL2439" s="190" t="str">
        <f t="shared" si="3959"/>
        <v>CL$19</v>
      </c>
      <c r="CN2439" s="201"/>
      <c r="CO2439" s="190" t="str">
        <f t="shared" ref="CO2439:DL2439" si="3960">CO$23</f>
        <v>CO$19</v>
      </c>
      <c r="CP2439" s="190" t="str">
        <f t="shared" si="3960"/>
        <v>CP$19</v>
      </c>
      <c r="CQ2439" s="190" t="str">
        <f t="shared" si="3960"/>
        <v>CQ$19</v>
      </c>
      <c r="CR2439" s="190" t="str">
        <f t="shared" si="3960"/>
        <v>CR$19</v>
      </c>
      <c r="CS2439" s="190" t="str">
        <f t="shared" si="3960"/>
        <v>CS$19</v>
      </c>
      <c r="CT2439" s="190" t="str">
        <f t="shared" si="3960"/>
        <v>CT$19</v>
      </c>
      <c r="CU2439" s="190" t="str">
        <f t="shared" si="3960"/>
        <v>CU$19</v>
      </c>
      <c r="CV2439" s="190" t="str">
        <f t="shared" si="3960"/>
        <v>CV$19</v>
      </c>
      <c r="CW2439" s="190" t="str">
        <f t="shared" si="3960"/>
        <v>CW$19</v>
      </c>
      <c r="CX2439" s="190" t="str">
        <f t="shared" si="3960"/>
        <v>CX$19</v>
      </c>
      <c r="CY2439" s="190" t="str">
        <f t="shared" si="3960"/>
        <v>CY$19</v>
      </c>
      <c r="CZ2439" s="190" t="str">
        <f t="shared" si="3960"/>
        <v>CZ$19</v>
      </c>
      <c r="DA2439" s="190" t="str">
        <f t="shared" si="3960"/>
        <v>DA$19</v>
      </c>
      <c r="DB2439" s="190" t="str">
        <f t="shared" si="3960"/>
        <v>DB$19</v>
      </c>
      <c r="DC2439" s="190" t="str">
        <f t="shared" si="3960"/>
        <v>DC$19</v>
      </c>
      <c r="DD2439" s="190" t="str">
        <f t="shared" si="3960"/>
        <v>DD$19</v>
      </c>
      <c r="DE2439" s="190" t="str">
        <f t="shared" si="3960"/>
        <v>DE$19</v>
      </c>
      <c r="DF2439" s="190" t="str">
        <f t="shared" si="3960"/>
        <v>DF$19</v>
      </c>
      <c r="DG2439" s="190" t="str">
        <f t="shared" si="3960"/>
        <v>DG$19</v>
      </c>
      <c r="DH2439" s="190" t="str">
        <f t="shared" si="3960"/>
        <v>DH$19</v>
      </c>
      <c r="DI2439" s="190" t="str">
        <f t="shared" si="3960"/>
        <v>DI$19</v>
      </c>
      <c r="DJ2439" s="190" t="str">
        <f t="shared" si="3960"/>
        <v>DJ$19</v>
      </c>
      <c r="DK2439" s="190" t="str">
        <f t="shared" si="3960"/>
        <v>DK$19</v>
      </c>
      <c r="DL2439" s="190" t="str">
        <f t="shared" si="3960"/>
        <v>DL$19</v>
      </c>
    </row>
    <row r="2440" spans="1:116" x14ac:dyDescent="0.4">
      <c r="A2440" s="31" t="s">
        <v>218</v>
      </c>
      <c r="B2440" s="31" t="s">
        <v>395</v>
      </c>
      <c r="C2440" s="31"/>
      <c r="D2440" t="s">
        <v>408</v>
      </c>
      <c r="E2440" s="8" t="str">
        <f t="shared" si="3901"/>
        <v>2440 WCUR-IS</v>
      </c>
      <c r="F2440" t="s">
        <v>436</v>
      </c>
      <c r="G2440" s="70" t="s">
        <v>402</v>
      </c>
      <c r="H2440" s="48"/>
      <c r="I2440" s="297"/>
      <c r="J2440" s="297"/>
      <c r="K2440" s="48"/>
      <c r="L2440" s="48"/>
      <c r="M2440" s="48"/>
      <c r="N2440" s="48"/>
      <c r="O2440" s="48"/>
      <c r="P2440" s="48"/>
      <c r="R2440" s="70"/>
      <c r="S2440" s="298"/>
      <c r="T2440" s="298"/>
      <c r="U2440" s="298"/>
      <c r="V2440" s="298"/>
      <c r="W2440" s="298"/>
      <c r="X2440" s="298"/>
      <c r="Y2440" s="298"/>
      <c r="Z2440" s="298"/>
      <c r="AA2440" s="298"/>
      <c r="AB2440" s="298"/>
      <c r="AC2440" s="298"/>
      <c r="AD2440" s="298"/>
      <c r="AE2440" s="298"/>
      <c r="AF2440" s="298"/>
      <c r="AG2440" s="298"/>
      <c r="AH2440" s="298"/>
      <c r="AI2440" s="298"/>
      <c r="AJ2440" s="298"/>
      <c r="AK2440" s="298"/>
      <c r="AL2440" s="298"/>
      <c r="AM2440" s="298"/>
      <c r="AN2440" s="298"/>
      <c r="AO2440" s="298"/>
      <c r="AP2440" s="298"/>
      <c r="AQ2440" s="298"/>
      <c r="AR2440" s="298"/>
      <c r="AS2440" s="298"/>
      <c r="AT2440" s="298"/>
      <c r="AU2440" s="298"/>
      <c r="AV2440" s="298"/>
      <c r="AW2440" s="298"/>
      <c r="AX2440" s="298"/>
      <c r="AY2440" s="298"/>
      <c r="AZ2440" s="298"/>
      <c r="BA2440" s="298"/>
      <c r="BB2440" s="298"/>
      <c r="BC2440" s="298"/>
      <c r="BD2440" s="298"/>
      <c r="BE2440" s="298"/>
      <c r="BF2440" s="298"/>
      <c r="BG2440" s="298"/>
      <c r="BH2440" s="298"/>
      <c r="BI2440" s="298"/>
      <c r="BJ2440" s="298"/>
      <c r="BK2440" s="298"/>
      <c r="BL2440" s="298"/>
      <c r="BM2440" s="298"/>
      <c r="BN2440" s="298"/>
      <c r="BO2440" s="298"/>
      <c r="BP2440" s="298"/>
      <c r="BQ2440" s="298"/>
      <c r="BR2440" s="298"/>
      <c r="BS2440" s="298"/>
      <c r="BT2440" s="298"/>
      <c r="BU2440" s="298"/>
      <c r="BV2440" s="298"/>
      <c r="BW2440" s="298"/>
      <c r="BX2440" s="298"/>
      <c r="BY2440" s="298"/>
      <c r="BZ2440" s="298"/>
      <c r="CA2440" s="298"/>
      <c r="CB2440" s="298"/>
      <c r="CC2440" s="298"/>
      <c r="CD2440" s="298"/>
      <c r="CE2440" s="298"/>
      <c r="CF2440" s="298"/>
      <c r="CG2440" s="298"/>
      <c r="CH2440" s="298"/>
      <c r="CI2440" s="298"/>
      <c r="CJ2440" s="298"/>
      <c r="CK2440" s="298"/>
      <c r="CL2440" s="298"/>
      <c r="CN2440" s="297"/>
      <c r="CO2440" s="298"/>
      <c r="CP2440" s="298"/>
      <c r="CQ2440" s="298"/>
      <c r="CR2440" s="298"/>
      <c r="CS2440" s="298"/>
      <c r="CT2440" s="298"/>
      <c r="CU2440" s="298"/>
      <c r="CV2440" s="298"/>
      <c r="CW2440" s="298"/>
      <c r="CX2440" s="298"/>
      <c r="CY2440" s="298"/>
      <c r="CZ2440" s="298"/>
      <c r="DA2440" s="298"/>
      <c r="DB2440" s="298"/>
      <c r="DC2440" s="298"/>
      <c r="DD2440" s="298"/>
      <c r="DE2440" s="298"/>
      <c r="DF2440" s="298"/>
      <c r="DG2440" s="298"/>
      <c r="DH2440" s="298"/>
      <c r="DI2440" s="298"/>
      <c r="DJ2440" s="298"/>
      <c r="DK2440" s="298"/>
      <c r="DL2440" s="298"/>
    </row>
    <row r="2441" spans="1:116" x14ac:dyDescent="0.4">
      <c r="A2441" s="31"/>
      <c r="B2441" t="str">
        <f t="shared" ref="B2441:B2448" si="3961">E2441</f>
        <v>2441 WCUR-IS</v>
      </c>
      <c r="D2441" t="s">
        <v>408</v>
      </c>
      <c r="E2441" s="8" t="str">
        <f t="shared" si="3901"/>
        <v>2441 WCUR-IS</v>
      </c>
      <c r="G2441" s="125" t="s">
        <v>392</v>
      </c>
      <c r="H2441" s="31"/>
      <c r="I2441" s="73"/>
      <c r="J2441" s="73"/>
      <c r="K2441" s="124">
        <f>'IS BS CF'!K$18</f>
        <v>5000000.0000000019</v>
      </c>
      <c r="L2441" s="124">
        <f>'IS BS CF'!L$18</f>
        <v>10000000.000000004</v>
      </c>
      <c r="M2441" s="124">
        <f>'IS BS CF'!M$18</f>
        <v>20000000.000000007</v>
      </c>
      <c r="N2441" s="124">
        <f>'IS BS CF'!N$18</f>
        <v>40000000.000000015</v>
      </c>
      <c r="O2441" s="124">
        <f>'IS BS CF'!O$18</f>
        <v>80000000.00000003</v>
      </c>
      <c r="P2441" s="124">
        <f>'IS BS CF'!P$18</f>
        <v>160000000.00000006</v>
      </c>
      <c r="Q2441" s="124"/>
      <c r="R2441" s="124">
        <f>'IS BS CF'!R$18</f>
        <v>0</v>
      </c>
      <c r="S2441" s="124">
        <f>'IS BS CF'!S$18</f>
        <v>416666.66666666674</v>
      </c>
      <c r="T2441" s="124">
        <f>'IS BS CF'!T$18</f>
        <v>416666.66666666674</v>
      </c>
      <c r="U2441" s="124">
        <f>'IS BS CF'!U$18</f>
        <v>416666.66666666674</v>
      </c>
      <c r="V2441" s="124">
        <f>'IS BS CF'!V$18</f>
        <v>416666.66666666674</v>
      </c>
      <c r="W2441" s="124">
        <f>'IS BS CF'!W$18</f>
        <v>416666.66666666674</v>
      </c>
      <c r="X2441" s="124">
        <f>'IS BS CF'!X$18</f>
        <v>416666.66666666674</v>
      </c>
      <c r="Y2441" s="124">
        <f>'IS BS CF'!Y$18</f>
        <v>416666.66666666674</v>
      </c>
      <c r="Z2441" s="124">
        <f>'IS BS CF'!Z$18</f>
        <v>416666.66666666674</v>
      </c>
      <c r="AA2441" s="124">
        <f>'IS BS CF'!AA$18</f>
        <v>416666.66666666674</v>
      </c>
      <c r="AB2441" s="124">
        <f>'IS BS CF'!AB$18</f>
        <v>416666.66666666674</v>
      </c>
      <c r="AC2441" s="124">
        <f>'IS BS CF'!AC$18</f>
        <v>416666.66666666674</v>
      </c>
      <c r="AD2441" s="124">
        <f>'IS BS CF'!AD$18</f>
        <v>416666.66666666674</v>
      </c>
      <c r="AE2441" s="124">
        <f>'IS BS CF'!AE$18</f>
        <v>833333.33333333349</v>
      </c>
      <c r="AF2441" s="124">
        <f>'IS BS CF'!AF$18</f>
        <v>833333.33333333349</v>
      </c>
      <c r="AG2441" s="124">
        <f>'IS BS CF'!AG$18</f>
        <v>833333.33333333349</v>
      </c>
      <c r="AH2441" s="124">
        <f>'IS BS CF'!AH$18</f>
        <v>833333.33333333349</v>
      </c>
      <c r="AI2441" s="124">
        <f>'IS BS CF'!AI$18</f>
        <v>833333.33333333349</v>
      </c>
      <c r="AJ2441" s="124">
        <f>'IS BS CF'!AJ$18</f>
        <v>833333.33333333349</v>
      </c>
      <c r="AK2441" s="124">
        <f>'IS BS CF'!AK$18</f>
        <v>833333.33333333349</v>
      </c>
      <c r="AL2441" s="124">
        <f>'IS BS CF'!AL$18</f>
        <v>833333.33333333349</v>
      </c>
      <c r="AM2441" s="124">
        <f>'IS BS CF'!AM$18</f>
        <v>833333.33333333349</v>
      </c>
      <c r="AN2441" s="124">
        <f>'IS BS CF'!AN$18</f>
        <v>833333.33333333349</v>
      </c>
      <c r="AO2441" s="124">
        <f>'IS BS CF'!AO$18</f>
        <v>833333.33333333349</v>
      </c>
      <c r="AP2441" s="124">
        <f>'IS BS CF'!AP$18</f>
        <v>833333.33333333349</v>
      </c>
      <c r="AQ2441" s="124">
        <f>'IS BS CF'!AQ$18</f>
        <v>1666666.666666667</v>
      </c>
      <c r="AR2441" s="124">
        <f>'IS BS CF'!AR$18</f>
        <v>1666666.666666667</v>
      </c>
      <c r="AS2441" s="124">
        <f>'IS BS CF'!AS$18</f>
        <v>1666666.666666667</v>
      </c>
      <c r="AT2441" s="124">
        <f>'IS BS CF'!AT$18</f>
        <v>1666666.666666667</v>
      </c>
      <c r="AU2441" s="124">
        <f>'IS BS CF'!AU$18</f>
        <v>1666666.666666667</v>
      </c>
      <c r="AV2441" s="124">
        <f>'IS BS CF'!AV$18</f>
        <v>1666666.666666667</v>
      </c>
      <c r="AW2441" s="124">
        <f>'IS BS CF'!AW$18</f>
        <v>1666666.666666667</v>
      </c>
      <c r="AX2441" s="124">
        <f>'IS BS CF'!AX$18</f>
        <v>1666666.666666667</v>
      </c>
      <c r="AY2441" s="124">
        <f>'IS BS CF'!AY$18</f>
        <v>1666666.666666667</v>
      </c>
      <c r="AZ2441" s="124">
        <f>'IS BS CF'!AZ$18</f>
        <v>1666666.666666667</v>
      </c>
      <c r="BA2441" s="124">
        <f>'IS BS CF'!BA$18</f>
        <v>1666666.666666667</v>
      </c>
      <c r="BB2441" s="124">
        <f>'IS BS CF'!BB$18</f>
        <v>1666666.666666667</v>
      </c>
      <c r="BC2441" s="124">
        <f>'IS BS CF'!BC$18</f>
        <v>3333333.333333334</v>
      </c>
      <c r="BD2441" s="124">
        <f>'IS BS CF'!BD$18</f>
        <v>3333333.333333334</v>
      </c>
      <c r="BE2441" s="124">
        <f>'IS BS CF'!BE$18</f>
        <v>3333333.333333334</v>
      </c>
      <c r="BF2441" s="124">
        <f>'IS BS CF'!BF$18</f>
        <v>3333333.333333334</v>
      </c>
      <c r="BG2441" s="124">
        <f>'IS BS CF'!BG$18</f>
        <v>3333333.333333334</v>
      </c>
      <c r="BH2441" s="124">
        <f>'IS BS CF'!BH$18</f>
        <v>3333333.333333334</v>
      </c>
      <c r="BI2441" s="124">
        <f>'IS BS CF'!BI$18</f>
        <v>3333333.333333334</v>
      </c>
      <c r="BJ2441" s="124">
        <f>'IS BS CF'!BJ$18</f>
        <v>3333333.333333334</v>
      </c>
      <c r="BK2441" s="124">
        <f>'IS BS CF'!BK$18</f>
        <v>3333333.333333334</v>
      </c>
      <c r="BL2441" s="124">
        <f>'IS BS CF'!BL$18</f>
        <v>3333333.333333334</v>
      </c>
      <c r="BM2441" s="124">
        <f>'IS BS CF'!BM$18</f>
        <v>3333333.333333334</v>
      </c>
      <c r="BN2441" s="124">
        <f>'IS BS CF'!BN$18</f>
        <v>3333333.333333334</v>
      </c>
      <c r="BO2441" s="124">
        <f>'IS BS CF'!BO$18</f>
        <v>6666666.6666666679</v>
      </c>
      <c r="BP2441" s="124">
        <f>'IS BS CF'!BP$18</f>
        <v>6666666.6666666679</v>
      </c>
      <c r="BQ2441" s="124">
        <f>'IS BS CF'!BQ$18</f>
        <v>6666666.6666666679</v>
      </c>
      <c r="BR2441" s="124">
        <f>'IS BS CF'!BR$18</f>
        <v>6666666.6666666679</v>
      </c>
      <c r="BS2441" s="124">
        <f>'IS BS CF'!BS$18</f>
        <v>6666666.6666666679</v>
      </c>
      <c r="BT2441" s="124">
        <f>'IS BS CF'!BT$18</f>
        <v>6666666.6666666679</v>
      </c>
      <c r="BU2441" s="124">
        <f>'IS BS CF'!BU$18</f>
        <v>6666666.6666666679</v>
      </c>
      <c r="BV2441" s="124">
        <f>'IS BS CF'!BV$18</f>
        <v>6666666.6666666679</v>
      </c>
      <c r="BW2441" s="124">
        <f>'IS BS CF'!BW$18</f>
        <v>6666666.6666666679</v>
      </c>
      <c r="BX2441" s="124">
        <f>'IS BS CF'!BX$18</f>
        <v>6666666.6666666679</v>
      </c>
      <c r="BY2441" s="124">
        <f>'IS BS CF'!BY$18</f>
        <v>6666666.6666666679</v>
      </c>
      <c r="BZ2441" s="124">
        <f>'IS BS CF'!BZ$18</f>
        <v>6666666.6666666679</v>
      </c>
      <c r="CA2441" s="124">
        <f>'IS BS CF'!CA$18</f>
        <v>13333333.333333336</v>
      </c>
      <c r="CB2441" s="124">
        <f>'IS BS CF'!CB$18</f>
        <v>13333333.333333336</v>
      </c>
      <c r="CC2441" s="124">
        <f>'IS BS CF'!CC$18</f>
        <v>13333333.333333336</v>
      </c>
      <c r="CD2441" s="124">
        <f>'IS BS CF'!CD$18</f>
        <v>13333333.333333336</v>
      </c>
      <c r="CE2441" s="124">
        <f>'IS BS CF'!CE$18</f>
        <v>13333333.333333336</v>
      </c>
      <c r="CF2441" s="124">
        <f>'IS BS CF'!CF$18</f>
        <v>13333333.333333336</v>
      </c>
      <c r="CG2441" s="124">
        <f>'IS BS CF'!CG$18</f>
        <v>13333333.333333336</v>
      </c>
      <c r="CH2441" s="124">
        <f>'IS BS CF'!CH$18</f>
        <v>13333333.333333336</v>
      </c>
      <c r="CI2441" s="124">
        <f>'IS BS CF'!CI$18</f>
        <v>13333333.333333336</v>
      </c>
      <c r="CJ2441" s="124">
        <f>'IS BS CF'!CJ$18</f>
        <v>13333333.333333336</v>
      </c>
      <c r="CK2441" s="124">
        <f>'IS BS CF'!CK$18</f>
        <v>13333333.333333336</v>
      </c>
      <c r="CL2441" s="124">
        <f>'IS BS CF'!CL$18</f>
        <v>13333333.333333336</v>
      </c>
      <c r="CN2441" s="73"/>
      <c r="CO2441" s="124" t="e">
        <f>#REF!</f>
        <v>#REF!</v>
      </c>
      <c r="CP2441" s="124" t="e">
        <f>#REF!</f>
        <v>#REF!</v>
      </c>
      <c r="CQ2441" s="124" t="e">
        <f>#REF!</f>
        <v>#REF!</v>
      </c>
      <c r="CR2441" s="124" t="e">
        <f>#REF!</f>
        <v>#REF!</v>
      </c>
      <c r="CS2441" s="124" t="e">
        <f>#REF!</f>
        <v>#REF!</v>
      </c>
      <c r="CT2441" s="124" t="e">
        <f>#REF!</f>
        <v>#REF!</v>
      </c>
      <c r="CU2441" s="124" t="e">
        <f>#REF!</f>
        <v>#REF!</v>
      </c>
      <c r="CV2441" s="124" t="e">
        <f>#REF!</f>
        <v>#REF!</v>
      </c>
      <c r="CW2441" s="124" t="e">
        <f>#REF!</f>
        <v>#REF!</v>
      </c>
      <c r="CX2441" s="124" t="e">
        <f>#REF!</f>
        <v>#REF!</v>
      </c>
      <c r="CY2441" s="124" t="e">
        <f>#REF!</f>
        <v>#REF!</v>
      </c>
      <c r="CZ2441" s="124" t="e">
        <f>#REF!</f>
        <v>#REF!</v>
      </c>
      <c r="DA2441" s="124" t="e">
        <f>#REF!</f>
        <v>#REF!</v>
      </c>
      <c r="DB2441" s="124" t="e">
        <f>#REF!</f>
        <v>#REF!</v>
      </c>
      <c r="DC2441" s="124" t="e">
        <f>#REF!</f>
        <v>#REF!</v>
      </c>
      <c r="DD2441" s="124" t="e">
        <f>#REF!</f>
        <v>#REF!</v>
      </c>
      <c r="DE2441" s="124" t="e">
        <f>#REF!</f>
        <v>#REF!</v>
      </c>
      <c r="DF2441" s="124" t="e">
        <f>#REF!</f>
        <v>#REF!</v>
      </c>
      <c r="DG2441" s="124" t="e">
        <f>#REF!</f>
        <v>#REF!</v>
      </c>
      <c r="DH2441" s="124" t="e">
        <f>#REF!</f>
        <v>#REF!</v>
      </c>
      <c r="DI2441" s="124" t="e">
        <f>#REF!</f>
        <v>#REF!</v>
      </c>
      <c r="DJ2441" s="124" t="e">
        <f>#REF!</f>
        <v>#REF!</v>
      </c>
      <c r="DK2441" s="124" t="e">
        <f>#REF!</f>
        <v>#REF!</v>
      </c>
      <c r="DL2441" s="124" t="e">
        <f>#REF!</f>
        <v>#REF!</v>
      </c>
    </row>
    <row r="2442" spans="1:116" x14ac:dyDescent="0.4">
      <c r="A2442" s="31"/>
      <c r="B2442" t="str">
        <f t="shared" si="3961"/>
        <v>2442 WCUR-IS</v>
      </c>
      <c r="D2442" t="s">
        <v>408</v>
      </c>
      <c r="E2442" s="8" t="str">
        <f t="shared" si="3901"/>
        <v>2442 WCUR-IS</v>
      </c>
      <c r="G2442" s="67"/>
      <c r="H2442" s="31"/>
      <c r="I2442" s="73"/>
      <c r="J2442" s="73"/>
      <c r="K2442" s="31"/>
      <c r="L2442" s="31"/>
      <c r="M2442" s="31"/>
      <c r="N2442" s="31"/>
      <c r="O2442" s="31"/>
      <c r="P2442" s="31"/>
      <c r="R2442" s="67"/>
      <c r="S2442" s="67"/>
      <c r="T2442" s="67"/>
      <c r="U2442" s="67"/>
      <c r="V2442" s="67"/>
      <c r="W2442" s="67"/>
      <c r="X2442" s="67"/>
      <c r="Y2442" s="67"/>
      <c r="Z2442" s="67"/>
      <c r="AA2442" s="67"/>
      <c r="AB2442" s="67"/>
      <c r="AC2442" s="67"/>
      <c r="AD2442" s="67"/>
      <c r="AE2442" s="67"/>
      <c r="AF2442" s="67"/>
      <c r="AG2442" s="67"/>
      <c r="AH2442" s="67"/>
      <c r="AI2442" s="67"/>
      <c r="AJ2442" s="67"/>
      <c r="AK2442" s="67"/>
      <c r="AL2442" s="67"/>
      <c r="AM2442" s="67"/>
      <c r="AN2442" s="67"/>
      <c r="AO2442" s="67"/>
      <c r="AP2442" s="67"/>
      <c r="AQ2442" s="67"/>
      <c r="AR2442" s="67"/>
      <c r="AS2442" s="67"/>
      <c r="AT2442" s="67"/>
      <c r="AU2442" s="67"/>
      <c r="AV2442" s="67"/>
      <c r="AW2442" s="67"/>
      <c r="AX2442" s="67"/>
      <c r="AY2442" s="67"/>
      <c r="AZ2442" s="67"/>
      <c r="BA2442" s="67"/>
      <c r="BB2442" s="67"/>
      <c r="BC2442" s="67"/>
      <c r="BD2442" s="67"/>
      <c r="BE2442" s="67"/>
      <c r="BF2442" s="67"/>
      <c r="BG2442" s="67"/>
      <c r="BH2442" s="67"/>
      <c r="BI2442" s="67"/>
      <c r="BJ2442" s="67"/>
      <c r="BK2442" s="67"/>
      <c r="BL2442" s="67"/>
      <c r="BM2442" s="67"/>
      <c r="BN2442" s="67"/>
      <c r="BO2442" s="67"/>
      <c r="BP2442" s="67"/>
      <c r="BQ2442" s="67"/>
      <c r="BR2442" s="67"/>
      <c r="BS2442" s="67"/>
      <c r="BT2442" s="67"/>
      <c r="BU2442" s="67"/>
      <c r="BV2442" s="67"/>
      <c r="BW2442" s="67"/>
      <c r="BX2442" s="67"/>
      <c r="BY2442" s="67"/>
      <c r="BZ2442" s="67"/>
      <c r="CA2442" s="67"/>
      <c r="CB2442" s="67"/>
      <c r="CC2442" s="67"/>
      <c r="CD2442" s="67"/>
      <c r="CE2442" s="67"/>
      <c r="CF2442" s="67"/>
      <c r="CG2442" s="67"/>
      <c r="CH2442" s="67"/>
      <c r="CI2442" s="67"/>
      <c r="CJ2442" s="67"/>
      <c r="CK2442" s="67"/>
      <c r="CL2442" s="67"/>
      <c r="CN2442" s="73"/>
      <c r="CO2442" s="67"/>
      <c r="CP2442" s="67"/>
      <c r="CQ2442" s="67"/>
      <c r="CR2442" s="67"/>
      <c r="CS2442" s="67"/>
      <c r="CT2442" s="67"/>
      <c r="CU2442" s="67"/>
      <c r="CV2442" s="67"/>
      <c r="CW2442" s="67"/>
      <c r="CX2442" s="67"/>
      <c r="CY2442" s="67"/>
      <c r="CZ2442" s="67"/>
      <c r="DA2442" s="67"/>
      <c r="DB2442" s="67"/>
      <c r="DC2442" s="67"/>
      <c r="DD2442" s="67"/>
      <c r="DE2442" s="67"/>
      <c r="DF2442" s="67"/>
      <c r="DG2442" s="67"/>
      <c r="DH2442" s="67"/>
      <c r="DI2442" s="67"/>
      <c r="DJ2442" s="67"/>
      <c r="DK2442" s="67"/>
      <c r="DL2442" s="67"/>
    </row>
    <row r="2443" spans="1:116" x14ac:dyDescent="0.4">
      <c r="B2443" t="str">
        <f t="shared" si="3961"/>
        <v>2443 WCUR-IS</v>
      </c>
      <c r="D2443" t="s">
        <v>408</v>
      </c>
      <c r="E2443" s="8" t="str">
        <f t="shared" si="3901"/>
        <v>2443 WCUR-IS</v>
      </c>
      <c r="G2443" s="129" t="str">
        <f>G2445&amp;":"</f>
        <v>Unearned revenue:</v>
      </c>
      <c r="I2443"/>
      <c r="J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N2443"/>
    </row>
    <row r="2444" spans="1:116" x14ac:dyDescent="0.4">
      <c r="B2444" t="str">
        <f t="shared" si="3961"/>
        <v>2444 WCUR-IS</v>
      </c>
      <c r="D2444" t="s">
        <v>408</v>
      </c>
      <c r="E2444" s="8" t="str">
        <f t="shared" si="3901"/>
        <v>2444 WCUR-IS</v>
      </c>
      <c r="G2444" s="145" t="s">
        <v>403</v>
      </c>
      <c r="H2444" s="12"/>
      <c r="I2444" s="60"/>
      <c r="J2444" s="60"/>
      <c r="K2444" s="17">
        <v>30</v>
      </c>
      <c r="L2444" s="17">
        <v>30</v>
      </c>
      <c r="M2444" s="17">
        <v>30</v>
      </c>
      <c r="N2444" s="17">
        <v>30</v>
      </c>
      <c r="O2444" s="17">
        <v>30</v>
      </c>
      <c r="P2444" s="17">
        <v>30</v>
      </c>
      <c r="R2444" s="15"/>
      <c r="S2444" s="15" cm="1">
        <f t="array" ref="S2444">INDEX($K:$P,ROW(),MATCH(S$3,$K$2:$P$2,0))</f>
        <v>30</v>
      </c>
      <c r="T2444" s="15" cm="1">
        <f t="array" ref="T2444">INDEX($K:$P,ROW(),MATCH(T$3,$K$2:$P$2,0))</f>
        <v>30</v>
      </c>
      <c r="U2444" s="15" cm="1">
        <f t="array" ref="U2444">INDEX($K:$P,ROW(),MATCH(U$3,$K$2:$P$2,0))</f>
        <v>30</v>
      </c>
      <c r="V2444" s="15" cm="1">
        <f t="array" ref="V2444">INDEX($K:$P,ROW(),MATCH(V$3,$K$2:$P$2,0))</f>
        <v>30</v>
      </c>
      <c r="W2444" s="15" cm="1">
        <f t="array" ref="W2444">INDEX($K:$P,ROW(),MATCH(W$3,$K$2:$P$2,0))</f>
        <v>30</v>
      </c>
      <c r="X2444" s="15" cm="1">
        <f t="array" ref="X2444">INDEX($K:$P,ROW(),MATCH(X$3,$K$2:$P$2,0))</f>
        <v>30</v>
      </c>
      <c r="Y2444" s="15" cm="1">
        <f t="array" ref="Y2444">INDEX($K:$P,ROW(),MATCH(Y$3,$K$2:$P$2,0))</f>
        <v>30</v>
      </c>
      <c r="Z2444" s="15" cm="1">
        <f t="array" ref="Z2444">INDEX($K:$P,ROW(),MATCH(Z$3,$K$2:$P$2,0))</f>
        <v>30</v>
      </c>
      <c r="AA2444" s="15" cm="1">
        <f t="array" ref="AA2444">INDEX($K:$P,ROW(),MATCH(AA$3,$K$2:$P$2,0))</f>
        <v>30</v>
      </c>
      <c r="AB2444" s="15" cm="1">
        <f t="array" ref="AB2444">INDEX($K:$P,ROW(),MATCH(AB$3,$K$2:$P$2,0))</f>
        <v>30</v>
      </c>
      <c r="AC2444" s="15" cm="1">
        <f t="array" ref="AC2444">INDEX($K:$P,ROW(),MATCH(AC$3,$K$2:$P$2,0))</f>
        <v>30</v>
      </c>
      <c r="AD2444" s="15" cm="1">
        <f t="array" ref="AD2444">INDEX($K:$P,ROW(),MATCH(AD$3,$K$2:$P$2,0))</f>
        <v>30</v>
      </c>
      <c r="AE2444" s="15" cm="1">
        <f t="array" ref="AE2444">INDEX($K:$P,ROW(),MATCH(AE$3,$K$2:$P$2,0))</f>
        <v>30</v>
      </c>
      <c r="AF2444" s="15" cm="1">
        <f t="array" ref="AF2444">INDEX($K:$P,ROW(),MATCH(AF$3,$K$2:$P$2,0))</f>
        <v>30</v>
      </c>
      <c r="AG2444" s="15" cm="1">
        <f t="array" ref="AG2444">INDEX($K:$P,ROW(),MATCH(AG$3,$K$2:$P$2,0))</f>
        <v>30</v>
      </c>
      <c r="AH2444" s="15" cm="1">
        <f t="array" ref="AH2444">INDEX($K:$P,ROW(),MATCH(AH$3,$K$2:$P$2,0))</f>
        <v>30</v>
      </c>
      <c r="AI2444" s="15" cm="1">
        <f t="array" ref="AI2444">INDEX($K:$P,ROW(),MATCH(AI$3,$K$2:$P$2,0))</f>
        <v>30</v>
      </c>
      <c r="AJ2444" s="15" cm="1">
        <f t="array" ref="AJ2444">INDEX($K:$P,ROW(),MATCH(AJ$3,$K$2:$P$2,0))</f>
        <v>30</v>
      </c>
      <c r="AK2444" s="15" cm="1">
        <f t="array" ref="AK2444">INDEX($K:$P,ROW(),MATCH(AK$3,$K$2:$P$2,0))</f>
        <v>30</v>
      </c>
      <c r="AL2444" s="15" cm="1">
        <f t="array" ref="AL2444">INDEX($K:$P,ROW(),MATCH(AL$3,$K$2:$P$2,0))</f>
        <v>30</v>
      </c>
      <c r="AM2444" s="15" cm="1">
        <f t="array" ref="AM2444">INDEX($K:$P,ROW(),MATCH(AM$3,$K$2:$P$2,0))</f>
        <v>30</v>
      </c>
      <c r="AN2444" s="15" cm="1">
        <f t="array" ref="AN2444">INDEX($K:$P,ROW(),MATCH(AN$3,$K$2:$P$2,0))</f>
        <v>30</v>
      </c>
      <c r="AO2444" s="15" cm="1">
        <f t="array" ref="AO2444">INDEX($K:$P,ROW(),MATCH(AO$3,$K$2:$P$2,0))</f>
        <v>30</v>
      </c>
      <c r="AP2444" s="15" cm="1">
        <f t="array" ref="AP2444">INDEX($K:$P,ROW(),MATCH(AP$3,$K$2:$P$2,0))</f>
        <v>30</v>
      </c>
      <c r="AQ2444" s="15" cm="1">
        <f t="array" ref="AQ2444">INDEX($K:$P,ROW(),MATCH(AQ$3,$K$2:$P$2,0))</f>
        <v>30</v>
      </c>
      <c r="AR2444" s="15" cm="1">
        <f t="array" ref="AR2444">INDEX($K:$P,ROW(),MATCH(AR$3,$K$2:$P$2,0))</f>
        <v>30</v>
      </c>
      <c r="AS2444" s="15" cm="1">
        <f t="array" ref="AS2444">INDEX($K:$P,ROW(),MATCH(AS$3,$K$2:$P$2,0))</f>
        <v>30</v>
      </c>
      <c r="AT2444" s="15" cm="1">
        <f t="array" ref="AT2444">INDEX($K:$P,ROW(),MATCH(AT$3,$K$2:$P$2,0))</f>
        <v>30</v>
      </c>
      <c r="AU2444" s="15" cm="1">
        <f t="array" ref="AU2444">INDEX($K:$P,ROW(),MATCH(AU$3,$K$2:$P$2,0))</f>
        <v>30</v>
      </c>
      <c r="AV2444" s="15" cm="1">
        <f t="array" ref="AV2444">INDEX($K:$P,ROW(),MATCH(AV$3,$K$2:$P$2,0))</f>
        <v>30</v>
      </c>
      <c r="AW2444" s="15" cm="1">
        <f t="array" ref="AW2444">INDEX($K:$P,ROW(),MATCH(AW$3,$K$2:$P$2,0))</f>
        <v>30</v>
      </c>
      <c r="AX2444" s="15" cm="1">
        <f t="array" ref="AX2444">INDEX($K:$P,ROW(),MATCH(AX$3,$K$2:$P$2,0))</f>
        <v>30</v>
      </c>
      <c r="AY2444" s="15" cm="1">
        <f t="array" ref="AY2444">INDEX($K:$P,ROW(),MATCH(AY$3,$K$2:$P$2,0))</f>
        <v>30</v>
      </c>
      <c r="AZ2444" s="15" cm="1">
        <f t="array" ref="AZ2444">INDEX($K:$P,ROW(),MATCH(AZ$3,$K$2:$P$2,0))</f>
        <v>30</v>
      </c>
      <c r="BA2444" s="15" cm="1">
        <f t="array" ref="BA2444">INDEX($K:$P,ROW(),MATCH(BA$3,$K$2:$P$2,0))</f>
        <v>30</v>
      </c>
      <c r="BB2444" s="15" cm="1">
        <f t="array" ref="BB2444">INDEX($K:$P,ROW(),MATCH(BB$3,$K$2:$P$2,0))</f>
        <v>30</v>
      </c>
      <c r="BC2444" s="15" cm="1">
        <f t="array" ref="BC2444">INDEX($K:$P,ROW(),MATCH(BC$3,$K$2:$P$2,0))</f>
        <v>30</v>
      </c>
      <c r="BD2444" s="15" cm="1">
        <f t="array" ref="BD2444">INDEX($K:$P,ROW(),MATCH(BD$3,$K$2:$P$2,0))</f>
        <v>30</v>
      </c>
      <c r="BE2444" s="15" cm="1">
        <f t="array" ref="BE2444">INDEX($K:$P,ROW(),MATCH(BE$3,$K$2:$P$2,0))</f>
        <v>30</v>
      </c>
      <c r="BF2444" s="15" cm="1">
        <f t="array" ref="BF2444">INDEX($K:$P,ROW(),MATCH(BF$3,$K$2:$P$2,0))</f>
        <v>30</v>
      </c>
      <c r="BG2444" s="15" cm="1">
        <f t="array" ref="BG2444">INDEX($K:$P,ROW(),MATCH(BG$3,$K$2:$P$2,0))</f>
        <v>30</v>
      </c>
      <c r="BH2444" s="15" cm="1">
        <f t="array" ref="BH2444">INDEX($K:$P,ROW(),MATCH(BH$3,$K$2:$P$2,0))</f>
        <v>30</v>
      </c>
      <c r="BI2444" s="15" cm="1">
        <f t="array" ref="BI2444">INDEX($K:$P,ROW(),MATCH(BI$3,$K$2:$P$2,0))</f>
        <v>30</v>
      </c>
      <c r="BJ2444" s="15" cm="1">
        <f t="array" ref="BJ2444">INDEX($K:$P,ROW(),MATCH(BJ$3,$K$2:$P$2,0))</f>
        <v>30</v>
      </c>
      <c r="BK2444" s="15" cm="1">
        <f t="array" ref="BK2444">INDEX($K:$P,ROW(),MATCH(BK$3,$K$2:$P$2,0))</f>
        <v>30</v>
      </c>
      <c r="BL2444" s="15" cm="1">
        <f t="array" ref="BL2444">INDEX($K:$P,ROW(),MATCH(BL$3,$K$2:$P$2,0))</f>
        <v>30</v>
      </c>
      <c r="BM2444" s="15" cm="1">
        <f t="array" ref="BM2444">INDEX($K:$P,ROW(),MATCH(BM$3,$K$2:$P$2,0))</f>
        <v>30</v>
      </c>
      <c r="BN2444" s="15" cm="1">
        <f t="array" ref="BN2444">INDEX($K:$P,ROW(),MATCH(BN$3,$K$2:$P$2,0))</f>
        <v>30</v>
      </c>
      <c r="BO2444" s="15" cm="1">
        <f t="array" ref="BO2444">INDEX($K:$P,ROW(),MATCH(BO$3,$K$2:$P$2,0))</f>
        <v>30</v>
      </c>
      <c r="BP2444" s="15" cm="1">
        <f t="array" ref="BP2444">INDEX($K:$P,ROW(),MATCH(BP$3,$K$2:$P$2,0))</f>
        <v>30</v>
      </c>
      <c r="BQ2444" s="15" cm="1">
        <f t="array" ref="BQ2444">INDEX($K:$P,ROW(),MATCH(BQ$3,$K$2:$P$2,0))</f>
        <v>30</v>
      </c>
      <c r="BR2444" s="15" cm="1">
        <f t="array" ref="BR2444">INDEX($K:$P,ROW(),MATCH(BR$3,$K$2:$P$2,0))</f>
        <v>30</v>
      </c>
      <c r="BS2444" s="15" cm="1">
        <f t="array" ref="BS2444">INDEX($K:$P,ROW(),MATCH(BS$3,$K$2:$P$2,0))</f>
        <v>30</v>
      </c>
      <c r="BT2444" s="15" cm="1">
        <f t="array" ref="BT2444">INDEX($K:$P,ROW(),MATCH(BT$3,$K$2:$P$2,0))</f>
        <v>30</v>
      </c>
      <c r="BU2444" s="15" cm="1">
        <f t="array" ref="BU2444">INDEX($K:$P,ROW(),MATCH(BU$3,$K$2:$P$2,0))</f>
        <v>30</v>
      </c>
      <c r="BV2444" s="15" cm="1">
        <f t="array" ref="BV2444">INDEX($K:$P,ROW(),MATCH(BV$3,$K$2:$P$2,0))</f>
        <v>30</v>
      </c>
      <c r="BW2444" s="15" cm="1">
        <f t="array" ref="BW2444">INDEX($K:$P,ROW(),MATCH(BW$3,$K$2:$P$2,0))</f>
        <v>30</v>
      </c>
      <c r="BX2444" s="15" cm="1">
        <f t="array" ref="BX2444">INDEX($K:$P,ROW(),MATCH(BX$3,$K$2:$P$2,0))</f>
        <v>30</v>
      </c>
      <c r="BY2444" s="15" cm="1">
        <f t="array" ref="BY2444">INDEX($K:$P,ROW(),MATCH(BY$3,$K$2:$P$2,0))</f>
        <v>30</v>
      </c>
      <c r="BZ2444" s="15" cm="1">
        <f t="array" ref="BZ2444">INDEX($K:$P,ROW(),MATCH(BZ$3,$K$2:$P$2,0))</f>
        <v>30</v>
      </c>
      <c r="CA2444" s="15" cm="1">
        <f t="array" ref="CA2444">INDEX($K:$P,ROW(),MATCH(CA$3,$K$2:$P$2,0))</f>
        <v>30</v>
      </c>
      <c r="CB2444" s="15" cm="1">
        <f t="array" ref="CB2444">INDEX($K:$P,ROW(),MATCH(CB$3,$K$2:$P$2,0))</f>
        <v>30</v>
      </c>
      <c r="CC2444" s="15" cm="1">
        <f t="array" ref="CC2444">INDEX($K:$P,ROW(),MATCH(CC$3,$K$2:$P$2,0))</f>
        <v>30</v>
      </c>
      <c r="CD2444" s="15" cm="1">
        <f t="array" ref="CD2444">INDEX($K:$P,ROW(),MATCH(CD$3,$K$2:$P$2,0))</f>
        <v>30</v>
      </c>
      <c r="CE2444" s="15" cm="1">
        <f t="array" ref="CE2444">INDEX($K:$P,ROW(),MATCH(CE$3,$K$2:$P$2,0))</f>
        <v>30</v>
      </c>
      <c r="CF2444" s="15" cm="1">
        <f t="array" ref="CF2444">INDEX($K:$P,ROW(),MATCH(CF$3,$K$2:$P$2,0))</f>
        <v>30</v>
      </c>
      <c r="CG2444" s="15" cm="1">
        <f t="array" ref="CG2444">INDEX($K:$P,ROW(),MATCH(CG$3,$K$2:$P$2,0))</f>
        <v>30</v>
      </c>
      <c r="CH2444" s="15" cm="1">
        <f t="array" ref="CH2444">INDEX($K:$P,ROW(),MATCH(CH$3,$K$2:$P$2,0))</f>
        <v>30</v>
      </c>
      <c r="CI2444" s="15" cm="1">
        <f t="array" ref="CI2444">INDEX($K:$P,ROW(),MATCH(CI$3,$K$2:$P$2,0))</f>
        <v>30</v>
      </c>
      <c r="CJ2444" s="15" cm="1">
        <f t="array" ref="CJ2444">INDEX($K:$P,ROW(),MATCH(CJ$3,$K$2:$P$2,0))</f>
        <v>30</v>
      </c>
      <c r="CK2444" s="15" cm="1">
        <f t="array" ref="CK2444">INDEX($K:$P,ROW(),MATCH(CK$3,$K$2:$P$2,0))</f>
        <v>30</v>
      </c>
      <c r="CL2444" s="15" cm="1">
        <f t="array" ref="CL2444">INDEX($K:$P,ROW(),MATCH(CL$3,$K$2:$P$2,0))</f>
        <v>30</v>
      </c>
      <c r="CN2444"/>
      <c r="CO2444" s="15" t="e" cm="1">
        <f t="array" ref="CO2444">INDEX($K:$P,ROW(),MATCH(CO$3,$K$2:$P$2,0))</f>
        <v>#N/A</v>
      </c>
      <c r="CP2444" s="15" t="e" cm="1">
        <f t="array" ref="CP2444">INDEX($K:$P,ROW(),MATCH(CP$3,$K$2:$P$2,0))</f>
        <v>#N/A</v>
      </c>
      <c r="CQ2444" s="15" t="e" cm="1">
        <f t="array" ref="CQ2444">INDEX($K:$P,ROW(),MATCH(CQ$3,$K$2:$P$2,0))</f>
        <v>#N/A</v>
      </c>
      <c r="CR2444" s="15" t="e" cm="1">
        <f t="array" ref="CR2444">INDEX($K:$P,ROW(),MATCH(CR$3,$K$2:$P$2,0))</f>
        <v>#N/A</v>
      </c>
      <c r="CS2444" s="15" t="e" cm="1">
        <f t="array" ref="CS2444">INDEX($K:$P,ROW(),MATCH(CS$3,$K$2:$P$2,0))</f>
        <v>#N/A</v>
      </c>
      <c r="CT2444" s="15" t="e" cm="1">
        <f t="array" ref="CT2444">INDEX($K:$P,ROW(),MATCH(CT$3,$K$2:$P$2,0))</f>
        <v>#N/A</v>
      </c>
      <c r="CU2444" s="15" t="e" cm="1">
        <f t="array" ref="CU2444">INDEX($K:$P,ROW(),MATCH(CU$3,$K$2:$P$2,0))</f>
        <v>#N/A</v>
      </c>
      <c r="CV2444" s="15" t="e" cm="1">
        <f t="array" ref="CV2444">INDEX($K:$P,ROW(),MATCH(CV$3,$K$2:$P$2,0))</f>
        <v>#N/A</v>
      </c>
      <c r="CW2444" s="15" t="e" cm="1">
        <f t="array" ref="CW2444">INDEX($K:$P,ROW(),MATCH(CW$3,$K$2:$P$2,0))</f>
        <v>#N/A</v>
      </c>
      <c r="CX2444" s="15" t="e" cm="1">
        <f t="array" ref="CX2444">INDEX($K:$P,ROW(),MATCH(CX$3,$K$2:$P$2,0))</f>
        <v>#N/A</v>
      </c>
      <c r="CY2444" s="15" t="e" cm="1">
        <f t="array" ref="CY2444">INDEX($K:$P,ROW(),MATCH(CY$3,$K$2:$P$2,0))</f>
        <v>#N/A</v>
      </c>
      <c r="CZ2444" s="15" t="e" cm="1">
        <f t="array" ref="CZ2444">INDEX($K:$P,ROW(),MATCH(CZ$3,$K$2:$P$2,0))</f>
        <v>#N/A</v>
      </c>
      <c r="DA2444" s="15" t="e" cm="1">
        <f t="array" ref="DA2444">INDEX($K:$P,ROW(),MATCH(DA$3,$K$2:$P$2,0))</f>
        <v>#N/A</v>
      </c>
      <c r="DB2444" s="15" t="e" cm="1">
        <f t="array" ref="DB2444">INDEX($K:$P,ROW(),MATCH(DB$3,$K$2:$P$2,0))</f>
        <v>#N/A</v>
      </c>
      <c r="DC2444" s="15" t="e" cm="1">
        <f t="array" ref="DC2444">INDEX($K:$P,ROW(),MATCH(DC$3,$K$2:$P$2,0))</f>
        <v>#N/A</v>
      </c>
      <c r="DD2444" s="15" t="e" cm="1">
        <f t="array" ref="DD2444">INDEX($K:$P,ROW(),MATCH(DD$3,$K$2:$P$2,0))</f>
        <v>#N/A</v>
      </c>
      <c r="DE2444" s="15" t="e" cm="1">
        <f t="array" ref="DE2444">INDEX($K:$P,ROW(),MATCH(DE$3,$K$2:$P$2,0))</f>
        <v>#N/A</v>
      </c>
      <c r="DF2444" s="15" t="e" cm="1">
        <f t="array" ref="DF2444">INDEX($K:$P,ROW(),MATCH(DF$3,$K$2:$P$2,0))</f>
        <v>#N/A</v>
      </c>
      <c r="DG2444" s="15" t="e" cm="1">
        <f t="array" ref="DG2444">INDEX($K:$P,ROW(),MATCH(DG$3,$K$2:$P$2,0))</f>
        <v>#N/A</v>
      </c>
      <c r="DH2444" s="15" t="e" cm="1">
        <f t="array" ref="DH2444">INDEX($K:$P,ROW(),MATCH(DH$3,$K$2:$P$2,0))</f>
        <v>#N/A</v>
      </c>
      <c r="DI2444" s="15" t="e" cm="1">
        <f t="array" ref="DI2444">INDEX($K:$P,ROW(),MATCH(DI$3,$K$2:$P$2,0))</f>
        <v>#N/A</v>
      </c>
      <c r="DJ2444" s="15" t="e" cm="1">
        <f t="array" ref="DJ2444">INDEX($K:$P,ROW(),MATCH(DJ$3,$K$2:$P$2,0))</f>
        <v>#N/A</v>
      </c>
      <c r="DK2444" s="15" t="e" cm="1">
        <f t="array" ref="DK2444">INDEX($K:$P,ROW(),MATCH(DK$3,$K$2:$P$2,0))</f>
        <v>#N/A</v>
      </c>
      <c r="DL2444" s="15" t="e" cm="1">
        <f t="array" ref="DL2444">INDEX($K:$P,ROW(),MATCH(DL$3,$K$2:$P$2,0))</f>
        <v>#N/A</v>
      </c>
    </row>
    <row r="2445" spans="1:116" x14ac:dyDescent="0.4">
      <c r="B2445" t="str">
        <f t="shared" si="3961"/>
        <v>2445 WCUR-IS</v>
      </c>
      <c r="C2445" t="s">
        <v>232</v>
      </c>
      <c r="D2445" t="s">
        <v>408</v>
      </c>
      <c r="E2445" s="8" t="str">
        <f t="shared" si="3901"/>
        <v>2445 WCUR-IS</v>
      </c>
      <c r="G2445" s="126" t="s">
        <v>43</v>
      </c>
      <c r="H2445" s="27"/>
      <c r="I2445" s="78"/>
      <c r="J2445" s="78"/>
      <c r="K2445" s="118">
        <f t="shared" ref="K2445:P2445" si="3962">SUMIF($4:$4,K$2,2445:2445)</f>
        <v>416666.66666666674</v>
      </c>
      <c r="L2445" s="118">
        <f t="shared" si="3962"/>
        <v>833333.33333333349</v>
      </c>
      <c r="M2445" s="118">
        <f t="shared" si="3962"/>
        <v>1666666.666666667</v>
      </c>
      <c r="N2445" s="118">
        <f t="shared" si="3962"/>
        <v>3333333.333333334</v>
      </c>
      <c r="O2445" s="118">
        <f t="shared" si="3962"/>
        <v>6666666.6666666679</v>
      </c>
      <c r="P2445" s="118">
        <f t="shared" si="3962"/>
        <v>13333333.333333336</v>
      </c>
      <c r="R2445" s="118"/>
      <c r="S2445" s="118">
        <f t="shared" ref="S2445:CD2445" si="3963">MIN(S2444/30*S2441,R2445+S2441)</f>
        <v>416666.66666666674</v>
      </c>
      <c r="T2445" s="118">
        <f t="shared" si="3963"/>
        <v>416666.66666666674</v>
      </c>
      <c r="U2445" s="118">
        <f t="shared" si="3963"/>
        <v>416666.66666666674</v>
      </c>
      <c r="V2445" s="118">
        <f t="shared" si="3963"/>
        <v>416666.66666666674</v>
      </c>
      <c r="W2445" s="118">
        <f t="shared" si="3963"/>
        <v>416666.66666666674</v>
      </c>
      <c r="X2445" s="118">
        <f t="shared" si="3963"/>
        <v>416666.66666666674</v>
      </c>
      <c r="Y2445" s="118">
        <f t="shared" si="3963"/>
        <v>416666.66666666674</v>
      </c>
      <c r="Z2445" s="118">
        <f t="shared" si="3963"/>
        <v>416666.66666666674</v>
      </c>
      <c r="AA2445" s="118">
        <f t="shared" si="3963"/>
        <v>416666.66666666674</v>
      </c>
      <c r="AB2445" s="118">
        <f t="shared" si="3963"/>
        <v>416666.66666666674</v>
      </c>
      <c r="AC2445" s="118">
        <f t="shared" si="3963"/>
        <v>416666.66666666674</v>
      </c>
      <c r="AD2445" s="118">
        <f t="shared" si="3963"/>
        <v>416666.66666666674</v>
      </c>
      <c r="AE2445" s="118">
        <f t="shared" si="3963"/>
        <v>833333.33333333349</v>
      </c>
      <c r="AF2445" s="118">
        <f t="shared" si="3963"/>
        <v>833333.33333333349</v>
      </c>
      <c r="AG2445" s="118">
        <f t="shared" si="3963"/>
        <v>833333.33333333349</v>
      </c>
      <c r="AH2445" s="118">
        <f t="shared" si="3963"/>
        <v>833333.33333333349</v>
      </c>
      <c r="AI2445" s="118">
        <f t="shared" si="3963"/>
        <v>833333.33333333349</v>
      </c>
      <c r="AJ2445" s="118">
        <f t="shared" si="3963"/>
        <v>833333.33333333349</v>
      </c>
      <c r="AK2445" s="118">
        <f t="shared" si="3963"/>
        <v>833333.33333333349</v>
      </c>
      <c r="AL2445" s="118">
        <f t="shared" si="3963"/>
        <v>833333.33333333349</v>
      </c>
      <c r="AM2445" s="118">
        <f t="shared" si="3963"/>
        <v>833333.33333333349</v>
      </c>
      <c r="AN2445" s="118">
        <f t="shared" si="3963"/>
        <v>833333.33333333349</v>
      </c>
      <c r="AO2445" s="118">
        <f t="shared" si="3963"/>
        <v>833333.33333333349</v>
      </c>
      <c r="AP2445" s="118">
        <f t="shared" si="3963"/>
        <v>833333.33333333349</v>
      </c>
      <c r="AQ2445" s="118">
        <f t="shared" si="3963"/>
        <v>1666666.666666667</v>
      </c>
      <c r="AR2445" s="118">
        <f t="shared" si="3963"/>
        <v>1666666.666666667</v>
      </c>
      <c r="AS2445" s="118">
        <f t="shared" si="3963"/>
        <v>1666666.666666667</v>
      </c>
      <c r="AT2445" s="118">
        <f t="shared" si="3963"/>
        <v>1666666.666666667</v>
      </c>
      <c r="AU2445" s="118">
        <f t="shared" si="3963"/>
        <v>1666666.666666667</v>
      </c>
      <c r="AV2445" s="118">
        <f t="shared" si="3963"/>
        <v>1666666.666666667</v>
      </c>
      <c r="AW2445" s="118">
        <f t="shared" si="3963"/>
        <v>1666666.666666667</v>
      </c>
      <c r="AX2445" s="118">
        <f t="shared" si="3963"/>
        <v>1666666.666666667</v>
      </c>
      <c r="AY2445" s="118">
        <f t="shared" si="3963"/>
        <v>1666666.666666667</v>
      </c>
      <c r="AZ2445" s="118">
        <f t="shared" si="3963"/>
        <v>1666666.666666667</v>
      </c>
      <c r="BA2445" s="118">
        <f t="shared" si="3963"/>
        <v>1666666.666666667</v>
      </c>
      <c r="BB2445" s="118">
        <f t="shared" si="3963"/>
        <v>1666666.666666667</v>
      </c>
      <c r="BC2445" s="118">
        <f t="shared" si="3963"/>
        <v>3333333.333333334</v>
      </c>
      <c r="BD2445" s="118">
        <f t="shared" si="3963"/>
        <v>3333333.333333334</v>
      </c>
      <c r="BE2445" s="118">
        <f t="shared" si="3963"/>
        <v>3333333.333333334</v>
      </c>
      <c r="BF2445" s="118">
        <f t="shared" si="3963"/>
        <v>3333333.333333334</v>
      </c>
      <c r="BG2445" s="118">
        <f t="shared" si="3963"/>
        <v>3333333.333333334</v>
      </c>
      <c r="BH2445" s="118">
        <f t="shared" si="3963"/>
        <v>3333333.333333334</v>
      </c>
      <c r="BI2445" s="118">
        <f t="shared" si="3963"/>
        <v>3333333.333333334</v>
      </c>
      <c r="BJ2445" s="118">
        <f t="shared" si="3963"/>
        <v>3333333.333333334</v>
      </c>
      <c r="BK2445" s="118">
        <f t="shared" si="3963"/>
        <v>3333333.333333334</v>
      </c>
      <c r="BL2445" s="118">
        <f t="shared" si="3963"/>
        <v>3333333.333333334</v>
      </c>
      <c r="BM2445" s="118">
        <f t="shared" si="3963"/>
        <v>3333333.333333334</v>
      </c>
      <c r="BN2445" s="118">
        <f t="shared" si="3963"/>
        <v>3333333.333333334</v>
      </c>
      <c r="BO2445" s="118">
        <f t="shared" si="3963"/>
        <v>6666666.6666666679</v>
      </c>
      <c r="BP2445" s="118">
        <f t="shared" si="3963"/>
        <v>6666666.6666666679</v>
      </c>
      <c r="BQ2445" s="118">
        <f t="shared" si="3963"/>
        <v>6666666.6666666679</v>
      </c>
      <c r="BR2445" s="118">
        <f t="shared" si="3963"/>
        <v>6666666.6666666679</v>
      </c>
      <c r="BS2445" s="118">
        <f t="shared" si="3963"/>
        <v>6666666.6666666679</v>
      </c>
      <c r="BT2445" s="118">
        <f t="shared" si="3963"/>
        <v>6666666.6666666679</v>
      </c>
      <c r="BU2445" s="118">
        <f t="shared" si="3963"/>
        <v>6666666.6666666679</v>
      </c>
      <c r="BV2445" s="118">
        <f t="shared" si="3963"/>
        <v>6666666.6666666679</v>
      </c>
      <c r="BW2445" s="118">
        <f t="shared" si="3963"/>
        <v>6666666.6666666679</v>
      </c>
      <c r="BX2445" s="118">
        <f t="shared" si="3963"/>
        <v>6666666.6666666679</v>
      </c>
      <c r="BY2445" s="118">
        <f t="shared" si="3963"/>
        <v>6666666.6666666679</v>
      </c>
      <c r="BZ2445" s="118">
        <f t="shared" si="3963"/>
        <v>6666666.6666666679</v>
      </c>
      <c r="CA2445" s="118">
        <f t="shared" si="3963"/>
        <v>13333333.333333336</v>
      </c>
      <c r="CB2445" s="118">
        <f t="shared" si="3963"/>
        <v>13333333.333333336</v>
      </c>
      <c r="CC2445" s="118">
        <f t="shared" si="3963"/>
        <v>13333333.333333336</v>
      </c>
      <c r="CD2445" s="118">
        <f t="shared" si="3963"/>
        <v>13333333.333333336</v>
      </c>
      <c r="CE2445" s="118">
        <f t="shared" ref="CE2445:CK2445" si="3964">MIN(CE2444/30*CE2441,CD2445+CE2441)</f>
        <v>13333333.333333336</v>
      </c>
      <c r="CF2445" s="118">
        <f t="shared" si="3964"/>
        <v>13333333.333333336</v>
      </c>
      <c r="CG2445" s="118">
        <f t="shared" si="3964"/>
        <v>13333333.333333336</v>
      </c>
      <c r="CH2445" s="118">
        <f t="shared" si="3964"/>
        <v>13333333.333333336</v>
      </c>
      <c r="CI2445" s="118">
        <f t="shared" si="3964"/>
        <v>13333333.333333336</v>
      </c>
      <c r="CJ2445" s="118">
        <f t="shared" si="3964"/>
        <v>13333333.333333336</v>
      </c>
      <c r="CK2445" s="118">
        <f t="shared" si="3964"/>
        <v>13333333.333333336</v>
      </c>
      <c r="CL2445" s="118">
        <f>MIN(CL2444/30*CL2441,CK2445+CL2441)</f>
        <v>13333333.333333336</v>
      </c>
      <c r="CN2445"/>
      <c r="CO2445" s="118" t="e">
        <f>MIN(CO2444/90*CO2441,CN2445+CO2441)</f>
        <v>#N/A</v>
      </c>
      <c r="CP2445" s="118" t="e">
        <f t="shared" ref="CP2445:DL2445" si="3965">MIN(CP2444/90*CP2441,CO2445+CP2441)</f>
        <v>#N/A</v>
      </c>
      <c r="CQ2445" s="118" t="e">
        <f t="shared" si="3965"/>
        <v>#N/A</v>
      </c>
      <c r="CR2445" s="118" t="e">
        <f t="shared" si="3965"/>
        <v>#N/A</v>
      </c>
      <c r="CS2445" s="118" t="e">
        <f t="shared" si="3965"/>
        <v>#N/A</v>
      </c>
      <c r="CT2445" s="118" t="e">
        <f t="shared" si="3965"/>
        <v>#N/A</v>
      </c>
      <c r="CU2445" s="118" t="e">
        <f t="shared" si="3965"/>
        <v>#N/A</v>
      </c>
      <c r="CV2445" s="118" t="e">
        <f t="shared" si="3965"/>
        <v>#N/A</v>
      </c>
      <c r="CW2445" s="118" t="e">
        <f t="shared" si="3965"/>
        <v>#N/A</v>
      </c>
      <c r="CX2445" s="118" t="e">
        <f t="shared" si="3965"/>
        <v>#N/A</v>
      </c>
      <c r="CY2445" s="118" t="e">
        <f t="shared" si="3965"/>
        <v>#N/A</v>
      </c>
      <c r="CZ2445" s="118" t="e">
        <f t="shared" si="3965"/>
        <v>#N/A</v>
      </c>
      <c r="DA2445" s="118" t="e">
        <f t="shared" si="3965"/>
        <v>#N/A</v>
      </c>
      <c r="DB2445" s="118" t="e">
        <f t="shared" si="3965"/>
        <v>#N/A</v>
      </c>
      <c r="DC2445" s="118" t="e">
        <f t="shared" si="3965"/>
        <v>#N/A</v>
      </c>
      <c r="DD2445" s="118" t="e">
        <f t="shared" si="3965"/>
        <v>#N/A</v>
      </c>
      <c r="DE2445" s="118" t="e">
        <f t="shared" si="3965"/>
        <v>#N/A</v>
      </c>
      <c r="DF2445" s="118" t="e">
        <f t="shared" si="3965"/>
        <v>#N/A</v>
      </c>
      <c r="DG2445" s="118" t="e">
        <f t="shared" si="3965"/>
        <v>#N/A</v>
      </c>
      <c r="DH2445" s="118" t="e">
        <f t="shared" si="3965"/>
        <v>#N/A</v>
      </c>
      <c r="DI2445" s="118" t="e">
        <f t="shared" si="3965"/>
        <v>#N/A</v>
      </c>
      <c r="DJ2445" s="118" t="e">
        <f t="shared" si="3965"/>
        <v>#N/A</v>
      </c>
      <c r="DK2445" s="118" t="e">
        <f t="shared" si="3965"/>
        <v>#N/A</v>
      </c>
      <c r="DL2445" s="118" t="e">
        <f t="shared" si="3965"/>
        <v>#N/A</v>
      </c>
    </row>
    <row r="2446" spans="1:116" x14ac:dyDescent="0.4">
      <c r="B2446" t="str">
        <f t="shared" si="3961"/>
        <v>2446 WCUR-IS</v>
      </c>
      <c r="D2446" t="s">
        <v>408</v>
      </c>
      <c r="E2446" s="8" t="str">
        <f t="shared" si="3901"/>
        <v>2446 WCUR-IS</v>
      </c>
      <c r="G2446" s="126"/>
      <c r="H2446" s="27"/>
      <c r="I2446" s="78"/>
      <c r="J2446" s="78"/>
      <c r="K2446" s="33"/>
      <c r="L2446" s="33"/>
      <c r="M2446" s="33"/>
      <c r="N2446" s="33"/>
      <c r="O2446" s="33"/>
      <c r="P2446" s="33"/>
      <c r="R2446" s="33"/>
      <c r="S2446" s="33"/>
      <c r="T2446" s="33"/>
      <c r="U2446" s="33"/>
      <c r="V2446" s="33"/>
      <c r="W2446" s="33"/>
      <c r="X2446" s="33"/>
      <c r="Y2446" s="33"/>
      <c r="Z2446" s="33"/>
      <c r="AA2446" s="33"/>
      <c r="AB2446" s="33"/>
      <c r="AC2446" s="33"/>
      <c r="AD2446" s="33"/>
      <c r="AE2446" s="33"/>
      <c r="AF2446" s="33"/>
      <c r="AG2446" s="33"/>
      <c r="AH2446" s="33"/>
      <c r="AI2446" s="33"/>
      <c r="AJ2446" s="33"/>
      <c r="AK2446" s="33"/>
      <c r="AL2446" s="33"/>
      <c r="AM2446" s="33"/>
      <c r="AN2446" s="33"/>
      <c r="AO2446" s="33"/>
      <c r="AP2446" s="33"/>
      <c r="AQ2446" s="33"/>
      <c r="AR2446" s="33"/>
      <c r="AS2446" s="33"/>
      <c r="AT2446" s="33"/>
      <c r="AU2446" s="33"/>
      <c r="AV2446" s="33"/>
      <c r="AW2446" s="33"/>
      <c r="AX2446" s="33"/>
      <c r="AY2446" s="33"/>
      <c r="AZ2446" s="33"/>
      <c r="BA2446" s="33"/>
      <c r="BB2446" s="33"/>
      <c r="BC2446" s="33"/>
      <c r="BD2446" s="33"/>
      <c r="BE2446" s="33"/>
      <c r="BF2446" s="33"/>
      <c r="BG2446" s="33"/>
      <c r="BH2446" s="33"/>
      <c r="BI2446" s="33"/>
      <c r="BJ2446" s="33"/>
      <c r="BK2446" s="33"/>
      <c r="BL2446" s="33"/>
      <c r="BM2446" s="33"/>
      <c r="BN2446" s="33"/>
      <c r="BO2446" s="33"/>
      <c r="BP2446" s="33"/>
      <c r="BQ2446" s="33"/>
      <c r="BR2446" s="33"/>
      <c r="BS2446" s="33"/>
      <c r="BT2446" s="33"/>
      <c r="BU2446" s="33"/>
      <c r="BV2446" s="33"/>
      <c r="BW2446" s="33"/>
      <c r="BX2446" s="33"/>
      <c r="BY2446" s="33"/>
      <c r="BZ2446" s="33"/>
      <c r="CA2446" s="33"/>
      <c r="CB2446" s="33"/>
      <c r="CC2446" s="33"/>
      <c r="CD2446" s="33"/>
      <c r="CE2446" s="33"/>
      <c r="CF2446" s="33"/>
      <c r="CG2446" s="33"/>
      <c r="CH2446" s="33"/>
      <c r="CI2446" s="33"/>
      <c r="CJ2446" s="33"/>
      <c r="CK2446" s="33"/>
      <c r="CL2446" s="33"/>
      <c r="CN2446"/>
      <c r="CO2446" s="33"/>
      <c r="CP2446" s="33"/>
      <c r="CQ2446" s="33"/>
      <c r="CR2446" s="33"/>
      <c r="CS2446" s="33"/>
      <c r="CT2446" s="33"/>
      <c r="CU2446" s="33"/>
      <c r="CV2446" s="33"/>
      <c r="CW2446" s="33"/>
      <c r="CX2446" s="33"/>
      <c r="CY2446" s="33"/>
      <c r="CZ2446" s="33"/>
      <c r="DA2446" s="33"/>
      <c r="DB2446" s="33"/>
      <c r="DC2446" s="33"/>
      <c r="DD2446" s="33"/>
      <c r="DE2446" s="33"/>
      <c r="DF2446" s="33"/>
      <c r="DG2446" s="33"/>
      <c r="DH2446" s="33"/>
      <c r="DI2446" s="33"/>
      <c r="DJ2446" s="33"/>
      <c r="DK2446" s="33"/>
      <c r="DL2446" s="33"/>
    </row>
    <row r="2447" spans="1:116" x14ac:dyDescent="0.4">
      <c r="B2447" t="str">
        <f t="shared" si="3961"/>
        <v>2447 WCUR-IS</v>
      </c>
      <c r="C2447" t="s">
        <v>234</v>
      </c>
      <c r="D2447" t="s">
        <v>408</v>
      </c>
      <c r="E2447" s="8" t="str">
        <f t="shared" si="3901"/>
        <v>2447 WCUR-IS</v>
      </c>
      <c r="G2447" s="126" t="str">
        <f>"Change in "&amp;G2445</f>
        <v>Change in Unearned revenue</v>
      </c>
      <c r="K2447" s="33">
        <f t="shared" ref="K2447:P2447" si="3966">SUMIF($3:$3,K$2,2447:2447)</f>
        <v>416666.66666666674</v>
      </c>
      <c r="L2447" s="33">
        <f t="shared" si="3966"/>
        <v>416666.66666666674</v>
      </c>
      <c r="M2447" s="33">
        <f t="shared" si="3966"/>
        <v>833333.33333333349</v>
      </c>
      <c r="N2447" s="33">
        <f t="shared" si="3966"/>
        <v>1666666.666666667</v>
      </c>
      <c r="O2447" s="33">
        <f t="shared" si="3966"/>
        <v>3333333.333333334</v>
      </c>
      <c r="P2447" s="33">
        <f t="shared" si="3966"/>
        <v>6666666.6666666679</v>
      </c>
      <c r="R2447" s="33"/>
      <c r="S2447" s="33">
        <f>S2445-R2445</f>
        <v>416666.66666666674</v>
      </c>
      <c r="T2447" s="33">
        <f t="shared" ref="T2447:CE2447" si="3967">T2445-S2445</f>
        <v>0</v>
      </c>
      <c r="U2447" s="33">
        <f t="shared" si="3967"/>
        <v>0</v>
      </c>
      <c r="V2447" s="33">
        <f t="shared" si="3967"/>
        <v>0</v>
      </c>
      <c r="W2447" s="33">
        <f t="shared" si="3967"/>
        <v>0</v>
      </c>
      <c r="X2447" s="33">
        <f t="shared" si="3967"/>
        <v>0</v>
      </c>
      <c r="Y2447" s="33">
        <f t="shared" si="3967"/>
        <v>0</v>
      </c>
      <c r="Z2447" s="33">
        <f t="shared" si="3967"/>
        <v>0</v>
      </c>
      <c r="AA2447" s="33">
        <f t="shared" si="3967"/>
        <v>0</v>
      </c>
      <c r="AB2447" s="33">
        <f t="shared" si="3967"/>
        <v>0</v>
      </c>
      <c r="AC2447" s="33">
        <f t="shared" si="3967"/>
        <v>0</v>
      </c>
      <c r="AD2447" s="33">
        <f t="shared" si="3967"/>
        <v>0</v>
      </c>
      <c r="AE2447" s="33">
        <f t="shared" si="3967"/>
        <v>416666.66666666674</v>
      </c>
      <c r="AF2447" s="33">
        <f t="shared" si="3967"/>
        <v>0</v>
      </c>
      <c r="AG2447" s="33">
        <f t="shared" si="3967"/>
        <v>0</v>
      </c>
      <c r="AH2447" s="33">
        <f t="shared" si="3967"/>
        <v>0</v>
      </c>
      <c r="AI2447" s="33">
        <f t="shared" si="3967"/>
        <v>0</v>
      </c>
      <c r="AJ2447" s="33">
        <f t="shared" si="3967"/>
        <v>0</v>
      </c>
      <c r="AK2447" s="33">
        <f t="shared" si="3967"/>
        <v>0</v>
      </c>
      <c r="AL2447" s="33">
        <f t="shared" si="3967"/>
        <v>0</v>
      </c>
      <c r="AM2447" s="33">
        <f t="shared" si="3967"/>
        <v>0</v>
      </c>
      <c r="AN2447" s="33">
        <f t="shared" si="3967"/>
        <v>0</v>
      </c>
      <c r="AO2447" s="33">
        <f t="shared" si="3967"/>
        <v>0</v>
      </c>
      <c r="AP2447" s="33">
        <f t="shared" si="3967"/>
        <v>0</v>
      </c>
      <c r="AQ2447" s="33">
        <f t="shared" si="3967"/>
        <v>833333.33333333349</v>
      </c>
      <c r="AR2447" s="33">
        <f t="shared" si="3967"/>
        <v>0</v>
      </c>
      <c r="AS2447" s="33">
        <f t="shared" si="3967"/>
        <v>0</v>
      </c>
      <c r="AT2447" s="33">
        <f t="shared" si="3967"/>
        <v>0</v>
      </c>
      <c r="AU2447" s="33">
        <f t="shared" si="3967"/>
        <v>0</v>
      </c>
      <c r="AV2447" s="33">
        <f t="shared" si="3967"/>
        <v>0</v>
      </c>
      <c r="AW2447" s="33">
        <f t="shared" si="3967"/>
        <v>0</v>
      </c>
      <c r="AX2447" s="33">
        <f t="shared" si="3967"/>
        <v>0</v>
      </c>
      <c r="AY2447" s="33">
        <f t="shared" si="3967"/>
        <v>0</v>
      </c>
      <c r="AZ2447" s="33">
        <f t="shared" si="3967"/>
        <v>0</v>
      </c>
      <c r="BA2447" s="33">
        <f t="shared" si="3967"/>
        <v>0</v>
      </c>
      <c r="BB2447" s="33">
        <f t="shared" si="3967"/>
        <v>0</v>
      </c>
      <c r="BC2447" s="33">
        <f t="shared" si="3967"/>
        <v>1666666.666666667</v>
      </c>
      <c r="BD2447" s="33">
        <f t="shared" si="3967"/>
        <v>0</v>
      </c>
      <c r="BE2447" s="33">
        <f t="shared" si="3967"/>
        <v>0</v>
      </c>
      <c r="BF2447" s="33">
        <f t="shared" si="3967"/>
        <v>0</v>
      </c>
      <c r="BG2447" s="33">
        <f t="shared" si="3967"/>
        <v>0</v>
      </c>
      <c r="BH2447" s="33">
        <f t="shared" si="3967"/>
        <v>0</v>
      </c>
      <c r="BI2447" s="33">
        <f t="shared" si="3967"/>
        <v>0</v>
      </c>
      <c r="BJ2447" s="33">
        <f t="shared" si="3967"/>
        <v>0</v>
      </c>
      <c r="BK2447" s="33">
        <f t="shared" si="3967"/>
        <v>0</v>
      </c>
      <c r="BL2447" s="33">
        <f t="shared" si="3967"/>
        <v>0</v>
      </c>
      <c r="BM2447" s="33">
        <f t="shared" si="3967"/>
        <v>0</v>
      </c>
      <c r="BN2447" s="33">
        <f t="shared" si="3967"/>
        <v>0</v>
      </c>
      <c r="BO2447" s="33">
        <f t="shared" si="3967"/>
        <v>3333333.333333334</v>
      </c>
      <c r="BP2447" s="33">
        <f t="shared" si="3967"/>
        <v>0</v>
      </c>
      <c r="BQ2447" s="33">
        <f t="shared" si="3967"/>
        <v>0</v>
      </c>
      <c r="BR2447" s="33">
        <f t="shared" si="3967"/>
        <v>0</v>
      </c>
      <c r="BS2447" s="33">
        <f t="shared" si="3967"/>
        <v>0</v>
      </c>
      <c r="BT2447" s="33">
        <f t="shared" si="3967"/>
        <v>0</v>
      </c>
      <c r="BU2447" s="33">
        <f t="shared" si="3967"/>
        <v>0</v>
      </c>
      <c r="BV2447" s="33">
        <f t="shared" si="3967"/>
        <v>0</v>
      </c>
      <c r="BW2447" s="33">
        <f t="shared" si="3967"/>
        <v>0</v>
      </c>
      <c r="BX2447" s="33">
        <f t="shared" si="3967"/>
        <v>0</v>
      </c>
      <c r="BY2447" s="33">
        <f t="shared" si="3967"/>
        <v>0</v>
      </c>
      <c r="BZ2447" s="33">
        <f t="shared" si="3967"/>
        <v>0</v>
      </c>
      <c r="CA2447" s="33">
        <f t="shared" si="3967"/>
        <v>6666666.6666666679</v>
      </c>
      <c r="CB2447" s="33">
        <f t="shared" si="3967"/>
        <v>0</v>
      </c>
      <c r="CC2447" s="33">
        <f t="shared" si="3967"/>
        <v>0</v>
      </c>
      <c r="CD2447" s="33">
        <f t="shared" si="3967"/>
        <v>0</v>
      </c>
      <c r="CE2447" s="33">
        <f t="shared" si="3967"/>
        <v>0</v>
      </c>
      <c r="CF2447" s="33">
        <f t="shared" ref="CF2447:CL2447" si="3968">CF2445-CE2445</f>
        <v>0</v>
      </c>
      <c r="CG2447" s="33">
        <f t="shared" si="3968"/>
        <v>0</v>
      </c>
      <c r="CH2447" s="33">
        <f t="shared" si="3968"/>
        <v>0</v>
      </c>
      <c r="CI2447" s="33">
        <f t="shared" si="3968"/>
        <v>0</v>
      </c>
      <c r="CJ2447" s="33">
        <f t="shared" si="3968"/>
        <v>0</v>
      </c>
      <c r="CK2447" s="33">
        <f t="shared" si="3968"/>
        <v>0</v>
      </c>
      <c r="CL2447" s="33">
        <f t="shared" si="3968"/>
        <v>0</v>
      </c>
      <c r="CO2447" s="33" t="e">
        <f t="shared" ref="CO2447" si="3969">CO2445-CN2445</f>
        <v>#N/A</v>
      </c>
      <c r="CP2447" s="33" t="e">
        <f t="shared" ref="CP2447" si="3970">CP2445-CO2445</f>
        <v>#N/A</v>
      </c>
      <c r="CQ2447" s="33" t="e">
        <f t="shared" ref="CQ2447" si="3971">CQ2445-CP2445</f>
        <v>#N/A</v>
      </c>
      <c r="CR2447" s="33" t="e">
        <f t="shared" ref="CR2447" si="3972">CR2445-CQ2445</f>
        <v>#N/A</v>
      </c>
      <c r="CS2447" s="33" t="e">
        <f t="shared" ref="CS2447" si="3973">CS2445-CR2445</f>
        <v>#N/A</v>
      </c>
      <c r="CT2447" s="33" t="e">
        <f t="shared" ref="CT2447" si="3974">CT2445-CS2445</f>
        <v>#N/A</v>
      </c>
      <c r="CU2447" s="33" t="e">
        <f t="shared" ref="CU2447" si="3975">CU2445-CT2445</f>
        <v>#N/A</v>
      </c>
      <c r="CV2447" s="33" t="e">
        <f t="shared" ref="CV2447" si="3976">CV2445-CU2445</f>
        <v>#N/A</v>
      </c>
      <c r="CW2447" s="33" t="e">
        <f t="shared" ref="CW2447" si="3977">CW2445-CV2445</f>
        <v>#N/A</v>
      </c>
      <c r="CX2447" s="33" t="e">
        <f t="shared" ref="CX2447" si="3978">CX2445-CW2445</f>
        <v>#N/A</v>
      </c>
      <c r="CY2447" s="33" t="e">
        <f t="shared" ref="CY2447" si="3979">CY2445-CX2445</f>
        <v>#N/A</v>
      </c>
      <c r="CZ2447" s="33" t="e">
        <f t="shared" ref="CZ2447" si="3980">CZ2445-CY2445</f>
        <v>#N/A</v>
      </c>
      <c r="DA2447" s="33" t="e">
        <f t="shared" ref="DA2447" si="3981">DA2445-CZ2445</f>
        <v>#N/A</v>
      </c>
      <c r="DB2447" s="33" t="e">
        <f t="shared" ref="DB2447" si="3982">DB2445-DA2445</f>
        <v>#N/A</v>
      </c>
      <c r="DC2447" s="33" t="e">
        <f t="shared" ref="DC2447" si="3983">DC2445-DB2445</f>
        <v>#N/A</v>
      </c>
      <c r="DD2447" s="33" t="e">
        <f t="shared" ref="DD2447" si="3984">DD2445-DC2445</f>
        <v>#N/A</v>
      </c>
      <c r="DE2447" s="33" t="e">
        <f t="shared" ref="DE2447" si="3985">DE2445-DD2445</f>
        <v>#N/A</v>
      </c>
      <c r="DF2447" s="33" t="e">
        <f t="shared" ref="DF2447" si="3986">DF2445-DE2445</f>
        <v>#N/A</v>
      </c>
      <c r="DG2447" s="33" t="e">
        <f t="shared" ref="DG2447" si="3987">DG2445-DF2445</f>
        <v>#N/A</v>
      </c>
      <c r="DH2447" s="33" t="e">
        <f t="shared" ref="DH2447" si="3988">DH2445-DG2445</f>
        <v>#N/A</v>
      </c>
      <c r="DI2447" s="33" t="e">
        <f t="shared" ref="DI2447" si="3989">DI2445-DH2445</f>
        <v>#N/A</v>
      </c>
      <c r="DJ2447" s="33" t="e">
        <f t="shared" ref="DJ2447" si="3990">DJ2445-DI2445</f>
        <v>#N/A</v>
      </c>
      <c r="DK2447" s="33" t="e">
        <f t="shared" ref="DK2447:DL2447" si="3991">DK2445-DJ2445</f>
        <v>#N/A</v>
      </c>
      <c r="DL2447" s="33" t="e">
        <f t="shared" si="3991"/>
        <v>#N/A</v>
      </c>
    </row>
    <row r="2448" spans="1:116" x14ac:dyDescent="0.4">
      <c r="B2448" t="str">
        <f t="shared" si="3961"/>
        <v>2448 WCUR-IS</v>
      </c>
      <c r="D2448" t="s">
        <v>408</v>
      </c>
      <c r="E2448" s="8" t="str">
        <f t="shared" si="3901"/>
        <v>2448 WCUR-IS</v>
      </c>
      <c r="G2448" s="125"/>
      <c r="K2448" s="53"/>
      <c r="L2448" s="53"/>
      <c r="M2448" s="53"/>
      <c r="N2448" s="53"/>
      <c r="O2448" s="53"/>
      <c r="P2448" s="53"/>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24"/>
      <c r="BM2448" s="24"/>
      <c r="BN2448" s="24"/>
      <c r="BO2448" s="24"/>
      <c r="BP2448" s="24"/>
      <c r="BQ2448" s="24"/>
      <c r="BR2448" s="24"/>
      <c r="BS2448" s="24"/>
      <c r="BT2448" s="24"/>
      <c r="BU2448" s="24"/>
      <c r="BV2448" s="24"/>
      <c r="BW2448" s="24"/>
      <c r="BX2448" s="24"/>
      <c r="BY2448" s="24"/>
      <c r="BZ2448" s="24"/>
      <c r="CA2448" s="24"/>
      <c r="CB2448" s="24"/>
      <c r="CC2448" s="24"/>
      <c r="CD2448" s="24"/>
      <c r="CE2448" s="24"/>
      <c r="CF2448" s="24"/>
      <c r="CG2448" s="24"/>
      <c r="CH2448" s="24"/>
      <c r="CI2448" s="24"/>
      <c r="CJ2448" s="24"/>
      <c r="CK2448" s="24"/>
      <c r="CL2448" s="24"/>
      <c r="CO2448" s="24"/>
      <c r="CP2448" s="24"/>
      <c r="CQ2448" s="24"/>
      <c r="CR2448" s="24"/>
      <c r="CS2448" s="24"/>
      <c r="CT2448" s="24"/>
      <c r="CU2448" s="24"/>
      <c r="CV2448" s="24"/>
      <c r="CW2448" s="24"/>
      <c r="CX2448" s="24"/>
      <c r="CY2448" s="24"/>
      <c r="CZ2448" s="24"/>
      <c r="DA2448" s="24"/>
      <c r="DB2448" s="24"/>
      <c r="DC2448" s="24"/>
      <c r="DD2448" s="24"/>
      <c r="DE2448" s="24"/>
      <c r="DF2448" s="24"/>
      <c r="DG2448" s="24"/>
      <c r="DH2448" s="24"/>
      <c r="DI2448" s="24"/>
      <c r="DJ2448" s="24"/>
      <c r="DK2448" s="24"/>
      <c r="DL2448" s="24"/>
    </row>
    <row r="2449" spans="1:116" x14ac:dyDescent="0.4">
      <c r="B2449" t="s">
        <v>332</v>
      </c>
      <c r="D2449" t="s">
        <v>408</v>
      </c>
      <c r="E2449" s="8" t="str">
        <f t="shared" si="3901"/>
        <v>2449 WCUR-IS</v>
      </c>
      <c r="G2449" s="136" t="str">
        <f>G2423</f>
        <v>(Primary label)</v>
      </c>
      <c r="K2449" s="53"/>
      <c r="L2449" s="53"/>
      <c r="M2449" s="53"/>
      <c r="N2449" s="53"/>
      <c r="O2449" s="53"/>
      <c r="P2449" s="53"/>
      <c r="R2449" s="24"/>
      <c r="S2449" s="24"/>
      <c r="T2449" s="24"/>
      <c r="U2449" s="24"/>
      <c r="V2449" s="24"/>
      <c r="W2449" s="24"/>
      <c r="X2449" s="24"/>
      <c r="Y2449" s="24"/>
      <c r="Z2449" s="24"/>
      <c r="AA2449" s="24"/>
      <c r="AB2449" s="24"/>
      <c r="AC2449" s="24"/>
      <c r="AD2449" s="24"/>
      <c r="AE2449" s="24"/>
      <c r="AF2449" s="24"/>
      <c r="AG2449" s="24"/>
      <c r="AH2449" s="24"/>
      <c r="AI2449" s="24"/>
      <c r="AJ2449" s="24"/>
      <c r="AK2449" s="24"/>
      <c r="AL2449" s="24"/>
      <c r="AM2449" s="24"/>
      <c r="AN2449" s="24"/>
      <c r="AO2449" s="24"/>
      <c r="AP2449" s="24"/>
      <c r="AQ2449" s="24"/>
      <c r="AR2449" s="24"/>
      <c r="AS2449" s="24"/>
      <c r="AT2449" s="24"/>
      <c r="AU2449" s="24"/>
      <c r="AV2449" s="24"/>
      <c r="AW2449" s="24"/>
      <c r="AX2449" s="24"/>
      <c r="AY2449" s="24"/>
      <c r="AZ2449" s="24"/>
      <c r="BA2449" s="24"/>
      <c r="BB2449" s="24"/>
      <c r="BC2449" s="24"/>
      <c r="BD2449" s="24"/>
      <c r="BE2449" s="24"/>
      <c r="BF2449" s="24"/>
      <c r="BG2449" s="24"/>
      <c r="BH2449" s="24"/>
      <c r="BI2449" s="24"/>
      <c r="BJ2449" s="24"/>
      <c r="BK2449" s="24"/>
      <c r="BL2449" s="24"/>
      <c r="BM2449" s="24"/>
      <c r="BN2449" s="24"/>
      <c r="BO2449" s="24"/>
      <c r="BP2449" s="24"/>
      <c r="BQ2449" s="24"/>
      <c r="BR2449" s="24"/>
      <c r="BS2449" s="24"/>
      <c r="BT2449" s="24"/>
      <c r="BU2449" s="24"/>
      <c r="BV2449" s="24"/>
      <c r="BW2449" s="24"/>
      <c r="BX2449" s="24"/>
      <c r="BY2449" s="24"/>
      <c r="BZ2449" s="24"/>
      <c r="CA2449" s="24"/>
      <c r="CB2449" s="24"/>
      <c r="CC2449" s="24"/>
      <c r="CD2449" s="24"/>
      <c r="CE2449" s="24"/>
      <c r="CF2449" s="24"/>
      <c r="CG2449" s="24"/>
      <c r="CH2449" s="24"/>
      <c r="CI2449" s="24"/>
      <c r="CJ2449" s="24"/>
      <c r="CK2449" s="24"/>
      <c r="CL2449" s="24"/>
      <c r="CO2449" s="24"/>
      <c r="CP2449" s="24"/>
      <c r="CQ2449" s="24"/>
      <c r="CR2449" s="24"/>
      <c r="CS2449" s="24"/>
      <c r="CT2449" s="24"/>
      <c r="CU2449" s="24"/>
      <c r="CV2449" s="24"/>
      <c r="CW2449" s="24"/>
      <c r="CX2449" s="24"/>
      <c r="CY2449" s="24"/>
      <c r="CZ2449" s="24"/>
      <c r="DA2449" s="24"/>
      <c r="DB2449" s="24"/>
      <c r="DC2449" s="24"/>
      <c r="DD2449" s="24"/>
      <c r="DE2449" s="24"/>
      <c r="DF2449" s="24"/>
      <c r="DG2449" s="24"/>
      <c r="DH2449" s="24"/>
      <c r="DI2449" s="24"/>
      <c r="DJ2449" s="24"/>
      <c r="DK2449" s="24"/>
      <c r="DL2449" s="24"/>
    </row>
    <row r="2450" spans="1:116" x14ac:dyDescent="0.4">
      <c r="B2450" t="s">
        <v>332</v>
      </c>
      <c r="D2450" t="s">
        <v>408</v>
      </c>
      <c r="E2450" s="8" t="str">
        <f t="shared" si="3901"/>
        <v>2450 WCUR-IS</v>
      </c>
      <c r="G2450" s="136" t="str">
        <f t="shared" ref="G2450:G2456" si="3992">G2424</f>
        <v>primary unit</v>
      </c>
      <c r="K2450" s="53"/>
      <c r="L2450" s="53"/>
      <c r="M2450" s="53"/>
      <c r="N2450" s="53"/>
      <c r="O2450" s="53"/>
      <c r="P2450" s="53"/>
      <c r="R2450" s="24"/>
      <c r="S2450" s="24"/>
      <c r="T2450" s="24"/>
      <c r="U2450" s="24"/>
      <c r="V2450" s="24"/>
      <c r="W2450" s="24"/>
      <c r="X2450" s="24"/>
      <c r="Y2450" s="24"/>
      <c r="Z2450" s="24"/>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c r="BC2450" s="24"/>
      <c r="BD2450" s="24"/>
      <c r="BE2450" s="24"/>
      <c r="BF2450" s="24"/>
      <c r="BG2450" s="24"/>
      <c r="BH2450" s="24"/>
      <c r="BI2450" s="24"/>
      <c r="BJ2450" s="24"/>
      <c r="BK2450" s="24"/>
      <c r="BL2450" s="24"/>
      <c r="BM2450" s="24"/>
      <c r="BN2450" s="24"/>
      <c r="BO2450" s="24"/>
      <c r="BP2450" s="24"/>
      <c r="BQ2450" s="24"/>
      <c r="BR2450" s="24"/>
      <c r="BS2450" s="24"/>
      <c r="BT2450" s="24"/>
      <c r="BU2450" s="24"/>
      <c r="BV2450" s="24"/>
      <c r="BW2450" s="24"/>
      <c r="BX2450" s="24"/>
      <c r="BY2450" s="24"/>
      <c r="BZ2450" s="24"/>
      <c r="CA2450" s="24"/>
      <c r="CB2450" s="24"/>
      <c r="CC2450" s="24"/>
      <c r="CD2450" s="24"/>
      <c r="CE2450" s="24"/>
      <c r="CF2450" s="24"/>
      <c r="CG2450" s="24"/>
      <c r="CH2450" s="24"/>
      <c r="CI2450" s="24"/>
      <c r="CJ2450" s="24"/>
      <c r="CK2450" s="24"/>
      <c r="CL2450" s="24"/>
      <c r="CO2450" s="24"/>
      <c r="CP2450" s="24"/>
      <c r="CQ2450" s="24"/>
      <c r="CR2450" s="24"/>
      <c r="CS2450" s="24"/>
      <c r="CT2450" s="24"/>
      <c r="CU2450" s="24"/>
      <c r="CV2450" s="24"/>
      <c r="CW2450" s="24"/>
      <c r="CX2450" s="24"/>
      <c r="CY2450" s="24"/>
      <c r="CZ2450" s="24"/>
      <c r="DA2450" s="24"/>
      <c r="DB2450" s="24"/>
      <c r="DC2450" s="24"/>
      <c r="DD2450" s="24"/>
      <c r="DE2450" s="24"/>
      <c r="DF2450" s="24"/>
      <c r="DG2450" s="24"/>
      <c r="DH2450" s="24"/>
      <c r="DI2450" s="24"/>
      <c r="DJ2450" s="24"/>
      <c r="DK2450" s="24"/>
      <c r="DL2450" s="24"/>
    </row>
    <row r="2451" spans="1:116" x14ac:dyDescent="0.4">
      <c r="B2451" t="s">
        <v>332</v>
      </c>
      <c r="D2451" t="s">
        <v>408</v>
      </c>
      <c r="E2451" s="8" t="str">
        <f t="shared" si="3901"/>
        <v>2451 WCUR-IS</v>
      </c>
      <c r="G2451" s="136" t="str">
        <f t="shared" si="3992"/>
        <v>Primary revenue driver</v>
      </c>
      <c r="K2451" s="53"/>
      <c r="L2451" s="53"/>
      <c r="M2451" s="53"/>
      <c r="N2451" s="53"/>
      <c r="O2451" s="53"/>
      <c r="P2451" s="53"/>
      <c r="R2451" s="24"/>
      <c r="S2451" s="179" t="str">
        <f>S2434</f>
        <v>S$16</v>
      </c>
      <c r="T2451" s="179" t="str">
        <f t="shared" ref="T2451:CE2451" si="3993">T2434</f>
        <v>T$16</v>
      </c>
      <c r="U2451" s="179" t="str">
        <f t="shared" si="3993"/>
        <v>U$16</v>
      </c>
      <c r="V2451" s="179" t="str">
        <f t="shared" si="3993"/>
        <v>V$16</v>
      </c>
      <c r="W2451" s="179" t="str">
        <f t="shared" si="3993"/>
        <v>W$16</v>
      </c>
      <c r="X2451" s="179" t="str">
        <f t="shared" si="3993"/>
        <v>X$16</v>
      </c>
      <c r="Y2451" s="179" t="str">
        <f t="shared" si="3993"/>
        <v>Y$16</v>
      </c>
      <c r="Z2451" s="179" t="str">
        <f t="shared" si="3993"/>
        <v>Z$16</v>
      </c>
      <c r="AA2451" s="179" t="str">
        <f t="shared" si="3993"/>
        <v>AA$16</v>
      </c>
      <c r="AB2451" s="179" t="str">
        <f t="shared" si="3993"/>
        <v>AB$16</v>
      </c>
      <c r="AC2451" s="179" t="str">
        <f t="shared" si="3993"/>
        <v>AC$16</v>
      </c>
      <c r="AD2451" s="179" t="str">
        <f t="shared" si="3993"/>
        <v>AD$16</v>
      </c>
      <c r="AE2451" s="179" t="str">
        <f t="shared" si="3993"/>
        <v>AE$16</v>
      </c>
      <c r="AF2451" s="179" t="str">
        <f t="shared" si="3993"/>
        <v>AF$16</v>
      </c>
      <c r="AG2451" s="179" t="str">
        <f t="shared" si="3993"/>
        <v>AG$16</v>
      </c>
      <c r="AH2451" s="179" t="str">
        <f t="shared" si="3993"/>
        <v>AH$16</v>
      </c>
      <c r="AI2451" s="179" t="str">
        <f t="shared" si="3993"/>
        <v>AI$16</v>
      </c>
      <c r="AJ2451" s="179" t="str">
        <f t="shared" si="3993"/>
        <v>AJ$16</v>
      </c>
      <c r="AK2451" s="179" t="str">
        <f t="shared" si="3993"/>
        <v>AK$16</v>
      </c>
      <c r="AL2451" s="179" t="str">
        <f t="shared" si="3993"/>
        <v>AL$16</v>
      </c>
      <c r="AM2451" s="179" t="str">
        <f t="shared" si="3993"/>
        <v>AM$16</v>
      </c>
      <c r="AN2451" s="179" t="str">
        <f t="shared" si="3993"/>
        <v>AN$16</v>
      </c>
      <c r="AO2451" s="179" t="str">
        <f t="shared" si="3993"/>
        <v>AO$16</v>
      </c>
      <c r="AP2451" s="179" t="str">
        <f t="shared" si="3993"/>
        <v>AP$16</v>
      </c>
      <c r="AQ2451" s="179" t="str">
        <f t="shared" si="3993"/>
        <v>AQ$16</v>
      </c>
      <c r="AR2451" s="179" t="str">
        <f t="shared" si="3993"/>
        <v>AR$16</v>
      </c>
      <c r="AS2451" s="179" t="str">
        <f t="shared" si="3993"/>
        <v>AS$16</v>
      </c>
      <c r="AT2451" s="179" t="str">
        <f t="shared" si="3993"/>
        <v>AT$16</v>
      </c>
      <c r="AU2451" s="179" t="str">
        <f t="shared" si="3993"/>
        <v>AU$16</v>
      </c>
      <c r="AV2451" s="179" t="str">
        <f t="shared" si="3993"/>
        <v>AV$16</v>
      </c>
      <c r="AW2451" s="179" t="str">
        <f t="shared" si="3993"/>
        <v>AW$16</v>
      </c>
      <c r="AX2451" s="179" t="str">
        <f t="shared" si="3993"/>
        <v>AX$16</v>
      </c>
      <c r="AY2451" s="179" t="str">
        <f t="shared" si="3993"/>
        <v>AY$16</v>
      </c>
      <c r="AZ2451" s="179" t="str">
        <f t="shared" si="3993"/>
        <v>AZ$16</v>
      </c>
      <c r="BA2451" s="179" t="str">
        <f t="shared" si="3993"/>
        <v>BA$16</v>
      </c>
      <c r="BB2451" s="179" t="str">
        <f t="shared" si="3993"/>
        <v>BB$16</v>
      </c>
      <c r="BC2451" s="179" t="str">
        <f t="shared" si="3993"/>
        <v>BC$16</v>
      </c>
      <c r="BD2451" s="179" t="str">
        <f t="shared" si="3993"/>
        <v>BD$16</v>
      </c>
      <c r="BE2451" s="179" t="str">
        <f t="shared" si="3993"/>
        <v>BE$16</v>
      </c>
      <c r="BF2451" s="179" t="str">
        <f t="shared" si="3993"/>
        <v>BF$16</v>
      </c>
      <c r="BG2451" s="179" t="str">
        <f t="shared" si="3993"/>
        <v>BG$16</v>
      </c>
      <c r="BH2451" s="179" t="str">
        <f t="shared" si="3993"/>
        <v>BH$16</v>
      </c>
      <c r="BI2451" s="179" t="str">
        <f t="shared" si="3993"/>
        <v>BI$16</v>
      </c>
      <c r="BJ2451" s="179" t="str">
        <f t="shared" si="3993"/>
        <v>BJ$16</v>
      </c>
      <c r="BK2451" s="179" t="str">
        <f t="shared" si="3993"/>
        <v>BK$16</v>
      </c>
      <c r="BL2451" s="179" t="str">
        <f t="shared" si="3993"/>
        <v>BL$16</v>
      </c>
      <c r="BM2451" s="179" t="str">
        <f t="shared" si="3993"/>
        <v>BM$16</v>
      </c>
      <c r="BN2451" s="179" t="str">
        <f t="shared" si="3993"/>
        <v>BN$16</v>
      </c>
      <c r="BO2451" s="179" t="str">
        <f t="shared" si="3993"/>
        <v>BO$16</v>
      </c>
      <c r="BP2451" s="179" t="str">
        <f t="shared" si="3993"/>
        <v>BP$16</v>
      </c>
      <c r="BQ2451" s="179" t="str">
        <f t="shared" si="3993"/>
        <v>BQ$16</v>
      </c>
      <c r="BR2451" s="179" t="str">
        <f t="shared" si="3993"/>
        <v>BR$16</v>
      </c>
      <c r="BS2451" s="179" t="str">
        <f t="shared" si="3993"/>
        <v>BS$16</v>
      </c>
      <c r="BT2451" s="179" t="str">
        <f t="shared" si="3993"/>
        <v>BT$16</v>
      </c>
      <c r="BU2451" s="179" t="str">
        <f t="shared" si="3993"/>
        <v>BU$16</v>
      </c>
      <c r="BV2451" s="179" t="str">
        <f t="shared" si="3993"/>
        <v>BV$16</v>
      </c>
      <c r="BW2451" s="179" t="str">
        <f t="shared" si="3993"/>
        <v>BW$16</v>
      </c>
      <c r="BX2451" s="179" t="str">
        <f t="shared" si="3993"/>
        <v>BX$16</v>
      </c>
      <c r="BY2451" s="179" t="str">
        <f t="shared" si="3993"/>
        <v>BY$16</v>
      </c>
      <c r="BZ2451" s="179" t="str">
        <f t="shared" si="3993"/>
        <v>BZ$16</v>
      </c>
      <c r="CA2451" s="179" t="str">
        <f t="shared" si="3993"/>
        <v>CA$16</v>
      </c>
      <c r="CB2451" s="179" t="str">
        <f t="shared" si="3993"/>
        <v>CB$16</v>
      </c>
      <c r="CC2451" s="179" t="str">
        <f t="shared" si="3993"/>
        <v>CC$16</v>
      </c>
      <c r="CD2451" s="179" t="str">
        <f t="shared" si="3993"/>
        <v>CD$16</v>
      </c>
      <c r="CE2451" s="179" t="str">
        <f t="shared" si="3993"/>
        <v>CE$16</v>
      </c>
      <c r="CF2451" s="179" t="str">
        <f t="shared" ref="CF2451:CL2451" si="3994">CF2434</f>
        <v>CF$16</v>
      </c>
      <c r="CG2451" s="179" t="str">
        <f t="shared" si="3994"/>
        <v>CG$16</v>
      </c>
      <c r="CH2451" s="179" t="str">
        <f t="shared" si="3994"/>
        <v>CH$16</v>
      </c>
      <c r="CI2451" s="179" t="str">
        <f t="shared" si="3994"/>
        <v>CI$16</v>
      </c>
      <c r="CJ2451" s="179" t="str">
        <f t="shared" si="3994"/>
        <v>CJ$16</v>
      </c>
      <c r="CK2451" s="179" t="str">
        <f t="shared" si="3994"/>
        <v>CK$16</v>
      </c>
      <c r="CL2451" s="179" t="str">
        <f t="shared" si="3994"/>
        <v>CL$16</v>
      </c>
      <c r="CO2451" s="179" t="e">
        <f t="shared" ref="CO2451:DL2451" ca="1" si="3995">CO1189</f>
        <v>#N/A</v>
      </c>
      <c r="CP2451" s="179" t="e">
        <f t="shared" ca="1" si="3995"/>
        <v>#N/A</v>
      </c>
      <c r="CQ2451" s="179" t="e">
        <f t="shared" ca="1" si="3995"/>
        <v>#N/A</v>
      </c>
      <c r="CR2451" s="179" t="e">
        <f t="shared" ca="1" si="3995"/>
        <v>#N/A</v>
      </c>
      <c r="CS2451" s="179" t="e">
        <f t="shared" ca="1" si="3995"/>
        <v>#N/A</v>
      </c>
      <c r="CT2451" s="179" t="e">
        <f t="shared" ca="1" si="3995"/>
        <v>#N/A</v>
      </c>
      <c r="CU2451" s="179" t="e">
        <f t="shared" ca="1" si="3995"/>
        <v>#N/A</v>
      </c>
      <c r="CV2451" s="179" t="e">
        <f t="shared" ca="1" si="3995"/>
        <v>#N/A</v>
      </c>
      <c r="CW2451" s="179" t="e">
        <f t="shared" ca="1" si="3995"/>
        <v>#N/A</v>
      </c>
      <c r="CX2451" s="179" t="e">
        <f t="shared" ca="1" si="3995"/>
        <v>#N/A</v>
      </c>
      <c r="CY2451" s="179" t="e">
        <f t="shared" ca="1" si="3995"/>
        <v>#N/A</v>
      </c>
      <c r="CZ2451" s="179" t="e">
        <f t="shared" ca="1" si="3995"/>
        <v>#N/A</v>
      </c>
      <c r="DA2451" s="179" t="e">
        <f t="shared" ca="1" si="3995"/>
        <v>#N/A</v>
      </c>
      <c r="DB2451" s="179" t="e">
        <f t="shared" ca="1" si="3995"/>
        <v>#N/A</v>
      </c>
      <c r="DC2451" s="179" t="e">
        <f t="shared" ca="1" si="3995"/>
        <v>#N/A</v>
      </c>
      <c r="DD2451" s="179" t="e">
        <f t="shared" ca="1" si="3995"/>
        <v>#N/A</v>
      </c>
      <c r="DE2451" s="179" t="e">
        <f t="shared" ca="1" si="3995"/>
        <v>#N/A</v>
      </c>
      <c r="DF2451" s="179" t="e">
        <f t="shared" ca="1" si="3995"/>
        <v>#N/A</v>
      </c>
      <c r="DG2451" s="179" t="e">
        <f t="shared" ca="1" si="3995"/>
        <v>#N/A</v>
      </c>
      <c r="DH2451" s="179" t="e">
        <f t="shared" ca="1" si="3995"/>
        <v>#N/A</v>
      </c>
      <c r="DI2451" s="179" t="e">
        <f t="shared" ca="1" si="3995"/>
        <v>#N/A</v>
      </c>
      <c r="DJ2451" s="179" t="e">
        <f t="shared" ca="1" si="3995"/>
        <v>#N/A</v>
      </c>
      <c r="DK2451" s="179" t="e">
        <f t="shared" ca="1" si="3995"/>
        <v>#N/A</v>
      </c>
      <c r="DL2451" s="179" t="e">
        <f t="shared" ca="1" si="3995"/>
        <v>#N/A</v>
      </c>
    </row>
    <row r="2452" spans="1:116" x14ac:dyDescent="0.4">
      <c r="B2452" t="s">
        <v>332</v>
      </c>
      <c r="D2452" t="s">
        <v>408</v>
      </c>
      <c r="E2452" s="8" t="str">
        <f t="shared" si="3901"/>
        <v>2452 WCUR-IS</v>
      </c>
      <c r="G2452" s="136" t="str">
        <f t="shared" si="3992"/>
        <v>Primary volume driver</v>
      </c>
      <c r="H2452" s="56"/>
      <c r="I2452" s="79"/>
      <c r="J2452" s="79"/>
      <c r="K2452" s="15"/>
      <c r="L2452" s="15"/>
      <c r="M2452" s="15"/>
      <c r="N2452" s="15"/>
      <c r="O2452" s="15"/>
      <c r="P2452" s="15"/>
      <c r="R2452" s="15"/>
      <c r="S2452" s="179" t="str">
        <f t="shared" ref="S2452:CD2452" si="3996">S2435</f>
        <v>S$17</v>
      </c>
      <c r="T2452" s="179" t="str">
        <f t="shared" si="3996"/>
        <v>T$17</v>
      </c>
      <c r="U2452" s="179" t="str">
        <f t="shared" si="3996"/>
        <v>U$17</v>
      </c>
      <c r="V2452" s="179" t="str">
        <f t="shared" si="3996"/>
        <v>V$17</v>
      </c>
      <c r="W2452" s="179" t="str">
        <f t="shared" si="3996"/>
        <v>W$17</v>
      </c>
      <c r="X2452" s="179" t="str">
        <f t="shared" si="3996"/>
        <v>X$17</v>
      </c>
      <c r="Y2452" s="179" t="str">
        <f t="shared" si="3996"/>
        <v>Y$17</v>
      </c>
      <c r="Z2452" s="179" t="str">
        <f t="shared" si="3996"/>
        <v>Z$17</v>
      </c>
      <c r="AA2452" s="179" t="str">
        <f t="shared" si="3996"/>
        <v>AA$17</v>
      </c>
      <c r="AB2452" s="179" t="str">
        <f t="shared" si="3996"/>
        <v>AB$17</v>
      </c>
      <c r="AC2452" s="179" t="str">
        <f t="shared" si="3996"/>
        <v>AC$17</v>
      </c>
      <c r="AD2452" s="179" t="str">
        <f t="shared" si="3996"/>
        <v>AD$17</v>
      </c>
      <c r="AE2452" s="179" t="str">
        <f t="shared" si="3996"/>
        <v>AE$17</v>
      </c>
      <c r="AF2452" s="179" t="str">
        <f t="shared" si="3996"/>
        <v>AF$17</v>
      </c>
      <c r="AG2452" s="179" t="str">
        <f t="shared" si="3996"/>
        <v>AG$17</v>
      </c>
      <c r="AH2452" s="179" t="str">
        <f t="shared" si="3996"/>
        <v>AH$17</v>
      </c>
      <c r="AI2452" s="179" t="str">
        <f t="shared" si="3996"/>
        <v>AI$17</v>
      </c>
      <c r="AJ2452" s="179" t="str">
        <f t="shared" si="3996"/>
        <v>AJ$17</v>
      </c>
      <c r="AK2452" s="179" t="str">
        <f t="shared" si="3996"/>
        <v>AK$17</v>
      </c>
      <c r="AL2452" s="179" t="str">
        <f t="shared" si="3996"/>
        <v>AL$17</v>
      </c>
      <c r="AM2452" s="179" t="str">
        <f t="shared" si="3996"/>
        <v>AM$17</v>
      </c>
      <c r="AN2452" s="179" t="str">
        <f t="shared" si="3996"/>
        <v>AN$17</v>
      </c>
      <c r="AO2452" s="179" t="str">
        <f t="shared" si="3996"/>
        <v>AO$17</v>
      </c>
      <c r="AP2452" s="179" t="str">
        <f t="shared" si="3996"/>
        <v>AP$17</v>
      </c>
      <c r="AQ2452" s="179" t="str">
        <f t="shared" si="3996"/>
        <v>AQ$17</v>
      </c>
      <c r="AR2452" s="179" t="str">
        <f t="shared" si="3996"/>
        <v>AR$17</v>
      </c>
      <c r="AS2452" s="179" t="str">
        <f t="shared" si="3996"/>
        <v>AS$17</v>
      </c>
      <c r="AT2452" s="179" t="str">
        <f t="shared" si="3996"/>
        <v>AT$17</v>
      </c>
      <c r="AU2452" s="179" t="str">
        <f t="shared" si="3996"/>
        <v>AU$17</v>
      </c>
      <c r="AV2452" s="179" t="str">
        <f t="shared" si="3996"/>
        <v>AV$17</v>
      </c>
      <c r="AW2452" s="179" t="str">
        <f t="shared" si="3996"/>
        <v>AW$17</v>
      </c>
      <c r="AX2452" s="179" t="str">
        <f t="shared" si="3996"/>
        <v>AX$17</v>
      </c>
      <c r="AY2452" s="179" t="str">
        <f t="shared" si="3996"/>
        <v>AY$17</v>
      </c>
      <c r="AZ2452" s="179" t="str">
        <f t="shared" si="3996"/>
        <v>AZ$17</v>
      </c>
      <c r="BA2452" s="179" t="str">
        <f t="shared" si="3996"/>
        <v>BA$17</v>
      </c>
      <c r="BB2452" s="179" t="str">
        <f t="shared" si="3996"/>
        <v>BB$17</v>
      </c>
      <c r="BC2452" s="179" t="str">
        <f t="shared" si="3996"/>
        <v>BC$17</v>
      </c>
      <c r="BD2452" s="179" t="str">
        <f t="shared" si="3996"/>
        <v>BD$17</v>
      </c>
      <c r="BE2452" s="179" t="str">
        <f t="shared" si="3996"/>
        <v>BE$17</v>
      </c>
      <c r="BF2452" s="179" t="str">
        <f t="shared" si="3996"/>
        <v>BF$17</v>
      </c>
      <c r="BG2452" s="179" t="str">
        <f t="shared" si="3996"/>
        <v>BG$17</v>
      </c>
      <c r="BH2452" s="179" t="str">
        <f t="shared" si="3996"/>
        <v>BH$17</v>
      </c>
      <c r="BI2452" s="179" t="str">
        <f t="shared" si="3996"/>
        <v>BI$17</v>
      </c>
      <c r="BJ2452" s="179" t="str">
        <f t="shared" si="3996"/>
        <v>BJ$17</v>
      </c>
      <c r="BK2452" s="179" t="str">
        <f t="shared" si="3996"/>
        <v>BK$17</v>
      </c>
      <c r="BL2452" s="179" t="str">
        <f t="shared" si="3996"/>
        <v>BL$17</v>
      </c>
      <c r="BM2452" s="179" t="str">
        <f t="shared" si="3996"/>
        <v>BM$17</v>
      </c>
      <c r="BN2452" s="179" t="str">
        <f t="shared" si="3996"/>
        <v>BN$17</v>
      </c>
      <c r="BO2452" s="179" t="str">
        <f t="shared" si="3996"/>
        <v>BO$17</v>
      </c>
      <c r="BP2452" s="179" t="str">
        <f t="shared" si="3996"/>
        <v>BP$17</v>
      </c>
      <c r="BQ2452" s="179" t="str">
        <f t="shared" si="3996"/>
        <v>BQ$17</v>
      </c>
      <c r="BR2452" s="179" t="str">
        <f t="shared" si="3996"/>
        <v>BR$17</v>
      </c>
      <c r="BS2452" s="179" t="str">
        <f t="shared" si="3996"/>
        <v>BS$17</v>
      </c>
      <c r="BT2452" s="179" t="str">
        <f t="shared" si="3996"/>
        <v>BT$17</v>
      </c>
      <c r="BU2452" s="179" t="str">
        <f t="shared" si="3996"/>
        <v>BU$17</v>
      </c>
      <c r="BV2452" s="179" t="str">
        <f t="shared" si="3996"/>
        <v>BV$17</v>
      </c>
      <c r="BW2452" s="179" t="str">
        <f t="shared" si="3996"/>
        <v>BW$17</v>
      </c>
      <c r="BX2452" s="179" t="str">
        <f t="shared" si="3996"/>
        <v>BX$17</v>
      </c>
      <c r="BY2452" s="179" t="str">
        <f t="shared" si="3996"/>
        <v>BY$17</v>
      </c>
      <c r="BZ2452" s="179" t="str">
        <f t="shared" si="3996"/>
        <v>BZ$17</v>
      </c>
      <c r="CA2452" s="179" t="str">
        <f t="shared" si="3996"/>
        <v>CA$17</v>
      </c>
      <c r="CB2452" s="179" t="str">
        <f t="shared" si="3996"/>
        <v>CB$17</v>
      </c>
      <c r="CC2452" s="179" t="str">
        <f t="shared" si="3996"/>
        <v>CC$17</v>
      </c>
      <c r="CD2452" s="179" t="str">
        <f t="shared" si="3996"/>
        <v>CD$17</v>
      </c>
      <c r="CE2452" s="179" t="str">
        <f t="shared" ref="CE2452:CL2452" si="3997">CE2435</f>
        <v>CE$17</v>
      </c>
      <c r="CF2452" s="179" t="str">
        <f t="shared" si="3997"/>
        <v>CF$17</v>
      </c>
      <c r="CG2452" s="179" t="str">
        <f t="shared" si="3997"/>
        <v>CG$17</v>
      </c>
      <c r="CH2452" s="179" t="str">
        <f t="shared" si="3997"/>
        <v>CH$17</v>
      </c>
      <c r="CI2452" s="179" t="str">
        <f t="shared" si="3997"/>
        <v>CI$17</v>
      </c>
      <c r="CJ2452" s="179" t="str">
        <f t="shared" si="3997"/>
        <v>CJ$17</v>
      </c>
      <c r="CK2452" s="179" t="str">
        <f t="shared" si="3997"/>
        <v>CK$17</v>
      </c>
      <c r="CL2452" s="179" t="str">
        <f t="shared" si="3997"/>
        <v>CL$17</v>
      </c>
      <c r="CN2452" s="79"/>
      <c r="CO2452" s="179">
        <f t="shared" ref="CO2452:DL2452" si="3998">CO1190</f>
        <v>0</v>
      </c>
      <c r="CP2452" s="179">
        <f t="shared" si="3998"/>
        <v>0</v>
      </c>
      <c r="CQ2452" s="179">
        <f t="shared" si="3998"/>
        <v>0</v>
      </c>
      <c r="CR2452" s="179">
        <f t="shared" si="3998"/>
        <v>0</v>
      </c>
      <c r="CS2452" s="179">
        <f t="shared" si="3998"/>
        <v>0</v>
      </c>
      <c r="CT2452" s="179">
        <f t="shared" si="3998"/>
        <v>0</v>
      </c>
      <c r="CU2452" s="179">
        <f t="shared" si="3998"/>
        <v>0</v>
      </c>
      <c r="CV2452" s="179">
        <f t="shared" si="3998"/>
        <v>0</v>
      </c>
      <c r="CW2452" s="179">
        <f t="shared" si="3998"/>
        <v>0</v>
      </c>
      <c r="CX2452" s="179">
        <f t="shared" si="3998"/>
        <v>0</v>
      </c>
      <c r="CY2452" s="179">
        <f t="shared" si="3998"/>
        <v>0</v>
      </c>
      <c r="CZ2452" s="179">
        <f t="shared" si="3998"/>
        <v>0</v>
      </c>
      <c r="DA2452" s="179">
        <f t="shared" si="3998"/>
        <v>0</v>
      </c>
      <c r="DB2452" s="179">
        <f t="shared" si="3998"/>
        <v>0</v>
      </c>
      <c r="DC2452" s="179">
        <f t="shared" si="3998"/>
        <v>0</v>
      </c>
      <c r="DD2452" s="179">
        <f t="shared" si="3998"/>
        <v>0</v>
      </c>
      <c r="DE2452" s="179">
        <f t="shared" si="3998"/>
        <v>0</v>
      </c>
      <c r="DF2452" s="179">
        <f t="shared" si="3998"/>
        <v>0</v>
      </c>
      <c r="DG2452" s="179">
        <f t="shared" si="3998"/>
        <v>0</v>
      </c>
      <c r="DH2452" s="179">
        <f t="shared" si="3998"/>
        <v>0</v>
      </c>
      <c r="DI2452" s="179">
        <f t="shared" si="3998"/>
        <v>0</v>
      </c>
      <c r="DJ2452" s="179">
        <f t="shared" si="3998"/>
        <v>0</v>
      </c>
      <c r="DK2452" s="179">
        <f t="shared" si="3998"/>
        <v>0</v>
      </c>
      <c r="DL2452" s="179">
        <f t="shared" si="3998"/>
        <v>0</v>
      </c>
    </row>
    <row r="2453" spans="1:116" x14ac:dyDescent="0.4">
      <c r="B2453" t="s">
        <v>332</v>
      </c>
      <c r="D2453" t="s">
        <v>408</v>
      </c>
      <c r="E2453" s="8" t="str">
        <f t="shared" si="3901"/>
        <v>2453 WCUR-IS</v>
      </c>
      <c r="G2453" s="136" t="str">
        <f t="shared" si="3992"/>
        <v>Simple accounts payble - IS driven:</v>
      </c>
      <c r="H2453" s="12"/>
      <c r="I2453" s="60"/>
      <c r="J2453" s="60"/>
      <c r="K2453" s="15"/>
      <c r="L2453" s="15"/>
      <c r="M2453" s="15"/>
      <c r="N2453" s="15"/>
      <c r="O2453" s="15"/>
      <c r="P2453" s="15"/>
      <c r="R2453" s="15"/>
      <c r="S2453" s="179">
        <f t="shared" ref="S2453:CD2453" si="3999">S2436</f>
        <v>0</v>
      </c>
      <c r="T2453" s="179">
        <f t="shared" si="3999"/>
        <v>0</v>
      </c>
      <c r="U2453" s="179">
        <f t="shared" si="3999"/>
        <v>0</v>
      </c>
      <c r="V2453" s="179">
        <f t="shared" si="3999"/>
        <v>0</v>
      </c>
      <c r="W2453" s="179">
        <f t="shared" si="3999"/>
        <v>0</v>
      </c>
      <c r="X2453" s="179">
        <f t="shared" si="3999"/>
        <v>0</v>
      </c>
      <c r="Y2453" s="179">
        <f t="shared" si="3999"/>
        <v>0</v>
      </c>
      <c r="Z2453" s="179">
        <f t="shared" si="3999"/>
        <v>0</v>
      </c>
      <c r="AA2453" s="179">
        <f t="shared" si="3999"/>
        <v>0</v>
      </c>
      <c r="AB2453" s="179">
        <f t="shared" si="3999"/>
        <v>0</v>
      </c>
      <c r="AC2453" s="179">
        <f t="shared" si="3999"/>
        <v>0</v>
      </c>
      <c r="AD2453" s="179">
        <f t="shared" si="3999"/>
        <v>0</v>
      </c>
      <c r="AE2453" s="179">
        <f t="shared" si="3999"/>
        <v>0</v>
      </c>
      <c r="AF2453" s="179">
        <f t="shared" si="3999"/>
        <v>0</v>
      </c>
      <c r="AG2453" s="179">
        <f t="shared" si="3999"/>
        <v>0</v>
      </c>
      <c r="AH2453" s="179">
        <f t="shared" si="3999"/>
        <v>0</v>
      </c>
      <c r="AI2453" s="179">
        <f t="shared" si="3999"/>
        <v>0</v>
      </c>
      <c r="AJ2453" s="179">
        <f t="shared" si="3999"/>
        <v>0</v>
      </c>
      <c r="AK2453" s="179">
        <f t="shared" si="3999"/>
        <v>0</v>
      </c>
      <c r="AL2453" s="179">
        <f t="shared" si="3999"/>
        <v>0</v>
      </c>
      <c r="AM2453" s="179">
        <f t="shared" si="3999"/>
        <v>0</v>
      </c>
      <c r="AN2453" s="179">
        <f t="shared" si="3999"/>
        <v>0</v>
      </c>
      <c r="AO2453" s="179">
        <f t="shared" si="3999"/>
        <v>0</v>
      </c>
      <c r="AP2453" s="179">
        <f t="shared" si="3999"/>
        <v>0</v>
      </c>
      <c r="AQ2453" s="179">
        <f t="shared" si="3999"/>
        <v>0</v>
      </c>
      <c r="AR2453" s="179">
        <f t="shared" si="3999"/>
        <v>0</v>
      </c>
      <c r="AS2453" s="179">
        <f t="shared" si="3999"/>
        <v>0</v>
      </c>
      <c r="AT2453" s="179">
        <f t="shared" si="3999"/>
        <v>0</v>
      </c>
      <c r="AU2453" s="179">
        <f t="shared" si="3999"/>
        <v>0</v>
      </c>
      <c r="AV2453" s="179">
        <f t="shared" si="3999"/>
        <v>0</v>
      </c>
      <c r="AW2453" s="179">
        <f t="shared" si="3999"/>
        <v>0</v>
      </c>
      <c r="AX2453" s="179">
        <f t="shared" si="3999"/>
        <v>0</v>
      </c>
      <c r="AY2453" s="179">
        <f t="shared" si="3999"/>
        <v>0</v>
      </c>
      <c r="AZ2453" s="179">
        <f t="shared" si="3999"/>
        <v>0</v>
      </c>
      <c r="BA2453" s="179">
        <f t="shared" si="3999"/>
        <v>0</v>
      </c>
      <c r="BB2453" s="179">
        <f t="shared" si="3999"/>
        <v>0</v>
      </c>
      <c r="BC2453" s="179">
        <f t="shared" si="3999"/>
        <v>0</v>
      </c>
      <c r="BD2453" s="179">
        <f t="shared" si="3999"/>
        <v>0</v>
      </c>
      <c r="BE2453" s="179">
        <f t="shared" si="3999"/>
        <v>0</v>
      </c>
      <c r="BF2453" s="179">
        <f t="shared" si="3999"/>
        <v>0</v>
      </c>
      <c r="BG2453" s="179">
        <f t="shared" si="3999"/>
        <v>0</v>
      </c>
      <c r="BH2453" s="179">
        <f t="shared" si="3999"/>
        <v>0</v>
      </c>
      <c r="BI2453" s="179">
        <f t="shared" si="3999"/>
        <v>0</v>
      </c>
      <c r="BJ2453" s="179">
        <f t="shared" si="3999"/>
        <v>0</v>
      </c>
      <c r="BK2453" s="179">
        <f t="shared" si="3999"/>
        <v>0</v>
      </c>
      <c r="BL2453" s="179">
        <f t="shared" si="3999"/>
        <v>0</v>
      </c>
      <c r="BM2453" s="179">
        <f t="shared" si="3999"/>
        <v>0</v>
      </c>
      <c r="BN2453" s="179">
        <f t="shared" si="3999"/>
        <v>0</v>
      </c>
      <c r="BO2453" s="179">
        <f t="shared" si="3999"/>
        <v>0</v>
      </c>
      <c r="BP2453" s="179">
        <f t="shared" si="3999"/>
        <v>0</v>
      </c>
      <c r="BQ2453" s="179">
        <f t="shared" si="3999"/>
        <v>0</v>
      </c>
      <c r="BR2453" s="179">
        <f t="shared" si="3999"/>
        <v>0</v>
      </c>
      <c r="BS2453" s="179">
        <f t="shared" si="3999"/>
        <v>0</v>
      </c>
      <c r="BT2453" s="179">
        <f t="shared" si="3999"/>
        <v>0</v>
      </c>
      <c r="BU2453" s="179">
        <f t="shared" si="3999"/>
        <v>0</v>
      </c>
      <c r="BV2453" s="179">
        <f t="shared" si="3999"/>
        <v>0</v>
      </c>
      <c r="BW2453" s="179">
        <f t="shared" si="3999"/>
        <v>0</v>
      </c>
      <c r="BX2453" s="179">
        <f t="shared" si="3999"/>
        <v>0</v>
      </c>
      <c r="BY2453" s="179">
        <f t="shared" si="3999"/>
        <v>0</v>
      </c>
      <c r="BZ2453" s="179">
        <f t="shared" si="3999"/>
        <v>0</v>
      </c>
      <c r="CA2453" s="179">
        <f t="shared" si="3999"/>
        <v>0</v>
      </c>
      <c r="CB2453" s="179">
        <f t="shared" si="3999"/>
        <v>0</v>
      </c>
      <c r="CC2453" s="179">
        <f t="shared" si="3999"/>
        <v>0</v>
      </c>
      <c r="CD2453" s="179">
        <f t="shared" si="3999"/>
        <v>0</v>
      </c>
      <c r="CE2453" s="179">
        <f t="shared" ref="CE2453:CL2453" si="4000">CE2436</f>
        <v>0</v>
      </c>
      <c r="CF2453" s="179">
        <f t="shared" si="4000"/>
        <v>0</v>
      </c>
      <c r="CG2453" s="179">
        <f t="shared" si="4000"/>
        <v>0</v>
      </c>
      <c r="CH2453" s="179">
        <f t="shared" si="4000"/>
        <v>0</v>
      </c>
      <c r="CI2453" s="179">
        <f t="shared" si="4000"/>
        <v>0</v>
      </c>
      <c r="CJ2453" s="179">
        <f t="shared" si="4000"/>
        <v>0</v>
      </c>
      <c r="CK2453" s="179">
        <f t="shared" si="4000"/>
        <v>0</v>
      </c>
      <c r="CL2453" s="179">
        <f t="shared" si="4000"/>
        <v>0</v>
      </c>
      <c r="CN2453" s="60"/>
      <c r="CO2453" s="179">
        <f t="shared" ref="CO2453:DL2453" si="4001">CO1191</f>
        <v>0</v>
      </c>
      <c r="CP2453" s="179">
        <f t="shared" si="4001"/>
        <v>0</v>
      </c>
      <c r="CQ2453" s="179">
        <f t="shared" si="4001"/>
        <v>0</v>
      </c>
      <c r="CR2453" s="179">
        <f t="shared" si="4001"/>
        <v>0</v>
      </c>
      <c r="CS2453" s="179">
        <f t="shared" si="4001"/>
        <v>0</v>
      </c>
      <c r="CT2453" s="179">
        <f t="shared" si="4001"/>
        <v>0</v>
      </c>
      <c r="CU2453" s="179">
        <f t="shared" si="4001"/>
        <v>0</v>
      </c>
      <c r="CV2453" s="179">
        <f t="shared" si="4001"/>
        <v>0</v>
      </c>
      <c r="CW2453" s="179">
        <f t="shared" si="4001"/>
        <v>0</v>
      </c>
      <c r="CX2453" s="179">
        <f t="shared" si="4001"/>
        <v>0</v>
      </c>
      <c r="CY2453" s="179">
        <f t="shared" si="4001"/>
        <v>0</v>
      </c>
      <c r="CZ2453" s="179">
        <f t="shared" si="4001"/>
        <v>0</v>
      </c>
      <c r="DA2453" s="179">
        <f t="shared" si="4001"/>
        <v>0</v>
      </c>
      <c r="DB2453" s="179">
        <f t="shared" si="4001"/>
        <v>0</v>
      </c>
      <c r="DC2453" s="179">
        <f t="shared" si="4001"/>
        <v>0</v>
      </c>
      <c r="DD2453" s="179">
        <f t="shared" si="4001"/>
        <v>0</v>
      </c>
      <c r="DE2453" s="179">
        <f t="shared" si="4001"/>
        <v>0</v>
      </c>
      <c r="DF2453" s="179">
        <f t="shared" si="4001"/>
        <v>0</v>
      </c>
      <c r="DG2453" s="179">
        <f t="shared" si="4001"/>
        <v>0</v>
      </c>
      <c r="DH2453" s="179">
        <f t="shared" si="4001"/>
        <v>0</v>
      </c>
      <c r="DI2453" s="179">
        <f t="shared" si="4001"/>
        <v>0</v>
      </c>
      <c r="DJ2453" s="179">
        <f t="shared" si="4001"/>
        <v>0</v>
      </c>
      <c r="DK2453" s="179">
        <f t="shared" si="4001"/>
        <v>0</v>
      </c>
      <c r="DL2453" s="179">
        <f t="shared" si="4001"/>
        <v>0</v>
      </c>
    </row>
    <row r="2454" spans="1:116" x14ac:dyDescent="0.4">
      <c r="B2454" t="s">
        <v>332</v>
      </c>
      <c r="D2454" t="s">
        <v>408</v>
      </c>
      <c r="E2454" s="8" t="str">
        <f t="shared" si="3901"/>
        <v>2454 WCUR-IS</v>
      </c>
      <c r="G2454" s="191" t="str">
        <f>SUBSTITUTE(TRIM(MID(G2440, SEARCH("-", G2440) + 1, LEN(G2440))),":","")</f>
        <v>IS driven</v>
      </c>
      <c r="H2454" s="12"/>
      <c r="I2454" s="60"/>
      <c r="J2454" s="60"/>
      <c r="K2454" s="15"/>
      <c r="L2454" s="15"/>
      <c r="M2454" s="15"/>
      <c r="N2454" s="15"/>
      <c r="O2454" s="15"/>
      <c r="P2454" s="15"/>
      <c r="R2454" s="15"/>
      <c r="CN2454" s="60"/>
      <c r="CO2454" s="8"/>
      <c r="CP2454" s="8"/>
      <c r="CQ2454" s="8"/>
      <c r="CR2454" s="8"/>
      <c r="CS2454" s="8"/>
      <c r="CT2454" s="8"/>
      <c r="CU2454" s="8"/>
      <c r="CV2454" s="8"/>
      <c r="CW2454" s="8"/>
      <c r="CX2454" s="8"/>
      <c r="CY2454" s="8"/>
      <c r="CZ2454" s="8"/>
      <c r="DA2454" s="8"/>
      <c r="DB2454" s="8"/>
      <c r="DC2454" s="8"/>
      <c r="DD2454" s="8"/>
      <c r="DE2454" s="8"/>
      <c r="DF2454" s="8"/>
      <c r="DG2454" s="8"/>
      <c r="DH2454" s="8"/>
      <c r="DI2454" s="8"/>
      <c r="DJ2454" s="8"/>
      <c r="DK2454" s="8"/>
      <c r="DL2454" s="8"/>
    </row>
    <row r="2455" spans="1:116" x14ac:dyDescent="0.4">
      <c r="B2455" t="s">
        <v>332</v>
      </c>
      <c r="D2455" t="s">
        <v>408</v>
      </c>
      <c r="E2455" s="8" t="str">
        <f t="shared" si="3901"/>
        <v>2455 WCUR-IS</v>
      </c>
      <c r="G2455" s="136" t="str">
        <f t="shared" si="3992"/>
        <v>Secondary revenue driver</v>
      </c>
      <c r="H2455" s="12"/>
      <c r="I2455" s="60"/>
      <c r="J2455" s="60"/>
      <c r="K2455" s="15"/>
      <c r="L2455" s="15"/>
      <c r="M2455" s="15"/>
      <c r="N2455" s="15"/>
      <c r="O2455" s="15"/>
      <c r="P2455" s="15"/>
      <c r="R2455" s="15"/>
      <c r="S2455" s="212" t="str">
        <f t="shared" ref="S2455:AX2455" si="4002">ADDRESS(ROW(S2444),COLUMN(S2444),2)</f>
        <v>S$2444</v>
      </c>
      <c r="T2455" s="212" t="str">
        <f t="shared" si="4002"/>
        <v>T$2444</v>
      </c>
      <c r="U2455" s="212" t="str">
        <f t="shared" si="4002"/>
        <v>U$2444</v>
      </c>
      <c r="V2455" s="212" t="str">
        <f t="shared" si="4002"/>
        <v>V$2444</v>
      </c>
      <c r="W2455" s="212" t="str">
        <f t="shared" si="4002"/>
        <v>W$2444</v>
      </c>
      <c r="X2455" s="212" t="str">
        <f t="shared" si="4002"/>
        <v>X$2444</v>
      </c>
      <c r="Y2455" s="212" t="str">
        <f t="shared" si="4002"/>
        <v>Y$2444</v>
      </c>
      <c r="Z2455" s="212" t="str">
        <f t="shared" si="4002"/>
        <v>Z$2444</v>
      </c>
      <c r="AA2455" s="212" t="str">
        <f t="shared" si="4002"/>
        <v>AA$2444</v>
      </c>
      <c r="AB2455" s="212" t="str">
        <f t="shared" si="4002"/>
        <v>AB$2444</v>
      </c>
      <c r="AC2455" s="212" t="str">
        <f t="shared" si="4002"/>
        <v>AC$2444</v>
      </c>
      <c r="AD2455" s="212" t="str">
        <f t="shared" si="4002"/>
        <v>AD$2444</v>
      </c>
      <c r="AE2455" s="212" t="str">
        <f t="shared" si="4002"/>
        <v>AE$2444</v>
      </c>
      <c r="AF2455" s="212" t="str">
        <f t="shared" si="4002"/>
        <v>AF$2444</v>
      </c>
      <c r="AG2455" s="212" t="str">
        <f t="shared" si="4002"/>
        <v>AG$2444</v>
      </c>
      <c r="AH2455" s="212" t="str">
        <f t="shared" si="4002"/>
        <v>AH$2444</v>
      </c>
      <c r="AI2455" s="212" t="str">
        <f t="shared" si="4002"/>
        <v>AI$2444</v>
      </c>
      <c r="AJ2455" s="212" t="str">
        <f t="shared" si="4002"/>
        <v>AJ$2444</v>
      </c>
      <c r="AK2455" s="212" t="str">
        <f t="shared" si="4002"/>
        <v>AK$2444</v>
      </c>
      <c r="AL2455" s="212" t="str">
        <f t="shared" si="4002"/>
        <v>AL$2444</v>
      </c>
      <c r="AM2455" s="212" t="str">
        <f t="shared" si="4002"/>
        <v>AM$2444</v>
      </c>
      <c r="AN2455" s="212" t="str">
        <f t="shared" si="4002"/>
        <v>AN$2444</v>
      </c>
      <c r="AO2455" s="212" t="str">
        <f t="shared" si="4002"/>
        <v>AO$2444</v>
      </c>
      <c r="AP2455" s="212" t="str">
        <f t="shared" si="4002"/>
        <v>AP$2444</v>
      </c>
      <c r="AQ2455" s="212" t="str">
        <f t="shared" si="4002"/>
        <v>AQ$2444</v>
      </c>
      <c r="AR2455" s="212" t="str">
        <f t="shared" si="4002"/>
        <v>AR$2444</v>
      </c>
      <c r="AS2455" s="212" t="str">
        <f t="shared" si="4002"/>
        <v>AS$2444</v>
      </c>
      <c r="AT2455" s="212" t="str">
        <f t="shared" si="4002"/>
        <v>AT$2444</v>
      </c>
      <c r="AU2455" s="212" t="str">
        <f t="shared" si="4002"/>
        <v>AU$2444</v>
      </c>
      <c r="AV2455" s="212" t="str">
        <f t="shared" si="4002"/>
        <v>AV$2444</v>
      </c>
      <c r="AW2455" s="212" t="str">
        <f t="shared" si="4002"/>
        <v>AW$2444</v>
      </c>
      <c r="AX2455" s="212" t="str">
        <f t="shared" si="4002"/>
        <v>AX$2444</v>
      </c>
      <c r="AY2455" s="212" t="str">
        <f t="shared" ref="AY2455:CD2455" si="4003">ADDRESS(ROW(AY2444),COLUMN(AY2444),2)</f>
        <v>AY$2444</v>
      </c>
      <c r="AZ2455" s="212" t="str">
        <f t="shared" si="4003"/>
        <v>AZ$2444</v>
      </c>
      <c r="BA2455" s="212" t="str">
        <f t="shared" si="4003"/>
        <v>BA$2444</v>
      </c>
      <c r="BB2455" s="212" t="str">
        <f t="shared" si="4003"/>
        <v>BB$2444</v>
      </c>
      <c r="BC2455" s="212" t="str">
        <f t="shared" si="4003"/>
        <v>BC$2444</v>
      </c>
      <c r="BD2455" s="212" t="str">
        <f t="shared" si="4003"/>
        <v>BD$2444</v>
      </c>
      <c r="BE2455" s="212" t="str">
        <f t="shared" si="4003"/>
        <v>BE$2444</v>
      </c>
      <c r="BF2455" s="212" t="str">
        <f t="shared" si="4003"/>
        <v>BF$2444</v>
      </c>
      <c r="BG2455" s="212" t="str">
        <f t="shared" si="4003"/>
        <v>BG$2444</v>
      </c>
      <c r="BH2455" s="212" t="str">
        <f t="shared" si="4003"/>
        <v>BH$2444</v>
      </c>
      <c r="BI2455" s="212" t="str">
        <f t="shared" si="4003"/>
        <v>BI$2444</v>
      </c>
      <c r="BJ2455" s="212" t="str">
        <f t="shared" si="4003"/>
        <v>BJ$2444</v>
      </c>
      <c r="BK2455" s="212" t="str">
        <f t="shared" si="4003"/>
        <v>BK$2444</v>
      </c>
      <c r="BL2455" s="212" t="str">
        <f t="shared" si="4003"/>
        <v>BL$2444</v>
      </c>
      <c r="BM2455" s="212" t="str">
        <f t="shared" si="4003"/>
        <v>BM$2444</v>
      </c>
      <c r="BN2455" s="212" t="str">
        <f t="shared" si="4003"/>
        <v>BN$2444</v>
      </c>
      <c r="BO2455" s="212" t="str">
        <f t="shared" si="4003"/>
        <v>BO$2444</v>
      </c>
      <c r="BP2455" s="212" t="str">
        <f t="shared" si="4003"/>
        <v>BP$2444</v>
      </c>
      <c r="BQ2455" s="212" t="str">
        <f t="shared" si="4003"/>
        <v>BQ$2444</v>
      </c>
      <c r="BR2455" s="212" t="str">
        <f t="shared" si="4003"/>
        <v>BR$2444</v>
      </c>
      <c r="BS2455" s="212" t="str">
        <f t="shared" si="4003"/>
        <v>BS$2444</v>
      </c>
      <c r="BT2455" s="212" t="str">
        <f t="shared" si="4003"/>
        <v>BT$2444</v>
      </c>
      <c r="BU2455" s="212" t="str">
        <f t="shared" si="4003"/>
        <v>BU$2444</v>
      </c>
      <c r="BV2455" s="212" t="str">
        <f t="shared" si="4003"/>
        <v>BV$2444</v>
      </c>
      <c r="BW2455" s="212" t="str">
        <f t="shared" si="4003"/>
        <v>BW$2444</v>
      </c>
      <c r="BX2455" s="212" t="str">
        <f t="shared" si="4003"/>
        <v>BX$2444</v>
      </c>
      <c r="BY2455" s="212" t="str">
        <f t="shared" si="4003"/>
        <v>BY$2444</v>
      </c>
      <c r="BZ2455" s="212" t="str">
        <f t="shared" si="4003"/>
        <v>BZ$2444</v>
      </c>
      <c r="CA2455" s="212" t="str">
        <f t="shared" si="4003"/>
        <v>CA$2444</v>
      </c>
      <c r="CB2455" s="212" t="str">
        <f t="shared" si="4003"/>
        <v>CB$2444</v>
      </c>
      <c r="CC2455" s="212" t="str">
        <f t="shared" si="4003"/>
        <v>CC$2444</v>
      </c>
      <c r="CD2455" s="212" t="str">
        <f t="shared" si="4003"/>
        <v>CD$2444</v>
      </c>
      <c r="CE2455" s="212" t="str">
        <f t="shared" ref="CE2455:CL2455" si="4004">ADDRESS(ROW(CE2444),COLUMN(CE2444),2)</f>
        <v>CE$2444</v>
      </c>
      <c r="CF2455" s="212" t="str">
        <f t="shared" si="4004"/>
        <v>CF$2444</v>
      </c>
      <c r="CG2455" s="212" t="str">
        <f t="shared" si="4004"/>
        <v>CG$2444</v>
      </c>
      <c r="CH2455" s="212" t="str">
        <f t="shared" si="4004"/>
        <v>CH$2444</v>
      </c>
      <c r="CI2455" s="212" t="str">
        <f t="shared" si="4004"/>
        <v>CI$2444</v>
      </c>
      <c r="CJ2455" s="212" t="str">
        <f t="shared" si="4004"/>
        <v>CJ$2444</v>
      </c>
      <c r="CK2455" s="212" t="str">
        <f t="shared" si="4004"/>
        <v>CK$2444</v>
      </c>
      <c r="CL2455" s="212" t="str">
        <f t="shared" si="4004"/>
        <v>CL$2444</v>
      </c>
      <c r="CN2455" s="60"/>
      <c r="CO2455" s="212" t="str">
        <f t="shared" ref="CO2455:DL2455" si="4005">ADDRESS(ROW(CO1199),COLUMN(CO1199),2)</f>
        <v>CO$1199</v>
      </c>
      <c r="CP2455" s="212" t="str">
        <f t="shared" si="4005"/>
        <v>CP$1199</v>
      </c>
      <c r="CQ2455" s="212" t="str">
        <f t="shared" si="4005"/>
        <v>CQ$1199</v>
      </c>
      <c r="CR2455" s="212" t="str">
        <f t="shared" si="4005"/>
        <v>CR$1199</v>
      </c>
      <c r="CS2455" s="212" t="str">
        <f t="shared" si="4005"/>
        <v>CS$1199</v>
      </c>
      <c r="CT2455" s="212" t="str">
        <f t="shared" si="4005"/>
        <v>CT$1199</v>
      </c>
      <c r="CU2455" s="212" t="str">
        <f t="shared" si="4005"/>
        <v>CU$1199</v>
      </c>
      <c r="CV2455" s="212" t="str">
        <f t="shared" si="4005"/>
        <v>CV$1199</v>
      </c>
      <c r="CW2455" s="212" t="str">
        <f t="shared" si="4005"/>
        <v>CW$1199</v>
      </c>
      <c r="CX2455" s="212" t="str">
        <f t="shared" si="4005"/>
        <v>CX$1199</v>
      </c>
      <c r="CY2455" s="212" t="str">
        <f t="shared" si="4005"/>
        <v>CY$1199</v>
      </c>
      <c r="CZ2455" s="212" t="str">
        <f t="shared" si="4005"/>
        <v>CZ$1199</v>
      </c>
      <c r="DA2455" s="212" t="str">
        <f t="shared" si="4005"/>
        <v>DA$1199</v>
      </c>
      <c r="DB2455" s="212" t="str">
        <f t="shared" si="4005"/>
        <v>DB$1199</v>
      </c>
      <c r="DC2455" s="212" t="str">
        <f t="shared" si="4005"/>
        <v>DC$1199</v>
      </c>
      <c r="DD2455" s="212" t="str">
        <f t="shared" si="4005"/>
        <v>DD$1199</v>
      </c>
      <c r="DE2455" s="212" t="str">
        <f t="shared" si="4005"/>
        <v>DE$1199</v>
      </c>
      <c r="DF2455" s="212" t="str">
        <f t="shared" si="4005"/>
        <v>DF$1199</v>
      </c>
      <c r="DG2455" s="212" t="str">
        <f t="shared" si="4005"/>
        <v>DG$1199</v>
      </c>
      <c r="DH2455" s="212" t="str">
        <f t="shared" si="4005"/>
        <v>DH$1199</v>
      </c>
      <c r="DI2455" s="212" t="str">
        <f t="shared" si="4005"/>
        <v>DI$1199</v>
      </c>
      <c r="DJ2455" s="212" t="str">
        <f t="shared" si="4005"/>
        <v>DJ$1199</v>
      </c>
      <c r="DK2455" s="212" t="str">
        <f t="shared" si="4005"/>
        <v>DK$1199</v>
      </c>
      <c r="DL2455" s="212" t="str">
        <f t="shared" si="4005"/>
        <v>DL$1199</v>
      </c>
    </row>
    <row r="2456" spans="1:116" x14ac:dyDescent="0.4">
      <c r="B2456" t="s">
        <v>332</v>
      </c>
      <c r="D2456" t="s">
        <v>408</v>
      </c>
      <c r="E2456" s="8" t="str">
        <f t="shared" ref="E2456" si="4006">ROW()&amp;" "&amp;D2456</f>
        <v>2456 WCUR-IS</v>
      </c>
      <c r="G2456" s="136" t="str">
        <f t="shared" si="3992"/>
        <v>Secondary volume driver</v>
      </c>
      <c r="S2456" s="212" t="str">
        <f t="shared" ref="S2456:AX2456" si="4007">ADDRESS(ROW(S2443),COLUMN(S2443),2)</f>
        <v>S$2443</v>
      </c>
      <c r="T2456" s="212" t="str">
        <f t="shared" si="4007"/>
        <v>T$2443</v>
      </c>
      <c r="U2456" s="212" t="str">
        <f t="shared" si="4007"/>
        <v>U$2443</v>
      </c>
      <c r="V2456" s="212" t="str">
        <f t="shared" si="4007"/>
        <v>V$2443</v>
      </c>
      <c r="W2456" s="212" t="str">
        <f t="shared" si="4007"/>
        <v>W$2443</v>
      </c>
      <c r="X2456" s="212" t="str">
        <f t="shared" si="4007"/>
        <v>X$2443</v>
      </c>
      <c r="Y2456" s="212" t="str">
        <f t="shared" si="4007"/>
        <v>Y$2443</v>
      </c>
      <c r="Z2456" s="212" t="str">
        <f t="shared" si="4007"/>
        <v>Z$2443</v>
      </c>
      <c r="AA2456" s="212" t="str">
        <f t="shared" si="4007"/>
        <v>AA$2443</v>
      </c>
      <c r="AB2456" s="212" t="str">
        <f t="shared" si="4007"/>
        <v>AB$2443</v>
      </c>
      <c r="AC2456" s="212" t="str">
        <f t="shared" si="4007"/>
        <v>AC$2443</v>
      </c>
      <c r="AD2456" s="212" t="str">
        <f t="shared" si="4007"/>
        <v>AD$2443</v>
      </c>
      <c r="AE2456" s="212" t="str">
        <f t="shared" si="4007"/>
        <v>AE$2443</v>
      </c>
      <c r="AF2456" s="212" t="str">
        <f t="shared" si="4007"/>
        <v>AF$2443</v>
      </c>
      <c r="AG2456" s="212" t="str">
        <f t="shared" si="4007"/>
        <v>AG$2443</v>
      </c>
      <c r="AH2456" s="212" t="str">
        <f t="shared" si="4007"/>
        <v>AH$2443</v>
      </c>
      <c r="AI2456" s="212" t="str">
        <f t="shared" si="4007"/>
        <v>AI$2443</v>
      </c>
      <c r="AJ2456" s="212" t="str">
        <f t="shared" si="4007"/>
        <v>AJ$2443</v>
      </c>
      <c r="AK2456" s="212" t="str">
        <f t="shared" si="4007"/>
        <v>AK$2443</v>
      </c>
      <c r="AL2456" s="212" t="str">
        <f t="shared" si="4007"/>
        <v>AL$2443</v>
      </c>
      <c r="AM2456" s="212" t="str">
        <f t="shared" si="4007"/>
        <v>AM$2443</v>
      </c>
      <c r="AN2456" s="212" t="str">
        <f t="shared" si="4007"/>
        <v>AN$2443</v>
      </c>
      <c r="AO2456" s="212" t="str">
        <f t="shared" si="4007"/>
        <v>AO$2443</v>
      </c>
      <c r="AP2456" s="212" t="str">
        <f t="shared" si="4007"/>
        <v>AP$2443</v>
      </c>
      <c r="AQ2456" s="212" t="str">
        <f t="shared" si="4007"/>
        <v>AQ$2443</v>
      </c>
      <c r="AR2456" s="212" t="str">
        <f t="shared" si="4007"/>
        <v>AR$2443</v>
      </c>
      <c r="AS2456" s="212" t="str">
        <f t="shared" si="4007"/>
        <v>AS$2443</v>
      </c>
      <c r="AT2456" s="212" t="str">
        <f t="shared" si="4007"/>
        <v>AT$2443</v>
      </c>
      <c r="AU2456" s="212" t="str">
        <f t="shared" si="4007"/>
        <v>AU$2443</v>
      </c>
      <c r="AV2456" s="212" t="str">
        <f t="shared" si="4007"/>
        <v>AV$2443</v>
      </c>
      <c r="AW2456" s="212" t="str">
        <f t="shared" si="4007"/>
        <v>AW$2443</v>
      </c>
      <c r="AX2456" s="212" t="str">
        <f t="shared" si="4007"/>
        <v>AX$2443</v>
      </c>
      <c r="AY2456" s="212" t="str">
        <f t="shared" ref="AY2456:CD2456" si="4008">ADDRESS(ROW(AY2443),COLUMN(AY2443),2)</f>
        <v>AY$2443</v>
      </c>
      <c r="AZ2456" s="212" t="str">
        <f t="shared" si="4008"/>
        <v>AZ$2443</v>
      </c>
      <c r="BA2456" s="212" t="str">
        <f t="shared" si="4008"/>
        <v>BA$2443</v>
      </c>
      <c r="BB2456" s="212" t="str">
        <f t="shared" si="4008"/>
        <v>BB$2443</v>
      </c>
      <c r="BC2456" s="212" t="str">
        <f t="shared" si="4008"/>
        <v>BC$2443</v>
      </c>
      <c r="BD2456" s="212" t="str">
        <f t="shared" si="4008"/>
        <v>BD$2443</v>
      </c>
      <c r="BE2456" s="212" t="str">
        <f t="shared" si="4008"/>
        <v>BE$2443</v>
      </c>
      <c r="BF2456" s="212" t="str">
        <f t="shared" si="4008"/>
        <v>BF$2443</v>
      </c>
      <c r="BG2456" s="212" t="str">
        <f t="shared" si="4008"/>
        <v>BG$2443</v>
      </c>
      <c r="BH2456" s="212" t="str">
        <f t="shared" si="4008"/>
        <v>BH$2443</v>
      </c>
      <c r="BI2456" s="212" t="str">
        <f t="shared" si="4008"/>
        <v>BI$2443</v>
      </c>
      <c r="BJ2456" s="212" t="str">
        <f t="shared" si="4008"/>
        <v>BJ$2443</v>
      </c>
      <c r="BK2456" s="212" t="str">
        <f t="shared" si="4008"/>
        <v>BK$2443</v>
      </c>
      <c r="BL2456" s="212" t="str">
        <f t="shared" si="4008"/>
        <v>BL$2443</v>
      </c>
      <c r="BM2456" s="212" t="str">
        <f t="shared" si="4008"/>
        <v>BM$2443</v>
      </c>
      <c r="BN2456" s="212" t="str">
        <f t="shared" si="4008"/>
        <v>BN$2443</v>
      </c>
      <c r="BO2456" s="212" t="str">
        <f t="shared" si="4008"/>
        <v>BO$2443</v>
      </c>
      <c r="BP2456" s="212" t="str">
        <f t="shared" si="4008"/>
        <v>BP$2443</v>
      </c>
      <c r="BQ2456" s="212" t="str">
        <f t="shared" si="4008"/>
        <v>BQ$2443</v>
      </c>
      <c r="BR2456" s="212" t="str">
        <f t="shared" si="4008"/>
        <v>BR$2443</v>
      </c>
      <c r="BS2456" s="212" t="str">
        <f t="shared" si="4008"/>
        <v>BS$2443</v>
      </c>
      <c r="BT2456" s="212" t="str">
        <f t="shared" si="4008"/>
        <v>BT$2443</v>
      </c>
      <c r="BU2456" s="212" t="str">
        <f t="shared" si="4008"/>
        <v>BU$2443</v>
      </c>
      <c r="BV2456" s="212" t="str">
        <f t="shared" si="4008"/>
        <v>BV$2443</v>
      </c>
      <c r="BW2456" s="212" t="str">
        <f t="shared" si="4008"/>
        <v>BW$2443</v>
      </c>
      <c r="BX2456" s="212" t="str">
        <f t="shared" si="4008"/>
        <v>BX$2443</v>
      </c>
      <c r="BY2456" s="212" t="str">
        <f t="shared" si="4008"/>
        <v>BY$2443</v>
      </c>
      <c r="BZ2456" s="212" t="str">
        <f t="shared" si="4008"/>
        <v>BZ$2443</v>
      </c>
      <c r="CA2456" s="212" t="str">
        <f t="shared" si="4008"/>
        <v>CA$2443</v>
      </c>
      <c r="CB2456" s="212" t="str">
        <f t="shared" si="4008"/>
        <v>CB$2443</v>
      </c>
      <c r="CC2456" s="212" t="str">
        <f t="shared" si="4008"/>
        <v>CC$2443</v>
      </c>
      <c r="CD2456" s="212" t="str">
        <f t="shared" si="4008"/>
        <v>CD$2443</v>
      </c>
      <c r="CE2456" s="212" t="str">
        <f t="shared" ref="CE2456:CL2456" si="4009">ADDRESS(ROW(CE2443),COLUMN(CE2443),2)</f>
        <v>CE$2443</v>
      </c>
      <c r="CF2456" s="212" t="str">
        <f t="shared" si="4009"/>
        <v>CF$2443</v>
      </c>
      <c r="CG2456" s="212" t="str">
        <f t="shared" si="4009"/>
        <v>CG$2443</v>
      </c>
      <c r="CH2456" s="212" t="str">
        <f t="shared" si="4009"/>
        <v>CH$2443</v>
      </c>
      <c r="CI2456" s="212" t="str">
        <f t="shared" si="4009"/>
        <v>CI$2443</v>
      </c>
      <c r="CJ2456" s="212" t="str">
        <f t="shared" si="4009"/>
        <v>CJ$2443</v>
      </c>
      <c r="CK2456" s="212" t="str">
        <f t="shared" si="4009"/>
        <v>CK$2443</v>
      </c>
      <c r="CL2456" s="212" t="str">
        <f t="shared" si="4009"/>
        <v>CL$2443</v>
      </c>
      <c r="CO2456" s="212" t="str">
        <f t="shared" ref="CO2456:DL2456" si="4010">ADDRESS(ROW(CO1198),COLUMN(CO1198),2)</f>
        <v>CO$1198</v>
      </c>
      <c r="CP2456" s="212" t="str">
        <f t="shared" si="4010"/>
        <v>CP$1198</v>
      </c>
      <c r="CQ2456" s="212" t="str">
        <f t="shared" si="4010"/>
        <v>CQ$1198</v>
      </c>
      <c r="CR2456" s="212" t="str">
        <f t="shared" si="4010"/>
        <v>CR$1198</v>
      </c>
      <c r="CS2456" s="212" t="str">
        <f t="shared" si="4010"/>
        <v>CS$1198</v>
      </c>
      <c r="CT2456" s="212" t="str">
        <f t="shared" si="4010"/>
        <v>CT$1198</v>
      </c>
      <c r="CU2456" s="212" t="str">
        <f t="shared" si="4010"/>
        <v>CU$1198</v>
      </c>
      <c r="CV2456" s="212" t="str">
        <f t="shared" si="4010"/>
        <v>CV$1198</v>
      </c>
      <c r="CW2456" s="212" t="str">
        <f t="shared" si="4010"/>
        <v>CW$1198</v>
      </c>
      <c r="CX2456" s="212" t="str">
        <f t="shared" si="4010"/>
        <v>CX$1198</v>
      </c>
      <c r="CY2456" s="212" t="str">
        <f t="shared" si="4010"/>
        <v>CY$1198</v>
      </c>
      <c r="CZ2456" s="212" t="str">
        <f t="shared" si="4010"/>
        <v>CZ$1198</v>
      </c>
      <c r="DA2456" s="212" t="str">
        <f t="shared" si="4010"/>
        <v>DA$1198</v>
      </c>
      <c r="DB2456" s="212" t="str">
        <f t="shared" si="4010"/>
        <v>DB$1198</v>
      </c>
      <c r="DC2456" s="212" t="str">
        <f t="shared" si="4010"/>
        <v>DC$1198</v>
      </c>
      <c r="DD2456" s="212" t="str">
        <f t="shared" si="4010"/>
        <v>DD$1198</v>
      </c>
      <c r="DE2456" s="212" t="str">
        <f t="shared" si="4010"/>
        <v>DE$1198</v>
      </c>
      <c r="DF2456" s="212" t="str">
        <f t="shared" si="4010"/>
        <v>DF$1198</v>
      </c>
      <c r="DG2456" s="212" t="str">
        <f t="shared" si="4010"/>
        <v>DG$1198</v>
      </c>
      <c r="DH2456" s="212" t="str">
        <f t="shared" si="4010"/>
        <v>DH$1198</v>
      </c>
      <c r="DI2456" s="212" t="str">
        <f t="shared" si="4010"/>
        <v>DI$1198</v>
      </c>
      <c r="DJ2456" s="212" t="str">
        <f t="shared" si="4010"/>
        <v>DJ$1198</v>
      </c>
      <c r="DK2456" s="212" t="str">
        <f t="shared" si="4010"/>
        <v>DK$1198</v>
      </c>
      <c r="DL2456" s="212" t="str">
        <f t="shared" si="4010"/>
        <v>DL$1198</v>
      </c>
    </row>
    <row r="2457" spans="1:116" x14ac:dyDescent="0.4">
      <c r="CO2457" s="8"/>
      <c r="CP2457" s="8"/>
      <c r="CQ2457" s="8"/>
      <c r="CR2457" s="8"/>
      <c r="CS2457" s="8"/>
      <c r="CT2457" s="8"/>
      <c r="CU2457" s="8"/>
      <c r="CV2457" s="8"/>
      <c r="CW2457" s="8"/>
      <c r="CX2457" s="8"/>
      <c r="CY2457" s="8"/>
      <c r="CZ2457" s="8"/>
      <c r="DA2457" s="8"/>
      <c r="DB2457" s="8"/>
      <c r="DC2457" s="8"/>
      <c r="DD2457" s="8"/>
      <c r="DE2457" s="8"/>
      <c r="DF2457" s="8"/>
      <c r="DG2457" s="8"/>
      <c r="DH2457" s="8"/>
      <c r="DI2457" s="8"/>
      <c r="DJ2457" s="8"/>
      <c r="DK2457" s="8"/>
      <c r="DL2457" s="8"/>
    </row>
    <row r="2458" spans="1:116" x14ac:dyDescent="0.4">
      <c r="A2458" s="174"/>
      <c r="E2458" s="8"/>
      <c r="G2458" s="175" t="s">
        <v>490</v>
      </c>
      <c r="H2458" s="174"/>
      <c r="I2458" s="176"/>
      <c r="J2458" s="176"/>
      <c r="K2458" s="197"/>
      <c r="L2458" s="197"/>
      <c r="M2458" s="197"/>
      <c r="N2458" s="197"/>
      <c r="O2458" s="197"/>
      <c r="P2458" s="197"/>
      <c r="R2458" s="198"/>
      <c r="S2458" s="174"/>
      <c r="T2458" s="174"/>
      <c r="U2458" s="174"/>
      <c r="V2458" s="174"/>
      <c r="W2458" s="174"/>
      <c r="X2458" s="174"/>
      <c r="Y2458" s="174"/>
      <c r="Z2458" s="174"/>
      <c r="AA2458" s="174"/>
      <c r="AB2458" s="174"/>
      <c r="AC2458" s="174"/>
      <c r="AD2458" s="174"/>
      <c r="AE2458" s="174"/>
      <c r="AF2458" s="174"/>
      <c r="AG2458" s="174"/>
      <c r="AH2458" s="174"/>
      <c r="AI2458" s="174"/>
      <c r="AJ2458" s="174"/>
      <c r="AK2458" s="174"/>
      <c r="AL2458" s="174"/>
      <c r="AM2458" s="174"/>
      <c r="AN2458" s="174"/>
      <c r="AO2458" s="174"/>
      <c r="AP2458" s="174"/>
      <c r="AQ2458" s="174"/>
      <c r="AR2458" s="174"/>
      <c r="AS2458" s="174"/>
      <c r="AT2458" s="174"/>
      <c r="AU2458" s="174"/>
      <c r="AV2458" s="174"/>
      <c r="AW2458" s="174"/>
      <c r="AX2458" s="174"/>
      <c r="AY2458" s="174"/>
      <c r="AZ2458" s="174"/>
      <c r="BA2458" s="174"/>
      <c r="BB2458" s="174"/>
      <c r="BC2458" s="174"/>
      <c r="BD2458" s="174"/>
      <c r="BE2458" s="174"/>
      <c r="BF2458" s="174"/>
      <c r="BG2458" s="174"/>
      <c r="BH2458" s="174"/>
      <c r="BI2458" s="174"/>
      <c r="BJ2458" s="174"/>
      <c r="BK2458" s="174"/>
      <c r="BL2458" s="174"/>
      <c r="BM2458" s="174"/>
      <c r="BN2458" s="174"/>
      <c r="BO2458" s="174"/>
      <c r="BP2458" s="174"/>
      <c r="BQ2458" s="174"/>
      <c r="BR2458" s="174"/>
      <c r="BS2458" s="174"/>
      <c r="BT2458" s="174"/>
      <c r="BU2458" s="174"/>
      <c r="BV2458" s="174"/>
      <c r="BW2458" s="174"/>
      <c r="BX2458" s="174"/>
      <c r="BY2458" s="174"/>
      <c r="BZ2458" s="174"/>
      <c r="CA2458" s="174"/>
      <c r="CB2458" s="174"/>
      <c r="CC2458" s="174"/>
      <c r="CD2458" s="174"/>
      <c r="CE2458" s="174"/>
      <c r="CF2458" s="174"/>
      <c r="CG2458" s="174"/>
      <c r="CH2458" s="174"/>
      <c r="CI2458" s="174"/>
      <c r="CJ2458" s="174"/>
      <c r="CK2458" s="174"/>
      <c r="CL2458" s="174"/>
      <c r="CN2458" s="176"/>
      <c r="CO2458" s="174"/>
      <c r="CP2458" s="174"/>
      <c r="CQ2458" s="174"/>
      <c r="CR2458" s="174"/>
      <c r="CS2458" s="174"/>
      <c r="CT2458" s="174"/>
      <c r="CU2458" s="174"/>
      <c r="CV2458" s="174"/>
      <c r="CW2458" s="174"/>
      <c r="CX2458" s="174"/>
      <c r="CY2458" s="174"/>
      <c r="CZ2458" s="174"/>
      <c r="DA2458" s="174"/>
      <c r="DB2458" s="174"/>
      <c r="DC2458" s="174"/>
      <c r="DD2458" s="174"/>
      <c r="DE2458" s="174"/>
      <c r="DF2458" s="174"/>
      <c r="DG2458" s="174"/>
      <c r="DH2458" s="174"/>
      <c r="DI2458" s="174"/>
      <c r="DJ2458" s="174"/>
      <c r="DK2458" s="174"/>
      <c r="DL2458" s="174"/>
    </row>
    <row r="2459" spans="1:116" x14ac:dyDescent="0.4">
      <c r="A2459" s="174"/>
      <c r="E2459" s="8"/>
      <c r="G2459" s="175" t="s">
        <v>492</v>
      </c>
      <c r="H2459" s="174"/>
      <c r="I2459" s="176"/>
      <c r="J2459" s="176"/>
      <c r="K2459" s="197"/>
      <c r="L2459" s="197"/>
      <c r="M2459" s="197"/>
      <c r="N2459" s="197"/>
      <c r="O2459" s="197"/>
      <c r="P2459" s="197"/>
      <c r="R2459" s="198"/>
      <c r="S2459" s="174"/>
      <c r="T2459" s="174"/>
      <c r="U2459" s="174"/>
      <c r="V2459" s="174"/>
      <c r="W2459" s="174"/>
      <c r="X2459" s="174"/>
      <c r="Y2459" s="174"/>
      <c r="Z2459" s="174"/>
      <c r="AA2459" s="174"/>
      <c r="AB2459" s="174"/>
      <c r="AC2459" s="174"/>
      <c r="AD2459" s="174"/>
      <c r="AE2459" s="174"/>
      <c r="AF2459" s="174"/>
      <c r="AG2459" s="174"/>
      <c r="AH2459" s="174"/>
      <c r="AI2459" s="174"/>
      <c r="AJ2459" s="174"/>
      <c r="AK2459" s="174"/>
      <c r="AL2459" s="174"/>
      <c r="AM2459" s="174"/>
      <c r="AN2459" s="174"/>
      <c r="AO2459" s="174"/>
      <c r="AP2459" s="174"/>
      <c r="AQ2459" s="174"/>
      <c r="AR2459" s="174"/>
      <c r="AS2459" s="174"/>
      <c r="AT2459" s="174"/>
      <c r="AU2459" s="174"/>
      <c r="AV2459" s="174"/>
      <c r="AW2459" s="174"/>
      <c r="AX2459" s="174"/>
      <c r="AY2459" s="174"/>
      <c r="AZ2459" s="174"/>
      <c r="BA2459" s="174"/>
      <c r="BB2459" s="174"/>
      <c r="BC2459" s="174"/>
      <c r="BD2459" s="174"/>
      <c r="BE2459" s="174"/>
      <c r="BF2459" s="174"/>
      <c r="BG2459" s="174"/>
      <c r="BH2459" s="174"/>
      <c r="BI2459" s="174"/>
      <c r="BJ2459" s="174"/>
      <c r="BK2459" s="174"/>
      <c r="BL2459" s="174"/>
      <c r="BM2459" s="174"/>
      <c r="BN2459" s="174"/>
      <c r="BO2459" s="174"/>
      <c r="BP2459" s="174"/>
      <c r="BQ2459" s="174"/>
      <c r="BR2459" s="174"/>
      <c r="BS2459" s="174"/>
      <c r="BT2459" s="174"/>
      <c r="BU2459" s="174"/>
      <c r="BV2459" s="174"/>
      <c r="BW2459" s="174"/>
      <c r="BX2459" s="174"/>
      <c r="BY2459" s="174"/>
      <c r="BZ2459" s="174"/>
      <c r="CA2459" s="174"/>
      <c r="CB2459" s="174"/>
      <c r="CC2459" s="174"/>
      <c r="CD2459" s="174"/>
      <c r="CE2459" s="174"/>
      <c r="CF2459" s="174"/>
      <c r="CG2459" s="174"/>
      <c r="CH2459" s="174"/>
      <c r="CI2459" s="174"/>
      <c r="CJ2459" s="174"/>
      <c r="CK2459" s="174"/>
      <c r="CL2459" s="174"/>
      <c r="CN2459" s="176"/>
      <c r="CO2459" s="174"/>
      <c r="CP2459" s="174"/>
      <c r="CQ2459" s="174"/>
      <c r="CR2459" s="174"/>
      <c r="CS2459" s="174"/>
      <c r="CT2459" s="174"/>
      <c r="CU2459" s="174"/>
      <c r="CV2459" s="174"/>
      <c r="CW2459" s="174"/>
      <c r="CX2459" s="174"/>
      <c r="CY2459" s="174"/>
      <c r="CZ2459" s="174"/>
      <c r="DA2459" s="174"/>
      <c r="DB2459" s="174"/>
      <c r="DC2459" s="174"/>
      <c r="DD2459" s="174"/>
      <c r="DE2459" s="174"/>
      <c r="DF2459" s="174"/>
      <c r="DG2459" s="174"/>
      <c r="DH2459" s="174"/>
      <c r="DI2459" s="174"/>
      <c r="DJ2459" s="174"/>
      <c r="DK2459" s="174"/>
      <c r="DL2459" s="174"/>
    </row>
    <row r="2460" spans="1:116" x14ac:dyDescent="0.4">
      <c r="A2460" s="174"/>
      <c r="E2460" s="8"/>
      <c r="G2460" s="175" t="s">
        <v>461</v>
      </c>
      <c r="H2460" s="174"/>
      <c r="I2460" s="176"/>
      <c r="J2460" s="176"/>
      <c r="K2460" s="197"/>
      <c r="L2460" s="197"/>
      <c r="M2460" s="197"/>
      <c r="N2460" s="197"/>
      <c r="O2460" s="197"/>
      <c r="P2460" s="197"/>
      <c r="R2460" s="198"/>
      <c r="S2460" s="199" t="str">
        <f t="shared" ref="S2460:CD2460" si="4011">S$20</f>
        <v>S$16</v>
      </c>
      <c r="T2460" s="199" t="str">
        <f t="shared" si="4011"/>
        <v>T$16</v>
      </c>
      <c r="U2460" s="199" t="str">
        <f t="shared" si="4011"/>
        <v>U$16</v>
      </c>
      <c r="V2460" s="199" t="str">
        <f t="shared" si="4011"/>
        <v>V$16</v>
      </c>
      <c r="W2460" s="199" t="str">
        <f t="shared" si="4011"/>
        <v>W$16</v>
      </c>
      <c r="X2460" s="199" t="str">
        <f t="shared" si="4011"/>
        <v>X$16</v>
      </c>
      <c r="Y2460" s="199" t="str">
        <f t="shared" si="4011"/>
        <v>Y$16</v>
      </c>
      <c r="Z2460" s="199" t="str">
        <f t="shared" si="4011"/>
        <v>Z$16</v>
      </c>
      <c r="AA2460" s="199" t="str">
        <f t="shared" si="4011"/>
        <v>AA$16</v>
      </c>
      <c r="AB2460" s="199" t="str">
        <f t="shared" si="4011"/>
        <v>AB$16</v>
      </c>
      <c r="AC2460" s="199" t="str">
        <f t="shared" si="4011"/>
        <v>AC$16</v>
      </c>
      <c r="AD2460" s="199" t="str">
        <f t="shared" si="4011"/>
        <v>AD$16</v>
      </c>
      <c r="AE2460" s="199" t="str">
        <f t="shared" si="4011"/>
        <v>AE$16</v>
      </c>
      <c r="AF2460" s="199" t="str">
        <f t="shared" si="4011"/>
        <v>AF$16</v>
      </c>
      <c r="AG2460" s="199" t="str">
        <f t="shared" si="4011"/>
        <v>AG$16</v>
      </c>
      <c r="AH2460" s="199" t="str">
        <f t="shared" si="4011"/>
        <v>AH$16</v>
      </c>
      <c r="AI2460" s="199" t="str">
        <f t="shared" si="4011"/>
        <v>AI$16</v>
      </c>
      <c r="AJ2460" s="199" t="str">
        <f t="shared" si="4011"/>
        <v>AJ$16</v>
      </c>
      <c r="AK2460" s="199" t="str">
        <f t="shared" si="4011"/>
        <v>AK$16</v>
      </c>
      <c r="AL2460" s="199" t="str">
        <f t="shared" si="4011"/>
        <v>AL$16</v>
      </c>
      <c r="AM2460" s="199" t="str">
        <f t="shared" si="4011"/>
        <v>AM$16</v>
      </c>
      <c r="AN2460" s="199" t="str">
        <f t="shared" si="4011"/>
        <v>AN$16</v>
      </c>
      <c r="AO2460" s="199" t="str">
        <f t="shared" si="4011"/>
        <v>AO$16</v>
      </c>
      <c r="AP2460" s="199" t="str">
        <f t="shared" si="4011"/>
        <v>AP$16</v>
      </c>
      <c r="AQ2460" s="199" t="str">
        <f t="shared" si="4011"/>
        <v>AQ$16</v>
      </c>
      <c r="AR2460" s="199" t="str">
        <f t="shared" si="4011"/>
        <v>AR$16</v>
      </c>
      <c r="AS2460" s="199" t="str">
        <f t="shared" si="4011"/>
        <v>AS$16</v>
      </c>
      <c r="AT2460" s="199" t="str">
        <f t="shared" si="4011"/>
        <v>AT$16</v>
      </c>
      <c r="AU2460" s="199" t="str">
        <f t="shared" si="4011"/>
        <v>AU$16</v>
      </c>
      <c r="AV2460" s="199" t="str">
        <f t="shared" si="4011"/>
        <v>AV$16</v>
      </c>
      <c r="AW2460" s="199" t="str">
        <f t="shared" si="4011"/>
        <v>AW$16</v>
      </c>
      <c r="AX2460" s="199" t="str">
        <f t="shared" si="4011"/>
        <v>AX$16</v>
      </c>
      <c r="AY2460" s="199" t="str">
        <f t="shared" si="4011"/>
        <v>AY$16</v>
      </c>
      <c r="AZ2460" s="199" t="str">
        <f t="shared" si="4011"/>
        <v>AZ$16</v>
      </c>
      <c r="BA2460" s="199" t="str">
        <f t="shared" si="4011"/>
        <v>BA$16</v>
      </c>
      <c r="BB2460" s="199" t="str">
        <f t="shared" si="4011"/>
        <v>BB$16</v>
      </c>
      <c r="BC2460" s="199" t="str">
        <f t="shared" si="4011"/>
        <v>BC$16</v>
      </c>
      <c r="BD2460" s="199" t="str">
        <f t="shared" si="4011"/>
        <v>BD$16</v>
      </c>
      <c r="BE2460" s="199" t="str">
        <f t="shared" si="4011"/>
        <v>BE$16</v>
      </c>
      <c r="BF2460" s="199" t="str">
        <f t="shared" si="4011"/>
        <v>BF$16</v>
      </c>
      <c r="BG2460" s="199" t="str">
        <f t="shared" si="4011"/>
        <v>BG$16</v>
      </c>
      <c r="BH2460" s="199" t="str">
        <f t="shared" si="4011"/>
        <v>BH$16</v>
      </c>
      <c r="BI2460" s="199" t="str">
        <f t="shared" si="4011"/>
        <v>BI$16</v>
      </c>
      <c r="BJ2460" s="199" t="str">
        <f t="shared" si="4011"/>
        <v>BJ$16</v>
      </c>
      <c r="BK2460" s="199" t="str">
        <f t="shared" si="4011"/>
        <v>BK$16</v>
      </c>
      <c r="BL2460" s="199" t="str">
        <f t="shared" si="4011"/>
        <v>BL$16</v>
      </c>
      <c r="BM2460" s="199" t="str">
        <f t="shared" si="4011"/>
        <v>BM$16</v>
      </c>
      <c r="BN2460" s="199" t="str">
        <f t="shared" si="4011"/>
        <v>BN$16</v>
      </c>
      <c r="BO2460" s="199" t="str">
        <f t="shared" si="4011"/>
        <v>BO$16</v>
      </c>
      <c r="BP2460" s="199" t="str">
        <f t="shared" si="4011"/>
        <v>BP$16</v>
      </c>
      <c r="BQ2460" s="199" t="str">
        <f t="shared" si="4011"/>
        <v>BQ$16</v>
      </c>
      <c r="BR2460" s="199" t="str">
        <f t="shared" si="4011"/>
        <v>BR$16</v>
      </c>
      <c r="BS2460" s="199" t="str">
        <f t="shared" si="4011"/>
        <v>BS$16</v>
      </c>
      <c r="BT2460" s="199" t="str">
        <f t="shared" si="4011"/>
        <v>BT$16</v>
      </c>
      <c r="BU2460" s="199" t="str">
        <f t="shared" si="4011"/>
        <v>BU$16</v>
      </c>
      <c r="BV2460" s="199" t="str">
        <f t="shared" si="4011"/>
        <v>BV$16</v>
      </c>
      <c r="BW2460" s="199" t="str">
        <f t="shared" si="4011"/>
        <v>BW$16</v>
      </c>
      <c r="BX2460" s="199" t="str">
        <f t="shared" si="4011"/>
        <v>BX$16</v>
      </c>
      <c r="BY2460" s="199" t="str">
        <f t="shared" si="4011"/>
        <v>BY$16</v>
      </c>
      <c r="BZ2460" s="199" t="str">
        <f t="shared" si="4011"/>
        <v>BZ$16</v>
      </c>
      <c r="CA2460" s="199" t="str">
        <f t="shared" si="4011"/>
        <v>CA$16</v>
      </c>
      <c r="CB2460" s="199" t="str">
        <f t="shared" si="4011"/>
        <v>CB$16</v>
      </c>
      <c r="CC2460" s="199" t="str">
        <f t="shared" si="4011"/>
        <v>CC$16</v>
      </c>
      <c r="CD2460" s="199" t="str">
        <f t="shared" si="4011"/>
        <v>CD$16</v>
      </c>
      <c r="CE2460" s="199" t="str">
        <f t="shared" ref="CE2460:CL2460" si="4012">CE$20</f>
        <v>CE$16</v>
      </c>
      <c r="CF2460" s="199" t="str">
        <f t="shared" si="4012"/>
        <v>CF$16</v>
      </c>
      <c r="CG2460" s="199" t="str">
        <f t="shared" si="4012"/>
        <v>CG$16</v>
      </c>
      <c r="CH2460" s="199" t="str">
        <f t="shared" si="4012"/>
        <v>CH$16</v>
      </c>
      <c r="CI2460" s="199" t="str">
        <f t="shared" si="4012"/>
        <v>CI$16</v>
      </c>
      <c r="CJ2460" s="199" t="str">
        <f t="shared" si="4012"/>
        <v>CJ$16</v>
      </c>
      <c r="CK2460" s="199" t="str">
        <f t="shared" si="4012"/>
        <v>CK$16</v>
      </c>
      <c r="CL2460" s="199" t="str">
        <f t="shared" si="4012"/>
        <v>CL$16</v>
      </c>
      <c r="CN2460" s="176"/>
      <c r="CO2460" s="199" t="str">
        <f t="shared" ref="CO2460:DL2460" si="4013">CO$20</f>
        <v>CO$16</v>
      </c>
      <c r="CP2460" s="199" t="str">
        <f t="shared" si="4013"/>
        <v>CP$16</v>
      </c>
      <c r="CQ2460" s="199" t="str">
        <f t="shared" si="4013"/>
        <v>CQ$16</v>
      </c>
      <c r="CR2460" s="199" t="str">
        <f t="shared" si="4013"/>
        <v>CR$16</v>
      </c>
      <c r="CS2460" s="199" t="str">
        <f t="shared" si="4013"/>
        <v>CS$16</v>
      </c>
      <c r="CT2460" s="199" t="str">
        <f t="shared" si="4013"/>
        <v>CT$16</v>
      </c>
      <c r="CU2460" s="199" t="str">
        <f t="shared" si="4013"/>
        <v>CU$16</v>
      </c>
      <c r="CV2460" s="199" t="str">
        <f t="shared" si="4013"/>
        <v>CV$16</v>
      </c>
      <c r="CW2460" s="199" t="str">
        <f t="shared" si="4013"/>
        <v>CW$16</v>
      </c>
      <c r="CX2460" s="199" t="str">
        <f t="shared" si="4013"/>
        <v>CX$16</v>
      </c>
      <c r="CY2460" s="199" t="str">
        <f t="shared" si="4013"/>
        <v>CY$16</v>
      </c>
      <c r="CZ2460" s="199" t="str">
        <f t="shared" si="4013"/>
        <v>CZ$16</v>
      </c>
      <c r="DA2460" s="199" t="str">
        <f t="shared" si="4013"/>
        <v>DA$16</v>
      </c>
      <c r="DB2460" s="199" t="str">
        <f t="shared" si="4013"/>
        <v>DB$16</v>
      </c>
      <c r="DC2460" s="199" t="str">
        <f t="shared" si="4013"/>
        <v>DC$16</v>
      </c>
      <c r="DD2460" s="199" t="str">
        <f t="shared" si="4013"/>
        <v>DD$16</v>
      </c>
      <c r="DE2460" s="199" t="str">
        <f t="shared" si="4013"/>
        <v>DE$16</v>
      </c>
      <c r="DF2460" s="199" t="str">
        <f t="shared" si="4013"/>
        <v>DF$16</v>
      </c>
      <c r="DG2460" s="199" t="str">
        <f t="shared" si="4013"/>
        <v>DG$16</v>
      </c>
      <c r="DH2460" s="199" t="str">
        <f t="shared" si="4013"/>
        <v>DH$16</v>
      </c>
      <c r="DI2460" s="199" t="str">
        <f t="shared" si="4013"/>
        <v>DI$16</v>
      </c>
      <c r="DJ2460" s="199" t="str">
        <f t="shared" si="4013"/>
        <v>DJ$16</v>
      </c>
      <c r="DK2460" s="199" t="str">
        <f t="shared" si="4013"/>
        <v>DK$16</v>
      </c>
      <c r="DL2460" s="199" t="str">
        <f t="shared" si="4013"/>
        <v>DL$16</v>
      </c>
    </row>
    <row r="2461" spans="1:116" x14ac:dyDescent="0.4">
      <c r="A2461" s="174"/>
      <c r="E2461" s="8"/>
      <c r="G2461" s="175" t="s">
        <v>462</v>
      </c>
      <c r="H2461" s="200"/>
      <c r="I2461" s="201"/>
      <c r="J2461" s="201"/>
      <c r="K2461" s="202"/>
      <c r="L2461" s="202"/>
      <c r="M2461" s="202"/>
      <c r="N2461" s="202"/>
      <c r="O2461" s="202"/>
      <c r="P2461" s="202"/>
      <c r="R2461" s="202"/>
      <c r="S2461" s="199" t="str">
        <f t="shared" ref="S2461:CD2461" si="4014">S$21</f>
        <v>S$17</v>
      </c>
      <c r="T2461" s="199" t="str">
        <f t="shared" si="4014"/>
        <v>T$17</v>
      </c>
      <c r="U2461" s="199" t="str">
        <f t="shared" si="4014"/>
        <v>U$17</v>
      </c>
      <c r="V2461" s="199" t="str">
        <f t="shared" si="4014"/>
        <v>V$17</v>
      </c>
      <c r="W2461" s="199" t="str">
        <f t="shared" si="4014"/>
        <v>W$17</v>
      </c>
      <c r="X2461" s="199" t="str">
        <f t="shared" si="4014"/>
        <v>X$17</v>
      </c>
      <c r="Y2461" s="199" t="str">
        <f t="shared" si="4014"/>
        <v>Y$17</v>
      </c>
      <c r="Z2461" s="199" t="str">
        <f t="shared" si="4014"/>
        <v>Z$17</v>
      </c>
      <c r="AA2461" s="199" t="str">
        <f t="shared" si="4014"/>
        <v>AA$17</v>
      </c>
      <c r="AB2461" s="199" t="str">
        <f t="shared" si="4014"/>
        <v>AB$17</v>
      </c>
      <c r="AC2461" s="199" t="str">
        <f t="shared" si="4014"/>
        <v>AC$17</v>
      </c>
      <c r="AD2461" s="199" t="str">
        <f t="shared" si="4014"/>
        <v>AD$17</v>
      </c>
      <c r="AE2461" s="199" t="str">
        <f t="shared" si="4014"/>
        <v>AE$17</v>
      </c>
      <c r="AF2461" s="199" t="str">
        <f t="shared" si="4014"/>
        <v>AF$17</v>
      </c>
      <c r="AG2461" s="199" t="str">
        <f t="shared" si="4014"/>
        <v>AG$17</v>
      </c>
      <c r="AH2461" s="199" t="str">
        <f t="shared" si="4014"/>
        <v>AH$17</v>
      </c>
      <c r="AI2461" s="199" t="str">
        <f t="shared" si="4014"/>
        <v>AI$17</v>
      </c>
      <c r="AJ2461" s="199" t="str">
        <f t="shared" si="4014"/>
        <v>AJ$17</v>
      </c>
      <c r="AK2461" s="199" t="str">
        <f t="shared" si="4014"/>
        <v>AK$17</v>
      </c>
      <c r="AL2461" s="199" t="str">
        <f t="shared" si="4014"/>
        <v>AL$17</v>
      </c>
      <c r="AM2461" s="199" t="str">
        <f t="shared" si="4014"/>
        <v>AM$17</v>
      </c>
      <c r="AN2461" s="199" t="str">
        <f t="shared" si="4014"/>
        <v>AN$17</v>
      </c>
      <c r="AO2461" s="199" t="str">
        <f t="shared" si="4014"/>
        <v>AO$17</v>
      </c>
      <c r="AP2461" s="199" t="str">
        <f t="shared" si="4014"/>
        <v>AP$17</v>
      </c>
      <c r="AQ2461" s="199" t="str">
        <f t="shared" si="4014"/>
        <v>AQ$17</v>
      </c>
      <c r="AR2461" s="199" t="str">
        <f t="shared" si="4014"/>
        <v>AR$17</v>
      </c>
      <c r="AS2461" s="199" t="str">
        <f t="shared" si="4014"/>
        <v>AS$17</v>
      </c>
      <c r="AT2461" s="199" t="str">
        <f t="shared" si="4014"/>
        <v>AT$17</v>
      </c>
      <c r="AU2461" s="199" t="str">
        <f t="shared" si="4014"/>
        <v>AU$17</v>
      </c>
      <c r="AV2461" s="199" t="str">
        <f t="shared" si="4014"/>
        <v>AV$17</v>
      </c>
      <c r="AW2461" s="199" t="str">
        <f t="shared" si="4014"/>
        <v>AW$17</v>
      </c>
      <c r="AX2461" s="199" t="str">
        <f t="shared" si="4014"/>
        <v>AX$17</v>
      </c>
      <c r="AY2461" s="199" t="str">
        <f t="shared" si="4014"/>
        <v>AY$17</v>
      </c>
      <c r="AZ2461" s="199" t="str">
        <f t="shared" si="4014"/>
        <v>AZ$17</v>
      </c>
      <c r="BA2461" s="199" t="str">
        <f t="shared" si="4014"/>
        <v>BA$17</v>
      </c>
      <c r="BB2461" s="199" t="str">
        <f t="shared" si="4014"/>
        <v>BB$17</v>
      </c>
      <c r="BC2461" s="199" t="str">
        <f t="shared" si="4014"/>
        <v>BC$17</v>
      </c>
      <c r="BD2461" s="199" t="str">
        <f t="shared" si="4014"/>
        <v>BD$17</v>
      </c>
      <c r="BE2461" s="199" t="str">
        <f t="shared" si="4014"/>
        <v>BE$17</v>
      </c>
      <c r="BF2461" s="199" t="str">
        <f t="shared" si="4014"/>
        <v>BF$17</v>
      </c>
      <c r="BG2461" s="199" t="str">
        <f t="shared" si="4014"/>
        <v>BG$17</v>
      </c>
      <c r="BH2461" s="199" t="str">
        <f t="shared" si="4014"/>
        <v>BH$17</v>
      </c>
      <c r="BI2461" s="199" t="str">
        <f t="shared" si="4014"/>
        <v>BI$17</v>
      </c>
      <c r="BJ2461" s="199" t="str">
        <f t="shared" si="4014"/>
        <v>BJ$17</v>
      </c>
      <c r="BK2461" s="199" t="str">
        <f t="shared" si="4014"/>
        <v>BK$17</v>
      </c>
      <c r="BL2461" s="199" t="str">
        <f t="shared" si="4014"/>
        <v>BL$17</v>
      </c>
      <c r="BM2461" s="199" t="str">
        <f t="shared" si="4014"/>
        <v>BM$17</v>
      </c>
      <c r="BN2461" s="199" t="str">
        <f t="shared" si="4014"/>
        <v>BN$17</v>
      </c>
      <c r="BO2461" s="199" t="str">
        <f t="shared" si="4014"/>
        <v>BO$17</v>
      </c>
      <c r="BP2461" s="199" t="str">
        <f t="shared" si="4014"/>
        <v>BP$17</v>
      </c>
      <c r="BQ2461" s="199" t="str">
        <f t="shared" si="4014"/>
        <v>BQ$17</v>
      </c>
      <c r="BR2461" s="199" t="str">
        <f t="shared" si="4014"/>
        <v>BR$17</v>
      </c>
      <c r="BS2461" s="199" t="str">
        <f t="shared" si="4014"/>
        <v>BS$17</v>
      </c>
      <c r="BT2461" s="199" t="str">
        <f t="shared" si="4014"/>
        <v>BT$17</v>
      </c>
      <c r="BU2461" s="199" t="str">
        <f t="shared" si="4014"/>
        <v>BU$17</v>
      </c>
      <c r="BV2461" s="199" t="str">
        <f t="shared" si="4014"/>
        <v>BV$17</v>
      </c>
      <c r="BW2461" s="199" t="str">
        <f t="shared" si="4014"/>
        <v>BW$17</v>
      </c>
      <c r="BX2461" s="199" t="str">
        <f t="shared" si="4014"/>
        <v>BX$17</v>
      </c>
      <c r="BY2461" s="199" t="str">
        <f t="shared" si="4014"/>
        <v>BY$17</v>
      </c>
      <c r="BZ2461" s="199" t="str">
        <f t="shared" si="4014"/>
        <v>BZ$17</v>
      </c>
      <c r="CA2461" s="199" t="str">
        <f t="shared" si="4014"/>
        <v>CA$17</v>
      </c>
      <c r="CB2461" s="199" t="str">
        <f t="shared" si="4014"/>
        <v>CB$17</v>
      </c>
      <c r="CC2461" s="199" t="str">
        <f t="shared" si="4014"/>
        <v>CC$17</v>
      </c>
      <c r="CD2461" s="199" t="str">
        <f t="shared" si="4014"/>
        <v>CD$17</v>
      </c>
      <c r="CE2461" s="199" t="str">
        <f t="shared" ref="CE2461:CL2461" si="4015">CE$21</f>
        <v>CE$17</v>
      </c>
      <c r="CF2461" s="199" t="str">
        <f t="shared" si="4015"/>
        <v>CF$17</v>
      </c>
      <c r="CG2461" s="199" t="str">
        <f t="shared" si="4015"/>
        <v>CG$17</v>
      </c>
      <c r="CH2461" s="199" t="str">
        <f t="shared" si="4015"/>
        <v>CH$17</v>
      </c>
      <c r="CI2461" s="199" t="str">
        <f t="shared" si="4015"/>
        <v>CI$17</v>
      </c>
      <c r="CJ2461" s="199" t="str">
        <f t="shared" si="4015"/>
        <v>CJ$17</v>
      </c>
      <c r="CK2461" s="199" t="str">
        <f t="shared" si="4015"/>
        <v>CK$17</v>
      </c>
      <c r="CL2461" s="199" t="str">
        <f t="shared" si="4015"/>
        <v>CL$17</v>
      </c>
      <c r="CN2461" s="201"/>
      <c r="CO2461" s="199" t="str">
        <f t="shared" ref="CO2461:DL2461" si="4016">CO$21</f>
        <v>CO$17</v>
      </c>
      <c r="CP2461" s="199" t="str">
        <f t="shared" si="4016"/>
        <v>CP$17</v>
      </c>
      <c r="CQ2461" s="199" t="str">
        <f t="shared" si="4016"/>
        <v>CQ$17</v>
      </c>
      <c r="CR2461" s="199" t="str">
        <f t="shared" si="4016"/>
        <v>CR$17</v>
      </c>
      <c r="CS2461" s="199" t="str">
        <f t="shared" si="4016"/>
        <v>CS$17</v>
      </c>
      <c r="CT2461" s="199" t="str">
        <f t="shared" si="4016"/>
        <v>CT$17</v>
      </c>
      <c r="CU2461" s="199" t="str">
        <f t="shared" si="4016"/>
        <v>CU$17</v>
      </c>
      <c r="CV2461" s="199" t="str">
        <f t="shared" si="4016"/>
        <v>CV$17</v>
      </c>
      <c r="CW2461" s="199" t="str">
        <f t="shared" si="4016"/>
        <v>CW$17</v>
      </c>
      <c r="CX2461" s="199" t="str">
        <f t="shared" si="4016"/>
        <v>CX$17</v>
      </c>
      <c r="CY2461" s="199" t="str">
        <f t="shared" si="4016"/>
        <v>CY$17</v>
      </c>
      <c r="CZ2461" s="199" t="str">
        <f t="shared" si="4016"/>
        <v>CZ$17</v>
      </c>
      <c r="DA2461" s="199" t="str">
        <f t="shared" si="4016"/>
        <v>DA$17</v>
      </c>
      <c r="DB2461" s="199" t="str">
        <f t="shared" si="4016"/>
        <v>DB$17</v>
      </c>
      <c r="DC2461" s="199" t="str">
        <f t="shared" si="4016"/>
        <v>DC$17</v>
      </c>
      <c r="DD2461" s="199" t="str">
        <f t="shared" si="4016"/>
        <v>DD$17</v>
      </c>
      <c r="DE2461" s="199" t="str">
        <f t="shared" si="4016"/>
        <v>DE$17</v>
      </c>
      <c r="DF2461" s="199" t="str">
        <f t="shared" si="4016"/>
        <v>DF$17</v>
      </c>
      <c r="DG2461" s="199" t="str">
        <f t="shared" si="4016"/>
        <v>DG$17</v>
      </c>
      <c r="DH2461" s="199" t="str">
        <f t="shared" si="4016"/>
        <v>DH$17</v>
      </c>
      <c r="DI2461" s="199" t="str">
        <f t="shared" si="4016"/>
        <v>DI$17</v>
      </c>
      <c r="DJ2461" s="199" t="str">
        <f t="shared" si="4016"/>
        <v>DJ$17</v>
      </c>
      <c r="DK2461" s="199" t="str">
        <f t="shared" si="4016"/>
        <v>DK$17</v>
      </c>
      <c r="DL2461" s="199" t="str">
        <f t="shared" si="4016"/>
        <v>DL$17</v>
      </c>
    </row>
    <row r="2462" spans="1:116" x14ac:dyDescent="0.4">
      <c r="A2462" s="174"/>
      <c r="E2462" s="8"/>
      <c r="G2462" s="175" t="s">
        <v>491</v>
      </c>
      <c r="H2462" s="200"/>
      <c r="I2462" s="201"/>
      <c r="J2462" s="201"/>
      <c r="K2462" s="202"/>
      <c r="L2462" s="202"/>
      <c r="M2462" s="202"/>
      <c r="N2462" s="202"/>
      <c r="O2462" s="202"/>
      <c r="P2462" s="202"/>
      <c r="R2462" s="202"/>
      <c r="S2462" s="190"/>
      <c r="T2462" s="190"/>
      <c r="U2462" s="190"/>
      <c r="V2462" s="190"/>
      <c r="W2462" s="190"/>
      <c r="X2462" s="190"/>
      <c r="Y2462" s="190"/>
      <c r="Z2462" s="190"/>
      <c r="AA2462" s="190"/>
      <c r="AB2462" s="190"/>
      <c r="AC2462" s="190"/>
      <c r="AD2462" s="190"/>
      <c r="AE2462" s="190"/>
      <c r="AF2462" s="190"/>
      <c r="AG2462" s="190"/>
      <c r="AH2462" s="190"/>
      <c r="AI2462" s="190"/>
      <c r="AJ2462" s="190"/>
      <c r="AK2462" s="190"/>
      <c r="AL2462" s="190"/>
      <c r="AM2462" s="190"/>
      <c r="AN2462" s="190"/>
      <c r="AO2462" s="190"/>
      <c r="AP2462" s="190"/>
      <c r="AQ2462" s="190"/>
      <c r="AR2462" s="190"/>
      <c r="AS2462" s="190"/>
      <c r="AT2462" s="190"/>
      <c r="AU2462" s="190"/>
      <c r="AV2462" s="190"/>
      <c r="AW2462" s="190"/>
      <c r="AX2462" s="190"/>
      <c r="AY2462" s="190"/>
      <c r="AZ2462" s="190"/>
      <c r="BA2462" s="190"/>
      <c r="BB2462" s="190"/>
      <c r="BC2462" s="190"/>
      <c r="BD2462" s="190"/>
      <c r="BE2462" s="190"/>
      <c r="BF2462" s="190"/>
      <c r="BG2462" s="190"/>
      <c r="BH2462" s="190"/>
      <c r="BI2462" s="190"/>
      <c r="BJ2462" s="190"/>
      <c r="BK2462" s="190"/>
      <c r="BL2462" s="190"/>
      <c r="BM2462" s="190"/>
      <c r="BN2462" s="190"/>
      <c r="BO2462" s="190"/>
      <c r="BP2462" s="190"/>
      <c r="BQ2462" s="190"/>
      <c r="BR2462" s="190"/>
      <c r="BS2462" s="190"/>
      <c r="BT2462" s="190"/>
      <c r="BU2462" s="190"/>
      <c r="BV2462" s="190"/>
      <c r="BW2462" s="190"/>
      <c r="BX2462" s="190"/>
      <c r="BY2462" s="190"/>
      <c r="BZ2462" s="190"/>
      <c r="CA2462" s="190"/>
      <c r="CB2462" s="190"/>
      <c r="CC2462" s="190"/>
      <c r="CD2462" s="190"/>
      <c r="CE2462" s="190"/>
      <c r="CF2462" s="190"/>
      <c r="CG2462" s="190"/>
      <c r="CH2462" s="190"/>
      <c r="CI2462" s="190"/>
      <c r="CJ2462" s="190"/>
      <c r="CK2462" s="190"/>
      <c r="CL2462" s="190"/>
      <c r="CN2462" s="201"/>
      <c r="CO2462" s="190"/>
      <c r="CP2462" s="190"/>
      <c r="CQ2462" s="190"/>
      <c r="CR2462" s="190"/>
      <c r="CS2462" s="190"/>
      <c r="CT2462" s="190"/>
      <c r="CU2462" s="190"/>
      <c r="CV2462" s="190"/>
      <c r="CW2462" s="190"/>
      <c r="CX2462" s="190"/>
      <c r="CY2462" s="190"/>
      <c r="CZ2462" s="190"/>
      <c r="DA2462" s="190"/>
      <c r="DB2462" s="190"/>
      <c r="DC2462" s="190"/>
      <c r="DD2462" s="190"/>
      <c r="DE2462" s="190"/>
      <c r="DF2462" s="190"/>
      <c r="DG2462" s="190"/>
      <c r="DH2462" s="190"/>
      <c r="DI2462" s="190"/>
      <c r="DJ2462" s="190"/>
      <c r="DK2462" s="190"/>
      <c r="DL2462" s="190"/>
    </row>
    <row r="2463" spans="1:116" x14ac:dyDescent="0.4">
      <c r="A2463" s="174"/>
      <c r="E2463" s="8"/>
      <c r="G2463" s="175" t="s">
        <v>505</v>
      </c>
      <c r="H2463" s="200"/>
      <c r="I2463" s="201"/>
      <c r="J2463" s="201"/>
      <c r="K2463" s="202"/>
      <c r="L2463" s="202"/>
      <c r="M2463" s="202"/>
      <c r="N2463" s="202"/>
      <c r="O2463" s="202"/>
      <c r="P2463" s="202"/>
      <c r="R2463" s="202"/>
      <c r="S2463" s="190"/>
      <c r="T2463" s="190"/>
      <c r="U2463" s="190"/>
      <c r="V2463" s="190"/>
      <c r="W2463" s="190"/>
      <c r="X2463" s="190"/>
      <c r="Y2463" s="190"/>
      <c r="Z2463" s="190"/>
      <c r="AA2463" s="190"/>
      <c r="AB2463" s="190"/>
      <c r="AC2463" s="190"/>
      <c r="AD2463" s="190"/>
      <c r="AE2463" s="190"/>
      <c r="AF2463" s="190"/>
      <c r="AG2463" s="190"/>
      <c r="AH2463" s="190"/>
      <c r="AI2463" s="190"/>
      <c r="AJ2463" s="190"/>
      <c r="AK2463" s="190"/>
      <c r="AL2463" s="190"/>
      <c r="AM2463" s="190"/>
      <c r="AN2463" s="190"/>
      <c r="AO2463" s="190"/>
      <c r="AP2463" s="190"/>
      <c r="AQ2463" s="190"/>
      <c r="AR2463" s="190"/>
      <c r="AS2463" s="190"/>
      <c r="AT2463" s="190"/>
      <c r="AU2463" s="190"/>
      <c r="AV2463" s="190"/>
      <c r="AW2463" s="190"/>
      <c r="AX2463" s="190"/>
      <c r="AY2463" s="190"/>
      <c r="AZ2463" s="190"/>
      <c r="BA2463" s="190"/>
      <c r="BB2463" s="190"/>
      <c r="BC2463" s="190"/>
      <c r="BD2463" s="190"/>
      <c r="BE2463" s="190"/>
      <c r="BF2463" s="190"/>
      <c r="BG2463" s="190"/>
      <c r="BH2463" s="190"/>
      <c r="BI2463" s="190"/>
      <c r="BJ2463" s="190"/>
      <c r="BK2463" s="190"/>
      <c r="BL2463" s="190"/>
      <c r="BM2463" s="190"/>
      <c r="BN2463" s="190"/>
      <c r="BO2463" s="190"/>
      <c r="BP2463" s="190"/>
      <c r="BQ2463" s="190"/>
      <c r="BR2463" s="190"/>
      <c r="BS2463" s="190"/>
      <c r="BT2463" s="190"/>
      <c r="BU2463" s="190"/>
      <c r="BV2463" s="190"/>
      <c r="BW2463" s="190"/>
      <c r="BX2463" s="190"/>
      <c r="BY2463" s="190"/>
      <c r="BZ2463" s="190"/>
      <c r="CA2463" s="190"/>
      <c r="CB2463" s="190"/>
      <c r="CC2463" s="190"/>
      <c r="CD2463" s="190"/>
      <c r="CE2463" s="190"/>
      <c r="CF2463" s="190"/>
      <c r="CG2463" s="190"/>
      <c r="CH2463" s="190"/>
      <c r="CI2463" s="190"/>
      <c r="CJ2463" s="190"/>
      <c r="CK2463" s="190"/>
      <c r="CL2463" s="190"/>
      <c r="CN2463" s="201"/>
      <c r="CO2463" s="190"/>
      <c r="CP2463" s="190"/>
      <c r="CQ2463" s="190"/>
      <c r="CR2463" s="190"/>
      <c r="CS2463" s="190"/>
      <c r="CT2463" s="190"/>
      <c r="CU2463" s="190"/>
      <c r="CV2463" s="190"/>
      <c r="CW2463" s="190"/>
      <c r="CX2463" s="190"/>
      <c r="CY2463" s="190"/>
      <c r="CZ2463" s="190"/>
      <c r="DA2463" s="190"/>
      <c r="DB2463" s="190"/>
      <c r="DC2463" s="190"/>
      <c r="DD2463" s="190"/>
      <c r="DE2463" s="190"/>
      <c r="DF2463" s="190"/>
      <c r="DG2463" s="190"/>
      <c r="DH2463" s="190"/>
      <c r="DI2463" s="190"/>
      <c r="DJ2463" s="190"/>
      <c r="DK2463" s="190"/>
      <c r="DL2463" s="190"/>
    </row>
    <row r="2464" spans="1:116" x14ac:dyDescent="0.4">
      <c r="A2464" s="174"/>
      <c r="E2464" s="8"/>
      <c r="G2464" s="175" t="s">
        <v>463</v>
      </c>
      <c r="H2464" s="200"/>
      <c r="I2464" s="201"/>
      <c r="J2464" s="201"/>
      <c r="K2464" s="202"/>
      <c r="L2464" s="202"/>
      <c r="M2464" s="202"/>
      <c r="N2464" s="202"/>
      <c r="O2464" s="202"/>
      <c r="P2464" s="202"/>
      <c r="R2464" s="202"/>
      <c r="S2464" s="190" t="str">
        <f t="shared" ref="S2464:CD2464" si="4017">S$22</f>
        <v>S$18</v>
      </c>
      <c r="T2464" s="190" t="str">
        <f t="shared" si="4017"/>
        <v>T$18</v>
      </c>
      <c r="U2464" s="190" t="str">
        <f t="shared" si="4017"/>
        <v>U$18</v>
      </c>
      <c r="V2464" s="190" t="str">
        <f t="shared" si="4017"/>
        <v>V$18</v>
      </c>
      <c r="W2464" s="190" t="str">
        <f t="shared" si="4017"/>
        <v>W$18</v>
      </c>
      <c r="X2464" s="190" t="str">
        <f t="shared" si="4017"/>
        <v>X$18</v>
      </c>
      <c r="Y2464" s="190" t="str">
        <f t="shared" si="4017"/>
        <v>Y$18</v>
      </c>
      <c r="Z2464" s="190" t="str">
        <f t="shared" si="4017"/>
        <v>Z$18</v>
      </c>
      <c r="AA2464" s="190" t="str">
        <f t="shared" si="4017"/>
        <v>AA$18</v>
      </c>
      <c r="AB2464" s="190" t="str">
        <f t="shared" si="4017"/>
        <v>AB$18</v>
      </c>
      <c r="AC2464" s="190" t="str">
        <f t="shared" si="4017"/>
        <v>AC$18</v>
      </c>
      <c r="AD2464" s="190" t="str">
        <f t="shared" si="4017"/>
        <v>AD$18</v>
      </c>
      <c r="AE2464" s="190" t="str">
        <f t="shared" si="4017"/>
        <v>AE$18</v>
      </c>
      <c r="AF2464" s="190" t="str">
        <f t="shared" si="4017"/>
        <v>AF$18</v>
      </c>
      <c r="AG2464" s="190" t="str">
        <f t="shared" si="4017"/>
        <v>AG$18</v>
      </c>
      <c r="AH2464" s="190" t="str">
        <f t="shared" si="4017"/>
        <v>AH$18</v>
      </c>
      <c r="AI2464" s="190" t="str">
        <f t="shared" si="4017"/>
        <v>AI$18</v>
      </c>
      <c r="AJ2464" s="190" t="str">
        <f t="shared" si="4017"/>
        <v>AJ$18</v>
      </c>
      <c r="AK2464" s="190" t="str">
        <f t="shared" si="4017"/>
        <v>AK$18</v>
      </c>
      <c r="AL2464" s="190" t="str">
        <f t="shared" si="4017"/>
        <v>AL$18</v>
      </c>
      <c r="AM2464" s="190" t="str">
        <f t="shared" si="4017"/>
        <v>AM$18</v>
      </c>
      <c r="AN2464" s="190" t="str">
        <f t="shared" si="4017"/>
        <v>AN$18</v>
      </c>
      <c r="AO2464" s="190" t="str">
        <f t="shared" si="4017"/>
        <v>AO$18</v>
      </c>
      <c r="AP2464" s="190" t="str">
        <f t="shared" si="4017"/>
        <v>AP$18</v>
      </c>
      <c r="AQ2464" s="190" t="str">
        <f t="shared" si="4017"/>
        <v>AQ$18</v>
      </c>
      <c r="AR2464" s="190" t="str">
        <f t="shared" si="4017"/>
        <v>AR$18</v>
      </c>
      <c r="AS2464" s="190" t="str">
        <f t="shared" si="4017"/>
        <v>AS$18</v>
      </c>
      <c r="AT2464" s="190" t="str">
        <f t="shared" si="4017"/>
        <v>AT$18</v>
      </c>
      <c r="AU2464" s="190" t="str">
        <f t="shared" si="4017"/>
        <v>AU$18</v>
      </c>
      <c r="AV2464" s="190" t="str">
        <f t="shared" si="4017"/>
        <v>AV$18</v>
      </c>
      <c r="AW2464" s="190" t="str">
        <f t="shared" si="4017"/>
        <v>AW$18</v>
      </c>
      <c r="AX2464" s="190" t="str">
        <f t="shared" si="4017"/>
        <v>AX$18</v>
      </c>
      <c r="AY2464" s="190" t="str">
        <f t="shared" si="4017"/>
        <v>AY$18</v>
      </c>
      <c r="AZ2464" s="190" t="str">
        <f t="shared" si="4017"/>
        <v>AZ$18</v>
      </c>
      <c r="BA2464" s="190" t="str">
        <f t="shared" si="4017"/>
        <v>BA$18</v>
      </c>
      <c r="BB2464" s="190" t="str">
        <f t="shared" si="4017"/>
        <v>BB$18</v>
      </c>
      <c r="BC2464" s="190" t="str">
        <f t="shared" si="4017"/>
        <v>BC$18</v>
      </c>
      <c r="BD2464" s="190" t="str">
        <f t="shared" si="4017"/>
        <v>BD$18</v>
      </c>
      <c r="BE2464" s="190" t="str">
        <f t="shared" si="4017"/>
        <v>BE$18</v>
      </c>
      <c r="BF2464" s="190" t="str">
        <f t="shared" si="4017"/>
        <v>BF$18</v>
      </c>
      <c r="BG2464" s="190" t="str">
        <f t="shared" si="4017"/>
        <v>BG$18</v>
      </c>
      <c r="BH2464" s="190" t="str">
        <f t="shared" si="4017"/>
        <v>BH$18</v>
      </c>
      <c r="BI2464" s="190" t="str">
        <f t="shared" si="4017"/>
        <v>BI$18</v>
      </c>
      <c r="BJ2464" s="190" t="str">
        <f t="shared" si="4017"/>
        <v>BJ$18</v>
      </c>
      <c r="BK2464" s="190" t="str">
        <f t="shared" si="4017"/>
        <v>BK$18</v>
      </c>
      <c r="BL2464" s="190" t="str">
        <f t="shared" si="4017"/>
        <v>BL$18</v>
      </c>
      <c r="BM2464" s="190" t="str">
        <f t="shared" si="4017"/>
        <v>BM$18</v>
      </c>
      <c r="BN2464" s="190" t="str">
        <f t="shared" si="4017"/>
        <v>BN$18</v>
      </c>
      <c r="BO2464" s="190" t="str">
        <f t="shared" si="4017"/>
        <v>BO$18</v>
      </c>
      <c r="BP2464" s="190" t="str">
        <f t="shared" si="4017"/>
        <v>BP$18</v>
      </c>
      <c r="BQ2464" s="190" t="str">
        <f t="shared" si="4017"/>
        <v>BQ$18</v>
      </c>
      <c r="BR2464" s="190" t="str">
        <f t="shared" si="4017"/>
        <v>BR$18</v>
      </c>
      <c r="BS2464" s="190" t="str">
        <f t="shared" si="4017"/>
        <v>BS$18</v>
      </c>
      <c r="BT2464" s="190" t="str">
        <f t="shared" si="4017"/>
        <v>BT$18</v>
      </c>
      <c r="BU2464" s="190" t="str">
        <f t="shared" si="4017"/>
        <v>BU$18</v>
      </c>
      <c r="BV2464" s="190" t="str">
        <f t="shared" si="4017"/>
        <v>BV$18</v>
      </c>
      <c r="BW2464" s="190" t="str">
        <f t="shared" si="4017"/>
        <v>BW$18</v>
      </c>
      <c r="BX2464" s="190" t="str">
        <f t="shared" si="4017"/>
        <v>BX$18</v>
      </c>
      <c r="BY2464" s="190" t="str">
        <f t="shared" si="4017"/>
        <v>BY$18</v>
      </c>
      <c r="BZ2464" s="190" t="str">
        <f t="shared" si="4017"/>
        <v>BZ$18</v>
      </c>
      <c r="CA2464" s="190" t="str">
        <f t="shared" si="4017"/>
        <v>CA$18</v>
      </c>
      <c r="CB2464" s="190" t="str">
        <f t="shared" si="4017"/>
        <v>CB$18</v>
      </c>
      <c r="CC2464" s="190" t="str">
        <f t="shared" si="4017"/>
        <v>CC$18</v>
      </c>
      <c r="CD2464" s="190" t="str">
        <f t="shared" si="4017"/>
        <v>CD$18</v>
      </c>
      <c r="CE2464" s="190" t="str">
        <f t="shared" ref="CE2464:CL2464" si="4018">CE$22</f>
        <v>CE$18</v>
      </c>
      <c r="CF2464" s="190" t="str">
        <f t="shared" si="4018"/>
        <v>CF$18</v>
      </c>
      <c r="CG2464" s="190" t="str">
        <f t="shared" si="4018"/>
        <v>CG$18</v>
      </c>
      <c r="CH2464" s="190" t="str">
        <f t="shared" si="4018"/>
        <v>CH$18</v>
      </c>
      <c r="CI2464" s="190" t="str">
        <f t="shared" si="4018"/>
        <v>CI$18</v>
      </c>
      <c r="CJ2464" s="190" t="str">
        <f t="shared" si="4018"/>
        <v>CJ$18</v>
      </c>
      <c r="CK2464" s="190" t="str">
        <f t="shared" si="4018"/>
        <v>CK$18</v>
      </c>
      <c r="CL2464" s="190" t="str">
        <f t="shared" si="4018"/>
        <v>CL$18</v>
      </c>
      <c r="CN2464" s="201"/>
      <c r="CO2464" s="190" t="str">
        <f t="shared" ref="CO2464:DL2464" si="4019">CO$22</f>
        <v>CO$18</v>
      </c>
      <c r="CP2464" s="190" t="str">
        <f t="shared" si="4019"/>
        <v>CP$18</v>
      </c>
      <c r="CQ2464" s="190" t="str">
        <f t="shared" si="4019"/>
        <v>CQ$18</v>
      </c>
      <c r="CR2464" s="190" t="str">
        <f t="shared" si="4019"/>
        <v>CR$18</v>
      </c>
      <c r="CS2464" s="190" t="str">
        <f t="shared" si="4019"/>
        <v>CS$18</v>
      </c>
      <c r="CT2464" s="190" t="str">
        <f t="shared" si="4019"/>
        <v>CT$18</v>
      </c>
      <c r="CU2464" s="190" t="str">
        <f t="shared" si="4019"/>
        <v>CU$18</v>
      </c>
      <c r="CV2464" s="190" t="str">
        <f t="shared" si="4019"/>
        <v>CV$18</v>
      </c>
      <c r="CW2464" s="190" t="str">
        <f t="shared" si="4019"/>
        <v>CW$18</v>
      </c>
      <c r="CX2464" s="190" t="str">
        <f t="shared" si="4019"/>
        <v>CX$18</v>
      </c>
      <c r="CY2464" s="190" t="str">
        <f t="shared" si="4019"/>
        <v>CY$18</v>
      </c>
      <c r="CZ2464" s="190" t="str">
        <f t="shared" si="4019"/>
        <v>CZ$18</v>
      </c>
      <c r="DA2464" s="190" t="str">
        <f t="shared" si="4019"/>
        <v>DA$18</v>
      </c>
      <c r="DB2464" s="190" t="str">
        <f t="shared" si="4019"/>
        <v>DB$18</v>
      </c>
      <c r="DC2464" s="190" t="str">
        <f t="shared" si="4019"/>
        <v>DC$18</v>
      </c>
      <c r="DD2464" s="190" t="str">
        <f t="shared" si="4019"/>
        <v>DD$18</v>
      </c>
      <c r="DE2464" s="190" t="str">
        <f t="shared" si="4019"/>
        <v>DE$18</v>
      </c>
      <c r="DF2464" s="190" t="str">
        <f t="shared" si="4019"/>
        <v>DF$18</v>
      </c>
      <c r="DG2464" s="190" t="str">
        <f t="shared" si="4019"/>
        <v>DG$18</v>
      </c>
      <c r="DH2464" s="190" t="str">
        <f t="shared" si="4019"/>
        <v>DH$18</v>
      </c>
      <c r="DI2464" s="190" t="str">
        <f t="shared" si="4019"/>
        <v>DI$18</v>
      </c>
      <c r="DJ2464" s="190" t="str">
        <f t="shared" si="4019"/>
        <v>DJ$18</v>
      </c>
      <c r="DK2464" s="190" t="str">
        <f t="shared" si="4019"/>
        <v>DK$18</v>
      </c>
      <c r="DL2464" s="190" t="str">
        <f t="shared" si="4019"/>
        <v>DL$18</v>
      </c>
    </row>
    <row r="2465" spans="1:116" x14ac:dyDescent="0.4">
      <c r="A2465" s="174"/>
      <c r="E2465" s="8"/>
      <c r="G2465" s="175" t="s">
        <v>464</v>
      </c>
      <c r="H2465" s="200"/>
      <c r="I2465" s="201"/>
      <c r="J2465" s="201"/>
      <c r="K2465" s="202"/>
      <c r="L2465" s="202"/>
      <c r="M2465" s="202"/>
      <c r="N2465" s="202"/>
      <c r="O2465" s="202"/>
      <c r="P2465" s="202"/>
      <c r="R2465" s="202"/>
      <c r="S2465" s="190" t="str">
        <f t="shared" ref="S2465:CD2465" si="4020">S$23</f>
        <v>S$19</v>
      </c>
      <c r="T2465" s="190" t="str">
        <f t="shared" si="4020"/>
        <v>T$19</v>
      </c>
      <c r="U2465" s="190" t="str">
        <f t="shared" si="4020"/>
        <v>U$19</v>
      </c>
      <c r="V2465" s="190" t="str">
        <f t="shared" si="4020"/>
        <v>V$19</v>
      </c>
      <c r="W2465" s="190" t="str">
        <f t="shared" si="4020"/>
        <v>W$19</v>
      </c>
      <c r="X2465" s="190" t="str">
        <f t="shared" si="4020"/>
        <v>X$19</v>
      </c>
      <c r="Y2465" s="190" t="str">
        <f t="shared" si="4020"/>
        <v>Y$19</v>
      </c>
      <c r="Z2465" s="190" t="str">
        <f t="shared" si="4020"/>
        <v>Z$19</v>
      </c>
      <c r="AA2465" s="190" t="str">
        <f t="shared" si="4020"/>
        <v>AA$19</v>
      </c>
      <c r="AB2465" s="190" t="str">
        <f t="shared" si="4020"/>
        <v>AB$19</v>
      </c>
      <c r="AC2465" s="190" t="str">
        <f t="shared" si="4020"/>
        <v>AC$19</v>
      </c>
      <c r="AD2465" s="190" t="str">
        <f t="shared" si="4020"/>
        <v>AD$19</v>
      </c>
      <c r="AE2465" s="190" t="str">
        <f t="shared" si="4020"/>
        <v>AE$19</v>
      </c>
      <c r="AF2465" s="190" t="str">
        <f t="shared" si="4020"/>
        <v>AF$19</v>
      </c>
      <c r="AG2465" s="190" t="str">
        <f t="shared" si="4020"/>
        <v>AG$19</v>
      </c>
      <c r="AH2465" s="190" t="str">
        <f t="shared" si="4020"/>
        <v>AH$19</v>
      </c>
      <c r="AI2465" s="190" t="str">
        <f t="shared" si="4020"/>
        <v>AI$19</v>
      </c>
      <c r="AJ2465" s="190" t="str">
        <f t="shared" si="4020"/>
        <v>AJ$19</v>
      </c>
      <c r="AK2465" s="190" t="str">
        <f t="shared" si="4020"/>
        <v>AK$19</v>
      </c>
      <c r="AL2465" s="190" t="str">
        <f t="shared" si="4020"/>
        <v>AL$19</v>
      </c>
      <c r="AM2465" s="190" t="str">
        <f t="shared" si="4020"/>
        <v>AM$19</v>
      </c>
      <c r="AN2465" s="190" t="str">
        <f t="shared" si="4020"/>
        <v>AN$19</v>
      </c>
      <c r="AO2465" s="190" t="str">
        <f t="shared" si="4020"/>
        <v>AO$19</v>
      </c>
      <c r="AP2465" s="190" t="str">
        <f t="shared" si="4020"/>
        <v>AP$19</v>
      </c>
      <c r="AQ2465" s="190" t="str">
        <f t="shared" si="4020"/>
        <v>AQ$19</v>
      </c>
      <c r="AR2465" s="190" t="str">
        <f t="shared" si="4020"/>
        <v>AR$19</v>
      </c>
      <c r="AS2465" s="190" t="str">
        <f t="shared" si="4020"/>
        <v>AS$19</v>
      </c>
      <c r="AT2465" s="190" t="str">
        <f t="shared" si="4020"/>
        <v>AT$19</v>
      </c>
      <c r="AU2465" s="190" t="str">
        <f t="shared" si="4020"/>
        <v>AU$19</v>
      </c>
      <c r="AV2465" s="190" t="str">
        <f t="shared" si="4020"/>
        <v>AV$19</v>
      </c>
      <c r="AW2465" s="190" t="str">
        <f t="shared" si="4020"/>
        <v>AW$19</v>
      </c>
      <c r="AX2465" s="190" t="str">
        <f t="shared" si="4020"/>
        <v>AX$19</v>
      </c>
      <c r="AY2465" s="190" t="str">
        <f t="shared" si="4020"/>
        <v>AY$19</v>
      </c>
      <c r="AZ2465" s="190" t="str">
        <f t="shared" si="4020"/>
        <v>AZ$19</v>
      </c>
      <c r="BA2465" s="190" t="str">
        <f t="shared" si="4020"/>
        <v>BA$19</v>
      </c>
      <c r="BB2465" s="190" t="str">
        <f t="shared" si="4020"/>
        <v>BB$19</v>
      </c>
      <c r="BC2465" s="190" t="str">
        <f t="shared" si="4020"/>
        <v>BC$19</v>
      </c>
      <c r="BD2465" s="190" t="str">
        <f t="shared" si="4020"/>
        <v>BD$19</v>
      </c>
      <c r="BE2465" s="190" t="str">
        <f t="shared" si="4020"/>
        <v>BE$19</v>
      </c>
      <c r="BF2465" s="190" t="str">
        <f t="shared" si="4020"/>
        <v>BF$19</v>
      </c>
      <c r="BG2465" s="190" t="str">
        <f t="shared" si="4020"/>
        <v>BG$19</v>
      </c>
      <c r="BH2465" s="190" t="str">
        <f t="shared" si="4020"/>
        <v>BH$19</v>
      </c>
      <c r="BI2465" s="190" t="str">
        <f t="shared" si="4020"/>
        <v>BI$19</v>
      </c>
      <c r="BJ2465" s="190" t="str">
        <f t="shared" si="4020"/>
        <v>BJ$19</v>
      </c>
      <c r="BK2465" s="190" t="str">
        <f t="shared" si="4020"/>
        <v>BK$19</v>
      </c>
      <c r="BL2465" s="190" t="str">
        <f t="shared" si="4020"/>
        <v>BL$19</v>
      </c>
      <c r="BM2465" s="190" t="str">
        <f t="shared" si="4020"/>
        <v>BM$19</v>
      </c>
      <c r="BN2465" s="190" t="str">
        <f t="shared" si="4020"/>
        <v>BN$19</v>
      </c>
      <c r="BO2465" s="190" t="str">
        <f t="shared" si="4020"/>
        <v>BO$19</v>
      </c>
      <c r="BP2465" s="190" t="str">
        <f t="shared" si="4020"/>
        <v>BP$19</v>
      </c>
      <c r="BQ2465" s="190" t="str">
        <f t="shared" si="4020"/>
        <v>BQ$19</v>
      </c>
      <c r="BR2465" s="190" t="str">
        <f t="shared" si="4020"/>
        <v>BR$19</v>
      </c>
      <c r="BS2465" s="190" t="str">
        <f t="shared" si="4020"/>
        <v>BS$19</v>
      </c>
      <c r="BT2465" s="190" t="str">
        <f t="shared" si="4020"/>
        <v>BT$19</v>
      </c>
      <c r="BU2465" s="190" t="str">
        <f t="shared" si="4020"/>
        <v>BU$19</v>
      </c>
      <c r="BV2465" s="190" t="str">
        <f t="shared" si="4020"/>
        <v>BV$19</v>
      </c>
      <c r="BW2465" s="190" t="str">
        <f t="shared" si="4020"/>
        <v>BW$19</v>
      </c>
      <c r="BX2465" s="190" t="str">
        <f t="shared" si="4020"/>
        <v>BX$19</v>
      </c>
      <c r="BY2465" s="190" t="str">
        <f t="shared" si="4020"/>
        <v>BY$19</v>
      </c>
      <c r="BZ2465" s="190" t="str">
        <f t="shared" si="4020"/>
        <v>BZ$19</v>
      </c>
      <c r="CA2465" s="190" t="str">
        <f t="shared" si="4020"/>
        <v>CA$19</v>
      </c>
      <c r="CB2465" s="190" t="str">
        <f t="shared" si="4020"/>
        <v>CB$19</v>
      </c>
      <c r="CC2465" s="190" t="str">
        <f t="shared" si="4020"/>
        <v>CC$19</v>
      </c>
      <c r="CD2465" s="190" t="str">
        <f t="shared" si="4020"/>
        <v>CD$19</v>
      </c>
      <c r="CE2465" s="190" t="str">
        <f t="shared" ref="CE2465:CL2465" si="4021">CE$23</f>
        <v>CE$19</v>
      </c>
      <c r="CF2465" s="190" t="str">
        <f t="shared" si="4021"/>
        <v>CF$19</v>
      </c>
      <c r="CG2465" s="190" t="str">
        <f t="shared" si="4021"/>
        <v>CG$19</v>
      </c>
      <c r="CH2465" s="190" t="str">
        <f t="shared" si="4021"/>
        <v>CH$19</v>
      </c>
      <c r="CI2465" s="190" t="str">
        <f t="shared" si="4021"/>
        <v>CI$19</v>
      </c>
      <c r="CJ2465" s="190" t="str">
        <f t="shared" si="4021"/>
        <v>CJ$19</v>
      </c>
      <c r="CK2465" s="190" t="str">
        <f t="shared" si="4021"/>
        <v>CK$19</v>
      </c>
      <c r="CL2465" s="190" t="str">
        <f t="shared" si="4021"/>
        <v>CL$19</v>
      </c>
      <c r="CN2465" s="201"/>
      <c r="CO2465" s="190" t="str">
        <f t="shared" ref="CO2465:DL2465" si="4022">CO$23</f>
        <v>CO$19</v>
      </c>
      <c r="CP2465" s="190" t="str">
        <f t="shared" si="4022"/>
        <v>CP$19</v>
      </c>
      <c r="CQ2465" s="190" t="str">
        <f t="shared" si="4022"/>
        <v>CQ$19</v>
      </c>
      <c r="CR2465" s="190" t="str">
        <f t="shared" si="4022"/>
        <v>CR$19</v>
      </c>
      <c r="CS2465" s="190" t="str">
        <f t="shared" si="4022"/>
        <v>CS$19</v>
      </c>
      <c r="CT2465" s="190" t="str">
        <f t="shared" si="4022"/>
        <v>CT$19</v>
      </c>
      <c r="CU2465" s="190" t="str">
        <f t="shared" si="4022"/>
        <v>CU$19</v>
      </c>
      <c r="CV2465" s="190" t="str">
        <f t="shared" si="4022"/>
        <v>CV$19</v>
      </c>
      <c r="CW2465" s="190" t="str">
        <f t="shared" si="4022"/>
        <v>CW$19</v>
      </c>
      <c r="CX2465" s="190" t="str">
        <f t="shared" si="4022"/>
        <v>CX$19</v>
      </c>
      <c r="CY2465" s="190" t="str">
        <f t="shared" si="4022"/>
        <v>CY$19</v>
      </c>
      <c r="CZ2465" s="190" t="str">
        <f t="shared" si="4022"/>
        <v>CZ$19</v>
      </c>
      <c r="DA2465" s="190" t="str">
        <f t="shared" si="4022"/>
        <v>DA$19</v>
      </c>
      <c r="DB2465" s="190" t="str">
        <f t="shared" si="4022"/>
        <v>DB$19</v>
      </c>
      <c r="DC2465" s="190" t="str">
        <f t="shared" si="4022"/>
        <v>DC$19</v>
      </c>
      <c r="DD2465" s="190" t="str">
        <f t="shared" si="4022"/>
        <v>DD$19</v>
      </c>
      <c r="DE2465" s="190" t="str">
        <f t="shared" si="4022"/>
        <v>DE$19</v>
      </c>
      <c r="DF2465" s="190" t="str">
        <f t="shared" si="4022"/>
        <v>DF$19</v>
      </c>
      <c r="DG2465" s="190" t="str">
        <f t="shared" si="4022"/>
        <v>DG$19</v>
      </c>
      <c r="DH2465" s="190" t="str">
        <f t="shared" si="4022"/>
        <v>DH$19</v>
      </c>
      <c r="DI2465" s="190" t="str">
        <f t="shared" si="4022"/>
        <v>DI$19</v>
      </c>
      <c r="DJ2465" s="190" t="str">
        <f t="shared" si="4022"/>
        <v>DJ$19</v>
      </c>
      <c r="DK2465" s="190" t="str">
        <f t="shared" si="4022"/>
        <v>DK$19</v>
      </c>
      <c r="DL2465" s="190" t="str">
        <f t="shared" si="4022"/>
        <v>DL$19</v>
      </c>
    </row>
    <row r="2466" spans="1:116" x14ac:dyDescent="0.4">
      <c r="A2466" s="31" t="s">
        <v>218</v>
      </c>
      <c r="B2466" s="31" t="s">
        <v>395</v>
      </c>
      <c r="C2466" s="31"/>
      <c r="D2466" t="s">
        <v>523</v>
      </c>
      <c r="E2466" s="8" t="str">
        <f t="shared" ref="E2466:E2482" si="4023">ROW()&amp;" "&amp;D2466</f>
        <v>2466 WCPP-IS</v>
      </c>
      <c r="F2466" t="s">
        <v>525</v>
      </c>
      <c r="G2466" s="70" t="s">
        <v>402</v>
      </c>
      <c r="H2466" s="48"/>
      <c r="I2466" s="297"/>
      <c r="J2466" s="297"/>
      <c r="K2466" s="48"/>
      <c r="L2466" s="48"/>
      <c r="M2466" s="48"/>
      <c r="N2466" s="48"/>
      <c r="O2466" s="48"/>
      <c r="P2466" s="48"/>
      <c r="R2466" s="70"/>
      <c r="S2466" s="298"/>
      <c r="T2466" s="298"/>
      <c r="U2466" s="298"/>
      <c r="V2466" s="298"/>
      <c r="W2466" s="298"/>
      <c r="X2466" s="298"/>
      <c r="Y2466" s="298"/>
      <c r="Z2466" s="298"/>
      <c r="AA2466" s="298"/>
      <c r="AB2466" s="298"/>
      <c r="AC2466" s="298"/>
      <c r="AD2466" s="298"/>
      <c r="AE2466" s="298"/>
      <c r="AF2466" s="298"/>
      <c r="AG2466" s="298"/>
      <c r="AH2466" s="298"/>
      <c r="AI2466" s="298"/>
      <c r="AJ2466" s="298"/>
      <c r="AK2466" s="298"/>
      <c r="AL2466" s="298"/>
      <c r="AM2466" s="298"/>
      <c r="AN2466" s="298"/>
      <c r="AO2466" s="298"/>
      <c r="AP2466" s="298"/>
      <c r="AQ2466" s="298"/>
      <c r="AR2466" s="298"/>
      <c r="AS2466" s="298"/>
      <c r="AT2466" s="298"/>
      <c r="AU2466" s="298"/>
      <c r="AV2466" s="298"/>
      <c r="AW2466" s="298"/>
      <c r="AX2466" s="298"/>
      <c r="AY2466" s="298"/>
      <c r="AZ2466" s="298"/>
      <c r="BA2466" s="298"/>
      <c r="BB2466" s="298"/>
      <c r="BC2466" s="298"/>
      <c r="BD2466" s="298"/>
      <c r="BE2466" s="298"/>
      <c r="BF2466" s="298"/>
      <c r="BG2466" s="298"/>
      <c r="BH2466" s="298"/>
      <c r="BI2466" s="298"/>
      <c r="BJ2466" s="298"/>
      <c r="BK2466" s="298"/>
      <c r="BL2466" s="298"/>
      <c r="BM2466" s="298"/>
      <c r="BN2466" s="298"/>
      <c r="BO2466" s="298"/>
      <c r="BP2466" s="298"/>
      <c r="BQ2466" s="298"/>
      <c r="BR2466" s="298"/>
      <c r="BS2466" s="298"/>
      <c r="BT2466" s="298"/>
      <c r="BU2466" s="298"/>
      <c r="BV2466" s="298"/>
      <c r="BW2466" s="298"/>
      <c r="BX2466" s="298"/>
      <c r="BY2466" s="298"/>
      <c r="BZ2466" s="298"/>
      <c r="CA2466" s="298"/>
      <c r="CB2466" s="298"/>
      <c r="CC2466" s="298"/>
      <c r="CD2466" s="298"/>
      <c r="CE2466" s="298"/>
      <c r="CF2466" s="298"/>
      <c r="CG2466" s="298"/>
      <c r="CH2466" s="298"/>
      <c r="CI2466" s="298"/>
      <c r="CJ2466" s="298"/>
      <c r="CK2466" s="298"/>
      <c r="CL2466" s="298"/>
      <c r="CN2466" s="297"/>
      <c r="CO2466" s="298"/>
      <c r="CP2466" s="298"/>
      <c r="CQ2466" s="298"/>
      <c r="CR2466" s="298"/>
      <c r="CS2466" s="298"/>
      <c r="CT2466" s="298"/>
      <c r="CU2466" s="298"/>
      <c r="CV2466" s="298"/>
      <c r="CW2466" s="298"/>
      <c r="CX2466" s="298"/>
      <c r="CY2466" s="298"/>
      <c r="CZ2466" s="298"/>
      <c r="DA2466" s="298"/>
      <c r="DB2466" s="298"/>
      <c r="DC2466" s="298"/>
      <c r="DD2466" s="298"/>
      <c r="DE2466" s="298"/>
      <c r="DF2466" s="298"/>
      <c r="DG2466" s="298"/>
      <c r="DH2466" s="298"/>
      <c r="DI2466" s="298"/>
      <c r="DJ2466" s="298"/>
      <c r="DK2466" s="298"/>
      <c r="DL2466" s="298"/>
    </row>
    <row r="2467" spans="1:116" x14ac:dyDescent="0.4">
      <c r="A2467" s="31"/>
      <c r="B2467" t="str">
        <f t="shared" ref="B2467:B2474" si="4024">E2467</f>
        <v>2467 WCPP-IS</v>
      </c>
      <c r="D2467" t="s">
        <v>523</v>
      </c>
      <c r="E2467" s="8" t="str">
        <f t="shared" si="4023"/>
        <v>2467 WCPP-IS</v>
      </c>
      <c r="G2467" s="125" t="s">
        <v>524</v>
      </c>
      <c r="H2467" s="31"/>
      <c r="I2467" s="73"/>
      <c r="J2467" s="73"/>
      <c r="K2467" s="124">
        <f>'IS BS CF'!K$23+'IS BS CF'!K$37</f>
        <v>-5407350.4000000022</v>
      </c>
      <c r="L2467" s="124">
        <f>'IS BS CF'!L$23+'IS BS CF'!L$37</f>
        <v>-10527467.920000004</v>
      </c>
      <c r="M2467" s="124">
        <f>'IS BS CF'!M$23+'IS BS CF'!M$37</f>
        <v>-20648591.316000007</v>
      </c>
      <c r="N2467" s="124">
        <f>'IS BS CF'!N$23+'IS BS CF'!N$37</f>
        <v>-40870770.881800018</v>
      </c>
      <c r="O2467" s="124">
        <f>'IS BS CF'!O$23+'IS BS CF'!O$37</f>
        <v>-81294059.425890028</v>
      </c>
      <c r="P2467" s="124">
        <f>'IS BS CF'!P$23+'IS BS CF'!P$37</f>
        <v>-162118512.39718455</v>
      </c>
      <c r="Q2467" s="124"/>
      <c r="R2467" s="124">
        <f>'IS BS CF'!R$23+'IS BS CF'!R$37</f>
        <v>0</v>
      </c>
      <c r="S2467" s="124">
        <f>'IS BS CF'!S$23+'IS BS CF'!S$37</f>
        <v>-450612.53333333344</v>
      </c>
      <c r="T2467" s="124">
        <f>'IS BS CF'!T$23+'IS BS CF'!T$37</f>
        <v>-450612.53333333344</v>
      </c>
      <c r="U2467" s="124">
        <f>'IS BS CF'!U$23+'IS BS CF'!U$37</f>
        <v>-450612.53333333344</v>
      </c>
      <c r="V2467" s="124">
        <f>'IS BS CF'!V$23+'IS BS CF'!V$37</f>
        <v>-450612.53333333344</v>
      </c>
      <c r="W2467" s="124">
        <f>'IS BS CF'!W$23+'IS BS CF'!W$37</f>
        <v>-450612.53333333344</v>
      </c>
      <c r="X2467" s="124">
        <f>'IS BS CF'!X$23+'IS BS CF'!X$37</f>
        <v>-450612.53333333344</v>
      </c>
      <c r="Y2467" s="124">
        <f>'IS BS CF'!Y$23+'IS BS CF'!Y$37</f>
        <v>-450612.53333333344</v>
      </c>
      <c r="Z2467" s="124">
        <f>'IS BS CF'!Z$23+'IS BS CF'!Z$37</f>
        <v>-450612.53333333344</v>
      </c>
      <c r="AA2467" s="124">
        <f>'IS BS CF'!AA$23+'IS BS CF'!AA$37</f>
        <v>-450612.53333333344</v>
      </c>
      <c r="AB2467" s="124">
        <f>'IS BS CF'!AB$23+'IS BS CF'!AB$37</f>
        <v>-450612.53333333344</v>
      </c>
      <c r="AC2467" s="124">
        <f>'IS BS CF'!AC$23+'IS BS CF'!AC$37</f>
        <v>-450612.53333333344</v>
      </c>
      <c r="AD2467" s="124">
        <f>'IS BS CF'!AD$23+'IS BS CF'!AD$37</f>
        <v>-450612.53333333344</v>
      </c>
      <c r="AE2467" s="124">
        <f>'IS BS CF'!AE$23+'IS BS CF'!AE$37</f>
        <v>-877288.99333333352</v>
      </c>
      <c r="AF2467" s="124">
        <f>'IS BS CF'!AF$23+'IS BS CF'!AF$37</f>
        <v>-877288.99333333352</v>
      </c>
      <c r="AG2467" s="124">
        <f>'IS BS CF'!AG$23+'IS BS CF'!AG$37</f>
        <v>-877288.99333333352</v>
      </c>
      <c r="AH2467" s="124">
        <f>'IS BS CF'!AH$23+'IS BS CF'!AH$37</f>
        <v>-877288.99333333352</v>
      </c>
      <c r="AI2467" s="124">
        <f>'IS BS CF'!AI$23+'IS BS CF'!AI$37</f>
        <v>-877288.99333333352</v>
      </c>
      <c r="AJ2467" s="124">
        <f>'IS BS CF'!AJ$23+'IS BS CF'!AJ$37</f>
        <v>-877288.99333333352</v>
      </c>
      <c r="AK2467" s="124">
        <f>'IS BS CF'!AK$23+'IS BS CF'!AK$37</f>
        <v>-877288.99333333352</v>
      </c>
      <c r="AL2467" s="124">
        <f>'IS BS CF'!AL$23+'IS BS CF'!AL$37</f>
        <v>-877288.99333333352</v>
      </c>
      <c r="AM2467" s="124">
        <f>'IS BS CF'!AM$23+'IS BS CF'!AM$37</f>
        <v>-877288.99333333352</v>
      </c>
      <c r="AN2467" s="124">
        <f>'IS BS CF'!AN$23+'IS BS CF'!AN$37</f>
        <v>-877288.99333333352</v>
      </c>
      <c r="AO2467" s="124">
        <f>'IS BS CF'!AO$23+'IS BS CF'!AO$37</f>
        <v>-877288.99333333352</v>
      </c>
      <c r="AP2467" s="124">
        <f>'IS BS CF'!AP$23+'IS BS CF'!AP$37</f>
        <v>-877288.99333333352</v>
      </c>
      <c r="AQ2467" s="124">
        <f>'IS BS CF'!AQ$23+'IS BS CF'!AQ$37</f>
        <v>-1720715.9430000004</v>
      </c>
      <c r="AR2467" s="124">
        <f>'IS BS CF'!AR$23+'IS BS CF'!AR$37</f>
        <v>-1720715.9430000004</v>
      </c>
      <c r="AS2467" s="124">
        <f>'IS BS CF'!AS$23+'IS BS CF'!AS$37</f>
        <v>-1720715.9430000004</v>
      </c>
      <c r="AT2467" s="124">
        <f>'IS BS CF'!AT$23+'IS BS CF'!AT$37</f>
        <v>-1720715.9430000004</v>
      </c>
      <c r="AU2467" s="124">
        <f>'IS BS CF'!AU$23+'IS BS CF'!AU$37</f>
        <v>-1720715.9430000004</v>
      </c>
      <c r="AV2467" s="124">
        <f>'IS BS CF'!AV$23+'IS BS CF'!AV$37</f>
        <v>-1720715.9430000004</v>
      </c>
      <c r="AW2467" s="124">
        <f>'IS BS CF'!AW$23+'IS BS CF'!AW$37</f>
        <v>-1720715.9430000004</v>
      </c>
      <c r="AX2467" s="124">
        <f>'IS BS CF'!AX$23+'IS BS CF'!AX$37</f>
        <v>-1720715.9430000004</v>
      </c>
      <c r="AY2467" s="124">
        <f>'IS BS CF'!AY$23+'IS BS CF'!AY$37</f>
        <v>-1720715.9430000004</v>
      </c>
      <c r="AZ2467" s="124">
        <f>'IS BS CF'!AZ$23+'IS BS CF'!AZ$37</f>
        <v>-1720715.9430000004</v>
      </c>
      <c r="BA2467" s="124">
        <f>'IS BS CF'!BA$23+'IS BS CF'!BA$37</f>
        <v>-1720715.9430000004</v>
      </c>
      <c r="BB2467" s="124">
        <f>'IS BS CF'!BB$23+'IS BS CF'!BB$37</f>
        <v>-1720715.9430000004</v>
      </c>
      <c r="BC2467" s="124">
        <f>'IS BS CF'!BC$23+'IS BS CF'!BC$37</f>
        <v>-3405897.5734833339</v>
      </c>
      <c r="BD2467" s="124">
        <f>'IS BS CF'!BD$23+'IS BS CF'!BD$37</f>
        <v>-3405897.5734833339</v>
      </c>
      <c r="BE2467" s="124">
        <f>'IS BS CF'!BE$23+'IS BS CF'!BE$37</f>
        <v>-3405897.5734833339</v>
      </c>
      <c r="BF2467" s="124">
        <f>'IS BS CF'!BF$23+'IS BS CF'!BF$37</f>
        <v>-3405897.5734833339</v>
      </c>
      <c r="BG2467" s="124">
        <f>'IS BS CF'!BG$23+'IS BS CF'!BG$37</f>
        <v>-3405897.5734833339</v>
      </c>
      <c r="BH2467" s="124">
        <f>'IS BS CF'!BH$23+'IS BS CF'!BH$37</f>
        <v>-3405897.5734833339</v>
      </c>
      <c r="BI2467" s="124">
        <f>'IS BS CF'!BI$23+'IS BS CF'!BI$37</f>
        <v>-3405897.5734833339</v>
      </c>
      <c r="BJ2467" s="124">
        <f>'IS BS CF'!BJ$23+'IS BS CF'!BJ$37</f>
        <v>-3405897.5734833339</v>
      </c>
      <c r="BK2467" s="124">
        <f>'IS BS CF'!BK$23+'IS BS CF'!BK$37</f>
        <v>-3405897.5734833339</v>
      </c>
      <c r="BL2467" s="124">
        <f>'IS BS CF'!BL$23+'IS BS CF'!BL$37</f>
        <v>-3405897.5734833339</v>
      </c>
      <c r="BM2467" s="124">
        <f>'IS BS CF'!BM$23+'IS BS CF'!BM$37</f>
        <v>-3405897.5734833339</v>
      </c>
      <c r="BN2467" s="124">
        <f>'IS BS CF'!BN$23+'IS BS CF'!BN$37</f>
        <v>-3405897.5734833339</v>
      </c>
      <c r="BO2467" s="124">
        <f>'IS BS CF'!BO$23+'IS BS CF'!BO$37</f>
        <v>-6774504.9521575011</v>
      </c>
      <c r="BP2467" s="124">
        <f>'IS BS CF'!BP$23+'IS BS CF'!BP$37</f>
        <v>-6774504.9521575011</v>
      </c>
      <c r="BQ2467" s="124">
        <f>'IS BS CF'!BQ$23+'IS BS CF'!BQ$37</f>
        <v>-6774504.9521575011</v>
      </c>
      <c r="BR2467" s="124">
        <f>'IS BS CF'!BR$23+'IS BS CF'!BR$37</f>
        <v>-6774504.9521575011</v>
      </c>
      <c r="BS2467" s="124">
        <f>'IS BS CF'!BS$23+'IS BS CF'!BS$37</f>
        <v>-6774504.9521575011</v>
      </c>
      <c r="BT2467" s="124">
        <f>'IS BS CF'!BT$23+'IS BS CF'!BT$37</f>
        <v>-6774504.9521575011</v>
      </c>
      <c r="BU2467" s="124">
        <f>'IS BS CF'!BU$23+'IS BS CF'!BU$37</f>
        <v>-6774504.9521575011</v>
      </c>
      <c r="BV2467" s="124">
        <f>'IS BS CF'!BV$23+'IS BS CF'!BV$37</f>
        <v>-6774504.9521575011</v>
      </c>
      <c r="BW2467" s="124">
        <f>'IS BS CF'!BW$23+'IS BS CF'!BW$37</f>
        <v>-6774504.9521575011</v>
      </c>
      <c r="BX2467" s="124">
        <f>'IS BS CF'!BX$23+'IS BS CF'!BX$37</f>
        <v>-6774504.9521575011</v>
      </c>
      <c r="BY2467" s="124">
        <f>'IS BS CF'!BY$23+'IS BS CF'!BY$37</f>
        <v>-6774504.9521575011</v>
      </c>
      <c r="BZ2467" s="124">
        <f>'IS BS CF'!BZ$23+'IS BS CF'!BZ$37</f>
        <v>-6774504.9521575011</v>
      </c>
      <c r="CA2467" s="124">
        <f>'IS BS CF'!CA$23+'IS BS CF'!CA$37</f>
        <v>-13509876.033098711</v>
      </c>
      <c r="CB2467" s="124">
        <f>'IS BS CF'!CB$23+'IS BS CF'!CB$37</f>
        <v>-13509876.033098711</v>
      </c>
      <c r="CC2467" s="124">
        <f>'IS BS CF'!CC$23+'IS BS CF'!CC$37</f>
        <v>-13509876.033098711</v>
      </c>
      <c r="CD2467" s="124">
        <f>'IS BS CF'!CD$23+'IS BS CF'!CD$37</f>
        <v>-13509876.033098711</v>
      </c>
      <c r="CE2467" s="124">
        <f>'IS BS CF'!CE$23+'IS BS CF'!CE$37</f>
        <v>-13509876.033098711</v>
      </c>
      <c r="CF2467" s="124">
        <f>'IS BS CF'!CF$23+'IS BS CF'!CF$37</f>
        <v>-13509876.033098711</v>
      </c>
      <c r="CG2467" s="124">
        <f>'IS BS CF'!CG$23+'IS BS CF'!CG$37</f>
        <v>-13509876.033098711</v>
      </c>
      <c r="CH2467" s="124">
        <f>'IS BS CF'!CH$23+'IS BS CF'!CH$37</f>
        <v>-13509876.033098711</v>
      </c>
      <c r="CI2467" s="124">
        <f>'IS BS CF'!CI$23+'IS BS CF'!CI$37</f>
        <v>-13509876.033098711</v>
      </c>
      <c r="CJ2467" s="124">
        <f>'IS BS CF'!CJ$23+'IS BS CF'!CJ$37</f>
        <v>-13509876.033098711</v>
      </c>
      <c r="CK2467" s="124">
        <f>'IS BS CF'!CK$23+'IS BS CF'!CK$37</f>
        <v>-13509876.033098711</v>
      </c>
      <c r="CL2467" s="124">
        <f>'IS BS CF'!CL$23+'IS BS CF'!CL$37</f>
        <v>-13509876.033098711</v>
      </c>
      <c r="CN2467" s="73"/>
      <c r="CO2467" s="124" t="e">
        <f>#REF!</f>
        <v>#REF!</v>
      </c>
      <c r="CP2467" s="124" t="e">
        <f>#REF!</f>
        <v>#REF!</v>
      </c>
      <c r="CQ2467" s="124" t="e">
        <f>#REF!</f>
        <v>#REF!</v>
      </c>
      <c r="CR2467" s="124" t="e">
        <f>#REF!</f>
        <v>#REF!</v>
      </c>
      <c r="CS2467" s="124" t="e">
        <f>#REF!</f>
        <v>#REF!</v>
      </c>
      <c r="CT2467" s="124" t="e">
        <f>#REF!</f>
        <v>#REF!</v>
      </c>
      <c r="CU2467" s="124" t="e">
        <f>#REF!</f>
        <v>#REF!</v>
      </c>
      <c r="CV2467" s="124" t="e">
        <f>#REF!</f>
        <v>#REF!</v>
      </c>
      <c r="CW2467" s="124" t="e">
        <f>#REF!</f>
        <v>#REF!</v>
      </c>
      <c r="CX2467" s="124" t="e">
        <f>#REF!</f>
        <v>#REF!</v>
      </c>
      <c r="CY2467" s="124" t="e">
        <f>#REF!</f>
        <v>#REF!</v>
      </c>
      <c r="CZ2467" s="124" t="e">
        <f>#REF!</f>
        <v>#REF!</v>
      </c>
      <c r="DA2467" s="124" t="e">
        <f>#REF!</f>
        <v>#REF!</v>
      </c>
      <c r="DB2467" s="124" t="e">
        <f>#REF!</f>
        <v>#REF!</v>
      </c>
      <c r="DC2467" s="124" t="e">
        <f>#REF!</f>
        <v>#REF!</v>
      </c>
      <c r="DD2467" s="124" t="e">
        <f>#REF!</f>
        <v>#REF!</v>
      </c>
      <c r="DE2467" s="124" t="e">
        <f>#REF!</f>
        <v>#REF!</v>
      </c>
      <c r="DF2467" s="124" t="e">
        <f>#REF!</f>
        <v>#REF!</v>
      </c>
      <c r="DG2467" s="124" t="e">
        <f>#REF!</f>
        <v>#REF!</v>
      </c>
      <c r="DH2467" s="124" t="e">
        <f>#REF!</f>
        <v>#REF!</v>
      </c>
      <c r="DI2467" s="124" t="e">
        <f>#REF!</f>
        <v>#REF!</v>
      </c>
      <c r="DJ2467" s="124" t="e">
        <f>#REF!</f>
        <v>#REF!</v>
      </c>
      <c r="DK2467" s="124" t="e">
        <f>#REF!</f>
        <v>#REF!</v>
      </c>
      <c r="DL2467" s="124" t="e">
        <f>#REF!</f>
        <v>#REF!</v>
      </c>
    </row>
    <row r="2468" spans="1:116" x14ac:dyDescent="0.4">
      <c r="A2468" s="31"/>
      <c r="B2468" t="str">
        <f t="shared" si="4024"/>
        <v>2468 WCPP-IS</v>
      </c>
      <c r="D2468" t="s">
        <v>523</v>
      </c>
      <c r="E2468" s="8" t="str">
        <f t="shared" si="4023"/>
        <v>2468 WCPP-IS</v>
      </c>
      <c r="G2468" s="67"/>
      <c r="H2468" s="31"/>
      <c r="I2468" s="73"/>
      <c r="J2468" s="73"/>
      <c r="K2468" s="31"/>
      <c r="L2468" s="31"/>
      <c r="M2468" s="31"/>
      <c r="N2468" s="31"/>
      <c r="O2468" s="31"/>
      <c r="P2468" s="31"/>
      <c r="R2468" s="67"/>
      <c r="S2468" s="67"/>
      <c r="T2468" s="67"/>
      <c r="U2468" s="67"/>
      <c r="V2468" s="67"/>
      <c r="W2468" s="67"/>
      <c r="X2468" s="67"/>
      <c r="Y2468" s="67"/>
      <c r="Z2468" s="67"/>
      <c r="AA2468" s="67"/>
      <c r="AB2468" s="67"/>
      <c r="AC2468" s="67"/>
      <c r="AD2468" s="67"/>
      <c r="AE2468" s="67"/>
      <c r="AF2468" s="67"/>
      <c r="AG2468" s="67"/>
      <c r="AH2468" s="67"/>
      <c r="AI2468" s="67"/>
      <c r="AJ2468" s="67"/>
      <c r="AK2468" s="67"/>
      <c r="AL2468" s="67"/>
      <c r="AM2468" s="67"/>
      <c r="AN2468" s="67"/>
      <c r="AO2468" s="67"/>
      <c r="AP2468" s="67"/>
      <c r="AQ2468" s="67"/>
      <c r="AR2468" s="67"/>
      <c r="AS2468" s="67"/>
      <c r="AT2468" s="67"/>
      <c r="AU2468" s="67"/>
      <c r="AV2468" s="67"/>
      <c r="AW2468" s="67"/>
      <c r="AX2468" s="67"/>
      <c r="AY2468" s="67"/>
      <c r="AZ2468" s="67"/>
      <c r="BA2468" s="67"/>
      <c r="BB2468" s="67"/>
      <c r="BC2468" s="67"/>
      <c r="BD2468" s="67"/>
      <c r="BE2468" s="67"/>
      <c r="BF2468" s="67"/>
      <c r="BG2468" s="67"/>
      <c r="BH2468" s="67"/>
      <c r="BI2468" s="67"/>
      <c r="BJ2468" s="67"/>
      <c r="BK2468" s="67"/>
      <c r="BL2468" s="67"/>
      <c r="BM2468" s="67"/>
      <c r="BN2468" s="67"/>
      <c r="BO2468" s="67"/>
      <c r="BP2468" s="67"/>
      <c r="BQ2468" s="67"/>
      <c r="BR2468" s="67"/>
      <c r="BS2468" s="67"/>
      <c r="BT2468" s="67"/>
      <c r="BU2468" s="67"/>
      <c r="BV2468" s="67"/>
      <c r="BW2468" s="67"/>
      <c r="BX2468" s="67"/>
      <c r="BY2468" s="67"/>
      <c r="BZ2468" s="67"/>
      <c r="CA2468" s="67"/>
      <c r="CB2468" s="67"/>
      <c r="CC2468" s="67"/>
      <c r="CD2468" s="67"/>
      <c r="CE2468" s="67"/>
      <c r="CF2468" s="67"/>
      <c r="CG2468" s="67"/>
      <c r="CH2468" s="67"/>
      <c r="CI2468" s="67"/>
      <c r="CJ2468" s="67"/>
      <c r="CK2468" s="67"/>
      <c r="CL2468" s="67"/>
      <c r="CN2468" s="73"/>
      <c r="CO2468" s="67"/>
      <c r="CP2468" s="67"/>
      <c r="CQ2468" s="67"/>
      <c r="CR2468" s="67"/>
      <c r="CS2468" s="67"/>
      <c r="CT2468" s="67"/>
      <c r="CU2468" s="67"/>
      <c r="CV2468" s="67"/>
      <c r="CW2468" s="67"/>
      <c r="CX2468" s="67"/>
      <c r="CY2468" s="67"/>
      <c r="CZ2468" s="67"/>
      <c r="DA2468" s="67"/>
      <c r="DB2468" s="67"/>
      <c r="DC2468" s="67"/>
      <c r="DD2468" s="67"/>
      <c r="DE2468" s="67"/>
      <c r="DF2468" s="67"/>
      <c r="DG2468" s="67"/>
      <c r="DH2468" s="67"/>
      <c r="DI2468" s="67"/>
      <c r="DJ2468" s="67"/>
      <c r="DK2468" s="67"/>
      <c r="DL2468" s="67"/>
    </row>
    <row r="2469" spans="1:116" x14ac:dyDescent="0.4">
      <c r="B2469" t="str">
        <f t="shared" si="4024"/>
        <v>2469 WCPP-IS</v>
      </c>
      <c r="D2469" t="s">
        <v>523</v>
      </c>
      <c r="E2469" s="8" t="str">
        <f t="shared" si="4023"/>
        <v>2469 WCPP-IS</v>
      </c>
      <c r="G2469" s="129" t="str">
        <f>G2471&amp;":"</f>
        <v>Unearned revenue:</v>
      </c>
      <c r="I2469"/>
      <c r="J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N2469"/>
    </row>
    <row r="2470" spans="1:116" x14ac:dyDescent="0.4">
      <c r="B2470" t="str">
        <f t="shared" si="4024"/>
        <v>2470 WCPP-IS</v>
      </c>
      <c r="D2470" t="s">
        <v>523</v>
      </c>
      <c r="E2470" s="8" t="str">
        <f t="shared" si="4023"/>
        <v>2470 WCPP-IS</v>
      </c>
      <c r="G2470" s="145" t="s">
        <v>403</v>
      </c>
      <c r="H2470" s="12"/>
      <c r="I2470" s="60"/>
      <c r="J2470" s="60"/>
      <c r="K2470" s="17">
        <v>30</v>
      </c>
      <c r="L2470" s="17">
        <v>5</v>
      </c>
      <c r="M2470" s="17">
        <v>5</v>
      </c>
      <c r="N2470" s="17">
        <v>5</v>
      </c>
      <c r="O2470" s="17">
        <v>5</v>
      </c>
      <c r="P2470" s="17">
        <v>5</v>
      </c>
      <c r="R2470" s="15"/>
      <c r="S2470" s="15" cm="1">
        <f t="array" ref="S2470">INDEX($K:$P,ROW(),MATCH(S$3,$K$2:$P$2,0))</f>
        <v>30</v>
      </c>
      <c r="T2470" s="15" cm="1">
        <f t="array" ref="T2470">INDEX($K:$P,ROW(),MATCH(T$3,$K$2:$P$2,0))</f>
        <v>30</v>
      </c>
      <c r="U2470" s="15" cm="1">
        <f t="array" ref="U2470">INDEX($K:$P,ROW(),MATCH(U$3,$K$2:$P$2,0))</f>
        <v>30</v>
      </c>
      <c r="V2470" s="15" cm="1">
        <f t="array" ref="V2470">INDEX($K:$P,ROW(),MATCH(V$3,$K$2:$P$2,0))</f>
        <v>30</v>
      </c>
      <c r="W2470" s="15" cm="1">
        <f t="array" ref="W2470">INDEX($K:$P,ROW(),MATCH(W$3,$K$2:$P$2,0))</f>
        <v>30</v>
      </c>
      <c r="X2470" s="15" cm="1">
        <f t="array" ref="X2470">INDEX($K:$P,ROW(),MATCH(X$3,$K$2:$P$2,0))</f>
        <v>30</v>
      </c>
      <c r="Y2470" s="15" cm="1">
        <f t="array" ref="Y2470">INDEX($K:$P,ROW(),MATCH(Y$3,$K$2:$P$2,0))</f>
        <v>30</v>
      </c>
      <c r="Z2470" s="15" cm="1">
        <f t="array" ref="Z2470">INDEX($K:$P,ROW(),MATCH(Z$3,$K$2:$P$2,0))</f>
        <v>30</v>
      </c>
      <c r="AA2470" s="15" cm="1">
        <f t="array" ref="AA2470">INDEX($K:$P,ROW(),MATCH(AA$3,$K$2:$P$2,0))</f>
        <v>30</v>
      </c>
      <c r="AB2470" s="15" cm="1">
        <f t="array" ref="AB2470">INDEX($K:$P,ROW(),MATCH(AB$3,$K$2:$P$2,0))</f>
        <v>30</v>
      </c>
      <c r="AC2470" s="15" cm="1">
        <f t="array" ref="AC2470">INDEX($K:$P,ROW(),MATCH(AC$3,$K$2:$P$2,0))</f>
        <v>30</v>
      </c>
      <c r="AD2470" s="15" cm="1">
        <f t="array" ref="AD2470">INDEX($K:$P,ROW(),MATCH(AD$3,$K$2:$P$2,0))</f>
        <v>30</v>
      </c>
      <c r="AE2470" s="15" cm="1">
        <f t="array" ref="AE2470">INDEX($K:$P,ROW(),MATCH(AE$3,$K$2:$P$2,0))</f>
        <v>5</v>
      </c>
      <c r="AF2470" s="15" cm="1">
        <f t="array" ref="AF2470">INDEX($K:$P,ROW(),MATCH(AF$3,$K$2:$P$2,0))</f>
        <v>5</v>
      </c>
      <c r="AG2470" s="15" cm="1">
        <f t="array" ref="AG2470">INDEX($K:$P,ROW(),MATCH(AG$3,$K$2:$P$2,0))</f>
        <v>5</v>
      </c>
      <c r="AH2470" s="15" cm="1">
        <f t="array" ref="AH2470">INDEX($K:$P,ROW(),MATCH(AH$3,$K$2:$P$2,0))</f>
        <v>5</v>
      </c>
      <c r="AI2470" s="15" cm="1">
        <f t="array" ref="AI2470">INDEX($K:$P,ROW(),MATCH(AI$3,$K$2:$P$2,0))</f>
        <v>5</v>
      </c>
      <c r="AJ2470" s="15" cm="1">
        <f t="array" ref="AJ2470">INDEX($K:$P,ROW(),MATCH(AJ$3,$K$2:$P$2,0))</f>
        <v>5</v>
      </c>
      <c r="AK2470" s="15" cm="1">
        <f t="array" ref="AK2470">INDEX($K:$P,ROW(),MATCH(AK$3,$K$2:$P$2,0))</f>
        <v>5</v>
      </c>
      <c r="AL2470" s="15" cm="1">
        <f t="array" ref="AL2470">INDEX($K:$P,ROW(),MATCH(AL$3,$K$2:$P$2,0))</f>
        <v>5</v>
      </c>
      <c r="AM2470" s="15" cm="1">
        <f t="array" ref="AM2470">INDEX($K:$P,ROW(),MATCH(AM$3,$K$2:$P$2,0))</f>
        <v>5</v>
      </c>
      <c r="AN2470" s="15" cm="1">
        <f t="array" ref="AN2470">INDEX($K:$P,ROW(),MATCH(AN$3,$K$2:$P$2,0))</f>
        <v>5</v>
      </c>
      <c r="AO2470" s="15" cm="1">
        <f t="array" ref="AO2470">INDEX($K:$P,ROW(),MATCH(AO$3,$K$2:$P$2,0))</f>
        <v>5</v>
      </c>
      <c r="AP2470" s="15" cm="1">
        <f t="array" ref="AP2470">INDEX($K:$P,ROW(),MATCH(AP$3,$K$2:$P$2,0))</f>
        <v>5</v>
      </c>
      <c r="AQ2470" s="15" cm="1">
        <f t="array" ref="AQ2470">INDEX($K:$P,ROW(),MATCH(AQ$3,$K$2:$P$2,0))</f>
        <v>5</v>
      </c>
      <c r="AR2470" s="15" cm="1">
        <f t="array" ref="AR2470">INDEX($K:$P,ROW(),MATCH(AR$3,$K$2:$P$2,0))</f>
        <v>5</v>
      </c>
      <c r="AS2470" s="15" cm="1">
        <f t="array" ref="AS2470">INDEX($K:$P,ROW(),MATCH(AS$3,$K$2:$P$2,0))</f>
        <v>5</v>
      </c>
      <c r="AT2470" s="15" cm="1">
        <f t="array" ref="AT2470">INDEX($K:$P,ROW(),MATCH(AT$3,$K$2:$P$2,0))</f>
        <v>5</v>
      </c>
      <c r="AU2470" s="15" cm="1">
        <f t="array" ref="AU2470">INDEX($K:$P,ROW(),MATCH(AU$3,$K$2:$P$2,0))</f>
        <v>5</v>
      </c>
      <c r="AV2470" s="15" cm="1">
        <f t="array" ref="AV2470">INDEX($K:$P,ROW(),MATCH(AV$3,$K$2:$P$2,0))</f>
        <v>5</v>
      </c>
      <c r="AW2470" s="15" cm="1">
        <f t="array" ref="AW2470">INDEX($K:$P,ROW(),MATCH(AW$3,$K$2:$P$2,0))</f>
        <v>5</v>
      </c>
      <c r="AX2470" s="15" cm="1">
        <f t="array" ref="AX2470">INDEX($K:$P,ROW(),MATCH(AX$3,$K$2:$P$2,0))</f>
        <v>5</v>
      </c>
      <c r="AY2470" s="15" cm="1">
        <f t="array" ref="AY2470">INDEX($K:$P,ROW(),MATCH(AY$3,$K$2:$P$2,0))</f>
        <v>5</v>
      </c>
      <c r="AZ2470" s="15" cm="1">
        <f t="array" ref="AZ2470">INDEX($K:$P,ROW(),MATCH(AZ$3,$K$2:$P$2,0))</f>
        <v>5</v>
      </c>
      <c r="BA2470" s="15" cm="1">
        <f t="array" ref="BA2470">INDEX($K:$P,ROW(),MATCH(BA$3,$K$2:$P$2,0))</f>
        <v>5</v>
      </c>
      <c r="BB2470" s="15" cm="1">
        <f t="array" ref="BB2470">INDEX($K:$P,ROW(),MATCH(BB$3,$K$2:$P$2,0))</f>
        <v>5</v>
      </c>
      <c r="BC2470" s="15" cm="1">
        <f t="array" ref="BC2470">INDEX($K:$P,ROW(),MATCH(BC$3,$K$2:$P$2,0))</f>
        <v>5</v>
      </c>
      <c r="BD2470" s="15" cm="1">
        <f t="array" ref="BD2470">INDEX($K:$P,ROW(),MATCH(BD$3,$K$2:$P$2,0))</f>
        <v>5</v>
      </c>
      <c r="BE2470" s="15" cm="1">
        <f t="array" ref="BE2470">INDEX($K:$P,ROW(),MATCH(BE$3,$K$2:$P$2,0))</f>
        <v>5</v>
      </c>
      <c r="BF2470" s="15" cm="1">
        <f t="array" ref="BF2470">INDEX($K:$P,ROW(),MATCH(BF$3,$K$2:$P$2,0))</f>
        <v>5</v>
      </c>
      <c r="BG2470" s="15" cm="1">
        <f t="array" ref="BG2470">INDEX($K:$P,ROW(),MATCH(BG$3,$K$2:$P$2,0))</f>
        <v>5</v>
      </c>
      <c r="BH2470" s="15" cm="1">
        <f t="array" ref="BH2470">INDEX($K:$P,ROW(),MATCH(BH$3,$K$2:$P$2,0))</f>
        <v>5</v>
      </c>
      <c r="BI2470" s="15" cm="1">
        <f t="array" ref="BI2470">INDEX($K:$P,ROW(),MATCH(BI$3,$K$2:$P$2,0))</f>
        <v>5</v>
      </c>
      <c r="BJ2470" s="15" cm="1">
        <f t="array" ref="BJ2470">INDEX($K:$P,ROW(),MATCH(BJ$3,$K$2:$P$2,0))</f>
        <v>5</v>
      </c>
      <c r="BK2470" s="15" cm="1">
        <f t="array" ref="BK2470">INDEX($K:$P,ROW(),MATCH(BK$3,$K$2:$P$2,0))</f>
        <v>5</v>
      </c>
      <c r="BL2470" s="15" cm="1">
        <f t="array" ref="BL2470">INDEX($K:$P,ROW(),MATCH(BL$3,$K$2:$P$2,0))</f>
        <v>5</v>
      </c>
      <c r="BM2470" s="15" cm="1">
        <f t="array" ref="BM2470">INDEX($K:$P,ROW(),MATCH(BM$3,$K$2:$P$2,0))</f>
        <v>5</v>
      </c>
      <c r="BN2470" s="15" cm="1">
        <f t="array" ref="BN2470">INDEX($K:$P,ROW(),MATCH(BN$3,$K$2:$P$2,0))</f>
        <v>5</v>
      </c>
      <c r="BO2470" s="15" cm="1">
        <f t="array" ref="BO2470">INDEX($K:$P,ROW(),MATCH(BO$3,$K$2:$P$2,0))</f>
        <v>5</v>
      </c>
      <c r="BP2470" s="15" cm="1">
        <f t="array" ref="BP2470">INDEX($K:$P,ROW(),MATCH(BP$3,$K$2:$P$2,0))</f>
        <v>5</v>
      </c>
      <c r="BQ2470" s="15" cm="1">
        <f t="array" ref="BQ2470">INDEX($K:$P,ROW(),MATCH(BQ$3,$K$2:$P$2,0))</f>
        <v>5</v>
      </c>
      <c r="BR2470" s="15" cm="1">
        <f t="array" ref="BR2470">INDEX($K:$P,ROW(),MATCH(BR$3,$K$2:$P$2,0))</f>
        <v>5</v>
      </c>
      <c r="BS2470" s="15" cm="1">
        <f t="array" ref="BS2470">INDEX($K:$P,ROW(),MATCH(BS$3,$K$2:$P$2,0))</f>
        <v>5</v>
      </c>
      <c r="BT2470" s="15" cm="1">
        <f t="array" ref="BT2470">INDEX($K:$P,ROW(),MATCH(BT$3,$K$2:$P$2,0))</f>
        <v>5</v>
      </c>
      <c r="BU2470" s="15" cm="1">
        <f t="array" ref="BU2470">INDEX($K:$P,ROW(),MATCH(BU$3,$K$2:$P$2,0))</f>
        <v>5</v>
      </c>
      <c r="BV2470" s="15" cm="1">
        <f t="array" ref="BV2470">INDEX($K:$P,ROW(),MATCH(BV$3,$K$2:$P$2,0))</f>
        <v>5</v>
      </c>
      <c r="BW2470" s="15" cm="1">
        <f t="array" ref="BW2470">INDEX($K:$P,ROW(),MATCH(BW$3,$K$2:$P$2,0))</f>
        <v>5</v>
      </c>
      <c r="BX2470" s="15" cm="1">
        <f t="array" ref="BX2470">INDEX($K:$P,ROW(),MATCH(BX$3,$K$2:$P$2,0))</f>
        <v>5</v>
      </c>
      <c r="BY2470" s="15" cm="1">
        <f t="array" ref="BY2470">INDEX($K:$P,ROW(),MATCH(BY$3,$K$2:$P$2,0))</f>
        <v>5</v>
      </c>
      <c r="BZ2470" s="15" cm="1">
        <f t="array" ref="BZ2470">INDEX($K:$P,ROW(),MATCH(BZ$3,$K$2:$P$2,0))</f>
        <v>5</v>
      </c>
      <c r="CA2470" s="15" cm="1">
        <f t="array" ref="CA2470">INDEX($K:$P,ROW(),MATCH(CA$3,$K$2:$P$2,0))</f>
        <v>5</v>
      </c>
      <c r="CB2470" s="15" cm="1">
        <f t="array" ref="CB2470">INDEX($K:$P,ROW(),MATCH(CB$3,$K$2:$P$2,0))</f>
        <v>5</v>
      </c>
      <c r="CC2470" s="15" cm="1">
        <f t="array" ref="CC2470">INDEX($K:$P,ROW(),MATCH(CC$3,$K$2:$P$2,0))</f>
        <v>5</v>
      </c>
      <c r="CD2470" s="15" cm="1">
        <f t="array" ref="CD2470">INDEX($K:$P,ROW(),MATCH(CD$3,$K$2:$P$2,0))</f>
        <v>5</v>
      </c>
      <c r="CE2470" s="15" cm="1">
        <f t="array" ref="CE2470">INDEX($K:$P,ROW(),MATCH(CE$3,$K$2:$P$2,0))</f>
        <v>5</v>
      </c>
      <c r="CF2470" s="15" cm="1">
        <f t="array" ref="CF2470">INDEX($K:$P,ROW(),MATCH(CF$3,$K$2:$P$2,0))</f>
        <v>5</v>
      </c>
      <c r="CG2470" s="15" cm="1">
        <f t="array" ref="CG2470">INDEX($K:$P,ROW(),MATCH(CG$3,$K$2:$P$2,0))</f>
        <v>5</v>
      </c>
      <c r="CH2470" s="15" cm="1">
        <f t="array" ref="CH2470">INDEX($K:$P,ROW(),MATCH(CH$3,$K$2:$P$2,0))</f>
        <v>5</v>
      </c>
      <c r="CI2470" s="15" cm="1">
        <f t="array" ref="CI2470">INDEX($K:$P,ROW(),MATCH(CI$3,$K$2:$P$2,0))</f>
        <v>5</v>
      </c>
      <c r="CJ2470" s="15" cm="1">
        <f t="array" ref="CJ2470">INDEX($K:$P,ROW(),MATCH(CJ$3,$K$2:$P$2,0))</f>
        <v>5</v>
      </c>
      <c r="CK2470" s="15" cm="1">
        <f t="array" ref="CK2470">INDEX($K:$P,ROW(),MATCH(CK$3,$K$2:$P$2,0))</f>
        <v>5</v>
      </c>
      <c r="CL2470" s="15" cm="1">
        <f t="array" ref="CL2470">INDEX($K:$P,ROW(),MATCH(CL$3,$K$2:$P$2,0))</f>
        <v>5</v>
      </c>
      <c r="CN2470"/>
      <c r="CO2470" s="15" t="e" cm="1">
        <f t="array" ref="CO2470">INDEX($K:$P,ROW(),MATCH(CO$3,$K$2:$P$2,0))</f>
        <v>#N/A</v>
      </c>
      <c r="CP2470" s="15" t="e" cm="1">
        <f t="array" ref="CP2470">INDEX($K:$P,ROW(),MATCH(CP$3,$K$2:$P$2,0))</f>
        <v>#N/A</v>
      </c>
      <c r="CQ2470" s="15" t="e" cm="1">
        <f t="array" ref="CQ2470">INDEX($K:$P,ROW(),MATCH(CQ$3,$K$2:$P$2,0))</f>
        <v>#N/A</v>
      </c>
      <c r="CR2470" s="15" t="e" cm="1">
        <f t="array" ref="CR2470">INDEX($K:$P,ROW(),MATCH(CR$3,$K$2:$P$2,0))</f>
        <v>#N/A</v>
      </c>
      <c r="CS2470" s="15" t="e" cm="1">
        <f t="array" ref="CS2470">INDEX($K:$P,ROW(),MATCH(CS$3,$K$2:$P$2,0))</f>
        <v>#N/A</v>
      </c>
      <c r="CT2470" s="15" t="e" cm="1">
        <f t="array" ref="CT2470">INDEX($K:$P,ROW(),MATCH(CT$3,$K$2:$P$2,0))</f>
        <v>#N/A</v>
      </c>
      <c r="CU2470" s="15" t="e" cm="1">
        <f t="array" ref="CU2470">INDEX($K:$P,ROW(),MATCH(CU$3,$K$2:$P$2,0))</f>
        <v>#N/A</v>
      </c>
      <c r="CV2470" s="15" t="e" cm="1">
        <f t="array" ref="CV2470">INDEX($K:$P,ROW(),MATCH(CV$3,$K$2:$P$2,0))</f>
        <v>#N/A</v>
      </c>
      <c r="CW2470" s="15" t="e" cm="1">
        <f t="array" ref="CW2470">INDEX($K:$P,ROW(),MATCH(CW$3,$K$2:$P$2,0))</f>
        <v>#N/A</v>
      </c>
      <c r="CX2470" s="15" t="e" cm="1">
        <f t="array" ref="CX2470">INDEX($K:$P,ROW(),MATCH(CX$3,$K$2:$P$2,0))</f>
        <v>#N/A</v>
      </c>
      <c r="CY2470" s="15" t="e" cm="1">
        <f t="array" ref="CY2470">INDEX($K:$P,ROW(),MATCH(CY$3,$K$2:$P$2,0))</f>
        <v>#N/A</v>
      </c>
      <c r="CZ2470" s="15" t="e" cm="1">
        <f t="array" ref="CZ2470">INDEX($K:$P,ROW(),MATCH(CZ$3,$K$2:$P$2,0))</f>
        <v>#N/A</v>
      </c>
      <c r="DA2470" s="15" t="e" cm="1">
        <f t="array" ref="DA2470">INDEX($K:$P,ROW(),MATCH(DA$3,$K$2:$P$2,0))</f>
        <v>#N/A</v>
      </c>
      <c r="DB2470" s="15" t="e" cm="1">
        <f t="array" ref="DB2470">INDEX($K:$P,ROW(),MATCH(DB$3,$K$2:$P$2,0))</f>
        <v>#N/A</v>
      </c>
      <c r="DC2470" s="15" t="e" cm="1">
        <f t="array" ref="DC2470">INDEX($K:$P,ROW(),MATCH(DC$3,$K$2:$P$2,0))</f>
        <v>#N/A</v>
      </c>
      <c r="DD2470" s="15" t="e" cm="1">
        <f t="array" ref="DD2470">INDEX($K:$P,ROW(),MATCH(DD$3,$K$2:$P$2,0))</f>
        <v>#N/A</v>
      </c>
      <c r="DE2470" s="15" t="e" cm="1">
        <f t="array" ref="DE2470">INDEX($K:$P,ROW(),MATCH(DE$3,$K$2:$P$2,0))</f>
        <v>#N/A</v>
      </c>
      <c r="DF2470" s="15" t="e" cm="1">
        <f t="array" ref="DF2470">INDEX($K:$P,ROW(),MATCH(DF$3,$K$2:$P$2,0))</f>
        <v>#N/A</v>
      </c>
      <c r="DG2470" s="15" t="e" cm="1">
        <f t="array" ref="DG2470">INDEX($K:$P,ROW(),MATCH(DG$3,$K$2:$P$2,0))</f>
        <v>#N/A</v>
      </c>
      <c r="DH2470" s="15" t="e" cm="1">
        <f t="array" ref="DH2470">INDEX($K:$P,ROW(),MATCH(DH$3,$K$2:$P$2,0))</f>
        <v>#N/A</v>
      </c>
      <c r="DI2470" s="15" t="e" cm="1">
        <f t="array" ref="DI2470">INDEX($K:$P,ROW(),MATCH(DI$3,$K$2:$P$2,0))</f>
        <v>#N/A</v>
      </c>
      <c r="DJ2470" s="15" t="e" cm="1">
        <f t="array" ref="DJ2470">INDEX($K:$P,ROW(),MATCH(DJ$3,$K$2:$P$2,0))</f>
        <v>#N/A</v>
      </c>
      <c r="DK2470" s="15" t="e" cm="1">
        <f t="array" ref="DK2470">INDEX($K:$P,ROW(),MATCH(DK$3,$K$2:$P$2,0))</f>
        <v>#N/A</v>
      </c>
      <c r="DL2470" s="15" t="e" cm="1">
        <f t="array" ref="DL2470">INDEX($K:$P,ROW(),MATCH(DL$3,$K$2:$P$2,0))</f>
        <v>#N/A</v>
      </c>
    </row>
    <row r="2471" spans="1:116" x14ac:dyDescent="0.4">
      <c r="B2471" t="str">
        <f t="shared" si="4024"/>
        <v>2471 WCPP-IS</v>
      </c>
      <c r="C2471" t="s">
        <v>224</v>
      </c>
      <c r="D2471" t="s">
        <v>523</v>
      </c>
      <c r="E2471" s="8" t="str">
        <f t="shared" si="4023"/>
        <v>2471 WCPP-IS</v>
      </c>
      <c r="G2471" s="126" t="s">
        <v>43</v>
      </c>
      <c r="H2471" s="27"/>
      <c r="I2471" s="78"/>
      <c r="J2471" s="78"/>
      <c r="K2471" s="118">
        <f t="shared" ref="K2471:P2471" si="4025">SUMIF($4:$4,K$2,2471:2471)</f>
        <v>450612.53333333344</v>
      </c>
      <c r="L2471" s="118">
        <f t="shared" si="4025"/>
        <v>146214.83222222223</v>
      </c>
      <c r="M2471" s="118">
        <f t="shared" si="4025"/>
        <v>286785.99050000007</v>
      </c>
      <c r="N2471" s="118">
        <f t="shared" si="4025"/>
        <v>567649.59558055562</v>
      </c>
      <c r="O2471" s="118">
        <f t="shared" si="4025"/>
        <v>1129084.1586929169</v>
      </c>
      <c r="P2471" s="118">
        <f t="shared" si="4025"/>
        <v>2251646.0055164518</v>
      </c>
      <c r="R2471" s="118"/>
      <c r="S2471" s="118">
        <f t="shared" ref="S2471:CD2471" si="4026">MIN(S2470/30*-S2467,R2471-S2467)</f>
        <v>450612.53333333344</v>
      </c>
      <c r="T2471" s="118">
        <f t="shared" si="4026"/>
        <v>450612.53333333344</v>
      </c>
      <c r="U2471" s="118">
        <f t="shared" si="4026"/>
        <v>450612.53333333344</v>
      </c>
      <c r="V2471" s="118">
        <f t="shared" si="4026"/>
        <v>450612.53333333344</v>
      </c>
      <c r="W2471" s="118">
        <f t="shared" si="4026"/>
        <v>450612.53333333344</v>
      </c>
      <c r="X2471" s="118">
        <f t="shared" si="4026"/>
        <v>450612.53333333344</v>
      </c>
      <c r="Y2471" s="118">
        <f t="shared" si="4026"/>
        <v>450612.53333333344</v>
      </c>
      <c r="Z2471" s="118">
        <f t="shared" si="4026"/>
        <v>450612.53333333344</v>
      </c>
      <c r="AA2471" s="118">
        <f t="shared" si="4026"/>
        <v>450612.53333333344</v>
      </c>
      <c r="AB2471" s="118">
        <f t="shared" si="4026"/>
        <v>450612.53333333344</v>
      </c>
      <c r="AC2471" s="118">
        <f t="shared" si="4026"/>
        <v>450612.53333333344</v>
      </c>
      <c r="AD2471" s="118">
        <f t="shared" si="4026"/>
        <v>450612.53333333344</v>
      </c>
      <c r="AE2471" s="118">
        <f t="shared" si="4026"/>
        <v>146214.83222222223</v>
      </c>
      <c r="AF2471" s="118">
        <f t="shared" si="4026"/>
        <v>146214.83222222223</v>
      </c>
      <c r="AG2471" s="118">
        <f t="shared" si="4026"/>
        <v>146214.83222222223</v>
      </c>
      <c r="AH2471" s="118">
        <f t="shared" si="4026"/>
        <v>146214.83222222223</v>
      </c>
      <c r="AI2471" s="118">
        <f t="shared" si="4026"/>
        <v>146214.83222222223</v>
      </c>
      <c r="AJ2471" s="118">
        <f t="shared" si="4026"/>
        <v>146214.83222222223</v>
      </c>
      <c r="AK2471" s="118">
        <f t="shared" si="4026"/>
        <v>146214.83222222223</v>
      </c>
      <c r="AL2471" s="118">
        <f t="shared" si="4026"/>
        <v>146214.83222222223</v>
      </c>
      <c r="AM2471" s="118">
        <f t="shared" si="4026"/>
        <v>146214.83222222223</v>
      </c>
      <c r="AN2471" s="118">
        <f t="shared" si="4026"/>
        <v>146214.83222222223</v>
      </c>
      <c r="AO2471" s="118">
        <f t="shared" si="4026"/>
        <v>146214.83222222223</v>
      </c>
      <c r="AP2471" s="118">
        <f t="shared" si="4026"/>
        <v>146214.83222222223</v>
      </c>
      <c r="AQ2471" s="118">
        <f t="shared" si="4026"/>
        <v>286785.99050000007</v>
      </c>
      <c r="AR2471" s="118">
        <f t="shared" si="4026"/>
        <v>286785.99050000007</v>
      </c>
      <c r="AS2471" s="118">
        <f t="shared" si="4026"/>
        <v>286785.99050000007</v>
      </c>
      <c r="AT2471" s="118">
        <f t="shared" si="4026"/>
        <v>286785.99050000007</v>
      </c>
      <c r="AU2471" s="118">
        <f t="shared" si="4026"/>
        <v>286785.99050000007</v>
      </c>
      <c r="AV2471" s="118">
        <f t="shared" si="4026"/>
        <v>286785.99050000007</v>
      </c>
      <c r="AW2471" s="118">
        <f t="shared" si="4026"/>
        <v>286785.99050000007</v>
      </c>
      <c r="AX2471" s="118">
        <f t="shared" si="4026"/>
        <v>286785.99050000007</v>
      </c>
      <c r="AY2471" s="118">
        <f t="shared" si="4026"/>
        <v>286785.99050000007</v>
      </c>
      <c r="AZ2471" s="118">
        <f t="shared" si="4026"/>
        <v>286785.99050000007</v>
      </c>
      <c r="BA2471" s="118">
        <f t="shared" si="4026"/>
        <v>286785.99050000007</v>
      </c>
      <c r="BB2471" s="118">
        <f t="shared" si="4026"/>
        <v>286785.99050000007</v>
      </c>
      <c r="BC2471" s="118">
        <f t="shared" si="4026"/>
        <v>567649.59558055562</v>
      </c>
      <c r="BD2471" s="118">
        <f t="shared" si="4026"/>
        <v>567649.59558055562</v>
      </c>
      <c r="BE2471" s="118">
        <f t="shared" si="4026"/>
        <v>567649.59558055562</v>
      </c>
      <c r="BF2471" s="118">
        <f t="shared" si="4026"/>
        <v>567649.59558055562</v>
      </c>
      <c r="BG2471" s="118">
        <f t="shared" si="4026"/>
        <v>567649.59558055562</v>
      </c>
      <c r="BH2471" s="118">
        <f t="shared" si="4026"/>
        <v>567649.59558055562</v>
      </c>
      <c r="BI2471" s="118">
        <f t="shared" si="4026"/>
        <v>567649.59558055562</v>
      </c>
      <c r="BJ2471" s="118">
        <f t="shared" si="4026"/>
        <v>567649.59558055562</v>
      </c>
      <c r="BK2471" s="118">
        <f t="shared" si="4026"/>
        <v>567649.59558055562</v>
      </c>
      <c r="BL2471" s="118">
        <f t="shared" si="4026"/>
        <v>567649.59558055562</v>
      </c>
      <c r="BM2471" s="118">
        <f t="shared" si="4026"/>
        <v>567649.59558055562</v>
      </c>
      <c r="BN2471" s="118">
        <f t="shared" si="4026"/>
        <v>567649.59558055562</v>
      </c>
      <c r="BO2471" s="118">
        <f t="shared" si="4026"/>
        <v>1129084.1586929169</v>
      </c>
      <c r="BP2471" s="118">
        <f t="shared" si="4026"/>
        <v>1129084.1586929169</v>
      </c>
      <c r="BQ2471" s="118">
        <f t="shared" si="4026"/>
        <v>1129084.1586929169</v>
      </c>
      <c r="BR2471" s="118">
        <f t="shared" si="4026"/>
        <v>1129084.1586929169</v>
      </c>
      <c r="BS2471" s="118">
        <f t="shared" si="4026"/>
        <v>1129084.1586929169</v>
      </c>
      <c r="BT2471" s="118">
        <f t="shared" si="4026"/>
        <v>1129084.1586929169</v>
      </c>
      <c r="BU2471" s="118">
        <f t="shared" si="4026"/>
        <v>1129084.1586929169</v>
      </c>
      <c r="BV2471" s="118">
        <f t="shared" si="4026"/>
        <v>1129084.1586929169</v>
      </c>
      <c r="BW2471" s="118">
        <f t="shared" si="4026"/>
        <v>1129084.1586929169</v>
      </c>
      <c r="BX2471" s="118">
        <f t="shared" si="4026"/>
        <v>1129084.1586929169</v>
      </c>
      <c r="BY2471" s="118">
        <f t="shared" si="4026"/>
        <v>1129084.1586929169</v>
      </c>
      <c r="BZ2471" s="118">
        <f t="shared" si="4026"/>
        <v>1129084.1586929169</v>
      </c>
      <c r="CA2471" s="118">
        <f t="shared" si="4026"/>
        <v>2251646.0055164518</v>
      </c>
      <c r="CB2471" s="118">
        <f t="shared" si="4026"/>
        <v>2251646.0055164518</v>
      </c>
      <c r="CC2471" s="118">
        <f t="shared" si="4026"/>
        <v>2251646.0055164518</v>
      </c>
      <c r="CD2471" s="118">
        <f t="shared" si="4026"/>
        <v>2251646.0055164518</v>
      </c>
      <c r="CE2471" s="118">
        <f t="shared" ref="CE2471:CK2471" si="4027">MIN(CE2470/30*-CE2467,CD2471-CE2467)</f>
        <v>2251646.0055164518</v>
      </c>
      <c r="CF2471" s="118">
        <f t="shared" si="4027"/>
        <v>2251646.0055164518</v>
      </c>
      <c r="CG2471" s="118">
        <f t="shared" si="4027"/>
        <v>2251646.0055164518</v>
      </c>
      <c r="CH2471" s="118">
        <f t="shared" si="4027"/>
        <v>2251646.0055164518</v>
      </c>
      <c r="CI2471" s="118">
        <f t="shared" si="4027"/>
        <v>2251646.0055164518</v>
      </c>
      <c r="CJ2471" s="118">
        <f t="shared" si="4027"/>
        <v>2251646.0055164518</v>
      </c>
      <c r="CK2471" s="118">
        <f t="shared" si="4027"/>
        <v>2251646.0055164518</v>
      </c>
      <c r="CL2471" s="118">
        <f>MIN(CL2470/30*-CL2467,CK2471-CL2467)</f>
        <v>2251646.0055164518</v>
      </c>
      <c r="CN2471"/>
      <c r="CO2471" s="118" t="e">
        <f>MIN(CO2470/90*-CO2467,CN2471-CO2467)</f>
        <v>#N/A</v>
      </c>
      <c r="CP2471" s="118" t="e">
        <f t="shared" ref="CP2471:DL2471" si="4028">MIN(CP2470/90*-CP2467,CO2471-CP2467)</f>
        <v>#N/A</v>
      </c>
      <c r="CQ2471" s="118" t="e">
        <f t="shared" si="4028"/>
        <v>#N/A</v>
      </c>
      <c r="CR2471" s="118" t="e">
        <f t="shared" si="4028"/>
        <v>#N/A</v>
      </c>
      <c r="CS2471" s="118" t="e">
        <f t="shared" si="4028"/>
        <v>#N/A</v>
      </c>
      <c r="CT2471" s="118" t="e">
        <f t="shared" si="4028"/>
        <v>#N/A</v>
      </c>
      <c r="CU2471" s="118" t="e">
        <f t="shared" si="4028"/>
        <v>#N/A</v>
      </c>
      <c r="CV2471" s="118" t="e">
        <f t="shared" si="4028"/>
        <v>#N/A</v>
      </c>
      <c r="CW2471" s="118" t="e">
        <f t="shared" si="4028"/>
        <v>#N/A</v>
      </c>
      <c r="CX2471" s="118" t="e">
        <f t="shared" si="4028"/>
        <v>#N/A</v>
      </c>
      <c r="CY2471" s="118" t="e">
        <f t="shared" si="4028"/>
        <v>#N/A</v>
      </c>
      <c r="CZ2471" s="118" t="e">
        <f t="shared" si="4028"/>
        <v>#N/A</v>
      </c>
      <c r="DA2471" s="118" t="e">
        <f t="shared" si="4028"/>
        <v>#N/A</v>
      </c>
      <c r="DB2471" s="118" t="e">
        <f t="shared" si="4028"/>
        <v>#N/A</v>
      </c>
      <c r="DC2471" s="118" t="e">
        <f t="shared" si="4028"/>
        <v>#N/A</v>
      </c>
      <c r="DD2471" s="118" t="e">
        <f t="shared" si="4028"/>
        <v>#N/A</v>
      </c>
      <c r="DE2471" s="118" t="e">
        <f t="shared" si="4028"/>
        <v>#N/A</v>
      </c>
      <c r="DF2471" s="118" t="e">
        <f t="shared" si="4028"/>
        <v>#N/A</v>
      </c>
      <c r="DG2471" s="118" t="e">
        <f t="shared" si="4028"/>
        <v>#N/A</v>
      </c>
      <c r="DH2471" s="118" t="e">
        <f t="shared" si="4028"/>
        <v>#N/A</v>
      </c>
      <c r="DI2471" s="118" t="e">
        <f t="shared" si="4028"/>
        <v>#N/A</v>
      </c>
      <c r="DJ2471" s="118" t="e">
        <f t="shared" si="4028"/>
        <v>#N/A</v>
      </c>
      <c r="DK2471" s="118" t="e">
        <f t="shared" si="4028"/>
        <v>#N/A</v>
      </c>
      <c r="DL2471" s="118" t="e">
        <f t="shared" si="4028"/>
        <v>#N/A</v>
      </c>
    </row>
    <row r="2472" spans="1:116" x14ac:dyDescent="0.4">
      <c r="B2472" t="str">
        <f t="shared" si="4024"/>
        <v>2472 WCPP-IS</v>
      </c>
      <c r="D2472" t="s">
        <v>523</v>
      </c>
      <c r="E2472" s="8" t="str">
        <f t="shared" si="4023"/>
        <v>2472 WCPP-IS</v>
      </c>
      <c r="G2472" s="126"/>
      <c r="H2472" s="27"/>
      <c r="I2472" s="78"/>
      <c r="J2472" s="78"/>
      <c r="K2472" s="33"/>
      <c r="L2472" s="33"/>
      <c r="M2472" s="33"/>
      <c r="N2472" s="33"/>
      <c r="O2472" s="33"/>
      <c r="P2472" s="33"/>
      <c r="R2472" s="33"/>
      <c r="S2472" s="33"/>
      <c r="T2472" s="33"/>
      <c r="U2472" s="33"/>
      <c r="V2472" s="33"/>
      <c r="W2472" s="33"/>
      <c r="X2472" s="33"/>
      <c r="Y2472" s="33"/>
      <c r="Z2472" s="33"/>
      <c r="AA2472" s="33"/>
      <c r="AB2472" s="33"/>
      <c r="AC2472" s="33"/>
      <c r="AD2472" s="33"/>
      <c r="AE2472" s="33"/>
      <c r="AF2472" s="33"/>
      <c r="AG2472" s="33"/>
      <c r="AH2472" s="33"/>
      <c r="AI2472" s="33"/>
      <c r="AJ2472" s="33"/>
      <c r="AK2472" s="33"/>
      <c r="AL2472" s="33"/>
      <c r="AM2472" s="33"/>
      <c r="AN2472" s="33"/>
      <c r="AO2472" s="33"/>
      <c r="AP2472" s="33"/>
      <c r="AQ2472" s="33"/>
      <c r="AR2472" s="33"/>
      <c r="AS2472" s="33"/>
      <c r="AT2472" s="33"/>
      <c r="AU2472" s="33"/>
      <c r="AV2472" s="33"/>
      <c r="AW2472" s="33"/>
      <c r="AX2472" s="33"/>
      <c r="AY2472" s="33"/>
      <c r="AZ2472" s="33"/>
      <c r="BA2472" s="33"/>
      <c r="BB2472" s="33"/>
      <c r="BC2472" s="33"/>
      <c r="BD2472" s="33"/>
      <c r="BE2472" s="33"/>
      <c r="BF2472" s="33"/>
      <c r="BG2472" s="33"/>
      <c r="BH2472" s="33"/>
      <c r="BI2472" s="33"/>
      <c r="BJ2472" s="33"/>
      <c r="BK2472" s="33"/>
      <c r="BL2472" s="33"/>
      <c r="BM2472" s="33"/>
      <c r="BN2472" s="33"/>
      <c r="BO2472" s="33"/>
      <c r="BP2472" s="33"/>
      <c r="BQ2472" s="33"/>
      <c r="BR2472" s="33"/>
      <c r="BS2472" s="33"/>
      <c r="BT2472" s="33"/>
      <c r="BU2472" s="33"/>
      <c r="BV2472" s="33"/>
      <c r="BW2472" s="33"/>
      <c r="BX2472" s="33"/>
      <c r="BY2472" s="33"/>
      <c r="BZ2472" s="33"/>
      <c r="CA2472" s="33"/>
      <c r="CB2472" s="33"/>
      <c r="CC2472" s="33"/>
      <c r="CD2472" s="33"/>
      <c r="CE2472" s="33"/>
      <c r="CF2472" s="33"/>
      <c r="CG2472" s="33"/>
      <c r="CH2472" s="33"/>
      <c r="CI2472" s="33"/>
      <c r="CJ2472" s="33"/>
      <c r="CK2472" s="33"/>
      <c r="CL2472" s="33"/>
      <c r="CN2472"/>
      <c r="CO2472" s="33"/>
      <c r="CP2472" s="33"/>
      <c r="CQ2472" s="33"/>
      <c r="CR2472" s="33"/>
      <c r="CS2472" s="33"/>
      <c r="CT2472" s="33"/>
      <c r="CU2472" s="33"/>
      <c r="CV2472" s="33"/>
      <c r="CW2472" s="33"/>
      <c r="CX2472" s="33"/>
      <c r="CY2472" s="33"/>
      <c r="CZ2472" s="33"/>
      <c r="DA2472" s="33"/>
      <c r="DB2472" s="33"/>
      <c r="DC2472" s="33"/>
      <c r="DD2472" s="33"/>
      <c r="DE2472" s="33"/>
      <c r="DF2472" s="33"/>
      <c r="DG2472" s="33"/>
      <c r="DH2472" s="33"/>
      <c r="DI2472" s="33"/>
      <c r="DJ2472" s="33"/>
      <c r="DK2472" s="33"/>
      <c r="DL2472" s="33"/>
    </row>
    <row r="2473" spans="1:116" x14ac:dyDescent="0.4">
      <c r="B2473" t="str">
        <f t="shared" si="4024"/>
        <v>2473 WCPP-IS</v>
      </c>
      <c r="C2473" t="s">
        <v>234</v>
      </c>
      <c r="D2473" t="s">
        <v>523</v>
      </c>
      <c r="E2473" s="8" t="str">
        <f t="shared" si="4023"/>
        <v>2473 WCPP-IS</v>
      </c>
      <c r="G2473" s="126" t="str">
        <f>"Change in "&amp;G2471</f>
        <v>Change in Unearned revenue</v>
      </c>
      <c r="K2473" s="33">
        <f t="shared" ref="K2473:P2473" si="4029">SUMIF($3:$3,K$2,2473:2473)</f>
        <v>-450612.53333333344</v>
      </c>
      <c r="L2473" s="33">
        <f t="shared" si="4029"/>
        <v>304397.70111111121</v>
      </c>
      <c r="M2473" s="33">
        <f t="shared" si="4029"/>
        <v>-140571.15827777784</v>
      </c>
      <c r="N2473" s="33">
        <f t="shared" si="4029"/>
        <v>-280863.60508055554</v>
      </c>
      <c r="O2473" s="33">
        <f t="shared" si="4029"/>
        <v>-561434.56311236124</v>
      </c>
      <c r="P2473" s="33">
        <f t="shared" si="4029"/>
        <v>-1122561.8468235349</v>
      </c>
      <c r="R2473" s="33"/>
      <c r="S2473" s="33">
        <f>R2471-S2471</f>
        <v>-450612.53333333344</v>
      </c>
      <c r="T2473" s="33">
        <f t="shared" ref="T2473:CE2473" si="4030">S2471-T2471</f>
        <v>0</v>
      </c>
      <c r="U2473" s="33">
        <f t="shared" si="4030"/>
        <v>0</v>
      </c>
      <c r="V2473" s="33">
        <f t="shared" si="4030"/>
        <v>0</v>
      </c>
      <c r="W2473" s="33">
        <f t="shared" si="4030"/>
        <v>0</v>
      </c>
      <c r="X2473" s="33">
        <f t="shared" si="4030"/>
        <v>0</v>
      </c>
      <c r="Y2473" s="33">
        <f t="shared" si="4030"/>
        <v>0</v>
      </c>
      <c r="Z2473" s="33">
        <f t="shared" si="4030"/>
        <v>0</v>
      </c>
      <c r="AA2473" s="33">
        <f t="shared" si="4030"/>
        <v>0</v>
      </c>
      <c r="AB2473" s="33">
        <f t="shared" si="4030"/>
        <v>0</v>
      </c>
      <c r="AC2473" s="33">
        <f t="shared" si="4030"/>
        <v>0</v>
      </c>
      <c r="AD2473" s="33">
        <f t="shared" si="4030"/>
        <v>0</v>
      </c>
      <c r="AE2473" s="33">
        <f t="shared" si="4030"/>
        <v>304397.70111111121</v>
      </c>
      <c r="AF2473" s="33">
        <f t="shared" si="4030"/>
        <v>0</v>
      </c>
      <c r="AG2473" s="33">
        <f t="shared" si="4030"/>
        <v>0</v>
      </c>
      <c r="AH2473" s="33">
        <f t="shared" si="4030"/>
        <v>0</v>
      </c>
      <c r="AI2473" s="33">
        <f t="shared" si="4030"/>
        <v>0</v>
      </c>
      <c r="AJ2473" s="33">
        <f t="shared" si="4030"/>
        <v>0</v>
      </c>
      <c r="AK2473" s="33">
        <f t="shared" si="4030"/>
        <v>0</v>
      </c>
      <c r="AL2473" s="33">
        <f t="shared" si="4030"/>
        <v>0</v>
      </c>
      <c r="AM2473" s="33">
        <f t="shared" si="4030"/>
        <v>0</v>
      </c>
      <c r="AN2473" s="33">
        <f t="shared" si="4030"/>
        <v>0</v>
      </c>
      <c r="AO2473" s="33">
        <f t="shared" si="4030"/>
        <v>0</v>
      </c>
      <c r="AP2473" s="33">
        <f t="shared" si="4030"/>
        <v>0</v>
      </c>
      <c r="AQ2473" s="33">
        <f t="shared" si="4030"/>
        <v>-140571.15827777784</v>
      </c>
      <c r="AR2473" s="33">
        <f t="shared" si="4030"/>
        <v>0</v>
      </c>
      <c r="AS2473" s="33">
        <f t="shared" si="4030"/>
        <v>0</v>
      </c>
      <c r="AT2473" s="33">
        <f t="shared" si="4030"/>
        <v>0</v>
      </c>
      <c r="AU2473" s="33">
        <f t="shared" si="4030"/>
        <v>0</v>
      </c>
      <c r="AV2473" s="33">
        <f t="shared" si="4030"/>
        <v>0</v>
      </c>
      <c r="AW2473" s="33">
        <f t="shared" si="4030"/>
        <v>0</v>
      </c>
      <c r="AX2473" s="33">
        <f t="shared" si="4030"/>
        <v>0</v>
      </c>
      <c r="AY2473" s="33">
        <f t="shared" si="4030"/>
        <v>0</v>
      </c>
      <c r="AZ2473" s="33">
        <f t="shared" si="4030"/>
        <v>0</v>
      </c>
      <c r="BA2473" s="33">
        <f t="shared" si="4030"/>
        <v>0</v>
      </c>
      <c r="BB2473" s="33">
        <f t="shared" si="4030"/>
        <v>0</v>
      </c>
      <c r="BC2473" s="33">
        <f t="shared" si="4030"/>
        <v>-280863.60508055554</v>
      </c>
      <c r="BD2473" s="33">
        <f t="shared" si="4030"/>
        <v>0</v>
      </c>
      <c r="BE2473" s="33">
        <f t="shared" si="4030"/>
        <v>0</v>
      </c>
      <c r="BF2473" s="33">
        <f t="shared" si="4030"/>
        <v>0</v>
      </c>
      <c r="BG2473" s="33">
        <f t="shared" si="4030"/>
        <v>0</v>
      </c>
      <c r="BH2473" s="33">
        <f t="shared" si="4030"/>
        <v>0</v>
      </c>
      <c r="BI2473" s="33">
        <f t="shared" si="4030"/>
        <v>0</v>
      </c>
      <c r="BJ2473" s="33">
        <f t="shared" si="4030"/>
        <v>0</v>
      </c>
      <c r="BK2473" s="33">
        <f t="shared" si="4030"/>
        <v>0</v>
      </c>
      <c r="BL2473" s="33">
        <f t="shared" si="4030"/>
        <v>0</v>
      </c>
      <c r="BM2473" s="33">
        <f t="shared" si="4030"/>
        <v>0</v>
      </c>
      <c r="BN2473" s="33">
        <f t="shared" si="4030"/>
        <v>0</v>
      </c>
      <c r="BO2473" s="33">
        <f t="shared" si="4030"/>
        <v>-561434.56311236124</v>
      </c>
      <c r="BP2473" s="33">
        <f t="shared" si="4030"/>
        <v>0</v>
      </c>
      <c r="BQ2473" s="33">
        <f t="shared" si="4030"/>
        <v>0</v>
      </c>
      <c r="BR2473" s="33">
        <f t="shared" si="4030"/>
        <v>0</v>
      </c>
      <c r="BS2473" s="33">
        <f t="shared" si="4030"/>
        <v>0</v>
      </c>
      <c r="BT2473" s="33">
        <f t="shared" si="4030"/>
        <v>0</v>
      </c>
      <c r="BU2473" s="33">
        <f t="shared" si="4030"/>
        <v>0</v>
      </c>
      <c r="BV2473" s="33">
        <f t="shared" si="4030"/>
        <v>0</v>
      </c>
      <c r="BW2473" s="33">
        <f t="shared" si="4030"/>
        <v>0</v>
      </c>
      <c r="BX2473" s="33">
        <f t="shared" si="4030"/>
        <v>0</v>
      </c>
      <c r="BY2473" s="33">
        <f t="shared" si="4030"/>
        <v>0</v>
      </c>
      <c r="BZ2473" s="33">
        <f t="shared" si="4030"/>
        <v>0</v>
      </c>
      <c r="CA2473" s="33">
        <f t="shared" si="4030"/>
        <v>-1122561.8468235349</v>
      </c>
      <c r="CB2473" s="33">
        <f t="shared" si="4030"/>
        <v>0</v>
      </c>
      <c r="CC2473" s="33">
        <f t="shared" si="4030"/>
        <v>0</v>
      </c>
      <c r="CD2473" s="33">
        <f t="shared" si="4030"/>
        <v>0</v>
      </c>
      <c r="CE2473" s="33">
        <f t="shared" si="4030"/>
        <v>0</v>
      </c>
      <c r="CF2473" s="33">
        <f t="shared" ref="CF2473:CL2473" si="4031">CE2471-CF2471</f>
        <v>0</v>
      </c>
      <c r="CG2473" s="33">
        <f t="shared" si="4031"/>
        <v>0</v>
      </c>
      <c r="CH2473" s="33">
        <f t="shared" si="4031"/>
        <v>0</v>
      </c>
      <c r="CI2473" s="33">
        <f t="shared" si="4031"/>
        <v>0</v>
      </c>
      <c r="CJ2473" s="33">
        <f t="shared" si="4031"/>
        <v>0</v>
      </c>
      <c r="CK2473" s="33">
        <f t="shared" si="4031"/>
        <v>0</v>
      </c>
      <c r="CL2473" s="33">
        <f t="shared" si="4031"/>
        <v>0</v>
      </c>
      <c r="CO2473" s="33" t="e">
        <f t="shared" ref="CO2473" si="4032">CO2471-CN2471</f>
        <v>#N/A</v>
      </c>
      <c r="CP2473" s="33" t="e">
        <f t="shared" ref="CP2473" si="4033">CP2471-CO2471</f>
        <v>#N/A</v>
      </c>
      <c r="CQ2473" s="33" t="e">
        <f t="shared" ref="CQ2473" si="4034">CQ2471-CP2471</f>
        <v>#N/A</v>
      </c>
      <c r="CR2473" s="33" t="e">
        <f t="shared" ref="CR2473" si="4035">CR2471-CQ2471</f>
        <v>#N/A</v>
      </c>
      <c r="CS2473" s="33" t="e">
        <f t="shared" ref="CS2473" si="4036">CS2471-CR2471</f>
        <v>#N/A</v>
      </c>
      <c r="CT2473" s="33" t="e">
        <f t="shared" ref="CT2473" si="4037">CT2471-CS2471</f>
        <v>#N/A</v>
      </c>
      <c r="CU2473" s="33" t="e">
        <f t="shared" ref="CU2473" si="4038">CU2471-CT2471</f>
        <v>#N/A</v>
      </c>
      <c r="CV2473" s="33" t="e">
        <f t="shared" ref="CV2473" si="4039">CV2471-CU2471</f>
        <v>#N/A</v>
      </c>
      <c r="CW2473" s="33" t="e">
        <f t="shared" ref="CW2473" si="4040">CW2471-CV2471</f>
        <v>#N/A</v>
      </c>
      <c r="CX2473" s="33" t="e">
        <f t="shared" ref="CX2473" si="4041">CX2471-CW2471</f>
        <v>#N/A</v>
      </c>
      <c r="CY2473" s="33" t="e">
        <f t="shared" ref="CY2473" si="4042">CY2471-CX2471</f>
        <v>#N/A</v>
      </c>
      <c r="CZ2473" s="33" t="e">
        <f t="shared" ref="CZ2473" si="4043">CZ2471-CY2471</f>
        <v>#N/A</v>
      </c>
      <c r="DA2473" s="33" t="e">
        <f t="shared" ref="DA2473" si="4044">DA2471-CZ2471</f>
        <v>#N/A</v>
      </c>
      <c r="DB2473" s="33" t="e">
        <f t="shared" ref="DB2473" si="4045">DB2471-DA2471</f>
        <v>#N/A</v>
      </c>
      <c r="DC2473" s="33" t="e">
        <f t="shared" ref="DC2473" si="4046">DC2471-DB2471</f>
        <v>#N/A</v>
      </c>
      <c r="DD2473" s="33" t="e">
        <f t="shared" ref="DD2473" si="4047">DD2471-DC2471</f>
        <v>#N/A</v>
      </c>
      <c r="DE2473" s="33" t="e">
        <f t="shared" ref="DE2473" si="4048">DE2471-DD2471</f>
        <v>#N/A</v>
      </c>
      <c r="DF2473" s="33" t="e">
        <f t="shared" ref="DF2473" si="4049">DF2471-DE2471</f>
        <v>#N/A</v>
      </c>
      <c r="DG2473" s="33" t="e">
        <f t="shared" ref="DG2473" si="4050">DG2471-DF2471</f>
        <v>#N/A</v>
      </c>
      <c r="DH2473" s="33" t="e">
        <f t="shared" ref="DH2473" si="4051">DH2471-DG2471</f>
        <v>#N/A</v>
      </c>
      <c r="DI2473" s="33" t="e">
        <f t="shared" ref="DI2473" si="4052">DI2471-DH2471</f>
        <v>#N/A</v>
      </c>
      <c r="DJ2473" s="33" t="e">
        <f t="shared" ref="DJ2473" si="4053">DJ2471-DI2471</f>
        <v>#N/A</v>
      </c>
      <c r="DK2473" s="33" t="e">
        <f t="shared" ref="DK2473:DL2473" si="4054">DK2471-DJ2471</f>
        <v>#N/A</v>
      </c>
      <c r="DL2473" s="33" t="e">
        <f t="shared" si="4054"/>
        <v>#N/A</v>
      </c>
    </row>
    <row r="2474" spans="1:116" x14ac:dyDescent="0.4">
      <c r="B2474" t="str">
        <f t="shared" si="4024"/>
        <v>2474 WCPP-IS</v>
      </c>
      <c r="D2474" t="s">
        <v>523</v>
      </c>
      <c r="E2474" s="8" t="str">
        <f t="shared" si="4023"/>
        <v>2474 WCPP-IS</v>
      </c>
      <c r="G2474" s="125"/>
      <c r="K2474" s="53"/>
      <c r="L2474" s="53"/>
      <c r="M2474" s="53"/>
      <c r="N2474" s="53"/>
      <c r="O2474" s="53"/>
      <c r="P2474" s="53"/>
      <c r="R2474" s="24"/>
      <c r="S2474" s="24"/>
      <c r="T2474" s="24"/>
      <c r="U2474" s="24"/>
      <c r="V2474" s="24"/>
      <c r="W2474" s="24"/>
      <c r="X2474" s="24"/>
      <c r="Y2474" s="24"/>
      <c r="Z2474" s="24"/>
      <c r="AA2474" s="24"/>
      <c r="AB2474" s="24"/>
      <c r="AC2474" s="24"/>
      <c r="AD2474" s="24"/>
      <c r="AE2474" s="24"/>
      <c r="AF2474" s="24"/>
      <c r="AG2474" s="24"/>
      <c r="AH2474" s="24"/>
      <c r="AI2474" s="24"/>
      <c r="AJ2474" s="24"/>
      <c r="AK2474" s="24"/>
      <c r="AL2474" s="24"/>
      <c r="AM2474" s="24"/>
      <c r="AN2474" s="24"/>
      <c r="AO2474" s="24"/>
      <c r="AP2474" s="24"/>
      <c r="AQ2474" s="24"/>
      <c r="AR2474" s="24"/>
      <c r="AS2474" s="24"/>
      <c r="AT2474" s="24"/>
      <c r="AU2474" s="24"/>
      <c r="AV2474" s="24"/>
      <c r="AW2474" s="24"/>
      <c r="AX2474" s="24"/>
      <c r="AY2474" s="24"/>
      <c r="AZ2474" s="24"/>
      <c r="BA2474" s="24"/>
      <c r="BB2474" s="24"/>
      <c r="BC2474" s="24"/>
      <c r="BD2474" s="24"/>
      <c r="BE2474" s="24"/>
      <c r="BF2474" s="24"/>
      <c r="BG2474" s="24"/>
      <c r="BH2474" s="24"/>
      <c r="BI2474" s="24"/>
      <c r="BJ2474" s="24"/>
      <c r="BK2474" s="24"/>
      <c r="BL2474" s="24"/>
      <c r="BM2474" s="24"/>
      <c r="BN2474" s="24"/>
      <c r="BO2474" s="24"/>
      <c r="BP2474" s="24"/>
      <c r="BQ2474" s="24"/>
      <c r="BR2474" s="24"/>
      <c r="BS2474" s="24"/>
      <c r="BT2474" s="24"/>
      <c r="BU2474" s="24"/>
      <c r="BV2474" s="24"/>
      <c r="BW2474" s="24"/>
      <c r="BX2474" s="24"/>
      <c r="BY2474" s="24"/>
      <c r="BZ2474" s="24"/>
      <c r="CA2474" s="24"/>
      <c r="CB2474" s="24"/>
      <c r="CC2474" s="24"/>
      <c r="CD2474" s="24"/>
      <c r="CE2474" s="24"/>
      <c r="CF2474" s="24"/>
      <c r="CG2474" s="24"/>
      <c r="CH2474" s="24"/>
      <c r="CI2474" s="24"/>
      <c r="CJ2474" s="24"/>
      <c r="CK2474" s="24"/>
      <c r="CL2474" s="24"/>
      <c r="CO2474" s="24"/>
      <c r="CP2474" s="24"/>
      <c r="CQ2474" s="24"/>
      <c r="CR2474" s="24"/>
      <c r="CS2474" s="24"/>
      <c r="CT2474" s="24"/>
      <c r="CU2474" s="24"/>
      <c r="CV2474" s="24"/>
      <c r="CW2474" s="24"/>
      <c r="CX2474" s="24"/>
      <c r="CY2474" s="24"/>
      <c r="CZ2474" s="24"/>
      <c r="DA2474" s="24"/>
      <c r="DB2474" s="24"/>
      <c r="DC2474" s="24"/>
      <c r="DD2474" s="24"/>
      <c r="DE2474" s="24"/>
      <c r="DF2474" s="24"/>
      <c r="DG2474" s="24"/>
      <c r="DH2474" s="24"/>
      <c r="DI2474" s="24"/>
      <c r="DJ2474" s="24"/>
      <c r="DK2474" s="24"/>
      <c r="DL2474" s="24"/>
    </row>
    <row r="2475" spans="1:116" x14ac:dyDescent="0.4">
      <c r="B2475" t="s">
        <v>332</v>
      </c>
      <c r="D2475" t="s">
        <v>523</v>
      </c>
      <c r="E2475" s="8" t="str">
        <f t="shared" si="4023"/>
        <v>2475 WCPP-IS</v>
      </c>
      <c r="G2475" s="136" t="str">
        <f>G2449</f>
        <v>(Primary label)</v>
      </c>
      <c r="K2475" s="53"/>
      <c r="L2475" s="53"/>
      <c r="M2475" s="53"/>
      <c r="N2475" s="53"/>
      <c r="O2475" s="53"/>
      <c r="P2475" s="53"/>
      <c r="R2475" s="24"/>
      <c r="S2475" s="24"/>
      <c r="T2475" s="24"/>
      <c r="U2475" s="24"/>
      <c r="V2475" s="24"/>
      <c r="W2475" s="24"/>
      <c r="X2475" s="24"/>
      <c r="Y2475" s="24"/>
      <c r="Z2475" s="24"/>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c r="BC2475" s="24"/>
      <c r="BD2475" s="24"/>
      <c r="BE2475" s="24"/>
      <c r="BF2475" s="24"/>
      <c r="BG2475" s="24"/>
      <c r="BH2475" s="24"/>
      <c r="BI2475" s="24"/>
      <c r="BJ2475" s="24"/>
      <c r="BK2475" s="24"/>
      <c r="BL2475" s="24"/>
      <c r="BM2475" s="24"/>
      <c r="BN2475" s="24"/>
      <c r="BO2475" s="24"/>
      <c r="BP2475" s="24"/>
      <c r="BQ2475" s="24"/>
      <c r="BR2475" s="24"/>
      <c r="BS2475" s="24"/>
      <c r="BT2475" s="24"/>
      <c r="BU2475" s="24"/>
      <c r="BV2475" s="24"/>
      <c r="BW2475" s="24"/>
      <c r="BX2475" s="24"/>
      <c r="BY2475" s="24"/>
      <c r="BZ2475" s="24"/>
      <c r="CA2475" s="24"/>
      <c r="CB2475" s="24"/>
      <c r="CC2475" s="24"/>
      <c r="CD2475" s="24"/>
      <c r="CE2475" s="24"/>
      <c r="CF2475" s="24"/>
      <c r="CG2475" s="24"/>
      <c r="CH2475" s="24"/>
      <c r="CI2475" s="24"/>
      <c r="CJ2475" s="24"/>
      <c r="CK2475" s="24"/>
      <c r="CL2475" s="24"/>
      <c r="CO2475" s="24"/>
      <c r="CP2475" s="24"/>
      <c r="CQ2475" s="24"/>
      <c r="CR2475" s="24"/>
      <c r="CS2475" s="24"/>
      <c r="CT2475" s="24"/>
      <c r="CU2475" s="24"/>
      <c r="CV2475" s="24"/>
      <c r="CW2475" s="24"/>
      <c r="CX2475" s="24"/>
      <c r="CY2475" s="24"/>
      <c r="CZ2475" s="24"/>
      <c r="DA2475" s="24"/>
      <c r="DB2475" s="24"/>
      <c r="DC2475" s="24"/>
      <c r="DD2475" s="24"/>
      <c r="DE2475" s="24"/>
      <c r="DF2475" s="24"/>
      <c r="DG2475" s="24"/>
      <c r="DH2475" s="24"/>
      <c r="DI2475" s="24"/>
      <c r="DJ2475" s="24"/>
      <c r="DK2475" s="24"/>
      <c r="DL2475" s="24"/>
    </row>
    <row r="2476" spans="1:116" x14ac:dyDescent="0.4">
      <c r="B2476" t="s">
        <v>332</v>
      </c>
      <c r="D2476" t="s">
        <v>523</v>
      </c>
      <c r="E2476" s="8" t="str">
        <f t="shared" si="4023"/>
        <v>2476 WCPP-IS</v>
      </c>
      <c r="G2476" s="136" t="str">
        <f t="shared" ref="G2476:G2482" si="4055">G2450</f>
        <v>primary unit</v>
      </c>
      <c r="K2476" s="53"/>
      <c r="L2476" s="53"/>
      <c r="M2476" s="53"/>
      <c r="N2476" s="53"/>
      <c r="O2476" s="53"/>
      <c r="P2476" s="53"/>
      <c r="R2476" s="24"/>
      <c r="S2476" s="24"/>
      <c r="T2476" s="24"/>
      <c r="U2476" s="24"/>
      <c r="V2476" s="24"/>
      <c r="W2476" s="24"/>
      <c r="X2476" s="24"/>
      <c r="Y2476" s="24"/>
      <c r="Z2476" s="24"/>
      <c r="AA2476" s="24"/>
      <c r="AB2476" s="24"/>
      <c r="AC2476" s="24"/>
      <c r="AD2476" s="24"/>
      <c r="AE2476" s="24"/>
      <c r="AF2476" s="24"/>
      <c r="AG2476" s="24"/>
      <c r="AH2476" s="24"/>
      <c r="AI2476" s="24"/>
      <c r="AJ2476" s="24"/>
      <c r="AK2476" s="24"/>
      <c r="AL2476" s="24"/>
      <c r="AM2476" s="24"/>
      <c r="AN2476" s="24"/>
      <c r="AO2476" s="24"/>
      <c r="AP2476" s="24"/>
      <c r="AQ2476" s="24"/>
      <c r="AR2476" s="24"/>
      <c r="AS2476" s="24"/>
      <c r="AT2476" s="24"/>
      <c r="AU2476" s="24"/>
      <c r="AV2476" s="24"/>
      <c r="AW2476" s="24"/>
      <c r="AX2476" s="24"/>
      <c r="AY2476" s="24"/>
      <c r="AZ2476" s="24"/>
      <c r="BA2476" s="24"/>
      <c r="BB2476" s="24"/>
      <c r="BC2476" s="24"/>
      <c r="BD2476" s="24"/>
      <c r="BE2476" s="24"/>
      <c r="BF2476" s="24"/>
      <c r="BG2476" s="24"/>
      <c r="BH2476" s="24"/>
      <c r="BI2476" s="24"/>
      <c r="BJ2476" s="24"/>
      <c r="BK2476" s="24"/>
      <c r="BL2476" s="24"/>
      <c r="BM2476" s="24"/>
      <c r="BN2476" s="24"/>
      <c r="BO2476" s="24"/>
      <c r="BP2476" s="24"/>
      <c r="BQ2476" s="24"/>
      <c r="BR2476" s="24"/>
      <c r="BS2476" s="24"/>
      <c r="BT2476" s="24"/>
      <c r="BU2476" s="24"/>
      <c r="BV2476" s="24"/>
      <c r="BW2476" s="24"/>
      <c r="BX2476" s="24"/>
      <c r="BY2476" s="24"/>
      <c r="BZ2476" s="24"/>
      <c r="CA2476" s="24"/>
      <c r="CB2476" s="24"/>
      <c r="CC2476" s="24"/>
      <c r="CD2476" s="24"/>
      <c r="CE2476" s="24"/>
      <c r="CF2476" s="24"/>
      <c r="CG2476" s="24"/>
      <c r="CH2476" s="24"/>
      <c r="CI2476" s="24"/>
      <c r="CJ2476" s="24"/>
      <c r="CK2476" s="24"/>
      <c r="CL2476" s="24"/>
      <c r="CO2476" s="24"/>
      <c r="CP2476" s="24"/>
      <c r="CQ2476" s="24"/>
      <c r="CR2476" s="24"/>
      <c r="CS2476" s="24"/>
      <c r="CT2476" s="24"/>
      <c r="CU2476" s="24"/>
      <c r="CV2476" s="24"/>
      <c r="CW2476" s="24"/>
      <c r="CX2476" s="24"/>
      <c r="CY2476" s="24"/>
      <c r="CZ2476" s="24"/>
      <c r="DA2476" s="24"/>
      <c r="DB2476" s="24"/>
      <c r="DC2476" s="24"/>
      <c r="DD2476" s="24"/>
      <c r="DE2476" s="24"/>
      <c r="DF2476" s="24"/>
      <c r="DG2476" s="24"/>
      <c r="DH2476" s="24"/>
      <c r="DI2476" s="24"/>
      <c r="DJ2476" s="24"/>
      <c r="DK2476" s="24"/>
      <c r="DL2476" s="24"/>
    </row>
    <row r="2477" spans="1:116" x14ac:dyDescent="0.4">
      <c r="B2477" t="s">
        <v>332</v>
      </c>
      <c r="D2477" t="s">
        <v>523</v>
      </c>
      <c r="E2477" s="8" t="str">
        <f t="shared" si="4023"/>
        <v>2477 WCPP-IS</v>
      </c>
      <c r="G2477" s="136" t="str">
        <f t="shared" si="4055"/>
        <v>Primary revenue driver</v>
      </c>
      <c r="K2477" s="53"/>
      <c r="L2477" s="53"/>
      <c r="M2477" s="53"/>
      <c r="N2477" s="53"/>
      <c r="O2477" s="53"/>
      <c r="P2477" s="53"/>
      <c r="R2477" s="24"/>
      <c r="S2477" s="179" t="str">
        <f>S2460</f>
        <v>S$16</v>
      </c>
      <c r="T2477" s="179" t="str">
        <f t="shared" ref="T2477:CE2477" si="4056">T2460</f>
        <v>T$16</v>
      </c>
      <c r="U2477" s="179" t="str">
        <f t="shared" si="4056"/>
        <v>U$16</v>
      </c>
      <c r="V2477" s="179" t="str">
        <f t="shared" si="4056"/>
        <v>V$16</v>
      </c>
      <c r="W2477" s="179" t="str">
        <f t="shared" si="4056"/>
        <v>W$16</v>
      </c>
      <c r="X2477" s="179" t="str">
        <f t="shared" si="4056"/>
        <v>X$16</v>
      </c>
      <c r="Y2477" s="179" t="str">
        <f t="shared" si="4056"/>
        <v>Y$16</v>
      </c>
      <c r="Z2477" s="179" t="str">
        <f t="shared" si="4056"/>
        <v>Z$16</v>
      </c>
      <c r="AA2477" s="179" t="str">
        <f t="shared" si="4056"/>
        <v>AA$16</v>
      </c>
      <c r="AB2477" s="179" t="str">
        <f t="shared" si="4056"/>
        <v>AB$16</v>
      </c>
      <c r="AC2477" s="179" t="str">
        <f t="shared" si="4056"/>
        <v>AC$16</v>
      </c>
      <c r="AD2477" s="179" t="str">
        <f t="shared" si="4056"/>
        <v>AD$16</v>
      </c>
      <c r="AE2477" s="179" t="str">
        <f t="shared" si="4056"/>
        <v>AE$16</v>
      </c>
      <c r="AF2477" s="179" t="str">
        <f t="shared" si="4056"/>
        <v>AF$16</v>
      </c>
      <c r="AG2477" s="179" t="str">
        <f t="shared" si="4056"/>
        <v>AG$16</v>
      </c>
      <c r="AH2477" s="179" t="str">
        <f t="shared" si="4056"/>
        <v>AH$16</v>
      </c>
      <c r="AI2477" s="179" t="str">
        <f t="shared" si="4056"/>
        <v>AI$16</v>
      </c>
      <c r="AJ2477" s="179" t="str">
        <f t="shared" si="4056"/>
        <v>AJ$16</v>
      </c>
      <c r="AK2477" s="179" t="str">
        <f t="shared" si="4056"/>
        <v>AK$16</v>
      </c>
      <c r="AL2477" s="179" t="str">
        <f t="shared" si="4056"/>
        <v>AL$16</v>
      </c>
      <c r="AM2477" s="179" t="str">
        <f t="shared" si="4056"/>
        <v>AM$16</v>
      </c>
      <c r="AN2477" s="179" t="str">
        <f t="shared" si="4056"/>
        <v>AN$16</v>
      </c>
      <c r="AO2477" s="179" t="str">
        <f t="shared" si="4056"/>
        <v>AO$16</v>
      </c>
      <c r="AP2477" s="179" t="str">
        <f t="shared" si="4056"/>
        <v>AP$16</v>
      </c>
      <c r="AQ2477" s="179" t="str">
        <f t="shared" si="4056"/>
        <v>AQ$16</v>
      </c>
      <c r="AR2477" s="179" t="str">
        <f t="shared" si="4056"/>
        <v>AR$16</v>
      </c>
      <c r="AS2477" s="179" t="str">
        <f t="shared" si="4056"/>
        <v>AS$16</v>
      </c>
      <c r="AT2477" s="179" t="str">
        <f t="shared" si="4056"/>
        <v>AT$16</v>
      </c>
      <c r="AU2477" s="179" t="str">
        <f t="shared" si="4056"/>
        <v>AU$16</v>
      </c>
      <c r="AV2477" s="179" t="str">
        <f t="shared" si="4056"/>
        <v>AV$16</v>
      </c>
      <c r="AW2477" s="179" t="str">
        <f t="shared" si="4056"/>
        <v>AW$16</v>
      </c>
      <c r="AX2477" s="179" t="str">
        <f t="shared" si="4056"/>
        <v>AX$16</v>
      </c>
      <c r="AY2477" s="179" t="str">
        <f t="shared" si="4056"/>
        <v>AY$16</v>
      </c>
      <c r="AZ2477" s="179" t="str">
        <f t="shared" si="4056"/>
        <v>AZ$16</v>
      </c>
      <c r="BA2477" s="179" t="str">
        <f t="shared" si="4056"/>
        <v>BA$16</v>
      </c>
      <c r="BB2477" s="179" t="str">
        <f t="shared" si="4056"/>
        <v>BB$16</v>
      </c>
      <c r="BC2477" s="179" t="str">
        <f t="shared" si="4056"/>
        <v>BC$16</v>
      </c>
      <c r="BD2477" s="179" t="str">
        <f t="shared" si="4056"/>
        <v>BD$16</v>
      </c>
      <c r="BE2477" s="179" t="str">
        <f t="shared" si="4056"/>
        <v>BE$16</v>
      </c>
      <c r="BF2477" s="179" t="str">
        <f t="shared" si="4056"/>
        <v>BF$16</v>
      </c>
      <c r="BG2477" s="179" t="str">
        <f t="shared" si="4056"/>
        <v>BG$16</v>
      </c>
      <c r="BH2477" s="179" t="str">
        <f t="shared" si="4056"/>
        <v>BH$16</v>
      </c>
      <c r="BI2477" s="179" t="str">
        <f t="shared" si="4056"/>
        <v>BI$16</v>
      </c>
      <c r="BJ2477" s="179" t="str">
        <f t="shared" si="4056"/>
        <v>BJ$16</v>
      </c>
      <c r="BK2477" s="179" t="str">
        <f t="shared" si="4056"/>
        <v>BK$16</v>
      </c>
      <c r="BL2477" s="179" t="str">
        <f t="shared" si="4056"/>
        <v>BL$16</v>
      </c>
      <c r="BM2477" s="179" t="str">
        <f t="shared" si="4056"/>
        <v>BM$16</v>
      </c>
      <c r="BN2477" s="179" t="str">
        <f t="shared" si="4056"/>
        <v>BN$16</v>
      </c>
      <c r="BO2477" s="179" t="str">
        <f t="shared" si="4056"/>
        <v>BO$16</v>
      </c>
      <c r="BP2477" s="179" t="str">
        <f t="shared" si="4056"/>
        <v>BP$16</v>
      </c>
      <c r="BQ2477" s="179" t="str">
        <f t="shared" si="4056"/>
        <v>BQ$16</v>
      </c>
      <c r="BR2477" s="179" t="str">
        <f t="shared" si="4056"/>
        <v>BR$16</v>
      </c>
      <c r="BS2477" s="179" t="str">
        <f t="shared" si="4056"/>
        <v>BS$16</v>
      </c>
      <c r="BT2477" s="179" t="str">
        <f t="shared" si="4056"/>
        <v>BT$16</v>
      </c>
      <c r="BU2477" s="179" t="str">
        <f t="shared" si="4056"/>
        <v>BU$16</v>
      </c>
      <c r="BV2477" s="179" t="str">
        <f t="shared" si="4056"/>
        <v>BV$16</v>
      </c>
      <c r="BW2477" s="179" t="str">
        <f t="shared" si="4056"/>
        <v>BW$16</v>
      </c>
      <c r="BX2477" s="179" t="str">
        <f t="shared" si="4056"/>
        <v>BX$16</v>
      </c>
      <c r="BY2477" s="179" t="str">
        <f t="shared" si="4056"/>
        <v>BY$16</v>
      </c>
      <c r="BZ2477" s="179" t="str">
        <f t="shared" si="4056"/>
        <v>BZ$16</v>
      </c>
      <c r="CA2477" s="179" t="str">
        <f t="shared" si="4056"/>
        <v>CA$16</v>
      </c>
      <c r="CB2477" s="179" t="str">
        <f t="shared" si="4056"/>
        <v>CB$16</v>
      </c>
      <c r="CC2477" s="179" t="str">
        <f t="shared" si="4056"/>
        <v>CC$16</v>
      </c>
      <c r="CD2477" s="179" t="str">
        <f t="shared" si="4056"/>
        <v>CD$16</v>
      </c>
      <c r="CE2477" s="179" t="str">
        <f t="shared" si="4056"/>
        <v>CE$16</v>
      </c>
      <c r="CF2477" s="179" t="str">
        <f t="shared" ref="CF2477:CL2477" si="4057">CF2460</f>
        <v>CF$16</v>
      </c>
      <c r="CG2477" s="179" t="str">
        <f t="shared" si="4057"/>
        <v>CG$16</v>
      </c>
      <c r="CH2477" s="179" t="str">
        <f t="shared" si="4057"/>
        <v>CH$16</v>
      </c>
      <c r="CI2477" s="179" t="str">
        <f t="shared" si="4057"/>
        <v>CI$16</v>
      </c>
      <c r="CJ2477" s="179" t="str">
        <f t="shared" si="4057"/>
        <v>CJ$16</v>
      </c>
      <c r="CK2477" s="179" t="str">
        <f t="shared" si="4057"/>
        <v>CK$16</v>
      </c>
      <c r="CL2477" s="179" t="str">
        <f t="shared" si="4057"/>
        <v>CL$16</v>
      </c>
      <c r="CO2477" s="179">
        <f t="shared" ref="CO2477:DL2477" si="4058">CO1214</f>
        <v>0</v>
      </c>
      <c r="CP2477" s="179">
        <f t="shared" si="4058"/>
        <v>0</v>
      </c>
      <c r="CQ2477" s="179">
        <f t="shared" si="4058"/>
        <v>0</v>
      </c>
      <c r="CR2477" s="179">
        <f t="shared" si="4058"/>
        <v>0</v>
      </c>
      <c r="CS2477" s="179">
        <f t="shared" si="4058"/>
        <v>0</v>
      </c>
      <c r="CT2477" s="179">
        <f t="shared" si="4058"/>
        <v>0</v>
      </c>
      <c r="CU2477" s="179">
        <f t="shared" si="4058"/>
        <v>0</v>
      </c>
      <c r="CV2477" s="179">
        <f t="shared" si="4058"/>
        <v>0</v>
      </c>
      <c r="CW2477" s="179">
        <f t="shared" si="4058"/>
        <v>0</v>
      </c>
      <c r="CX2477" s="179">
        <f t="shared" si="4058"/>
        <v>0</v>
      </c>
      <c r="CY2477" s="179">
        <f t="shared" si="4058"/>
        <v>0</v>
      </c>
      <c r="CZ2477" s="179">
        <f t="shared" si="4058"/>
        <v>0</v>
      </c>
      <c r="DA2477" s="179">
        <f t="shared" si="4058"/>
        <v>0</v>
      </c>
      <c r="DB2477" s="179">
        <f t="shared" si="4058"/>
        <v>0</v>
      </c>
      <c r="DC2477" s="179">
        <f t="shared" si="4058"/>
        <v>0</v>
      </c>
      <c r="DD2477" s="179">
        <f t="shared" si="4058"/>
        <v>0</v>
      </c>
      <c r="DE2477" s="179">
        <f t="shared" si="4058"/>
        <v>0</v>
      </c>
      <c r="DF2477" s="179">
        <f t="shared" si="4058"/>
        <v>0</v>
      </c>
      <c r="DG2477" s="179">
        <f t="shared" si="4058"/>
        <v>0</v>
      </c>
      <c r="DH2477" s="179">
        <f t="shared" si="4058"/>
        <v>0</v>
      </c>
      <c r="DI2477" s="179">
        <f t="shared" si="4058"/>
        <v>0</v>
      </c>
      <c r="DJ2477" s="179">
        <f t="shared" si="4058"/>
        <v>0</v>
      </c>
      <c r="DK2477" s="179">
        <f t="shared" si="4058"/>
        <v>0</v>
      </c>
      <c r="DL2477" s="179">
        <f t="shared" si="4058"/>
        <v>0</v>
      </c>
    </row>
    <row r="2478" spans="1:116" x14ac:dyDescent="0.4">
      <c r="B2478" t="s">
        <v>332</v>
      </c>
      <c r="D2478" t="s">
        <v>523</v>
      </c>
      <c r="E2478" s="8" t="str">
        <f t="shared" si="4023"/>
        <v>2478 WCPP-IS</v>
      </c>
      <c r="G2478" s="136" t="str">
        <f t="shared" si="4055"/>
        <v>Primary volume driver</v>
      </c>
      <c r="H2478" s="56"/>
      <c r="I2478" s="79"/>
      <c r="J2478" s="79"/>
      <c r="K2478" s="15"/>
      <c r="L2478" s="15"/>
      <c r="M2478" s="15"/>
      <c r="N2478" s="15"/>
      <c r="O2478" s="15"/>
      <c r="P2478" s="15"/>
      <c r="R2478" s="15"/>
      <c r="S2478" s="179" t="str">
        <f t="shared" ref="S2478:CD2478" si="4059">S2461</f>
        <v>S$17</v>
      </c>
      <c r="T2478" s="179" t="str">
        <f t="shared" si="4059"/>
        <v>T$17</v>
      </c>
      <c r="U2478" s="179" t="str">
        <f t="shared" si="4059"/>
        <v>U$17</v>
      </c>
      <c r="V2478" s="179" t="str">
        <f t="shared" si="4059"/>
        <v>V$17</v>
      </c>
      <c r="W2478" s="179" t="str">
        <f t="shared" si="4059"/>
        <v>W$17</v>
      </c>
      <c r="X2478" s="179" t="str">
        <f t="shared" si="4059"/>
        <v>X$17</v>
      </c>
      <c r="Y2478" s="179" t="str">
        <f t="shared" si="4059"/>
        <v>Y$17</v>
      </c>
      <c r="Z2478" s="179" t="str">
        <f t="shared" si="4059"/>
        <v>Z$17</v>
      </c>
      <c r="AA2478" s="179" t="str">
        <f t="shared" si="4059"/>
        <v>AA$17</v>
      </c>
      <c r="AB2478" s="179" t="str">
        <f t="shared" si="4059"/>
        <v>AB$17</v>
      </c>
      <c r="AC2478" s="179" t="str">
        <f t="shared" si="4059"/>
        <v>AC$17</v>
      </c>
      <c r="AD2478" s="179" t="str">
        <f t="shared" si="4059"/>
        <v>AD$17</v>
      </c>
      <c r="AE2478" s="179" t="str">
        <f t="shared" si="4059"/>
        <v>AE$17</v>
      </c>
      <c r="AF2478" s="179" t="str">
        <f t="shared" si="4059"/>
        <v>AF$17</v>
      </c>
      <c r="AG2478" s="179" t="str">
        <f t="shared" si="4059"/>
        <v>AG$17</v>
      </c>
      <c r="AH2478" s="179" t="str">
        <f t="shared" si="4059"/>
        <v>AH$17</v>
      </c>
      <c r="AI2478" s="179" t="str">
        <f t="shared" si="4059"/>
        <v>AI$17</v>
      </c>
      <c r="AJ2478" s="179" t="str">
        <f t="shared" si="4059"/>
        <v>AJ$17</v>
      </c>
      <c r="AK2478" s="179" t="str">
        <f t="shared" si="4059"/>
        <v>AK$17</v>
      </c>
      <c r="AL2478" s="179" t="str">
        <f t="shared" si="4059"/>
        <v>AL$17</v>
      </c>
      <c r="AM2478" s="179" t="str">
        <f t="shared" si="4059"/>
        <v>AM$17</v>
      </c>
      <c r="AN2478" s="179" t="str">
        <f t="shared" si="4059"/>
        <v>AN$17</v>
      </c>
      <c r="AO2478" s="179" t="str">
        <f t="shared" si="4059"/>
        <v>AO$17</v>
      </c>
      <c r="AP2478" s="179" t="str">
        <f t="shared" si="4059"/>
        <v>AP$17</v>
      </c>
      <c r="AQ2478" s="179" t="str">
        <f t="shared" si="4059"/>
        <v>AQ$17</v>
      </c>
      <c r="AR2478" s="179" t="str">
        <f t="shared" si="4059"/>
        <v>AR$17</v>
      </c>
      <c r="AS2478" s="179" t="str">
        <f t="shared" si="4059"/>
        <v>AS$17</v>
      </c>
      <c r="AT2478" s="179" t="str">
        <f t="shared" si="4059"/>
        <v>AT$17</v>
      </c>
      <c r="AU2478" s="179" t="str">
        <f t="shared" si="4059"/>
        <v>AU$17</v>
      </c>
      <c r="AV2478" s="179" t="str">
        <f t="shared" si="4059"/>
        <v>AV$17</v>
      </c>
      <c r="AW2478" s="179" t="str">
        <f t="shared" si="4059"/>
        <v>AW$17</v>
      </c>
      <c r="AX2478" s="179" t="str">
        <f t="shared" si="4059"/>
        <v>AX$17</v>
      </c>
      <c r="AY2478" s="179" t="str">
        <f t="shared" si="4059"/>
        <v>AY$17</v>
      </c>
      <c r="AZ2478" s="179" t="str">
        <f t="shared" si="4059"/>
        <v>AZ$17</v>
      </c>
      <c r="BA2478" s="179" t="str">
        <f t="shared" si="4059"/>
        <v>BA$17</v>
      </c>
      <c r="BB2478" s="179" t="str">
        <f t="shared" si="4059"/>
        <v>BB$17</v>
      </c>
      <c r="BC2478" s="179" t="str">
        <f t="shared" si="4059"/>
        <v>BC$17</v>
      </c>
      <c r="BD2478" s="179" t="str">
        <f t="shared" si="4059"/>
        <v>BD$17</v>
      </c>
      <c r="BE2478" s="179" t="str">
        <f t="shared" si="4059"/>
        <v>BE$17</v>
      </c>
      <c r="BF2478" s="179" t="str">
        <f t="shared" si="4059"/>
        <v>BF$17</v>
      </c>
      <c r="BG2478" s="179" t="str">
        <f t="shared" si="4059"/>
        <v>BG$17</v>
      </c>
      <c r="BH2478" s="179" t="str">
        <f t="shared" si="4059"/>
        <v>BH$17</v>
      </c>
      <c r="BI2478" s="179" t="str">
        <f t="shared" si="4059"/>
        <v>BI$17</v>
      </c>
      <c r="BJ2478" s="179" t="str">
        <f t="shared" si="4059"/>
        <v>BJ$17</v>
      </c>
      <c r="BK2478" s="179" t="str">
        <f t="shared" si="4059"/>
        <v>BK$17</v>
      </c>
      <c r="BL2478" s="179" t="str">
        <f t="shared" si="4059"/>
        <v>BL$17</v>
      </c>
      <c r="BM2478" s="179" t="str">
        <f t="shared" si="4059"/>
        <v>BM$17</v>
      </c>
      <c r="BN2478" s="179" t="str">
        <f t="shared" si="4059"/>
        <v>BN$17</v>
      </c>
      <c r="BO2478" s="179" t="str">
        <f t="shared" si="4059"/>
        <v>BO$17</v>
      </c>
      <c r="BP2478" s="179" t="str">
        <f t="shared" si="4059"/>
        <v>BP$17</v>
      </c>
      <c r="BQ2478" s="179" t="str">
        <f t="shared" si="4059"/>
        <v>BQ$17</v>
      </c>
      <c r="BR2478" s="179" t="str">
        <f t="shared" si="4059"/>
        <v>BR$17</v>
      </c>
      <c r="BS2478" s="179" t="str">
        <f t="shared" si="4059"/>
        <v>BS$17</v>
      </c>
      <c r="BT2478" s="179" t="str">
        <f t="shared" si="4059"/>
        <v>BT$17</v>
      </c>
      <c r="BU2478" s="179" t="str">
        <f t="shared" si="4059"/>
        <v>BU$17</v>
      </c>
      <c r="BV2478" s="179" t="str">
        <f t="shared" si="4059"/>
        <v>BV$17</v>
      </c>
      <c r="BW2478" s="179" t="str">
        <f t="shared" si="4059"/>
        <v>BW$17</v>
      </c>
      <c r="BX2478" s="179" t="str">
        <f t="shared" si="4059"/>
        <v>BX$17</v>
      </c>
      <c r="BY2478" s="179" t="str">
        <f t="shared" si="4059"/>
        <v>BY$17</v>
      </c>
      <c r="BZ2478" s="179" t="str">
        <f t="shared" si="4059"/>
        <v>BZ$17</v>
      </c>
      <c r="CA2478" s="179" t="str">
        <f t="shared" si="4059"/>
        <v>CA$17</v>
      </c>
      <c r="CB2478" s="179" t="str">
        <f t="shared" si="4059"/>
        <v>CB$17</v>
      </c>
      <c r="CC2478" s="179" t="str">
        <f t="shared" si="4059"/>
        <v>CC$17</v>
      </c>
      <c r="CD2478" s="179" t="str">
        <f t="shared" si="4059"/>
        <v>CD$17</v>
      </c>
      <c r="CE2478" s="179" t="str">
        <f t="shared" ref="CE2478:CL2478" si="4060">CE2461</f>
        <v>CE$17</v>
      </c>
      <c r="CF2478" s="179" t="str">
        <f t="shared" si="4060"/>
        <v>CF$17</v>
      </c>
      <c r="CG2478" s="179" t="str">
        <f t="shared" si="4060"/>
        <v>CG$17</v>
      </c>
      <c r="CH2478" s="179" t="str">
        <f t="shared" si="4060"/>
        <v>CH$17</v>
      </c>
      <c r="CI2478" s="179" t="str">
        <f t="shared" si="4060"/>
        <v>CI$17</v>
      </c>
      <c r="CJ2478" s="179" t="str">
        <f t="shared" si="4060"/>
        <v>CJ$17</v>
      </c>
      <c r="CK2478" s="179" t="str">
        <f t="shared" si="4060"/>
        <v>CK$17</v>
      </c>
      <c r="CL2478" s="179" t="str">
        <f t="shared" si="4060"/>
        <v>CL$17</v>
      </c>
      <c r="CN2478" s="79"/>
      <c r="CO2478" s="179">
        <f t="shared" ref="CO2478:DL2478" si="4061">CO1215</f>
        <v>0</v>
      </c>
      <c r="CP2478" s="179">
        <f t="shared" si="4061"/>
        <v>0</v>
      </c>
      <c r="CQ2478" s="179">
        <f t="shared" si="4061"/>
        <v>0</v>
      </c>
      <c r="CR2478" s="179">
        <f t="shared" si="4061"/>
        <v>0</v>
      </c>
      <c r="CS2478" s="179">
        <f t="shared" si="4061"/>
        <v>0</v>
      </c>
      <c r="CT2478" s="179">
        <f t="shared" si="4061"/>
        <v>0</v>
      </c>
      <c r="CU2478" s="179">
        <f t="shared" si="4061"/>
        <v>0</v>
      </c>
      <c r="CV2478" s="179">
        <f t="shared" si="4061"/>
        <v>0</v>
      </c>
      <c r="CW2478" s="179">
        <f t="shared" si="4061"/>
        <v>0</v>
      </c>
      <c r="CX2478" s="179">
        <f t="shared" si="4061"/>
        <v>0</v>
      </c>
      <c r="CY2478" s="179">
        <f t="shared" si="4061"/>
        <v>0</v>
      </c>
      <c r="CZ2478" s="179">
        <f t="shared" si="4061"/>
        <v>0</v>
      </c>
      <c r="DA2478" s="179">
        <f t="shared" si="4061"/>
        <v>0</v>
      </c>
      <c r="DB2478" s="179">
        <f t="shared" si="4061"/>
        <v>0</v>
      </c>
      <c r="DC2478" s="179">
        <f t="shared" si="4061"/>
        <v>0</v>
      </c>
      <c r="DD2478" s="179">
        <f t="shared" si="4061"/>
        <v>0</v>
      </c>
      <c r="DE2478" s="179">
        <f t="shared" si="4061"/>
        <v>0</v>
      </c>
      <c r="DF2478" s="179">
        <f t="shared" si="4061"/>
        <v>0</v>
      </c>
      <c r="DG2478" s="179">
        <f t="shared" si="4061"/>
        <v>0</v>
      </c>
      <c r="DH2478" s="179">
        <f t="shared" si="4061"/>
        <v>0</v>
      </c>
      <c r="DI2478" s="179">
        <f t="shared" si="4061"/>
        <v>0</v>
      </c>
      <c r="DJ2478" s="179">
        <f t="shared" si="4061"/>
        <v>0</v>
      </c>
      <c r="DK2478" s="179">
        <f t="shared" si="4061"/>
        <v>0</v>
      </c>
      <c r="DL2478" s="179">
        <f t="shared" si="4061"/>
        <v>0</v>
      </c>
    </row>
    <row r="2479" spans="1:116" x14ac:dyDescent="0.4">
      <c r="B2479" t="s">
        <v>332</v>
      </c>
      <c r="D2479" t="s">
        <v>523</v>
      </c>
      <c r="E2479" s="8" t="str">
        <f t="shared" si="4023"/>
        <v>2479 WCPP-IS</v>
      </c>
      <c r="G2479" s="136" t="str">
        <f t="shared" si="4055"/>
        <v>Simple accounts payble - IS driven:</v>
      </c>
      <c r="H2479" s="12"/>
      <c r="I2479" s="60"/>
      <c r="J2479" s="60"/>
      <c r="K2479" s="15"/>
      <c r="L2479" s="15"/>
      <c r="M2479" s="15"/>
      <c r="N2479" s="15"/>
      <c r="O2479" s="15"/>
      <c r="P2479" s="15"/>
      <c r="R2479" s="15"/>
      <c r="S2479" s="179">
        <f t="shared" ref="S2479:CD2479" si="4062">S2462</f>
        <v>0</v>
      </c>
      <c r="T2479" s="179">
        <f t="shared" si="4062"/>
        <v>0</v>
      </c>
      <c r="U2479" s="179">
        <f t="shared" si="4062"/>
        <v>0</v>
      </c>
      <c r="V2479" s="179">
        <f t="shared" si="4062"/>
        <v>0</v>
      </c>
      <c r="W2479" s="179">
        <f t="shared" si="4062"/>
        <v>0</v>
      </c>
      <c r="X2479" s="179">
        <f t="shared" si="4062"/>
        <v>0</v>
      </c>
      <c r="Y2479" s="179">
        <f t="shared" si="4062"/>
        <v>0</v>
      </c>
      <c r="Z2479" s="179">
        <f t="shared" si="4062"/>
        <v>0</v>
      </c>
      <c r="AA2479" s="179">
        <f t="shared" si="4062"/>
        <v>0</v>
      </c>
      <c r="AB2479" s="179">
        <f t="shared" si="4062"/>
        <v>0</v>
      </c>
      <c r="AC2479" s="179">
        <f t="shared" si="4062"/>
        <v>0</v>
      </c>
      <c r="AD2479" s="179">
        <f t="shared" si="4062"/>
        <v>0</v>
      </c>
      <c r="AE2479" s="179">
        <f t="shared" si="4062"/>
        <v>0</v>
      </c>
      <c r="AF2479" s="179">
        <f t="shared" si="4062"/>
        <v>0</v>
      </c>
      <c r="AG2479" s="179">
        <f t="shared" si="4062"/>
        <v>0</v>
      </c>
      <c r="AH2479" s="179">
        <f t="shared" si="4062"/>
        <v>0</v>
      </c>
      <c r="AI2479" s="179">
        <f t="shared" si="4062"/>
        <v>0</v>
      </c>
      <c r="AJ2479" s="179">
        <f t="shared" si="4062"/>
        <v>0</v>
      </c>
      <c r="AK2479" s="179">
        <f t="shared" si="4062"/>
        <v>0</v>
      </c>
      <c r="AL2479" s="179">
        <f t="shared" si="4062"/>
        <v>0</v>
      </c>
      <c r="AM2479" s="179">
        <f t="shared" si="4062"/>
        <v>0</v>
      </c>
      <c r="AN2479" s="179">
        <f t="shared" si="4062"/>
        <v>0</v>
      </c>
      <c r="AO2479" s="179">
        <f t="shared" si="4062"/>
        <v>0</v>
      </c>
      <c r="AP2479" s="179">
        <f t="shared" si="4062"/>
        <v>0</v>
      </c>
      <c r="AQ2479" s="179">
        <f t="shared" si="4062"/>
        <v>0</v>
      </c>
      <c r="AR2479" s="179">
        <f t="shared" si="4062"/>
        <v>0</v>
      </c>
      <c r="AS2479" s="179">
        <f t="shared" si="4062"/>
        <v>0</v>
      </c>
      <c r="AT2479" s="179">
        <f t="shared" si="4062"/>
        <v>0</v>
      </c>
      <c r="AU2479" s="179">
        <f t="shared" si="4062"/>
        <v>0</v>
      </c>
      <c r="AV2479" s="179">
        <f t="shared" si="4062"/>
        <v>0</v>
      </c>
      <c r="AW2479" s="179">
        <f t="shared" si="4062"/>
        <v>0</v>
      </c>
      <c r="AX2479" s="179">
        <f t="shared" si="4062"/>
        <v>0</v>
      </c>
      <c r="AY2479" s="179">
        <f t="shared" si="4062"/>
        <v>0</v>
      </c>
      <c r="AZ2479" s="179">
        <f t="shared" si="4062"/>
        <v>0</v>
      </c>
      <c r="BA2479" s="179">
        <f t="shared" si="4062"/>
        <v>0</v>
      </c>
      <c r="BB2479" s="179">
        <f t="shared" si="4062"/>
        <v>0</v>
      </c>
      <c r="BC2479" s="179">
        <f t="shared" si="4062"/>
        <v>0</v>
      </c>
      <c r="BD2479" s="179">
        <f t="shared" si="4062"/>
        <v>0</v>
      </c>
      <c r="BE2479" s="179">
        <f t="shared" si="4062"/>
        <v>0</v>
      </c>
      <c r="BF2479" s="179">
        <f t="shared" si="4062"/>
        <v>0</v>
      </c>
      <c r="BG2479" s="179">
        <f t="shared" si="4062"/>
        <v>0</v>
      </c>
      <c r="BH2479" s="179">
        <f t="shared" si="4062"/>
        <v>0</v>
      </c>
      <c r="BI2479" s="179">
        <f t="shared" si="4062"/>
        <v>0</v>
      </c>
      <c r="BJ2479" s="179">
        <f t="shared" si="4062"/>
        <v>0</v>
      </c>
      <c r="BK2479" s="179">
        <f t="shared" si="4062"/>
        <v>0</v>
      </c>
      <c r="BL2479" s="179">
        <f t="shared" si="4062"/>
        <v>0</v>
      </c>
      <c r="BM2479" s="179">
        <f t="shared" si="4062"/>
        <v>0</v>
      </c>
      <c r="BN2479" s="179">
        <f t="shared" si="4062"/>
        <v>0</v>
      </c>
      <c r="BO2479" s="179">
        <f t="shared" si="4062"/>
        <v>0</v>
      </c>
      <c r="BP2479" s="179">
        <f t="shared" si="4062"/>
        <v>0</v>
      </c>
      <c r="BQ2479" s="179">
        <f t="shared" si="4062"/>
        <v>0</v>
      </c>
      <c r="BR2479" s="179">
        <f t="shared" si="4062"/>
        <v>0</v>
      </c>
      <c r="BS2479" s="179">
        <f t="shared" si="4062"/>
        <v>0</v>
      </c>
      <c r="BT2479" s="179">
        <f t="shared" si="4062"/>
        <v>0</v>
      </c>
      <c r="BU2479" s="179">
        <f t="shared" si="4062"/>
        <v>0</v>
      </c>
      <c r="BV2479" s="179">
        <f t="shared" si="4062"/>
        <v>0</v>
      </c>
      <c r="BW2479" s="179">
        <f t="shared" si="4062"/>
        <v>0</v>
      </c>
      <c r="BX2479" s="179">
        <f t="shared" si="4062"/>
        <v>0</v>
      </c>
      <c r="BY2479" s="179">
        <f t="shared" si="4062"/>
        <v>0</v>
      </c>
      <c r="BZ2479" s="179">
        <f t="shared" si="4062"/>
        <v>0</v>
      </c>
      <c r="CA2479" s="179">
        <f t="shared" si="4062"/>
        <v>0</v>
      </c>
      <c r="CB2479" s="179">
        <f t="shared" si="4062"/>
        <v>0</v>
      </c>
      <c r="CC2479" s="179">
        <f t="shared" si="4062"/>
        <v>0</v>
      </c>
      <c r="CD2479" s="179">
        <f t="shared" si="4062"/>
        <v>0</v>
      </c>
      <c r="CE2479" s="179">
        <f t="shared" ref="CE2479:CL2479" si="4063">CE2462</f>
        <v>0</v>
      </c>
      <c r="CF2479" s="179">
        <f t="shared" si="4063"/>
        <v>0</v>
      </c>
      <c r="CG2479" s="179">
        <f t="shared" si="4063"/>
        <v>0</v>
      </c>
      <c r="CH2479" s="179">
        <f t="shared" si="4063"/>
        <v>0</v>
      </c>
      <c r="CI2479" s="179">
        <f t="shared" si="4063"/>
        <v>0</v>
      </c>
      <c r="CJ2479" s="179">
        <f t="shared" si="4063"/>
        <v>0</v>
      </c>
      <c r="CK2479" s="179">
        <f t="shared" si="4063"/>
        <v>0</v>
      </c>
      <c r="CL2479" s="179">
        <f t="shared" si="4063"/>
        <v>0</v>
      </c>
      <c r="CN2479" s="60"/>
      <c r="CO2479" s="179">
        <f t="shared" ref="CO2479:DL2479" si="4064">CO1216</f>
        <v>0</v>
      </c>
      <c r="CP2479" s="179">
        <f t="shared" si="4064"/>
        <v>0</v>
      </c>
      <c r="CQ2479" s="179">
        <f t="shared" si="4064"/>
        <v>0</v>
      </c>
      <c r="CR2479" s="179">
        <f t="shared" si="4064"/>
        <v>0</v>
      </c>
      <c r="CS2479" s="179">
        <f t="shared" si="4064"/>
        <v>0</v>
      </c>
      <c r="CT2479" s="179">
        <f t="shared" si="4064"/>
        <v>0</v>
      </c>
      <c r="CU2479" s="179">
        <f t="shared" si="4064"/>
        <v>0</v>
      </c>
      <c r="CV2479" s="179">
        <f t="shared" si="4064"/>
        <v>0</v>
      </c>
      <c r="CW2479" s="179">
        <f t="shared" si="4064"/>
        <v>0</v>
      </c>
      <c r="CX2479" s="179">
        <f t="shared" si="4064"/>
        <v>0</v>
      </c>
      <c r="CY2479" s="179">
        <f t="shared" si="4064"/>
        <v>0</v>
      </c>
      <c r="CZ2479" s="179">
        <f t="shared" si="4064"/>
        <v>0</v>
      </c>
      <c r="DA2479" s="179">
        <f t="shared" si="4064"/>
        <v>0</v>
      </c>
      <c r="DB2479" s="179">
        <f t="shared" si="4064"/>
        <v>0</v>
      </c>
      <c r="DC2479" s="179">
        <f t="shared" si="4064"/>
        <v>0</v>
      </c>
      <c r="DD2479" s="179">
        <f t="shared" si="4064"/>
        <v>0</v>
      </c>
      <c r="DE2479" s="179">
        <f t="shared" si="4064"/>
        <v>0</v>
      </c>
      <c r="DF2479" s="179">
        <f t="shared" si="4064"/>
        <v>0</v>
      </c>
      <c r="DG2479" s="179">
        <f t="shared" si="4064"/>
        <v>0</v>
      </c>
      <c r="DH2479" s="179">
        <f t="shared" si="4064"/>
        <v>0</v>
      </c>
      <c r="DI2479" s="179">
        <f t="shared" si="4064"/>
        <v>0</v>
      </c>
      <c r="DJ2479" s="179">
        <f t="shared" si="4064"/>
        <v>0</v>
      </c>
      <c r="DK2479" s="179">
        <f t="shared" si="4064"/>
        <v>0</v>
      </c>
      <c r="DL2479" s="179">
        <f t="shared" si="4064"/>
        <v>0</v>
      </c>
    </row>
    <row r="2480" spans="1:116" x14ac:dyDescent="0.4">
      <c r="B2480" t="s">
        <v>332</v>
      </c>
      <c r="D2480" t="s">
        <v>523</v>
      </c>
      <c r="E2480" s="8" t="str">
        <f t="shared" si="4023"/>
        <v>2480 WCPP-IS</v>
      </c>
      <c r="G2480" s="191" t="str">
        <f>SUBSTITUTE(TRIM(MID(G2466, SEARCH("-", G2466) + 1, LEN(G2466))),":","")</f>
        <v>IS driven</v>
      </c>
      <c r="H2480" s="12"/>
      <c r="I2480" s="60"/>
      <c r="J2480" s="60"/>
      <c r="K2480" s="15"/>
      <c r="L2480" s="15"/>
      <c r="M2480" s="15"/>
      <c r="N2480" s="15"/>
      <c r="O2480" s="15"/>
      <c r="P2480" s="15"/>
      <c r="R2480" s="15"/>
      <c r="CN2480" s="60"/>
      <c r="CO2480" s="8"/>
      <c r="CP2480" s="8"/>
      <c r="CQ2480" s="8"/>
      <c r="CR2480" s="8"/>
      <c r="CS2480" s="8"/>
      <c r="CT2480" s="8"/>
      <c r="CU2480" s="8"/>
      <c r="CV2480" s="8"/>
      <c r="CW2480" s="8"/>
      <c r="CX2480" s="8"/>
      <c r="CY2480" s="8"/>
      <c r="CZ2480" s="8"/>
      <c r="DA2480" s="8"/>
      <c r="DB2480" s="8"/>
      <c r="DC2480" s="8"/>
      <c r="DD2480" s="8"/>
      <c r="DE2480" s="8"/>
      <c r="DF2480" s="8"/>
      <c r="DG2480" s="8"/>
      <c r="DH2480" s="8"/>
      <c r="DI2480" s="8"/>
      <c r="DJ2480" s="8"/>
      <c r="DK2480" s="8"/>
      <c r="DL2480" s="8"/>
    </row>
    <row r="2481" spans="1:116" x14ac:dyDescent="0.4">
      <c r="B2481" t="s">
        <v>332</v>
      </c>
      <c r="D2481" t="s">
        <v>523</v>
      </c>
      <c r="E2481" s="8" t="str">
        <f t="shared" si="4023"/>
        <v>2481 WCPP-IS</v>
      </c>
      <c r="G2481" s="136" t="str">
        <f t="shared" si="4055"/>
        <v>Secondary revenue driver</v>
      </c>
      <c r="H2481" s="12"/>
      <c r="I2481" s="60"/>
      <c r="J2481" s="60"/>
      <c r="K2481" s="15"/>
      <c r="L2481" s="15"/>
      <c r="M2481" s="15"/>
      <c r="N2481" s="15"/>
      <c r="O2481" s="15"/>
      <c r="P2481" s="15"/>
      <c r="R2481" s="15"/>
      <c r="S2481" s="212" t="str">
        <f t="shared" ref="S2481:CD2481" si="4065">ADDRESS(ROW(S2470),COLUMN(S2470),2)</f>
        <v>S$2470</v>
      </c>
      <c r="T2481" s="212" t="str">
        <f t="shared" si="4065"/>
        <v>T$2470</v>
      </c>
      <c r="U2481" s="212" t="str">
        <f t="shared" si="4065"/>
        <v>U$2470</v>
      </c>
      <c r="V2481" s="212" t="str">
        <f t="shared" si="4065"/>
        <v>V$2470</v>
      </c>
      <c r="W2481" s="212" t="str">
        <f t="shared" si="4065"/>
        <v>W$2470</v>
      </c>
      <c r="X2481" s="212" t="str">
        <f t="shared" si="4065"/>
        <v>X$2470</v>
      </c>
      <c r="Y2481" s="212" t="str">
        <f t="shared" si="4065"/>
        <v>Y$2470</v>
      </c>
      <c r="Z2481" s="212" t="str">
        <f t="shared" si="4065"/>
        <v>Z$2470</v>
      </c>
      <c r="AA2481" s="212" t="str">
        <f t="shared" si="4065"/>
        <v>AA$2470</v>
      </c>
      <c r="AB2481" s="212" t="str">
        <f t="shared" si="4065"/>
        <v>AB$2470</v>
      </c>
      <c r="AC2481" s="212" t="str">
        <f t="shared" si="4065"/>
        <v>AC$2470</v>
      </c>
      <c r="AD2481" s="212" t="str">
        <f t="shared" si="4065"/>
        <v>AD$2470</v>
      </c>
      <c r="AE2481" s="212" t="str">
        <f t="shared" si="4065"/>
        <v>AE$2470</v>
      </c>
      <c r="AF2481" s="212" t="str">
        <f t="shared" si="4065"/>
        <v>AF$2470</v>
      </c>
      <c r="AG2481" s="212" t="str">
        <f t="shared" si="4065"/>
        <v>AG$2470</v>
      </c>
      <c r="AH2481" s="212" t="str">
        <f t="shared" si="4065"/>
        <v>AH$2470</v>
      </c>
      <c r="AI2481" s="212" t="str">
        <f t="shared" si="4065"/>
        <v>AI$2470</v>
      </c>
      <c r="AJ2481" s="212" t="str">
        <f t="shared" si="4065"/>
        <v>AJ$2470</v>
      </c>
      <c r="AK2481" s="212" t="str">
        <f t="shared" si="4065"/>
        <v>AK$2470</v>
      </c>
      <c r="AL2481" s="212" t="str">
        <f t="shared" si="4065"/>
        <v>AL$2470</v>
      </c>
      <c r="AM2481" s="212" t="str">
        <f t="shared" si="4065"/>
        <v>AM$2470</v>
      </c>
      <c r="AN2481" s="212" t="str">
        <f t="shared" si="4065"/>
        <v>AN$2470</v>
      </c>
      <c r="AO2481" s="212" t="str">
        <f t="shared" si="4065"/>
        <v>AO$2470</v>
      </c>
      <c r="AP2481" s="212" t="str">
        <f t="shared" si="4065"/>
        <v>AP$2470</v>
      </c>
      <c r="AQ2481" s="212" t="str">
        <f t="shared" si="4065"/>
        <v>AQ$2470</v>
      </c>
      <c r="AR2481" s="212" t="str">
        <f t="shared" si="4065"/>
        <v>AR$2470</v>
      </c>
      <c r="AS2481" s="212" t="str">
        <f t="shared" si="4065"/>
        <v>AS$2470</v>
      </c>
      <c r="AT2481" s="212" t="str">
        <f t="shared" si="4065"/>
        <v>AT$2470</v>
      </c>
      <c r="AU2481" s="212" t="str">
        <f t="shared" si="4065"/>
        <v>AU$2470</v>
      </c>
      <c r="AV2481" s="212" t="str">
        <f t="shared" si="4065"/>
        <v>AV$2470</v>
      </c>
      <c r="AW2481" s="212" t="str">
        <f t="shared" si="4065"/>
        <v>AW$2470</v>
      </c>
      <c r="AX2481" s="212" t="str">
        <f t="shared" si="4065"/>
        <v>AX$2470</v>
      </c>
      <c r="AY2481" s="212" t="str">
        <f t="shared" si="4065"/>
        <v>AY$2470</v>
      </c>
      <c r="AZ2481" s="212" t="str">
        <f t="shared" si="4065"/>
        <v>AZ$2470</v>
      </c>
      <c r="BA2481" s="212" t="str">
        <f t="shared" si="4065"/>
        <v>BA$2470</v>
      </c>
      <c r="BB2481" s="212" t="str">
        <f t="shared" si="4065"/>
        <v>BB$2470</v>
      </c>
      <c r="BC2481" s="212" t="str">
        <f t="shared" si="4065"/>
        <v>BC$2470</v>
      </c>
      <c r="BD2481" s="212" t="str">
        <f t="shared" si="4065"/>
        <v>BD$2470</v>
      </c>
      <c r="BE2481" s="212" t="str">
        <f t="shared" si="4065"/>
        <v>BE$2470</v>
      </c>
      <c r="BF2481" s="212" t="str">
        <f t="shared" si="4065"/>
        <v>BF$2470</v>
      </c>
      <c r="BG2481" s="212" t="str">
        <f t="shared" si="4065"/>
        <v>BG$2470</v>
      </c>
      <c r="BH2481" s="212" t="str">
        <f t="shared" si="4065"/>
        <v>BH$2470</v>
      </c>
      <c r="BI2481" s="212" t="str">
        <f t="shared" si="4065"/>
        <v>BI$2470</v>
      </c>
      <c r="BJ2481" s="212" t="str">
        <f t="shared" si="4065"/>
        <v>BJ$2470</v>
      </c>
      <c r="BK2481" s="212" t="str">
        <f t="shared" si="4065"/>
        <v>BK$2470</v>
      </c>
      <c r="BL2481" s="212" t="str">
        <f t="shared" si="4065"/>
        <v>BL$2470</v>
      </c>
      <c r="BM2481" s="212" t="str">
        <f t="shared" si="4065"/>
        <v>BM$2470</v>
      </c>
      <c r="BN2481" s="212" t="str">
        <f t="shared" si="4065"/>
        <v>BN$2470</v>
      </c>
      <c r="BO2481" s="212" t="str">
        <f t="shared" si="4065"/>
        <v>BO$2470</v>
      </c>
      <c r="BP2481" s="212" t="str">
        <f t="shared" si="4065"/>
        <v>BP$2470</v>
      </c>
      <c r="BQ2481" s="212" t="str">
        <f t="shared" si="4065"/>
        <v>BQ$2470</v>
      </c>
      <c r="BR2481" s="212" t="str">
        <f t="shared" si="4065"/>
        <v>BR$2470</v>
      </c>
      <c r="BS2481" s="212" t="str">
        <f t="shared" si="4065"/>
        <v>BS$2470</v>
      </c>
      <c r="BT2481" s="212" t="str">
        <f t="shared" si="4065"/>
        <v>BT$2470</v>
      </c>
      <c r="BU2481" s="212" t="str">
        <f t="shared" si="4065"/>
        <v>BU$2470</v>
      </c>
      <c r="BV2481" s="212" t="str">
        <f t="shared" si="4065"/>
        <v>BV$2470</v>
      </c>
      <c r="BW2481" s="212" t="str">
        <f t="shared" si="4065"/>
        <v>BW$2470</v>
      </c>
      <c r="BX2481" s="212" t="str">
        <f t="shared" si="4065"/>
        <v>BX$2470</v>
      </c>
      <c r="BY2481" s="212" t="str">
        <f t="shared" si="4065"/>
        <v>BY$2470</v>
      </c>
      <c r="BZ2481" s="212" t="str">
        <f t="shared" si="4065"/>
        <v>BZ$2470</v>
      </c>
      <c r="CA2481" s="212" t="str">
        <f t="shared" si="4065"/>
        <v>CA$2470</v>
      </c>
      <c r="CB2481" s="212" t="str">
        <f t="shared" si="4065"/>
        <v>CB$2470</v>
      </c>
      <c r="CC2481" s="212" t="str">
        <f t="shared" si="4065"/>
        <v>CC$2470</v>
      </c>
      <c r="CD2481" s="212" t="str">
        <f t="shared" si="4065"/>
        <v>CD$2470</v>
      </c>
      <c r="CE2481" s="212" t="str">
        <f t="shared" ref="CE2481:CL2481" si="4066">ADDRESS(ROW(CE2470),COLUMN(CE2470),2)</f>
        <v>CE$2470</v>
      </c>
      <c r="CF2481" s="212" t="str">
        <f t="shared" si="4066"/>
        <v>CF$2470</v>
      </c>
      <c r="CG2481" s="212" t="str">
        <f t="shared" si="4066"/>
        <v>CG$2470</v>
      </c>
      <c r="CH2481" s="212" t="str">
        <f t="shared" si="4066"/>
        <v>CH$2470</v>
      </c>
      <c r="CI2481" s="212" t="str">
        <f t="shared" si="4066"/>
        <v>CI$2470</v>
      </c>
      <c r="CJ2481" s="212" t="str">
        <f t="shared" si="4066"/>
        <v>CJ$2470</v>
      </c>
      <c r="CK2481" s="212" t="str">
        <f t="shared" si="4066"/>
        <v>CK$2470</v>
      </c>
      <c r="CL2481" s="212" t="str">
        <f t="shared" si="4066"/>
        <v>CL$2470</v>
      </c>
      <c r="CN2481" s="60"/>
      <c r="CO2481" s="212" t="str">
        <f t="shared" ref="CO2481:DL2481" si="4067">ADDRESS(ROW(CO1224),COLUMN(CO1224),2)</f>
        <v>CO$1224</v>
      </c>
      <c r="CP2481" s="212" t="str">
        <f t="shared" si="4067"/>
        <v>CP$1224</v>
      </c>
      <c r="CQ2481" s="212" t="str">
        <f t="shared" si="4067"/>
        <v>CQ$1224</v>
      </c>
      <c r="CR2481" s="212" t="str">
        <f t="shared" si="4067"/>
        <v>CR$1224</v>
      </c>
      <c r="CS2481" s="212" t="str">
        <f t="shared" si="4067"/>
        <v>CS$1224</v>
      </c>
      <c r="CT2481" s="212" t="str">
        <f t="shared" si="4067"/>
        <v>CT$1224</v>
      </c>
      <c r="CU2481" s="212" t="str">
        <f t="shared" si="4067"/>
        <v>CU$1224</v>
      </c>
      <c r="CV2481" s="212" t="str">
        <f t="shared" si="4067"/>
        <v>CV$1224</v>
      </c>
      <c r="CW2481" s="212" t="str">
        <f t="shared" si="4067"/>
        <v>CW$1224</v>
      </c>
      <c r="CX2481" s="212" t="str">
        <f t="shared" si="4067"/>
        <v>CX$1224</v>
      </c>
      <c r="CY2481" s="212" t="str">
        <f t="shared" si="4067"/>
        <v>CY$1224</v>
      </c>
      <c r="CZ2481" s="212" t="str">
        <f t="shared" si="4067"/>
        <v>CZ$1224</v>
      </c>
      <c r="DA2481" s="212" t="str">
        <f t="shared" si="4067"/>
        <v>DA$1224</v>
      </c>
      <c r="DB2481" s="212" t="str">
        <f t="shared" si="4067"/>
        <v>DB$1224</v>
      </c>
      <c r="DC2481" s="212" t="str">
        <f t="shared" si="4067"/>
        <v>DC$1224</v>
      </c>
      <c r="DD2481" s="212" t="str">
        <f t="shared" si="4067"/>
        <v>DD$1224</v>
      </c>
      <c r="DE2481" s="212" t="str">
        <f t="shared" si="4067"/>
        <v>DE$1224</v>
      </c>
      <c r="DF2481" s="212" t="str">
        <f t="shared" si="4067"/>
        <v>DF$1224</v>
      </c>
      <c r="DG2481" s="212" t="str">
        <f t="shared" si="4067"/>
        <v>DG$1224</v>
      </c>
      <c r="DH2481" s="212" t="str">
        <f t="shared" si="4067"/>
        <v>DH$1224</v>
      </c>
      <c r="DI2481" s="212" t="str">
        <f t="shared" si="4067"/>
        <v>DI$1224</v>
      </c>
      <c r="DJ2481" s="212" t="str">
        <f t="shared" si="4067"/>
        <v>DJ$1224</v>
      </c>
      <c r="DK2481" s="212" t="str">
        <f t="shared" si="4067"/>
        <v>DK$1224</v>
      </c>
      <c r="DL2481" s="212" t="str">
        <f t="shared" si="4067"/>
        <v>DL$1224</v>
      </c>
    </row>
    <row r="2482" spans="1:116" x14ac:dyDescent="0.4">
      <c r="B2482" t="s">
        <v>332</v>
      </c>
      <c r="D2482" t="s">
        <v>523</v>
      </c>
      <c r="E2482" s="8" t="str">
        <f t="shared" si="4023"/>
        <v>2482 WCPP-IS</v>
      </c>
      <c r="G2482" s="136" t="str">
        <f t="shared" si="4055"/>
        <v>Secondary volume driver</v>
      </c>
      <c r="S2482" s="212" t="str">
        <f t="shared" ref="S2482:CD2482" si="4068">ADDRESS(ROW(S2469),COLUMN(S2469),2)</f>
        <v>S$2469</v>
      </c>
      <c r="T2482" s="212" t="str">
        <f t="shared" si="4068"/>
        <v>T$2469</v>
      </c>
      <c r="U2482" s="212" t="str">
        <f t="shared" si="4068"/>
        <v>U$2469</v>
      </c>
      <c r="V2482" s="212" t="str">
        <f t="shared" si="4068"/>
        <v>V$2469</v>
      </c>
      <c r="W2482" s="212" t="str">
        <f t="shared" si="4068"/>
        <v>W$2469</v>
      </c>
      <c r="X2482" s="212" t="str">
        <f t="shared" si="4068"/>
        <v>X$2469</v>
      </c>
      <c r="Y2482" s="212" t="str">
        <f t="shared" si="4068"/>
        <v>Y$2469</v>
      </c>
      <c r="Z2482" s="212" t="str">
        <f t="shared" si="4068"/>
        <v>Z$2469</v>
      </c>
      <c r="AA2482" s="212" t="str">
        <f t="shared" si="4068"/>
        <v>AA$2469</v>
      </c>
      <c r="AB2482" s="212" t="str">
        <f t="shared" si="4068"/>
        <v>AB$2469</v>
      </c>
      <c r="AC2482" s="212" t="str">
        <f t="shared" si="4068"/>
        <v>AC$2469</v>
      </c>
      <c r="AD2482" s="212" t="str">
        <f t="shared" si="4068"/>
        <v>AD$2469</v>
      </c>
      <c r="AE2482" s="212" t="str">
        <f t="shared" si="4068"/>
        <v>AE$2469</v>
      </c>
      <c r="AF2482" s="212" t="str">
        <f t="shared" si="4068"/>
        <v>AF$2469</v>
      </c>
      <c r="AG2482" s="212" t="str">
        <f t="shared" si="4068"/>
        <v>AG$2469</v>
      </c>
      <c r="AH2482" s="212" t="str">
        <f t="shared" si="4068"/>
        <v>AH$2469</v>
      </c>
      <c r="AI2482" s="212" t="str">
        <f t="shared" si="4068"/>
        <v>AI$2469</v>
      </c>
      <c r="AJ2482" s="212" t="str">
        <f t="shared" si="4068"/>
        <v>AJ$2469</v>
      </c>
      <c r="AK2482" s="212" t="str">
        <f t="shared" si="4068"/>
        <v>AK$2469</v>
      </c>
      <c r="AL2482" s="212" t="str">
        <f t="shared" si="4068"/>
        <v>AL$2469</v>
      </c>
      <c r="AM2482" s="212" t="str">
        <f t="shared" si="4068"/>
        <v>AM$2469</v>
      </c>
      <c r="AN2482" s="212" t="str">
        <f t="shared" si="4068"/>
        <v>AN$2469</v>
      </c>
      <c r="AO2482" s="212" t="str">
        <f t="shared" si="4068"/>
        <v>AO$2469</v>
      </c>
      <c r="AP2482" s="212" t="str">
        <f t="shared" si="4068"/>
        <v>AP$2469</v>
      </c>
      <c r="AQ2482" s="212" t="str">
        <f t="shared" si="4068"/>
        <v>AQ$2469</v>
      </c>
      <c r="AR2482" s="212" t="str">
        <f t="shared" si="4068"/>
        <v>AR$2469</v>
      </c>
      <c r="AS2482" s="212" t="str">
        <f t="shared" si="4068"/>
        <v>AS$2469</v>
      </c>
      <c r="AT2482" s="212" t="str">
        <f t="shared" si="4068"/>
        <v>AT$2469</v>
      </c>
      <c r="AU2482" s="212" t="str">
        <f t="shared" si="4068"/>
        <v>AU$2469</v>
      </c>
      <c r="AV2482" s="212" t="str">
        <f t="shared" si="4068"/>
        <v>AV$2469</v>
      </c>
      <c r="AW2482" s="212" t="str">
        <f t="shared" si="4068"/>
        <v>AW$2469</v>
      </c>
      <c r="AX2482" s="212" t="str">
        <f t="shared" si="4068"/>
        <v>AX$2469</v>
      </c>
      <c r="AY2482" s="212" t="str">
        <f t="shared" si="4068"/>
        <v>AY$2469</v>
      </c>
      <c r="AZ2482" s="212" t="str">
        <f t="shared" si="4068"/>
        <v>AZ$2469</v>
      </c>
      <c r="BA2482" s="212" t="str">
        <f t="shared" si="4068"/>
        <v>BA$2469</v>
      </c>
      <c r="BB2482" s="212" t="str">
        <f t="shared" si="4068"/>
        <v>BB$2469</v>
      </c>
      <c r="BC2482" s="212" t="str">
        <f t="shared" si="4068"/>
        <v>BC$2469</v>
      </c>
      <c r="BD2482" s="212" t="str">
        <f t="shared" si="4068"/>
        <v>BD$2469</v>
      </c>
      <c r="BE2482" s="212" t="str">
        <f t="shared" si="4068"/>
        <v>BE$2469</v>
      </c>
      <c r="BF2482" s="212" t="str">
        <f t="shared" si="4068"/>
        <v>BF$2469</v>
      </c>
      <c r="BG2482" s="212" t="str">
        <f t="shared" si="4068"/>
        <v>BG$2469</v>
      </c>
      <c r="BH2482" s="212" t="str">
        <f t="shared" si="4068"/>
        <v>BH$2469</v>
      </c>
      <c r="BI2482" s="212" t="str">
        <f t="shared" si="4068"/>
        <v>BI$2469</v>
      </c>
      <c r="BJ2482" s="212" t="str">
        <f t="shared" si="4068"/>
        <v>BJ$2469</v>
      </c>
      <c r="BK2482" s="212" t="str">
        <f t="shared" si="4068"/>
        <v>BK$2469</v>
      </c>
      <c r="BL2482" s="212" t="str">
        <f t="shared" si="4068"/>
        <v>BL$2469</v>
      </c>
      <c r="BM2482" s="212" t="str">
        <f t="shared" si="4068"/>
        <v>BM$2469</v>
      </c>
      <c r="BN2482" s="212" t="str">
        <f t="shared" si="4068"/>
        <v>BN$2469</v>
      </c>
      <c r="BO2482" s="212" t="str">
        <f t="shared" si="4068"/>
        <v>BO$2469</v>
      </c>
      <c r="BP2482" s="212" t="str">
        <f t="shared" si="4068"/>
        <v>BP$2469</v>
      </c>
      <c r="BQ2482" s="212" t="str">
        <f t="shared" si="4068"/>
        <v>BQ$2469</v>
      </c>
      <c r="BR2482" s="212" t="str">
        <f t="shared" si="4068"/>
        <v>BR$2469</v>
      </c>
      <c r="BS2482" s="212" t="str">
        <f t="shared" si="4068"/>
        <v>BS$2469</v>
      </c>
      <c r="BT2482" s="212" t="str">
        <f t="shared" si="4068"/>
        <v>BT$2469</v>
      </c>
      <c r="BU2482" s="212" t="str">
        <f t="shared" si="4068"/>
        <v>BU$2469</v>
      </c>
      <c r="BV2482" s="212" t="str">
        <f t="shared" si="4068"/>
        <v>BV$2469</v>
      </c>
      <c r="BW2482" s="212" t="str">
        <f t="shared" si="4068"/>
        <v>BW$2469</v>
      </c>
      <c r="BX2482" s="212" t="str">
        <f t="shared" si="4068"/>
        <v>BX$2469</v>
      </c>
      <c r="BY2482" s="212" t="str">
        <f t="shared" si="4068"/>
        <v>BY$2469</v>
      </c>
      <c r="BZ2482" s="212" t="str">
        <f t="shared" si="4068"/>
        <v>BZ$2469</v>
      </c>
      <c r="CA2482" s="212" t="str">
        <f t="shared" si="4068"/>
        <v>CA$2469</v>
      </c>
      <c r="CB2482" s="212" t="str">
        <f t="shared" si="4068"/>
        <v>CB$2469</v>
      </c>
      <c r="CC2482" s="212" t="str">
        <f t="shared" si="4068"/>
        <v>CC$2469</v>
      </c>
      <c r="CD2482" s="212" t="str">
        <f t="shared" si="4068"/>
        <v>CD$2469</v>
      </c>
      <c r="CE2482" s="212" t="str">
        <f t="shared" ref="CE2482:CL2482" si="4069">ADDRESS(ROW(CE2469),COLUMN(CE2469),2)</f>
        <v>CE$2469</v>
      </c>
      <c r="CF2482" s="212" t="str">
        <f t="shared" si="4069"/>
        <v>CF$2469</v>
      </c>
      <c r="CG2482" s="212" t="str">
        <f t="shared" si="4069"/>
        <v>CG$2469</v>
      </c>
      <c r="CH2482" s="212" t="str">
        <f t="shared" si="4069"/>
        <v>CH$2469</v>
      </c>
      <c r="CI2482" s="212" t="str">
        <f t="shared" si="4069"/>
        <v>CI$2469</v>
      </c>
      <c r="CJ2482" s="212" t="str">
        <f t="shared" si="4069"/>
        <v>CJ$2469</v>
      </c>
      <c r="CK2482" s="212" t="str">
        <f t="shared" si="4069"/>
        <v>CK$2469</v>
      </c>
      <c r="CL2482" s="212" t="str">
        <f t="shared" si="4069"/>
        <v>CL$2469</v>
      </c>
      <c r="CO2482" s="212" t="str">
        <f t="shared" ref="CO2482:DL2482" si="4070">ADDRESS(ROW(CO1223),COLUMN(CO1223),2)</f>
        <v>CO$1223</v>
      </c>
      <c r="CP2482" s="212" t="str">
        <f t="shared" si="4070"/>
        <v>CP$1223</v>
      </c>
      <c r="CQ2482" s="212" t="str">
        <f t="shared" si="4070"/>
        <v>CQ$1223</v>
      </c>
      <c r="CR2482" s="212" t="str">
        <f t="shared" si="4070"/>
        <v>CR$1223</v>
      </c>
      <c r="CS2482" s="212" t="str">
        <f t="shared" si="4070"/>
        <v>CS$1223</v>
      </c>
      <c r="CT2482" s="212" t="str">
        <f t="shared" si="4070"/>
        <v>CT$1223</v>
      </c>
      <c r="CU2482" s="212" t="str">
        <f t="shared" si="4070"/>
        <v>CU$1223</v>
      </c>
      <c r="CV2482" s="212" t="str">
        <f t="shared" si="4070"/>
        <v>CV$1223</v>
      </c>
      <c r="CW2482" s="212" t="str">
        <f t="shared" si="4070"/>
        <v>CW$1223</v>
      </c>
      <c r="CX2482" s="212" t="str">
        <f t="shared" si="4070"/>
        <v>CX$1223</v>
      </c>
      <c r="CY2482" s="212" t="str">
        <f t="shared" si="4070"/>
        <v>CY$1223</v>
      </c>
      <c r="CZ2482" s="212" t="str">
        <f t="shared" si="4070"/>
        <v>CZ$1223</v>
      </c>
      <c r="DA2482" s="212" t="str">
        <f t="shared" si="4070"/>
        <v>DA$1223</v>
      </c>
      <c r="DB2482" s="212" t="str">
        <f t="shared" si="4070"/>
        <v>DB$1223</v>
      </c>
      <c r="DC2482" s="212" t="str">
        <f t="shared" si="4070"/>
        <v>DC$1223</v>
      </c>
      <c r="DD2482" s="212" t="str">
        <f t="shared" si="4070"/>
        <v>DD$1223</v>
      </c>
      <c r="DE2482" s="212" t="str">
        <f t="shared" si="4070"/>
        <v>DE$1223</v>
      </c>
      <c r="DF2482" s="212" t="str">
        <f t="shared" si="4070"/>
        <v>DF$1223</v>
      </c>
      <c r="DG2482" s="212" t="str">
        <f t="shared" si="4070"/>
        <v>DG$1223</v>
      </c>
      <c r="DH2482" s="212" t="str">
        <f t="shared" si="4070"/>
        <v>DH$1223</v>
      </c>
      <c r="DI2482" s="212" t="str">
        <f t="shared" si="4070"/>
        <v>DI$1223</v>
      </c>
      <c r="DJ2482" s="212" t="str">
        <f t="shared" si="4070"/>
        <v>DJ$1223</v>
      </c>
      <c r="DK2482" s="212" t="str">
        <f t="shared" si="4070"/>
        <v>DK$1223</v>
      </c>
      <c r="DL2482" s="212" t="str">
        <f t="shared" si="4070"/>
        <v>DL$1223</v>
      </c>
    </row>
    <row r="2484" spans="1:116" x14ac:dyDescent="0.4">
      <c r="A2484" s="174"/>
      <c r="E2484" s="8"/>
      <c r="G2484" s="175" t="s">
        <v>490</v>
      </c>
      <c r="H2484" s="174"/>
      <c r="I2484" s="176"/>
      <c r="J2484" s="176"/>
      <c r="K2484" s="197"/>
      <c r="L2484" s="197"/>
      <c r="M2484" s="197"/>
      <c r="N2484" s="197"/>
      <c r="O2484" s="197"/>
      <c r="P2484" s="197"/>
      <c r="R2484" s="198"/>
      <c r="S2484" s="174"/>
      <c r="T2484" s="174"/>
      <c r="U2484" s="174"/>
      <c r="V2484" s="174"/>
      <c r="W2484" s="174"/>
      <c r="X2484" s="174"/>
      <c r="Y2484" s="174"/>
      <c r="Z2484" s="174"/>
      <c r="AA2484" s="174"/>
      <c r="AB2484" s="174"/>
      <c r="AC2484" s="174"/>
      <c r="AD2484" s="174"/>
      <c r="AE2484" s="174"/>
      <c r="AF2484" s="174"/>
      <c r="AG2484" s="174"/>
      <c r="AH2484" s="174"/>
      <c r="AI2484" s="174"/>
      <c r="AJ2484" s="174"/>
      <c r="AK2484" s="174"/>
      <c r="AL2484" s="174"/>
      <c r="AM2484" s="174"/>
      <c r="AN2484" s="174"/>
      <c r="AO2484" s="174"/>
      <c r="AP2484" s="174"/>
      <c r="AQ2484" s="174"/>
      <c r="AR2484" s="174"/>
      <c r="AS2484" s="174"/>
      <c r="AT2484" s="174"/>
      <c r="AU2484" s="174"/>
      <c r="AV2484" s="174"/>
      <c r="AW2484" s="174"/>
      <c r="AX2484" s="174"/>
      <c r="AY2484" s="174"/>
      <c r="AZ2484" s="174"/>
      <c r="BA2484" s="174"/>
      <c r="BB2484" s="174"/>
      <c r="BC2484" s="174"/>
      <c r="BD2484" s="174"/>
      <c r="BE2484" s="174"/>
      <c r="BF2484" s="174"/>
      <c r="BG2484" s="174"/>
      <c r="BH2484" s="174"/>
      <c r="BI2484" s="174"/>
      <c r="BJ2484" s="174"/>
      <c r="BK2484" s="174"/>
      <c r="BL2484" s="174"/>
      <c r="BM2484" s="174"/>
      <c r="BN2484" s="174"/>
      <c r="BO2484" s="174"/>
      <c r="BP2484" s="174"/>
      <c r="BQ2484" s="174"/>
      <c r="BR2484" s="174"/>
      <c r="BS2484" s="174"/>
      <c r="BT2484" s="174"/>
      <c r="BU2484" s="174"/>
      <c r="BV2484" s="174"/>
      <c r="BW2484" s="174"/>
      <c r="BX2484" s="174"/>
      <c r="BY2484" s="174"/>
      <c r="BZ2484" s="174"/>
      <c r="CA2484" s="174"/>
      <c r="CB2484" s="174"/>
      <c r="CC2484" s="174"/>
      <c r="CD2484" s="174"/>
      <c r="CE2484" s="174"/>
      <c r="CF2484" s="174"/>
      <c r="CG2484" s="174"/>
      <c r="CH2484" s="174"/>
      <c r="CI2484" s="174"/>
      <c r="CJ2484" s="174"/>
      <c r="CK2484" s="174"/>
      <c r="CL2484" s="174"/>
      <c r="CN2484" s="176"/>
      <c r="CO2484" s="174"/>
      <c r="CP2484" s="174"/>
      <c r="CQ2484" s="174"/>
      <c r="CR2484" s="174"/>
      <c r="CS2484" s="174"/>
      <c r="CT2484" s="174"/>
      <c r="CU2484" s="174"/>
      <c r="CV2484" s="174"/>
      <c r="CW2484" s="174"/>
      <c r="CX2484" s="174"/>
      <c r="CY2484" s="174"/>
      <c r="CZ2484" s="174"/>
      <c r="DA2484" s="174"/>
      <c r="DB2484" s="174"/>
      <c r="DC2484" s="174"/>
      <c r="DD2484" s="174"/>
      <c r="DE2484" s="174"/>
      <c r="DF2484" s="174"/>
      <c r="DG2484" s="174"/>
      <c r="DH2484" s="174"/>
      <c r="DI2484" s="174"/>
      <c r="DJ2484" s="174"/>
      <c r="DK2484" s="174"/>
      <c r="DL2484" s="174"/>
    </row>
    <row r="2485" spans="1:116" x14ac:dyDescent="0.4">
      <c r="A2485" s="174"/>
      <c r="E2485" s="8"/>
      <c r="G2485" s="175" t="s">
        <v>492</v>
      </c>
      <c r="H2485" s="174"/>
      <c r="I2485" s="176"/>
      <c r="J2485" s="176"/>
      <c r="K2485" s="197"/>
      <c r="L2485" s="197"/>
      <c r="M2485" s="197"/>
      <c r="N2485" s="197"/>
      <c r="O2485" s="197"/>
      <c r="P2485" s="197"/>
      <c r="R2485" s="198"/>
      <c r="S2485" s="174"/>
      <c r="T2485" s="174"/>
      <c r="U2485" s="174"/>
      <c r="V2485" s="174"/>
      <c r="W2485" s="174"/>
      <c r="X2485" s="174"/>
      <c r="Y2485" s="174"/>
      <c r="Z2485" s="174"/>
      <c r="AA2485" s="174"/>
      <c r="AB2485" s="174"/>
      <c r="AC2485" s="174"/>
      <c r="AD2485" s="174"/>
      <c r="AE2485" s="174"/>
      <c r="AF2485" s="174"/>
      <c r="AG2485" s="174"/>
      <c r="AH2485" s="174"/>
      <c r="AI2485" s="174"/>
      <c r="AJ2485" s="174"/>
      <c r="AK2485" s="174"/>
      <c r="AL2485" s="174"/>
      <c r="AM2485" s="174"/>
      <c r="AN2485" s="174"/>
      <c r="AO2485" s="174"/>
      <c r="AP2485" s="174"/>
      <c r="AQ2485" s="174"/>
      <c r="AR2485" s="174"/>
      <c r="AS2485" s="174"/>
      <c r="AT2485" s="174"/>
      <c r="AU2485" s="174"/>
      <c r="AV2485" s="174"/>
      <c r="AW2485" s="174"/>
      <c r="AX2485" s="174"/>
      <c r="AY2485" s="174"/>
      <c r="AZ2485" s="174"/>
      <c r="BA2485" s="174"/>
      <c r="BB2485" s="174"/>
      <c r="BC2485" s="174"/>
      <c r="BD2485" s="174"/>
      <c r="BE2485" s="174"/>
      <c r="BF2485" s="174"/>
      <c r="BG2485" s="174"/>
      <c r="BH2485" s="174"/>
      <c r="BI2485" s="174"/>
      <c r="BJ2485" s="174"/>
      <c r="BK2485" s="174"/>
      <c r="BL2485" s="174"/>
      <c r="BM2485" s="174"/>
      <c r="BN2485" s="174"/>
      <c r="BO2485" s="174"/>
      <c r="BP2485" s="174"/>
      <c r="BQ2485" s="174"/>
      <c r="BR2485" s="174"/>
      <c r="BS2485" s="174"/>
      <c r="BT2485" s="174"/>
      <c r="BU2485" s="174"/>
      <c r="BV2485" s="174"/>
      <c r="BW2485" s="174"/>
      <c r="BX2485" s="174"/>
      <c r="BY2485" s="174"/>
      <c r="BZ2485" s="174"/>
      <c r="CA2485" s="174"/>
      <c r="CB2485" s="174"/>
      <c r="CC2485" s="174"/>
      <c r="CD2485" s="174"/>
      <c r="CE2485" s="174"/>
      <c r="CF2485" s="174"/>
      <c r="CG2485" s="174"/>
      <c r="CH2485" s="174"/>
      <c r="CI2485" s="174"/>
      <c r="CJ2485" s="174"/>
      <c r="CK2485" s="174"/>
      <c r="CL2485" s="174"/>
      <c r="CN2485" s="176"/>
      <c r="CO2485" s="174"/>
      <c r="CP2485" s="174"/>
      <c r="CQ2485" s="174"/>
      <c r="CR2485" s="174"/>
      <c r="CS2485" s="174"/>
      <c r="CT2485" s="174"/>
      <c r="CU2485" s="174"/>
      <c r="CV2485" s="174"/>
      <c r="CW2485" s="174"/>
      <c r="CX2485" s="174"/>
      <c r="CY2485" s="174"/>
      <c r="CZ2485" s="174"/>
      <c r="DA2485" s="174"/>
      <c r="DB2485" s="174"/>
      <c r="DC2485" s="174"/>
      <c r="DD2485" s="174"/>
      <c r="DE2485" s="174"/>
      <c r="DF2485" s="174"/>
      <c r="DG2485" s="174"/>
      <c r="DH2485" s="174"/>
      <c r="DI2485" s="174"/>
      <c r="DJ2485" s="174"/>
      <c r="DK2485" s="174"/>
      <c r="DL2485" s="174"/>
    </row>
    <row r="2486" spans="1:116" x14ac:dyDescent="0.4">
      <c r="A2486" s="174"/>
      <c r="E2486" s="8"/>
      <c r="G2486" s="175" t="s">
        <v>461</v>
      </c>
      <c r="H2486" s="174"/>
      <c r="I2486" s="176"/>
      <c r="J2486" s="176"/>
      <c r="K2486" s="197"/>
      <c r="L2486" s="197"/>
      <c r="M2486" s="197"/>
      <c r="N2486" s="197"/>
      <c r="O2486" s="197"/>
      <c r="P2486" s="197"/>
      <c r="R2486" s="198"/>
      <c r="S2486" s="199" t="str">
        <f t="shared" ref="S2486:AX2486" si="4071">S$20</f>
        <v>S$16</v>
      </c>
      <c r="T2486" s="199" t="str">
        <f t="shared" si="4071"/>
        <v>T$16</v>
      </c>
      <c r="U2486" s="199" t="str">
        <f t="shared" si="4071"/>
        <v>U$16</v>
      </c>
      <c r="V2486" s="199" t="str">
        <f t="shared" si="4071"/>
        <v>V$16</v>
      </c>
      <c r="W2486" s="199" t="str">
        <f t="shared" si="4071"/>
        <v>W$16</v>
      </c>
      <c r="X2486" s="199" t="str">
        <f t="shared" si="4071"/>
        <v>X$16</v>
      </c>
      <c r="Y2486" s="199" t="str">
        <f t="shared" si="4071"/>
        <v>Y$16</v>
      </c>
      <c r="Z2486" s="199" t="str">
        <f t="shared" si="4071"/>
        <v>Z$16</v>
      </c>
      <c r="AA2486" s="199" t="str">
        <f t="shared" si="4071"/>
        <v>AA$16</v>
      </c>
      <c r="AB2486" s="199" t="str">
        <f t="shared" si="4071"/>
        <v>AB$16</v>
      </c>
      <c r="AC2486" s="199" t="str">
        <f t="shared" si="4071"/>
        <v>AC$16</v>
      </c>
      <c r="AD2486" s="199" t="str">
        <f t="shared" si="4071"/>
        <v>AD$16</v>
      </c>
      <c r="AE2486" s="199" t="str">
        <f t="shared" si="4071"/>
        <v>AE$16</v>
      </c>
      <c r="AF2486" s="199" t="str">
        <f t="shared" si="4071"/>
        <v>AF$16</v>
      </c>
      <c r="AG2486" s="199" t="str">
        <f t="shared" si="4071"/>
        <v>AG$16</v>
      </c>
      <c r="AH2486" s="199" t="str">
        <f t="shared" si="4071"/>
        <v>AH$16</v>
      </c>
      <c r="AI2486" s="199" t="str">
        <f t="shared" si="4071"/>
        <v>AI$16</v>
      </c>
      <c r="AJ2486" s="199" t="str">
        <f t="shared" si="4071"/>
        <v>AJ$16</v>
      </c>
      <c r="AK2486" s="199" t="str">
        <f t="shared" si="4071"/>
        <v>AK$16</v>
      </c>
      <c r="AL2486" s="199" t="str">
        <f t="shared" si="4071"/>
        <v>AL$16</v>
      </c>
      <c r="AM2486" s="199" t="str">
        <f t="shared" si="4071"/>
        <v>AM$16</v>
      </c>
      <c r="AN2486" s="199" t="str">
        <f t="shared" si="4071"/>
        <v>AN$16</v>
      </c>
      <c r="AO2486" s="199" t="str">
        <f t="shared" si="4071"/>
        <v>AO$16</v>
      </c>
      <c r="AP2486" s="199" t="str">
        <f t="shared" si="4071"/>
        <v>AP$16</v>
      </c>
      <c r="AQ2486" s="199" t="str">
        <f t="shared" si="4071"/>
        <v>AQ$16</v>
      </c>
      <c r="AR2486" s="199" t="str">
        <f t="shared" si="4071"/>
        <v>AR$16</v>
      </c>
      <c r="AS2486" s="199" t="str">
        <f t="shared" si="4071"/>
        <v>AS$16</v>
      </c>
      <c r="AT2486" s="199" t="str">
        <f t="shared" si="4071"/>
        <v>AT$16</v>
      </c>
      <c r="AU2486" s="199" t="str">
        <f t="shared" si="4071"/>
        <v>AU$16</v>
      </c>
      <c r="AV2486" s="199" t="str">
        <f t="shared" si="4071"/>
        <v>AV$16</v>
      </c>
      <c r="AW2486" s="199" t="str">
        <f t="shared" si="4071"/>
        <v>AW$16</v>
      </c>
      <c r="AX2486" s="199" t="str">
        <f t="shared" si="4071"/>
        <v>AX$16</v>
      </c>
      <c r="AY2486" s="199" t="str">
        <f t="shared" ref="AY2486:CD2486" si="4072">AY$20</f>
        <v>AY$16</v>
      </c>
      <c r="AZ2486" s="199" t="str">
        <f t="shared" si="4072"/>
        <v>AZ$16</v>
      </c>
      <c r="BA2486" s="199" t="str">
        <f t="shared" si="4072"/>
        <v>BA$16</v>
      </c>
      <c r="BB2486" s="199" t="str">
        <f t="shared" si="4072"/>
        <v>BB$16</v>
      </c>
      <c r="BC2486" s="199" t="str">
        <f t="shared" si="4072"/>
        <v>BC$16</v>
      </c>
      <c r="BD2486" s="199" t="str">
        <f t="shared" si="4072"/>
        <v>BD$16</v>
      </c>
      <c r="BE2486" s="199" t="str">
        <f t="shared" si="4072"/>
        <v>BE$16</v>
      </c>
      <c r="BF2486" s="199" t="str">
        <f t="shared" si="4072"/>
        <v>BF$16</v>
      </c>
      <c r="BG2486" s="199" t="str">
        <f t="shared" si="4072"/>
        <v>BG$16</v>
      </c>
      <c r="BH2486" s="199" t="str">
        <f t="shared" si="4072"/>
        <v>BH$16</v>
      </c>
      <c r="BI2486" s="199" t="str">
        <f t="shared" si="4072"/>
        <v>BI$16</v>
      </c>
      <c r="BJ2486" s="199" t="str">
        <f t="shared" si="4072"/>
        <v>BJ$16</v>
      </c>
      <c r="BK2486" s="199" t="str">
        <f t="shared" si="4072"/>
        <v>BK$16</v>
      </c>
      <c r="BL2486" s="199" t="str">
        <f t="shared" si="4072"/>
        <v>BL$16</v>
      </c>
      <c r="BM2486" s="199" t="str">
        <f t="shared" si="4072"/>
        <v>BM$16</v>
      </c>
      <c r="BN2486" s="199" t="str">
        <f t="shared" si="4072"/>
        <v>BN$16</v>
      </c>
      <c r="BO2486" s="199" t="str">
        <f t="shared" si="4072"/>
        <v>BO$16</v>
      </c>
      <c r="BP2486" s="199" t="str">
        <f t="shared" si="4072"/>
        <v>BP$16</v>
      </c>
      <c r="BQ2486" s="199" t="str">
        <f t="shared" si="4072"/>
        <v>BQ$16</v>
      </c>
      <c r="BR2486" s="199" t="str">
        <f t="shared" si="4072"/>
        <v>BR$16</v>
      </c>
      <c r="BS2486" s="199" t="str">
        <f t="shared" si="4072"/>
        <v>BS$16</v>
      </c>
      <c r="BT2486" s="199" t="str">
        <f t="shared" si="4072"/>
        <v>BT$16</v>
      </c>
      <c r="BU2486" s="199" t="str">
        <f t="shared" si="4072"/>
        <v>BU$16</v>
      </c>
      <c r="BV2486" s="199" t="str">
        <f t="shared" si="4072"/>
        <v>BV$16</v>
      </c>
      <c r="BW2486" s="199" t="str">
        <f t="shared" si="4072"/>
        <v>BW$16</v>
      </c>
      <c r="BX2486" s="199" t="str">
        <f t="shared" si="4072"/>
        <v>BX$16</v>
      </c>
      <c r="BY2486" s="199" t="str">
        <f t="shared" si="4072"/>
        <v>BY$16</v>
      </c>
      <c r="BZ2486" s="199" t="str">
        <f t="shared" si="4072"/>
        <v>BZ$16</v>
      </c>
      <c r="CA2486" s="199" t="str">
        <f t="shared" si="4072"/>
        <v>CA$16</v>
      </c>
      <c r="CB2486" s="199" t="str">
        <f t="shared" si="4072"/>
        <v>CB$16</v>
      </c>
      <c r="CC2486" s="199" t="str">
        <f t="shared" si="4072"/>
        <v>CC$16</v>
      </c>
      <c r="CD2486" s="199" t="str">
        <f t="shared" si="4072"/>
        <v>CD$16</v>
      </c>
      <c r="CE2486" s="199" t="str">
        <f t="shared" ref="CE2486:CL2486" si="4073">CE$20</f>
        <v>CE$16</v>
      </c>
      <c r="CF2486" s="199" t="str">
        <f t="shared" si="4073"/>
        <v>CF$16</v>
      </c>
      <c r="CG2486" s="199" t="str">
        <f t="shared" si="4073"/>
        <v>CG$16</v>
      </c>
      <c r="CH2486" s="199" t="str">
        <f t="shared" si="4073"/>
        <v>CH$16</v>
      </c>
      <c r="CI2486" s="199" t="str">
        <f t="shared" si="4073"/>
        <v>CI$16</v>
      </c>
      <c r="CJ2486" s="199" t="str">
        <f t="shared" si="4073"/>
        <v>CJ$16</v>
      </c>
      <c r="CK2486" s="199" t="str">
        <f t="shared" si="4073"/>
        <v>CK$16</v>
      </c>
      <c r="CL2486" s="199" t="str">
        <f t="shared" si="4073"/>
        <v>CL$16</v>
      </c>
      <c r="CN2486" s="176"/>
      <c r="CO2486" s="199" t="str">
        <f t="shared" ref="CO2486:DL2486" si="4074">CO$20</f>
        <v>CO$16</v>
      </c>
      <c r="CP2486" s="199" t="str">
        <f t="shared" si="4074"/>
        <v>CP$16</v>
      </c>
      <c r="CQ2486" s="199" t="str">
        <f t="shared" si="4074"/>
        <v>CQ$16</v>
      </c>
      <c r="CR2486" s="199" t="str">
        <f t="shared" si="4074"/>
        <v>CR$16</v>
      </c>
      <c r="CS2486" s="199" t="str">
        <f t="shared" si="4074"/>
        <v>CS$16</v>
      </c>
      <c r="CT2486" s="199" t="str">
        <f t="shared" si="4074"/>
        <v>CT$16</v>
      </c>
      <c r="CU2486" s="199" t="str">
        <f t="shared" si="4074"/>
        <v>CU$16</v>
      </c>
      <c r="CV2486" s="199" t="str">
        <f t="shared" si="4074"/>
        <v>CV$16</v>
      </c>
      <c r="CW2486" s="199" t="str">
        <f t="shared" si="4074"/>
        <v>CW$16</v>
      </c>
      <c r="CX2486" s="199" t="str">
        <f t="shared" si="4074"/>
        <v>CX$16</v>
      </c>
      <c r="CY2486" s="199" t="str">
        <f t="shared" si="4074"/>
        <v>CY$16</v>
      </c>
      <c r="CZ2486" s="199" t="str">
        <f t="shared" si="4074"/>
        <v>CZ$16</v>
      </c>
      <c r="DA2486" s="199" t="str">
        <f t="shared" si="4074"/>
        <v>DA$16</v>
      </c>
      <c r="DB2486" s="199" t="str">
        <f t="shared" si="4074"/>
        <v>DB$16</v>
      </c>
      <c r="DC2486" s="199" t="str">
        <f t="shared" si="4074"/>
        <v>DC$16</v>
      </c>
      <c r="DD2486" s="199" t="str">
        <f t="shared" si="4074"/>
        <v>DD$16</v>
      </c>
      <c r="DE2486" s="199" t="str">
        <f t="shared" si="4074"/>
        <v>DE$16</v>
      </c>
      <c r="DF2486" s="199" t="str">
        <f t="shared" si="4074"/>
        <v>DF$16</v>
      </c>
      <c r="DG2486" s="199" t="str">
        <f t="shared" si="4074"/>
        <v>DG$16</v>
      </c>
      <c r="DH2486" s="199" t="str">
        <f t="shared" si="4074"/>
        <v>DH$16</v>
      </c>
      <c r="DI2486" s="199" t="str">
        <f t="shared" si="4074"/>
        <v>DI$16</v>
      </c>
      <c r="DJ2486" s="199" t="str">
        <f t="shared" si="4074"/>
        <v>DJ$16</v>
      </c>
      <c r="DK2486" s="199" t="str">
        <f t="shared" si="4074"/>
        <v>DK$16</v>
      </c>
      <c r="DL2486" s="199" t="str">
        <f t="shared" si="4074"/>
        <v>DL$16</v>
      </c>
    </row>
    <row r="2487" spans="1:116" x14ac:dyDescent="0.4">
      <c r="A2487" s="174"/>
      <c r="E2487" s="8"/>
      <c r="G2487" s="175" t="s">
        <v>462</v>
      </c>
      <c r="H2487" s="200"/>
      <c r="I2487" s="201"/>
      <c r="J2487" s="201"/>
      <c r="K2487" s="202"/>
      <c r="L2487" s="202"/>
      <c r="M2487" s="202"/>
      <c r="N2487" s="202"/>
      <c r="O2487" s="202"/>
      <c r="P2487" s="202"/>
      <c r="R2487" s="202"/>
      <c r="S2487" s="199" t="str">
        <f t="shared" ref="S2487:AX2487" si="4075">S$21</f>
        <v>S$17</v>
      </c>
      <c r="T2487" s="199" t="str">
        <f t="shared" si="4075"/>
        <v>T$17</v>
      </c>
      <c r="U2487" s="199" t="str">
        <f t="shared" si="4075"/>
        <v>U$17</v>
      </c>
      <c r="V2487" s="199" t="str">
        <f t="shared" si="4075"/>
        <v>V$17</v>
      </c>
      <c r="W2487" s="199" t="str">
        <f t="shared" si="4075"/>
        <v>W$17</v>
      </c>
      <c r="X2487" s="199" t="str">
        <f t="shared" si="4075"/>
        <v>X$17</v>
      </c>
      <c r="Y2487" s="199" t="str">
        <f t="shared" si="4075"/>
        <v>Y$17</v>
      </c>
      <c r="Z2487" s="199" t="str">
        <f t="shared" si="4075"/>
        <v>Z$17</v>
      </c>
      <c r="AA2487" s="199" t="str">
        <f t="shared" si="4075"/>
        <v>AA$17</v>
      </c>
      <c r="AB2487" s="199" t="str">
        <f t="shared" si="4075"/>
        <v>AB$17</v>
      </c>
      <c r="AC2487" s="199" t="str">
        <f t="shared" si="4075"/>
        <v>AC$17</v>
      </c>
      <c r="AD2487" s="199" t="str">
        <f t="shared" si="4075"/>
        <v>AD$17</v>
      </c>
      <c r="AE2487" s="199" t="str">
        <f t="shared" si="4075"/>
        <v>AE$17</v>
      </c>
      <c r="AF2487" s="199" t="str">
        <f t="shared" si="4075"/>
        <v>AF$17</v>
      </c>
      <c r="AG2487" s="199" t="str">
        <f t="shared" si="4075"/>
        <v>AG$17</v>
      </c>
      <c r="AH2487" s="199" t="str">
        <f t="shared" si="4075"/>
        <v>AH$17</v>
      </c>
      <c r="AI2487" s="199" t="str">
        <f t="shared" si="4075"/>
        <v>AI$17</v>
      </c>
      <c r="AJ2487" s="199" t="str">
        <f t="shared" si="4075"/>
        <v>AJ$17</v>
      </c>
      <c r="AK2487" s="199" t="str">
        <f t="shared" si="4075"/>
        <v>AK$17</v>
      </c>
      <c r="AL2487" s="199" t="str">
        <f t="shared" si="4075"/>
        <v>AL$17</v>
      </c>
      <c r="AM2487" s="199" t="str">
        <f t="shared" si="4075"/>
        <v>AM$17</v>
      </c>
      <c r="AN2487" s="199" t="str">
        <f t="shared" si="4075"/>
        <v>AN$17</v>
      </c>
      <c r="AO2487" s="199" t="str">
        <f t="shared" si="4075"/>
        <v>AO$17</v>
      </c>
      <c r="AP2487" s="199" t="str">
        <f t="shared" si="4075"/>
        <v>AP$17</v>
      </c>
      <c r="AQ2487" s="199" t="str">
        <f t="shared" si="4075"/>
        <v>AQ$17</v>
      </c>
      <c r="AR2487" s="199" t="str">
        <f t="shared" si="4075"/>
        <v>AR$17</v>
      </c>
      <c r="AS2487" s="199" t="str">
        <f t="shared" si="4075"/>
        <v>AS$17</v>
      </c>
      <c r="AT2487" s="199" t="str">
        <f t="shared" si="4075"/>
        <v>AT$17</v>
      </c>
      <c r="AU2487" s="199" t="str">
        <f t="shared" si="4075"/>
        <v>AU$17</v>
      </c>
      <c r="AV2487" s="199" t="str">
        <f t="shared" si="4075"/>
        <v>AV$17</v>
      </c>
      <c r="AW2487" s="199" t="str">
        <f t="shared" si="4075"/>
        <v>AW$17</v>
      </c>
      <c r="AX2487" s="199" t="str">
        <f t="shared" si="4075"/>
        <v>AX$17</v>
      </c>
      <c r="AY2487" s="199" t="str">
        <f t="shared" ref="AY2487:CD2487" si="4076">AY$21</f>
        <v>AY$17</v>
      </c>
      <c r="AZ2487" s="199" t="str">
        <f t="shared" si="4076"/>
        <v>AZ$17</v>
      </c>
      <c r="BA2487" s="199" t="str">
        <f t="shared" si="4076"/>
        <v>BA$17</v>
      </c>
      <c r="BB2487" s="199" t="str">
        <f t="shared" si="4076"/>
        <v>BB$17</v>
      </c>
      <c r="BC2487" s="199" t="str">
        <f t="shared" si="4076"/>
        <v>BC$17</v>
      </c>
      <c r="BD2487" s="199" t="str">
        <f t="shared" si="4076"/>
        <v>BD$17</v>
      </c>
      <c r="BE2487" s="199" t="str">
        <f t="shared" si="4076"/>
        <v>BE$17</v>
      </c>
      <c r="BF2487" s="199" t="str">
        <f t="shared" si="4076"/>
        <v>BF$17</v>
      </c>
      <c r="BG2487" s="199" t="str">
        <f t="shared" si="4076"/>
        <v>BG$17</v>
      </c>
      <c r="BH2487" s="199" t="str">
        <f t="shared" si="4076"/>
        <v>BH$17</v>
      </c>
      <c r="BI2487" s="199" t="str">
        <f t="shared" si="4076"/>
        <v>BI$17</v>
      </c>
      <c r="BJ2487" s="199" t="str">
        <f t="shared" si="4076"/>
        <v>BJ$17</v>
      </c>
      <c r="BK2487" s="199" t="str">
        <f t="shared" si="4076"/>
        <v>BK$17</v>
      </c>
      <c r="BL2487" s="199" t="str">
        <f t="shared" si="4076"/>
        <v>BL$17</v>
      </c>
      <c r="BM2487" s="199" t="str">
        <f t="shared" si="4076"/>
        <v>BM$17</v>
      </c>
      <c r="BN2487" s="199" t="str">
        <f t="shared" si="4076"/>
        <v>BN$17</v>
      </c>
      <c r="BO2487" s="199" t="str">
        <f t="shared" si="4076"/>
        <v>BO$17</v>
      </c>
      <c r="BP2487" s="199" t="str">
        <f t="shared" si="4076"/>
        <v>BP$17</v>
      </c>
      <c r="BQ2487" s="199" t="str">
        <f t="shared" si="4076"/>
        <v>BQ$17</v>
      </c>
      <c r="BR2487" s="199" t="str">
        <f t="shared" si="4076"/>
        <v>BR$17</v>
      </c>
      <c r="BS2487" s="199" t="str">
        <f t="shared" si="4076"/>
        <v>BS$17</v>
      </c>
      <c r="BT2487" s="199" t="str">
        <f t="shared" si="4076"/>
        <v>BT$17</v>
      </c>
      <c r="BU2487" s="199" t="str">
        <f t="shared" si="4076"/>
        <v>BU$17</v>
      </c>
      <c r="BV2487" s="199" t="str">
        <f t="shared" si="4076"/>
        <v>BV$17</v>
      </c>
      <c r="BW2487" s="199" t="str">
        <f t="shared" si="4076"/>
        <v>BW$17</v>
      </c>
      <c r="BX2487" s="199" t="str">
        <f t="shared" si="4076"/>
        <v>BX$17</v>
      </c>
      <c r="BY2487" s="199" t="str">
        <f t="shared" si="4076"/>
        <v>BY$17</v>
      </c>
      <c r="BZ2487" s="199" t="str">
        <f t="shared" si="4076"/>
        <v>BZ$17</v>
      </c>
      <c r="CA2487" s="199" t="str">
        <f t="shared" si="4076"/>
        <v>CA$17</v>
      </c>
      <c r="CB2487" s="199" t="str">
        <f t="shared" si="4076"/>
        <v>CB$17</v>
      </c>
      <c r="CC2487" s="199" t="str">
        <f t="shared" si="4076"/>
        <v>CC$17</v>
      </c>
      <c r="CD2487" s="199" t="str">
        <f t="shared" si="4076"/>
        <v>CD$17</v>
      </c>
      <c r="CE2487" s="199" t="str">
        <f t="shared" ref="CE2487:CL2487" si="4077">CE$21</f>
        <v>CE$17</v>
      </c>
      <c r="CF2487" s="199" t="str">
        <f t="shared" si="4077"/>
        <v>CF$17</v>
      </c>
      <c r="CG2487" s="199" t="str">
        <f t="shared" si="4077"/>
        <v>CG$17</v>
      </c>
      <c r="CH2487" s="199" t="str">
        <f t="shared" si="4077"/>
        <v>CH$17</v>
      </c>
      <c r="CI2487" s="199" t="str">
        <f t="shared" si="4077"/>
        <v>CI$17</v>
      </c>
      <c r="CJ2487" s="199" t="str">
        <f t="shared" si="4077"/>
        <v>CJ$17</v>
      </c>
      <c r="CK2487" s="199" t="str">
        <f t="shared" si="4077"/>
        <v>CK$17</v>
      </c>
      <c r="CL2487" s="199" t="str">
        <f t="shared" si="4077"/>
        <v>CL$17</v>
      </c>
      <c r="CN2487" s="201"/>
      <c r="CO2487" s="199" t="str">
        <f t="shared" ref="CO2487:DL2487" si="4078">CO$21</f>
        <v>CO$17</v>
      </c>
      <c r="CP2487" s="199" t="str">
        <f t="shared" si="4078"/>
        <v>CP$17</v>
      </c>
      <c r="CQ2487" s="199" t="str">
        <f t="shared" si="4078"/>
        <v>CQ$17</v>
      </c>
      <c r="CR2487" s="199" t="str">
        <f t="shared" si="4078"/>
        <v>CR$17</v>
      </c>
      <c r="CS2487" s="199" t="str">
        <f t="shared" si="4078"/>
        <v>CS$17</v>
      </c>
      <c r="CT2487" s="199" t="str">
        <f t="shared" si="4078"/>
        <v>CT$17</v>
      </c>
      <c r="CU2487" s="199" t="str">
        <f t="shared" si="4078"/>
        <v>CU$17</v>
      </c>
      <c r="CV2487" s="199" t="str">
        <f t="shared" si="4078"/>
        <v>CV$17</v>
      </c>
      <c r="CW2487" s="199" t="str">
        <f t="shared" si="4078"/>
        <v>CW$17</v>
      </c>
      <c r="CX2487" s="199" t="str">
        <f t="shared" si="4078"/>
        <v>CX$17</v>
      </c>
      <c r="CY2487" s="199" t="str">
        <f t="shared" si="4078"/>
        <v>CY$17</v>
      </c>
      <c r="CZ2487" s="199" t="str">
        <f t="shared" si="4078"/>
        <v>CZ$17</v>
      </c>
      <c r="DA2487" s="199" t="str">
        <f t="shared" si="4078"/>
        <v>DA$17</v>
      </c>
      <c r="DB2487" s="199" t="str">
        <f t="shared" si="4078"/>
        <v>DB$17</v>
      </c>
      <c r="DC2487" s="199" t="str">
        <f t="shared" si="4078"/>
        <v>DC$17</v>
      </c>
      <c r="DD2487" s="199" t="str">
        <f t="shared" si="4078"/>
        <v>DD$17</v>
      </c>
      <c r="DE2487" s="199" t="str">
        <f t="shared" si="4078"/>
        <v>DE$17</v>
      </c>
      <c r="DF2487" s="199" t="str">
        <f t="shared" si="4078"/>
        <v>DF$17</v>
      </c>
      <c r="DG2487" s="199" t="str">
        <f t="shared" si="4078"/>
        <v>DG$17</v>
      </c>
      <c r="DH2487" s="199" t="str">
        <f t="shared" si="4078"/>
        <v>DH$17</v>
      </c>
      <c r="DI2487" s="199" t="str">
        <f t="shared" si="4078"/>
        <v>DI$17</v>
      </c>
      <c r="DJ2487" s="199" t="str">
        <f t="shared" si="4078"/>
        <v>DJ$17</v>
      </c>
      <c r="DK2487" s="199" t="str">
        <f t="shared" si="4078"/>
        <v>DK$17</v>
      </c>
      <c r="DL2487" s="199" t="str">
        <f t="shared" si="4078"/>
        <v>DL$17</v>
      </c>
    </row>
    <row r="2488" spans="1:116" x14ac:dyDescent="0.4">
      <c r="A2488" s="174"/>
      <c r="E2488" s="8"/>
      <c r="G2488" s="175" t="s">
        <v>491</v>
      </c>
      <c r="H2488" s="200"/>
      <c r="I2488" s="201"/>
      <c r="J2488" s="201"/>
      <c r="K2488" s="202"/>
      <c r="L2488" s="202"/>
      <c r="M2488" s="202"/>
      <c r="N2488" s="202"/>
      <c r="O2488" s="202"/>
      <c r="P2488" s="202"/>
      <c r="R2488" s="202"/>
      <c r="S2488" s="190"/>
      <c r="T2488" s="190"/>
      <c r="U2488" s="190"/>
      <c r="V2488" s="190"/>
      <c r="W2488" s="190"/>
      <c r="X2488" s="190"/>
      <c r="Y2488" s="190"/>
      <c r="Z2488" s="190"/>
      <c r="AA2488" s="190"/>
      <c r="AB2488" s="190"/>
      <c r="AC2488" s="190"/>
      <c r="AD2488" s="190"/>
      <c r="AE2488" s="190"/>
      <c r="AF2488" s="190"/>
      <c r="AG2488" s="190"/>
      <c r="AH2488" s="190"/>
      <c r="AI2488" s="190"/>
      <c r="AJ2488" s="190"/>
      <c r="AK2488" s="190"/>
      <c r="AL2488" s="190"/>
      <c r="AM2488" s="190"/>
      <c r="AN2488" s="190"/>
      <c r="AO2488" s="190"/>
      <c r="AP2488" s="190"/>
      <c r="AQ2488" s="190"/>
      <c r="AR2488" s="190"/>
      <c r="AS2488" s="190"/>
      <c r="AT2488" s="190"/>
      <c r="AU2488" s="190"/>
      <c r="AV2488" s="190"/>
      <c r="AW2488" s="190"/>
      <c r="AX2488" s="190"/>
      <c r="AY2488" s="190"/>
      <c r="AZ2488" s="190"/>
      <c r="BA2488" s="190"/>
      <c r="BB2488" s="190"/>
      <c r="BC2488" s="190"/>
      <c r="BD2488" s="190"/>
      <c r="BE2488" s="190"/>
      <c r="BF2488" s="190"/>
      <c r="BG2488" s="190"/>
      <c r="BH2488" s="190"/>
      <c r="BI2488" s="190"/>
      <c r="BJ2488" s="190"/>
      <c r="BK2488" s="190"/>
      <c r="BL2488" s="190"/>
      <c r="BM2488" s="190"/>
      <c r="BN2488" s="190"/>
      <c r="BO2488" s="190"/>
      <c r="BP2488" s="190"/>
      <c r="BQ2488" s="190"/>
      <c r="BR2488" s="190"/>
      <c r="BS2488" s="190"/>
      <c r="BT2488" s="190"/>
      <c r="BU2488" s="190"/>
      <c r="BV2488" s="190"/>
      <c r="BW2488" s="190"/>
      <c r="BX2488" s="190"/>
      <c r="BY2488" s="190"/>
      <c r="BZ2488" s="190"/>
      <c r="CA2488" s="190"/>
      <c r="CB2488" s="190"/>
      <c r="CC2488" s="190"/>
      <c r="CD2488" s="190"/>
      <c r="CE2488" s="190"/>
      <c r="CF2488" s="190"/>
      <c r="CG2488" s="190"/>
      <c r="CH2488" s="190"/>
      <c r="CI2488" s="190"/>
      <c r="CJ2488" s="190"/>
      <c r="CK2488" s="190"/>
      <c r="CL2488" s="190"/>
      <c r="CN2488" s="201"/>
      <c r="CO2488" s="190"/>
      <c r="CP2488" s="190"/>
      <c r="CQ2488" s="190"/>
      <c r="CR2488" s="190"/>
      <c r="CS2488" s="190"/>
      <c r="CT2488" s="190"/>
      <c r="CU2488" s="190"/>
      <c r="CV2488" s="190"/>
      <c r="CW2488" s="190"/>
      <c r="CX2488" s="190"/>
      <c r="CY2488" s="190"/>
      <c r="CZ2488" s="190"/>
      <c r="DA2488" s="190"/>
      <c r="DB2488" s="190"/>
      <c r="DC2488" s="190"/>
      <c r="DD2488" s="190"/>
      <c r="DE2488" s="190"/>
      <c r="DF2488" s="190"/>
      <c r="DG2488" s="190"/>
      <c r="DH2488" s="190"/>
      <c r="DI2488" s="190"/>
      <c r="DJ2488" s="190"/>
      <c r="DK2488" s="190"/>
      <c r="DL2488" s="190"/>
    </row>
    <row r="2489" spans="1:116" x14ac:dyDescent="0.4">
      <c r="A2489" s="174"/>
      <c r="E2489" s="8"/>
      <c r="G2489" s="175" t="s">
        <v>505</v>
      </c>
      <c r="H2489" s="200"/>
      <c r="I2489" s="201"/>
      <c r="J2489" s="201"/>
      <c r="K2489" s="202"/>
      <c r="L2489" s="202"/>
      <c r="M2489" s="202"/>
      <c r="N2489" s="202"/>
      <c r="O2489" s="202"/>
      <c r="P2489" s="202"/>
      <c r="R2489" s="202"/>
      <c r="S2489" s="190"/>
      <c r="T2489" s="190"/>
      <c r="U2489" s="190"/>
      <c r="V2489" s="190"/>
      <c r="W2489" s="190"/>
      <c r="X2489" s="190"/>
      <c r="Y2489" s="190"/>
      <c r="Z2489" s="190"/>
      <c r="AA2489" s="190"/>
      <c r="AB2489" s="190"/>
      <c r="AC2489" s="190"/>
      <c r="AD2489" s="190"/>
      <c r="AE2489" s="190"/>
      <c r="AF2489" s="190"/>
      <c r="AG2489" s="190"/>
      <c r="AH2489" s="190"/>
      <c r="AI2489" s="190"/>
      <c r="AJ2489" s="190"/>
      <c r="AK2489" s="190"/>
      <c r="AL2489" s="190"/>
      <c r="AM2489" s="190"/>
      <c r="AN2489" s="190"/>
      <c r="AO2489" s="190"/>
      <c r="AP2489" s="190"/>
      <c r="AQ2489" s="190"/>
      <c r="AR2489" s="190"/>
      <c r="AS2489" s="190"/>
      <c r="AT2489" s="190"/>
      <c r="AU2489" s="190"/>
      <c r="AV2489" s="190"/>
      <c r="AW2489" s="190"/>
      <c r="AX2489" s="190"/>
      <c r="AY2489" s="190"/>
      <c r="AZ2489" s="190"/>
      <c r="BA2489" s="190"/>
      <c r="BB2489" s="190"/>
      <c r="BC2489" s="190"/>
      <c r="BD2489" s="190"/>
      <c r="BE2489" s="190"/>
      <c r="BF2489" s="190"/>
      <c r="BG2489" s="190"/>
      <c r="BH2489" s="190"/>
      <c r="BI2489" s="190"/>
      <c r="BJ2489" s="190"/>
      <c r="BK2489" s="190"/>
      <c r="BL2489" s="190"/>
      <c r="BM2489" s="190"/>
      <c r="BN2489" s="190"/>
      <c r="BO2489" s="190"/>
      <c r="BP2489" s="190"/>
      <c r="BQ2489" s="190"/>
      <c r="BR2489" s="190"/>
      <c r="BS2489" s="190"/>
      <c r="BT2489" s="190"/>
      <c r="BU2489" s="190"/>
      <c r="BV2489" s="190"/>
      <c r="BW2489" s="190"/>
      <c r="BX2489" s="190"/>
      <c r="BY2489" s="190"/>
      <c r="BZ2489" s="190"/>
      <c r="CA2489" s="190"/>
      <c r="CB2489" s="190"/>
      <c r="CC2489" s="190"/>
      <c r="CD2489" s="190"/>
      <c r="CE2489" s="190"/>
      <c r="CF2489" s="190"/>
      <c r="CG2489" s="190"/>
      <c r="CH2489" s="190"/>
      <c r="CI2489" s="190"/>
      <c r="CJ2489" s="190"/>
      <c r="CK2489" s="190"/>
      <c r="CL2489" s="190"/>
      <c r="CN2489" s="201"/>
      <c r="CO2489" s="190"/>
      <c r="CP2489" s="190"/>
      <c r="CQ2489" s="190"/>
      <c r="CR2489" s="190"/>
      <c r="CS2489" s="190"/>
      <c r="CT2489" s="190"/>
      <c r="CU2489" s="190"/>
      <c r="CV2489" s="190"/>
      <c r="CW2489" s="190"/>
      <c r="CX2489" s="190"/>
      <c r="CY2489" s="190"/>
      <c r="CZ2489" s="190"/>
      <c r="DA2489" s="190"/>
      <c r="DB2489" s="190"/>
      <c r="DC2489" s="190"/>
      <c r="DD2489" s="190"/>
      <c r="DE2489" s="190"/>
      <c r="DF2489" s="190"/>
      <c r="DG2489" s="190"/>
      <c r="DH2489" s="190"/>
      <c r="DI2489" s="190"/>
      <c r="DJ2489" s="190"/>
      <c r="DK2489" s="190"/>
      <c r="DL2489" s="190"/>
    </row>
    <row r="2490" spans="1:116" x14ac:dyDescent="0.4">
      <c r="A2490" s="174"/>
      <c r="E2490" s="8"/>
      <c r="G2490" s="175" t="s">
        <v>463</v>
      </c>
      <c r="H2490" s="200"/>
      <c r="I2490" s="201"/>
      <c r="J2490" s="201"/>
      <c r="K2490" s="202"/>
      <c r="L2490" s="202"/>
      <c r="M2490" s="202"/>
      <c r="N2490" s="202"/>
      <c r="O2490" s="202"/>
      <c r="P2490" s="202"/>
      <c r="R2490" s="202"/>
      <c r="S2490" s="190" t="str">
        <f t="shared" ref="S2490:AX2490" si="4079">S$22</f>
        <v>S$18</v>
      </c>
      <c r="T2490" s="190" t="str">
        <f t="shared" si="4079"/>
        <v>T$18</v>
      </c>
      <c r="U2490" s="190" t="str">
        <f t="shared" si="4079"/>
        <v>U$18</v>
      </c>
      <c r="V2490" s="190" t="str">
        <f t="shared" si="4079"/>
        <v>V$18</v>
      </c>
      <c r="W2490" s="190" t="str">
        <f t="shared" si="4079"/>
        <v>W$18</v>
      </c>
      <c r="X2490" s="190" t="str">
        <f t="shared" si="4079"/>
        <v>X$18</v>
      </c>
      <c r="Y2490" s="190" t="str">
        <f t="shared" si="4079"/>
        <v>Y$18</v>
      </c>
      <c r="Z2490" s="190" t="str">
        <f t="shared" si="4079"/>
        <v>Z$18</v>
      </c>
      <c r="AA2490" s="190" t="str">
        <f t="shared" si="4079"/>
        <v>AA$18</v>
      </c>
      <c r="AB2490" s="190" t="str">
        <f t="shared" si="4079"/>
        <v>AB$18</v>
      </c>
      <c r="AC2490" s="190" t="str">
        <f t="shared" si="4079"/>
        <v>AC$18</v>
      </c>
      <c r="AD2490" s="190" t="str">
        <f t="shared" si="4079"/>
        <v>AD$18</v>
      </c>
      <c r="AE2490" s="190" t="str">
        <f t="shared" si="4079"/>
        <v>AE$18</v>
      </c>
      <c r="AF2490" s="190" t="str">
        <f t="shared" si="4079"/>
        <v>AF$18</v>
      </c>
      <c r="AG2490" s="190" t="str">
        <f t="shared" si="4079"/>
        <v>AG$18</v>
      </c>
      <c r="AH2490" s="190" t="str">
        <f t="shared" si="4079"/>
        <v>AH$18</v>
      </c>
      <c r="AI2490" s="190" t="str">
        <f t="shared" si="4079"/>
        <v>AI$18</v>
      </c>
      <c r="AJ2490" s="190" t="str">
        <f t="shared" si="4079"/>
        <v>AJ$18</v>
      </c>
      <c r="AK2490" s="190" t="str">
        <f t="shared" si="4079"/>
        <v>AK$18</v>
      </c>
      <c r="AL2490" s="190" t="str">
        <f t="shared" si="4079"/>
        <v>AL$18</v>
      </c>
      <c r="AM2490" s="190" t="str">
        <f t="shared" si="4079"/>
        <v>AM$18</v>
      </c>
      <c r="AN2490" s="190" t="str">
        <f t="shared" si="4079"/>
        <v>AN$18</v>
      </c>
      <c r="AO2490" s="190" t="str">
        <f t="shared" si="4079"/>
        <v>AO$18</v>
      </c>
      <c r="AP2490" s="190" t="str">
        <f t="shared" si="4079"/>
        <v>AP$18</v>
      </c>
      <c r="AQ2490" s="190" t="str">
        <f t="shared" si="4079"/>
        <v>AQ$18</v>
      </c>
      <c r="AR2490" s="190" t="str">
        <f t="shared" si="4079"/>
        <v>AR$18</v>
      </c>
      <c r="AS2490" s="190" t="str">
        <f t="shared" si="4079"/>
        <v>AS$18</v>
      </c>
      <c r="AT2490" s="190" t="str">
        <f t="shared" si="4079"/>
        <v>AT$18</v>
      </c>
      <c r="AU2490" s="190" t="str">
        <f t="shared" si="4079"/>
        <v>AU$18</v>
      </c>
      <c r="AV2490" s="190" t="str">
        <f t="shared" si="4079"/>
        <v>AV$18</v>
      </c>
      <c r="AW2490" s="190" t="str">
        <f t="shared" si="4079"/>
        <v>AW$18</v>
      </c>
      <c r="AX2490" s="190" t="str">
        <f t="shared" si="4079"/>
        <v>AX$18</v>
      </c>
      <c r="AY2490" s="190" t="str">
        <f t="shared" ref="AY2490:CD2490" si="4080">AY$22</f>
        <v>AY$18</v>
      </c>
      <c r="AZ2490" s="190" t="str">
        <f t="shared" si="4080"/>
        <v>AZ$18</v>
      </c>
      <c r="BA2490" s="190" t="str">
        <f t="shared" si="4080"/>
        <v>BA$18</v>
      </c>
      <c r="BB2490" s="190" t="str">
        <f t="shared" si="4080"/>
        <v>BB$18</v>
      </c>
      <c r="BC2490" s="190" t="str">
        <f t="shared" si="4080"/>
        <v>BC$18</v>
      </c>
      <c r="BD2490" s="190" t="str">
        <f t="shared" si="4080"/>
        <v>BD$18</v>
      </c>
      <c r="BE2490" s="190" t="str">
        <f t="shared" si="4080"/>
        <v>BE$18</v>
      </c>
      <c r="BF2490" s="190" t="str">
        <f t="shared" si="4080"/>
        <v>BF$18</v>
      </c>
      <c r="BG2490" s="190" t="str">
        <f t="shared" si="4080"/>
        <v>BG$18</v>
      </c>
      <c r="BH2490" s="190" t="str">
        <f t="shared" si="4080"/>
        <v>BH$18</v>
      </c>
      <c r="BI2490" s="190" t="str">
        <f t="shared" si="4080"/>
        <v>BI$18</v>
      </c>
      <c r="BJ2490" s="190" t="str">
        <f t="shared" si="4080"/>
        <v>BJ$18</v>
      </c>
      <c r="BK2490" s="190" t="str">
        <f t="shared" si="4080"/>
        <v>BK$18</v>
      </c>
      <c r="BL2490" s="190" t="str">
        <f t="shared" si="4080"/>
        <v>BL$18</v>
      </c>
      <c r="BM2490" s="190" t="str">
        <f t="shared" si="4080"/>
        <v>BM$18</v>
      </c>
      <c r="BN2490" s="190" t="str">
        <f t="shared" si="4080"/>
        <v>BN$18</v>
      </c>
      <c r="BO2490" s="190" t="str">
        <f t="shared" si="4080"/>
        <v>BO$18</v>
      </c>
      <c r="BP2490" s="190" t="str">
        <f t="shared" si="4080"/>
        <v>BP$18</v>
      </c>
      <c r="BQ2490" s="190" t="str">
        <f t="shared" si="4080"/>
        <v>BQ$18</v>
      </c>
      <c r="BR2490" s="190" t="str">
        <f t="shared" si="4080"/>
        <v>BR$18</v>
      </c>
      <c r="BS2490" s="190" t="str">
        <f t="shared" si="4080"/>
        <v>BS$18</v>
      </c>
      <c r="BT2490" s="190" t="str">
        <f t="shared" si="4080"/>
        <v>BT$18</v>
      </c>
      <c r="BU2490" s="190" t="str">
        <f t="shared" si="4080"/>
        <v>BU$18</v>
      </c>
      <c r="BV2490" s="190" t="str">
        <f t="shared" si="4080"/>
        <v>BV$18</v>
      </c>
      <c r="BW2490" s="190" t="str">
        <f t="shared" si="4080"/>
        <v>BW$18</v>
      </c>
      <c r="BX2490" s="190" t="str">
        <f t="shared" si="4080"/>
        <v>BX$18</v>
      </c>
      <c r="BY2490" s="190" t="str">
        <f t="shared" si="4080"/>
        <v>BY$18</v>
      </c>
      <c r="BZ2490" s="190" t="str">
        <f t="shared" si="4080"/>
        <v>BZ$18</v>
      </c>
      <c r="CA2490" s="190" t="str">
        <f t="shared" si="4080"/>
        <v>CA$18</v>
      </c>
      <c r="CB2490" s="190" t="str">
        <f t="shared" si="4080"/>
        <v>CB$18</v>
      </c>
      <c r="CC2490" s="190" t="str">
        <f t="shared" si="4080"/>
        <v>CC$18</v>
      </c>
      <c r="CD2490" s="190" t="str">
        <f t="shared" si="4080"/>
        <v>CD$18</v>
      </c>
      <c r="CE2490" s="190" t="str">
        <f t="shared" ref="CE2490:CL2490" si="4081">CE$22</f>
        <v>CE$18</v>
      </c>
      <c r="CF2490" s="190" t="str">
        <f t="shared" si="4081"/>
        <v>CF$18</v>
      </c>
      <c r="CG2490" s="190" t="str">
        <f t="shared" si="4081"/>
        <v>CG$18</v>
      </c>
      <c r="CH2490" s="190" t="str">
        <f t="shared" si="4081"/>
        <v>CH$18</v>
      </c>
      <c r="CI2490" s="190" t="str">
        <f t="shared" si="4081"/>
        <v>CI$18</v>
      </c>
      <c r="CJ2490" s="190" t="str">
        <f t="shared" si="4081"/>
        <v>CJ$18</v>
      </c>
      <c r="CK2490" s="190" t="str">
        <f t="shared" si="4081"/>
        <v>CK$18</v>
      </c>
      <c r="CL2490" s="190" t="str">
        <f t="shared" si="4081"/>
        <v>CL$18</v>
      </c>
      <c r="CN2490" s="201"/>
      <c r="CO2490" s="190" t="str">
        <f t="shared" ref="CO2490:DL2490" si="4082">CO$22</f>
        <v>CO$18</v>
      </c>
      <c r="CP2490" s="190" t="str">
        <f t="shared" si="4082"/>
        <v>CP$18</v>
      </c>
      <c r="CQ2490" s="190" t="str">
        <f t="shared" si="4082"/>
        <v>CQ$18</v>
      </c>
      <c r="CR2490" s="190" t="str">
        <f t="shared" si="4082"/>
        <v>CR$18</v>
      </c>
      <c r="CS2490" s="190" t="str">
        <f t="shared" si="4082"/>
        <v>CS$18</v>
      </c>
      <c r="CT2490" s="190" t="str">
        <f t="shared" si="4082"/>
        <v>CT$18</v>
      </c>
      <c r="CU2490" s="190" t="str">
        <f t="shared" si="4082"/>
        <v>CU$18</v>
      </c>
      <c r="CV2490" s="190" t="str">
        <f t="shared" si="4082"/>
        <v>CV$18</v>
      </c>
      <c r="CW2490" s="190" t="str">
        <f t="shared" si="4082"/>
        <v>CW$18</v>
      </c>
      <c r="CX2490" s="190" t="str">
        <f t="shared" si="4082"/>
        <v>CX$18</v>
      </c>
      <c r="CY2490" s="190" t="str">
        <f t="shared" si="4082"/>
        <v>CY$18</v>
      </c>
      <c r="CZ2490" s="190" t="str">
        <f t="shared" si="4082"/>
        <v>CZ$18</v>
      </c>
      <c r="DA2490" s="190" t="str">
        <f t="shared" si="4082"/>
        <v>DA$18</v>
      </c>
      <c r="DB2490" s="190" t="str">
        <f t="shared" si="4082"/>
        <v>DB$18</v>
      </c>
      <c r="DC2490" s="190" t="str">
        <f t="shared" si="4082"/>
        <v>DC$18</v>
      </c>
      <c r="DD2490" s="190" t="str">
        <f t="shared" si="4082"/>
        <v>DD$18</v>
      </c>
      <c r="DE2490" s="190" t="str">
        <f t="shared" si="4082"/>
        <v>DE$18</v>
      </c>
      <c r="DF2490" s="190" t="str">
        <f t="shared" si="4082"/>
        <v>DF$18</v>
      </c>
      <c r="DG2490" s="190" t="str">
        <f t="shared" si="4082"/>
        <v>DG$18</v>
      </c>
      <c r="DH2490" s="190" t="str">
        <f t="shared" si="4082"/>
        <v>DH$18</v>
      </c>
      <c r="DI2490" s="190" t="str">
        <f t="shared" si="4082"/>
        <v>DI$18</v>
      </c>
      <c r="DJ2490" s="190" t="str">
        <f t="shared" si="4082"/>
        <v>DJ$18</v>
      </c>
      <c r="DK2490" s="190" t="str">
        <f t="shared" si="4082"/>
        <v>DK$18</v>
      </c>
      <c r="DL2490" s="190" t="str">
        <f t="shared" si="4082"/>
        <v>DL$18</v>
      </c>
    </row>
    <row r="2491" spans="1:116" x14ac:dyDescent="0.4">
      <c r="A2491" s="174"/>
      <c r="E2491" s="8"/>
      <c r="G2491" s="175" t="s">
        <v>464</v>
      </c>
      <c r="H2491" s="200"/>
      <c r="I2491" s="201"/>
      <c r="J2491" s="201"/>
      <c r="K2491" s="202"/>
      <c r="L2491" s="202"/>
      <c r="M2491" s="202"/>
      <c r="N2491" s="202"/>
      <c r="O2491" s="202"/>
      <c r="P2491" s="202"/>
      <c r="R2491" s="202"/>
      <c r="S2491" s="190" t="str">
        <f t="shared" ref="S2491:AX2491" si="4083">S$23</f>
        <v>S$19</v>
      </c>
      <c r="T2491" s="190" t="str">
        <f t="shared" si="4083"/>
        <v>T$19</v>
      </c>
      <c r="U2491" s="190" t="str">
        <f t="shared" si="4083"/>
        <v>U$19</v>
      </c>
      <c r="V2491" s="190" t="str">
        <f t="shared" si="4083"/>
        <v>V$19</v>
      </c>
      <c r="W2491" s="190" t="str">
        <f t="shared" si="4083"/>
        <v>W$19</v>
      </c>
      <c r="X2491" s="190" t="str">
        <f t="shared" si="4083"/>
        <v>X$19</v>
      </c>
      <c r="Y2491" s="190" t="str">
        <f t="shared" si="4083"/>
        <v>Y$19</v>
      </c>
      <c r="Z2491" s="190" t="str">
        <f t="shared" si="4083"/>
        <v>Z$19</v>
      </c>
      <c r="AA2491" s="190" t="str">
        <f t="shared" si="4083"/>
        <v>AA$19</v>
      </c>
      <c r="AB2491" s="190" t="str">
        <f t="shared" si="4083"/>
        <v>AB$19</v>
      </c>
      <c r="AC2491" s="190" t="str">
        <f t="shared" si="4083"/>
        <v>AC$19</v>
      </c>
      <c r="AD2491" s="190" t="str">
        <f t="shared" si="4083"/>
        <v>AD$19</v>
      </c>
      <c r="AE2491" s="190" t="str">
        <f t="shared" si="4083"/>
        <v>AE$19</v>
      </c>
      <c r="AF2491" s="190" t="str">
        <f t="shared" si="4083"/>
        <v>AF$19</v>
      </c>
      <c r="AG2491" s="190" t="str">
        <f t="shared" si="4083"/>
        <v>AG$19</v>
      </c>
      <c r="AH2491" s="190" t="str">
        <f t="shared" si="4083"/>
        <v>AH$19</v>
      </c>
      <c r="AI2491" s="190" t="str">
        <f t="shared" si="4083"/>
        <v>AI$19</v>
      </c>
      <c r="AJ2491" s="190" t="str">
        <f t="shared" si="4083"/>
        <v>AJ$19</v>
      </c>
      <c r="AK2491" s="190" t="str">
        <f t="shared" si="4083"/>
        <v>AK$19</v>
      </c>
      <c r="AL2491" s="190" t="str">
        <f t="shared" si="4083"/>
        <v>AL$19</v>
      </c>
      <c r="AM2491" s="190" t="str">
        <f t="shared" si="4083"/>
        <v>AM$19</v>
      </c>
      <c r="AN2491" s="190" t="str">
        <f t="shared" si="4083"/>
        <v>AN$19</v>
      </c>
      <c r="AO2491" s="190" t="str">
        <f t="shared" si="4083"/>
        <v>AO$19</v>
      </c>
      <c r="AP2491" s="190" t="str">
        <f t="shared" si="4083"/>
        <v>AP$19</v>
      </c>
      <c r="AQ2491" s="190" t="str">
        <f t="shared" si="4083"/>
        <v>AQ$19</v>
      </c>
      <c r="AR2491" s="190" t="str">
        <f t="shared" si="4083"/>
        <v>AR$19</v>
      </c>
      <c r="AS2491" s="190" t="str">
        <f t="shared" si="4083"/>
        <v>AS$19</v>
      </c>
      <c r="AT2491" s="190" t="str">
        <f t="shared" si="4083"/>
        <v>AT$19</v>
      </c>
      <c r="AU2491" s="190" t="str">
        <f t="shared" si="4083"/>
        <v>AU$19</v>
      </c>
      <c r="AV2491" s="190" t="str">
        <f t="shared" si="4083"/>
        <v>AV$19</v>
      </c>
      <c r="AW2491" s="190" t="str">
        <f t="shared" si="4083"/>
        <v>AW$19</v>
      </c>
      <c r="AX2491" s="190" t="str">
        <f t="shared" si="4083"/>
        <v>AX$19</v>
      </c>
      <c r="AY2491" s="190" t="str">
        <f t="shared" ref="AY2491:CD2491" si="4084">AY$23</f>
        <v>AY$19</v>
      </c>
      <c r="AZ2491" s="190" t="str">
        <f t="shared" si="4084"/>
        <v>AZ$19</v>
      </c>
      <c r="BA2491" s="190" t="str">
        <f t="shared" si="4084"/>
        <v>BA$19</v>
      </c>
      <c r="BB2491" s="190" t="str">
        <f t="shared" si="4084"/>
        <v>BB$19</v>
      </c>
      <c r="BC2491" s="190" t="str">
        <f t="shared" si="4084"/>
        <v>BC$19</v>
      </c>
      <c r="BD2491" s="190" t="str">
        <f t="shared" si="4084"/>
        <v>BD$19</v>
      </c>
      <c r="BE2491" s="190" t="str">
        <f t="shared" si="4084"/>
        <v>BE$19</v>
      </c>
      <c r="BF2491" s="190" t="str">
        <f t="shared" si="4084"/>
        <v>BF$19</v>
      </c>
      <c r="BG2491" s="190" t="str">
        <f t="shared" si="4084"/>
        <v>BG$19</v>
      </c>
      <c r="BH2491" s="190" t="str">
        <f t="shared" si="4084"/>
        <v>BH$19</v>
      </c>
      <c r="BI2491" s="190" t="str">
        <f t="shared" si="4084"/>
        <v>BI$19</v>
      </c>
      <c r="BJ2491" s="190" t="str">
        <f t="shared" si="4084"/>
        <v>BJ$19</v>
      </c>
      <c r="BK2491" s="190" t="str">
        <f t="shared" si="4084"/>
        <v>BK$19</v>
      </c>
      <c r="BL2491" s="190" t="str">
        <f t="shared" si="4084"/>
        <v>BL$19</v>
      </c>
      <c r="BM2491" s="190" t="str">
        <f t="shared" si="4084"/>
        <v>BM$19</v>
      </c>
      <c r="BN2491" s="190" t="str">
        <f t="shared" si="4084"/>
        <v>BN$19</v>
      </c>
      <c r="BO2491" s="190" t="str">
        <f t="shared" si="4084"/>
        <v>BO$19</v>
      </c>
      <c r="BP2491" s="190" t="str">
        <f t="shared" si="4084"/>
        <v>BP$19</v>
      </c>
      <c r="BQ2491" s="190" t="str">
        <f t="shared" si="4084"/>
        <v>BQ$19</v>
      </c>
      <c r="BR2491" s="190" t="str">
        <f t="shared" si="4084"/>
        <v>BR$19</v>
      </c>
      <c r="BS2491" s="190" t="str">
        <f t="shared" si="4084"/>
        <v>BS$19</v>
      </c>
      <c r="BT2491" s="190" t="str">
        <f t="shared" si="4084"/>
        <v>BT$19</v>
      </c>
      <c r="BU2491" s="190" t="str">
        <f t="shared" si="4084"/>
        <v>BU$19</v>
      </c>
      <c r="BV2491" s="190" t="str">
        <f t="shared" si="4084"/>
        <v>BV$19</v>
      </c>
      <c r="BW2491" s="190" t="str">
        <f t="shared" si="4084"/>
        <v>BW$19</v>
      </c>
      <c r="BX2491" s="190" t="str">
        <f t="shared" si="4084"/>
        <v>BX$19</v>
      </c>
      <c r="BY2491" s="190" t="str">
        <f t="shared" si="4084"/>
        <v>BY$19</v>
      </c>
      <c r="BZ2491" s="190" t="str">
        <f t="shared" si="4084"/>
        <v>BZ$19</v>
      </c>
      <c r="CA2491" s="190" t="str">
        <f t="shared" si="4084"/>
        <v>CA$19</v>
      </c>
      <c r="CB2491" s="190" t="str">
        <f t="shared" si="4084"/>
        <v>CB$19</v>
      </c>
      <c r="CC2491" s="190" t="str">
        <f t="shared" si="4084"/>
        <v>CC$19</v>
      </c>
      <c r="CD2491" s="190" t="str">
        <f t="shared" si="4084"/>
        <v>CD$19</v>
      </c>
      <c r="CE2491" s="190" t="str">
        <f t="shared" ref="CE2491:CL2491" si="4085">CE$23</f>
        <v>CE$19</v>
      </c>
      <c r="CF2491" s="190" t="str">
        <f t="shared" si="4085"/>
        <v>CF$19</v>
      </c>
      <c r="CG2491" s="190" t="str">
        <f t="shared" si="4085"/>
        <v>CG$19</v>
      </c>
      <c r="CH2491" s="190" t="str">
        <f t="shared" si="4085"/>
        <v>CH$19</v>
      </c>
      <c r="CI2491" s="190" t="str">
        <f t="shared" si="4085"/>
        <v>CI$19</v>
      </c>
      <c r="CJ2491" s="190" t="str">
        <f t="shared" si="4085"/>
        <v>CJ$19</v>
      </c>
      <c r="CK2491" s="190" t="str">
        <f t="shared" si="4085"/>
        <v>CK$19</v>
      </c>
      <c r="CL2491" s="190" t="str">
        <f t="shared" si="4085"/>
        <v>CL$19</v>
      </c>
      <c r="CN2491" s="201"/>
      <c r="CO2491" s="190" t="str">
        <f t="shared" ref="CO2491:DL2491" si="4086">CO$23</f>
        <v>CO$19</v>
      </c>
      <c r="CP2491" s="190" t="str">
        <f t="shared" si="4086"/>
        <v>CP$19</v>
      </c>
      <c r="CQ2491" s="190" t="str">
        <f t="shared" si="4086"/>
        <v>CQ$19</v>
      </c>
      <c r="CR2491" s="190" t="str">
        <f t="shared" si="4086"/>
        <v>CR$19</v>
      </c>
      <c r="CS2491" s="190" t="str">
        <f t="shared" si="4086"/>
        <v>CS$19</v>
      </c>
      <c r="CT2491" s="190" t="str">
        <f t="shared" si="4086"/>
        <v>CT$19</v>
      </c>
      <c r="CU2491" s="190" t="str">
        <f t="shared" si="4086"/>
        <v>CU$19</v>
      </c>
      <c r="CV2491" s="190" t="str">
        <f t="shared" si="4086"/>
        <v>CV$19</v>
      </c>
      <c r="CW2491" s="190" t="str">
        <f t="shared" si="4086"/>
        <v>CW$19</v>
      </c>
      <c r="CX2491" s="190" t="str">
        <f t="shared" si="4086"/>
        <v>CX$19</v>
      </c>
      <c r="CY2491" s="190" t="str">
        <f t="shared" si="4086"/>
        <v>CY$19</v>
      </c>
      <c r="CZ2491" s="190" t="str">
        <f t="shared" si="4086"/>
        <v>CZ$19</v>
      </c>
      <c r="DA2491" s="190" t="str">
        <f t="shared" si="4086"/>
        <v>DA$19</v>
      </c>
      <c r="DB2491" s="190" t="str">
        <f t="shared" si="4086"/>
        <v>DB$19</v>
      </c>
      <c r="DC2491" s="190" t="str">
        <f t="shared" si="4086"/>
        <v>DC$19</v>
      </c>
      <c r="DD2491" s="190" t="str">
        <f t="shared" si="4086"/>
        <v>DD$19</v>
      </c>
      <c r="DE2491" s="190" t="str">
        <f t="shared" si="4086"/>
        <v>DE$19</v>
      </c>
      <c r="DF2491" s="190" t="str">
        <f t="shared" si="4086"/>
        <v>DF$19</v>
      </c>
      <c r="DG2491" s="190" t="str">
        <f t="shared" si="4086"/>
        <v>DG$19</v>
      </c>
      <c r="DH2491" s="190" t="str">
        <f t="shared" si="4086"/>
        <v>DH$19</v>
      </c>
      <c r="DI2491" s="190" t="str">
        <f t="shared" si="4086"/>
        <v>DI$19</v>
      </c>
      <c r="DJ2491" s="190" t="str">
        <f t="shared" si="4086"/>
        <v>DJ$19</v>
      </c>
      <c r="DK2491" s="190" t="str">
        <f t="shared" si="4086"/>
        <v>DK$19</v>
      </c>
      <c r="DL2491" s="190" t="str">
        <f t="shared" si="4086"/>
        <v>DL$19</v>
      </c>
    </row>
    <row r="2492" spans="1:116" x14ac:dyDescent="0.4">
      <c r="A2492" s="31" t="s">
        <v>218</v>
      </c>
      <c r="B2492" s="31" t="s">
        <v>243</v>
      </c>
      <c r="C2492" s="31"/>
      <c r="D2492" t="s">
        <v>429</v>
      </c>
      <c r="E2492" s="8" t="str">
        <f t="shared" ref="E2492:E2505" si="4087">ROW()&amp;" "&amp;D2492</f>
        <v>2492 DCOPS-IS</v>
      </c>
      <c r="F2492" t="s">
        <v>315</v>
      </c>
      <c r="G2492" s="70" t="s">
        <v>314</v>
      </c>
      <c r="H2492" s="48"/>
      <c r="I2492" s="297"/>
      <c r="J2492" s="297"/>
      <c r="K2492" s="48"/>
      <c r="L2492" s="48"/>
      <c r="M2492" s="48"/>
      <c r="N2492" s="48"/>
      <c r="O2492" s="48"/>
      <c r="P2492" s="48"/>
      <c r="R2492" s="70"/>
      <c r="S2492" s="298"/>
      <c r="T2492" s="298"/>
      <c r="U2492" s="298"/>
      <c r="V2492" s="298"/>
      <c r="W2492" s="298"/>
      <c r="X2492" s="298"/>
      <c r="Y2492" s="298"/>
      <c r="Z2492" s="298"/>
      <c r="AA2492" s="298"/>
      <c r="AB2492" s="298"/>
      <c r="AC2492" s="298"/>
      <c r="AD2492" s="298"/>
      <c r="AE2492" s="298"/>
      <c r="AF2492" s="298"/>
      <c r="AG2492" s="298"/>
      <c r="AH2492" s="298"/>
      <c r="AI2492" s="298"/>
      <c r="AJ2492" s="298"/>
      <c r="AK2492" s="298"/>
      <c r="AL2492" s="298"/>
      <c r="AM2492" s="298"/>
      <c r="AN2492" s="298"/>
      <c r="AO2492" s="298"/>
      <c r="AP2492" s="298"/>
      <c r="AQ2492" s="298"/>
      <c r="AR2492" s="298"/>
      <c r="AS2492" s="298"/>
      <c r="AT2492" s="298"/>
      <c r="AU2492" s="298"/>
      <c r="AV2492" s="298"/>
      <c r="AW2492" s="298"/>
      <c r="AX2492" s="298"/>
      <c r="AY2492" s="298"/>
      <c r="AZ2492" s="298"/>
      <c r="BA2492" s="298"/>
      <c r="BB2492" s="298"/>
      <c r="BC2492" s="298"/>
      <c r="BD2492" s="298"/>
      <c r="BE2492" s="298"/>
      <c r="BF2492" s="298"/>
      <c r="BG2492" s="298"/>
      <c r="BH2492" s="298"/>
      <c r="BI2492" s="298"/>
      <c r="BJ2492" s="298"/>
      <c r="BK2492" s="298"/>
      <c r="BL2492" s="298"/>
      <c r="BM2492" s="298"/>
      <c r="BN2492" s="298"/>
      <c r="BO2492" s="298"/>
      <c r="BP2492" s="298"/>
      <c r="BQ2492" s="298"/>
      <c r="BR2492" s="298"/>
      <c r="BS2492" s="298"/>
      <c r="BT2492" s="298"/>
      <c r="BU2492" s="298"/>
      <c r="BV2492" s="298"/>
      <c r="BW2492" s="298"/>
      <c r="BX2492" s="298"/>
      <c r="BY2492" s="298"/>
      <c r="BZ2492" s="298"/>
      <c r="CA2492" s="298"/>
      <c r="CB2492" s="298"/>
      <c r="CC2492" s="298"/>
      <c r="CD2492" s="298"/>
      <c r="CE2492" s="298"/>
      <c r="CF2492" s="298"/>
      <c r="CG2492" s="298"/>
      <c r="CH2492" s="298"/>
      <c r="CI2492" s="298"/>
      <c r="CJ2492" s="298"/>
      <c r="CK2492" s="298"/>
      <c r="CL2492" s="298"/>
      <c r="CN2492" s="297"/>
      <c r="CO2492" s="298"/>
      <c r="CP2492" s="298"/>
      <c r="CQ2492" s="298"/>
      <c r="CR2492" s="298"/>
      <c r="CS2492" s="298"/>
      <c r="CT2492" s="298"/>
      <c r="CU2492" s="298"/>
      <c r="CV2492" s="298"/>
      <c r="CW2492" s="298"/>
      <c r="CX2492" s="298"/>
      <c r="CY2492" s="298"/>
      <c r="CZ2492" s="298"/>
      <c r="DA2492" s="298"/>
      <c r="DB2492" s="298"/>
      <c r="DC2492" s="298"/>
      <c r="DD2492" s="298"/>
      <c r="DE2492" s="298"/>
      <c r="DF2492" s="298"/>
      <c r="DG2492" s="298"/>
      <c r="DH2492" s="298"/>
      <c r="DI2492" s="298"/>
      <c r="DJ2492" s="298"/>
      <c r="DK2492" s="298"/>
      <c r="DL2492" s="298"/>
    </row>
    <row r="2493" spans="1:116" ht="1.5" customHeight="1" x14ac:dyDescent="0.4">
      <c r="D2493" t="s">
        <v>429</v>
      </c>
      <c r="E2493" s="8" t="str">
        <f t="shared" si="4087"/>
        <v>2493 DCOPS-IS</v>
      </c>
      <c r="G2493" s="125" t="s">
        <v>313</v>
      </c>
      <c r="H2493" s="12"/>
      <c r="I2493" s="60"/>
      <c r="J2493" s="60"/>
      <c r="K2493" s="23">
        <f>'IS BS CF'!K$39</f>
        <v>-407350.40000000014</v>
      </c>
      <c r="L2493" s="23">
        <f>'IS BS CF'!L$39</f>
        <v>-527467.92000000027</v>
      </c>
      <c r="M2493" s="23">
        <f>'IS BS CF'!M$39</f>
        <v>-648591.31600000011</v>
      </c>
      <c r="N2493" s="23">
        <f>'IS BS CF'!N$39</f>
        <v>-870770.88179999997</v>
      </c>
      <c r="O2493" s="23">
        <f>'IS BS CF'!O$39</f>
        <v>-1294059.4258900005</v>
      </c>
      <c r="P2493" s="23">
        <f>'IS BS CF'!P$39</f>
        <v>-2118512.3971845009</v>
      </c>
      <c r="Q2493" s="23"/>
      <c r="R2493" s="23">
        <f>'IS BS CF'!R$39</f>
        <v>0</v>
      </c>
      <c r="S2493" s="23">
        <f>'IS BS CF'!S$39</f>
        <v>-33945.866666666669</v>
      </c>
      <c r="T2493" s="23">
        <f>'IS BS CF'!T$39</f>
        <v>-33945.866666666669</v>
      </c>
      <c r="U2493" s="23">
        <f>'IS BS CF'!U$39</f>
        <v>-33945.866666666669</v>
      </c>
      <c r="V2493" s="23">
        <f>'IS BS CF'!V$39</f>
        <v>-33945.866666666669</v>
      </c>
      <c r="W2493" s="23">
        <f>'IS BS CF'!W$39</f>
        <v>-33945.866666666669</v>
      </c>
      <c r="X2493" s="23">
        <f>'IS BS CF'!X$39</f>
        <v>-33945.866666666669</v>
      </c>
      <c r="Y2493" s="23">
        <f>'IS BS CF'!Y$39</f>
        <v>-33945.866666666669</v>
      </c>
      <c r="Z2493" s="23">
        <f>'IS BS CF'!Z$39</f>
        <v>-33945.866666666669</v>
      </c>
      <c r="AA2493" s="23">
        <f>'IS BS CF'!AA$39</f>
        <v>-33945.866666666669</v>
      </c>
      <c r="AB2493" s="23">
        <f>'IS BS CF'!AB$39</f>
        <v>-33945.866666666669</v>
      </c>
      <c r="AC2493" s="23">
        <f>'IS BS CF'!AC$39</f>
        <v>-33945.866666666669</v>
      </c>
      <c r="AD2493" s="23">
        <f>'IS BS CF'!AD$39</f>
        <v>-33945.866666666669</v>
      </c>
      <c r="AE2493" s="23">
        <f>'IS BS CF'!AE$39</f>
        <v>-43955.660000000011</v>
      </c>
      <c r="AF2493" s="23">
        <f>'IS BS CF'!AF$39</f>
        <v>-43955.660000000011</v>
      </c>
      <c r="AG2493" s="23">
        <f>'IS BS CF'!AG$39</f>
        <v>-43955.660000000011</v>
      </c>
      <c r="AH2493" s="23">
        <f>'IS BS CF'!AH$39</f>
        <v>-43955.660000000011</v>
      </c>
      <c r="AI2493" s="23">
        <f>'IS BS CF'!AI$39</f>
        <v>-43955.660000000011</v>
      </c>
      <c r="AJ2493" s="23">
        <f>'IS BS CF'!AJ$39</f>
        <v>-43955.660000000011</v>
      </c>
      <c r="AK2493" s="23">
        <f>'IS BS CF'!AK$39</f>
        <v>-43955.660000000011</v>
      </c>
      <c r="AL2493" s="23">
        <f>'IS BS CF'!AL$39</f>
        <v>-43955.660000000011</v>
      </c>
      <c r="AM2493" s="23">
        <f>'IS BS CF'!AM$39</f>
        <v>-43955.660000000011</v>
      </c>
      <c r="AN2493" s="23">
        <f>'IS BS CF'!AN$39</f>
        <v>-43955.660000000011</v>
      </c>
      <c r="AO2493" s="23">
        <f>'IS BS CF'!AO$39</f>
        <v>-43955.660000000011</v>
      </c>
      <c r="AP2493" s="23">
        <f>'IS BS CF'!AP$39</f>
        <v>-43955.660000000011</v>
      </c>
      <c r="AQ2493" s="23">
        <f>'IS BS CF'!AQ$39</f>
        <v>-54049.276333333342</v>
      </c>
      <c r="AR2493" s="23">
        <f>'IS BS CF'!AR$39</f>
        <v>-54049.276333333342</v>
      </c>
      <c r="AS2493" s="23">
        <f>'IS BS CF'!AS$39</f>
        <v>-54049.276333333342</v>
      </c>
      <c r="AT2493" s="23">
        <f>'IS BS CF'!AT$39</f>
        <v>-54049.276333333342</v>
      </c>
      <c r="AU2493" s="23">
        <f>'IS BS CF'!AU$39</f>
        <v>-54049.276333333342</v>
      </c>
      <c r="AV2493" s="23">
        <f>'IS BS CF'!AV$39</f>
        <v>-54049.276333333342</v>
      </c>
      <c r="AW2493" s="23">
        <f>'IS BS CF'!AW$39</f>
        <v>-54049.276333333342</v>
      </c>
      <c r="AX2493" s="23">
        <f>'IS BS CF'!AX$39</f>
        <v>-54049.276333333342</v>
      </c>
      <c r="AY2493" s="23">
        <f>'IS BS CF'!AY$39</f>
        <v>-54049.276333333342</v>
      </c>
      <c r="AZ2493" s="23">
        <f>'IS BS CF'!AZ$39</f>
        <v>-54049.276333333342</v>
      </c>
      <c r="BA2493" s="23">
        <f>'IS BS CF'!BA$39</f>
        <v>-54049.276333333342</v>
      </c>
      <c r="BB2493" s="23">
        <f>'IS BS CF'!BB$39</f>
        <v>-54049.276333333342</v>
      </c>
      <c r="BC2493" s="23">
        <f>'IS BS CF'!BC$39</f>
        <v>-72564.240150000012</v>
      </c>
      <c r="BD2493" s="23">
        <f>'IS BS CF'!BD$39</f>
        <v>-72564.240150000012</v>
      </c>
      <c r="BE2493" s="23">
        <f>'IS BS CF'!BE$39</f>
        <v>-72564.240150000012</v>
      </c>
      <c r="BF2493" s="23">
        <f>'IS BS CF'!BF$39</f>
        <v>-72564.240150000012</v>
      </c>
      <c r="BG2493" s="23">
        <f>'IS BS CF'!BG$39</f>
        <v>-72564.240150000012</v>
      </c>
      <c r="BH2493" s="23">
        <f>'IS BS CF'!BH$39</f>
        <v>-72564.240150000012</v>
      </c>
      <c r="BI2493" s="23">
        <f>'IS BS CF'!BI$39</f>
        <v>-72564.240150000012</v>
      </c>
      <c r="BJ2493" s="23">
        <f>'IS BS CF'!BJ$39</f>
        <v>-72564.240150000012</v>
      </c>
      <c r="BK2493" s="23">
        <f>'IS BS CF'!BK$39</f>
        <v>-72564.240150000012</v>
      </c>
      <c r="BL2493" s="23">
        <f>'IS BS CF'!BL$39</f>
        <v>-72564.240150000012</v>
      </c>
      <c r="BM2493" s="23">
        <f>'IS BS CF'!BM$39</f>
        <v>-72564.240150000012</v>
      </c>
      <c r="BN2493" s="23">
        <f>'IS BS CF'!BN$39</f>
        <v>-72564.240150000012</v>
      </c>
      <c r="BO2493" s="23">
        <f>'IS BS CF'!BO$39</f>
        <v>-107838.28549083335</v>
      </c>
      <c r="BP2493" s="23">
        <f>'IS BS CF'!BP$39</f>
        <v>-107838.28549083335</v>
      </c>
      <c r="BQ2493" s="23">
        <f>'IS BS CF'!BQ$39</f>
        <v>-107838.28549083335</v>
      </c>
      <c r="BR2493" s="23">
        <f>'IS BS CF'!BR$39</f>
        <v>-107838.28549083335</v>
      </c>
      <c r="BS2493" s="23">
        <f>'IS BS CF'!BS$39</f>
        <v>-107838.28549083335</v>
      </c>
      <c r="BT2493" s="23">
        <f>'IS BS CF'!BT$39</f>
        <v>-107838.28549083335</v>
      </c>
      <c r="BU2493" s="23">
        <f>'IS BS CF'!BU$39</f>
        <v>-107838.28549083335</v>
      </c>
      <c r="BV2493" s="23">
        <f>'IS BS CF'!BV$39</f>
        <v>-107838.28549083335</v>
      </c>
      <c r="BW2493" s="23">
        <f>'IS BS CF'!BW$39</f>
        <v>-107838.28549083335</v>
      </c>
      <c r="BX2493" s="23">
        <f>'IS BS CF'!BX$39</f>
        <v>-107838.28549083335</v>
      </c>
      <c r="BY2493" s="23">
        <f>'IS BS CF'!BY$39</f>
        <v>-107838.28549083335</v>
      </c>
      <c r="BZ2493" s="23">
        <f>'IS BS CF'!BZ$39</f>
        <v>-107838.28549083335</v>
      </c>
      <c r="CA2493" s="23">
        <f>'IS BS CF'!CA$39</f>
        <v>-176542.69976537506</v>
      </c>
      <c r="CB2493" s="23">
        <f>'IS BS CF'!CB$39</f>
        <v>-176542.69976537506</v>
      </c>
      <c r="CC2493" s="23">
        <f>'IS BS CF'!CC$39</f>
        <v>-176542.69976537506</v>
      </c>
      <c r="CD2493" s="23">
        <f>'IS BS CF'!CD$39</f>
        <v>-176542.69976537506</v>
      </c>
      <c r="CE2493" s="23">
        <f>'IS BS CF'!CE$39</f>
        <v>-176542.69976537506</v>
      </c>
      <c r="CF2493" s="23">
        <f>'IS BS CF'!CF$39</f>
        <v>-176542.69976537506</v>
      </c>
      <c r="CG2493" s="23">
        <f>'IS BS CF'!CG$39</f>
        <v>-176542.69976537506</v>
      </c>
      <c r="CH2493" s="23">
        <f>'IS BS CF'!CH$39</f>
        <v>-176542.69976537506</v>
      </c>
      <c r="CI2493" s="23">
        <f>'IS BS CF'!CI$39</f>
        <v>-176542.69976537506</v>
      </c>
      <c r="CJ2493" s="23">
        <f>'IS BS CF'!CJ$39</f>
        <v>-176542.69976537506</v>
      </c>
      <c r="CK2493" s="23">
        <f>'IS BS CF'!CK$39</f>
        <v>-176542.69976537506</v>
      </c>
      <c r="CL2493" s="23">
        <f>'IS BS CF'!CL$39</f>
        <v>-176542.69976537506</v>
      </c>
      <c r="CN2493" s="60"/>
      <c r="CO2493" s="132" t="e">
        <f>#REF!</f>
        <v>#REF!</v>
      </c>
      <c r="CP2493" s="132" t="e">
        <f>#REF!</f>
        <v>#REF!</v>
      </c>
      <c r="CQ2493" s="132" t="e">
        <f>#REF!</f>
        <v>#REF!</v>
      </c>
      <c r="CR2493" s="132" t="e">
        <f>#REF!</f>
        <v>#REF!</v>
      </c>
      <c r="CS2493" s="132" t="e">
        <f>#REF!</f>
        <v>#REF!</v>
      </c>
      <c r="CT2493" s="132" t="e">
        <f>#REF!</f>
        <v>#REF!</v>
      </c>
      <c r="CU2493" s="132" t="e">
        <f>#REF!</f>
        <v>#REF!</v>
      </c>
      <c r="CV2493" s="132" t="e">
        <f>#REF!</f>
        <v>#REF!</v>
      </c>
      <c r="CW2493" s="132" t="e">
        <f>#REF!</f>
        <v>#REF!</v>
      </c>
      <c r="CX2493" s="132" t="e">
        <f>#REF!</f>
        <v>#REF!</v>
      </c>
      <c r="CY2493" s="132" t="e">
        <f>#REF!</f>
        <v>#REF!</v>
      </c>
      <c r="CZ2493" s="132" t="e">
        <f>#REF!</f>
        <v>#REF!</v>
      </c>
      <c r="DA2493" s="132" t="e">
        <f>#REF!</f>
        <v>#REF!</v>
      </c>
      <c r="DB2493" s="132" t="e">
        <f>#REF!</f>
        <v>#REF!</v>
      </c>
      <c r="DC2493" s="132" t="e">
        <f>#REF!</f>
        <v>#REF!</v>
      </c>
      <c r="DD2493" s="132" t="e">
        <f>#REF!</f>
        <v>#REF!</v>
      </c>
      <c r="DE2493" s="132" t="e">
        <f>#REF!</f>
        <v>#REF!</v>
      </c>
      <c r="DF2493" s="132" t="e">
        <f>#REF!</f>
        <v>#REF!</v>
      </c>
      <c r="DG2493" s="132" t="e">
        <f>#REF!</f>
        <v>#REF!</v>
      </c>
      <c r="DH2493" s="132" t="e">
        <f>#REF!</f>
        <v>#REF!</v>
      </c>
      <c r="DI2493" s="132" t="e">
        <f>#REF!</f>
        <v>#REF!</v>
      </c>
      <c r="DJ2493" s="132" t="e">
        <f>#REF!</f>
        <v>#REF!</v>
      </c>
      <c r="DK2493" s="132" t="e">
        <f>#REF!</f>
        <v>#REF!</v>
      </c>
      <c r="DL2493" s="132" t="e">
        <f>#REF!</f>
        <v>#REF!</v>
      </c>
    </row>
    <row r="2494" spans="1:116" x14ac:dyDescent="0.4">
      <c r="B2494" t="str">
        <f>E2494</f>
        <v>2494 DCOPS-IS</v>
      </c>
      <c r="C2494" t="s">
        <v>80</v>
      </c>
      <c r="D2494" t="s">
        <v>429</v>
      </c>
      <c r="E2494" s="8" t="str">
        <f t="shared" si="4087"/>
        <v>2494 DCOPS-IS</v>
      </c>
      <c r="G2494" s="145" t="str">
        <f>"% of EBITDA - "&amp;SUBSTITUTE(G2492,":","")</f>
        <v>% of EBITDA - % of operating income - direct cost</v>
      </c>
      <c r="H2494" s="12"/>
      <c r="I2494" s="60"/>
      <c r="J2494" s="60"/>
      <c r="K2494" s="16">
        <v>0.5</v>
      </c>
      <c r="L2494" s="16">
        <v>0.5</v>
      </c>
      <c r="M2494" s="16">
        <v>0.5</v>
      </c>
      <c r="N2494" s="16">
        <v>0.5</v>
      </c>
      <c r="O2494" s="16">
        <v>0.5</v>
      </c>
      <c r="P2494" s="16">
        <v>0.5</v>
      </c>
      <c r="R2494" s="19"/>
      <c r="S2494" s="150" cm="1">
        <f t="array" ref="S2494">INDEX($K:$P,ROW(),MATCH(S$3,$K$2:$P$2,0))</f>
        <v>0.5</v>
      </c>
      <c r="T2494" s="150" cm="1">
        <f t="array" ref="T2494">INDEX($K:$P,ROW(),MATCH(T$3,$K$2:$P$2,0))</f>
        <v>0.5</v>
      </c>
      <c r="U2494" s="150" cm="1">
        <f t="array" ref="U2494">INDEX($K:$P,ROW(),MATCH(U$3,$K$2:$P$2,0))</f>
        <v>0.5</v>
      </c>
      <c r="V2494" s="150" cm="1">
        <f t="array" ref="V2494">INDEX($K:$P,ROW(),MATCH(V$3,$K$2:$P$2,0))</f>
        <v>0.5</v>
      </c>
      <c r="W2494" s="150" cm="1">
        <f t="array" ref="W2494">INDEX($K:$P,ROW(),MATCH(W$3,$K$2:$P$2,0))</f>
        <v>0.5</v>
      </c>
      <c r="X2494" s="150" cm="1">
        <f t="array" ref="X2494">INDEX($K:$P,ROW(),MATCH(X$3,$K$2:$P$2,0))</f>
        <v>0.5</v>
      </c>
      <c r="Y2494" s="150" cm="1">
        <f t="array" ref="Y2494">INDEX($K:$P,ROW(),MATCH(Y$3,$K$2:$P$2,0))</f>
        <v>0.5</v>
      </c>
      <c r="Z2494" s="150" cm="1">
        <f t="array" ref="Z2494">INDEX($K:$P,ROW(),MATCH(Z$3,$K$2:$P$2,0))</f>
        <v>0.5</v>
      </c>
      <c r="AA2494" s="150" cm="1">
        <f t="array" ref="AA2494">INDEX($K:$P,ROW(),MATCH(AA$3,$K$2:$P$2,0))</f>
        <v>0.5</v>
      </c>
      <c r="AB2494" s="150" cm="1">
        <f t="array" ref="AB2494">INDEX($K:$P,ROW(),MATCH(AB$3,$K$2:$P$2,0))</f>
        <v>0.5</v>
      </c>
      <c r="AC2494" s="150" cm="1">
        <f t="array" ref="AC2494">INDEX($K:$P,ROW(),MATCH(AC$3,$K$2:$P$2,0))</f>
        <v>0.5</v>
      </c>
      <c r="AD2494" s="150" cm="1">
        <f t="array" ref="AD2494">INDEX($K:$P,ROW(),MATCH(AD$3,$K$2:$P$2,0))</f>
        <v>0.5</v>
      </c>
      <c r="AE2494" s="150" cm="1">
        <f t="array" ref="AE2494">INDEX($K:$P,ROW(),MATCH(AE$3,$K$2:$P$2,0))</f>
        <v>0.5</v>
      </c>
      <c r="AF2494" s="150" cm="1">
        <f t="array" ref="AF2494">INDEX($K:$P,ROW(),MATCH(AF$3,$K$2:$P$2,0))</f>
        <v>0.5</v>
      </c>
      <c r="AG2494" s="150" cm="1">
        <f t="array" ref="AG2494">INDEX($K:$P,ROW(),MATCH(AG$3,$K$2:$P$2,0))</f>
        <v>0.5</v>
      </c>
      <c r="AH2494" s="150" cm="1">
        <f t="array" ref="AH2494">INDEX($K:$P,ROW(),MATCH(AH$3,$K$2:$P$2,0))</f>
        <v>0.5</v>
      </c>
      <c r="AI2494" s="150" cm="1">
        <f t="array" ref="AI2494">INDEX($K:$P,ROW(),MATCH(AI$3,$K$2:$P$2,0))</f>
        <v>0.5</v>
      </c>
      <c r="AJ2494" s="150" cm="1">
        <f t="array" ref="AJ2494">INDEX($K:$P,ROW(),MATCH(AJ$3,$K$2:$P$2,0))</f>
        <v>0.5</v>
      </c>
      <c r="AK2494" s="150" cm="1">
        <f t="array" ref="AK2494">INDEX($K:$P,ROW(),MATCH(AK$3,$K$2:$P$2,0))</f>
        <v>0.5</v>
      </c>
      <c r="AL2494" s="150" cm="1">
        <f t="array" ref="AL2494">INDEX($K:$P,ROW(),MATCH(AL$3,$K$2:$P$2,0))</f>
        <v>0.5</v>
      </c>
      <c r="AM2494" s="150" cm="1">
        <f t="array" ref="AM2494">INDEX($K:$P,ROW(),MATCH(AM$3,$K$2:$P$2,0))</f>
        <v>0.5</v>
      </c>
      <c r="AN2494" s="150" cm="1">
        <f t="array" ref="AN2494">INDEX($K:$P,ROW(),MATCH(AN$3,$K$2:$P$2,0))</f>
        <v>0.5</v>
      </c>
      <c r="AO2494" s="150" cm="1">
        <f t="array" ref="AO2494">INDEX($K:$P,ROW(),MATCH(AO$3,$K$2:$P$2,0))</f>
        <v>0.5</v>
      </c>
      <c r="AP2494" s="150" cm="1">
        <f t="array" ref="AP2494">INDEX($K:$P,ROW(),MATCH(AP$3,$K$2:$P$2,0))</f>
        <v>0.5</v>
      </c>
      <c r="AQ2494" s="150" cm="1">
        <f t="array" ref="AQ2494">INDEX($K:$P,ROW(),MATCH(AQ$3,$K$2:$P$2,0))</f>
        <v>0.5</v>
      </c>
      <c r="AR2494" s="150" cm="1">
        <f t="array" ref="AR2494">INDEX($K:$P,ROW(),MATCH(AR$3,$K$2:$P$2,0))</f>
        <v>0.5</v>
      </c>
      <c r="AS2494" s="150" cm="1">
        <f t="array" ref="AS2494">INDEX($K:$P,ROW(),MATCH(AS$3,$K$2:$P$2,0))</f>
        <v>0.5</v>
      </c>
      <c r="AT2494" s="150" cm="1">
        <f t="array" ref="AT2494">INDEX($K:$P,ROW(),MATCH(AT$3,$K$2:$P$2,0))</f>
        <v>0.5</v>
      </c>
      <c r="AU2494" s="150" cm="1">
        <f t="array" ref="AU2494">INDEX($K:$P,ROW(),MATCH(AU$3,$K$2:$P$2,0))</f>
        <v>0.5</v>
      </c>
      <c r="AV2494" s="150" cm="1">
        <f t="array" ref="AV2494">INDEX($K:$P,ROW(),MATCH(AV$3,$K$2:$P$2,0))</f>
        <v>0.5</v>
      </c>
      <c r="AW2494" s="150" cm="1">
        <f t="array" ref="AW2494">INDEX($K:$P,ROW(),MATCH(AW$3,$K$2:$P$2,0))</f>
        <v>0.5</v>
      </c>
      <c r="AX2494" s="150" cm="1">
        <f t="array" ref="AX2494">INDEX($K:$P,ROW(),MATCH(AX$3,$K$2:$P$2,0))</f>
        <v>0.5</v>
      </c>
      <c r="AY2494" s="150" cm="1">
        <f t="array" ref="AY2494">INDEX($K:$P,ROW(),MATCH(AY$3,$K$2:$P$2,0))</f>
        <v>0.5</v>
      </c>
      <c r="AZ2494" s="150" cm="1">
        <f t="array" ref="AZ2494">INDEX($K:$P,ROW(),MATCH(AZ$3,$K$2:$P$2,0))</f>
        <v>0.5</v>
      </c>
      <c r="BA2494" s="150" cm="1">
        <f t="array" ref="BA2494">INDEX($K:$P,ROW(),MATCH(BA$3,$K$2:$P$2,0))</f>
        <v>0.5</v>
      </c>
      <c r="BB2494" s="150" cm="1">
        <f t="array" ref="BB2494">INDEX($K:$P,ROW(),MATCH(BB$3,$K$2:$P$2,0))</f>
        <v>0.5</v>
      </c>
      <c r="BC2494" s="150" cm="1">
        <f t="array" ref="BC2494">INDEX($K:$P,ROW(),MATCH(BC$3,$K$2:$P$2,0))</f>
        <v>0.5</v>
      </c>
      <c r="BD2494" s="150" cm="1">
        <f t="array" ref="BD2494">INDEX($K:$P,ROW(),MATCH(BD$3,$K$2:$P$2,0))</f>
        <v>0.5</v>
      </c>
      <c r="BE2494" s="150" cm="1">
        <f t="array" ref="BE2494">INDEX($K:$P,ROW(),MATCH(BE$3,$K$2:$P$2,0))</f>
        <v>0.5</v>
      </c>
      <c r="BF2494" s="150" cm="1">
        <f t="array" ref="BF2494">INDEX($K:$P,ROW(),MATCH(BF$3,$K$2:$P$2,0))</f>
        <v>0.5</v>
      </c>
      <c r="BG2494" s="150" cm="1">
        <f t="array" ref="BG2494">INDEX($K:$P,ROW(),MATCH(BG$3,$K$2:$P$2,0))</f>
        <v>0.5</v>
      </c>
      <c r="BH2494" s="150" cm="1">
        <f t="array" ref="BH2494">INDEX($K:$P,ROW(),MATCH(BH$3,$K$2:$P$2,0))</f>
        <v>0.5</v>
      </c>
      <c r="BI2494" s="150" cm="1">
        <f t="array" ref="BI2494">INDEX($K:$P,ROW(),MATCH(BI$3,$K$2:$P$2,0))</f>
        <v>0.5</v>
      </c>
      <c r="BJ2494" s="150" cm="1">
        <f t="array" ref="BJ2494">INDEX($K:$P,ROW(),MATCH(BJ$3,$K$2:$P$2,0))</f>
        <v>0.5</v>
      </c>
      <c r="BK2494" s="150" cm="1">
        <f t="array" ref="BK2494">INDEX($K:$P,ROW(),MATCH(BK$3,$K$2:$P$2,0))</f>
        <v>0.5</v>
      </c>
      <c r="BL2494" s="150" cm="1">
        <f t="array" ref="BL2494">INDEX($K:$P,ROW(),MATCH(BL$3,$K$2:$P$2,0))</f>
        <v>0.5</v>
      </c>
      <c r="BM2494" s="150" cm="1">
        <f t="array" ref="BM2494">INDEX($K:$P,ROW(),MATCH(BM$3,$K$2:$P$2,0))</f>
        <v>0.5</v>
      </c>
      <c r="BN2494" s="150" cm="1">
        <f t="array" ref="BN2494">INDEX($K:$P,ROW(),MATCH(BN$3,$K$2:$P$2,0))</f>
        <v>0.5</v>
      </c>
      <c r="BO2494" s="150" cm="1">
        <f t="array" ref="BO2494">INDEX($K:$P,ROW(),MATCH(BO$3,$K$2:$P$2,0))</f>
        <v>0.5</v>
      </c>
      <c r="BP2494" s="150" cm="1">
        <f t="array" ref="BP2494">INDEX($K:$P,ROW(),MATCH(BP$3,$K$2:$P$2,0))</f>
        <v>0.5</v>
      </c>
      <c r="BQ2494" s="150" cm="1">
        <f t="array" ref="BQ2494">INDEX($K:$P,ROW(),MATCH(BQ$3,$K$2:$P$2,0))</f>
        <v>0.5</v>
      </c>
      <c r="BR2494" s="150" cm="1">
        <f t="array" ref="BR2494">INDEX($K:$P,ROW(),MATCH(BR$3,$K$2:$P$2,0))</f>
        <v>0.5</v>
      </c>
      <c r="BS2494" s="150" cm="1">
        <f t="array" ref="BS2494">INDEX($K:$P,ROW(),MATCH(BS$3,$K$2:$P$2,0))</f>
        <v>0.5</v>
      </c>
      <c r="BT2494" s="150" cm="1">
        <f t="array" ref="BT2494">INDEX($K:$P,ROW(),MATCH(BT$3,$K$2:$P$2,0))</f>
        <v>0.5</v>
      </c>
      <c r="BU2494" s="150" cm="1">
        <f t="array" ref="BU2494">INDEX($K:$P,ROW(),MATCH(BU$3,$K$2:$P$2,0))</f>
        <v>0.5</v>
      </c>
      <c r="BV2494" s="150" cm="1">
        <f t="array" ref="BV2494">INDEX($K:$P,ROW(),MATCH(BV$3,$K$2:$P$2,0))</f>
        <v>0.5</v>
      </c>
      <c r="BW2494" s="150" cm="1">
        <f t="array" ref="BW2494">INDEX($K:$P,ROW(),MATCH(BW$3,$K$2:$P$2,0))</f>
        <v>0.5</v>
      </c>
      <c r="BX2494" s="150" cm="1">
        <f t="array" ref="BX2494">INDEX($K:$P,ROW(),MATCH(BX$3,$K$2:$P$2,0))</f>
        <v>0.5</v>
      </c>
      <c r="BY2494" s="150" cm="1">
        <f t="array" ref="BY2494">INDEX($K:$P,ROW(),MATCH(BY$3,$K$2:$P$2,0))</f>
        <v>0.5</v>
      </c>
      <c r="BZ2494" s="150" cm="1">
        <f t="array" ref="BZ2494">INDEX($K:$P,ROW(),MATCH(BZ$3,$K$2:$P$2,0))</f>
        <v>0.5</v>
      </c>
      <c r="CA2494" s="150" cm="1">
        <f t="array" ref="CA2494">INDEX($K:$P,ROW(),MATCH(CA$3,$K$2:$P$2,0))</f>
        <v>0.5</v>
      </c>
      <c r="CB2494" s="150" cm="1">
        <f t="array" ref="CB2494">INDEX($K:$P,ROW(),MATCH(CB$3,$K$2:$P$2,0))</f>
        <v>0.5</v>
      </c>
      <c r="CC2494" s="150" cm="1">
        <f t="array" ref="CC2494">INDEX($K:$P,ROW(),MATCH(CC$3,$K$2:$P$2,0))</f>
        <v>0.5</v>
      </c>
      <c r="CD2494" s="150" cm="1">
        <f t="array" ref="CD2494">INDEX($K:$P,ROW(),MATCH(CD$3,$K$2:$P$2,0))</f>
        <v>0.5</v>
      </c>
      <c r="CE2494" s="150" cm="1">
        <f t="array" ref="CE2494">INDEX($K:$P,ROW(),MATCH(CE$3,$K$2:$P$2,0))</f>
        <v>0.5</v>
      </c>
      <c r="CF2494" s="150" cm="1">
        <f t="array" ref="CF2494">INDEX($K:$P,ROW(),MATCH(CF$3,$K$2:$P$2,0))</f>
        <v>0.5</v>
      </c>
      <c r="CG2494" s="150" cm="1">
        <f t="array" ref="CG2494">INDEX($K:$P,ROW(),MATCH(CG$3,$K$2:$P$2,0))</f>
        <v>0.5</v>
      </c>
      <c r="CH2494" s="150" cm="1">
        <f t="array" ref="CH2494">INDEX($K:$P,ROW(),MATCH(CH$3,$K$2:$P$2,0))</f>
        <v>0.5</v>
      </c>
      <c r="CI2494" s="150" cm="1">
        <f t="array" ref="CI2494">INDEX($K:$P,ROW(),MATCH(CI$3,$K$2:$P$2,0))</f>
        <v>0.5</v>
      </c>
      <c r="CJ2494" s="150" cm="1">
        <f t="array" ref="CJ2494">INDEX($K:$P,ROW(),MATCH(CJ$3,$K$2:$P$2,0))</f>
        <v>0.5</v>
      </c>
      <c r="CK2494" s="150" cm="1">
        <f t="array" ref="CK2494">INDEX($K:$P,ROW(),MATCH(CK$3,$K$2:$P$2,0))</f>
        <v>0.5</v>
      </c>
      <c r="CL2494" s="150" cm="1">
        <f t="array" ref="CL2494">INDEX($K:$P,ROW(),MATCH(CL$3,$K$2:$P$2,0))</f>
        <v>0.5</v>
      </c>
      <c r="CN2494" s="60"/>
      <c r="CO2494" s="150" t="e" cm="1">
        <f t="array" ref="CO2494">INDEX($K:$P,ROW(),MATCH(CO$3,$K$2:$P$2,0))</f>
        <v>#N/A</v>
      </c>
      <c r="CP2494" s="150" t="e" cm="1">
        <f t="array" ref="CP2494">INDEX($K:$P,ROW(),MATCH(CP$3,$K$2:$P$2,0))</f>
        <v>#N/A</v>
      </c>
      <c r="CQ2494" s="150" t="e" cm="1">
        <f t="array" ref="CQ2494">INDEX($K:$P,ROW(),MATCH(CQ$3,$K$2:$P$2,0))</f>
        <v>#N/A</v>
      </c>
      <c r="CR2494" s="150" t="e" cm="1">
        <f t="array" ref="CR2494">INDEX($K:$P,ROW(),MATCH(CR$3,$K$2:$P$2,0))</f>
        <v>#N/A</v>
      </c>
      <c r="CS2494" s="150" t="e" cm="1">
        <f t="array" ref="CS2494">INDEX($K:$P,ROW(),MATCH(CS$3,$K$2:$P$2,0))</f>
        <v>#N/A</v>
      </c>
      <c r="CT2494" s="150" t="e" cm="1">
        <f t="array" ref="CT2494">INDEX($K:$P,ROW(),MATCH(CT$3,$K$2:$P$2,0))</f>
        <v>#N/A</v>
      </c>
      <c r="CU2494" s="150" t="e" cm="1">
        <f t="array" ref="CU2494">INDEX($K:$P,ROW(),MATCH(CU$3,$K$2:$P$2,0))</f>
        <v>#N/A</v>
      </c>
      <c r="CV2494" s="150" t="e" cm="1">
        <f t="array" ref="CV2494">INDEX($K:$P,ROW(),MATCH(CV$3,$K$2:$P$2,0))</f>
        <v>#N/A</v>
      </c>
      <c r="CW2494" s="150" t="e" cm="1">
        <f t="array" ref="CW2494">INDEX($K:$P,ROW(),MATCH(CW$3,$K$2:$P$2,0))</f>
        <v>#N/A</v>
      </c>
      <c r="CX2494" s="150" t="e" cm="1">
        <f t="array" ref="CX2494">INDEX($K:$P,ROW(),MATCH(CX$3,$K$2:$P$2,0))</f>
        <v>#N/A</v>
      </c>
      <c r="CY2494" s="150" t="e" cm="1">
        <f t="array" ref="CY2494">INDEX($K:$P,ROW(),MATCH(CY$3,$K$2:$P$2,0))</f>
        <v>#N/A</v>
      </c>
      <c r="CZ2494" s="150" t="e" cm="1">
        <f t="array" ref="CZ2494">INDEX($K:$P,ROW(),MATCH(CZ$3,$K$2:$P$2,0))</f>
        <v>#N/A</v>
      </c>
      <c r="DA2494" s="150" t="e" cm="1">
        <f t="array" ref="DA2494">INDEX($K:$P,ROW(),MATCH(DA$3,$K$2:$P$2,0))</f>
        <v>#N/A</v>
      </c>
      <c r="DB2494" s="150" t="e" cm="1">
        <f t="array" ref="DB2494">INDEX($K:$P,ROW(),MATCH(DB$3,$K$2:$P$2,0))</f>
        <v>#N/A</v>
      </c>
      <c r="DC2494" s="150" t="e" cm="1">
        <f t="array" ref="DC2494">INDEX($K:$P,ROW(),MATCH(DC$3,$K$2:$P$2,0))</f>
        <v>#N/A</v>
      </c>
      <c r="DD2494" s="150" t="e" cm="1">
        <f t="array" ref="DD2494">INDEX($K:$P,ROW(),MATCH(DD$3,$K$2:$P$2,0))</f>
        <v>#N/A</v>
      </c>
      <c r="DE2494" s="150" t="e" cm="1">
        <f t="array" ref="DE2494">INDEX($K:$P,ROW(),MATCH(DE$3,$K$2:$P$2,0))</f>
        <v>#N/A</v>
      </c>
      <c r="DF2494" s="150" t="e" cm="1">
        <f t="array" ref="DF2494">INDEX($K:$P,ROW(),MATCH(DF$3,$K$2:$P$2,0))</f>
        <v>#N/A</v>
      </c>
      <c r="DG2494" s="150" t="e" cm="1">
        <f t="array" ref="DG2494">INDEX($K:$P,ROW(),MATCH(DG$3,$K$2:$P$2,0))</f>
        <v>#N/A</v>
      </c>
      <c r="DH2494" s="150" t="e" cm="1">
        <f t="array" ref="DH2494">INDEX($K:$P,ROW(),MATCH(DH$3,$K$2:$P$2,0))</f>
        <v>#N/A</v>
      </c>
      <c r="DI2494" s="150" t="e" cm="1">
        <f t="array" ref="DI2494">INDEX($K:$P,ROW(),MATCH(DI$3,$K$2:$P$2,0))</f>
        <v>#N/A</v>
      </c>
      <c r="DJ2494" s="150" t="e" cm="1">
        <f t="array" ref="DJ2494">INDEX($K:$P,ROW(),MATCH(DJ$3,$K$2:$P$2,0))</f>
        <v>#N/A</v>
      </c>
      <c r="DK2494" s="150" t="e" cm="1">
        <f t="array" ref="DK2494">INDEX($K:$P,ROW(),MATCH(DK$3,$K$2:$P$2,0))</f>
        <v>#N/A</v>
      </c>
      <c r="DL2494" s="150" t="e" cm="1">
        <f t="array" ref="DL2494">INDEX($K:$P,ROW(),MATCH(DL$3,$K$2:$P$2,0))</f>
        <v>#N/A</v>
      </c>
    </row>
    <row r="2495" spans="1:116" x14ac:dyDescent="0.4">
      <c r="D2495" t="s">
        <v>429</v>
      </c>
      <c r="E2495" s="8"/>
      <c r="G2495" s="95"/>
      <c r="H2495" s="12"/>
      <c r="I2495" s="60"/>
      <c r="J2495" s="60"/>
      <c r="K2495" s="130"/>
      <c r="L2495" s="130"/>
      <c r="M2495" s="130"/>
      <c r="N2495" s="130"/>
      <c r="O2495" s="130"/>
      <c r="P2495" s="130"/>
      <c r="R2495" s="123"/>
      <c r="S2495" s="155"/>
      <c r="T2495" s="155"/>
      <c r="U2495" s="155"/>
      <c r="V2495" s="155"/>
      <c r="W2495" s="155"/>
      <c r="X2495" s="155"/>
      <c r="Y2495" s="155"/>
      <c r="Z2495" s="155"/>
      <c r="AA2495" s="155"/>
      <c r="AB2495" s="155"/>
      <c r="AC2495" s="155"/>
      <c r="AD2495" s="155"/>
      <c r="AE2495" s="155"/>
      <c r="AF2495" s="155"/>
      <c r="AG2495" s="155"/>
      <c r="AH2495" s="155"/>
      <c r="AI2495" s="155"/>
      <c r="AJ2495" s="155"/>
      <c r="AK2495" s="155"/>
      <c r="AL2495" s="155"/>
      <c r="AM2495" s="155"/>
      <c r="AN2495" s="155"/>
      <c r="AO2495" s="155"/>
      <c r="AP2495" s="155"/>
      <c r="AQ2495" s="155"/>
      <c r="AR2495" s="155"/>
      <c r="AS2495" s="155"/>
      <c r="AT2495" s="155"/>
      <c r="AU2495" s="155"/>
      <c r="AV2495" s="155"/>
      <c r="AW2495" s="155"/>
      <c r="AX2495" s="155"/>
      <c r="AY2495" s="155"/>
      <c r="AZ2495" s="155"/>
      <c r="BA2495" s="155"/>
      <c r="BB2495" s="155"/>
      <c r="BC2495" s="155"/>
      <c r="BD2495" s="155"/>
      <c r="BE2495" s="155"/>
      <c r="BF2495" s="155"/>
      <c r="BG2495" s="155"/>
      <c r="BH2495" s="155"/>
      <c r="BI2495" s="155"/>
      <c r="BJ2495" s="155"/>
      <c r="BK2495" s="155"/>
      <c r="BL2495" s="155"/>
      <c r="BM2495" s="155"/>
      <c r="BN2495" s="155"/>
      <c r="BO2495" s="155"/>
      <c r="BP2495" s="155"/>
      <c r="BQ2495" s="155"/>
      <c r="BR2495" s="155"/>
      <c r="BS2495" s="155"/>
      <c r="BT2495" s="155"/>
      <c r="BU2495" s="155"/>
      <c r="BV2495" s="155"/>
      <c r="BW2495" s="155"/>
      <c r="BX2495" s="155"/>
      <c r="BY2495" s="155"/>
      <c r="BZ2495" s="155"/>
      <c r="CA2495" s="155"/>
      <c r="CB2495" s="155"/>
      <c r="CC2495" s="155"/>
      <c r="CD2495" s="155"/>
      <c r="CE2495" s="155"/>
      <c r="CF2495" s="155"/>
      <c r="CG2495" s="155"/>
      <c r="CH2495" s="155"/>
      <c r="CI2495" s="155"/>
      <c r="CJ2495" s="155"/>
      <c r="CK2495" s="155"/>
      <c r="CL2495" s="155"/>
      <c r="CN2495" s="60"/>
      <c r="CO2495" s="155"/>
      <c r="CP2495" s="155"/>
      <c r="CQ2495" s="155"/>
      <c r="CR2495" s="155"/>
      <c r="CS2495" s="155"/>
      <c r="CT2495" s="155"/>
      <c r="CU2495" s="155"/>
      <c r="CV2495" s="155"/>
      <c r="CW2495" s="155"/>
      <c r="CX2495" s="155"/>
      <c r="CY2495" s="155"/>
      <c r="CZ2495" s="155"/>
      <c r="DA2495" s="155"/>
      <c r="DB2495" s="155"/>
      <c r="DC2495" s="155"/>
      <c r="DD2495" s="155"/>
      <c r="DE2495" s="155"/>
      <c r="DF2495" s="155"/>
      <c r="DG2495" s="155"/>
      <c r="DH2495" s="155"/>
      <c r="DI2495" s="155"/>
      <c r="DJ2495" s="155"/>
      <c r="DK2495" s="155"/>
      <c r="DL2495" s="155"/>
    </row>
    <row r="2496" spans="1:116" x14ac:dyDescent="0.4">
      <c r="C2496" t="s">
        <v>203</v>
      </c>
      <c r="D2496" t="s">
        <v>429</v>
      </c>
      <c r="E2496" s="8" t="str">
        <f t="shared" si="4087"/>
        <v>2496 DCOPS-IS</v>
      </c>
      <c r="G2496" s="126" t="str">
        <f>"Expense - "&amp;SUBSTITUTE(G2492,":","")</f>
        <v>Expense - % of operating income - direct cost</v>
      </c>
      <c r="H2496" s="27"/>
      <c r="I2496" s="78"/>
      <c r="J2496" s="78"/>
      <c r="K2496" s="33">
        <f t="shared" ref="K2496:P2496" si="4088">SUMIF($3:$3,K$2,2496:2496)</f>
        <v>203675.20000000007</v>
      </c>
      <c r="L2496" s="33">
        <f t="shared" si="4088"/>
        <v>263733.96000000014</v>
      </c>
      <c r="M2496" s="33">
        <f t="shared" si="4088"/>
        <v>324295.65800000005</v>
      </c>
      <c r="N2496" s="33">
        <f t="shared" si="4088"/>
        <v>435385.44089999999</v>
      </c>
      <c r="O2496" s="33">
        <f t="shared" si="4088"/>
        <v>647029.71294500027</v>
      </c>
      <c r="P2496" s="33">
        <f t="shared" si="4088"/>
        <v>1059256.1985922505</v>
      </c>
      <c r="R2496" s="33"/>
      <c r="S2496" s="77">
        <f>-S2494*S2493</f>
        <v>16972.933333333334</v>
      </c>
      <c r="T2496" s="77">
        <f t="shared" ref="T2496:CE2496" si="4089">-T2494*T2493</f>
        <v>16972.933333333334</v>
      </c>
      <c r="U2496" s="77">
        <f t="shared" si="4089"/>
        <v>16972.933333333334</v>
      </c>
      <c r="V2496" s="77">
        <f t="shared" si="4089"/>
        <v>16972.933333333334</v>
      </c>
      <c r="W2496" s="77">
        <f t="shared" si="4089"/>
        <v>16972.933333333334</v>
      </c>
      <c r="X2496" s="77">
        <f t="shared" si="4089"/>
        <v>16972.933333333334</v>
      </c>
      <c r="Y2496" s="77">
        <f t="shared" si="4089"/>
        <v>16972.933333333334</v>
      </c>
      <c r="Z2496" s="77">
        <f t="shared" si="4089"/>
        <v>16972.933333333334</v>
      </c>
      <c r="AA2496" s="77">
        <f t="shared" si="4089"/>
        <v>16972.933333333334</v>
      </c>
      <c r="AB2496" s="77">
        <f t="shared" si="4089"/>
        <v>16972.933333333334</v>
      </c>
      <c r="AC2496" s="77">
        <f t="shared" si="4089"/>
        <v>16972.933333333334</v>
      </c>
      <c r="AD2496" s="77">
        <f t="shared" si="4089"/>
        <v>16972.933333333334</v>
      </c>
      <c r="AE2496" s="77">
        <f t="shared" si="4089"/>
        <v>21977.830000000005</v>
      </c>
      <c r="AF2496" s="77">
        <f t="shared" si="4089"/>
        <v>21977.830000000005</v>
      </c>
      <c r="AG2496" s="77">
        <f t="shared" si="4089"/>
        <v>21977.830000000005</v>
      </c>
      <c r="AH2496" s="77">
        <f t="shared" si="4089"/>
        <v>21977.830000000005</v>
      </c>
      <c r="AI2496" s="77">
        <f t="shared" si="4089"/>
        <v>21977.830000000005</v>
      </c>
      <c r="AJ2496" s="77">
        <f t="shared" si="4089"/>
        <v>21977.830000000005</v>
      </c>
      <c r="AK2496" s="77">
        <f t="shared" si="4089"/>
        <v>21977.830000000005</v>
      </c>
      <c r="AL2496" s="77">
        <f t="shared" si="4089"/>
        <v>21977.830000000005</v>
      </c>
      <c r="AM2496" s="77">
        <f t="shared" si="4089"/>
        <v>21977.830000000005</v>
      </c>
      <c r="AN2496" s="77">
        <f t="shared" si="4089"/>
        <v>21977.830000000005</v>
      </c>
      <c r="AO2496" s="77">
        <f t="shared" si="4089"/>
        <v>21977.830000000005</v>
      </c>
      <c r="AP2496" s="77">
        <f t="shared" si="4089"/>
        <v>21977.830000000005</v>
      </c>
      <c r="AQ2496" s="77">
        <f t="shared" si="4089"/>
        <v>27024.638166666671</v>
      </c>
      <c r="AR2496" s="77">
        <f t="shared" si="4089"/>
        <v>27024.638166666671</v>
      </c>
      <c r="AS2496" s="77">
        <f t="shared" si="4089"/>
        <v>27024.638166666671</v>
      </c>
      <c r="AT2496" s="77">
        <f t="shared" si="4089"/>
        <v>27024.638166666671</v>
      </c>
      <c r="AU2496" s="77">
        <f t="shared" si="4089"/>
        <v>27024.638166666671</v>
      </c>
      <c r="AV2496" s="77">
        <f t="shared" si="4089"/>
        <v>27024.638166666671</v>
      </c>
      <c r="AW2496" s="77">
        <f t="shared" si="4089"/>
        <v>27024.638166666671</v>
      </c>
      <c r="AX2496" s="77">
        <f t="shared" si="4089"/>
        <v>27024.638166666671</v>
      </c>
      <c r="AY2496" s="77">
        <f t="shared" si="4089"/>
        <v>27024.638166666671</v>
      </c>
      <c r="AZ2496" s="77">
        <f t="shared" si="4089"/>
        <v>27024.638166666671</v>
      </c>
      <c r="BA2496" s="77">
        <f t="shared" si="4089"/>
        <v>27024.638166666671</v>
      </c>
      <c r="BB2496" s="77">
        <f t="shared" si="4089"/>
        <v>27024.638166666671</v>
      </c>
      <c r="BC2496" s="77">
        <f t="shared" si="4089"/>
        <v>36282.120075000006</v>
      </c>
      <c r="BD2496" s="77">
        <f t="shared" si="4089"/>
        <v>36282.120075000006</v>
      </c>
      <c r="BE2496" s="77">
        <f t="shared" si="4089"/>
        <v>36282.120075000006</v>
      </c>
      <c r="BF2496" s="77">
        <f t="shared" si="4089"/>
        <v>36282.120075000006</v>
      </c>
      <c r="BG2496" s="77">
        <f t="shared" si="4089"/>
        <v>36282.120075000006</v>
      </c>
      <c r="BH2496" s="77">
        <f t="shared" si="4089"/>
        <v>36282.120075000006</v>
      </c>
      <c r="BI2496" s="77">
        <f t="shared" si="4089"/>
        <v>36282.120075000006</v>
      </c>
      <c r="BJ2496" s="77">
        <f t="shared" si="4089"/>
        <v>36282.120075000006</v>
      </c>
      <c r="BK2496" s="77">
        <f t="shared" si="4089"/>
        <v>36282.120075000006</v>
      </c>
      <c r="BL2496" s="77">
        <f t="shared" si="4089"/>
        <v>36282.120075000006</v>
      </c>
      <c r="BM2496" s="77">
        <f t="shared" si="4089"/>
        <v>36282.120075000006</v>
      </c>
      <c r="BN2496" s="77">
        <f t="shared" si="4089"/>
        <v>36282.120075000006</v>
      </c>
      <c r="BO2496" s="77">
        <f t="shared" si="4089"/>
        <v>53919.142745416677</v>
      </c>
      <c r="BP2496" s="77">
        <f t="shared" si="4089"/>
        <v>53919.142745416677</v>
      </c>
      <c r="BQ2496" s="77">
        <f t="shared" si="4089"/>
        <v>53919.142745416677</v>
      </c>
      <c r="BR2496" s="77">
        <f t="shared" si="4089"/>
        <v>53919.142745416677</v>
      </c>
      <c r="BS2496" s="77">
        <f t="shared" si="4089"/>
        <v>53919.142745416677</v>
      </c>
      <c r="BT2496" s="77">
        <f t="shared" si="4089"/>
        <v>53919.142745416677</v>
      </c>
      <c r="BU2496" s="77">
        <f t="shared" si="4089"/>
        <v>53919.142745416677</v>
      </c>
      <c r="BV2496" s="77">
        <f t="shared" si="4089"/>
        <v>53919.142745416677</v>
      </c>
      <c r="BW2496" s="77">
        <f t="shared" si="4089"/>
        <v>53919.142745416677</v>
      </c>
      <c r="BX2496" s="77">
        <f t="shared" si="4089"/>
        <v>53919.142745416677</v>
      </c>
      <c r="BY2496" s="77">
        <f t="shared" si="4089"/>
        <v>53919.142745416677</v>
      </c>
      <c r="BZ2496" s="77">
        <f t="shared" si="4089"/>
        <v>53919.142745416677</v>
      </c>
      <c r="CA2496" s="77">
        <f t="shared" si="4089"/>
        <v>88271.349882687529</v>
      </c>
      <c r="CB2496" s="77">
        <f t="shared" si="4089"/>
        <v>88271.349882687529</v>
      </c>
      <c r="CC2496" s="77">
        <f t="shared" si="4089"/>
        <v>88271.349882687529</v>
      </c>
      <c r="CD2496" s="77">
        <f t="shared" si="4089"/>
        <v>88271.349882687529</v>
      </c>
      <c r="CE2496" s="77">
        <f t="shared" si="4089"/>
        <v>88271.349882687529</v>
      </c>
      <c r="CF2496" s="77">
        <f t="shared" ref="CF2496:CL2496" si="4090">-CF2494*CF2493</f>
        <v>88271.349882687529</v>
      </c>
      <c r="CG2496" s="77">
        <f t="shared" si="4090"/>
        <v>88271.349882687529</v>
      </c>
      <c r="CH2496" s="77">
        <f t="shared" si="4090"/>
        <v>88271.349882687529</v>
      </c>
      <c r="CI2496" s="77">
        <f t="shared" si="4090"/>
        <v>88271.349882687529</v>
      </c>
      <c r="CJ2496" s="77">
        <f t="shared" si="4090"/>
        <v>88271.349882687529</v>
      </c>
      <c r="CK2496" s="77">
        <f t="shared" si="4090"/>
        <v>88271.349882687529</v>
      </c>
      <c r="CL2496" s="77">
        <f t="shared" si="4090"/>
        <v>88271.349882687529</v>
      </c>
      <c r="CN2496" s="78"/>
      <c r="CO2496" s="77" t="e">
        <f t="shared" ref="CO2496:DK2496" si="4091">-CO2494*CO2493</f>
        <v>#N/A</v>
      </c>
      <c r="CP2496" s="77" t="e">
        <f t="shared" si="4091"/>
        <v>#N/A</v>
      </c>
      <c r="CQ2496" s="77" t="e">
        <f t="shared" si="4091"/>
        <v>#N/A</v>
      </c>
      <c r="CR2496" s="77" t="e">
        <f t="shared" si="4091"/>
        <v>#N/A</v>
      </c>
      <c r="CS2496" s="77" t="e">
        <f t="shared" si="4091"/>
        <v>#N/A</v>
      </c>
      <c r="CT2496" s="77" t="e">
        <f t="shared" si="4091"/>
        <v>#N/A</v>
      </c>
      <c r="CU2496" s="77" t="e">
        <f t="shared" si="4091"/>
        <v>#N/A</v>
      </c>
      <c r="CV2496" s="77" t="e">
        <f t="shared" si="4091"/>
        <v>#N/A</v>
      </c>
      <c r="CW2496" s="77" t="e">
        <f t="shared" si="4091"/>
        <v>#N/A</v>
      </c>
      <c r="CX2496" s="77" t="e">
        <f t="shared" si="4091"/>
        <v>#N/A</v>
      </c>
      <c r="CY2496" s="77" t="e">
        <f t="shared" si="4091"/>
        <v>#N/A</v>
      </c>
      <c r="CZ2496" s="77" t="e">
        <f t="shared" si="4091"/>
        <v>#N/A</v>
      </c>
      <c r="DA2496" s="77" t="e">
        <f t="shared" si="4091"/>
        <v>#N/A</v>
      </c>
      <c r="DB2496" s="77" t="e">
        <f t="shared" si="4091"/>
        <v>#N/A</v>
      </c>
      <c r="DC2496" s="77" t="e">
        <f t="shared" si="4091"/>
        <v>#N/A</v>
      </c>
      <c r="DD2496" s="77" t="e">
        <f t="shared" si="4091"/>
        <v>#N/A</v>
      </c>
      <c r="DE2496" s="77" t="e">
        <f t="shared" si="4091"/>
        <v>#N/A</v>
      </c>
      <c r="DF2496" s="77" t="e">
        <f t="shared" si="4091"/>
        <v>#N/A</v>
      </c>
      <c r="DG2496" s="77" t="e">
        <f t="shared" si="4091"/>
        <v>#N/A</v>
      </c>
      <c r="DH2496" s="77" t="e">
        <f t="shared" si="4091"/>
        <v>#N/A</v>
      </c>
      <c r="DI2496" s="77" t="e">
        <f t="shared" si="4091"/>
        <v>#N/A</v>
      </c>
      <c r="DJ2496" s="77" t="e">
        <f t="shared" si="4091"/>
        <v>#N/A</v>
      </c>
      <c r="DK2496" s="77" t="e">
        <f t="shared" si="4091"/>
        <v>#N/A</v>
      </c>
      <c r="DL2496" s="77" t="e">
        <f t="shared" ref="DL2496" si="4092">-DL2494*DL2493</f>
        <v>#N/A</v>
      </c>
    </row>
    <row r="2497" spans="2:116" x14ac:dyDescent="0.4">
      <c r="B2497" t="s">
        <v>244</v>
      </c>
      <c r="D2497" t="s">
        <v>429</v>
      </c>
      <c r="E2497" s="8" t="str">
        <f t="shared" si="4087"/>
        <v>2497 DCOPS-IS</v>
      </c>
      <c r="S2497" s="72"/>
      <c r="T2497" s="72"/>
      <c r="U2497" s="72"/>
      <c r="V2497" s="72"/>
      <c r="W2497" s="72"/>
      <c r="X2497" s="72"/>
      <c r="Y2497" s="72"/>
      <c r="Z2497" s="72"/>
      <c r="AA2497" s="72"/>
      <c r="AB2497" s="72"/>
      <c r="AC2497" s="72"/>
      <c r="AD2497" s="72"/>
      <c r="AE2497" s="72"/>
      <c r="AF2497" s="72"/>
      <c r="AG2497" s="72"/>
      <c r="AH2497" s="72"/>
      <c r="AI2497" s="72"/>
      <c r="AJ2497" s="72"/>
      <c r="AK2497" s="72"/>
      <c r="AL2497" s="72"/>
      <c r="AM2497" s="72"/>
      <c r="AN2497" s="72"/>
      <c r="AO2497" s="72"/>
      <c r="AP2497" s="72"/>
      <c r="AQ2497" s="72"/>
      <c r="AR2497" s="72"/>
      <c r="AS2497" s="72"/>
      <c r="AT2497" s="72"/>
      <c r="AU2497" s="72"/>
      <c r="AV2497" s="72"/>
      <c r="AW2497" s="72"/>
      <c r="AX2497" s="72"/>
      <c r="AY2497" s="72"/>
      <c r="AZ2497" s="72"/>
      <c r="BA2497" s="72"/>
      <c r="BB2497" s="72"/>
      <c r="BC2497" s="72"/>
      <c r="BD2497" s="72"/>
      <c r="BE2497" s="72"/>
      <c r="BF2497" s="72"/>
      <c r="BG2497" s="72"/>
      <c r="BH2497" s="72"/>
      <c r="BI2497" s="72"/>
      <c r="BJ2497" s="72"/>
      <c r="BK2497" s="72"/>
      <c r="BL2497" s="72"/>
      <c r="BM2497" s="72"/>
      <c r="BN2497" s="72"/>
      <c r="BO2497" s="72"/>
      <c r="BP2497" s="72"/>
      <c r="BQ2497" s="72"/>
      <c r="BR2497" s="72"/>
      <c r="BS2497" s="72"/>
      <c r="BT2497" s="72"/>
      <c r="BU2497" s="72"/>
      <c r="BV2497" s="72"/>
      <c r="BW2497" s="72"/>
      <c r="BX2497" s="72"/>
      <c r="BY2497" s="72"/>
      <c r="BZ2497" s="72"/>
      <c r="CA2497" s="72"/>
      <c r="CB2497" s="72"/>
      <c r="CC2497" s="72"/>
      <c r="CD2497" s="72"/>
      <c r="CE2497" s="72"/>
      <c r="CF2497" s="72"/>
      <c r="CG2497" s="72"/>
      <c r="CH2497" s="72"/>
      <c r="CI2497" s="72"/>
      <c r="CJ2497" s="72"/>
      <c r="CK2497" s="72"/>
      <c r="CL2497" s="72"/>
      <c r="CO2497" s="72"/>
      <c r="CP2497" s="72"/>
      <c r="CQ2497" s="72"/>
      <c r="CR2497" s="72"/>
      <c r="CS2497" s="72"/>
      <c r="CT2497" s="72"/>
      <c r="CU2497" s="72"/>
      <c r="CV2497" s="72"/>
      <c r="CW2497" s="72"/>
      <c r="CX2497" s="72"/>
      <c r="CY2497" s="72"/>
      <c r="CZ2497" s="72"/>
      <c r="DA2497" s="72"/>
      <c r="DB2497" s="72"/>
      <c r="DC2497" s="72"/>
      <c r="DD2497" s="72"/>
      <c r="DE2497" s="72"/>
      <c r="DF2497" s="72"/>
      <c r="DG2497" s="72"/>
      <c r="DH2497" s="72"/>
      <c r="DI2497" s="72"/>
      <c r="DJ2497" s="72"/>
      <c r="DK2497" s="72"/>
      <c r="DL2497" s="72"/>
    </row>
    <row r="2498" spans="2:116" x14ac:dyDescent="0.4">
      <c r="B2498" t="s">
        <v>332</v>
      </c>
      <c r="D2498" t="s">
        <v>429</v>
      </c>
      <c r="E2498" s="8" t="str">
        <f t="shared" si="4087"/>
        <v>2498 DCOPS-IS</v>
      </c>
      <c r="G2498" s="136" t="str">
        <f>G2484</f>
        <v>(Primary label)</v>
      </c>
      <c r="H2498" s="27"/>
      <c r="I2498" s="78"/>
      <c r="J2498" s="78"/>
      <c r="K2498" s="33"/>
      <c r="L2498" s="33"/>
      <c r="M2498" s="33"/>
      <c r="N2498" s="33"/>
      <c r="O2498" s="33"/>
      <c r="P2498" s="33"/>
      <c r="R2498" s="33"/>
      <c r="S2498" s="77"/>
      <c r="T2498" s="77"/>
      <c r="U2498" s="77"/>
      <c r="V2498" s="77"/>
      <c r="W2498" s="77"/>
      <c r="X2498" s="77"/>
      <c r="Y2498" s="77"/>
      <c r="Z2498" s="77"/>
      <c r="AA2498" s="77"/>
      <c r="AB2498" s="77"/>
      <c r="AC2498" s="77"/>
      <c r="AD2498" s="77"/>
      <c r="AE2498" s="77"/>
      <c r="AF2498" s="77"/>
      <c r="AG2498" s="77"/>
      <c r="AH2498" s="77"/>
      <c r="AI2498" s="77"/>
      <c r="AJ2498" s="77"/>
      <c r="AK2498" s="77"/>
      <c r="AL2498" s="77"/>
      <c r="AM2498" s="77"/>
      <c r="AN2498" s="77"/>
      <c r="AO2498" s="77"/>
      <c r="AP2498" s="77"/>
      <c r="AQ2498" s="77"/>
      <c r="AR2498" s="77"/>
      <c r="AS2498" s="77"/>
      <c r="AT2498" s="77"/>
      <c r="AU2498" s="77"/>
      <c r="AV2498" s="77"/>
      <c r="AW2498" s="77"/>
      <c r="AX2498" s="77"/>
      <c r="AY2498" s="77"/>
      <c r="AZ2498" s="77"/>
      <c r="BA2498" s="77"/>
      <c r="BB2498" s="77"/>
      <c r="BC2498" s="77"/>
      <c r="BD2498" s="77"/>
      <c r="BE2498" s="77"/>
      <c r="BF2498" s="77"/>
      <c r="BG2498" s="77"/>
      <c r="BH2498" s="77"/>
      <c r="BI2498" s="77"/>
      <c r="BJ2498" s="77"/>
      <c r="BK2498" s="77"/>
      <c r="BL2498" s="77"/>
      <c r="BM2498" s="77"/>
      <c r="BN2498" s="77"/>
      <c r="BO2498" s="77"/>
      <c r="BP2498" s="77"/>
      <c r="BQ2498" s="77"/>
      <c r="BR2498" s="77"/>
      <c r="BS2498" s="77"/>
      <c r="BT2498" s="77"/>
      <c r="BU2498" s="77"/>
      <c r="BV2498" s="77"/>
      <c r="BW2498" s="77"/>
      <c r="BX2498" s="77"/>
      <c r="BY2498" s="77"/>
      <c r="BZ2498" s="77"/>
      <c r="CA2498" s="77"/>
      <c r="CB2498" s="77"/>
      <c r="CC2498" s="77"/>
      <c r="CD2498" s="77"/>
      <c r="CE2498" s="77"/>
      <c r="CF2498" s="77"/>
      <c r="CG2498" s="77"/>
      <c r="CH2498" s="77"/>
      <c r="CI2498" s="77"/>
      <c r="CJ2498" s="77"/>
      <c r="CK2498" s="77"/>
      <c r="CL2498" s="77"/>
      <c r="CN2498" s="78"/>
      <c r="CO2498" s="77"/>
      <c r="CP2498" s="77"/>
      <c r="CQ2498" s="77"/>
      <c r="CR2498" s="77"/>
      <c r="CS2498" s="77"/>
      <c r="CT2498" s="77"/>
      <c r="CU2498" s="77"/>
      <c r="CV2498" s="77"/>
      <c r="CW2498" s="77"/>
      <c r="CX2498" s="77"/>
      <c r="CY2498" s="77"/>
      <c r="CZ2498" s="77"/>
      <c r="DA2498" s="77"/>
      <c r="DB2498" s="77"/>
      <c r="DC2498" s="77"/>
      <c r="DD2498" s="77"/>
      <c r="DE2498" s="77"/>
      <c r="DF2498" s="77"/>
      <c r="DG2498" s="77"/>
      <c r="DH2498" s="77"/>
      <c r="DI2498" s="77"/>
      <c r="DJ2498" s="77"/>
      <c r="DK2498" s="77"/>
      <c r="DL2498" s="77"/>
    </row>
    <row r="2499" spans="2:116" x14ac:dyDescent="0.4">
      <c r="B2499" t="s">
        <v>332</v>
      </c>
      <c r="D2499" t="s">
        <v>429</v>
      </c>
      <c r="E2499" s="8" t="str">
        <f>ROW()&amp;" "&amp;D2499</f>
        <v>2499 DCOPS-IS</v>
      </c>
      <c r="G2499" s="136" t="str">
        <f>G2485</f>
        <v>primary unit</v>
      </c>
      <c r="H2499" s="27"/>
      <c r="I2499" s="78"/>
      <c r="J2499" s="78"/>
      <c r="K2499" s="33"/>
      <c r="L2499" s="33"/>
      <c r="M2499" s="33"/>
      <c r="N2499" s="33"/>
      <c r="O2499" s="33"/>
      <c r="P2499" s="33"/>
      <c r="R2499" s="33"/>
      <c r="S2499" s="77"/>
      <c r="T2499" s="77"/>
      <c r="U2499" s="77"/>
      <c r="V2499" s="77"/>
      <c r="W2499" s="77"/>
      <c r="X2499" s="77"/>
      <c r="Y2499" s="77"/>
      <c r="Z2499" s="77"/>
      <c r="AA2499" s="77"/>
      <c r="AB2499" s="77"/>
      <c r="AC2499" s="77"/>
      <c r="AD2499" s="77"/>
      <c r="AE2499" s="77"/>
      <c r="AF2499" s="77"/>
      <c r="AG2499" s="77"/>
      <c r="AH2499" s="77"/>
      <c r="AI2499" s="77"/>
      <c r="AJ2499" s="77"/>
      <c r="AK2499" s="77"/>
      <c r="AL2499" s="77"/>
      <c r="AM2499" s="77"/>
      <c r="AN2499" s="77"/>
      <c r="AO2499" s="77"/>
      <c r="AP2499" s="77"/>
      <c r="AQ2499" s="77"/>
      <c r="AR2499" s="77"/>
      <c r="AS2499" s="77"/>
      <c r="AT2499" s="77"/>
      <c r="AU2499" s="77"/>
      <c r="AV2499" s="77"/>
      <c r="AW2499" s="77"/>
      <c r="AX2499" s="77"/>
      <c r="AY2499" s="77"/>
      <c r="AZ2499" s="77"/>
      <c r="BA2499" s="77"/>
      <c r="BB2499" s="77"/>
      <c r="BC2499" s="77"/>
      <c r="BD2499" s="77"/>
      <c r="BE2499" s="77"/>
      <c r="BF2499" s="77"/>
      <c r="BG2499" s="77"/>
      <c r="BH2499" s="77"/>
      <c r="BI2499" s="77"/>
      <c r="BJ2499" s="77"/>
      <c r="BK2499" s="77"/>
      <c r="BL2499" s="77"/>
      <c r="BM2499" s="77"/>
      <c r="BN2499" s="77"/>
      <c r="BO2499" s="77"/>
      <c r="BP2499" s="77"/>
      <c r="BQ2499" s="77"/>
      <c r="BR2499" s="77"/>
      <c r="BS2499" s="77"/>
      <c r="BT2499" s="77"/>
      <c r="BU2499" s="77"/>
      <c r="BV2499" s="77"/>
      <c r="BW2499" s="77"/>
      <c r="BX2499" s="77"/>
      <c r="BY2499" s="77"/>
      <c r="BZ2499" s="77"/>
      <c r="CA2499" s="77"/>
      <c r="CB2499" s="77"/>
      <c r="CC2499" s="77"/>
      <c r="CD2499" s="77"/>
      <c r="CE2499" s="77"/>
      <c r="CF2499" s="77"/>
      <c r="CG2499" s="77"/>
      <c r="CH2499" s="77"/>
      <c r="CI2499" s="77"/>
      <c r="CJ2499" s="77"/>
      <c r="CK2499" s="77"/>
      <c r="CL2499" s="77"/>
      <c r="CN2499" s="78"/>
      <c r="CO2499" s="77"/>
      <c r="CP2499" s="77"/>
      <c r="CQ2499" s="77"/>
      <c r="CR2499" s="77"/>
      <c r="CS2499" s="77"/>
      <c r="CT2499" s="77"/>
      <c r="CU2499" s="77"/>
      <c r="CV2499" s="77"/>
      <c r="CW2499" s="77"/>
      <c r="CX2499" s="77"/>
      <c r="CY2499" s="77"/>
      <c r="CZ2499" s="77"/>
      <c r="DA2499" s="77"/>
      <c r="DB2499" s="77"/>
      <c r="DC2499" s="77"/>
      <c r="DD2499" s="77"/>
      <c r="DE2499" s="77"/>
      <c r="DF2499" s="77"/>
      <c r="DG2499" s="77"/>
      <c r="DH2499" s="77"/>
      <c r="DI2499" s="77"/>
      <c r="DJ2499" s="77"/>
      <c r="DK2499" s="77"/>
      <c r="DL2499" s="77"/>
    </row>
    <row r="2500" spans="2:116" x14ac:dyDescent="0.4">
      <c r="B2500" t="s">
        <v>332</v>
      </c>
      <c r="D2500" t="s">
        <v>429</v>
      </c>
      <c r="E2500" s="8" t="str">
        <f t="shared" si="4087"/>
        <v>2500 DCOPS-IS</v>
      </c>
      <c r="G2500" s="136" t="str">
        <f>G2486</f>
        <v>Primary revenue driver</v>
      </c>
      <c r="K2500" s="53"/>
      <c r="L2500" s="53"/>
      <c r="M2500" s="53"/>
      <c r="N2500" s="53"/>
      <c r="O2500" s="53"/>
      <c r="P2500" s="53"/>
      <c r="R2500" s="24"/>
      <c r="S2500" s="179" t="str">
        <f t="shared" ref="S2500:AX2500" si="4093">S2486</f>
        <v>S$16</v>
      </c>
      <c r="T2500" s="179" t="str">
        <f t="shared" si="4093"/>
        <v>T$16</v>
      </c>
      <c r="U2500" s="179" t="str">
        <f t="shared" si="4093"/>
        <v>U$16</v>
      </c>
      <c r="V2500" s="179" t="str">
        <f t="shared" si="4093"/>
        <v>V$16</v>
      </c>
      <c r="W2500" s="179" t="str">
        <f t="shared" si="4093"/>
        <v>W$16</v>
      </c>
      <c r="X2500" s="179" t="str">
        <f t="shared" si="4093"/>
        <v>X$16</v>
      </c>
      <c r="Y2500" s="179" t="str">
        <f t="shared" si="4093"/>
        <v>Y$16</v>
      </c>
      <c r="Z2500" s="179" t="str">
        <f t="shared" si="4093"/>
        <v>Z$16</v>
      </c>
      <c r="AA2500" s="179" t="str">
        <f t="shared" si="4093"/>
        <v>AA$16</v>
      </c>
      <c r="AB2500" s="179" t="str">
        <f t="shared" si="4093"/>
        <v>AB$16</v>
      </c>
      <c r="AC2500" s="179" t="str">
        <f t="shared" si="4093"/>
        <v>AC$16</v>
      </c>
      <c r="AD2500" s="179" t="str">
        <f t="shared" si="4093"/>
        <v>AD$16</v>
      </c>
      <c r="AE2500" s="179" t="str">
        <f t="shared" si="4093"/>
        <v>AE$16</v>
      </c>
      <c r="AF2500" s="179" t="str">
        <f t="shared" si="4093"/>
        <v>AF$16</v>
      </c>
      <c r="AG2500" s="179" t="str">
        <f t="shared" si="4093"/>
        <v>AG$16</v>
      </c>
      <c r="AH2500" s="179" t="str">
        <f t="shared" si="4093"/>
        <v>AH$16</v>
      </c>
      <c r="AI2500" s="179" t="str">
        <f t="shared" si="4093"/>
        <v>AI$16</v>
      </c>
      <c r="AJ2500" s="179" t="str">
        <f t="shared" si="4093"/>
        <v>AJ$16</v>
      </c>
      <c r="AK2500" s="179" t="str">
        <f t="shared" si="4093"/>
        <v>AK$16</v>
      </c>
      <c r="AL2500" s="179" t="str">
        <f t="shared" si="4093"/>
        <v>AL$16</v>
      </c>
      <c r="AM2500" s="179" t="str">
        <f t="shared" si="4093"/>
        <v>AM$16</v>
      </c>
      <c r="AN2500" s="179" t="str">
        <f t="shared" si="4093"/>
        <v>AN$16</v>
      </c>
      <c r="AO2500" s="179" t="str">
        <f t="shared" si="4093"/>
        <v>AO$16</v>
      </c>
      <c r="AP2500" s="179" t="str">
        <f t="shared" si="4093"/>
        <v>AP$16</v>
      </c>
      <c r="AQ2500" s="179" t="str">
        <f t="shared" si="4093"/>
        <v>AQ$16</v>
      </c>
      <c r="AR2500" s="179" t="str">
        <f t="shared" si="4093"/>
        <v>AR$16</v>
      </c>
      <c r="AS2500" s="179" t="str">
        <f t="shared" si="4093"/>
        <v>AS$16</v>
      </c>
      <c r="AT2500" s="179" t="str">
        <f t="shared" si="4093"/>
        <v>AT$16</v>
      </c>
      <c r="AU2500" s="179" t="str">
        <f t="shared" si="4093"/>
        <v>AU$16</v>
      </c>
      <c r="AV2500" s="179" t="str">
        <f t="shared" si="4093"/>
        <v>AV$16</v>
      </c>
      <c r="AW2500" s="179" t="str">
        <f t="shared" si="4093"/>
        <v>AW$16</v>
      </c>
      <c r="AX2500" s="179" t="str">
        <f t="shared" si="4093"/>
        <v>AX$16</v>
      </c>
      <c r="AY2500" s="179" t="str">
        <f t="shared" ref="AY2500:CD2500" si="4094">AY2486</f>
        <v>AY$16</v>
      </c>
      <c r="AZ2500" s="179" t="str">
        <f t="shared" si="4094"/>
        <v>AZ$16</v>
      </c>
      <c r="BA2500" s="179" t="str">
        <f t="shared" si="4094"/>
        <v>BA$16</v>
      </c>
      <c r="BB2500" s="179" t="str">
        <f t="shared" si="4094"/>
        <v>BB$16</v>
      </c>
      <c r="BC2500" s="179" t="str">
        <f t="shared" si="4094"/>
        <v>BC$16</v>
      </c>
      <c r="BD2500" s="179" t="str">
        <f t="shared" si="4094"/>
        <v>BD$16</v>
      </c>
      <c r="BE2500" s="179" t="str">
        <f t="shared" si="4094"/>
        <v>BE$16</v>
      </c>
      <c r="BF2500" s="179" t="str">
        <f t="shared" si="4094"/>
        <v>BF$16</v>
      </c>
      <c r="BG2500" s="179" t="str">
        <f t="shared" si="4094"/>
        <v>BG$16</v>
      </c>
      <c r="BH2500" s="179" t="str">
        <f t="shared" si="4094"/>
        <v>BH$16</v>
      </c>
      <c r="BI2500" s="179" t="str">
        <f t="shared" si="4094"/>
        <v>BI$16</v>
      </c>
      <c r="BJ2500" s="179" t="str">
        <f t="shared" si="4094"/>
        <v>BJ$16</v>
      </c>
      <c r="BK2500" s="179" t="str">
        <f t="shared" si="4094"/>
        <v>BK$16</v>
      </c>
      <c r="BL2500" s="179" t="str">
        <f t="shared" si="4094"/>
        <v>BL$16</v>
      </c>
      <c r="BM2500" s="179" t="str">
        <f t="shared" si="4094"/>
        <v>BM$16</v>
      </c>
      <c r="BN2500" s="179" t="str">
        <f t="shared" si="4094"/>
        <v>BN$16</v>
      </c>
      <c r="BO2500" s="179" t="str">
        <f t="shared" si="4094"/>
        <v>BO$16</v>
      </c>
      <c r="BP2500" s="179" t="str">
        <f t="shared" si="4094"/>
        <v>BP$16</v>
      </c>
      <c r="BQ2500" s="179" t="str">
        <f t="shared" si="4094"/>
        <v>BQ$16</v>
      </c>
      <c r="BR2500" s="179" t="str">
        <f t="shared" si="4094"/>
        <v>BR$16</v>
      </c>
      <c r="BS2500" s="179" t="str">
        <f t="shared" si="4094"/>
        <v>BS$16</v>
      </c>
      <c r="BT2500" s="179" t="str">
        <f t="shared" si="4094"/>
        <v>BT$16</v>
      </c>
      <c r="BU2500" s="179" t="str">
        <f t="shared" si="4094"/>
        <v>BU$16</v>
      </c>
      <c r="BV2500" s="179" t="str">
        <f t="shared" si="4094"/>
        <v>BV$16</v>
      </c>
      <c r="BW2500" s="179" t="str">
        <f t="shared" si="4094"/>
        <v>BW$16</v>
      </c>
      <c r="BX2500" s="179" t="str">
        <f t="shared" si="4094"/>
        <v>BX$16</v>
      </c>
      <c r="BY2500" s="179" t="str">
        <f t="shared" si="4094"/>
        <v>BY$16</v>
      </c>
      <c r="BZ2500" s="179" t="str">
        <f t="shared" si="4094"/>
        <v>BZ$16</v>
      </c>
      <c r="CA2500" s="179" t="str">
        <f t="shared" si="4094"/>
        <v>CA$16</v>
      </c>
      <c r="CB2500" s="179" t="str">
        <f t="shared" si="4094"/>
        <v>CB$16</v>
      </c>
      <c r="CC2500" s="179" t="str">
        <f t="shared" si="4094"/>
        <v>CC$16</v>
      </c>
      <c r="CD2500" s="179" t="str">
        <f t="shared" si="4094"/>
        <v>CD$16</v>
      </c>
      <c r="CE2500" s="179" t="str">
        <f t="shared" ref="CE2500:CL2500" si="4095">CE2486</f>
        <v>CE$16</v>
      </c>
      <c r="CF2500" s="179" t="str">
        <f t="shared" si="4095"/>
        <v>CF$16</v>
      </c>
      <c r="CG2500" s="179" t="str">
        <f t="shared" si="4095"/>
        <v>CG$16</v>
      </c>
      <c r="CH2500" s="179" t="str">
        <f t="shared" si="4095"/>
        <v>CH$16</v>
      </c>
      <c r="CI2500" s="179" t="str">
        <f t="shared" si="4095"/>
        <v>CI$16</v>
      </c>
      <c r="CJ2500" s="179" t="str">
        <f t="shared" si="4095"/>
        <v>CJ$16</v>
      </c>
      <c r="CK2500" s="179" t="str">
        <f t="shared" si="4095"/>
        <v>CK$16</v>
      </c>
      <c r="CL2500" s="179" t="str">
        <f t="shared" si="4095"/>
        <v>CL$16</v>
      </c>
      <c r="CO2500" s="179" t="str">
        <f t="shared" ref="CO2500:DK2500" si="4096">CO2486</f>
        <v>CO$16</v>
      </c>
      <c r="CP2500" s="179" t="str">
        <f t="shared" si="4096"/>
        <v>CP$16</v>
      </c>
      <c r="CQ2500" s="179" t="str">
        <f t="shared" si="4096"/>
        <v>CQ$16</v>
      </c>
      <c r="CR2500" s="179" t="str">
        <f t="shared" si="4096"/>
        <v>CR$16</v>
      </c>
      <c r="CS2500" s="179" t="str">
        <f t="shared" si="4096"/>
        <v>CS$16</v>
      </c>
      <c r="CT2500" s="179" t="str">
        <f t="shared" si="4096"/>
        <v>CT$16</v>
      </c>
      <c r="CU2500" s="179" t="str">
        <f t="shared" si="4096"/>
        <v>CU$16</v>
      </c>
      <c r="CV2500" s="179" t="str">
        <f t="shared" si="4096"/>
        <v>CV$16</v>
      </c>
      <c r="CW2500" s="179" t="str">
        <f t="shared" si="4096"/>
        <v>CW$16</v>
      </c>
      <c r="CX2500" s="179" t="str">
        <f t="shared" si="4096"/>
        <v>CX$16</v>
      </c>
      <c r="CY2500" s="179" t="str">
        <f t="shared" si="4096"/>
        <v>CY$16</v>
      </c>
      <c r="CZ2500" s="179" t="str">
        <f t="shared" si="4096"/>
        <v>CZ$16</v>
      </c>
      <c r="DA2500" s="179" t="str">
        <f t="shared" si="4096"/>
        <v>DA$16</v>
      </c>
      <c r="DB2500" s="179" t="str">
        <f t="shared" si="4096"/>
        <v>DB$16</v>
      </c>
      <c r="DC2500" s="179" t="str">
        <f t="shared" si="4096"/>
        <v>DC$16</v>
      </c>
      <c r="DD2500" s="179" t="str">
        <f t="shared" si="4096"/>
        <v>DD$16</v>
      </c>
      <c r="DE2500" s="179" t="str">
        <f t="shared" si="4096"/>
        <v>DE$16</v>
      </c>
      <c r="DF2500" s="179" t="str">
        <f t="shared" si="4096"/>
        <v>DF$16</v>
      </c>
      <c r="DG2500" s="179" t="str">
        <f t="shared" si="4096"/>
        <v>DG$16</v>
      </c>
      <c r="DH2500" s="179" t="str">
        <f t="shared" si="4096"/>
        <v>DH$16</v>
      </c>
      <c r="DI2500" s="179" t="str">
        <f t="shared" si="4096"/>
        <v>DI$16</v>
      </c>
      <c r="DJ2500" s="179" t="str">
        <f t="shared" si="4096"/>
        <v>DJ$16</v>
      </c>
      <c r="DK2500" s="179" t="str">
        <f t="shared" si="4096"/>
        <v>DK$16</v>
      </c>
      <c r="DL2500" s="179" t="str">
        <f t="shared" ref="DL2500" si="4097">DL2486</f>
        <v>DL$16</v>
      </c>
    </row>
    <row r="2501" spans="2:116" x14ac:dyDescent="0.4">
      <c r="B2501" t="s">
        <v>332</v>
      </c>
      <c r="D2501" t="s">
        <v>429</v>
      </c>
      <c r="E2501" s="8" t="str">
        <f t="shared" si="4087"/>
        <v>2501 DCOPS-IS</v>
      </c>
      <c r="G2501" s="136" t="str">
        <f>G2487</f>
        <v>Primary volume driver</v>
      </c>
      <c r="H2501" s="12"/>
      <c r="I2501" s="60"/>
      <c r="J2501" s="60"/>
      <c r="K2501" s="15"/>
      <c r="L2501" s="15"/>
      <c r="M2501" s="15"/>
      <c r="N2501" s="15"/>
      <c r="O2501" s="15"/>
      <c r="P2501" s="15"/>
      <c r="R2501" s="15"/>
      <c r="S2501" s="179" t="str">
        <f t="shared" ref="S2501:AX2501" si="4098">S2487</f>
        <v>S$17</v>
      </c>
      <c r="T2501" s="179" t="str">
        <f t="shared" si="4098"/>
        <v>T$17</v>
      </c>
      <c r="U2501" s="179" t="str">
        <f t="shared" si="4098"/>
        <v>U$17</v>
      </c>
      <c r="V2501" s="179" t="str">
        <f t="shared" si="4098"/>
        <v>V$17</v>
      </c>
      <c r="W2501" s="179" t="str">
        <f t="shared" si="4098"/>
        <v>W$17</v>
      </c>
      <c r="X2501" s="179" t="str">
        <f t="shared" si="4098"/>
        <v>X$17</v>
      </c>
      <c r="Y2501" s="179" t="str">
        <f t="shared" si="4098"/>
        <v>Y$17</v>
      </c>
      <c r="Z2501" s="179" t="str">
        <f t="shared" si="4098"/>
        <v>Z$17</v>
      </c>
      <c r="AA2501" s="179" t="str">
        <f t="shared" si="4098"/>
        <v>AA$17</v>
      </c>
      <c r="AB2501" s="179" t="str">
        <f t="shared" si="4098"/>
        <v>AB$17</v>
      </c>
      <c r="AC2501" s="179" t="str">
        <f t="shared" si="4098"/>
        <v>AC$17</v>
      </c>
      <c r="AD2501" s="179" t="str">
        <f t="shared" si="4098"/>
        <v>AD$17</v>
      </c>
      <c r="AE2501" s="179" t="str">
        <f t="shared" si="4098"/>
        <v>AE$17</v>
      </c>
      <c r="AF2501" s="179" t="str">
        <f t="shared" si="4098"/>
        <v>AF$17</v>
      </c>
      <c r="AG2501" s="179" t="str">
        <f t="shared" si="4098"/>
        <v>AG$17</v>
      </c>
      <c r="AH2501" s="179" t="str">
        <f t="shared" si="4098"/>
        <v>AH$17</v>
      </c>
      <c r="AI2501" s="179" t="str">
        <f t="shared" si="4098"/>
        <v>AI$17</v>
      </c>
      <c r="AJ2501" s="179" t="str">
        <f t="shared" si="4098"/>
        <v>AJ$17</v>
      </c>
      <c r="AK2501" s="179" t="str">
        <f t="shared" si="4098"/>
        <v>AK$17</v>
      </c>
      <c r="AL2501" s="179" t="str">
        <f t="shared" si="4098"/>
        <v>AL$17</v>
      </c>
      <c r="AM2501" s="179" t="str">
        <f t="shared" si="4098"/>
        <v>AM$17</v>
      </c>
      <c r="AN2501" s="179" t="str">
        <f t="shared" si="4098"/>
        <v>AN$17</v>
      </c>
      <c r="AO2501" s="179" t="str">
        <f t="shared" si="4098"/>
        <v>AO$17</v>
      </c>
      <c r="AP2501" s="179" t="str">
        <f t="shared" si="4098"/>
        <v>AP$17</v>
      </c>
      <c r="AQ2501" s="179" t="str">
        <f t="shared" si="4098"/>
        <v>AQ$17</v>
      </c>
      <c r="AR2501" s="179" t="str">
        <f t="shared" si="4098"/>
        <v>AR$17</v>
      </c>
      <c r="AS2501" s="179" t="str">
        <f t="shared" si="4098"/>
        <v>AS$17</v>
      </c>
      <c r="AT2501" s="179" t="str">
        <f t="shared" si="4098"/>
        <v>AT$17</v>
      </c>
      <c r="AU2501" s="179" t="str">
        <f t="shared" si="4098"/>
        <v>AU$17</v>
      </c>
      <c r="AV2501" s="179" t="str">
        <f t="shared" si="4098"/>
        <v>AV$17</v>
      </c>
      <c r="AW2501" s="179" t="str">
        <f t="shared" si="4098"/>
        <v>AW$17</v>
      </c>
      <c r="AX2501" s="179" t="str">
        <f t="shared" si="4098"/>
        <v>AX$17</v>
      </c>
      <c r="AY2501" s="179" t="str">
        <f t="shared" ref="AY2501:CD2501" si="4099">AY2487</f>
        <v>AY$17</v>
      </c>
      <c r="AZ2501" s="179" t="str">
        <f t="shared" si="4099"/>
        <v>AZ$17</v>
      </c>
      <c r="BA2501" s="179" t="str">
        <f t="shared" si="4099"/>
        <v>BA$17</v>
      </c>
      <c r="BB2501" s="179" t="str">
        <f t="shared" si="4099"/>
        <v>BB$17</v>
      </c>
      <c r="BC2501" s="179" t="str">
        <f t="shared" si="4099"/>
        <v>BC$17</v>
      </c>
      <c r="BD2501" s="179" t="str">
        <f t="shared" si="4099"/>
        <v>BD$17</v>
      </c>
      <c r="BE2501" s="179" t="str">
        <f t="shared" si="4099"/>
        <v>BE$17</v>
      </c>
      <c r="BF2501" s="179" t="str">
        <f t="shared" si="4099"/>
        <v>BF$17</v>
      </c>
      <c r="BG2501" s="179" t="str">
        <f t="shared" si="4099"/>
        <v>BG$17</v>
      </c>
      <c r="BH2501" s="179" t="str">
        <f t="shared" si="4099"/>
        <v>BH$17</v>
      </c>
      <c r="BI2501" s="179" t="str">
        <f t="shared" si="4099"/>
        <v>BI$17</v>
      </c>
      <c r="BJ2501" s="179" t="str">
        <f t="shared" si="4099"/>
        <v>BJ$17</v>
      </c>
      <c r="BK2501" s="179" t="str">
        <f t="shared" si="4099"/>
        <v>BK$17</v>
      </c>
      <c r="BL2501" s="179" t="str">
        <f t="shared" si="4099"/>
        <v>BL$17</v>
      </c>
      <c r="BM2501" s="179" t="str">
        <f t="shared" si="4099"/>
        <v>BM$17</v>
      </c>
      <c r="BN2501" s="179" t="str">
        <f t="shared" si="4099"/>
        <v>BN$17</v>
      </c>
      <c r="BO2501" s="179" t="str">
        <f t="shared" si="4099"/>
        <v>BO$17</v>
      </c>
      <c r="BP2501" s="179" t="str">
        <f t="shared" si="4099"/>
        <v>BP$17</v>
      </c>
      <c r="BQ2501" s="179" t="str">
        <f t="shared" si="4099"/>
        <v>BQ$17</v>
      </c>
      <c r="BR2501" s="179" t="str">
        <f t="shared" si="4099"/>
        <v>BR$17</v>
      </c>
      <c r="BS2501" s="179" t="str">
        <f t="shared" si="4099"/>
        <v>BS$17</v>
      </c>
      <c r="BT2501" s="179" t="str">
        <f t="shared" si="4099"/>
        <v>BT$17</v>
      </c>
      <c r="BU2501" s="179" t="str">
        <f t="shared" si="4099"/>
        <v>BU$17</v>
      </c>
      <c r="BV2501" s="179" t="str">
        <f t="shared" si="4099"/>
        <v>BV$17</v>
      </c>
      <c r="BW2501" s="179" t="str">
        <f t="shared" si="4099"/>
        <v>BW$17</v>
      </c>
      <c r="BX2501" s="179" t="str">
        <f t="shared" si="4099"/>
        <v>BX$17</v>
      </c>
      <c r="BY2501" s="179" t="str">
        <f t="shared" si="4099"/>
        <v>BY$17</v>
      </c>
      <c r="BZ2501" s="179" t="str">
        <f t="shared" si="4099"/>
        <v>BZ$17</v>
      </c>
      <c r="CA2501" s="179" t="str">
        <f t="shared" si="4099"/>
        <v>CA$17</v>
      </c>
      <c r="CB2501" s="179" t="str">
        <f t="shared" si="4099"/>
        <v>CB$17</v>
      </c>
      <c r="CC2501" s="179" t="str">
        <f t="shared" si="4099"/>
        <v>CC$17</v>
      </c>
      <c r="CD2501" s="179" t="str">
        <f t="shared" si="4099"/>
        <v>CD$17</v>
      </c>
      <c r="CE2501" s="179" t="str">
        <f t="shared" ref="CE2501:CL2501" si="4100">CE2487</f>
        <v>CE$17</v>
      </c>
      <c r="CF2501" s="179" t="str">
        <f t="shared" si="4100"/>
        <v>CF$17</v>
      </c>
      <c r="CG2501" s="179" t="str">
        <f t="shared" si="4100"/>
        <v>CG$17</v>
      </c>
      <c r="CH2501" s="179" t="str">
        <f t="shared" si="4100"/>
        <v>CH$17</v>
      </c>
      <c r="CI2501" s="179" t="str">
        <f t="shared" si="4100"/>
        <v>CI$17</v>
      </c>
      <c r="CJ2501" s="179" t="str">
        <f t="shared" si="4100"/>
        <v>CJ$17</v>
      </c>
      <c r="CK2501" s="179" t="str">
        <f t="shared" si="4100"/>
        <v>CK$17</v>
      </c>
      <c r="CL2501" s="179" t="str">
        <f t="shared" si="4100"/>
        <v>CL$17</v>
      </c>
      <c r="CN2501" s="60"/>
      <c r="CO2501" s="179" t="str">
        <f t="shared" ref="CO2501:DK2501" si="4101">CO2487</f>
        <v>CO$17</v>
      </c>
      <c r="CP2501" s="179" t="str">
        <f t="shared" si="4101"/>
        <v>CP$17</v>
      </c>
      <c r="CQ2501" s="179" t="str">
        <f t="shared" si="4101"/>
        <v>CQ$17</v>
      </c>
      <c r="CR2501" s="179" t="str">
        <f t="shared" si="4101"/>
        <v>CR$17</v>
      </c>
      <c r="CS2501" s="179" t="str">
        <f t="shared" si="4101"/>
        <v>CS$17</v>
      </c>
      <c r="CT2501" s="179" t="str">
        <f t="shared" si="4101"/>
        <v>CT$17</v>
      </c>
      <c r="CU2501" s="179" t="str">
        <f t="shared" si="4101"/>
        <v>CU$17</v>
      </c>
      <c r="CV2501" s="179" t="str">
        <f t="shared" si="4101"/>
        <v>CV$17</v>
      </c>
      <c r="CW2501" s="179" t="str">
        <f t="shared" si="4101"/>
        <v>CW$17</v>
      </c>
      <c r="CX2501" s="179" t="str">
        <f t="shared" si="4101"/>
        <v>CX$17</v>
      </c>
      <c r="CY2501" s="179" t="str">
        <f t="shared" si="4101"/>
        <v>CY$17</v>
      </c>
      <c r="CZ2501" s="179" t="str">
        <f t="shared" si="4101"/>
        <v>CZ$17</v>
      </c>
      <c r="DA2501" s="179" t="str">
        <f t="shared" si="4101"/>
        <v>DA$17</v>
      </c>
      <c r="DB2501" s="179" t="str">
        <f t="shared" si="4101"/>
        <v>DB$17</v>
      </c>
      <c r="DC2501" s="179" t="str">
        <f t="shared" si="4101"/>
        <v>DC$17</v>
      </c>
      <c r="DD2501" s="179" t="str">
        <f t="shared" si="4101"/>
        <v>DD$17</v>
      </c>
      <c r="DE2501" s="179" t="str">
        <f t="shared" si="4101"/>
        <v>DE$17</v>
      </c>
      <c r="DF2501" s="179" t="str">
        <f t="shared" si="4101"/>
        <v>DF$17</v>
      </c>
      <c r="DG2501" s="179" t="str">
        <f t="shared" si="4101"/>
        <v>DG$17</v>
      </c>
      <c r="DH2501" s="179" t="str">
        <f t="shared" si="4101"/>
        <v>DH$17</v>
      </c>
      <c r="DI2501" s="179" t="str">
        <f t="shared" si="4101"/>
        <v>DI$17</v>
      </c>
      <c r="DJ2501" s="179" t="str">
        <f t="shared" si="4101"/>
        <v>DJ$17</v>
      </c>
      <c r="DK2501" s="179" t="str">
        <f t="shared" si="4101"/>
        <v>DK$17</v>
      </c>
      <c r="DL2501" s="179" t="str">
        <f t="shared" ref="DL2501" si="4102">DL2487</f>
        <v>DL$17</v>
      </c>
    </row>
    <row r="2502" spans="2:116" x14ac:dyDescent="0.4">
      <c r="B2502" t="s">
        <v>332</v>
      </c>
      <c r="D2502" t="s">
        <v>429</v>
      </c>
      <c r="E2502" s="8" t="str">
        <f t="shared" si="4087"/>
        <v>2502 DCOPS-IS</v>
      </c>
      <c r="G2502" s="191" t="str">
        <f>G2492</f>
        <v>% of operating income - direct cost:</v>
      </c>
      <c r="H2502" s="12"/>
      <c r="I2502" s="60"/>
      <c r="J2502" s="60"/>
      <c r="K2502" s="15"/>
      <c r="L2502" s="15"/>
      <c r="M2502" s="15"/>
      <c r="N2502" s="15"/>
      <c r="O2502" s="15"/>
      <c r="P2502" s="15"/>
      <c r="R2502" s="15"/>
      <c r="S2502" s="179">
        <f t="shared" ref="S2502:AX2502" si="4103">S2488</f>
        <v>0</v>
      </c>
      <c r="T2502" s="179">
        <f t="shared" si="4103"/>
        <v>0</v>
      </c>
      <c r="U2502" s="179">
        <f t="shared" si="4103"/>
        <v>0</v>
      </c>
      <c r="V2502" s="179">
        <f t="shared" si="4103"/>
        <v>0</v>
      </c>
      <c r="W2502" s="179">
        <f t="shared" si="4103"/>
        <v>0</v>
      </c>
      <c r="X2502" s="179">
        <f t="shared" si="4103"/>
        <v>0</v>
      </c>
      <c r="Y2502" s="179">
        <f t="shared" si="4103"/>
        <v>0</v>
      </c>
      <c r="Z2502" s="179">
        <f t="shared" si="4103"/>
        <v>0</v>
      </c>
      <c r="AA2502" s="179">
        <f t="shared" si="4103"/>
        <v>0</v>
      </c>
      <c r="AB2502" s="179">
        <f t="shared" si="4103"/>
        <v>0</v>
      </c>
      <c r="AC2502" s="179">
        <f t="shared" si="4103"/>
        <v>0</v>
      </c>
      <c r="AD2502" s="179">
        <f t="shared" si="4103"/>
        <v>0</v>
      </c>
      <c r="AE2502" s="179">
        <f t="shared" si="4103"/>
        <v>0</v>
      </c>
      <c r="AF2502" s="179">
        <f t="shared" si="4103"/>
        <v>0</v>
      </c>
      <c r="AG2502" s="179">
        <f t="shared" si="4103"/>
        <v>0</v>
      </c>
      <c r="AH2502" s="179">
        <f t="shared" si="4103"/>
        <v>0</v>
      </c>
      <c r="AI2502" s="179">
        <f t="shared" si="4103"/>
        <v>0</v>
      </c>
      <c r="AJ2502" s="179">
        <f t="shared" si="4103"/>
        <v>0</v>
      </c>
      <c r="AK2502" s="179">
        <f t="shared" si="4103"/>
        <v>0</v>
      </c>
      <c r="AL2502" s="179">
        <f t="shared" si="4103"/>
        <v>0</v>
      </c>
      <c r="AM2502" s="179">
        <f t="shared" si="4103"/>
        <v>0</v>
      </c>
      <c r="AN2502" s="179">
        <f t="shared" si="4103"/>
        <v>0</v>
      </c>
      <c r="AO2502" s="179">
        <f t="shared" si="4103"/>
        <v>0</v>
      </c>
      <c r="AP2502" s="179">
        <f t="shared" si="4103"/>
        <v>0</v>
      </c>
      <c r="AQ2502" s="179">
        <f t="shared" si="4103"/>
        <v>0</v>
      </c>
      <c r="AR2502" s="179">
        <f t="shared" si="4103"/>
        <v>0</v>
      </c>
      <c r="AS2502" s="179">
        <f t="shared" si="4103"/>
        <v>0</v>
      </c>
      <c r="AT2502" s="179">
        <f t="shared" si="4103"/>
        <v>0</v>
      </c>
      <c r="AU2502" s="179">
        <f t="shared" si="4103"/>
        <v>0</v>
      </c>
      <c r="AV2502" s="179">
        <f t="shared" si="4103"/>
        <v>0</v>
      </c>
      <c r="AW2502" s="179">
        <f t="shared" si="4103"/>
        <v>0</v>
      </c>
      <c r="AX2502" s="179">
        <f t="shared" si="4103"/>
        <v>0</v>
      </c>
      <c r="AY2502" s="179">
        <f t="shared" ref="AY2502:CD2502" si="4104">AY2488</f>
        <v>0</v>
      </c>
      <c r="AZ2502" s="179">
        <f t="shared" si="4104"/>
        <v>0</v>
      </c>
      <c r="BA2502" s="179">
        <f t="shared" si="4104"/>
        <v>0</v>
      </c>
      <c r="BB2502" s="179">
        <f t="shared" si="4104"/>
        <v>0</v>
      </c>
      <c r="BC2502" s="179">
        <f t="shared" si="4104"/>
        <v>0</v>
      </c>
      <c r="BD2502" s="179">
        <f t="shared" si="4104"/>
        <v>0</v>
      </c>
      <c r="BE2502" s="179">
        <f t="shared" si="4104"/>
        <v>0</v>
      </c>
      <c r="BF2502" s="179">
        <f t="shared" si="4104"/>
        <v>0</v>
      </c>
      <c r="BG2502" s="179">
        <f t="shared" si="4104"/>
        <v>0</v>
      </c>
      <c r="BH2502" s="179">
        <f t="shared" si="4104"/>
        <v>0</v>
      </c>
      <c r="BI2502" s="179">
        <f t="shared" si="4104"/>
        <v>0</v>
      </c>
      <c r="BJ2502" s="179">
        <f t="shared" si="4104"/>
        <v>0</v>
      </c>
      <c r="BK2502" s="179">
        <f t="shared" si="4104"/>
        <v>0</v>
      </c>
      <c r="BL2502" s="179">
        <f t="shared" si="4104"/>
        <v>0</v>
      </c>
      <c r="BM2502" s="179">
        <f t="shared" si="4104"/>
        <v>0</v>
      </c>
      <c r="BN2502" s="179">
        <f t="shared" si="4104"/>
        <v>0</v>
      </c>
      <c r="BO2502" s="179">
        <f t="shared" si="4104"/>
        <v>0</v>
      </c>
      <c r="BP2502" s="179">
        <f t="shared" si="4104"/>
        <v>0</v>
      </c>
      <c r="BQ2502" s="179">
        <f t="shared" si="4104"/>
        <v>0</v>
      </c>
      <c r="BR2502" s="179">
        <f t="shared" si="4104"/>
        <v>0</v>
      </c>
      <c r="BS2502" s="179">
        <f t="shared" si="4104"/>
        <v>0</v>
      </c>
      <c r="BT2502" s="179">
        <f t="shared" si="4104"/>
        <v>0</v>
      </c>
      <c r="BU2502" s="179">
        <f t="shared" si="4104"/>
        <v>0</v>
      </c>
      <c r="BV2502" s="179">
        <f t="shared" si="4104"/>
        <v>0</v>
      </c>
      <c r="BW2502" s="179">
        <f t="shared" si="4104"/>
        <v>0</v>
      </c>
      <c r="BX2502" s="179">
        <f t="shared" si="4104"/>
        <v>0</v>
      </c>
      <c r="BY2502" s="179">
        <f t="shared" si="4104"/>
        <v>0</v>
      </c>
      <c r="BZ2502" s="179">
        <f t="shared" si="4104"/>
        <v>0</v>
      </c>
      <c r="CA2502" s="179">
        <f t="shared" si="4104"/>
        <v>0</v>
      </c>
      <c r="CB2502" s="179">
        <f t="shared" si="4104"/>
        <v>0</v>
      </c>
      <c r="CC2502" s="179">
        <f t="shared" si="4104"/>
        <v>0</v>
      </c>
      <c r="CD2502" s="179">
        <f t="shared" si="4104"/>
        <v>0</v>
      </c>
      <c r="CE2502" s="179">
        <f t="shared" ref="CE2502:CL2502" si="4105">CE2488</f>
        <v>0</v>
      </c>
      <c r="CF2502" s="179">
        <f t="shared" si="4105"/>
        <v>0</v>
      </c>
      <c r="CG2502" s="179">
        <f t="shared" si="4105"/>
        <v>0</v>
      </c>
      <c r="CH2502" s="179">
        <f t="shared" si="4105"/>
        <v>0</v>
      </c>
      <c r="CI2502" s="179">
        <f t="shared" si="4105"/>
        <v>0</v>
      </c>
      <c r="CJ2502" s="179">
        <f t="shared" si="4105"/>
        <v>0</v>
      </c>
      <c r="CK2502" s="179">
        <f t="shared" si="4105"/>
        <v>0</v>
      </c>
      <c r="CL2502" s="179">
        <f t="shared" si="4105"/>
        <v>0</v>
      </c>
      <c r="CN2502" s="60"/>
      <c r="CO2502" s="179">
        <f t="shared" ref="CO2502:DK2502" si="4106">CO2488</f>
        <v>0</v>
      </c>
      <c r="CP2502" s="179">
        <f t="shared" si="4106"/>
        <v>0</v>
      </c>
      <c r="CQ2502" s="179">
        <f t="shared" si="4106"/>
        <v>0</v>
      </c>
      <c r="CR2502" s="179">
        <f t="shared" si="4106"/>
        <v>0</v>
      </c>
      <c r="CS2502" s="179">
        <f t="shared" si="4106"/>
        <v>0</v>
      </c>
      <c r="CT2502" s="179">
        <f t="shared" si="4106"/>
        <v>0</v>
      </c>
      <c r="CU2502" s="179">
        <f t="shared" si="4106"/>
        <v>0</v>
      </c>
      <c r="CV2502" s="179">
        <f t="shared" si="4106"/>
        <v>0</v>
      </c>
      <c r="CW2502" s="179">
        <f t="shared" si="4106"/>
        <v>0</v>
      </c>
      <c r="CX2502" s="179">
        <f t="shared" si="4106"/>
        <v>0</v>
      </c>
      <c r="CY2502" s="179">
        <f t="shared" si="4106"/>
        <v>0</v>
      </c>
      <c r="CZ2502" s="179">
        <f t="shared" si="4106"/>
        <v>0</v>
      </c>
      <c r="DA2502" s="179">
        <f t="shared" si="4106"/>
        <v>0</v>
      </c>
      <c r="DB2502" s="179">
        <f t="shared" si="4106"/>
        <v>0</v>
      </c>
      <c r="DC2502" s="179">
        <f t="shared" si="4106"/>
        <v>0</v>
      </c>
      <c r="DD2502" s="179">
        <f t="shared" si="4106"/>
        <v>0</v>
      </c>
      <c r="DE2502" s="179">
        <f t="shared" si="4106"/>
        <v>0</v>
      </c>
      <c r="DF2502" s="179">
        <f t="shared" si="4106"/>
        <v>0</v>
      </c>
      <c r="DG2502" s="179">
        <f t="shared" si="4106"/>
        <v>0</v>
      </c>
      <c r="DH2502" s="179">
        <f t="shared" si="4106"/>
        <v>0</v>
      </c>
      <c r="DI2502" s="179">
        <f t="shared" si="4106"/>
        <v>0</v>
      </c>
      <c r="DJ2502" s="179">
        <f t="shared" si="4106"/>
        <v>0</v>
      </c>
      <c r="DK2502" s="179">
        <f t="shared" si="4106"/>
        <v>0</v>
      </c>
      <c r="DL2502" s="179">
        <f t="shared" ref="DL2502" si="4107">DL2488</f>
        <v>0</v>
      </c>
    </row>
    <row r="2503" spans="2:116" x14ac:dyDescent="0.4">
      <c r="B2503" t="s">
        <v>332</v>
      </c>
      <c r="D2503" t="s">
        <v>429</v>
      </c>
      <c r="E2503" s="8" t="str">
        <f t="shared" ref="E2503" si="4108">ROW()&amp;" "&amp;D2503</f>
        <v>2503 DCOPS-IS</v>
      </c>
      <c r="G2503" s="241" t="str">
        <f>IFERROR(SUBSTITUTE(TRIM(MID(G2492, SEARCH("-", G2492) + 1, LEN(G2492))),":",""),"no unit")</f>
        <v>direct cost</v>
      </c>
      <c r="H2503" s="12"/>
      <c r="I2503" s="60"/>
      <c r="J2503" s="60"/>
      <c r="K2503" s="15"/>
      <c r="L2503" s="15"/>
      <c r="M2503" s="15"/>
      <c r="N2503" s="15"/>
      <c r="O2503" s="15"/>
      <c r="P2503" s="15"/>
      <c r="R2503" s="15"/>
      <c r="S2503" s="179"/>
      <c r="T2503" s="179"/>
      <c r="U2503" s="179"/>
      <c r="V2503" s="179"/>
      <c r="W2503" s="179"/>
      <c r="X2503" s="179"/>
      <c r="Y2503" s="179"/>
      <c r="Z2503" s="179"/>
      <c r="AA2503" s="179"/>
      <c r="AB2503" s="179"/>
      <c r="AC2503" s="179"/>
      <c r="AD2503" s="179"/>
      <c r="AE2503" s="179"/>
      <c r="AF2503" s="179"/>
      <c r="AG2503" s="179"/>
      <c r="AH2503" s="179"/>
      <c r="AI2503" s="179"/>
      <c r="AJ2503" s="179"/>
      <c r="AK2503" s="179"/>
      <c r="AL2503" s="179"/>
      <c r="AM2503" s="179"/>
      <c r="AN2503" s="179"/>
      <c r="AO2503" s="179"/>
      <c r="AP2503" s="179"/>
      <c r="AQ2503" s="179"/>
      <c r="AR2503" s="179"/>
      <c r="AS2503" s="179"/>
      <c r="AT2503" s="179"/>
      <c r="AU2503" s="179"/>
      <c r="AV2503" s="179"/>
      <c r="AW2503" s="179"/>
      <c r="AX2503" s="179"/>
      <c r="AY2503" s="179"/>
      <c r="AZ2503" s="179"/>
      <c r="BA2503" s="179"/>
      <c r="BB2503" s="179"/>
      <c r="BC2503" s="179"/>
      <c r="BD2503" s="179"/>
      <c r="BE2503" s="179"/>
      <c r="BF2503" s="179"/>
      <c r="BG2503" s="179"/>
      <c r="BH2503" s="179"/>
      <c r="BI2503" s="179"/>
      <c r="BJ2503" s="179"/>
      <c r="BK2503" s="179"/>
      <c r="BL2503" s="179"/>
      <c r="BM2503" s="179"/>
      <c r="BN2503" s="179"/>
      <c r="BO2503" s="179"/>
      <c r="BP2503" s="179"/>
      <c r="BQ2503" s="179"/>
      <c r="BR2503" s="179"/>
      <c r="BS2503" s="179"/>
      <c r="BT2503" s="179"/>
      <c r="BU2503" s="179"/>
      <c r="BV2503" s="179"/>
      <c r="BW2503" s="179"/>
      <c r="BX2503" s="179"/>
      <c r="BY2503" s="179"/>
      <c r="BZ2503" s="179"/>
      <c r="CA2503" s="179"/>
      <c r="CB2503" s="179"/>
      <c r="CC2503" s="179"/>
      <c r="CD2503" s="179"/>
      <c r="CE2503" s="179"/>
      <c r="CF2503" s="179"/>
      <c r="CG2503" s="179"/>
      <c r="CH2503" s="179"/>
      <c r="CI2503" s="179"/>
      <c r="CJ2503" s="179"/>
      <c r="CK2503" s="179"/>
      <c r="CL2503" s="179"/>
      <c r="CN2503" s="60"/>
      <c r="CO2503" s="179"/>
      <c r="CP2503" s="179"/>
      <c r="CQ2503" s="179"/>
      <c r="CR2503" s="179"/>
      <c r="CS2503" s="179"/>
      <c r="CT2503" s="179"/>
      <c r="CU2503" s="179"/>
      <c r="CV2503" s="179"/>
      <c r="CW2503" s="179"/>
      <c r="CX2503" s="179"/>
      <c r="CY2503" s="179"/>
      <c r="CZ2503" s="179"/>
      <c r="DA2503" s="179"/>
      <c r="DB2503" s="179"/>
      <c r="DC2503" s="179"/>
      <c r="DD2503" s="179"/>
      <c r="DE2503" s="179"/>
      <c r="DF2503" s="179"/>
      <c r="DG2503" s="179"/>
      <c r="DH2503" s="179"/>
      <c r="DI2503" s="179"/>
      <c r="DJ2503" s="179"/>
      <c r="DK2503" s="179"/>
      <c r="DL2503" s="179"/>
    </row>
    <row r="2504" spans="2:116" x14ac:dyDescent="0.4">
      <c r="B2504" t="s">
        <v>332</v>
      </c>
      <c r="D2504" t="s">
        <v>429</v>
      </c>
      <c r="E2504" s="8" t="str">
        <f t="shared" si="4087"/>
        <v>2504 DCOPS-IS</v>
      </c>
      <c r="G2504" s="136" t="str">
        <f>G2490</f>
        <v>Secondary revenue driver</v>
      </c>
      <c r="H2504" s="12"/>
      <c r="I2504" s="60"/>
      <c r="J2504" s="60"/>
      <c r="K2504" s="15"/>
      <c r="L2504" s="15"/>
      <c r="M2504" s="15"/>
      <c r="N2504" s="15"/>
      <c r="O2504" s="15"/>
      <c r="P2504" s="15"/>
      <c r="R2504" s="15"/>
      <c r="S2504" s="4" t="str">
        <f>ADDRESS(ROW(S2496),COLUMN(S2496),2)</f>
        <v>S$2496</v>
      </c>
      <c r="T2504" s="4" t="str">
        <f t="shared" ref="T2504:AY2504" si="4109">ADDRESS(ROW(T2485),COLUMN(T2485),2)</f>
        <v>T$2485</v>
      </c>
      <c r="U2504" s="4" t="str">
        <f t="shared" si="4109"/>
        <v>U$2485</v>
      </c>
      <c r="V2504" s="4" t="str">
        <f t="shared" si="4109"/>
        <v>V$2485</v>
      </c>
      <c r="W2504" s="4" t="str">
        <f t="shared" si="4109"/>
        <v>W$2485</v>
      </c>
      <c r="X2504" s="4" t="str">
        <f t="shared" si="4109"/>
        <v>X$2485</v>
      </c>
      <c r="Y2504" s="4" t="str">
        <f t="shared" si="4109"/>
        <v>Y$2485</v>
      </c>
      <c r="Z2504" s="4" t="str">
        <f t="shared" si="4109"/>
        <v>Z$2485</v>
      </c>
      <c r="AA2504" s="4" t="str">
        <f t="shared" si="4109"/>
        <v>AA$2485</v>
      </c>
      <c r="AB2504" s="4" t="str">
        <f t="shared" si="4109"/>
        <v>AB$2485</v>
      </c>
      <c r="AC2504" s="4" t="str">
        <f t="shared" si="4109"/>
        <v>AC$2485</v>
      </c>
      <c r="AD2504" s="4" t="str">
        <f t="shared" si="4109"/>
        <v>AD$2485</v>
      </c>
      <c r="AE2504" s="4" t="str">
        <f t="shared" si="4109"/>
        <v>AE$2485</v>
      </c>
      <c r="AF2504" s="4" t="str">
        <f t="shared" si="4109"/>
        <v>AF$2485</v>
      </c>
      <c r="AG2504" s="4" t="str">
        <f t="shared" si="4109"/>
        <v>AG$2485</v>
      </c>
      <c r="AH2504" s="4" t="str">
        <f t="shared" si="4109"/>
        <v>AH$2485</v>
      </c>
      <c r="AI2504" s="4" t="str">
        <f t="shared" si="4109"/>
        <v>AI$2485</v>
      </c>
      <c r="AJ2504" s="4" t="str">
        <f t="shared" si="4109"/>
        <v>AJ$2485</v>
      </c>
      <c r="AK2504" s="4" t="str">
        <f t="shared" si="4109"/>
        <v>AK$2485</v>
      </c>
      <c r="AL2504" s="4" t="str">
        <f t="shared" si="4109"/>
        <v>AL$2485</v>
      </c>
      <c r="AM2504" s="4" t="str">
        <f t="shared" si="4109"/>
        <v>AM$2485</v>
      </c>
      <c r="AN2504" s="4" t="str">
        <f t="shared" si="4109"/>
        <v>AN$2485</v>
      </c>
      <c r="AO2504" s="4" t="str">
        <f t="shared" si="4109"/>
        <v>AO$2485</v>
      </c>
      <c r="AP2504" s="4" t="str">
        <f t="shared" si="4109"/>
        <v>AP$2485</v>
      </c>
      <c r="AQ2504" s="4" t="str">
        <f t="shared" si="4109"/>
        <v>AQ$2485</v>
      </c>
      <c r="AR2504" s="4" t="str">
        <f t="shared" si="4109"/>
        <v>AR$2485</v>
      </c>
      <c r="AS2504" s="4" t="str">
        <f t="shared" si="4109"/>
        <v>AS$2485</v>
      </c>
      <c r="AT2504" s="4" t="str">
        <f t="shared" si="4109"/>
        <v>AT$2485</v>
      </c>
      <c r="AU2504" s="4" t="str">
        <f t="shared" si="4109"/>
        <v>AU$2485</v>
      </c>
      <c r="AV2504" s="4" t="str">
        <f t="shared" si="4109"/>
        <v>AV$2485</v>
      </c>
      <c r="AW2504" s="4" t="str">
        <f t="shared" si="4109"/>
        <v>AW$2485</v>
      </c>
      <c r="AX2504" s="4" t="str">
        <f t="shared" si="4109"/>
        <v>AX$2485</v>
      </c>
      <c r="AY2504" s="4" t="str">
        <f t="shared" si="4109"/>
        <v>AY$2485</v>
      </c>
      <c r="AZ2504" s="4" t="str">
        <f t="shared" ref="AZ2504:CE2504" si="4110">ADDRESS(ROW(AZ2485),COLUMN(AZ2485),2)</f>
        <v>AZ$2485</v>
      </c>
      <c r="BA2504" s="4" t="str">
        <f t="shared" si="4110"/>
        <v>BA$2485</v>
      </c>
      <c r="BB2504" s="4" t="str">
        <f t="shared" si="4110"/>
        <v>BB$2485</v>
      </c>
      <c r="BC2504" s="4" t="str">
        <f t="shared" si="4110"/>
        <v>BC$2485</v>
      </c>
      <c r="BD2504" s="4" t="str">
        <f t="shared" si="4110"/>
        <v>BD$2485</v>
      </c>
      <c r="BE2504" s="4" t="str">
        <f t="shared" si="4110"/>
        <v>BE$2485</v>
      </c>
      <c r="BF2504" s="4" t="str">
        <f t="shared" si="4110"/>
        <v>BF$2485</v>
      </c>
      <c r="BG2504" s="4" t="str">
        <f t="shared" si="4110"/>
        <v>BG$2485</v>
      </c>
      <c r="BH2504" s="4" t="str">
        <f t="shared" si="4110"/>
        <v>BH$2485</v>
      </c>
      <c r="BI2504" s="4" t="str">
        <f t="shared" si="4110"/>
        <v>BI$2485</v>
      </c>
      <c r="BJ2504" s="4" t="str">
        <f t="shared" si="4110"/>
        <v>BJ$2485</v>
      </c>
      <c r="BK2504" s="4" t="str">
        <f t="shared" si="4110"/>
        <v>BK$2485</v>
      </c>
      <c r="BL2504" s="4" t="str">
        <f t="shared" si="4110"/>
        <v>BL$2485</v>
      </c>
      <c r="BM2504" s="4" t="str">
        <f t="shared" si="4110"/>
        <v>BM$2485</v>
      </c>
      <c r="BN2504" s="4" t="str">
        <f t="shared" si="4110"/>
        <v>BN$2485</v>
      </c>
      <c r="BO2504" s="4" t="str">
        <f t="shared" si="4110"/>
        <v>BO$2485</v>
      </c>
      <c r="BP2504" s="4" t="str">
        <f t="shared" si="4110"/>
        <v>BP$2485</v>
      </c>
      <c r="BQ2504" s="4" t="str">
        <f t="shared" si="4110"/>
        <v>BQ$2485</v>
      </c>
      <c r="BR2504" s="4" t="str">
        <f t="shared" si="4110"/>
        <v>BR$2485</v>
      </c>
      <c r="BS2504" s="4" t="str">
        <f t="shared" si="4110"/>
        <v>BS$2485</v>
      </c>
      <c r="BT2504" s="4" t="str">
        <f t="shared" si="4110"/>
        <v>BT$2485</v>
      </c>
      <c r="BU2504" s="4" t="str">
        <f t="shared" si="4110"/>
        <v>BU$2485</v>
      </c>
      <c r="BV2504" s="4" t="str">
        <f t="shared" si="4110"/>
        <v>BV$2485</v>
      </c>
      <c r="BW2504" s="4" t="str">
        <f t="shared" si="4110"/>
        <v>BW$2485</v>
      </c>
      <c r="BX2504" s="4" t="str">
        <f t="shared" si="4110"/>
        <v>BX$2485</v>
      </c>
      <c r="BY2504" s="4" t="str">
        <f t="shared" si="4110"/>
        <v>BY$2485</v>
      </c>
      <c r="BZ2504" s="4" t="str">
        <f t="shared" si="4110"/>
        <v>BZ$2485</v>
      </c>
      <c r="CA2504" s="4" t="str">
        <f t="shared" si="4110"/>
        <v>CA$2485</v>
      </c>
      <c r="CB2504" s="4" t="str">
        <f t="shared" si="4110"/>
        <v>CB$2485</v>
      </c>
      <c r="CC2504" s="4" t="str">
        <f t="shared" si="4110"/>
        <v>CC$2485</v>
      </c>
      <c r="CD2504" s="4" t="str">
        <f t="shared" si="4110"/>
        <v>CD$2485</v>
      </c>
      <c r="CE2504" s="4" t="str">
        <f t="shared" si="4110"/>
        <v>CE$2485</v>
      </c>
      <c r="CF2504" s="4" t="str">
        <f t="shared" ref="CF2504:CL2504" si="4111">ADDRESS(ROW(CF2485),COLUMN(CF2485),2)</f>
        <v>CF$2485</v>
      </c>
      <c r="CG2504" s="4" t="str">
        <f t="shared" si="4111"/>
        <v>CG$2485</v>
      </c>
      <c r="CH2504" s="4" t="str">
        <f t="shared" si="4111"/>
        <v>CH$2485</v>
      </c>
      <c r="CI2504" s="4" t="str">
        <f t="shared" si="4111"/>
        <v>CI$2485</v>
      </c>
      <c r="CJ2504" s="4" t="str">
        <f t="shared" si="4111"/>
        <v>CJ$2485</v>
      </c>
      <c r="CK2504" s="4" t="str">
        <f t="shared" si="4111"/>
        <v>CK$2485</v>
      </c>
      <c r="CL2504" s="4" t="str">
        <f t="shared" si="4111"/>
        <v>CL$2485</v>
      </c>
      <c r="CN2504" s="60"/>
      <c r="CO2504" s="4" t="str">
        <f t="shared" ref="CO2504:DK2504" si="4112">ADDRESS(ROW(CO2485),COLUMN(CO2485),2)</f>
        <v>CO$2485</v>
      </c>
      <c r="CP2504" s="4" t="str">
        <f t="shared" si="4112"/>
        <v>CP$2485</v>
      </c>
      <c r="CQ2504" s="4" t="str">
        <f t="shared" si="4112"/>
        <v>CQ$2485</v>
      </c>
      <c r="CR2504" s="4" t="str">
        <f t="shared" si="4112"/>
        <v>CR$2485</v>
      </c>
      <c r="CS2504" s="4" t="str">
        <f t="shared" si="4112"/>
        <v>CS$2485</v>
      </c>
      <c r="CT2504" s="4" t="str">
        <f t="shared" si="4112"/>
        <v>CT$2485</v>
      </c>
      <c r="CU2504" s="4" t="str">
        <f t="shared" si="4112"/>
        <v>CU$2485</v>
      </c>
      <c r="CV2504" s="4" t="str">
        <f t="shared" si="4112"/>
        <v>CV$2485</v>
      </c>
      <c r="CW2504" s="4" t="str">
        <f t="shared" si="4112"/>
        <v>CW$2485</v>
      </c>
      <c r="CX2504" s="4" t="str">
        <f t="shared" si="4112"/>
        <v>CX$2485</v>
      </c>
      <c r="CY2504" s="4" t="str">
        <f t="shared" si="4112"/>
        <v>CY$2485</v>
      </c>
      <c r="CZ2504" s="4" t="str">
        <f t="shared" si="4112"/>
        <v>CZ$2485</v>
      </c>
      <c r="DA2504" s="4" t="str">
        <f t="shared" si="4112"/>
        <v>DA$2485</v>
      </c>
      <c r="DB2504" s="4" t="str">
        <f t="shared" si="4112"/>
        <v>DB$2485</v>
      </c>
      <c r="DC2504" s="4" t="str">
        <f t="shared" si="4112"/>
        <v>DC$2485</v>
      </c>
      <c r="DD2504" s="4" t="str">
        <f t="shared" si="4112"/>
        <v>DD$2485</v>
      </c>
      <c r="DE2504" s="4" t="str">
        <f t="shared" si="4112"/>
        <v>DE$2485</v>
      </c>
      <c r="DF2504" s="4" t="str">
        <f t="shared" si="4112"/>
        <v>DF$2485</v>
      </c>
      <c r="DG2504" s="4" t="str">
        <f t="shared" si="4112"/>
        <v>DG$2485</v>
      </c>
      <c r="DH2504" s="4" t="str">
        <f t="shared" si="4112"/>
        <v>DH$2485</v>
      </c>
      <c r="DI2504" s="4" t="str">
        <f t="shared" si="4112"/>
        <v>DI$2485</v>
      </c>
      <c r="DJ2504" s="4" t="str">
        <f t="shared" si="4112"/>
        <v>DJ$2485</v>
      </c>
      <c r="DK2504" s="4" t="str">
        <f t="shared" si="4112"/>
        <v>DK$2485</v>
      </c>
      <c r="DL2504" s="4" t="str">
        <f t="shared" ref="DL2504" si="4113">ADDRESS(ROW(DL2485),COLUMN(DL2485),2)</f>
        <v>DL$2485</v>
      </c>
    </row>
    <row r="2505" spans="2:116" x14ac:dyDescent="0.4">
      <c r="B2505" t="s">
        <v>332</v>
      </c>
      <c r="D2505" t="s">
        <v>429</v>
      </c>
      <c r="E2505" s="8" t="str">
        <f t="shared" si="4087"/>
        <v>2505 DCOPS-IS</v>
      </c>
      <c r="G2505" s="136" t="str">
        <f>G2491</f>
        <v>Secondary volume driver</v>
      </c>
      <c r="H2505" s="12"/>
      <c r="I2505" s="60"/>
      <c r="J2505" s="60"/>
      <c r="K2505" s="15"/>
      <c r="L2505" s="15"/>
      <c r="M2505" s="15"/>
      <c r="N2505" s="15"/>
      <c r="O2505" s="15"/>
      <c r="P2505" s="15"/>
      <c r="R2505" s="15"/>
      <c r="S2505" s="179" t="str">
        <f t="shared" ref="S2505:AX2505" si="4114">S2491</f>
        <v>S$19</v>
      </c>
      <c r="T2505" s="179" t="str">
        <f t="shared" si="4114"/>
        <v>T$19</v>
      </c>
      <c r="U2505" s="179" t="str">
        <f t="shared" si="4114"/>
        <v>U$19</v>
      </c>
      <c r="V2505" s="179" t="str">
        <f t="shared" si="4114"/>
        <v>V$19</v>
      </c>
      <c r="W2505" s="179" t="str">
        <f t="shared" si="4114"/>
        <v>W$19</v>
      </c>
      <c r="X2505" s="179" t="str">
        <f t="shared" si="4114"/>
        <v>X$19</v>
      </c>
      <c r="Y2505" s="179" t="str">
        <f t="shared" si="4114"/>
        <v>Y$19</v>
      </c>
      <c r="Z2505" s="179" t="str">
        <f t="shared" si="4114"/>
        <v>Z$19</v>
      </c>
      <c r="AA2505" s="179" t="str">
        <f t="shared" si="4114"/>
        <v>AA$19</v>
      </c>
      <c r="AB2505" s="179" t="str">
        <f t="shared" si="4114"/>
        <v>AB$19</v>
      </c>
      <c r="AC2505" s="179" t="str">
        <f t="shared" si="4114"/>
        <v>AC$19</v>
      </c>
      <c r="AD2505" s="179" t="str">
        <f t="shared" si="4114"/>
        <v>AD$19</v>
      </c>
      <c r="AE2505" s="179" t="str">
        <f t="shared" si="4114"/>
        <v>AE$19</v>
      </c>
      <c r="AF2505" s="179" t="str">
        <f t="shared" si="4114"/>
        <v>AF$19</v>
      </c>
      <c r="AG2505" s="179" t="str">
        <f t="shared" si="4114"/>
        <v>AG$19</v>
      </c>
      <c r="AH2505" s="179" t="str">
        <f t="shared" si="4114"/>
        <v>AH$19</v>
      </c>
      <c r="AI2505" s="179" t="str">
        <f t="shared" si="4114"/>
        <v>AI$19</v>
      </c>
      <c r="AJ2505" s="179" t="str">
        <f t="shared" si="4114"/>
        <v>AJ$19</v>
      </c>
      <c r="AK2505" s="179" t="str">
        <f t="shared" si="4114"/>
        <v>AK$19</v>
      </c>
      <c r="AL2505" s="179" t="str">
        <f t="shared" si="4114"/>
        <v>AL$19</v>
      </c>
      <c r="AM2505" s="179" t="str">
        <f t="shared" si="4114"/>
        <v>AM$19</v>
      </c>
      <c r="AN2505" s="179" t="str">
        <f t="shared" si="4114"/>
        <v>AN$19</v>
      </c>
      <c r="AO2505" s="179" t="str">
        <f t="shared" si="4114"/>
        <v>AO$19</v>
      </c>
      <c r="AP2505" s="179" t="str">
        <f t="shared" si="4114"/>
        <v>AP$19</v>
      </c>
      <c r="AQ2505" s="179" t="str">
        <f t="shared" si="4114"/>
        <v>AQ$19</v>
      </c>
      <c r="AR2505" s="179" t="str">
        <f t="shared" si="4114"/>
        <v>AR$19</v>
      </c>
      <c r="AS2505" s="179" t="str">
        <f t="shared" si="4114"/>
        <v>AS$19</v>
      </c>
      <c r="AT2505" s="179" t="str">
        <f t="shared" si="4114"/>
        <v>AT$19</v>
      </c>
      <c r="AU2505" s="179" t="str">
        <f t="shared" si="4114"/>
        <v>AU$19</v>
      </c>
      <c r="AV2505" s="179" t="str">
        <f t="shared" si="4114"/>
        <v>AV$19</v>
      </c>
      <c r="AW2505" s="179" t="str">
        <f t="shared" si="4114"/>
        <v>AW$19</v>
      </c>
      <c r="AX2505" s="179" t="str">
        <f t="shared" si="4114"/>
        <v>AX$19</v>
      </c>
      <c r="AY2505" s="179" t="str">
        <f t="shared" ref="AY2505:CD2505" si="4115">AY2491</f>
        <v>AY$19</v>
      </c>
      <c r="AZ2505" s="179" t="str">
        <f t="shared" si="4115"/>
        <v>AZ$19</v>
      </c>
      <c r="BA2505" s="179" t="str">
        <f t="shared" si="4115"/>
        <v>BA$19</v>
      </c>
      <c r="BB2505" s="179" t="str">
        <f t="shared" si="4115"/>
        <v>BB$19</v>
      </c>
      <c r="BC2505" s="179" t="str">
        <f t="shared" si="4115"/>
        <v>BC$19</v>
      </c>
      <c r="BD2505" s="179" t="str">
        <f t="shared" si="4115"/>
        <v>BD$19</v>
      </c>
      <c r="BE2505" s="179" t="str">
        <f t="shared" si="4115"/>
        <v>BE$19</v>
      </c>
      <c r="BF2505" s="179" t="str">
        <f t="shared" si="4115"/>
        <v>BF$19</v>
      </c>
      <c r="BG2505" s="179" t="str">
        <f t="shared" si="4115"/>
        <v>BG$19</v>
      </c>
      <c r="BH2505" s="179" t="str">
        <f t="shared" si="4115"/>
        <v>BH$19</v>
      </c>
      <c r="BI2505" s="179" t="str">
        <f t="shared" si="4115"/>
        <v>BI$19</v>
      </c>
      <c r="BJ2505" s="179" t="str">
        <f t="shared" si="4115"/>
        <v>BJ$19</v>
      </c>
      <c r="BK2505" s="179" t="str">
        <f t="shared" si="4115"/>
        <v>BK$19</v>
      </c>
      <c r="BL2505" s="179" t="str">
        <f t="shared" si="4115"/>
        <v>BL$19</v>
      </c>
      <c r="BM2505" s="179" t="str">
        <f t="shared" si="4115"/>
        <v>BM$19</v>
      </c>
      <c r="BN2505" s="179" t="str">
        <f t="shared" si="4115"/>
        <v>BN$19</v>
      </c>
      <c r="BO2505" s="179" t="str">
        <f t="shared" si="4115"/>
        <v>BO$19</v>
      </c>
      <c r="BP2505" s="179" t="str">
        <f t="shared" si="4115"/>
        <v>BP$19</v>
      </c>
      <c r="BQ2505" s="179" t="str">
        <f t="shared" si="4115"/>
        <v>BQ$19</v>
      </c>
      <c r="BR2505" s="179" t="str">
        <f t="shared" si="4115"/>
        <v>BR$19</v>
      </c>
      <c r="BS2505" s="179" t="str">
        <f t="shared" si="4115"/>
        <v>BS$19</v>
      </c>
      <c r="BT2505" s="179" t="str">
        <f t="shared" si="4115"/>
        <v>BT$19</v>
      </c>
      <c r="BU2505" s="179" t="str">
        <f t="shared" si="4115"/>
        <v>BU$19</v>
      </c>
      <c r="BV2505" s="179" t="str">
        <f t="shared" si="4115"/>
        <v>BV$19</v>
      </c>
      <c r="BW2505" s="179" t="str">
        <f t="shared" si="4115"/>
        <v>BW$19</v>
      </c>
      <c r="BX2505" s="179" t="str">
        <f t="shared" si="4115"/>
        <v>BX$19</v>
      </c>
      <c r="BY2505" s="179" t="str">
        <f t="shared" si="4115"/>
        <v>BY$19</v>
      </c>
      <c r="BZ2505" s="179" t="str">
        <f t="shared" si="4115"/>
        <v>BZ$19</v>
      </c>
      <c r="CA2505" s="179" t="str">
        <f t="shared" si="4115"/>
        <v>CA$19</v>
      </c>
      <c r="CB2505" s="179" t="str">
        <f t="shared" si="4115"/>
        <v>CB$19</v>
      </c>
      <c r="CC2505" s="179" t="str">
        <f t="shared" si="4115"/>
        <v>CC$19</v>
      </c>
      <c r="CD2505" s="179" t="str">
        <f t="shared" si="4115"/>
        <v>CD$19</v>
      </c>
      <c r="CE2505" s="179" t="str">
        <f t="shared" ref="CE2505:CL2505" si="4116">CE2491</f>
        <v>CE$19</v>
      </c>
      <c r="CF2505" s="179" t="str">
        <f t="shared" si="4116"/>
        <v>CF$19</v>
      </c>
      <c r="CG2505" s="179" t="str">
        <f t="shared" si="4116"/>
        <v>CG$19</v>
      </c>
      <c r="CH2505" s="179" t="str">
        <f t="shared" si="4116"/>
        <v>CH$19</v>
      </c>
      <c r="CI2505" s="179" t="str">
        <f t="shared" si="4116"/>
        <v>CI$19</v>
      </c>
      <c r="CJ2505" s="179" t="str">
        <f t="shared" si="4116"/>
        <v>CJ$19</v>
      </c>
      <c r="CK2505" s="179" t="str">
        <f t="shared" si="4116"/>
        <v>CK$19</v>
      </c>
      <c r="CL2505" s="179" t="str">
        <f t="shared" si="4116"/>
        <v>CL$19</v>
      </c>
      <c r="CN2505" s="60"/>
      <c r="CO2505" s="179" t="str">
        <f t="shared" ref="CO2505:DK2505" si="4117">CO2491</f>
        <v>CO$19</v>
      </c>
      <c r="CP2505" s="179" t="str">
        <f t="shared" si="4117"/>
        <v>CP$19</v>
      </c>
      <c r="CQ2505" s="179" t="str">
        <f t="shared" si="4117"/>
        <v>CQ$19</v>
      </c>
      <c r="CR2505" s="179" t="str">
        <f t="shared" si="4117"/>
        <v>CR$19</v>
      </c>
      <c r="CS2505" s="179" t="str">
        <f t="shared" si="4117"/>
        <v>CS$19</v>
      </c>
      <c r="CT2505" s="179" t="str">
        <f t="shared" si="4117"/>
        <v>CT$19</v>
      </c>
      <c r="CU2505" s="179" t="str">
        <f t="shared" si="4117"/>
        <v>CU$19</v>
      </c>
      <c r="CV2505" s="179" t="str">
        <f t="shared" si="4117"/>
        <v>CV$19</v>
      </c>
      <c r="CW2505" s="179" t="str">
        <f t="shared" si="4117"/>
        <v>CW$19</v>
      </c>
      <c r="CX2505" s="179" t="str">
        <f t="shared" si="4117"/>
        <v>CX$19</v>
      </c>
      <c r="CY2505" s="179" t="str">
        <f t="shared" si="4117"/>
        <v>CY$19</v>
      </c>
      <c r="CZ2505" s="179" t="str">
        <f t="shared" si="4117"/>
        <v>CZ$19</v>
      </c>
      <c r="DA2505" s="179" t="str">
        <f t="shared" si="4117"/>
        <v>DA$19</v>
      </c>
      <c r="DB2505" s="179" t="str">
        <f t="shared" si="4117"/>
        <v>DB$19</v>
      </c>
      <c r="DC2505" s="179" t="str">
        <f t="shared" si="4117"/>
        <v>DC$19</v>
      </c>
      <c r="DD2505" s="179" t="str">
        <f t="shared" si="4117"/>
        <v>DD$19</v>
      </c>
      <c r="DE2505" s="179" t="str">
        <f t="shared" si="4117"/>
        <v>DE$19</v>
      </c>
      <c r="DF2505" s="179" t="str">
        <f t="shared" si="4117"/>
        <v>DF$19</v>
      </c>
      <c r="DG2505" s="179" t="str">
        <f t="shared" si="4117"/>
        <v>DG$19</v>
      </c>
      <c r="DH2505" s="179" t="str">
        <f t="shared" si="4117"/>
        <v>DH$19</v>
      </c>
      <c r="DI2505" s="179" t="str">
        <f t="shared" si="4117"/>
        <v>DI$19</v>
      </c>
      <c r="DJ2505" s="179" t="str">
        <f t="shared" si="4117"/>
        <v>DJ$19</v>
      </c>
      <c r="DK2505" s="179" t="str">
        <f t="shared" si="4117"/>
        <v>DK$19</v>
      </c>
      <c r="DL2505" s="179" t="str">
        <f t="shared" ref="DL2505" si="4118">DL2491</f>
        <v>DL$19</v>
      </c>
    </row>
  </sheetData>
  <conditionalFormatting sqref="A1:XFD1">
    <cfRule type="cellIs" dxfId="8" priority="1" stopIfTrue="1" operator="notEqual">
      <formula>0.6545646468</formula>
    </cfRule>
  </conditionalFormatting>
  <dataValidations disablePrompts="1" count="2">
    <dataValidation type="whole" allowBlank="1" showInputMessage="1" showErrorMessage="1" sqref="K2234:P2234"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C445:C562 C2101:C1048575 C340:C361 C2023:C2099 C1909:C1941 C105:C149 C2:C4 C1875:C1883 C1179:C1329 C1885:C1907 C1688:C1773 C1775:C1873 C1943:C2004 C662:C737 C564:C660 C363:C443 C329:C337 C739:C867 C251:C317 C197:C217 C39:C103 C166:C184 C889:C1177 C1331:C1685 C8:C24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7"/>
  <sheetViews>
    <sheetView showGridLines="0" zoomScale="70" zoomScaleNormal="70" workbookViewId="0">
      <selection activeCell="A3" sqref="A3:XFD3"/>
    </sheetView>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5" width="13.84375" style="53" bestFit="1" customWidth="1"/>
    <col min="16" max="16" width="14.4609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outlineLevel="1" x14ac:dyDescent="0.4">
      <c r="A3"/>
      <c r="J3">
        <f>K3-1</f>
        <v>2023</v>
      </c>
      <c r="K3">
        <f>YEAR(N12)</f>
        <v>2024</v>
      </c>
      <c r="L3">
        <f t="shared" si="4"/>
        <v>2025</v>
      </c>
      <c r="M3">
        <f t="shared" si="4"/>
        <v>2026</v>
      </c>
      <c r="N3">
        <f t="shared" si="4"/>
        <v>2027</v>
      </c>
      <c r="O3">
        <f t="shared" si="4"/>
        <v>2028</v>
      </c>
      <c r="P3">
        <f t="shared" si="4"/>
        <v>2029</v>
      </c>
      <c r="Q3"/>
      <c r="R3" s="362">
        <f>EOMONTH(S3,-1)</f>
        <v>45291</v>
      </c>
      <c r="S3" s="362">
        <f>EOMONTH(N12,0)</f>
        <v>45322</v>
      </c>
      <c r="T3" s="362">
        <f t="shared" ref="T3:CE3" si="6">EOMONTH(S3,1)</f>
        <v>45351</v>
      </c>
      <c r="U3" s="362">
        <f t="shared" si="6"/>
        <v>45382</v>
      </c>
      <c r="V3" s="362">
        <f t="shared" si="6"/>
        <v>45412</v>
      </c>
      <c r="W3" s="362">
        <f t="shared" si="6"/>
        <v>45443</v>
      </c>
      <c r="X3" s="362">
        <f t="shared" si="6"/>
        <v>45473</v>
      </c>
      <c r="Y3" s="362">
        <f t="shared" si="6"/>
        <v>45504</v>
      </c>
      <c r="Z3" s="362">
        <f t="shared" si="6"/>
        <v>45535</v>
      </c>
      <c r="AA3" s="362">
        <f t="shared" si="6"/>
        <v>45565</v>
      </c>
      <c r="AB3" s="362">
        <f>EOMONTH(AA3,1)</f>
        <v>45596</v>
      </c>
      <c r="AC3" s="362">
        <f t="shared" si="6"/>
        <v>45626</v>
      </c>
      <c r="AD3" s="362">
        <f t="shared" si="6"/>
        <v>45657</v>
      </c>
      <c r="AE3" s="362">
        <f t="shared" si="6"/>
        <v>45688</v>
      </c>
      <c r="AF3" s="362">
        <f>EOMONTH(AE3,1)</f>
        <v>45716</v>
      </c>
      <c r="AG3" s="362">
        <f t="shared" si="6"/>
        <v>45747</v>
      </c>
      <c r="AH3" s="362">
        <f t="shared" si="6"/>
        <v>45777</v>
      </c>
      <c r="AI3" s="362">
        <f t="shared" si="6"/>
        <v>45808</v>
      </c>
      <c r="AJ3" s="362">
        <f t="shared" si="6"/>
        <v>45838</v>
      </c>
      <c r="AK3" s="362">
        <f t="shared" si="6"/>
        <v>45869</v>
      </c>
      <c r="AL3" s="362">
        <f t="shared" si="6"/>
        <v>45900</v>
      </c>
      <c r="AM3" s="362">
        <f t="shared" si="6"/>
        <v>45930</v>
      </c>
      <c r="AN3" s="362">
        <f t="shared" si="6"/>
        <v>45961</v>
      </c>
      <c r="AO3" s="362">
        <f t="shared" si="6"/>
        <v>45991</v>
      </c>
      <c r="AP3" s="362">
        <f t="shared" si="6"/>
        <v>46022</v>
      </c>
      <c r="AQ3" s="362">
        <f t="shared" si="6"/>
        <v>46053</v>
      </c>
      <c r="AR3" s="362">
        <f t="shared" si="6"/>
        <v>46081</v>
      </c>
      <c r="AS3" s="362">
        <f t="shared" si="6"/>
        <v>46112</v>
      </c>
      <c r="AT3" s="362">
        <f t="shared" si="6"/>
        <v>46142</v>
      </c>
      <c r="AU3" s="362">
        <f t="shared" si="6"/>
        <v>46173</v>
      </c>
      <c r="AV3" s="362">
        <f t="shared" si="6"/>
        <v>46203</v>
      </c>
      <c r="AW3" s="362">
        <f t="shared" si="6"/>
        <v>46234</v>
      </c>
      <c r="AX3" s="362">
        <f t="shared" si="6"/>
        <v>46265</v>
      </c>
      <c r="AY3" s="362">
        <f t="shared" si="6"/>
        <v>46295</v>
      </c>
      <c r="AZ3" s="362">
        <f t="shared" si="6"/>
        <v>46326</v>
      </c>
      <c r="BA3" s="362">
        <f t="shared" si="6"/>
        <v>46356</v>
      </c>
      <c r="BB3" s="362">
        <f t="shared" si="6"/>
        <v>46387</v>
      </c>
      <c r="BC3" s="362">
        <f t="shared" si="6"/>
        <v>46418</v>
      </c>
      <c r="BD3" s="362">
        <f t="shared" si="6"/>
        <v>46446</v>
      </c>
      <c r="BE3" s="362">
        <f t="shared" si="6"/>
        <v>46477</v>
      </c>
      <c r="BF3" s="362">
        <f t="shared" si="6"/>
        <v>46507</v>
      </c>
      <c r="BG3" s="362">
        <f t="shared" si="6"/>
        <v>46538</v>
      </c>
      <c r="BH3" s="362">
        <f t="shared" si="6"/>
        <v>46568</v>
      </c>
      <c r="BI3" s="362">
        <f t="shared" si="6"/>
        <v>46599</v>
      </c>
      <c r="BJ3" s="362">
        <f t="shared" si="6"/>
        <v>46630</v>
      </c>
      <c r="BK3" s="362">
        <f t="shared" si="6"/>
        <v>46660</v>
      </c>
      <c r="BL3" s="362">
        <f t="shared" si="6"/>
        <v>46691</v>
      </c>
      <c r="BM3" s="362">
        <f t="shared" si="6"/>
        <v>46721</v>
      </c>
      <c r="BN3" s="362">
        <f t="shared" si="6"/>
        <v>46752</v>
      </c>
      <c r="BO3" s="362">
        <f t="shared" si="6"/>
        <v>46783</v>
      </c>
      <c r="BP3" s="362">
        <f t="shared" si="6"/>
        <v>46812</v>
      </c>
      <c r="BQ3" s="362">
        <f t="shared" si="6"/>
        <v>46843</v>
      </c>
      <c r="BR3" s="362">
        <f t="shared" si="6"/>
        <v>46873</v>
      </c>
      <c r="BS3" s="362">
        <f t="shared" si="6"/>
        <v>46904</v>
      </c>
      <c r="BT3" s="362">
        <f t="shared" si="6"/>
        <v>46934</v>
      </c>
      <c r="BU3" s="362">
        <f t="shared" si="6"/>
        <v>46965</v>
      </c>
      <c r="BV3" s="362">
        <f t="shared" si="6"/>
        <v>46996</v>
      </c>
      <c r="BW3" s="362">
        <f t="shared" si="6"/>
        <v>47026</v>
      </c>
      <c r="BX3" s="362">
        <f t="shared" si="6"/>
        <v>47057</v>
      </c>
      <c r="BY3" s="362">
        <f t="shared" si="6"/>
        <v>47087</v>
      </c>
      <c r="BZ3" s="362">
        <f t="shared" si="6"/>
        <v>47118</v>
      </c>
      <c r="CA3" s="362">
        <f t="shared" si="6"/>
        <v>47149</v>
      </c>
      <c r="CB3" s="362">
        <f t="shared" si="6"/>
        <v>47177</v>
      </c>
      <c r="CC3" s="362">
        <f t="shared" si="6"/>
        <v>47208</v>
      </c>
      <c r="CD3" s="362">
        <f t="shared" si="6"/>
        <v>47238</v>
      </c>
      <c r="CE3" s="362">
        <f t="shared" si="6"/>
        <v>47269</v>
      </c>
      <c r="CF3" s="362">
        <f t="shared" ref="CF3:CL3" si="7">EOMONTH(CE3,1)</f>
        <v>47299</v>
      </c>
      <c r="CG3" s="362">
        <f t="shared" si="7"/>
        <v>47330</v>
      </c>
      <c r="CH3" s="362">
        <f t="shared" si="7"/>
        <v>47361</v>
      </c>
      <c r="CI3" s="362">
        <f t="shared" si="7"/>
        <v>47391</v>
      </c>
      <c r="CJ3" s="362">
        <f t="shared" si="7"/>
        <v>47422</v>
      </c>
      <c r="CK3" s="362">
        <f t="shared" si="7"/>
        <v>47452</v>
      </c>
      <c r="CL3" s="362">
        <f t="shared" si="7"/>
        <v>47483</v>
      </c>
      <c r="CN3" s="362">
        <f>EOMONTH(CO3,-3)</f>
        <v>45291</v>
      </c>
      <c r="CO3" s="362">
        <v>45352</v>
      </c>
      <c r="CP3" s="362">
        <f t="shared" ref="CP3:DL3" si="8">EOMONTH(CO3,3)</f>
        <v>45473</v>
      </c>
      <c r="CQ3" s="362">
        <f t="shared" si="8"/>
        <v>45565</v>
      </c>
      <c r="CR3" s="362">
        <f t="shared" si="8"/>
        <v>45657</v>
      </c>
      <c r="CS3" s="362">
        <f t="shared" si="8"/>
        <v>45747</v>
      </c>
      <c r="CT3" s="362">
        <f t="shared" si="8"/>
        <v>45838</v>
      </c>
      <c r="CU3" s="362">
        <f t="shared" si="8"/>
        <v>45930</v>
      </c>
      <c r="CV3" s="362">
        <f t="shared" si="8"/>
        <v>46022</v>
      </c>
      <c r="CW3" s="362">
        <f t="shared" si="8"/>
        <v>46112</v>
      </c>
      <c r="CX3" s="362">
        <f t="shared" si="8"/>
        <v>46203</v>
      </c>
      <c r="CY3" s="362">
        <f t="shared" si="8"/>
        <v>46295</v>
      </c>
      <c r="CZ3" s="362">
        <f t="shared" si="8"/>
        <v>46387</v>
      </c>
      <c r="DA3" s="362">
        <f t="shared" si="8"/>
        <v>46477</v>
      </c>
      <c r="DB3" s="362">
        <f t="shared" si="8"/>
        <v>46568</v>
      </c>
      <c r="DC3" s="362">
        <f t="shared" si="8"/>
        <v>46660</v>
      </c>
      <c r="DD3" s="362">
        <f t="shared" si="8"/>
        <v>46752</v>
      </c>
      <c r="DE3" s="362">
        <f t="shared" si="8"/>
        <v>46843</v>
      </c>
      <c r="DF3" s="362">
        <f t="shared" si="8"/>
        <v>46934</v>
      </c>
      <c r="DG3" s="362">
        <f t="shared" si="8"/>
        <v>47026</v>
      </c>
      <c r="DH3" s="362">
        <f t="shared" si="8"/>
        <v>47118</v>
      </c>
      <c r="DI3" s="362">
        <f t="shared" si="8"/>
        <v>47208</v>
      </c>
      <c r="DJ3" s="362">
        <f t="shared" si="8"/>
        <v>47299</v>
      </c>
      <c r="DK3" s="362">
        <f t="shared" si="8"/>
        <v>47391</v>
      </c>
      <c r="DL3" s="362">
        <f t="shared" si="8"/>
        <v>47483</v>
      </c>
    </row>
    <row r="4" spans="1:116" s="364" customFormat="1" outlineLevel="1" x14ac:dyDescent="0.4">
      <c r="A4" s="363"/>
      <c r="G4" s="365" t="s">
        <v>60</v>
      </c>
      <c r="H4" s="365"/>
      <c r="I4" s="365"/>
      <c r="J4" s="366"/>
      <c r="K4" s="365" t="s">
        <v>230</v>
      </c>
      <c r="M4" s="367"/>
      <c r="N4" s="368">
        <v>0.25</v>
      </c>
      <c r="O4" s="365"/>
      <c r="P4" s="365"/>
      <c r="Q4" s="365"/>
      <c r="R4" s="369"/>
      <c r="S4" s="370">
        <f>YEAR(S3)*('IS BS CF'!$N$8="Monthly")</f>
        <v>2024</v>
      </c>
      <c r="T4" s="370">
        <f>YEAR(T3)*('IS BS CF'!$N$8="Monthly")</f>
        <v>2024</v>
      </c>
      <c r="U4" s="370">
        <f>YEAR(U3)*('IS BS CF'!$N$8="Monthly")</f>
        <v>2024</v>
      </c>
      <c r="V4" s="370">
        <f>YEAR(V3)*('IS BS CF'!$N$8="Monthly")</f>
        <v>2024</v>
      </c>
      <c r="W4" s="370">
        <f>YEAR(W3)*('IS BS CF'!$N$8="Monthly")</f>
        <v>2024</v>
      </c>
      <c r="X4" s="370">
        <f>YEAR(X3)*('IS BS CF'!$N$8="Monthly")</f>
        <v>2024</v>
      </c>
      <c r="Y4" s="370">
        <f>YEAR(Y3)*('IS BS CF'!$N$8="Monthly")</f>
        <v>2024</v>
      </c>
      <c r="Z4" s="370">
        <f>YEAR(Z3)*('IS BS CF'!$N$8="Monthly")</f>
        <v>2024</v>
      </c>
      <c r="AA4" s="370">
        <f>YEAR(AA3)*('IS BS CF'!$N$8="Monthly")</f>
        <v>2024</v>
      </c>
      <c r="AB4" s="370">
        <f>YEAR(AB3)*('IS BS CF'!$N$8="Monthly")</f>
        <v>2024</v>
      </c>
      <c r="AC4" s="370">
        <f>YEAR(AC3)*('IS BS CF'!$N$8="Monthly")</f>
        <v>2024</v>
      </c>
      <c r="AD4" s="370">
        <f>YEAR(AD3)*('IS BS CF'!$N$8="Monthly")</f>
        <v>2024</v>
      </c>
      <c r="AE4" s="370">
        <f>YEAR(AE3)*('IS BS CF'!$N$8="Monthly")</f>
        <v>2025</v>
      </c>
      <c r="AF4" s="370">
        <f>YEAR(AF3)*('IS BS CF'!$N$8="Monthly")</f>
        <v>2025</v>
      </c>
      <c r="AG4" s="370">
        <f>YEAR(AG3)*('IS BS CF'!$N$8="Monthly")</f>
        <v>2025</v>
      </c>
      <c r="AH4" s="370">
        <f>YEAR(AH3)*('IS BS CF'!$N$8="Monthly")</f>
        <v>2025</v>
      </c>
      <c r="AI4" s="370">
        <f>YEAR(AI3)*('IS BS CF'!$N$8="Monthly")</f>
        <v>2025</v>
      </c>
      <c r="AJ4" s="370">
        <f>YEAR(AJ3)*('IS BS CF'!$N$8="Monthly")</f>
        <v>2025</v>
      </c>
      <c r="AK4" s="370">
        <f>YEAR(AK3)*('IS BS CF'!$N$8="Monthly")</f>
        <v>2025</v>
      </c>
      <c r="AL4" s="370">
        <f>YEAR(AL3)*('IS BS CF'!$N$8="Monthly")</f>
        <v>2025</v>
      </c>
      <c r="AM4" s="370">
        <f>YEAR(AM3)*('IS BS CF'!$N$8="Monthly")</f>
        <v>2025</v>
      </c>
      <c r="AN4" s="370">
        <f>YEAR(AN3)*('IS BS CF'!$N$8="Monthly")</f>
        <v>2025</v>
      </c>
      <c r="AO4" s="370">
        <f>YEAR(AO3)*('IS BS CF'!$N$8="Monthly")</f>
        <v>2025</v>
      </c>
      <c r="AP4" s="370">
        <f>YEAR(AP3)*('IS BS CF'!$N$8="Monthly")</f>
        <v>2025</v>
      </c>
      <c r="AQ4" s="370">
        <f>YEAR(AQ3)*('IS BS CF'!$N$8="Monthly")</f>
        <v>2026</v>
      </c>
      <c r="AR4" s="370">
        <f>YEAR(AR3)*('IS BS CF'!$N$8="Monthly")</f>
        <v>2026</v>
      </c>
      <c r="AS4" s="370">
        <f>YEAR(AS3)*('IS BS CF'!$N$8="Monthly")</f>
        <v>2026</v>
      </c>
      <c r="AT4" s="370">
        <f>YEAR(AT3)*('IS BS CF'!$N$8="Monthly")</f>
        <v>2026</v>
      </c>
      <c r="AU4" s="370">
        <f>YEAR(AU3)*('IS BS CF'!$N$8="Monthly")</f>
        <v>2026</v>
      </c>
      <c r="AV4" s="370">
        <f>YEAR(AV3)*('IS BS CF'!$N$8="Monthly")</f>
        <v>2026</v>
      </c>
      <c r="AW4" s="370">
        <f>YEAR(AW3)*('IS BS CF'!$N$8="Monthly")</f>
        <v>2026</v>
      </c>
      <c r="AX4" s="370">
        <f>YEAR(AX3)*('IS BS CF'!$N$8="Monthly")</f>
        <v>2026</v>
      </c>
      <c r="AY4" s="370">
        <f>YEAR(AY3)*('IS BS CF'!$N$8="Monthly")</f>
        <v>2026</v>
      </c>
      <c r="AZ4" s="370">
        <f>YEAR(AZ3)*('IS BS CF'!$N$8="Monthly")</f>
        <v>2026</v>
      </c>
      <c r="BA4" s="370">
        <f>YEAR(BA3)*('IS BS CF'!$N$8="Monthly")</f>
        <v>2026</v>
      </c>
      <c r="BB4" s="370">
        <f>YEAR(BB3)*('IS BS CF'!$N$8="Monthly")</f>
        <v>2026</v>
      </c>
      <c r="BC4" s="370">
        <f>YEAR(BC3)*('IS BS CF'!$N$8="Monthly")</f>
        <v>2027</v>
      </c>
      <c r="BD4" s="370">
        <f>YEAR(BD3)*('IS BS CF'!$N$8="Monthly")</f>
        <v>2027</v>
      </c>
      <c r="BE4" s="370">
        <f>YEAR(BE3)*('IS BS CF'!$N$8="Monthly")</f>
        <v>2027</v>
      </c>
      <c r="BF4" s="370">
        <f>YEAR(BF3)*('IS BS CF'!$N$8="Monthly")</f>
        <v>2027</v>
      </c>
      <c r="BG4" s="370">
        <f>YEAR(BG3)*('IS BS CF'!$N$8="Monthly")</f>
        <v>2027</v>
      </c>
      <c r="BH4" s="370">
        <f>YEAR(BH3)*('IS BS CF'!$N$8="Monthly")</f>
        <v>2027</v>
      </c>
      <c r="BI4" s="370">
        <f>YEAR(BI3)*('IS BS CF'!$N$8="Monthly")</f>
        <v>2027</v>
      </c>
      <c r="BJ4" s="370">
        <f>YEAR(BJ3)*('IS BS CF'!$N$8="Monthly")</f>
        <v>2027</v>
      </c>
      <c r="BK4" s="370">
        <f>YEAR(BK3)*('IS BS CF'!$N$8="Monthly")</f>
        <v>2027</v>
      </c>
      <c r="BL4" s="370">
        <f>YEAR(BL3)*('IS BS CF'!$N$8="Monthly")</f>
        <v>2027</v>
      </c>
      <c r="BM4" s="370">
        <f>YEAR(BM3)*('IS BS CF'!$N$8="Monthly")</f>
        <v>2027</v>
      </c>
      <c r="BN4" s="370">
        <f>YEAR(BN3)*('IS BS CF'!$N$8="Monthly")</f>
        <v>2027</v>
      </c>
      <c r="BO4" s="370">
        <f>YEAR(BO3)*('IS BS CF'!$N$8="Monthly")</f>
        <v>2028</v>
      </c>
      <c r="BP4" s="370">
        <f>YEAR(BP3)*('IS BS CF'!$N$8="Monthly")</f>
        <v>2028</v>
      </c>
      <c r="BQ4" s="370">
        <f>YEAR(BQ3)*('IS BS CF'!$N$8="Monthly")</f>
        <v>2028</v>
      </c>
      <c r="BR4" s="370">
        <f>YEAR(BR3)*('IS BS CF'!$N$8="Monthly")</f>
        <v>2028</v>
      </c>
      <c r="BS4" s="370">
        <f>YEAR(BS3)*('IS BS CF'!$N$8="Monthly")</f>
        <v>2028</v>
      </c>
      <c r="BT4" s="370">
        <f>YEAR(BT3)*('IS BS CF'!$N$8="Monthly")</f>
        <v>2028</v>
      </c>
      <c r="BU4" s="370">
        <f>YEAR(BU3)*('IS BS CF'!$N$8="Monthly")</f>
        <v>2028</v>
      </c>
      <c r="BV4" s="370">
        <f>YEAR(BV3)*('IS BS CF'!$N$8="Monthly")</f>
        <v>2028</v>
      </c>
      <c r="BW4" s="370">
        <f>YEAR(BW3)*('IS BS CF'!$N$8="Monthly")</f>
        <v>2028</v>
      </c>
      <c r="BX4" s="370">
        <f>YEAR(BX3)*('IS BS CF'!$N$8="Monthly")</f>
        <v>2028</v>
      </c>
      <c r="BY4" s="370">
        <f>YEAR(BY3)*('IS BS CF'!$N$8="Monthly")</f>
        <v>2028</v>
      </c>
      <c r="BZ4" s="370">
        <f>YEAR(BZ3)*('IS BS CF'!$N$8="Monthly")</f>
        <v>2028</v>
      </c>
      <c r="CA4" s="370">
        <f>YEAR(CA3)*('IS BS CF'!$N$8="Monthly")</f>
        <v>2029</v>
      </c>
      <c r="CB4" s="370">
        <f>YEAR(CB3)*('IS BS CF'!$N$8="Monthly")</f>
        <v>2029</v>
      </c>
      <c r="CC4" s="370">
        <f>YEAR(CC3)*('IS BS CF'!$N$8="Monthly")</f>
        <v>2029</v>
      </c>
      <c r="CD4" s="370">
        <f>YEAR(CD3)*('IS BS CF'!$N$8="Monthly")</f>
        <v>2029</v>
      </c>
      <c r="CE4" s="370">
        <f>YEAR(CE3)*('IS BS CF'!$N$8="Monthly")</f>
        <v>2029</v>
      </c>
      <c r="CF4" s="370">
        <f>YEAR(CF3)*('IS BS CF'!$N$8="Monthly")</f>
        <v>2029</v>
      </c>
      <c r="CG4" s="370">
        <f>YEAR(CG3)*('IS BS CF'!$N$8="Monthly")</f>
        <v>2029</v>
      </c>
      <c r="CH4" s="370">
        <f>YEAR(CH3)*('IS BS CF'!$N$8="Monthly")</f>
        <v>2029</v>
      </c>
      <c r="CI4" s="370">
        <f>YEAR(CI3)*('IS BS CF'!$N$8="Monthly")</f>
        <v>2029</v>
      </c>
      <c r="CJ4" s="370">
        <f>YEAR(CJ3)*('IS BS CF'!$N$8="Monthly")</f>
        <v>2029</v>
      </c>
      <c r="CK4" s="370">
        <f>YEAR(CK3)*('IS BS CF'!$N$8="Monthly")</f>
        <v>2029</v>
      </c>
      <c r="CL4" s="370">
        <f>YEAR(CL3)*('IS BS CF'!$N$8="Monthly")</f>
        <v>2029</v>
      </c>
      <c r="CN4" s="371">
        <f>YEAR(CN3)*('IS BS CF'!$N$8="Quarterly")</f>
        <v>0</v>
      </c>
      <c r="CO4" s="371">
        <f>YEAR(CO3)*('IS BS CF'!$N$8="Quarterly")</f>
        <v>0</v>
      </c>
      <c r="CP4" s="371">
        <f>YEAR(CP3)*('IS BS CF'!$N$8="Quarterly")</f>
        <v>0</v>
      </c>
      <c r="CQ4" s="371">
        <f>YEAR(CQ3)*('IS BS CF'!$N$8="Quarterly")</f>
        <v>0</v>
      </c>
      <c r="CR4" s="371">
        <f>YEAR(CR3)*('IS BS CF'!$N$8="Quarterly")</f>
        <v>0</v>
      </c>
      <c r="CS4" s="371">
        <f>YEAR(CS3)*('IS BS CF'!$N$8="Quarterly")</f>
        <v>0</v>
      </c>
      <c r="CT4" s="371">
        <f>YEAR(CT3)*('IS BS CF'!$N$8="Quarterly")</f>
        <v>0</v>
      </c>
      <c r="CU4" s="371">
        <f>YEAR(CU3)*('IS BS CF'!$N$8="Quarterly")</f>
        <v>0</v>
      </c>
      <c r="CV4" s="371">
        <f>YEAR(CV3)*('IS BS CF'!$N$8="Quarterly")</f>
        <v>0</v>
      </c>
      <c r="CW4" s="371">
        <f>YEAR(CW3)*('IS BS CF'!$N$8="Quarterly")</f>
        <v>0</v>
      </c>
      <c r="CX4" s="371">
        <f>YEAR(CX3)*('IS BS CF'!$N$8="Quarterly")</f>
        <v>0</v>
      </c>
      <c r="CY4" s="371">
        <f>YEAR(CY3)*('IS BS CF'!$N$8="Quarterly")</f>
        <v>0</v>
      </c>
      <c r="CZ4" s="371">
        <f>YEAR(CZ3)*('IS BS CF'!$N$8="Quarterly")</f>
        <v>0</v>
      </c>
      <c r="DA4" s="371">
        <f>YEAR(DA3)*('IS BS CF'!$N$8="Quarterly")</f>
        <v>0</v>
      </c>
      <c r="DB4" s="371">
        <f>YEAR(DB3)*('IS BS CF'!$N$8="Quarterly")</f>
        <v>0</v>
      </c>
      <c r="DC4" s="371">
        <f>YEAR(DC3)*('IS BS CF'!$N$8="Quarterly")</f>
        <v>0</v>
      </c>
      <c r="DD4" s="371">
        <f>YEAR(DD3)*('IS BS CF'!$N$8="Quarterly")</f>
        <v>0</v>
      </c>
      <c r="DE4" s="371">
        <f>YEAR(DE3)*('IS BS CF'!$N$8="Quarterly")</f>
        <v>0</v>
      </c>
      <c r="DF4" s="371">
        <f>YEAR(DF3)*('IS BS CF'!$N$8="Quarterly")</f>
        <v>0</v>
      </c>
      <c r="DG4" s="371">
        <f>YEAR(DG3)*('IS BS CF'!$N$8="Quarterly")</f>
        <v>0</v>
      </c>
      <c r="DH4" s="371">
        <f>YEAR(DH3)*('IS BS CF'!$N$8="Quarterly")</f>
        <v>0</v>
      </c>
      <c r="DI4" s="371">
        <f>YEAR(DI3)*('IS BS CF'!$N$8="Quarterly")</f>
        <v>0</v>
      </c>
      <c r="DJ4" s="371">
        <f>YEAR(DJ3)*('IS BS CF'!$N$8="Quarterly")</f>
        <v>0</v>
      </c>
      <c r="DK4" s="371">
        <f>YEAR(DK3)*('IS BS CF'!$N$8="Quarterly")</f>
        <v>0</v>
      </c>
      <c r="DL4" s="371">
        <f>YEAR(DL3)*('IS BS CF'!$N$8="Quarterly")</f>
        <v>0</v>
      </c>
    </row>
    <row r="5" spans="1:116" s="364" customFormat="1" outlineLevel="1" x14ac:dyDescent="0.4">
      <c r="A5" s="363"/>
      <c r="G5" s="365" t="s">
        <v>61</v>
      </c>
      <c r="H5" s="365"/>
      <c r="I5" s="365"/>
      <c r="J5" s="366"/>
      <c r="K5" s="372"/>
      <c r="L5" s="372"/>
      <c r="M5" s="372"/>
      <c r="N5" s="372">
        <f>'Calcs.'!I7</f>
        <v>0</v>
      </c>
      <c r="O5" s="365"/>
      <c r="P5" s="365"/>
      <c r="Q5" s="365"/>
      <c r="R5" s="369"/>
      <c r="S5" s="370">
        <f>S4*(MONTH(S3)=12)*('IS BS CF'!$N$8="Monthly")</f>
        <v>0</v>
      </c>
      <c r="T5" s="370">
        <f>T4*(MONTH(T3)=12)*('IS BS CF'!$N$8="Monthly")</f>
        <v>0</v>
      </c>
      <c r="U5" s="370">
        <f>U4*(MONTH(U3)=12)*('IS BS CF'!$N$8="Monthly")</f>
        <v>0</v>
      </c>
      <c r="V5" s="370">
        <f>V4*(MONTH(V3)=12)*('IS BS CF'!$N$8="Monthly")</f>
        <v>0</v>
      </c>
      <c r="W5" s="370">
        <f>W4*(MONTH(W3)=12)*('IS BS CF'!$N$8="Monthly")</f>
        <v>0</v>
      </c>
      <c r="X5" s="370">
        <f>X4*(MONTH(X3)=12)*('IS BS CF'!$N$8="Monthly")</f>
        <v>0</v>
      </c>
      <c r="Y5" s="370">
        <f>Y4*(MONTH(Y3)=12)*('IS BS CF'!$N$8="Monthly")</f>
        <v>0</v>
      </c>
      <c r="Z5" s="370">
        <f>Z4*(MONTH(Z3)=12)*('IS BS CF'!$N$8="Monthly")</f>
        <v>0</v>
      </c>
      <c r="AA5" s="370">
        <f>AA4*(MONTH(AA3)=12)*('IS BS CF'!$N$8="Monthly")</f>
        <v>0</v>
      </c>
      <c r="AB5" s="370">
        <f>AB4*(MONTH(AB3)=12)*('IS BS CF'!$N$8="Monthly")</f>
        <v>0</v>
      </c>
      <c r="AC5" s="370">
        <f>AC4*(MONTH(AC3)=12)*('IS BS CF'!$N$8="Monthly")</f>
        <v>0</v>
      </c>
      <c r="AD5" s="370">
        <f>AD4*(MONTH(AD3)=12)*('IS BS CF'!$N$8="Monthly")</f>
        <v>2024</v>
      </c>
      <c r="AE5" s="370">
        <f>AE4*(MONTH(AE3)=12)*('IS BS CF'!$N$8="Monthly")</f>
        <v>0</v>
      </c>
      <c r="AF5" s="370">
        <f>AF4*(MONTH(AF3)=12)*('IS BS CF'!$N$8="Monthly")</f>
        <v>0</v>
      </c>
      <c r="AG5" s="370">
        <f>AG4*(MONTH(AG3)=12)*('IS BS CF'!$N$8="Monthly")</f>
        <v>0</v>
      </c>
      <c r="AH5" s="370">
        <f>AH4*(MONTH(AH3)=12)*('IS BS CF'!$N$8="Monthly")</f>
        <v>0</v>
      </c>
      <c r="AI5" s="370">
        <f>AI4*(MONTH(AI3)=12)*('IS BS CF'!$N$8="Monthly")</f>
        <v>0</v>
      </c>
      <c r="AJ5" s="370">
        <f>AJ4*(MONTH(AJ3)=12)*('IS BS CF'!$N$8="Monthly")</f>
        <v>0</v>
      </c>
      <c r="AK5" s="370">
        <f>AK4*(MONTH(AK3)=12)*('IS BS CF'!$N$8="Monthly")</f>
        <v>0</v>
      </c>
      <c r="AL5" s="370">
        <f>AL4*(MONTH(AL3)=12)*('IS BS CF'!$N$8="Monthly")</f>
        <v>0</v>
      </c>
      <c r="AM5" s="370">
        <f>AM4*(MONTH(AM3)=12)*('IS BS CF'!$N$8="Monthly")</f>
        <v>0</v>
      </c>
      <c r="AN5" s="370">
        <f>AN4*(MONTH(AN3)=12)*('IS BS CF'!$N$8="Monthly")</f>
        <v>0</v>
      </c>
      <c r="AO5" s="370">
        <f>AO4*(MONTH(AO3)=12)*('IS BS CF'!$N$8="Monthly")</f>
        <v>0</v>
      </c>
      <c r="AP5" s="370">
        <f>AP4*(MONTH(AP3)=12)*('IS BS CF'!$N$8="Monthly")</f>
        <v>2025</v>
      </c>
      <c r="AQ5" s="370">
        <f>AQ4*(MONTH(AQ3)=12)*('IS BS CF'!$N$8="Monthly")</f>
        <v>0</v>
      </c>
      <c r="AR5" s="370">
        <f>AR4*(MONTH(AR3)=12)*('IS BS CF'!$N$8="Monthly")</f>
        <v>0</v>
      </c>
      <c r="AS5" s="370">
        <f>AS4*(MONTH(AS3)=12)*('IS BS CF'!$N$8="Monthly")</f>
        <v>0</v>
      </c>
      <c r="AT5" s="370">
        <f>AT4*(MONTH(AT3)=12)*('IS BS CF'!$N$8="Monthly")</f>
        <v>0</v>
      </c>
      <c r="AU5" s="370">
        <f>AU4*(MONTH(AU3)=12)*('IS BS CF'!$N$8="Monthly")</f>
        <v>0</v>
      </c>
      <c r="AV5" s="370">
        <f>AV4*(MONTH(AV3)=12)*('IS BS CF'!$N$8="Monthly")</f>
        <v>0</v>
      </c>
      <c r="AW5" s="370">
        <f>AW4*(MONTH(AW3)=12)*('IS BS CF'!$N$8="Monthly")</f>
        <v>0</v>
      </c>
      <c r="AX5" s="370">
        <f>AX4*(MONTH(AX3)=12)*('IS BS CF'!$N$8="Monthly")</f>
        <v>0</v>
      </c>
      <c r="AY5" s="370">
        <f>AY4*(MONTH(AY3)=12)*('IS BS CF'!$N$8="Monthly")</f>
        <v>0</v>
      </c>
      <c r="AZ5" s="370">
        <f>AZ4*(MONTH(AZ3)=12)*('IS BS CF'!$N$8="Monthly")</f>
        <v>0</v>
      </c>
      <c r="BA5" s="370">
        <f>BA4*(MONTH(BA3)=12)*('IS BS CF'!$N$8="Monthly")</f>
        <v>0</v>
      </c>
      <c r="BB5" s="370">
        <f>BB4*(MONTH(BB3)=12)*('IS BS CF'!$N$8="Monthly")</f>
        <v>2026</v>
      </c>
      <c r="BC5" s="370">
        <f>BC4*(MONTH(BC3)=12)*('IS BS CF'!$N$8="Monthly")</f>
        <v>0</v>
      </c>
      <c r="BD5" s="370">
        <f>BD4*(MONTH(BD3)=12)*('IS BS CF'!$N$8="Monthly")</f>
        <v>0</v>
      </c>
      <c r="BE5" s="370">
        <f>BE4*(MONTH(BE3)=12)*('IS BS CF'!$N$8="Monthly")</f>
        <v>0</v>
      </c>
      <c r="BF5" s="370">
        <f>BF4*(MONTH(BF3)=12)*('IS BS CF'!$N$8="Monthly")</f>
        <v>0</v>
      </c>
      <c r="BG5" s="370">
        <f>BG4*(MONTH(BG3)=12)*('IS BS CF'!$N$8="Monthly")</f>
        <v>0</v>
      </c>
      <c r="BH5" s="370">
        <f>BH4*(MONTH(BH3)=12)*('IS BS CF'!$N$8="Monthly")</f>
        <v>0</v>
      </c>
      <c r="BI5" s="370">
        <f>BI4*(MONTH(BI3)=12)*('IS BS CF'!$N$8="Monthly")</f>
        <v>0</v>
      </c>
      <c r="BJ5" s="370">
        <f>BJ4*(MONTH(BJ3)=12)*('IS BS CF'!$N$8="Monthly")</f>
        <v>0</v>
      </c>
      <c r="BK5" s="370">
        <f>BK4*(MONTH(BK3)=12)*('IS BS CF'!$N$8="Monthly")</f>
        <v>0</v>
      </c>
      <c r="BL5" s="370">
        <f>BL4*(MONTH(BL3)=12)*('IS BS CF'!$N$8="Monthly")</f>
        <v>0</v>
      </c>
      <c r="BM5" s="370">
        <f>BM4*(MONTH(BM3)=12)*('IS BS CF'!$N$8="Monthly")</f>
        <v>0</v>
      </c>
      <c r="BN5" s="370">
        <f>BN4*(MONTH(BN3)=12)*('IS BS CF'!$N$8="Monthly")</f>
        <v>2027</v>
      </c>
      <c r="BO5" s="370">
        <f>BO4*(MONTH(BO3)=12)*('IS BS CF'!$N$8="Monthly")</f>
        <v>0</v>
      </c>
      <c r="BP5" s="370">
        <f>BP4*(MONTH(BP3)=12)*('IS BS CF'!$N$8="Monthly")</f>
        <v>0</v>
      </c>
      <c r="BQ5" s="370">
        <f>BQ4*(MONTH(BQ3)=12)*('IS BS CF'!$N$8="Monthly")</f>
        <v>0</v>
      </c>
      <c r="BR5" s="370">
        <f>BR4*(MONTH(BR3)=12)*('IS BS CF'!$N$8="Monthly")</f>
        <v>0</v>
      </c>
      <c r="BS5" s="370">
        <f>BS4*(MONTH(BS3)=12)*('IS BS CF'!$N$8="Monthly")</f>
        <v>0</v>
      </c>
      <c r="BT5" s="370">
        <f>BT4*(MONTH(BT3)=12)*('IS BS CF'!$N$8="Monthly")</f>
        <v>0</v>
      </c>
      <c r="BU5" s="370">
        <f>BU4*(MONTH(BU3)=12)*('IS BS CF'!$N$8="Monthly")</f>
        <v>0</v>
      </c>
      <c r="BV5" s="370">
        <f>BV4*(MONTH(BV3)=12)*('IS BS CF'!$N$8="Monthly")</f>
        <v>0</v>
      </c>
      <c r="BW5" s="370">
        <f>BW4*(MONTH(BW3)=12)*('IS BS CF'!$N$8="Monthly")</f>
        <v>0</v>
      </c>
      <c r="BX5" s="370">
        <f>BX4*(MONTH(BX3)=12)*('IS BS CF'!$N$8="Monthly")</f>
        <v>0</v>
      </c>
      <c r="BY5" s="370">
        <f>BY4*(MONTH(BY3)=12)*('IS BS CF'!$N$8="Monthly")</f>
        <v>0</v>
      </c>
      <c r="BZ5" s="370">
        <f>BZ4*(MONTH(BZ3)=12)*('IS BS CF'!$N$8="Monthly")</f>
        <v>2028</v>
      </c>
      <c r="CA5" s="370">
        <f>CA4*(MONTH(CA3)=12)*('IS BS CF'!$N$8="Monthly")</f>
        <v>0</v>
      </c>
      <c r="CB5" s="370">
        <f>CB4*(MONTH(CB3)=12)*('IS BS CF'!$N$8="Monthly")</f>
        <v>0</v>
      </c>
      <c r="CC5" s="370">
        <f>CC4*(MONTH(CC3)=12)*('IS BS CF'!$N$8="Monthly")</f>
        <v>0</v>
      </c>
      <c r="CD5" s="370">
        <f>CD4*(MONTH(CD3)=12)*('IS BS CF'!$N$8="Monthly")</f>
        <v>0</v>
      </c>
      <c r="CE5" s="370">
        <f>CE4*(MONTH(CE3)=12)*('IS BS CF'!$N$8="Monthly")</f>
        <v>0</v>
      </c>
      <c r="CF5" s="370">
        <f>CF4*(MONTH(CF3)=12)*('IS BS CF'!$N$8="Monthly")</f>
        <v>0</v>
      </c>
      <c r="CG5" s="370">
        <f>CG4*(MONTH(CG3)=12)*('IS BS CF'!$N$8="Monthly")</f>
        <v>0</v>
      </c>
      <c r="CH5" s="370">
        <f>CH4*(MONTH(CH3)=12)*('IS BS CF'!$N$8="Monthly")</f>
        <v>0</v>
      </c>
      <c r="CI5" s="370">
        <f>CI4*(MONTH(CI3)=12)*('IS BS CF'!$N$8="Monthly")</f>
        <v>0</v>
      </c>
      <c r="CJ5" s="370">
        <f>CJ4*(MONTH(CJ3)=12)*('IS BS CF'!$N$8="Monthly")</f>
        <v>0</v>
      </c>
      <c r="CK5" s="370">
        <f>CK4*(MONTH(CK3)=12)*('IS BS CF'!$N$8="Monthly")</f>
        <v>0</v>
      </c>
      <c r="CL5" s="370">
        <f>CL4*(MONTH(CL3)=12)*('IS BS CF'!$N$8="Monthly")</f>
        <v>2029</v>
      </c>
      <c r="CN5" s="371">
        <f>CN4*(MONTH(CN3)=12)*('IS BS CF'!$N$8="Quarterly")</f>
        <v>0</v>
      </c>
      <c r="CO5" s="371">
        <f>CO4*(MONTH(CO3)=12)*('IS BS CF'!$N$8="Quarterly")</f>
        <v>0</v>
      </c>
      <c r="CP5" s="371">
        <f>CP4*(MONTH(CP3)=12)*('IS BS CF'!$N$8="Quarterly")</f>
        <v>0</v>
      </c>
      <c r="CQ5" s="371">
        <f>CQ4*(MONTH(CQ3)=12)*('IS BS CF'!$N$8="Quarterly")</f>
        <v>0</v>
      </c>
      <c r="CR5" s="371">
        <f>CR4*(MONTH(CR3)=12)*('IS BS CF'!$N$8="Quarterly")</f>
        <v>0</v>
      </c>
      <c r="CS5" s="371">
        <f>CS4*(MONTH(CS3)=12)*('IS BS CF'!$N$8="Quarterly")</f>
        <v>0</v>
      </c>
      <c r="CT5" s="371">
        <f>CT4*(MONTH(CT3)=12)*('IS BS CF'!$N$8="Quarterly")</f>
        <v>0</v>
      </c>
      <c r="CU5" s="371">
        <f>CU4*(MONTH(CU3)=12)*('IS BS CF'!$N$8="Quarterly")</f>
        <v>0</v>
      </c>
      <c r="CV5" s="371">
        <f>CV4*(MONTH(CV3)=12)*('IS BS CF'!$N$8="Quarterly")</f>
        <v>0</v>
      </c>
      <c r="CW5" s="371">
        <f>CW4*(MONTH(CW3)=12)*('IS BS CF'!$N$8="Quarterly")</f>
        <v>0</v>
      </c>
      <c r="CX5" s="371">
        <f>CX4*(MONTH(CX3)=12)*('IS BS CF'!$N$8="Quarterly")</f>
        <v>0</v>
      </c>
      <c r="CY5" s="371">
        <f>CY4*(MONTH(CY3)=12)*('IS BS CF'!$N$8="Quarterly")</f>
        <v>0</v>
      </c>
      <c r="CZ5" s="371">
        <f>CZ4*(MONTH(CZ3)=12)*('IS BS CF'!$N$8="Quarterly")</f>
        <v>0</v>
      </c>
      <c r="DA5" s="371">
        <f>DA4*(MONTH(DA3)=12)*('IS BS CF'!$N$8="Quarterly")</f>
        <v>0</v>
      </c>
      <c r="DB5" s="371">
        <f>DB4*(MONTH(DB3)=12)*('IS BS CF'!$N$8="Quarterly")</f>
        <v>0</v>
      </c>
      <c r="DC5" s="371">
        <f>DC4*(MONTH(DC3)=12)*('IS BS CF'!$N$8="Quarterly")</f>
        <v>0</v>
      </c>
      <c r="DD5" s="371">
        <f>DD4*(MONTH(DD3)=12)*('IS BS CF'!$N$8="Quarterly")</f>
        <v>0</v>
      </c>
      <c r="DE5" s="371">
        <f>DE4*(MONTH(DE3)=12)*('IS BS CF'!$N$8="Quarterly")</f>
        <v>0</v>
      </c>
      <c r="DF5" s="371">
        <f>DF4*(MONTH(DF3)=12)*('IS BS CF'!$N$8="Quarterly")</f>
        <v>0</v>
      </c>
      <c r="DG5" s="371">
        <f>DG4*(MONTH(DG3)=12)*('IS BS CF'!$N$8="Quarterly")</f>
        <v>0</v>
      </c>
      <c r="DH5" s="371">
        <f>DH4*(MONTH(DH3)=12)*('IS BS CF'!$N$8="Quarterly")</f>
        <v>0</v>
      </c>
      <c r="DI5" s="371">
        <f>DI4*(MONTH(DI3)=12)*('IS BS CF'!$N$8="Quarterly")</f>
        <v>0</v>
      </c>
      <c r="DJ5" s="371">
        <f>DJ4*(MONTH(DJ3)=12)*('IS BS CF'!$N$8="Quarterly")</f>
        <v>0</v>
      </c>
      <c r="DK5" s="371">
        <f>DK4*(MONTH(DK3)=12)*('IS BS CF'!$N$8="Quarterly")</f>
        <v>0</v>
      </c>
      <c r="DL5" s="371">
        <f>DL4*(MONTH(DL3)=12)*('IS BS CF'!$N$8="Quarterly")</f>
        <v>0</v>
      </c>
    </row>
    <row r="6" spans="1:116" s="364" customFormat="1" outlineLevel="1" x14ac:dyDescent="0.4">
      <c r="A6" s="363"/>
      <c r="G6" s="365" t="s">
        <v>590</v>
      </c>
      <c r="H6" s="365"/>
      <c r="I6" s="365"/>
      <c r="J6" s="366"/>
      <c r="K6" s="373" t="s">
        <v>318</v>
      </c>
      <c r="L6" s="373"/>
      <c r="M6" s="373"/>
      <c r="N6" s="374">
        <f>'Calcs.'!I7</f>
        <v>0</v>
      </c>
      <c r="O6" s="365"/>
      <c r="P6" s="365"/>
      <c r="Q6" s="365"/>
      <c r="R6" s="369"/>
      <c r="S6" s="375">
        <v>1</v>
      </c>
      <c r="T6" s="375">
        <v>1</v>
      </c>
      <c r="U6" s="375">
        <v>1</v>
      </c>
      <c r="V6" s="375">
        <v>1</v>
      </c>
      <c r="W6" s="375">
        <v>1</v>
      </c>
      <c r="X6" s="375">
        <v>1</v>
      </c>
      <c r="Y6" s="375">
        <v>1</v>
      </c>
      <c r="Z6" s="375">
        <v>1</v>
      </c>
      <c r="AA6" s="375">
        <v>1</v>
      </c>
      <c r="AB6" s="375">
        <v>1</v>
      </c>
      <c r="AC6" s="375">
        <v>1</v>
      </c>
      <c r="AD6" s="375">
        <v>1</v>
      </c>
      <c r="AE6" s="376">
        <f t="shared" ref="AE6:CL6" si="9">S6+1</f>
        <v>2</v>
      </c>
      <c r="AF6" s="376">
        <f t="shared" si="9"/>
        <v>2</v>
      </c>
      <c r="AG6" s="376">
        <f t="shared" si="9"/>
        <v>2</v>
      </c>
      <c r="AH6" s="376">
        <f t="shared" si="9"/>
        <v>2</v>
      </c>
      <c r="AI6" s="376">
        <f t="shared" si="9"/>
        <v>2</v>
      </c>
      <c r="AJ6" s="376">
        <f t="shared" si="9"/>
        <v>2</v>
      </c>
      <c r="AK6" s="376">
        <f t="shared" si="9"/>
        <v>2</v>
      </c>
      <c r="AL6" s="376">
        <f t="shared" si="9"/>
        <v>2</v>
      </c>
      <c r="AM6" s="376">
        <f t="shared" si="9"/>
        <v>2</v>
      </c>
      <c r="AN6" s="376">
        <f t="shared" si="9"/>
        <v>2</v>
      </c>
      <c r="AO6" s="376">
        <f t="shared" si="9"/>
        <v>2</v>
      </c>
      <c r="AP6" s="376">
        <f t="shared" si="9"/>
        <v>2</v>
      </c>
      <c r="AQ6" s="376">
        <f t="shared" si="9"/>
        <v>3</v>
      </c>
      <c r="AR6" s="376">
        <f t="shared" si="9"/>
        <v>3</v>
      </c>
      <c r="AS6" s="376">
        <f t="shared" si="9"/>
        <v>3</v>
      </c>
      <c r="AT6" s="376">
        <f t="shared" si="9"/>
        <v>3</v>
      </c>
      <c r="AU6" s="376">
        <f t="shared" si="9"/>
        <v>3</v>
      </c>
      <c r="AV6" s="376">
        <f t="shared" si="9"/>
        <v>3</v>
      </c>
      <c r="AW6" s="376">
        <f t="shared" si="9"/>
        <v>3</v>
      </c>
      <c r="AX6" s="376">
        <f t="shared" si="9"/>
        <v>3</v>
      </c>
      <c r="AY6" s="376">
        <f t="shared" si="9"/>
        <v>3</v>
      </c>
      <c r="AZ6" s="376">
        <f t="shared" si="9"/>
        <v>3</v>
      </c>
      <c r="BA6" s="376">
        <f t="shared" si="9"/>
        <v>3</v>
      </c>
      <c r="BB6" s="376">
        <f t="shared" si="9"/>
        <v>3</v>
      </c>
      <c r="BC6" s="376">
        <f t="shared" si="9"/>
        <v>4</v>
      </c>
      <c r="BD6" s="376">
        <f t="shared" si="9"/>
        <v>4</v>
      </c>
      <c r="BE6" s="376">
        <f t="shared" si="9"/>
        <v>4</v>
      </c>
      <c r="BF6" s="376">
        <f t="shared" si="9"/>
        <v>4</v>
      </c>
      <c r="BG6" s="376">
        <f t="shared" si="9"/>
        <v>4</v>
      </c>
      <c r="BH6" s="376">
        <f t="shared" si="9"/>
        <v>4</v>
      </c>
      <c r="BI6" s="376">
        <f t="shared" si="9"/>
        <v>4</v>
      </c>
      <c r="BJ6" s="376">
        <f t="shared" si="9"/>
        <v>4</v>
      </c>
      <c r="BK6" s="376">
        <f t="shared" si="9"/>
        <v>4</v>
      </c>
      <c r="BL6" s="376">
        <f t="shared" si="9"/>
        <v>4</v>
      </c>
      <c r="BM6" s="376">
        <f t="shared" si="9"/>
        <v>4</v>
      </c>
      <c r="BN6" s="376">
        <f t="shared" si="9"/>
        <v>4</v>
      </c>
      <c r="BO6" s="376">
        <f t="shared" si="9"/>
        <v>5</v>
      </c>
      <c r="BP6" s="376">
        <f t="shared" si="9"/>
        <v>5</v>
      </c>
      <c r="BQ6" s="376">
        <f t="shared" si="9"/>
        <v>5</v>
      </c>
      <c r="BR6" s="376">
        <f t="shared" si="9"/>
        <v>5</v>
      </c>
      <c r="BS6" s="376">
        <f t="shared" si="9"/>
        <v>5</v>
      </c>
      <c r="BT6" s="376">
        <f t="shared" si="9"/>
        <v>5</v>
      </c>
      <c r="BU6" s="376">
        <f t="shared" si="9"/>
        <v>5</v>
      </c>
      <c r="BV6" s="376">
        <f t="shared" si="9"/>
        <v>5</v>
      </c>
      <c r="BW6" s="376">
        <f t="shared" si="9"/>
        <v>5</v>
      </c>
      <c r="BX6" s="376">
        <f t="shared" si="9"/>
        <v>5</v>
      </c>
      <c r="BY6" s="376">
        <f t="shared" si="9"/>
        <v>5</v>
      </c>
      <c r="BZ6" s="376">
        <f t="shared" si="9"/>
        <v>5</v>
      </c>
      <c r="CA6" s="376">
        <f t="shared" si="9"/>
        <v>6</v>
      </c>
      <c r="CB6" s="376">
        <f t="shared" si="9"/>
        <v>6</v>
      </c>
      <c r="CC6" s="376">
        <f t="shared" si="9"/>
        <v>6</v>
      </c>
      <c r="CD6" s="376">
        <f t="shared" si="9"/>
        <v>6</v>
      </c>
      <c r="CE6" s="376">
        <f t="shared" si="9"/>
        <v>6</v>
      </c>
      <c r="CF6" s="376">
        <f t="shared" si="9"/>
        <v>6</v>
      </c>
      <c r="CG6" s="376">
        <f t="shared" si="9"/>
        <v>6</v>
      </c>
      <c r="CH6" s="376">
        <f t="shared" si="9"/>
        <v>6</v>
      </c>
      <c r="CI6" s="376">
        <f t="shared" si="9"/>
        <v>6</v>
      </c>
      <c r="CJ6" s="376">
        <f t="shared" si="9"/>
        <v>6</v>
      </c>
      <c r="CK6" s="376">
        <f t="shared" si="9"/>
        <v>6</v>
      </c>
      <c r="CL6" s="376">
        <f t="shared" si="9"/>
        <v>6</v>
      </c>
    </row>
    <row r="7" spans="1:116" s="364" customFormat="1" outlineLevel="1" x14ac:dyDescent="0.4">
      <c r="A7" s="363"/>
      <c r="G7" s="365" t="s">
        <v>591</v>
      </c>
      <c r="H7" s="365"/>
      <c r="I7" s="365"/>
      <c r="J7" s="366"/>
      <c r="K7" s="364" t="s">
        <v>592</v>
      </c>
      <c r="N7" s="377">
        <v>1</v>
      </c>
      <c r="O7" s="365"/>
      <c r="P7" s="365"/>
      <c r="Q7" s="365"/>
      <c r="R7" s="369"/>
      <c r="S7" s="376">
        <f t="shared" ref="S7:CD7" si="10">S6*(S6&lt;&gt;T6)</f>
        <v>0</v>
      </c>
      <c r="T7" s="376">
        <f t="shared" si="10"/>
        <v>0</v>
      </c>
      <c r="U7" s="376">
        <f t="shared" si="10"/>
        <v>0</v>
      </c>
      <c r="V7" s="376">
        <f t="shared" si="10"/>
        <v>0</v>
      </c>
      <c r="W7" s="376">
        <f t="shared" si="10"/>
        <v>0</v>
      </c>
      <c r="X7" s="376">
        <f t="shared" si="10"/>
        <v>0</v>
      </c>
      <c r="Y7" s="376">
        <f t="shared" si="10"/>
        <v>0</v>
      </c>
      <c r="Z7" s="376">
        <f t="shared" si="10"/>
        <v>0</v>
      </c>
      <c r="AA7" s="376">
        <f t="shared" si="10"/>
        <v>0</v>
      </c>
      <c r="AB7" s="376">
        <f t="shared" si="10"/>
        <v>0</v>
      </c>
      <c r="AC7" s="376">
        <f t="shared" si="10"/>
        <v>0</v>
      </c>
      <c r="AD7" s="376">
        <f t="shared" si="10"/>
        <v>1</v>
      </c>
      <c r="AE7" s="376">
        <f t="shared" si="10"/>
        <v>0</v>
      </c>
      <c r="AF7" s="376">
        <f t="shared" si="10"/>
        <v>0</v>
      </c>
      <c r="AG7" s="376">
        <f t="shared" si="10"/>
        <v>0</v>
      </c>
      <c r="AH7" s="376">
        <f t="shared" si="10"/>
        <v>0</v>
      </c>
      <c r="AI7" s="376">
        <f t="shared" si="10"/>
        <v>0</v>
      </c>
      <c r="AJ7" s="376">
        <f t="shared" si="10"/>
        <v>0</v>
      </c>
      <c r="AK7" s="376">
        <f t="shared" si="10"/>
        <v>0</v>
      </c>
      <c r="AL7" s="376">
        <f t="shared" si="10"/>
        <v>0</v>
      </c>
      <c r="AM7" s="376">
        <f t="shared" si="10"/>
        <v>0</v>
      </c>
      <c r="AN7" s="376">
        <f t="shared" si="10"/>
        <v>0</v>
      </c>
      <c r="AO7" s="376">
        <f t="shared" si="10"/>
        <v>0</v>
      </c>
      <c r="AP7" s="376">
        <f t="shared" si="10"/>
        <v>2</v>
      </c>
      <c r="AQ7" s="376">
        <f t="shared" si="10"/>
        <v>0</v>
      </c>
      <c r="AR7" s="376">
        <f t="shared" si="10"/>
        <v>0</v>
      </c>
      <c r="AS7" s="376">
        <f t="shared" si="10"/>
        <v>0</v>
      </c>
      <c r="AT7" s="376">
        <f t="shared" si="10"/>
        <v>0</v>
      </c>
      <c r="AU7" s="376">
        <f t="shared" si="10"/>
        <v>0</v>
      </c>
      <c r="AV7" s="376">
        <f t="shared" si="10"/>
        <v>0</v>
      </c>
      <c r="AW7" s="376">
        <f t="shared" si="10"/>
        <v>0</v>
      </c>
      <c r="AX7" s="376">
        <f t="shared" si="10"/>
        <v>0</v>
      </c>
      <c r="AY7" s="376">
        <f t="shared" si="10"/>
        <v>0</v>
      </c>
      <c r="AZ7" s="376">
        <f t="shared" si="10"/>
        <v>0</v>
      </c>
      <c r="BA7" s="376">
        <f t="shared" si="10"/>
        <v>0</v>
      </c>
      <c r="BB7" s="376">
        <f t="shared" si="10"/>
        <v>3</v>
      </c>
      <c r="BC7" s="376">
        <f t="shared" si="10"/>
        <v>0</v>
      </c>
      <c r="BD7" s="376">
        <f t="shared" si="10"/>
        <v>0</v>
      </c>
      <c r="BE7" s="376">
        <f t="shared" si="10"/>
        <v>0</v>
      </c>
      <c r="BF7" s="376">
        <f t="shared" si="10"/>
        <v>0</v>
      </c>
      <c r="BG7" s="376">
        <f t="shared" si="10"/>
        <v>0</v>
      </c>
      <c r="BH7" s="376">
        <f t="shared" si="10"/>
        <v>0</v>
      </c>
      <c r="BI7" s="376">
        <f t="shared" si="10"/>
        <v>0</v>
      </c>
      <c r="BJ7" s="376">
        <f t="shared" si="10"/>
        <v>0</v>
      </c>
      <c r="BK7" s="376">
        <f t="shared" si="10"/>
        <v>0</v>
      </c>
      <c r="BL7" s="376">
        <f t="shared" si="10"/>
        <v>0</v>
      </c>
      <c r="BM7" s="376">
        <f t="shared" si="10"/>
        <v>0</v>
      </c>
      <c r="BN7" s="376">
        <f t="shared" si="10"/>
        <v>4</v>
      </c>
      <c r="BO7" s="376">
        <f t="shared" si="10"/>
        <v>0</v>
      </c>
      <c r="BP7" s="376">
        <f t="shared" si="10"/>
        <v>0</v>
      </c>
      <c r="BQ7" s="376">
        <f t="shared" si="10"/>
        <v>0</v>
      </c>
      <c r="BR7" s="376">
        <f t="shared" si="10"/>
        <v>0</v>
      </c>
      <c r="BS7" s="376">
        <f t="shared" si="10"/>
        <v>0</v>
      </c>
      <c r="BT7" s="376">
        <f t="shared" si="10"/>
        <v>0</v>
      </c>
      <c r="BU7" s="376">
        <f t="shared" si="10"/>
        <v>0</v>
      </c>
      <c r="BV7" s="376">
        <f t="shared" si="10"/>
        <v>0</v>
      </c>
      <c r="BW7" s="376">
        <f t="shared" si="10"/>
        <v>0</v>
      </c>
      <c r="BX7" s="376">
        <f t="shared" si="10"/>
        <v>0</v>
      </c>
      <c r="BY7" s="376">
        <f t="shared" si="10"/>
        <v>0</v>
      </c>
      <c r="BZ7" s="376">
        <f t="shared" si="10"/>
        <v>5</v>
      </c>
      <c r="CA7" s="376">
        <f t="shared" si="10"/>
        <v>0</v>
      </c>
      <c r="CB7" s="376">
        <f t="shared" si="10"/>
        <v>0</v>
      </c>
      <c r="CC7" s="376">
        <f t="shared" si="10"/>
        <v>0</v>
      </c>
      <c r="CD7" s="376">
        <f t="shared" si="10"/>
        <v>0</v>
      </c>
      <c r="CE7" s="376">
        <f t="shared" ref="CE7:CK7" si="11">CE6*(CE6&lt;&gt;CF6)</f>
        <v>0</v>
      </c>
      <c r="CF7" s="376">
        <f t="shared" si="11"/>
        <v>0</v>
      </c>
      <c r="CG7" s="376">
        <f t="shared" si="11"/>
        <v>0</v>
      </c>
      <c r="CH7" s="376">
        <f t="shared" si="11"/>
        <v>0</v>
      </c>
      <c r="CI7" s="376">
        <f t="shared" si="11"/>
        <v>0</v>
      </c>
      <c r="CJ7" s="376">
        <f t="shared" si="11"/>
        <v>0</v>
      </c>
      <c r="CK7" s="376">
        <f t="shared" si="11"/>
        <v>0</v>
      </c>
      <c r="CL7" s="376" t="e">
        <f>CL6*(CL6&lt;&gt;#REF!)</f>
        <v>#REF!</v>
      </c>
      <c r="CN7" s="378">
        <v>1</v>
      </c>
      <c r="CO7" s="378">
        <v>1</v>
      </c>
      <c r="CP7" s="379">
        <f t="shared" ref="CP7:DL7" si="12">CO7+1</f>
        <v>2</v>
      </c>
      <c r="CQ7" s="379">
        <f t="shared" si="12"/>
        <v>3</v>
      </c>
      <c r="CR7" s="379">
        <f t="shared" si="12"/>
        <v>4</v>
      </c>
      <c r="CS7" s="379">
        <f t="shared" si="12"/>
        <v>5</v>
      </c>
      <c r="CT7" s="379">
        <f t="shared" si="12"/>
        <v>6</v>
      </c>
      <c r="CU7" s="379">
        <f t="shared" si="12"/>
        <v>7</v>
      </c>
      <c r="CV7" s="379">
        <f t="shared" si="12"/>
        <v>8</v>
      </c>
      <c r="CW7" s="379">
        <f t="shared" si="12"/>
        <v>9</v>
      </c>
      <c r="CX7" s="379">
        <f t="shared" si="12"/>
        <v>10</v>
      </c>
      <c r="CY7" s="379">
        <f t="shared" si="12"/>
        <v>11</v>
      </c>
      <c r="CZ7" s="379">
        <f t="shared" si="12"/>
        <v>12</v>
      </c>
      <c r="DA7" s="379">
        <f t="shared" si="12"/>
        <v>13</v>
      </c>
      <c r="DB7" s="379">
        <f t="shared" si="12"/>
        <v>14</v>
      </c>
      <c r="DC7" s="379">
        <f t="shared" si="12"/>
        <v>15</v>
      </c>
      <c r="DD7" s="379">
        <f t="shared" si="12"/>
        <v>16</v>
      </c>
      <c r="DE7" s="379">
        <f t="shared" si="12"/>
        <v>17</v>
      </c>
      <c r="DF7" s="379">
        <f t="shared" si="12"/>
        <v>18</v>
      </c>
      <c r="DG7" s="379">
        <f t="shared" si="12"/>
        <v>19</v>
      </c>
      <c r="DH7" s="379">
        <f t="shared" si="12"/>
        <v>20</v>
      </c>
      <c r="DI7" s="379">
        <f t="shared" si="12"/>
        <v>21</v>
      </c>
      <c r="DJ7" s="379">
        <f t="shared" si="12"/>
        <v>22</v>
      </c>
      <c r="DK7" s="379">
        <f t="shared" si="12"/>
        <v>23</v>
      </c>
      <c r="DL7" s="379">
        <f t="shared" si="12"/>
        <v>24</v>
      </c>
    </row>
    <row r="8" spans="1:116" s="364" customFormat="1" outlineLevel="1" x14ac:dyDescent="0.4">
      <c r="A8" s="363"/>
      <c r="G8" s="365" t="s">
        <v>593</v>
      </c>
      <c r="H8" s="373"/>
      <c r="I8" s="373"/>
      <c r="J8" s="380"/>
      <c r="K8" s="373" t="s">
        <v>594</v>
      </c>
      <c r="L8" s="373"/>
      <c r="M8" s="373" t="s">
        <v>500</v>
      </c>
      <c r="N8" s="381" t="s">
        <v>500</v>
      </c>
      <c r="O8" s="373"/>
      <c r="P8" s="373"/>
      <c r="Q8" s="373"/>
      <c r="R8" s="381"/>
      <c r="S8" s="365">
        <f t="shared" ref="S8:CD8" si="13">MONTH(S3)</f>
        <v>1</v>
      </c>
      <c r="T8" s="365">
        <f t="shared" si="13"/>
        <v>2</v>
      </c>
      <c r="U8" s="365">
        <f t="shared" si="13"/>
        <v>3</v>
      </c>
      <c r="V8" s="365">
        <f t="shared" si="13"/>
        <v>4</v>
      </c>
      <c r="W8" s="365">
        <f t="shared" si="13"/>
        <v>5</v>
      </c>
      <c r="X8" s="365">
        <f t="shared" si="13"/>
        <v>6</v>
      </c>
      <c r="Y8" s="365">
        <f t="shared" si="13"/>
        <v>7</v>
      </c>
      <c r="Z8" s="365">
        <f t="shared" si="13"/>
        <v>8</v>
      </c>
      <c r="AA8" s="365">
        <f t="shared" si="13"/>
        <v>9</v>
      </c>
      <c r="AB8" s="365">
        <f t="shared" si="13"/>
        <v>10</v>
      </c>
      <c r="AC8" s="365">
        <f t="shared" si="13"/>
        <v>11</v>
      </c>
      <c r="AD8" s="365">
        <f t="shared" si="13"/>
        <v>12</v>
      </c>
      <c r="AE8" s="365">
        <f t="shared" si="13"/>
        <v>1</v>
      </c>
      <c r="AF8" s="365">
        <f t="shared" si="13"/>
        <v>2</v>
      </c>
      <c r="AG8" s="365">
        <f t="shared" si="13"/>
        <v>3</v>
      </c>
      <c r="AH8" s="365">
        <f t="shared" si="13"/>
        <v>4</v>
      </c>
      <c r="AI8" s="365">
        <f t="shared" si="13"/>
        <v>5</v>
      </c>
      <c r="AJ8" s="365">
        <f t="shared" si="13"/>
        <v>6</v>
      </c>
      <c r="AK8" s="365">
        <f t="shared" si="13"/>
        <v>7</v>
      </c>
      <c r="AL8" s="365">
        <f t="shared" si="13"/>
        <v>8</v>
      </c>
      <c r="AM8" s="365">
        <f t="shared" si="13"/>
        <v>9</v>
      </c>
      <c r="AN8" s="365">
        <f t="shared" si="13"/>
        <v>10</v>
      </c>
      <c r="AO8" s="365">
        <f t="shared" si="13"/>
        <v>11</v>
      </c>
      <c r="AP8" s="365">
        <f t="shared" si="13"/>
        <v>12</v>
      </c>
      <c r="AQ8" s="365">
        <f t="shared" si="13"/>
        <v>1</v>
      </c>
      <c r="AR8" s="365">
        <f t="shared" si="13"/>
        <v>2</v>
      </c>
      <c r="AS8" s="365">
        <f t="shared" si="13"/>
        <v>3</v>
      </c>
      <c r="AT8" s="365">
        <f t="shared" si="13"/>
        <v>4</v>
      </c>
      <c r="AU8" s="365">
        <f t="shared" si="13"/>
        <v>5</v>
      </c>
      <c r="AV8" s="365">
        <f t="shared" si="13"/>
        <v>6</v>
      </c>
      <c r="AW8" s="365">
        <f t="shared" si="13"/>
        <v>7</v>
      </c>
      <c r="AX8" s="365">
        <f t="shared" si="13"/>
        <v>8</v>
      </c>
      <c r="AY8" s="365">
        <f t="shared" si="13"/>
        <v>9</v>
      </c>
      <c r="AZ8" s="365">
        <f t="shared" si="13"/>
        <v>10</v>
      </c>
      <c r="BA8" s="365">
        <f t="shared" si="13"/>
        <v>11</v>
      </c>
      <c r="BB8" s="365">
        <f t="shared" si="13"/>
        <v>12</v>
      </c>
      <c r="BC8" s="365">
        <f t="shared" si="13"/>
        <v>1</v>
      </c>
      <c r="BD8" s="365">
        <f t="shared" si="13"/>
        <v>2</v>
      </c>
      <c r="BE8" s="365">
        <f t="shared" si="13"/>
        <v>3</v>
      </c>
      <c r="BF8" s="365">
        <f t="shared" si="13"/>
        <v>4</v>
      </c>
      <c r="BG8" s="365">
        <f t="shared" si="13"/>
        <v>5</v>
      </c>
      <c r="BH8" s="365">
        <f t="shared" si="13"/>
        <v>6</v>
      </c>
      <c r="BI8" s="365">
        <f t="shared" si="13"/>
        <v>7</v>
      </c>
      <c r="BJ8" s="365">
        <f t="shared" si="13"/>
        <v>8</v>
      </c>
      <c r="BK8" s="365">
        <f t="shared" si="13"/>
        <v>9</v>
      </c>
      <c r="BL8" s="365">
        <f t="shared" si="13"/>
        <v>10</v>
      </c>
      <c r="BM8" s="365">
        <f t="shared" si="13"/>
        <v>11</v>
      </c>
      <c r="BN8" s="365">
        <f t="shared" si="13"/>
        <v>12</v>
      </c>
      <c r="BO8" s="365">
        <f t="shared" si="13"/>
        <v>1</v>
      </c>
      <c r="BP8" s="365">
        <f t="shared" si="13"/>
        <v>2</v>
      </c>
      <c r="BQ8" s="365">
        <f t="shared" si="13"/>
        <v>3</v>
      </c>
      <c r="BR8" s="365">
        <f t="shared" si="13"/>
        <v>4</v>
      </c>
      <c r="BS8" s="365">
        <f t="shared" si="13"/>
        <v>5</v>
      </c>
      <c r="BT8" s="365">
        <f t="shared" si="13"/>
        <v>6</v>
      </c>
      <c r="BU8" s="365">
        <f t="shared" si="13"/>
        <v>7</v>
      </c>
      <c r="BV8" s="365">
        <f t="shared" si="13"/>
        <v>8</v>
      </c>
      <c r="BW8" s="365">
        <f t="shared" si="13"/>
        <v>9</v>
      </c>
      <c r="BX8" s="365">
        <f t="shared" si="13"/>
        <v>10</v>
      </c>
      <c r="BY8" s="365">
        <f t="shared" si="13"/>
        <v>11</v>
      </c>
      <c r="BZ8" s="365">
        <f t="shared" si="13"/>
        <v>12</v>
      </c>
      <c r="CA8" s="365">
        <f t="shared" si="13"/>
        <v>1</v>
      </c>
      <c r="CB8" s="365">
        <f t="shared" si="13"/>
        <v>2</v>
      </c>
      <c r="CC8" s="365">
        <f t="shared" si="13"/>
        <v>3</v>
      </c>
      <c r="CD8" s="365">
        <f t="shared" si="13"/>
        <v>4</v>
      </c>
      <c r="CE8" s="365">
        <f t="shared" ref="CE8:CL8" si="14">MONTH(CE3)</f>
        <v>5</v>
      </c>
      <c r="CF8" s="365">
        <f t="shared" si="14"/>
        <v>6</v>
      </c>
      <c r="CG8" s="365">
        <f t="shared" si="14"/>
        <v>7</v>
      </c>
      <c r="CH8" s="365">
        <f t="shared" si="14"/>
        <v>8</v>
      </c>
      <c r="CI8" s="365">
        <f t="shared" si="14"/>
        <v>9</v>
      </c>
      <c r="CJ8" s="365">
        <f t="shared" si="14"/>
        <v>10</v>
      </c>
      <c r="CK8" s="365">
        <f t="shared" si="14"/>
        <v>11</v>
      </c>
      <c r="CL8" s="365">
        <f t="shared" si="14"/>
        <v>12</v>
      </c>
      <c r="CN8" s="365">
        <f t="shared" ref="CN8:DL8" si="15">MONTH(CN3)</f>
        <v>12</v>
      </c>
      <c r="CO8" s="365">
        <f t="shared" si="15"/>
        <v>3</v>
      </c>
      <c r="CP8" s="365">
        <f t="shared" si="15"/>
        <v>6</v>
      </c>
      <c r="CQ8" s="365">
        <f t="shared" si="15"/>
        <v>9</v>
      </c>
      <c r="CR8" s="365">
        <f t="shared" si="15"/>
        <v>12</v>
      </c>
      <c r="CS8" s="365">
        <f t="shared" si="15"/>
        <v>3</v>
      </c>
      <c r="CT8" s="365">
        <f t="shared" si="15"/>
        <v>6</v>
      </c>
      <c r="CU8" s="365">
        <f t="shared" si="15"/>
        <v>9</v>
      </c>
      <c r="CV8" s="365">
        <f t="shared" si="15"/>
        <v>12</v>
      </c>
      <c r="CW8" s="365">
        <f t="shared" si="15"/>
        <v>3</v>
      </c>
      <c r="CX8" s="365">
        <f t="shared" si="15"/>
        <v>6</v>
      </c>
      <c r="CY8" s="365">
        <f t="shared" si="15"/>
        <v>9</v>
      </c>
      <c r="CZ8" s="365">
        <f t="shared" si="15"/>
        <v>12</v>
      </c>
      <c r="DA8" s="365">
        <f t="shared" si="15"/>
        <v>3</v>
      </c>
      <c r="DB8" s="365">
        <f t="shared" si="15"/>
        <v>6</v>
      </c>
      <c r="DC8" s="365">
        <f t="shared" si="15"/>
        <v>9</v>
      </c>
      <c r="DD8" s="365">
        <f t="shared" si="15"/>
        <v>12</v>
      </c>
      <c r="DE8" s="365">
        <f t="shared" si="15"/>
        <v>3</v>
      </c>
      <c r="DF8" s="365">
        <f t="shared" si="15"/>
        <v>6</v>
      </c>
      <c r="DG8" s="365">
        <f t="shared" si="15"/>
        <v>9</v>
      </c>
      <c r="DH8" s="365">
        <f t="shared" si="15"/>
        <v>12</v>
      </c>
      <c r="DI8" s="365">
        <f t="shared" si="15"/>
        <v>3</v>
      </c>
      <c r="DJ8" s="365">
        <f t="shared" si="15"/>
        <v>6</v>
      </c>
      <c r="DK8" s="365">
        <f t="shared" si="15"/>
        <v>9</v>
      </c>
      <c r="DL8" s="365">
        <f t="shared" si="15"/>
        <v>12</v>
      </c>
    </row>
    <row r="9" spans="1:116" s="364" customFormat="1" outlineLevel="1" x14ac:dyDescent="0.4">
      <c r="A9" s="363"/>
      <c r="G9" s="365"/>
      <c r="H9" s="373"/>
      <c r="I9" s="373"/>
      <c r="J9" s="380"/>
      <c r="K9" s="372"/>
      <c r="L9" s="372"/>
      <c r="M9" s="372"/>
      <c r="N9" s="372"/>
      <c r="O9" s="373"/>
      <c r="P9" s="373"/>
      <c r="Q9" s="373"/>
      <c r="R9" s="381"/>
      <c r="S9" s="365"/>
      <c r="T9" s="365"/>
      <c r="U9" s="365"/>
      <c r="V9" s="365"/>
      <c r="W9" s="365"/>
      <c r="X9" s="365"/>
      <c r="Y9" s="365"/>
      <c r="Z9" s="365"/>
      <c r="AA9" s="365"/>
      <c r="AB9" s="365"/>
      <c r="AC9" s="365"/>
      <c r="AD9" s="365"/>
      <c r="AE9" s="365"/>
      <c r="AF9" s="365"/>
      <c r="AG9" s="365"/>
      <c r="AH9" s="365"/>
      <c r="AI9" s="365"/>
      <c r="AJ9" s="365"/>
      <c r="AK9" s="365"/>
      <c r="AL9" s="365"/>
      <c r="AM9" s="365"/>
      <c r="AN9" s="365"/>
      <c r="AO9" s="365"/>
      <c r="AP9" s="365"/>
      <c r="AQ9" s="365"/>
      <c r="AR9" s="365"/>
      <c r="AS9" s="365"/>
      <c r="AT9" s="365"/>
      <c r="AU9" s="365"/>
      <c r="AV9" s="365"/>
      <c r="AW9" s="365"/>
      <c r="AX9" s="365"/>
      <c r="AY9" s="365"/>
      <c r="AZ9" s="365"/>
      <c r="BA9" s="365"/>
      <c r="BB9" s="365"/>
      <c r="BC9" s="365"/>
      <c r="BD9" s="365"/>
      <c r="BE9" s="365"/>
      <c r="BF9" s="365"/>
      <c r="BG9" s="365"/>
      <c r="BH9" s="365"/>
      <c r="BI9" s="365"/>
      <c r="BJ9" s="365"/>
      <c r="BK9" s="365"/>
      <c r="BL9" s="365"/>
      <c r="BM9" s="365"/>
      <c r="BN9" s="365"/>
      <c r="BO9" s="365"/>
      <c r="BP9" s="365"/>
      <c r="BQ9" s="365"/>
      <c r="BR9" s="365"/>
      <c r="BS9" s="365"/>
      <c r="BT9" s="365"/>
      <c r="BU9" s="365"/>
      <c r="BV9" s="365"/>
      <c r="BW9" s="365"/>
      <c r="BX9" s="365"/>
      <c r="BY9" s="365"/>
      <c r="BZ9" s="365"/>
      <c r="CA9" s="365"/>
      <c r="CB9" s="365"/>
      <c r="CC9" s="365"/>
      <c r="CD9" s="365"/>
      <c r="CE9" s="365"/>
      <c r="CF9" s="365"/>
      <c r="CG9" s="365"/>
      <c r="CH9" s="365"/>
      <c r="CI9" s="365"/>
      <c r="CJ9" s="365"/>
      <c r="CK9" s="365"/>
      <c r="CL9" s="365"/>
      <c r="CN9" s="365">
        <f t="shared" ref="CN9:DL9" si="16">ROUNDUP(MONTH(CN3)/3,0)</f>
        <v>4</v>
      </c>
      <c r="CO9" s="365">
        <f t="shared" si="16"/>
        <v>1</v>
      </c>
      <c r="CP9" s="365">
        <f t="shared" si="16"/>
        <v>2</v>
      </c>
      <c r="CQ9" s="365">
        <f t="shared" si="16"/>
        <v>3</v>
      </c>
      <c r="CR9" s="365">
        <f t="shared" si="16"/>
        <v>4</v>
      </c>
      <c r="CS9" s="365">
        <f t="shared" si="16"/>
        <v>1</v>
      </c>
      <c r="CT9" s="365">
        <f t="shared" si="16"/>
        <v>2</v>
      </c>
      <c r="CU9" s="365">
        <f t="shared" si="16"/>
        <v>3</v>
      </c>
      <c r="CV9" s="365">
        <f t="shared" si="16"/>
        <v>4</v>
      </c>
      <c r="CW9" s="365">
        <f t="shared" si="16"/>
        <v>1</v>
      </c>
      <c r="CX9" s="365">
        <f t="shared" si="16"/>
        <v>2</v>
      </c>
      <c r="CY9" s="365">
        <f t="shared" si="16"/>
        <v>3</v>
      </c>
      <c r="CZ9" s="365">
        <f t="shared" si="16"/>
        <v>4</v>
      </c>
      <c r="DA9" s="365">
        <f t="shared" si="16"/>
        <v>1</v>
      </c>
      <c r="DB9" s="365">
        <f t="shared" si="16"/>
        <v>2</v>
      </c>
      <c r="DC9" s="365">
        <f t="shared" si="16"/>
        <v>3</v>
      </c>
      <c r="DD9" s="365">
        <f t="shared" si="16"/>
        <v>4</v>
      </c>
      <c r="DE9" s="365">
        <f t="shared" si="16"/>
        <v>1</v>
      </c>
      <c r="DF9" s="365">
        <f t="shared" si="16"/>
        <v>2</v>
      </c>
      <c r="DG9" s="365">
        <f t="shared" si="16"/>
        <v>3</v>
      </c>
      <c r="DH9" s="365">
        <f t="shared" si="16"/>
        <v>4</v>
      </c>
      <c r="DI9" s="365">
        <f t="shared" si="16"/>
        <v>1</v>
      </c>
      <c r="DJ9" s="365">
        <f t="shared" si="16"/>
        <v>2</v>
      </c>
      <c r="DK9" s="365">
        <f t="shared" si="16"/>
        <v>3</v>
      </c>
      <c r="DL9" s="365">
        <f t="shared" si="16"/>
        <v>4</v>
      </c>
    </row>
    <row r="10" spans="1:116" s="364" customFormat="1" outlineLevel="1" x14ac:dyDescent="0.4">
      <c r="A10" s="363"/>
      <c r="G10" s="365"/>
      <c r="H10" s="373"/>
      <c r="I10" s="373"/>
      <c r="J10" s="380"/>
      <c r="K10" s="372"/>
      <c r="L10" s="372"/>
      <c r="M10" s="372"/>
      <c r="N10" s="372"/>
      <c r="O10" s="373"/>
      <c r="P10" s="373"/>
      <c r="Q10" s="373"/>
      <c r="R10" s="381"/>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3"/>
      <c r="BC10" s="373"/>
      <c r="BD10" s="373"/>
      <c r="BE10" s="373"/>
      <c r="BF10" s="373"/>
      <c r="BG10" s="373"/>
      <c r="BH10" s="373"/>
      <c r="BI10" s="373"/>
      <c r="BJ10" s="373"/>
      <c r="BK10" s="373"/>
      <c r="BL10" s="373"/>
      <c r="BM10" s="373"/>
      <c r="BN10" s="373"/>
      <c r="BO10" s="373"/>
      <c r="BP10" s="373"/>
      <c r="BQ10" s="373"/>
      <c r="BR10" s="373"/>
      <c r="BS10" s="373"/>
      <c r="BT10" s="373"/>
      <c r="BU10" s="373"/>
      <c r="BV10" s="373"/>
      <c r="BW10" s="373"/>
      <c r="BX10" s="373"/>
      <c r="BY10" s="373"/>
      <c r="BZ10" s="373"/>
      <c r="CA10" s="373"/>
      <c r="CB10" s="373"/>
      <c r="CC10" s="373"/>
      <c r="CD10" s="373"/>
      <c r="CE10" s="373"/>
      <c r="CF10" s="373"/>
      <c r="CG10" s="373"/>
      <c r="CH10" s="373"/>
      <c r="CI10" s="373"/>
      <c r="CJ10" s="373"/>
      <c r="CK10" s="373"/>
      <c r="CL10" s="373"/>
    </row>
    <row r="11" spans="1:116" s="364" customFormat="1" outlineLevel="1" x14ac:dyDescent="0.4">
      <c r="A11" s="363"/>
      <c r="G11" s="365"/>
      <c r="H11" s="373"/>
      <c r="I11" s="373"/>
      <c r="J11" s="380"/>
      <c r="K11" s="373"/>
      <c r="L11" s="373"/>
      <c r="M11" s="373"/>
      <c r="N11" s="373"/>
      <c r="O11" s="373"/>
      <c r="P11" s="373"/>
      <c r="Q11" s="373"/>
      <c r="R11" s="381"/>
      <c r="S11" s="382"/>
      <c r="T11" s="382"/>
      <c r="U11" s="382"/>
      <c r="V11" s="382"/>
      <c r="W11" s="382"/>
      <c r="X11" s="382"/>
      <c r="Y11" s="382"/>
      <c r="Z11" s="382"/>
      <c r="AA11" s="382"/>
      <c r="AB11" s="382"/>
      <c r="AC11" s="382"/>
      <c r="AD11" s="382"/>
      <c r="AE11" s="382"/>
      <c r="AF11" s="382"/>
      <c r="AG11" s="382"/>
      <c r="AH11" s="382"/>
      <c r="AI11" s="382"/>
      <c r="AJ11" s="382"/>
      <c r="AK11" s="382"/>
      <c r="AL11" s="382"/>
      <c r="AM11" s="382"/>
      <c r="AN11" s="382"/>
      <c r="AO11" s="382"/>
      <c r="AP11" s="382"/>
      <c r="AQ11" s="382"/>
      <c r="AR11" s="382"/>
      <c r="AS11" s="382"/>
      <c r="AT11" s="382"/>
      <c r="AU11" s="382"/>
      <c r="AV11" s="382"/>
      <c r="AW11" s="382"/>
      <c r="AX11" s="382"/>
      <c r="AY11" s="382"/>
      <c r="AZ11" s="382"/>
      <c r="BA11" s="382"/>
      <c r="BB11" s="382"/>
      <c r="BC11" s="382"/>
      <c r="BD11" s="382"/>
      <c r="BE11" s="382"/>
      <c r="BF11" s="382"/>
      <c r="BG11" s="382"/>
      <c r="BH11" s="382"/>
      <c r="BI11" s="382"/>
      <c r="BJ11" s="382"/>
      <c r="BK11" s="382"/>
      <c r="BL11" s="382"/>
      <c r="BM11" s="382"/>
      <c r="BN11" s="382"/>
      <c r="BO11" s="382"/>
      <c r="BP11" s="382"/>
      <c r="BQ11" s="382"/>
      <c r="BR11" s="382"/>
      <c r="BS11" s="382"/>
      <c r="BT11" s="382"/>
      <c r="BU11" s="382"/>
      <c r="BV11" s="382"/>
      <c r="BW11" s="382"/>
      <c r="BX11" s="382"/>
      <c r="BY11" s="382"/>
      <c r="BZ11" s="382"/>
      <c r="CA11" s="382"/>
      <c r="CB11" s="382"/>
      <c r="CC11" s="382"/>
      <c r="CD11" s="382"/>
      <c r="CE11" s="382"/>
      <c r="CF11" s="382"/>
      <c r="CG11" s="382"/>
      <c r="CH11" s="382"/>
      <c r="CI11" s="382"/>
      <c r="CJ11" s="382"/>
      <c r="CK11" s="382"/>
      <c r="CL11" s="382"/>
    </row>
    <row r="12" spans="1:116" s="364" customFormat="1" outlineLevel="1" x14ac:dyDescent="0.4">
      <c r="A12" s="363"/>
      <c r="G12" s="365"/>
      <c r="H12" s="382"/>
      <c r="I12" s="382"/>
      <c r="J12" s="383"/>
      <c r="K12" s="364" t="s">
        <v>595</v>
      </c>
      <c r="N12" s="384">
        <v>45292</v>
      </c>
      <c r="O12" s="382"/>
      <c r="P12" s="382"/>
      <c r="Q12" s="382"/>
      <c r="R12" s="385"/>
      <c r="S12" s="365"/>
      <c r="T12" s="365"/>
      <c r="U12" s="365"/>
      <c r="V12" s="365"/>
      <c r="W12" s="365"/>
      <c r="X12" s="365"/>
      <c r="Y12" s="365"/>
      <c r="Z12" s="365"/>
      <c r="AA12" s="365"/>
      <c r="AB12" s="365"/>
      <c r="AC12" s="365"/>
      <c r="AD12" s="365"/>
      <c r="AE12" s="365"/>
      <c r="AF12" s="365"/>
      <c r="AG12" s="365"/>
      <c r="AH12" s="365"/>
      <c r="AI12" s="365"/>
      <c r="AJ12" s="365"/>
      <c r="AK12" s="365"/>
      <c r="AL12" s="365"/>
      <c r="AM12" s="365"/>
      <c r="AN12" s="365"/>
      <c r="AO12" s="365"/>
      <c r="AP12" s="365"/>
      <c r="AQ12" s="365"/>
      <c r="AR12" s="365"/>
      <c r="AS12" s="365"/>
      <c r="AT12" s="365"/>
      <c r="AU12" s="365"/>
      <c r="AV12" s="365"/>
      <c r="AW12" s="365"/>
      <c r="AX12" s="365"/>
      <c r="AY12" s="365"/>
      <c r="AZ12" s="365"/>
      <c r="BA12" s="365"/>
      <c r="BB12" s="365"/>
      <c r="BC12" s="365"/>
      <c r="BD12" s="365"/>
      <c r="BE12" s="365"/>
      <c r="BF12" s="365"/>
      <c r="BG12" s="365"/>
      <c r="BH12" s="365"/>
      <c r="BI12" s="365"/>
      <c r="BJ12" s="365"/>
      <c r="BK12" s="365"/>
      <c r="BL12" s="365"/>
      <c r="BM12" s="365"/>
      <c r="BN12" s="365"/>
      <c r="BO12" s="365"/>
      <c r="BP12" s="365"/>
      <c r="BQ12" s="365"/>
      <c r="BR12" s="365"/>
      <c r="BS12" s="365"/>
      <c r="BT12" s="365"/>
      <c r="BU12" s="365"/>
      <c r="BV12" s="365"/>
      <c r="BW12" s="365"/>
      <c r="BX12" s="365"/>
      <c r="BY12" s="365"/>
      <c r="BZ12" s="365"/>
      <c r="CA12" s="365"/>
      <c r="CB12" s="365"/>
      <c r="CC12" s="365"/>
      <c r="CD12" s="365"/>
      <c r="CE12" s="365"/>
      <c r="CF12" s="365"/>
      <c r="CG12" s="365"/>
      <c r="CH12" s="365"/>
      <c r="CI12" s="365"/>
      <c r="CJ12" s="365"/>
      <c r="CK12" s="365"/>
      <c r="CL12" s="365"/>
    </row>
    <row r="13" spans="1:116" s="364" customFormat="1" outlineLevel="1" x14ac:dyDescent="0.4">
      <c r="A13" s="363"/>
      <c r="G13" s="365"/>
      <c r="H13" s="365"/>
      <c r="I13" s="365"/>
      <c r="J13" s="366"/>
      <c r="K13" s="365"/>
      <c r="L13" s="372"/>
      <c r="M13" s="365"/>
      <c r="N13" s="365"/>
      <c r="O13" s="365"/>
      <c r="P13" s="365"/>
      <c r="Q13" s="365"/>
      <c r="R13" s="369"/>
      <c r="S13" s="365"/>
      <c r="T13" s="365"/>
      <c r="U13" s="365"/>
      <c r="V13" s="365"/>
      <c r="W13" s="365"/>
      <c r="X13" s="365"/>
      <c r="Y13" s="365"/>
      <c r="Z13" s="365"/>
      <c r="AA13" s="365"/>
      <c r="AB13" s="365"/>
      <c r="AC13" s="365"/>
      <c r="AD13" s="365"/>
      <c r="AE13" s="365"/>
      <c r="AF13" s="365"/>
      <c r="AG13" s="365"/>
      <c r="AH13" s="365"/>
      <c r="AI13" s="365"/>
      <c r="AJ13" s="365"/>
      <c r="AK13" s="365"/>
      <c r="AL13" s="365"/>
      <c r="AM13" s="365"/>
      <c r="AN13" s="365"/>
      <c r="AO13" s="365"/>
      <c r="AP13" s="365"/>
      <c r="AQ13" s="365"/>
      <c r="AR13" s="365"/>
      <c r="AS13" s="365"/>
      <c r="AT13" s="365"/>
      <c r="AU13" s="365"/>
      <c r="AV13" s="365"/>
      <c r="AW13" s="365"/>
      <c r="AX13" s="365"/>
      <c r="AY13" s="365"/>
      <c r="AZ13" s="365"/>
      <c r="BA13" s="365"/>
      <c r="BB13" s="365"/>
      <c r="BC13" s="365"/>
      <c r="BD13" s="365"/>
      <c r="BE13" s="365"/>
      <c r="BF13" s="365"/>
      <c r="BG13" s="365"/>
      <c r="BH13" s="365"/>
      <c r="BI13" s="365"/>
      <c r="BJ13" s="365"/>
      <c r="BK13" s="365"/>
      <c r="BL13" s="365"/>
      <c r="BM13" s="365"/>
      <c r="BN13" s="365"/>
      <c r="BO13" s="365"/>
      <c r="BP13" s="365"/>
      <c r="BQ13" s="365"/>
      <c r="BR13" s="365"/>
      <c r="BS13" s="365"/>
      <c r="BT13" s="365"/>
      <c r="BU13" s="365"/>
      <c r="BV13" s="365"/>
      <c r="BW13" s="365"/>
      <c r="BX13" s="365"/>
      <c r="BY13" s="365"/>
      <c r="BZ13" s="365"/>
      <c r="CA13" s="365"/>
      <c r="CB13" s="365"/>
      <c r="CC13" s="365"/>
      <c r="CD13" s="365"/>
      <c r="CE13" s="365"/>
      <c r="CF13" s="365"/>
      <c r="CG13" s="365"/>
      <c r="CH13" s="365"/>
      <c r="CI13" s="365"/>
      <c r="CJ13" s="365"/>
      <c r="CK13" s="365"/>
      <c r="CL13" s="365"/>
    </row>
    <row r="14" spans="1:116" s="364" customFormat="1" ht="11.05" customHeight="1" x14ac:dyDescent="0.4">
      <c r="R14" s="386"/>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11"/>
      <c r="CN15" s="309"/>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row>
    <row r="17" spans="1:116" s="359" customFormat="1" x14ac:dyDescent="0.4">
      <c r="B17" s="359" t="str">
        <f>IF('Calcs.'!B38="","",'Calcs.'!B38)</f>
        <v/>
      </c>
      <c r="C17" s="359" t="str">
        <f>IF('Calcs.'!C38="","",'Calcs.'!C38)</f>
        <v>IS: revenue</v>
      </c>
      <c r="D17" s="359" t="str">
        <f>IF('Calcs.'!D38="","",'Calcs.'!D38)</f>
        <v>VOLLIST-EVP</v>
      </c>
      <c r="E17" s="359" t="str">
        <f>IF('Calcs.'!E38="","",'Calcs.'!E38)</f>
        <v>38 VOLLIST-EVP</v>
      </c>
      <c r="F17" s="359" t="str">
        <f>IF('Calcs.'!F38="","",'Calcs.'!F38)</f>
        <v/>
      </c>
      <c r="G17" s="322" t="str">
        <f>IF('Calcs.'!G38="","",'Calcs.'!G38)</f>
        <v>Total sales</v>
      </c>
      <c r="H17" s="360"/>
      <c r="I17" s="361" t="str">
        <f>IF('Calcs.'!I38="","",'Calcs.'!I38)</f>
        <v/>
      </c>
      <c r="J17" s="361" t="str">
        <f>IF('Calcs.'!J38="","",'Calcs.'!J38)</f>
        <v/>
      </c>
      <c r="K17" s="260">
        <f>IF('Calcs.'!K38="","",'Calcs.'!K38)</f>
        <v>5000000.0000000019</v>
      </c>
      <c r="L17" s="260">
        <f>IF('Calcs.'!L38="","",'Calcs.'!L38)</f>
        <v>10000000.000000004</v>
      </c>
      <c r="M17" s="260">
        <f>IF('Calcs.'!M38="","",'Calcs.'!M38)</f>
        <v>20000000.000000007</v>
      </c>
      <c r="N17" s="260">
        <f>IF('Calcs.'!N38="","",'Calcs.'!N38)</f>
        <v>40000000.000000015</v>
      </c>
      <c r="O17" s="260">
        <f>IF('Calcs.'!O38="","",'Calcs.'!O38)</f>
        <v>80000000.00000003</v>
      </c>
      <c r="P17" s="260">
        <f>IF('Calcs.'!P38="","",'Calcs.'!P38)</f>
        <v>160000000.00000006</v>
      </c>
      <c r="Q17" s="359" t="str">
        <f>IF('Calcs.'!Q38="","",'Calcs.'!Q38)</f>
        <v/>
      </c>
      <c r="R17" s="260" t="str">
        <f>IF('Calcs.'!R38="","",'Calcs.'!R38)</f>
        <v/>
      </c>
      <c r="S17" s="260">
        <f>IF('Calcs.'!S38="","",'Calcs.'!S38)</f>
        <v>416666.66666666674</v>
      </c>
      <c r="T17" s="260">
        <f>IF('Calcs.'!T38="","",'Calcs.'!T38)</f>
        <v>416666.66666666674</v>
      </c>
      <c r="U17" s="260">
        <f>IF('Calcs.'!U38="","",'Calcs.'!U38)</f>
        <v>416666.66666666674</v>
      </c>
      <c r="V17" s="260">
        <f>IF('Calcs.'!V38="","",'Calcs.'!V38)</f>
        <v>416666.66666666674</v>
      </c>
      <c r="W17" s="260">
        <f>IF('Calcs.'!W38="","",'Calcs.'!W38)</f>
        <v>416666.66666666674</v>
      </c>
      <c r="X17" s="260">
        <f>IF('Calcs.'!X38="","",'Calcs.'!X38)</f>
        <v>416666.66666666674</v>
      </c>
      <c r="Y17" s="260">
        <f>IF('Calcs.'!Y38="","",'Calcs.'!Y38)</f>
        <v>416666.66666666674</v>
      </c>
      <c r="Z17" s="260">
        <f>IF('Calcs.'!Z38="","",'Calcs.'!Z38)</f>
        <v>416666.66666666674</v>
      </c>
      <c r="AA17" s="260">
        <f>IF('Calcs.'!AA38="","",'Calcs.'!AA38)</f>
        <v>416666.66666666674</v>
      </c>
      <c r="AB17" s="260">
        <f>IF('Calcs.'!AB38="","",'Calcs.'!AB38)</f>
        <v>416666.66666666674</v>
      </c>
      <c r="AC17" s="260">
        <f>IF('Calcs.'!AC38="","",'Calcs.'!AC38)</f>
        <v>416666.66666666674</v>
      </c>
      <c r="AD17" s="260">
        <f>IF('Calcs.'!AD38="","",'Calcs.'!AD38)</f>
        <v>416666.66666666674</v>
      </c>
      <c r="AE17" s="260">
        <f>IF('Calcs.'!AE38="","",'Calcs.'!AE38)</f>
        <v>833333.33333333349</v>
      </c>
      <c r="AF17" s="260">
        <f>IF('Calcs.'!AF38="","",'Calcs.'!AF38)</f>
        <v>833333.33333333349</v>
      </c>
      <c r="AG17" s="260">
        <f>IF('Calcs.'!AG38="","",'Calcs.'!AG38)</f>
        <v>833333.33333333349</v>
      </c>
      <c r="AH17" s="260">
        <f>IF('Calcs.'!AH38="","",'Calcs.'!AH38)</f>
        <v>833333.33333333349</v>
      </c>
      <c r="AI17" s="260">
        <f>IF('Calcs.'!AI38="","",'Calcs.'!AI38)</f>
        <v>833333.33333333349</v>
      </c>
      <c r="AJ17" s="260">
        <f>IF('Calcs.'!AJ38="","",'Calcs.'!AJ38)</f>
        <v>833333.33333333349</v>
      </c>
      <c r="AK17" s="260">
        <f>IF('Calcs.'!AK38="","",'Calcs.'!AK38)</f>
        <v>833333.33333333349</v>
      </c>
      <c r="AL17" s="260">
        <f>IF('Calcs.'!AL38="","",'Calcs.'!AL38)</f>
        <v>833333.33333333349</v>
      </c>
      <c r="AM17" s="260">
        <f>IF('Calcs.'!AM38="","",'Calcs.'!AM38)</f>
        <v>833333.33333333349</v>
      </c>
      <c r="AN17" s="260">
        <f>IF('Calcs.'!AN38="","",'Calcs.'!AN38)</f>
        <v>833333.33333333349</v>
      </c>
      <c r="AO17" s="260">
        <f>IF('Calcs.'!AO38="","",'Calcs.'!AO38)</f>
        <v>833333.33333333349</v>
      </c>
      <c r="AP17" s="260">
        <f>IF('Calcs.'!AP38="","",'Calcs.'!AP38)</f>
        <v>833333.33333333349</v>
      </c>
      <c r="AQ17" s="260">
        <f>IF('Calcs.'!AQ38="","",'Calcs.'!AQ38)</f>
        <v>1666666.666666667</v>
      </c>
      <c r="AR17" s="260">
        <f>IF('Calcs.'!AR38="","",'Calcs.'!AR38)</f>
        <v>1666666.666666667</v>
      </c>
      <c r="AS17" s="260">
        <f>IF('Calcs.'!AS38="","",'Calcs.'!AS38)</f>
        <v>1666666.666666667</v>
      </c>
      <c r="AT17" s="260">
        <f>IF('Calcs.'!AT38="","",'Calcs.'!AT38)</f>
        <v>1666666.666666667</v>
      </c>
      <c r="AU17" s="260">
        <f>IF('Calcs.'!AU38="","",'Calcs.'!AU38)</f>
        <v>1666666.666666667</v>
      </c>
      <c r="AV17" s="260">
        <f>IF('Calcs.'!AV38="","",'Calcs.'!AV38)</f>
        <v>1666666.666666667</v>
      </c>
      <c r="AW17" s="260">
        <f>IF('Calcs.'!AW38="","",'Calcs.'!AW38)</f>
        <v>1666666.666666667</v>
      </c>
      <c r="AX17" s="260">
        <f>IF('Calcs.'!AX38="","",'Calcs.'!AX38)</f>
        <v>1666666.666666667</v>
      </c>
      <c r="AY17" s="260">
        <f>IF('Calcs.'!AY38="","",'Calcs.'!AY38)</f>
        <v>1666666.666666667</v>
      </c>
      <c r="AZ17" s="260">
        <f>IF('Calcs.'!AZ38="","",'Calcs.'!AZ38)</f>
        <v>1666666.666666667</v>
      </c>
      <c r="BA17" s="260">
        <f>IF('Calcs.'!BA38="","",'Calcs.'!BA38)</f>
        <v>1666666.666666667</v>
      </c>
      <c r="BB17" s="260">
        <f>IF('Calcs.'!BB38="","",'Calcs.'!BB38)</f>
        <v>1666666.666666667</v>
      </c>
      <c r="BC17" s="260">
        <f>IF('Calcs.'!BC38="","",'Calcs.'!BC38)</f>
        <v>3333333.333333334</v>
      </c>
      <c r="BD17" s="260">
        <f>IF('Calcs.'!BD38="","",'Calcs.'!BD38)</f>
        <v>3333333.333333334</v>
      </c>
      <c r="BE17" s="260">
        <f>IF('Calcs.'!BE38="","",'Calcs.'!BE38)</f>
        <v>3333333.333333334</v>
      </c>
      <c r="BF17" s="260">
        <f>IF('Calcs.'!BF38="","",'Calcs.'!BF38)</f>
        <v>3333333.333333334</v>
      </c>
      <c r="BG17" s="260">
        <f>IF('Calcs.'!BG38="","",'Calcs.'!BG38)</f>
        <v>3333333.333333334</v>
      </c>
      <c r="BH17" s="260">
        <f>IF('Calcs.'!BH38="","",'Calcs.'!BH38)</f>
        <v>3333333.333333334</v>
      </c>
      <c r="BI17" s="260">
        <f>IF('Calcs.'!BI38="","",'Calcs.'!BI38)</f>
        <v>3333333.333333334</v>
      </c>
      <c r="BJ17" s="260">
        <f>IF('Calcs.'!BJ38="","",'Calcs.'!BJ38)</f>
        <v>3333333.333333334</v>
      </c>
      <c r="BK17" s="260">
        <f>IF('Calcs.'!BK38="","",'Calcs.'!BK38)</f>
        <v>3333333.333333334</v>
      </c>
      <c r="BL17" s="260">
        <f>IF('Calcs.'!BL38="","",'Calcs.'!BL38)</f>
        <v>3333333.333333334</v>
      </c>
      <c r="BM17" s="260">
        <f>IF('Calcs.'!BM38="","",'Calcs.'!BM38)</f>
        <v>3333333.333333334</v>
      </c>
      <c r="BN17" s="260">
        <f>IF('Calcs.'!BN38="","",'Calcs.'!BN38)</f>
        <v>3333333.333333334</v>
      </c>
      <c r="BO17" s="260">
        <f>IF('Calcs.'!BO38="","",'Calcs.'!BO38)</f>
        <v>6666666.6666666679</v>
      </c>
      <c r="BP17" s="260">
        <f>IF('Calcs.'!BP38="","",'Calcs.'!BP38)</f>
        <v>6666666.6666666679</v>
      </c>
      <c r="BQ17" s="260">
        <f>IF('Calcs.'!BQ38="","",'Calcs.'!BQ38)</f>
        <v>6666666.6666666679</v>
      </c>
      <c r="BR17" s="260">
        <f>IF('Calcs.'!BR38="","",'Calcs.'!BR38)</f>
        <v>6666666.6666666679</v>
      </c>
      <c r="BS17" s="260">
        <f>IF('Calcs.'!BS38="","",'Calcs.'!BS38)</f>
        <v>6666666.6666666679</v>
      </c>
      <c r="BT17" s="260">
        <f>IF('Calcs.'!BT38="","",'Calcs.'!BT38)</f>
        <v>6666666.6666666679</v>
      </c>
      <c r="BU17" s="260">
        <f>IF('Calcs.'!BU38="","",'Calcs.'!BU38)</f>
        <v>6666666.6666666679</v>
      </c>
      <c r="BV17" s="260">
        <f>IF('Calcs.'!BV38="","",'Calcs.'!BV38)</f>
        <v>6666666.6666666679</v>
      </c>
      <c r="BW17" s="260">
        <f>IF('Calcs.'!BW38="","",'Calcs.'!BW38)</f>
        <v>6666666.6666666679</v>
      </c>
      <c r="BX17" s="260">
        <f>IF('Calcs.'!BX38="","",'Calcs.'!BX38)</f>
        <v>6666666.6666666679</v>
      </c>
      <c r="BY17" s="260">
        <f>IF('Calcs.'!BY38="","",'Calcs.'!BY38)</f>
        <v>6666666.6666666679</v>
      </c>
      <c r="BZ17" s="260">
        <f>IF('Calcs.'!BZ38="","",'Calcs.'!BZ38)</f>
        <v>6666666.6666666679</v>
      </c>
      <c r="CA17" s="260">
        <f>IF('Calcs.'!CA38="","",'Calcs.'!CA38)</f>
        <v>13333333.333333336</v>
      </c>
      <c r="CB17" s="260">
        <f>IF('Calcs.'!CB38="","",'Calcs.'!CB38)</f>
        <v>13333333.333333336</v>
      </c>
      <c r="CC17" s="260">
        <f>IF('Calcs.'!CC38="","",'Calcs.'!CC38)</f>
        <v>13333333.333333336</v>
      </c>
      <c r="CD17" s="260">
        <f>IF('Calcs.'!CD38="","",'Calcs.'!CD38)</f>
        <v>13333333.333333336</v>
      </c>
      <c r="CE17" s="260">
        <f>IF('Calcs.'!CE38="","",'Calcs.'!CE38)</f>
        <v>13333333.333333336</v>
      </c>
      <c r="CF17" s="260">
        <f>IF('Calcs.'!CF38="","",'Calcs.'!CF38)</f>
        <v>13333333.333333336</v>
      </c>
      <c r="CG17" s="260">
        <f>IF('Calcs.'!CG38="","",'Calcs.'!CG38)</f>
        <v>13333333.333333336</v>
      </c>
      <c r="CH17" s="260">
        <f>IF('Calcs.'!CH38="","",'Calcs.'!CH38)</f>
        <v>13333333.333333336</v>
      </c>
      <c r="CI17" s="260">
        <f>IF('Calcs.'!CI38="","",'Calcs.'!CI38)</f>
        <v>13333333.333333336</v>
      </c>
      <c r="CJ17" s="260">
        <f>IF('Calcs.'!CJ38="","",'Calcs.'!CJ38)</f>
        <v>13333333.333333336</v>
      </c>
      <c r="CK17" s="260">
        <f>IF('Calcs.'!CK38="","",'Calcs.'!CK38)</f>
        <v>13333333.333333336</v>
      </c>
      <c r="CL17" s="260">
        <f>IF('Calcs.'!CL38="","",'Calcs.'!CL38)</f>
        <v>13333333.333333336</v>
      </c>
      <c r="CM17" s="260" t="e">
        <f>SUM(#REF!)</f>
        <v>#REF!</v>
      </c>
      <c r="CN17" s="260" t="e">
        <f>SUM(#REF!)</f>
        <v>#REF!</v>
      </c>
      <c r="CO17" s="260" t="e">
        <f>SUM(#REF!)</f>
        <v>#REF!</v>
      </c>
      <c r="CP17" s="260" t="e">
        <f>SUM(#REF!)</f>
        <v>#REF!</v>
      </c>
      <c r="CQ17" s="260" t="e">
        <f>SUM(#REF!)</f>
        <v>#REF!</v>
      </c>
      <c r="CR17" s="260" t="e">
        <f>SUM(#REF!)</f>
        <v>#REF!</v>
      </c>
      <c r="CS17" s="260" t="e">
        <f>SUM(#REF!)</f>
        <v>#REF!</v>
      </c>
      <c r="CT17" s="260" t="e">
        <f>SUM(#REF!)</f>
        <v>#REF!</v>
      </c>
      <c r="CU17" s="260" t="e">
        <f>SUM(#REF!)</f>
        <v>#REF!</v>
      </c>
      <c r="CV17" s="260" t="e">
        <f>SUM(#REF!)</f>
        <v>#REF!</v>
      </c>
      <c r="CW17" s="260" t="e">
        <f>SUM(#REF!)</f>
        <v>#REF!</v>
      </c>
      <c r="CX17" s="260" t="e">
        <f>SUM(#REF!)</f>
        <v>#REF!</v>
      </c>
      <c r="CY17" s="260" t="e">
        <f>SUM(#REF!)</f>
        <v>#REF!</v>
      </c>
      <c r="CZ17" s="260" t="e">
        <f>SUM(#REF!)</f>
        <v>#REF!</v>
      </c>
      <c r="DA17" s="260" t="e">
        <f>SUM(#REF!)</f>
        <v>#REF!</v>
      </c>
      <c r="DB17" s="260" t="e">
        <f>SUM(#REF!)</f>
        <v>#REF!</v>
      </c>
      <c r="DC17" s="260" t="e">
        <f>SUM(#REF!)</f>
        <v>#REF!</v>
      </c>
      <c r="DD17" s="260" t="e">
        <f>SUM(#REF!)</f>
        <v>#REF!</v>
      </c>
      <c r="DE17" s="260" t="e">
        <f>SUM(#REF!)</f>
        <v>#REF!</v>
      </c>
      <c r="DF17" s="260" t="e">
        <f>SUM(#REF!)</f>
        <v>#REF!</v>
      </c>
      <c r="DG17" s="260" t="e">
        <f>SUM(#REF!)</f>
        <v>#REF!</v>
      </c>
      <c r="DH17" s="260" t="e">
        <f>SUM(#REF!)</f>
        <v>#REF!</v>
      </c>
      <c r="DI17" s="260" t="e">
        <f>SUM(#REF!)</f>
        <v>#REF!</v>
      </c>
      <c r="DJ17" s="260" t="e">
        <f>SUM(#REF!)</f>
        <v>#REF!</v>
      </c>
      <c r="DK17" s="260" t="e">
        <f>SUM(#REF!)</f>
        <v>#REF!</v>
      </c>
      <c r="DL17" s="260" t="e">
        <f>SUM(#REF!)</f>
        <v>#REF!</v>
      </c>
    </row>
    <row r="18" spans="1:116" x14ac:dyDescent="0.4">
      <c r="B18" t="s">
        <v>198</v>
      </c>
      <c r="E18" t="s">
        <v>198</v>
      </c>
      <c r="F18" t="s">
        <v>198</v>
      </c>
      <c r="G18" s="27" t="s">
        <v>596</v>
      </c>
      <c r="H18" s="27"/>
      <c r="I18" s="27"/>
      <c r="J18" s="28"/>
      <c r="K18" s="63">
        <f t="shared" ref="K18:P18" si="17">SUMIF($4:$4,K$3,18:18)</f>
        <v>5000000.0000000019</v>
      </c>
      <c r="L18" s="63">
        <f t="shared" si="17"/>
        <v>10000000.000000004</v>
      </c>
      <c r="M18" s="63">
        <f t="shared" si="17"/>
        <v>20000000.000000007</v>
      </c>
      <c r="N18" s="63">
        <f t="shared" si="17"/>
        <v>40000000.000000015</v>
      </c>
      <c r="O18" s="63">
        <f t="shared" si="17"/>
        <v>80000000.00000003</v>
      </c>
      <c r="P18" s="63">
        <f t="shared" si="17"/>
        <v>160000000.00000006</v>
      </c>
      <c r="Q18" s="28"/>
      <c r="R18"/>
      <c r="S18" s="261">
        <f t="shared" ref="S18:AX18" si="18">SUMIF($C:$C,$F18,S:S)</f>
        <v>416666.66666666674</v>
      </c>
      <c r="T18" s="261">
        <f t="shared" si="18"/>
        <v>416666.66666666674</v>
      </c>
      <c r="U18" s="261">
        <f t="shared" si="18"/>
        <v>416666.66666666674</v>
      </c>
      <c r="V18" s="261">
        <f t="shared" si="18"/>
        <v>416666.66666666674</v>
      </c>
      <c r="W18" s="261">
        <f t="shared" si="18"/>
        <v>416666.66666666674</v>
      </c>
      <c r="X18" s="261">
        <f t="shared" si="18"/>
        <v>416666.66666666674</v>
      </c>
      <c r="Y18" s="261">
        <f t="shared" si="18"/>
        <v>416666.66666666674</v>
      </c>
      <c r="Z18" s="261">
        <f t="shared" si="18"/>
        <v>416666.66666666674</v>
      </c>
      <c r="AA18" s="261">
        <f t="shared" si="18"/>
        <v>416666.66666666674</v>
      </c>
      <c r="AB18" s="261">
        <f t="shared" si="18"/>
        <v>416666.66666666674</v>
      </c>
      <c r="AC18" s="261">
        <f t="shared" si="18"/>
        <v>416666.66666666674</v>
      </c>
      <c r="AD18" s="261">
        <f t="shared" si="18"/>
        <v>416666.66666666674</v>
      </c>
      <c r="AE18" s="261">
        <f t="shared" si="18"/>
        <v>833333.33333333349</v>
      </c>
      <c r="AF18" s="261">
        <f t="shared" si="18"/>
        <v>833333.33333333349</v>
      </c>
      <c r="AG18" s="261">
        <f t="shared" si="18"/>
        <v>833333.33333333349</v>
      </c>
      <c r="AH18" s="261">
        <f t="shared" si="18"/>
        <v>833333.33333333349</v>
      </c>
      <c r="AI18" s="261">
        <f t="shared" si="18"/>
        <v>833333.33333333349</v>
      </c>
      <c r="AJ18" s="261">
        <f t="shared" si="18"/>
        <v>833333.33333333349</v>
      </c>
      <c r="AK18" s="261">
        <f t="shared" si="18"/>
        <v>833333.33333333349</v>
      </c>
      <c r="AL18" s="261">
        <f t="shared" si="18"/>
        <v>833333.33333333349</v>
      </c>
      <c r="AM18" s="261">
        <f t="shared" si="18"/>
        <v>833333.33333333349</v>
      </c>
      <c r="AN18" s="261">
        <f t="shared" si="18"/>
        <v>833333.33333333349</v>
      </c>
      <c r="AO18" s="261">
        <f t="shared" si="18"/>
        <v>833333.33333333349</v>
      </c>
      <c r="AP18" s="261">
        <f t="shared" si="18"/>
        <v>833333.33333333349</v>
      </c>
      <c r="AQ18" s="261">
        <f t="shared" si="18"/>
        <v>1666666.666666667</v>
      </c>
      <c r="AR18" s="261">
        <f t="shared" si="18"/>
        <v>1666666.666666667</v>
      </c>
      <c r="AS18" s="261">
        <f t="shared" si="18"/>
        <v>1666666.666666667</v>
      </c>
      <c r="AT18" s="261">
        <f t="shared" si="18"/>
        <v>1666666.666666667</v>
      </c>
      <c r="AU18" s="261">
        <f t="shared" si="18"/>
        <v>1666666.666666667</v>
      </c>
      <c r="AV18" s="261">
        <f t="shared" si="18"/>
        <v>1666666.666666667</v>
      </c>
      <c r="AW18" s="261">
        <f t="shared" si="18"/>
        <v>1666666.666666667</v>
      </c>
      <c r="AX18" s="261">
        <f t="shared" si="18"/>
        <v>1666666.666666667</v>
      </c>
      <c r="AY18" s="261">
        <f t="shared" ref="AY18:CD18" si="19">SUMIF($C:$C,$F18,AY:AY)</f>
        <v>1666666.666666667</v>
      </c>
      <c r="AZ18" s="261">
        <f t="shared" si="19"/>
        <v>1666666.666666667</v>
      </c>
      <c r="BA18" s="261">
        <f t="shared" si="19"/>
        <v>1666666.666666667</v>
      </c>
      <c r="BB18" s="261">
        <f t="shared" si="19"/>
        <v>1666666.666666667</v>
      </c>
      <c r="BC18" s="261">
        <f t="shared" si="19"/>
        <v>3333333.333333334</v>
      </c>
      <c r="BD18" s="261">
        <f t="shared" si="19"/>
        <v>3333333.333333334</v>
      </c>
      <c r="BE18" s="261">
        <f t="shared" si="19"/>
        <v>3333333.333333334</v>
      </c>
      <c r="BF18" s="261">
        <f t="shared" si="19"/>
        <v>3333333.333333334</v>
      </c>
      <c r="BG18" s="261">
        <f t="shared" si="19"/>
        <v>3333333.333333334</v>
      </c>
      <c r="BH18" s="261">
        <f t="shared" si="19"/>
        <v>3333333.333333334</v>
      </c>
      <c r="BI18" s="261">
        <f t="shared" si="19"/>
        <v>3333333.333333334</v>
      </c>
      <c r="BJ18" s="261">
        <f t="shared" si="19"/>
        <v>3333333.333333334</v>
      </c>
      <c r="BK18" s="261">
        <f t="shared" si="19"/>
        <v>3333333.333333334</v>
      </c>
      <c r="BL18" s="261">
        <f t="shared" si="19"/>
        <v>3333333.333333334</v>
      </c>
      <c r="BM18" s="261">
        <f t="shared" si="19"/>
        <v>3333333.333333334</v>
      </c>
      <c r="BN18" s="261">
        <f t="shared" si="19"/>
        <v>3333333.333333334</v>
      </c>
      <c r="BO18" s="261">
        <f t="shared" si="19"/>
        <v>6666666.6666666679</v>
      </c>
      <c r="BP18" s="261">
        <f t="shared" si="19"/>
        <v>6666666.6666666679</v>
      </c>
      <c r="BQ18" s="261">
        <f t="shared" si="19"/>
        <v>6666666.6666666679</v>
      </c>
      <c r="BR18" s="261">
        <f t="shared" si="19"/>
        <v>6666666.6666666679</v>
      </c>
      <c r="BS18" s="261">
        <f t="shared" si="19"/>
        <v>6666666.6666666679</v>
      </c>
      <c r="BT18" s="261">
        <f t="shared" si="19"/>
        <v>6666666.6666666679</v>
      </c>
      <c r="BU18" s="261">
        <f t="shared" si="19"/>
        <v>6666666.6666666679</v>
      </c>
      <c r="BV18" s="261">
        <f t="shared" si="19"/>
        <v>6666666.6666666679</v>
      </c>
      <c r="BW18" s="261">
        <f t="shared" si="19"/>
        <v>6666666.6666666679</v>
      </c>
      <c r="BX18" s="261">
        <f t="shared" si="19"/>
        <v>6666666.6666666679</v>
      </c>
      <c r="BY18" s="261">
        <f t="shared" si="19"/>
        <v>6666666.6666666679</v>
      </c>
      <c r="BZ18" s="261">
        <f t="shared" si="19"/>
        <v>6666666.6666666679</v>
      </c>
      <c r="CA18" s="261">
        <f t="shared" si="19"/>
        <v>13333333.333333336</v>
      </c>
      <c r="CB18" s="261">
        <f t="shared" si="19"/>
        <v>13333333.333333336</v>
      </c>
      <c r="CC18" s="261">
        <f t="shared" si="19"/>
        <v>13333333.333333336</v>
      </c>
      <c r="CD18" s="261">
        <f t="shared" si="19"/>
        <v>13333333.333333336</v>
      </c>
      <c r="CE18" s="261">
        <f t="shared" ref="CE18:CL18" si="20">SUMIF($C:$C,$F18,CE:CE)</f>
        <v>13333333.333333336</v>
      </c>
      <c r="CF18" s="261">
        <f t="shared" si="20"/>
        <v>13333333.333333336</v>
      </c>
      <c r="CG18" s="261">
        <f t="shared" si="20"/>
        <v>13333333.333333336</v>
      </c>
      <c r="CH18" s="261">
        <f t="shared" si="20"/>
        <v>13333333.333333336</v>
      </c>
      <c r="CI18" s="261">
        <f t="shared" si="20"/>
        <v>13333333.333333336</v>
      </c>
      <c r="CJ18" s="261">
        <f t="shared" si="20"/>
        <v>13333333.333333336</v>
      </c>
      <c r="CK18" s="261">
        <f t="shared" si="20"/>
        <v>13333333.333333336</v>
      </c>
      <c r="CL18" s="261">
        <f t="shared" si="20"/>
        <v>13333333.333333336</v>
      </c>
      <c r="CN18" s="261" t="e">
        <f t="shared" ref="CN18:DL18" si="21">SUMIF($C:$C,$F18,CN:CN)</f>
        <v>#REF!</v>
      </c>
      <c r="CO18" s="261" t="e">
        <f t="shared" si="21"/>
        <v>#REF!</v>
      </c>
      <c r="CP18" s="261" t="e">
        <f t="shared" si="21"/>
        <v>#REF!</v>
      </c>
      <c r="CQ18" s="261" t="e">
        <f t="shared" si="21"/>
        <v>#REF!</v>
      </c>
      <c r="CR18" s="261" t="e">
        <f t="shared" si="21"/>
        <v>#REF!</v>
      </c>
      <c r="CS18" s="261" t="e">
        <f t="shared" si="21"/>
        <v>#REF!</v>
      </c>
      <c r="CT18" s="261" t="e">
        <f t="shared" si="21"/>
        <v>#REF!</v>
      </c>
      <c r="CU18" s="261" t="e">
        <f t="shared" si="21"/>
        <v>#REF!</v>
      </c>
      <c r="CV18" s="261" t="e">
        <f t="shared" si="21"/>
        <v>#REF!</v>
      </c>
      <c r="CW18" s="261" t="e">
        <f t="shared" si="21"/>
        <v>#REF!</v>
      </c>
      <c r="CX18" s="261" t="e">
        <f t="shared" si="21"/>
        <v>#REF!</v>
      </c>
      <c r="CY18" s="261" t="e">
        <f t="shared" si="21"/>
        <v>#REF!</v>
      </c>
      <c r="CZ18" s="261" t="e">
        <f t="shared" si="21"/>
        <v>#REF!</v>
      </c>
      <c r="DA18" s="261" t="e">
        <f t="shared" si="21"/>
        <v>#REF!</v>
      </c>
      <c r="DB18" s="261" t="e">
        <f t="shared" si="21"/>
        <v>#REF!</v>
      </c>
      <c r="DC18" s="261" t="e">
        <f t="shared" si="21"/>
        <v>#REF!</v>
      </c>
      <c r="DD18" s="261" t="e">
        <f t="shared" si="21"/>
        <v>#REF!</v>
      </c>
      <c r="DE18" s="261" t="e">
        <f t="shared" si="21"/>
        <v>#REF!</v>
      </c>
      <c r="DF18" s="261" t="e">
        <f t="shared" si="21"/>
        <v>#REF!</v>
      </c>
      <c r="DG18" s="261" t="e">
        <f t="shared" si="21"/>
        <v>#REF!</v>
      </c>
      <c r="DH18" s="261" t="e">
        <f t="shared" si="21"/>
        <v>#REF!</v>
      </c>
      <c r="DI18" s="261" t="e">
        <f t="shared" si="21"/>
        <v>#REF!</v>
      </c>
      <c r="DJ18" s="261" t="e">
        <f t="shared" si="21"/>
        <v>#REF!</v>
      </c>
      <c r="DK18" s="261" t="e">
        <f t="shared" si="21"/>
        <v>#REF!</v>
      </c>
      <c r="DL18" s="261" t="e">
        <f t="shared" si="21"/>
        <v>#REF!</v>
      </c>
    </row>
    <row r="19" spans="1:116" x14ac:dyDescent="0.4">
      <c r="B19" t="s">
        <v>198</v>
      </c>
      <c r="G19" s="129" t="s">
        <v>597</v>
      </c>
      <c r="H19" s="27"/>
      <c r="I19" s="27"/>
      <c r="J19" s="28"/>
      <c r="K19" s="262"/>
      <c r="L19" s="263">
        <f>IFERROR(L18/K18-1,0)</f>
        <v>1</v>
      </c>
      <c r="M19" s="263">
        <f>IFERROR(M18/L18-1,0)</f>
        <v>1</v>
      </c>
      <c r="N19" s="263">
        <f>IFERROR(N18/M18-1,0)</f>
        <v>1</v>
      </c>
      <c r="O19" s="263">
        <f>IFERROR(O18/N18-1,0)</f>
        <v>1</v>
      </c>
      <c r="P19" s="263">
        <f>IFERROR(P18/O18-1,0)</f>
        <v>1</v>
      </c>
      <c r="Q19" s="28"/>
      <c r="R19"/>
      <c r="S19" s="264"/>
      <c r="T19" s="264"/>
      <c r="U19" s="264"/>
      <c r="V19" s="264"/>
      <c r="W19" s="264"/>
      <c r="X19" s="264"/>
      <c r="Y19" s="264"/>
      <c r="Z19" s="264"/>
      <c r="AA19" s="264"/>
      <c r="AB19" s="264"/>
      <c r="AC19" s="264"/>
      <c r="AD19" s="264"/>
      <c r="AE19" s="264"/>
      <c r="AF19" s="264"/>
      <c r="AG19" s="264"/>
      <c r="AH19" s="264"/>
      <c r="AI19" s="264"/>
      <c r="AJ19" s="264"/>
      <c r="AK19" s="264"/>
      <c r="AL19" s="264"/>
      <c r="AM19" s="264"/>
      <c r="AN19" s="264"/>
      <c r="AO19" s="264"/>
      <c r="AP19" s="264"/>
      <c r="AQ19" s="264"/>
      <c r="AR19" s="264"/>
      <c r="AS19" s="264"/>
      <c r="AT19" s="264"/>
      <c r="AU19" s="264"/>
      <c r="AV19" s="264"/>
      <c r="AW19" s="264"/>
      <c r="AX19" s="264"/>
      <c r="AY19" s="264"/>
      <c r="AZ19" s="264"/>
      <c r="BA19" s="264"/>
      <c r="BB19" s="264"/>
      <c r="BC19" s="264"/>
      <c r="BD19" s="264"/>
      <c r="BE19" s="264"/>
      <c r="BF19" s="264"/>
      <c r="BG19" s="264"/>
      <c r="BH19" s="264"/>
      <c r="BI19" s="264"/>
      <c r="BJ19" s="264"/>
      <c r="BK19" s="264"/>
      <c r="BL19" s="264"/>
      <c r="BM19" s="264"/>
      <c r="BN19" s="264"/>
      <c r="BO19" s="264"/>
      <c r="BP19" s="264"/>
      <c r="BQ19" s="264"/>
      <c r="BR19" s="264"/>
      <c r="BS19" s="264"/>
      <c r="BT19" s="264"/>
      <c r="BU19" s="264"/>
      <c r="BV19" s="264"/>
      <c r="BW19" s="264"/>
      <c r="BX19" s="264"/>
      <c r="BY19" s="264"/>
      <c r="BZ19" s="264"/>
      <c r="CA19" s="264"/>
      <c r="CB19" s="264"/>
      <c r="CC19" s="264"/>
      <c r="CD19" s="264"/>
      <c r="CE19" s="264"/>
      <c r="CF19" s="264"/>
      <c r="CG19" s="264"/>
      <c r="CH19" s="264"/>
      <c r="CI19" s="264"/>
      <c r="CJ19" s="264"/>
      <c r="CK19" s="264"/>
      <c r="CL19" s="264"/>
      <c r="CN19" s="264"/>
      <c r="CO19" s="264"/>
      <c r="CP19" s="264"/>
      <c r="CQ19" s="264"/>
      <c r="CR19" s="264"/>
      <c r="CS19" s="264"/>
      <c r="CT19" s="264"/>
      <c r="CU19" s="264"/>
      <c r="CV19" s="264"/>
      <c r="CW19" s="264"/>
      <c r="CX19" s="264"/>
      <c r="CY19" s="264"/>
      <c r="CZ19" s="264"/>
      <c r="DA19" s="264"/>
      <c r="DB19" s="264"/>
      <c r="DC19" s="264"/>
      <c r="DD19" s="264"/>
      <c r="DE19" s="264"/>
      <c r="DF19" s="264"/>
      <c r="DG19" s="264"/>
      <c r="DH19" s="264"/>
      <c r="DI19" s="264"/>
      <c r="DJ19" s="264"/>
      <c r="DK19" s="264"/>
      <c r="DL19" s="264"/>
    </row>
    <row r="20" spans="1:116" x14ac:dyDescent="0.4">
      <c r="G20" s="129"/>
      <c r="H20" s="27"/>
      <c r="I20" s="27"/>
      <c r="J20" s="28"/>
      <c r="K20" s="262"/>
      <c r="L20" s="263"/>
      <c r="M20" s="263"/>
      <c r="N20" s="263"/>
      <c r="O20" s="263"/>
      <c r="P20" s="263"/>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B21" t="s">
        <v>203</v>
      </c>
      <c r="G21" s="31" t="s">
        <v>226</v>
      </c>
      <c r="H21" s="27"/>
      <c r="I21" s="27"/>
      <c r="J21" s="28"/>
      <c r="K21" s="262"/>
      <c r="L21" s="262"/>
      <c r="M21" s="262"/>
      <c r="N21" s="262"/>
      <c r="O21" s="262"/>
      <c r="P21" s="262"/>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s="359" customFormat="1" x14ac:dyDescent="0.4">
      <c r="B22" s="359" t="str">
        <f>IF('Calcs.'!B53="","",'Calcs.'!B53)</f>
        <v/>
      </c>
      <c r="C22" s="359" t="str">
        <f>IF('Calcs.'!C53="","",'Calcs.'!C53)</f>
        <v>IS: direct costs</v>
      </c>
      <c r="D22" s="359" t="str">
        <f>IF('Calcs.'!D53="","",'Calcs.'!D53)</f>
        <v>VOLLIST-EVP</v>
      </c>
      <c r="E22" s="359" t="str">
        <f>IF('Calcs.'!E53="","",'Calcs.'!E53)</f>
        <v>53 VOLLIST-EVP</v>
      </c>
      <c r="F22" s="359" t="str">
        <f>IF('Calcs.'!F53="","",'Calcs.'!F53)</f>
        <v/>
      </c>
      <c r="G22" s="322" t="str">
        <f>IF('Calcs.'!G53="","",'Calcs.'!G53)</f>
        <v>Total COGS</v>
      </c>
      <c r="H22" s="360"/>
      <c r="I22" s="361" t="str">
        <f>IF('Calcs.'!I53="","",'Calcs.'!I53)</f>
        <v/>
      </c>
      <c r="J22" s="361" t="str">
        <f>IF('Calcs.'!J53="","",'Calcs.'!J53)</f>
        <v/>
      </c>
      <c r="K22" s="260">
        <f>IF('Calcs.'!K53="","",'Calcs.'!K53)</f>
        <v>-5000000.0000000019</v>
      </c>
      <c r="L22" s="260">
        <f>IF('Calcs.'!L53="","",'Calcs.'!L53)</f>
        <v>-10000000.000000004</v>
      </c>
      <c r="M22" s="260">
        <f>IF('Calcs.'!M53="","",'Calcs.'!M53)</f>
        <v>-20000000.000000007</v>
      </c>
      <c r="N22" s="260">
        <f>IF('Calcs.'!N53="","",'Calcs.'!N53)</f>
        <v>-40000000.000000015</v>
      </c>
      <c r="O22" s="260">
        <f>IF('Calcs.'!O53="","",'Calcs.'!O53)</f>
        <v>-80000000.00000003</v>
      </c>
      <c r="P22" s="260">
        <f>IF('Calcs.'!P53="","",'Calcs.'!P53)</f>
        <v>-160000000.00000006</v>
      </c>
      <c r="Q22" s="359" t="str">
        <f>IF('Calcs.'!Q53="","",'Calcs.'!Q53)</f>
        <v/>
      </c>
      <c r="R22" s="260" t="str">
        <f>IF('Calcs.'!R53="","",'Calcs.'!R53)</f>
        <v/>
      </c>
      <c r="S22" s="260">
        <f>IF('Calcs.'!S53="","",'Calcs.'!S53)</f>
        <v>-416666.66666666674</v>
      </c>
      <c r="T22" s="260">
        <f>IF('Calcs.'!T53="","",'Calcs.'!T53)</f>
        <v>-416666.66666666674</v>
      </c>
      <c r="U22" s="260">
        <f>IF('Calcs.'!U53="","",'Calcs.'!U53)</f>
        <v>-416666.66666666674</v>
      </c>
      <c r="V22" s="260">
        <f>IF('Calcs.'!V53="","",'Calcs.'!V53)</f>
        <v>-416666.66666666674</v>
      </c>
      <c r="W22" s="260">
        <f>IF('Calcs.'!W53="","",'Calcs.'!W53)</f>
        <v>-416666.66666666674</v>
      </c>
      <c r="X22" s="260">
        <f>IF('Calcs.'!X53="","",'Calcs.'!X53)</f>
        <v>-416666.66666666674</v>
      </c>
      <c r="Y22" s="260">
        <f>IF('Calcs.'!Y53="","",'Calcs.'!Y53)</f>
        <v>-416666.66666666674</v>
      </c>
      <c r="Z22" s="260">
        <f>IF('Calcs.'!Z53="","",'Calcs.'!Z53)</f>
        <v>-416666.66666666674</v>
      </c>
      <c r="AA22" s="260">
        <f>IF('Calcs.'!AA53="","",'Calcs.'!AA53)</f>
        <v>-416666.66666666674</v>
      </c>
      <c r="AB22" s="260">
        <f>IF('Calcs.'!AB53="","",'Calcs.'!AB53)</f>
        <v>-416666.66666666674</v>
      </c>
      <c r="AC22" s="260">
        <f>IF('Calcs.'!AC53="","",'Calcs.'!AC53)</f>
        <v>-416666.66666666674</v>
      </c>
      <c r="AD22" s="260">
        <f>IF('Calcs.'!AD53="","",'Calcs.'!AD53)</f>
        <v>-416666.66666666674</v>
      </c>
      <c r="AE22" s="260">
        <f>IF('Calcs.'!AE53="","",'Calcs.'!AE53)</f>
        <v>-833333.33333333349</v>
      </c>
      <c r="AF22" s="260">
        <f>IF('Calcs.'!AF53="","",'Calcs.'!AF53)</f>
        <v>-833333.33333333349</v>
      </c>
      <c r="AG22" s="260">
        <f>IF('Calcs.'!AG53="","",'Calcs.'!AG53)</f>
        <v>-833333.33333333349</v>
      </c>
      <c r="AH22" s="260">
        <f>IF('Calcs.'!AH53="","",'Calcs.'!AH53)</f>
        <v>-833333.33333333349</v>
      </c>
      <c r="AI22" s="260">
        <f>IF('Calcs.'!AI53="","",'Calcs.'!AI53)</f>
        <v>-833333.33333333349</v>
      </c>
      <c r="AJ22" s="260">
        <f>IF('Calcs.'!AJ53="","",'Calcs.'!AJ53)</f>
        <v>-833333.33333333349</v>
      </c>
      <c r="AK22" s="260">
        <f>IF('Calcs.'!AK53="","",'Calcs.'!AK53)</f>
        <v>-833333.33333333349</v>
      </c>
      <c r="AL22" s="260">
        <f>IF('Calcs.'!AL53="","",'Calcs.'!AL53)</f>
        <v>-833333.33333333349</v>
      </c>
      <c r="AM22" s="260">
        <f>IF('Calcs.'!AM53="","",'Calcs.'!AM53)</f>
        <v>-833333.33333333349</v>
      </c>
      <c r="AN22" s="260">
        <f>IF('Calcs.'!AN53="","",'Calcs.'!AN53)</f>
        <v>-833333.33333333349</v>
      </c>
      <c r="AO22" s="260">
        <f>IF('Calcs.'!AO53="","",'Calcs.'!AO53)</f>
        <v>-833333.33333333349</v>
      </c>
      <c r="AP22" s="260">
        <f>IF('Calcs.'!AP53="","",'Calcs.'!AP53)</f>
        <v>-833333.33333333349</v>
      </c>
      <c r="AQ22" s="260">
        <f>IF('Calcs.'!AQ53="","",'Calcs.'!AQ53)</f>
        <v>-1666666.666666667</v>
      </c>
      <c r="AR22" s="260">
        <f>IF('Calcs.'!AR53="","",'Calcs.'!AR53)</f>
        <v>-1666666.666666667</v>
      </c>
      <c r="AS22" s="260">
        <f>IF('Calcs.'!AS53="","",'Calcs.'!AS53)</f>
        <v>-1666666.666666667</v>
      </c>
      <c r="AT22" s="260">
        <f>IF('Calcs.'!AT53="","",'Calcs.'!AT53)</f>
        <v>-1666666.666666667</v>
      </c>
      <c r="AU22" s="260">
        <f>IF('Calcs.'!AU53="","",'Calcs.'!AU53)</f>
        <v>-1666666.666666667</v>
      </c>
      <c r="AV22" s="260">
        <f>IF('Calcs.'!AV53="","",'Calcs.'!AV53)</f>
        <v>-1666666.666666667</v>
      </c>
      <c r="AW22" s="260">
        <f>IF('Calcs.'!AW53="","",'Calcs.'!AW53)</f>
        <v>-1666666.666666667</v>
      </c>
      <c r="AX22" s="260">
        <f>IF('Calcs.'!AX53="","",'Calcs.'!AX53)</f>
        <v>-1666666.666666667</v>
      </c>
      <c r="AY22" s="260">
        <f>IF('Calcs.'!AY53="","",'Calcs.'!AY53)</f>
        <v>-1666666.666666667</v>
      </c>
      <c r="AZ22" s="260">
        <f>IF('Calcs.'!AZ53="","",'Calcs.'!AZ53)</f>
        <v>-1666666.666666667</v>
      </c>
      <c r="BA22" s="260">
        <f>IF('Calcs.'!BA53="","",'Calcs.'!BA53)</f>
        <v>-1666666.666666667</v>
      </c>
      <c r="BB22" s="260">
        <f>IF('Calcs.'!BB53="","",'Calcs.'!BB53)</f>
        <v>-1666666.666666667</v>
      </c>
      <c r="BC22" s="260">
        <f>IF('Calcs.'!BC53="","",'Calcs.'!BC53)</f>
        <v>-3333333.333333334</v>
      </c>
      <c r="BD22" s="260">
        <f>IF('Calcs.'!BD53="","",'Calcs.'!BD53)</f>
        <v>-3333333.333333334</v>
      </c>
      <c r="BE22" s="260">
        <f>IF('Calcs.'!BE53="","",'Calcs.'!BE53)</f>
        <v>-3333333.333333334</v>
      </c>
      <c r="BF22" s="260">
        <f>IF('Calcs.'!BF53="","",'Calcs.'!BF53)</f>
        <v>-3333333.333333334</v>
      </c>
      <c r="BG22" s="260">
        <f>IF('Calcs.'!BG53="","",'Calcs.'!BG53)</f>
        <v>-3333333.333333334</v>
      </c>
      <c r="BH22" s="260">
        <f>IF('Calcs.'!BH53="","",'Calcs.'!BH53)</f>
        <v>-3333333.333333334</v>
      </c>
      <c r="BI22" s="260">
        <f>IF('Calcs.'!BI53="","",'Calcs.'!BI53)</f>
        <v>-3333333.333333334</v>
      </c>
      <c r="BJ22" s="260">
        <f>IF('Calcs.'!BJ53="","",'Calcs.'!BJ53)</f>
        <v>-3333333.333333334</v>
      </c>
      <c r="BK22" s="260">
        <f>IF('Calcs.'!BK53="","",'Calcs.'!BK53)</f>
        <v>-3333333.333333334</v>
      </c>
      <c r="BL22" s="260">
        <f>IF('Calcs.'!BL53="","",'Calcs.'!BL53)</f>
        <v>-3333333.333333334</v>
      </c>
      <c r="BM22" s="260">
        <f>IF('Calcs.'!BM53="","",'Calcs.'!BM53)</f>
        <v>-3333333.333333334</v>
      </c>
      <c r="BN22" s="260">
        <f>IF('Calcs.'!BN53="","",'Calcs.'!BN53)</f>
        <v>-3333333.333333334</v>
      </c>
      <c r="BO22" s="260">
        <f>IF('Calcs.'!BO53="","",'Calcs.'!BO53)</f>
        <v>-6666666.6666666679</v>
      </c>
      <c r="BP22" s="260">
        <f>IF('Calcs.'!BP53="","",'Calcs.'!BP53)</f>
        <v>-6666666.6666666679</v>
      </c>
      <c r="BQ22" s="260">
        <f>IF('Calcs.'!BQ53="","",'Calcs.'!BQ53)</f>
        <v>-6666666.6666666679</v>
      </c>
      <c r="BR22" s="260">
        <f>IF('Calcs.'!BR53="","",'Calcs.'!BR53)</f>
        <v>-6666666.6666666679</v>
      </c>
      <c r="BS22" s="260">
        <f>IF('Calcs.'!BS53="","",'Calcs.'!BS53)</f>
        <v>-6666666.6666666679</v>
      </c>
      <c r="BT22" s="260">
        <f>IF('Calcs.'!BT53="","",'Calcs.'!BT53)</f>
        <v>-6666666.6666666679</v>
      </c>
      <c r="BU22" s="260">
        <f>IF('Calcs.'!BU53="","",'Calcs.'!BU53)</f>
        <v>-6666666.6666666679</v>
      </c>
      <c r="BV22" s="260">
        <f>IF('Calcs.'!BV53="","",'Calcs.'!BV53)</f>
        <v>-6666666.6666666679</v>
      </c>
      <c r="BW22" s="260">
        <f>IF('Calcs.'!BW53="","",'Calcs.'!BW53)</f>
        <v>-6666666.6666666679</v>
      </c>
      <c r="BX22" s="260">
        <f>IF('Calcs.'!BX53="","",'Calcs.'!BX53)</f>
        <v>-6666666.6666666679</v>
      </c>
      <c r="BY22" s="260">
        <f>IF('Calcs.'!BY53="","",'Calcs.'!BY53)</f>
        <v>-6666666.6666666679</v>
      </c>
      <c r="BZ22" s="260">
        <f>IF('Calcs.'!BZ53="","",'Calcs.'!BZ53)</f>
        <v>-6666666.6666666679</v>
      </c>
      <c r="CA22" s="260">
        <f>IF('Calcs.'!CA53="","",'Calcs.'!CA53)</f>
        <v>-13333333.333333336</v>
      </c>
      <c r="CB22" s="260">
        <f>IF('Calcs.'!CB53="","",'Calcs.'!CB53)</f>
        <v>-13333333.333333336</v>
      </c>
      <c r="CC22" s="260">
        <f>IF('Calcs.'!CC53="","",'Calcs.'!CC53)</f>
        <v>-13333333.333333336</v>
      </c>
      <c r="CD22" s="260">
        <f>IF('Calcs.'!CD53="","",'Calcs.'!CD53)</f>
        <v>-13333333.333333336</v>
      </c>
      <c r="CE22" s="260">
        <f>IF('Calcs.'!CE53="","",'Calcs.'!CE53)</f>
        <v>-13333333.333333336</v>
      </c>
      <c r="CF22" s="260">
        <f>IF('Calcs.'!CF53="","",'Calcs.'!CF53)</f>
        <v>-13333333.333333336</v>
      </c>
      <c r="CG22" s="260">
        <f>IF('Calcs.'!CG53="","",'Calcs.'!CG53)</f>
        <v>-13333333.333333336</v>
      </c>
      <c r="CH22" s="260">
        <f>IF('Calcs.'!CH53="","",'Calcs.'!CH53)</f>
        <v>-13333333.333333336</v>
      </c>
      <c r="CI22" s="260">
        <f>IF('Calcs.'!CI53="","",'Calcs.'!CI53)</f>
        <v>-13333333.333333336</v>
      </c>
      <c r="CJ22" s="260">
        <f>IF('Calcs.'!CJ53="","",'Calcs.'!CJ53)</f>
        <v>-13333333.333333336</v>
      </c>
      <c r="CK22" s="260">
        <f>IF('Calcs.'!CK53="","",'Calcs.'!CK53)</f>
        <v>-13333333.333333336</v>
      </c>
      <c r="CL22" s="260">
        <f>IF('Calcs.'!CL53="","",'Calcs.'!CL53)</f>
        <v>-13333333.333333336</v>
      </c>
      <c r="CM22" s="260" t="e">
        <f>SUM(#REF!)</f>
        <v>#REF!</v>
      </c>
      <c r="CN22" s="260" t="e">
        <f>SUM(#REF!)</f>
        <v>#REF!</v>
      </c>
      <c r="CO22" s="260" t="e">
        <f>SUM(#REF!)</f>
        <v>#REF!</v>
      </c>
      <c r="CP22" s="260" t="e">
        <f>SUM(#REF!)</f>
        <v>#REF!</v>
      </c>
      <c r="CQ22" s="260" t="e">
        <f>SUM(#REF!)</f>
        <v>#REF!</v>
      </c>
      <c r="CR22" s="260" t="e">
        <f>SUM(#REF!)</f>
        <v>#REF!</v>
      </c>
      <c r="CS22" s="260" t="e">
        <f>SUM(#REF!)</f>
        <v>#REF!</v>
      </c>
      <c r="CT22" s="260" t="e">
        <f>SUM(#REF!)</f>
        <v>#REF!</v>
      </c>
      <c r="CU22" s="260" t="e">
        <f>SUM(#REF!)</f>
        <v>#REF!</v>
      </c>
      <c r="CV22" s="260" t="e">
        <f>SUM(#REF!)</f>
        <v>#REF!</v>
      </c>
      <c r="CW22" s="260" t="e">
        <f>SUM(#REF!)</f>
        <v>#REF!</v>
      </c>
      <c r="CX22" s="260" t="e">
        <f>SUM(#REF!)</f>
        <v>#REF!</v>
      </c>
      <c r="CY22" s="260" t="e">
        <f>SUM(#REF!)</f>
        <v>#REF!</v>
      </c>
      <c r="CZ22" s="260" t="e">
        <f>SUM(#REF!)</f>
        <v>#REF!</v>
      </c>
      <c r="DA22" s="260" t="e">
        <f>SUM(#REF!)</f>
        <v>#REF!</v>
      </c>
      <c r="DB22" s="260" t="e">
        <f>SUM(#REF!)</f>
        <v>#REF!</v>
      </c>
      <c r="DC22" s="260" t="e">
        <f>SUM(#REF!)</f>
        <v>#REF!</v>
      </c>
      <c r="DD22" s="260" t="e">
        <f>SUM(#REF!)</f>
        <v>#REF!</v>
      </c>
      <c r="DE22" s="260" t="e">
        <f>SUM(#REF!)</f>
        <v>#REF!</v>
      </c>
      <c r="DF22" s="260" t="e">
        <f>SUM(#REF!)</f>
        <v>#REF!</v>
      </c>
      <c r="DG22" s="260" t="e">
        <f>SUM(#REF!)</f>
        <v>#REF!</v>
      </c>
      <c r="DH22" s="260" t="e">
        <f>SUM(#REF!)</f>
        <v>#REF!</v>
      </c>
      <c r="DI22" s="260" t="e">
        <f>SUM(#REF!)</f>
        <v>#REF!</v>
      </c>
      <c r="DJ22" s="260" t="e">
        <f>SUM(#REF!)</f>
        <v>#REF!</v>
      </c>
      <c r="DK22" s="260" t="e">
        <f>SUM(#REF!)</f>
        <v>#REF!</v>
      </c>
      <c r="DL22" s="260" t="e">
        <f>SUM(#REF!)</f>
        <v>#REF!</v>
      </c>
    </row>
    <row r="23" spans="1:116" x14ac:dyDescent="0.4">
      <c r="B23" t="s">
        <v>203</v>
      </c>
      <c r="E23" t="s">
        <v>203</v>
      </c>
      <c r="F23" t="s">
        <v>203</v>
      </c>
      <c r="G23" s="27" t="s">
        <v>598</v>
      </c>
      <c r="H23" s="27"/>
      <c r="I23" s="27"/>
      <c r="J23" s="28"/>
      <c r="K23" s="63">
        <f t="shared" ref="K23:P23" si="22">SUMIF($4:$4,K$3,23:23)</f>
        <v>-5000000.0000000019</v>
      </c>
      <c r="L23" s="63">
        <f t="shared" si="22"/>
        <v>-10000000.000000004</v>
      </c>
      <c r="M23" s="63">
        <f t="shared" si="22"/>
        <v>-20000000.000000007</v>
      </c>
      <c r="N23" s="63">
        <f t="shared" si="22"/>
        <v>-40000000.000000015</v>
      </c>
      <c r="O23" s="63">
        <f t="shared" si="22"/>
        <v>-80000000.00000003</v>
      </c>
      <c r="P23" s="63">
        <f t="shared" si="22"/>
        <v>-160000000.00000006</v>
      </c>
      <c r="Q23" s="28"/>
      <c r="R23"/>
      <c r="S23" s="261">
        <f t="shared" ref="S23:AX23" si="23">SUMIF($C:$C,$F23,S:S)</f>
        <v>-416666.66666666674</v>
      </c>
      <c r="T23" s="261">
        <f t="shared" si="23"/>
        <v>-416666.66666666674</v>
      </c>
      <c r="U23" s="261">
        <f t="shared" si="23"/>
        <v>-416666.66666666674</v>
      </c>
      <c r="V23" s="261">
        <f t="shared" si="23"/>
        <v>-416666.66666666674</v>
      </c>
      <c r="W23" s="261">
        <f t="shared" si="23"/>
        <v>-416666.66666666674</v>
      </c>
      <c r="X23" s="261">
        <f t="shared" si="23"/>
        <v>-416666.66666666674</v>
      </c>
      <c r="Y23" s="261">
        <f t="shared" si="23"/>
        <v>-416666.66666666674</v>
      </c>
      <c r="Z23" s="261">
        <f t="shared" si="23"/>
        <v>-416666.66666666674</v>
      </c>
      <c r="AA23" s="261">
        <f t="shared" si="23"/>
        <v>-416666.66666666674</v>
      </c>
      <c r="AB23" s="261">
        <f t="shared" si="23"/>
        <v>-416666.66666666674</v>
      </c>
      <c r="AC23" s="261">
        <f t="shared" si="23"/>
        <v>-416666.66666666674</v>
      </c>
      <c r="AD23" s="261">
        <f t="shared" si="23"/>
        <v>-416666.66666666674</v>
      </c>
      <c r="AE23" s="261">
        <f t="shared" si="23"/>
        <v>-833333.33333333349</v>
      </c>
      <c r="AF23" s="261">
        <f t="shared" si="23"/>
        <v>-833333.33333333349</v>
      </c>
      <c r="AG23" s="261">
        <f t="shared" si="23"/>
        <v>-833333.33333333349</v>
      </c>
      <c r="AH23" s="261">
        <f t="shared" si="23"/>
        <v>-833333.33333333349</v>
      </c>
      <c r="AI23" s="261">
        <f t="shared" si="23"/>
        <v>-833333.33333333349</v>
      </c>
      <c r="AJ23" s="261">
        <f t="shared" si="23"/>
        <v>-833333.33333333349</v>
      </c>
      <c r="AK23" s="261">
        <f t="shared" si="23"/>
        <v>-833333.33333333349</v>
      </c>
      <c r="AL23" s="261">
        <f t="shared" si="23"/>
        <v>-833333.33333333349</v>
      </c>
      <c r="AM23" s="261">
        <f t="shared" si="23"/>
        <v>-833333.33333333349</v>
      </c>
      <c r="AN23" s="261">
        <f t="shared" si="23"/>
        <v>-833333.33333333349</v>
      </c>
      <c r="AO23" s="261">
        <f t="shared" si="23"/>
        <v>-833333.33333333349</v>
      </c>
      <c r="AP23" s="261">
        <f t="shared" si="23"/>
        <v>-833333.33333333349</v>
      </c>
      <c r="AQ23" s="261">
        <f t="shared" si="23"/>
        <v>-1666666.666666667</v>
      </c>
      <c r="AR23" s="261">
        <f t="shared" si="23"/>
        <v>-1666666.666666667</v>
      </c>
      <c r="AS23" s="261">
        <f t="shared" si="23"/>
        <v>-1666666.666666667</v>
      </c>
      <c r="AT23" s="261">
        <f t="shared" si="23"/>
        <v>-1666666.666666667</v>
      </c>
      <c r="AU23" s="261">
        <f t="shared" si="23"/>
        <v>-1666666.666666667</v>
      </c>
      <c r="AV23" s="261">
        <f t="shared" si="23"/>
        <v>-1666666.666666667</v>
      </c>
      <c r="AW23" s="261">
        <f t="shared" si="23"/>
        <v>-1666666.666666667</v>
      </c>
      <c r="AX23" s="261">
        <f t="shared" si="23"/>
        <v>-1666666.666666667</v>
      </c>
      <c r="AY23" s="261">
        <f t="shared" ref="AY23:CD23" si="24">SUMIF($C:$C,$F23,AY:AY)</f>
        <v>-1666666.666666667</v>
      </c>
      <c r="AZ23" s="261">
        <f t="shared" si="24"/>
        <v>-1666666.666666667</v>
      </c>
      <c r="BA23" s="261">
        <f t="shared" si="24"/>
        <v>-1666666.666666667</v>
      </c>
      <c r="BB23" s="261">
        <f t="shared" si="24"/>
        <v>-1666666.666666667</v>
      </c>
      <c r="BC23" s="261">
        <f t="shared" si="24"/>
        <v>-3333333.333333334</v>
      </c>
      <c r="BD23" s="261">
        <f t="shared" si="24"/>
        <v>-3333333.333333334</v>
      </c>
      <c r="BE23" s="261">
        <f t="shared" si="24"/>
        <v>-3333333.333333334</v>
      </c>
      <c r="BF23" s="261">
        <f t="shared" si="24"/>
        <v>-3333333.333333334</v>
      </c>
      <c r="BG23" s="261">
        <f t="shared" si="24"/>
        <v>-3333333.333333334</v>
      </c>
      <c r="BH23" s="261">
        <f t="shared" si="24"/>
        <v>-3333333.333333334</v>
      </c>
      <c r="BI23" s="261">
        <f t="shared" si="24"/>
        <v>-3333333.333333334</v>
      </c>
      <c r="BJ23" s="261">
        <f t="shared" si="24"/>
        <v>-3333333.333333334</v>
      </c>
      <c r="BK23" s="261">
        <f t="shared" si="24"/>
        <v>-3333333.333333334</v>
      </c>
      <c r="BL23" s="261">
        <f t="shared" si="24"/>
        <v>-3333333.333333334</v>
      </c>
      <c r="BM23" s="261">
        <f t="shared" si="24"/>
        <v>-3333333.333333334</v>
      </c>
      <c r="BN23" s="261">
        <f t="shared" si="24"/>
        <v>-3333333.333333334</v>
      </c>
      <c r="BO23" s="261">
        <f t="shared" si="24"/>
        <v>-6666666.6666666679</v>
      </c>
      <c r="BP23" s="261">
        <f t="shared" si="24"/>
        <v>-6666666.6666666679</v>
      </c>
      <c r="BQ23" s="261">
        <f t="shared" si="24"/>
        <v>-6666666.6666666679</v>
      </c>
      <c r="BR23" s="261">
        <f t="shared" si="24"/>
        <v>-6666666.6666666679</v>
      </c>
      <c r="BS23" s="261">
        <f t="shared" si="24"/>
        <v>-6666666.6666666679</v>
      </c>
      <c r="BT23" s="261">
        <f t="shared" si="24"/>
        <v>-6666666.6666666679</v>
      </c>
      <c r="BU23" s="261">
        <f t="shared" si="24"/>
        <v>-6666666.6666666679</v>
      </c>
      <c r="BV23" s="261">
        <f t="shared" si="24"/>
        <v>-6666666.6666666679</v>
      </c>
      <c r="BW23" s="261">
        <f t="shared" si="24"/>
        <v>-6666666.6666666679</v>
      </c>
      <c r="BX23" s="261">
        <f t="shared" si="24"/>
        <v>-6666666.6666666679</v>
      </c>
      <c r="BY23" s="261">
        <f t="shared" si="24"/>
        <v>-6666666.6666666679</v>
      </c>
      <c r="BZ23" s="261">
        <f t="shared" si="24"/>
        <v>-6666666.6666666679</v>
      </c>
      <c r="CA23" s="261">
        <f t="shared" si="24"/>
        <v>-13333333.333333336</v>
      </c>
      <c r="CB23" s="261">
        <f t="shared" si="24"/>
        <v>-13333333.333333336</v>
      </c>
      <c r="CC23" s="261">
        <f t="shared" si="24"/>
        <v>-13333333.333333336</v>
      </c>
      <c r="CD23" s="261">
        <f t="shared" si="24"/>
        <v>-13333333.333333336</v>
      </c>
      <c r="CE23" s="261">
        <f t="shared" ref="CE23:CL23" si="25">SUMIF($C:$C,$F23,CE:CE)</f>
        <v>-13333333.333333336</v>
      </c>
      <c r="CF23" s="261">
        <f t="shared" si="25"/>
        <v>-13333333.333333336</v>
      </c>
      <c r="CG23" s="261">
        <f t="shared" si="25"/>
        <v>-13333333.333333336</v>
      </c>
      <c r="CH23" s="261">
        <f t="shared" si="25"/>
        <v>-13333333.333333336</v>
      </c>
      <c r="CI23" s="261">
        <f t="shared" si="25"/>
        <v>-13333333.333333336</v>
      </c>
      <c r="CJ23" s="261">
        <f t="shared" si="25"/>
        <v>-13333333.333333336</v>
      </c>
      <c r="CK23" s="261">
        <f t="shared" si="25"/>
        <v>-13333333.333333336</v>
      </c>
      <c r="CL23" s="261">
        <f t="shared" si="25"/>
        <v>-13333333.333333336</v>
      </c>
      <c r="CN23" s="261" t="e">
        <f t="shared" ref="CN23:DL23" si="26">SUMIF($C:$C,$F23,CN:CN)</f>
        <v>#REF!</v>
      </c>
      <c r="CO23" s="261" t="e">
        <f t="shared" si="26"/>
        <v>#REF!</v>
      </c>
      <c r="CP23" s="261" t="e">
        <f t="shared" si="26"/>
        <v>#REF!</v>
      </c>
      <c r="CQ23" s="261" t="e">
        <f t="shared" si="26"/>
        <v>#REF!</v>
      </c>
      <c r="CR23" s="261" t="e">
        <f t="shared" si="26"/>
        <v>#REF!</v>
      </c>
      <c r="CS23" s="261" t="e">
        <f t="shared" si="26"/>
        <v>#REF!</v>
      </c>
      <c r="CT23" s="261" t="e">
        <f t="shared" si="26"/>
        <v>#REF!</v>
      </c>
      <c r="CU23" s="261" t="e">
        <f t="shared" si="26"/>
        <v>#REF!</v>
      </c>
      <c r="CV23" s="261" t="e">
        <f t="shared" si="26"/>
        <v>#REF!</v>
      </c>
      <c r="CW23" s="261" t="e">
        <f t="shared" si="26"/>
        <v>#REF!</v>
      </c>
      <c r="CX23" s="261" t="e">
        <f t="shared" si="26"/>
        <v>#REF!</v>
      </c>
      <c r="CY23" s="261" t="e">
        <f t="shared" si="26"/>
        <v>#REF!</v>
      </c>
      <c r="CZ23" s="261" t="e">
        <f t="shared" si="26"/>
        <v>#REF!</v>
      </c>
      <c r="DA23" s="261" t="e">
        <f t="shared" si="26"/>
        <v>#REF!</v>
      </c>
      <c r="DB23" s="261" t="e">
        <f t="shared" si="26"/>
        <v>#REF!</v>
      </c>
      <c r="DC23" s="261" t="e">
        <f t="shared" si="26"/>
        <v>#REF!</v>
      </c>
      <c r="DD23" s="261" t="e">
        <f t="shared" si="26"/>
        <v>#REF!</v>
      </c>
      <c r="DE23" s="261" t="e">
        <f t="shared" si="26"/>
        <v>#REF!</v>
      </c>
      <c r="DF23" s="261" t="e">
        <f t="shared" si="26"/>
        <v>#REF!</v>
      </c>
      <c r="DG23" s="261" t="e">
        <f t="shared" si="26"/>
        <v>#REF!</v>
      </c>
      <c r="DH23" s="261" t="e">
        <f t="shared" si="26"/>
        <v>#REF!</v>
      </c>
      <c r="DI23" s="261" t="e">
        <f t="shared" si="26"/>
        <v>#REF!</v>
      </c>
      <c r="DJ23" s="261" t="e">
        <f t="shared" si="26"/>
        <v>#REF!</v>
      </c>
      <c r="DK23" s="261" t="e">
        <f t="shared" si="26"/>
        <v>#REF!</v>
      </c>
      <c r="DL23" s="261" t="e">
        <f t="shared" si="26"/>
        <v>#REF!</v>
      </c>
    </row>
    <row r="24" spans="1:116" x14ac:dyDescent="0.4">
      <c r="B24" t="s">
        <v>203</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hidden="1" x14ac:dyDescent="0.4">
      <c r="A25" s="65"/>
      <c r="B25" s="27" t="s">
        <v>599</v>
      </c>
      <c r="C25" s="27"/>
      <c r="D25" s="27"/>
      <c r="E25" s="27"/>
      <c r="F25" s="27"/>
      <c r="G25" s="31" t="s">
        <v>600</v>
      </c>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hidden="1" collapsed="1" x14ac:dyDescent="0.4">
      <c r="A26" s="65"/>
      <c r="B26" s="27" t="s">
        <v>599</v>
      </c>
      <c r="C26" s="27"/>
      <c r="D26" s="27"/>
      <c r="E26" s="27" t="s">
        <v>599</v>
      </c>
      <c r="F26" s="27" t="s">
        <v>599</v>
      </c>
      <c r="G26" s="27" t="s">
        <v>601</v>
      </c>
      <c r="H26" s="27"/>
      <c r="I26" s="27"/>
      <c r="J26" s="28"/>
      <c r="K26" s="63">
        <f t="shared" ref="K26:P26" si="27">SUMIF($4:$4,K$3,26:26)</f>
        <v>0</v>
      </c>
      <c r="L26" s="63">
        <f t="shared" si="27"/>
        <v>0</v>
      </c>
      <c r="M26" s="63">
        <f t="shared" si="27"/>
        <v>0</v>
      </c>
      <c r="N26" s="63">
        <f t="shared" si="27"/>
        <v>0</v>
      </c>
      <c r="O26" s="63">
        <f t="shared" si="27"/>
        <v>0</v>
      </c>
      <c r="P26" s="63">
        <f t="shared" si="27"/>
        <v>0</v>
      </c>
      <c r="Q26" s="28"/>
      <c r="R26"/>
      <c r="S26" s="261">
        <f t="shared" ref="S26:AX26" si="28">SUMIF($C:$C,$F26,S:S)</f>
        <v>0</v>
      </c>
      <c r="T26" s="261">
        <f t="shared" si="28"/>
        <v>0</v>
      </c>
      <c r="U26" s="261">
        <f t="shared" si="28"/>
        <v>0</v>
      </c>
      <c r="V26" s="261">
        <f t="shared" si="28"/>
        <v>0</v>
      </c>
      <c r="W26" s="261">
        <f t="shared" si="28"/>
        <v>0</v>
      </c>
      <c r="X26" s="261">
        <f t="shared" si="28"/>
        <v>0</v>
      </c>
      <c r="Y26" s="261">
        <f t="shared" si="28"/>
        <v>0</v>
      </c>
      <c r="Z26" s="261">
        <f t="shared" si="28"/>
        <v>0</v>
      </c>
      <c r="AA26" s="261">
        <f t="shared" si="28"/>
        <v>0</v>
      </c>
      <c r="AB26" s="261">
        <f t="shared" si="28"/>
        <v>0</v>
      </c>
      <c r="AC26" s="261">
        <f t="shared" si="28"/>
        <v>0</v>
      </c>
      <c r="AD26" s="261">
        <f t="shared" si="28"/>
        <v>0</v>
      </c>
      <c r="AE26" s="261">
        <f t="shared" si="28"/>
        <v>0</v>
      </c>
      <c r="AF26" s="261">
        <f t="shared" si="28"/>
        <v>0</v>
      </c>
      <c r="AG26" s="261">
        <f t="shared" si="28"/>
        <v>0</v>
      </c>
      <c r="AH26" s="261">
        <f t="shared" si="28"/>
        <v>0</v>
      </c>
      <c r="AI26" s="261">
        <f t="shared" si="28"/>
        <v>0</v>
      </c>
      <c r="AJ26" s="261">
        <f t="shared" si="28"/>
        <v>0</v>
      </c>
      <c r="AK26" s="261">
        <f t="shared" si="28"/>
        <v>0</v>
      </c>
      <c r="AL26" s="261">
        <f t="shared" si="28"/>
        <v>0</v>
      </c>
      <c r="AM26" s="261">
        <f t="shared" si="28"/>
        <v>0</v>
      </c>
      <c r="AN26" s="261">
        <f t="shared" si="28"/>
        <v>0</v>
      </c>
      <c r="AO26" s="261">
        <f t="shared" si="28"/>
        <v>0</v>
      </c>
      <c r="AP26" s="261">
        <f t="shared" si="28"/>
        <v>0</v>
      </c>
      <c r="AQ26" s="261">
        <f t="shared" si="28"/>
        <v>0</v>
      </c>
      <c r="AR26" s="261">
        <f t="shared" si="28"/>
        <v>0</v>
      </c>
      <c r="AS26" s="261">
        <f t="shared" si="28"/>
        <v>0</v>
      </c>
      <c r="AT26" s="261">
        <f t="shared" si="28"/>
        <v>0</v>
      </c>
      <c r="AU26" s="261">
        <f t="shared" si="28"/>
        <v>0</v>
      </c>
      <c r="AV26" s="261">
        <f t="shared" si="28"/>
        <v>0</v>
      </c>
      <c r="AW26" s="261">
        <f t="shared" si="28"/>
        <v>0</v>
      </c>
      <c r="AX26" s="261">
        <f t="shared" si="28"/>
        <v>0</v>
      </c>
      <c r="AY26" s="261">
        <f t="shared" ref="AY26:CD26" si="29">SUMIF($C:$C,$F26,AY:AY)</f>
        <v>0</v>
      </c>
      <c r="AZ26" s="261">
        <f t="shared" si="29"/>
        <v>0</v>
      </c>
      <c r="BA26" s="261">
        <f t="shared" si="29"/>
        <v>0</v>
      </c>
      <c r="BB26" s="261">
        <f t="shared" si="29"/>
        <v>0</v>
      </c>
      <c r="BC26" s="261">
        <f t="shared" si="29"/>
        <v>0</v>
      </c>
      <c r="BD26" s="261">
        <f t="shared" si="29"/>
        <v>0</v>
      </c>
      <c r="BE26" s="261">
        <f t="shared" si="29"/>
        <v>0</v>
      </c>
      <c r="BF26" s="261">
        <f t="shared" si="29"/>
        <v>0</v>
      </c>
      <c r="BG26" s="261">
        <f t="shared" si="29"/>
        <v>0</v>
      </c>
      <c r="BH26" s="261">
        <f t="shared" si="29"/>
        <v>0</v>
      </c>
      <c r="BI26" s="261">
        <f t="shared" si="29"/>
        <v>0</v>
      </c>
      <c r="BJ26" s="261">
        <f t="shared" si="29"/>
        <v>0</v>
      </c>
      <c r="BK26" s="261">
        <f t="shared" si="29"/>
        <v>0</v>
      </c>
      <c r="BL26" s="261">
        <f t="shared" si="29"/>
        <v>0</v>
      </c>
      <c r="BM26" s="261">
        <f t="shared" si="29"/>
        <v>0</v>
      </c>
      <c r="BN26" s="261">
        <f t="shared" si="29"/>
        <v>0</v>
      </c>
      <c r="BO26" s="261">
        <f t="shared" si="29"/>
        <v>0</v>
      </c>
      <c r="BP26" s="261">
        <f t="shared" si="29"/>
        <v>0</v>
      </c>
      <c r="BQ26" s="261">
        <f t="shared" si="29"/>
        <v>0</v>
      </c>
      <c r="BR26" s="261">
        <f t="shared" si="29"/>
        <v>0</v>
      </c>
      <c r="BS26" s="261">
        <f t="shared" si="29"/>
        <v>0</v>
      </c>
      <c r="BT26" s="261">
        <f t="shared" si="29"/>
        <v>0</v>
      </c>
      <c r="BU26" s="261">
        <f t="shared" si="29"/>
        <v>0</v>
      </c>
      <c r="BV26" s="261">
        <f t="shared" si="29"/>
        <v>0</v>
      </c>
      <c r="BW26" s="261">
        <f t="shared" si="29"/>
        <v>0</v>
      </c>
      <c r="BX26" s="261">
        <f t="shared" si="29"/>
        <v>0</v>
      </c>
      <c r="BY26" s="261">
        <f t="shared" si="29"/>
        <v>0</v>
      </c>
      <c r="BZ26" s="261">
        <f t="shared" si="29"/>
        <v>0</v>
      </c>
      <c r="CA26" s="261">
        <f t="shared" si="29"/>
        <v>0</v>
      </c>
      <c r="CB26" s="261">
        <f t="shared" si="29"/>
        <v>0</v>
      </c>
      <c r="CC26" s="261">
        <f t="shared" si="29"/>
        <v>0</v>
      </c>
      <c r="CD26" s="261">
        <f t="shared" si="29"/>
        <v>0</v>
      </c>
      <c r="CE26" s="261">
        <f t="shared" ref="CE26:CL26" si="30">SUMIF($C:$C,$F26,CE:CE)</f>
        <v>0</v>
      </c>
      <c r="CF26" s="261">
        <f t="shared" si="30"/>
        <v>0</v>
      </c>
      <c r="CG26" s="261">
        <f t="shared" si="30"/>
        <v>0</v>
      </c>
      <c r="CH26" s="261">
        <f t="shared" si="30"/>
        <v>0</v>
      </c>
      <c r="CI26" s="261">
        <f t="shared" si="30"/>
        <v>0</v>
      </c>
      <c r="CJ26" s="261">
        <f t="shared" si="30"/>
        <v>0</v>
      </c>
      <c r="CK26" s="261">
        <f t="shared" si="30"/>
        <v>0</v>
      </c>
      <c r="CL26" s="261">
        <f t="shared" si="30"/>
        <v>0</v>
      </c>
      <c r="CN26" s="261">
        <f t="shared" ref="CN26:DL26" si="31">SUMIF($C:$C,$F26,CN:CN)</f>
        <v>0</v>
      </c>
      <c r="CO26" s="261">
        <f t="shared" si="31"/>
        <v>0</v>
      </c>
      <c r="CP26" s="261">
        <f t="shared" si="31"/>
        <v>0</v>
      </c>
      <c r="CQ26" s="261">
        <f t="shared" si="31"/>
        <v>0</v>
      </c>
      <c r="CR26" s="261">
        <f t="shared" si="31"/>
        <v>0</v>
      </c>
      <c r="CS26" s="261">
        <f t="shared" si="31"/>
        <v>0</v>
      </c>
      <c r="CT26" s="261">
        <f t="shared" si="31"/>
        <v>0</v>
      </c>
      <c r="CU26" s="261">
        <f t="shared" si="31"/>
        <v>0</v>
      </c>
      <c r="CV26" s="261">
        <f t="shared" si="31"/>
        <v>0</v>
      </c>
      <c r="CW26" s="261">
        <f t="shared" si="31"/>
        <v>0</v>
      </c>
      <c r="CX26" s="261">
        <f t="shared" si="31"/>
        <v>0</v>
      </c>
      <c r="CY26" s="261">
        <f t="shared" si="31"/>
        <v>0</v>
      </c>
      <c r="CZ26" s="261">
        <f t="shared" si="31"/>
        <v>0</v>
      </c>
      <c r="DA26" s="261">
        <f t="shared" si="31"/>
        <v>0</v>
      </c>
      <c r="DB26" s="261">
        <f t="shared" si="31"/>
        <v>0</v>
      </c>
      <c r="DC26" s="261">
        <f t="shared" si="31"/>
        <v>0</v>
      </c>
      <c r="DD26" s="261">
        <f t="shared" si="31"/>
        <v>0</v>
      </c>
      <c r="DE26" s="261">
        <f t="shared" si="31"/>
        <v>0</v>
      </c>
      <c r="DF26" s="261">
        <f t="shared" si="31"/>
        <v>0</v>
      </c>
      <c r="DG26" s="261">
        <f t="shared" si="31"/>
        <v>0</v>
      </c>
      <c r="DH26" s="261">
        <f t="shared" si="31"/>
        <v>0</v>
      </c>
      <c r="DI26" s="261">
        <f t="shared" si="31"/>
        <v>0</v>
      </c>
      <c r="DJ26" s="261">
        <f t="shared" si="31"/>
        <v>0</v>
      </c>
      <c r="DK26" s="261">
        <f t="shared" si="31"/>
        <v>0</v>
      </c>
      <c r="DL26" s="261">
        <f t="shared" si="31"/>
        <v>0</v>
      </c>
    </row>
    <row r="27" spans="1:116" hidden="1" x14ac:dyDescent="0.4">
      <c r="A27" s="65"/>
      <c r="B27" s="27" t="s">
        <v>599</v>
      </c>
      <c r="C27" s="27"/>
      <c r="D27" s="27"/>
      <c r="E27" s="27"/>
      <c r="F27" s="27"/>
      <c r="H27" s="27"/>
      <c r="I27" s="27"/>
      <c r="J27" s="28"/>
      <c r="K27" s="262"/>
      <c r="L27" s="262"/>
      <c r="M27" s="262"/>
      <c r="N27" s="262"/>
      <c r="O27" s="262"/>
      <c r="P27" s="262"/>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x14ac:dyDescent="0.4">
      <c r="A28" s="65"/>
      <c r="B28" s="27"/>
      <c r="C28" s="27"/>
      <c r="D28" s="27"/>
      <c r="E28" s="27"/>
      <c r="F28" s="27"/>
      <c r="G28" s="27" t="s">
        <v>68</v>
      </c>
      <c r="H28" s="27"/>
      <c r="I28" s="27"/>
      <c r="J28" s="28"/>
      <c r="K28" s="28">
        <f t="shared" ref="K28:P28" si="32">SUMIF($4:$4,K$3,28:28)</f>
        <v>0</v>
      </c>
      <c r="L28" s="28">
        <f t="shared" si="32"/>
        <v>0</v>
      </c>
      <c r="M28" s="28">
        <f t="shared" si="32"/>
        <v>0</v>
      </c>
      <c r="N28" s="28">
        <f t="shared" si="32"/>
        <v>0</v>
      </c>
      <c r="O28" s="28">
        <f t="shared" si="32"/>
        <v>0</v>
      </c>
      <c r="P28" s="28">
        <f t="shared" si="32"/>
        <v>0</v>
      </c>
      <c r="Q28" s="28"/>
      <c r="R28"/>
      <c r="S28" s="28">
        <f t="shared" ref="S28:AX28" si="33">IFERROR(S18,0)+IFERROR(S23,0)+IFERROR(S26,0)</f>
        <v>0</v>
      </c>
      <c r="T28" s="28">
        <f t="shared" si="33"/>
        <v>0</v>
      </c>
      <c r="U28" s="28">
        <f t="shared" si="33"/>
        <v>0</v>
      </c>
      <c r="V28" s="28">
        <f t="shared" si="33"/>
        <v>0</v>
      </c>
      <c r="W28" s="28">
        <f t="shared" si="33"/>
        <v>0</v>
      </c>
      <c r="X28" s="28">
        <f t="shared" si="33"/>
        <v>0</v>
      </c>
      <c r="Y28" s="28">
        <f t="shared" si="33"/>
        <v>0</v>
      </c>
      <c r="Z28" s="28">
        <f t="shared" si="33"/>
        <v>0</v>
      </c>
      <c r="AA28" s="28">
        <f t="shared" si="33"/>
        <v>0</v>
      </c>
      <c r="AB28" s="28">
        <f t="shared" si="33"/>
        <v>0</v>
      </c>
      <c r="AC28" s="28">
        <f t="shared" si="33"/>
        <v>0</v>
      </c>
      <c r="AD28" s="28">
        <f t="shared" si="33"/>
        <v>0</v>
      </c>
      <c r="AE28" s="28">
        <f t="shared" si="33"/>
        <v>0</v>
      </c>
      <c r="AF28" s="28">
        <f t="shared" si="33"/>
        <v>0</v>
      </c>
      <c r="AG28" s="28">
        <f t="shared" si="33"/>
        <v>0</v>
      </c>
      <c r="AH28" s="28">
        <f t="shared" si="33"/>
        <v>0</v>
      </c>
      <c r="AI28" s="28">
        <f t="shared" si="33"/>
        <v>0</v>
      </c>
      <c r="AJ28" s="28">
        <f t="shared" si="33"/>
        <v>0</v>
      </c>
      <c r="AK28" s="28">
        <f t="shared" si="33"/>
        <v>0</v>
      </c>
      <c r="AL28" s="28">
        <f t="shared" si="33"/>
        <v>0</v>
      </c>
      <c r="AM28" s="28">
        <f t="shared" si="33"/>
        <v>0</v>
      </c>
      <c r="AN28" s="28">
        <f t="shared" si="33"/>
        <v>0</v>
      </c>
      <c r="AO28" s="28">
        <f t="shared" si="33"/>
        <v>0</v>
      </c>
      <c r="AP28" s="28">
        <f t="shared" si="33"/>
        <v>0</v>
      </c>
      <c r="AQ28" s="28">
        <f t="shared" si="33"/>
        <v>0</v>
      </c>
      <c r="AR28" s="28">
        <f t="shared" si="33"/>
        <v>0</v>
      </c>
      <c r="AS28" s="28">
        <f t="shared" si="33"/>
        <v>0</v>
      </c>
      <c r="AT28" s="28">
        <f t="shared" si="33"/>
        <v>0</v>
      </c>
      <c r="AU28" s="28">
        <f t="shared" si="33"/>
        <v>0</v>
      </c>
      <c r="AV28" s="28">
        <f t="shared" si="33"/>
        <v>0</v>
      </c>
      <c r="AW28" s="28">
        <f t="shared" si="33"/>
        <v>0</v>
      </c>
      <c r="AX28" s="28">
        <f t="shared" si="33"/>
        <v>0</v>
      </c>
      <c r="AY28" s="28">
        <f t="shared" ref="AY28:CD28" si="34">IFERROR(AY18,0)+IFERROR(AY23,0)+IFERROR(AY26,0)</f>
        <v>0</v>
      </c>
      <c r="AZ28" s="28">
        <f t="shared" si="34"/>
        <v>0</v>
      </c>
      <c r="BA28" s="28">
        <f t="shared" si="34"/>
        <v>0</v>
      </c>
      <c r="BB28" s="28">
        <f t="shared" si="34"/>
        <v>0</v>
      </c>
      <c r="BC28" s="28">
        <f t="shared" si="34"/>
        <v>0</v>
      </c>
      <c r="BD28" s="28">
        <f t="shared" si="34"/>
        <v>0</v>
      </c>
      <c r="BE28" s="28">
        <f t="shared" si="34"/>
        <v>0</v>
      </c>
      <c r="BF28" s="28">
        <f t="shared" si="34"/>
        <v>0</v>
      </c>
      <c r="BG28" s="28">
        <f t="shared" si="34"/>
        <v>0</v>
      </c>
      <c r="BH28" s="28">
        <f t="shared" si="34"/>
        <v>0</v>
      </c>
      <c r="BI28" s="28">
        <f t="shared" si="34"/>
        <v>0</v>
      </c>
      <c r="BJ28" s="28">
        <f t="shared" si="34"/>
        <v>0</v>
      </c>
      <c r="BK28" s="28">
        <f t="shared" si="34"/>
        <v>0</v>
      </c>
      <c r="BL28" s="28">
        <f t="shared" si="34"/>
        <v>0</v>
      </c>
      <c r="BM28" s="28">
        <f t="shared" si="34"/>
        <v>0</v>
      </c>
      <c r="BN28" s="28">
        <f t="shared" si="34"/>
        <v>0</v>
      </c>
      <c r="BO28" s="28">
        <f t="shared" si="34"/>
        <v>0</v>
      </c>
      <c r="BP28" s="28">
        <f t="shared" si="34"/>
        <v>0</v>
      </c>
      <c r="BQ28" s="28">
        <f t="shared" si="34"/>
        <v>0</v>
      </c>
      <c r="BR28" s="28">
        <f t="shared" si="34"/>
        <v>0</v>
      </c>
      <c r="BS28" s="28">
        <f t="shared" si="34"/>
        <v>0</v>
      </c>
      <c r="BT28" s="28">
        <f t="shared" si="34"/>
        <v>0</v>
      </c>
      <c r="BU28" s="28">
        <f t="shared" si="34"/>
        <v>0</v>
      </c>
      <c r="BV28" s="28">
        <f t="shared" si="34"/>
        <v>0</v>
      </c>
      <c r="BW28" s="28">
        <f t="shared" si="34"/>
        <v>0</v>
      </c>
      <c r="BX28" s="28">
        <f t="shared" si="34"/>
        <v>0</v>
      </c>
      <c r="BY28" s="28">
        <f t="shared" si="34"/>
        <v>0</v>
      </c>
      <c r="BZ28" s="28">
        <f t="shared" si="34"/>
        <v>0</v>
      </c>
      <c r="CA28" s="28">
        <f t="shared" si="34"/>
        <v>0</v>
      </c>
      <c r="CB28" s="28">
        <f t="shared" si="34"/>
        <v>0</v>
      </c>
      <c r="CC28" s="28">
        <f t="shared" si="34"/>
        <v>0</v>
      </c>
      <c r="CD28" s="28">
        <f t="shared" si="34"/>
        <v>0</v>
      </c>
      <c r="CE28" s="28">
        <f t="shared" ref="CE28:CL28" si="35">IFERROR(CE18,0)+IFERROR(CE23,0)+IFERROR(CE26,0)</f>
        <v>0</v>
      </c>
      <c r="CF28" s="28">
        <f t="shared" si="35"/>
        <v>0</v>
      </c>
      <c r="CG28" s="28">
        <f t="shared" si="35"/>
        <v>0</v>
      </c>
      <c r="CH28" s="28">
        <f t="shared" si="35"/>
        <v>0</v>
      </c>
      <c r="CI28" s="28">
        <f t="shared" si="35"/>
        <v>0</v>
      </c>
      <c r="CJ28" s="28">
        <f t="shared" si="35"/>
        <v>0</v>
      </c>
      <c r="CK28" s="28">
        <f t="shared" si="35"/>
        <v>0</v>
      </c>
      <c r="CL28" s="28">
        <f t="shared" si="35"/>
        <v>0</v>
      </c>
      <c r="CN28" s="28">
        <f t="shared" ref="CN28:DL28" si="36">IFERROR(CN18,0)+IFERROR(CN23,0)+IFERROR(CN26,0)</f>
        <v>0</v>
      </c>
      <c r="CO28" s="28">
        <f t="shared" si="36"/>
        <v>0</v>
      </c>
      <c r="CP28" s="28">
        <f t="shared" si="36"/>
        <v>0</v>
      </c>
      <c r="CQ28" s="28">
        <f t="shared" si="36"/>
        <v>0</v>
      </c>
      <c r="CR28" s="28">
        <f t="shared" si="36"/>
        <v>0</v>
      </c>
      <c r="CS28" s="28">
        <f t="shared" si="36"/>
        <v>0</v>
      </c>
      <c r="CT28" s="28">
        <f t="shared" si="36"/>
        <v>0</v>
      </c>
      <c r="CU28" s="28">
        <f t="shared" si="36"/>
        <v>0</v>
      </c>
      <c r="CV28" s="28">
        <f t="shared" si="36"/>
        <v>0</v>
      </c>
      <c r="CW28" s="28">
        <f t="shared" si="36"/>
        <v>0</v>
      </c>
      <c r="CX28" s="28">
        <f t="shared" si="36"/>
        <v>0</v>
      </c>
      <c r="CY28" s="28">
        <f t="shared" si="36"/>
        <v>0</v>
      </c>
      <c r="CZ28" s="28">
        <f t="shared" si="36"/>
        <v>0</v>
      </c>
      <c r="DA28" s="28">
        <f t="shared" si="36"/>
        <v>0</v>
      </c>
      <c r="DB28" s="28">
        <f t="shared" si="36"/>
        <v>0</v>
      </c>
      <c r="DC28" s="28">
        <f t="shared" si="36"/>
        <v>0</v>
      </c>
      <c r="DD28" s="28">
        <f t="shared" si="36"/>
        <v>0</v>
      </c>
      <c r="DE28" s="28">
        <f t="shared" si="36"/>
        <v>0</v>
      </c>
      <c r="DF28" s="28">
        <f t="shared" si="36"/>
        <v>0</v>
      </c>
      <c r="DG28" s="28">
        <f t="shared" si="36"/>
        <v>0</v>
      </c>
      <c r="DH28" s="28">
        <f t="shared" si="36"/>
        <v>0</v>
      </c>
      <c r="DI28" s="28">
        <f t="shared" si="36"/>
        <v>0</v>
      </c>
      <c r="DJ28" s="28">
        <f t="shared" si="36"/>
        <v>0</v>
      </c>
      <c r="DK28" s="28">
        <f t="shared" si="36"/>
        <v>0</v>
      </c>
      <c r="DL28" s="28">
        <f t="shared" si="36"/>
        <v>0</v>
      </c>
    </row>
    <row r="29" spans="1:116" x14ac:dyDescent="0.4">
      <c r="A29" s="65"/>
      <c r="B29" s="27"/>
      <c r="C29" s="27"/>
      <c r="D29" s="27"/>
      <c r="E29" s="27"/>
      <c r="F29" s="27"/>
      <c r="G29" s="129" t="s">
        <v>225</v>
      </c>
      <c r="H29" s="27"/>
      <c r="I29" s="27"/>
      <c r="J29" s="28"/>
      <c r="K29" s="21">
        <f t="shared" ref="K29:P29" si="37">IFERROR(K28/K18,0)</f>
        <v>0</v>
      </c>
      <c r="L29" s="21">
        <f t="shared" si="37"/>
        <v>0</v>
      </c>
      <c r="M29" s="21">
        <f t="shared" si="37"/>
        <v>0</v>
      </c>
      <c r="N29" s="21">
        <f t="shared" si="37"/>
        <v>0</v>
      </c>
      <c r="O29" s="21">
        <f t="shared" si="37"/>
        <v>0</v>
      </c>
      <c r="P29" s="21">
        <f t="shared" si="37"/>
        <v>0</v>
      </c>
      <c r="Q29" s="265"/>
      <c r="R29"/>
      <c r="S29" s="21">
        <f t="shared" ref="S29:AX29" si="38">IFERROR(S28/S18,0)</f>
        <v>0</v>
      </c>
      <c r="T29" s="21">
        <f t="shared" si="38"/>
        <v>0</v>
      </c>
      <c r="U29" s="21">
        <f t="shared" si="38"/>
        <v>0</v>
      </c>
      <c r="V29" s="21">
        <f t="shared" si="38"/>
        <v>0</v>
      </c>
      <c r="W29" s="21">
        <f t="shared" si="38"/>
        <v>0</v>
      </c>
      <c r="X29" s="21">
        <f t="shared" si="38"/>
        <v>0</v>
      </c>
      <c r="Y29" s="21">
        <f t="shared" si="38"/>
        <v>0</v>
      </c>
      <c r="Z29" s="21">
        <f t="shared" si="38"/>
        <v>0</v>
      </c>
      <c r="AA29" s="21">
        <f t="shared" si="38"/>
        <v>0</v>
      </c>
      <c r="AB29" s="21">
        <f t="shared" si="38"/>
        <v>0</v>
      </c>
      <c r="AC29" s="21">
        <f t="shared" si="38"/>
        <v>0</v>
      </c>
      <c r="AD29" s="21">
        <f t="shared" si="38"/>
        <v>0</v>
      </c>
      <c r="AE29" s="21">
        <f t="shared" si="38"/>
        <v>0</v>
      </c>
      <c r="AF29" s="21">
        <f t="shared" si="38"/>
        <v>0</v>
      </c>
      <c r="AG29" s="21">
        <f t="shared" si="38"/>
        <v>0</v>
      </c>
      <c r="AH29" s="21">
        <f t="shared" si="38"/>
        <v>0</v>
      </c>
      <c r="AI29" s="21">
        <f t="shared" si="38"/>
        <v>0</v>
      </c>
      <c r="AJ29" s="21">
        <f t="shared" si="38"/>
        <v>0</v>
      </c>
      <c r="AK29" s="21">
        <f t="shared" si="38"/>
        <v>0</v>
      </c>
      <c r="AL29" s="21">
        <f t="shared" si="38"/>
        <v>0</v>
      </c>
      <c r="AM29" s="21">
        <f t="shared" si="38"/>
        <v>0</v>
      </c>
      <c r="AN29" s="21">
        <f t="shared" si="38"/>
        <v>0</v>
      </c>
      <c r="AO29" s="21">
        <f t="shared" si="38"/>
        <v>0</v>
      </c>
      <c r="AP29" s="21">
        <f t="shared" si="38"/>
        <v>0</v>
      </c>
      <c r="AQ29" s="21">
        <f t="shared" si="38"/>
        <v>0</v>
      </c>
      <c r="AR29" s="21">
        <f t="shared" si="38"/>
        <v>0</v>
      </c>
      <c r="AS29" s="21">
        <f t="shared" si="38"/>
        <v>0</v>
      </c>
      <c r="AT29" s="21">
        <f t="shared" si="38"/>
        <v>0</v>
      </c>
      <c r="AU29" s="21">
        <f t="shared" si="38"/>
        <v>0</v>
      </c>
      <c r="AV29" s="21">
        <f t="shared" si="38"/>
        <v>0</v>
      </c>
      <c r="AW29" s="21">
        <f t="shared" si="38"/>
        <v>0</v>
      </c>
      <c r="AX29" s="21">
        <f t="shared" si="38"/>
        <v>0</v>
      </c>
      <c r="AY29" s="21">
        <f t="shared" ref="AY29:CD29" si="39">IFERROR(AY28/AY18,0)</f>
        <v>0</v>
      </c>
      <c r="AZ29" s="21">
        <f t="shared" si="39"/>
        <v>0</v>
      </c>
      <c r="BA29" s="21">
        <f t="shared" si="39"/>
        <v>0</v>
      </c>
      <c r="BB29" s="21">
        <f t="shared" si="39"/>
        <v>0</v>
      </c>
      <c r="BC29" s="21">
        <f t="shared" si="39"/>
        <v>0</v>
      </c>
      <c r="BD29" s="21">
        <f t="shared" si="39"/>
        <v>0</v>
      </c>
      <c r="BE29" s="21">
        <f t="shared" si="39"/>
        <v>0</v>
      </c>
      <c r="BF29" s="21">
        <f t="shared" si="39"/>
        <v>0</v>
      </c>
      <c r="BG29" s="21">
        <f t="shared" si="39"/>
        <v>0</v>
      </c>
      <c r="BH29" s="21">
        <f t="shared" si="39"/>
        <v>0</v>
      </c>
      <c r="BI29" s="21">
        <f t="shared" si="39"/>
        <v>0</v>
      </c>
      <c r="BJ29" s="21">
        <f t="shared" si="39"/>
        <v>0</v>
      </c>
      <c r="BK29" s="21">
        <f t="shared" si="39"/>
        <v>0</v>
      </c>
      <c r="BL29" s="21">
        <f t="shared" si="39"/>
        <v>0</v>
      </c>
      <c r="BM29" s="21">
        <f t="shared" si="39"/>
        <v>0</v>
      </c>
      <c r="BN29" s="21">
        <f t="shared" si="39"/>
        <v>0</v>
      </c>
      <c r="BO29" s="21">
        <f t="shared" si="39"/>
        <v>0</v>
      </c>
      <c r="BP29" s="21">
        <f t="shared" si="39"/>
        <v>0</v>
      </c>
      <c r="BQ29" s="21">
        <f t="shared" si="39"/>
        <v>0</v>
      </c>
      <c r="BR29" s="21">
        <f t="shared" si="39"/>
        <v>0</v>
      </c>
      <c r="BS29" s="21">
        <f t="shared" si="39"/>
        <v>0</v>
      </c>
      <c r="BT29" s="21">
        <f t="shared" si="39"/>
        <v>0</v>
      </c>
      <c r="BU29" s="21">
        <f t="shared" si="39"/>
        <v>0</v>
      </c>
      <c r="BV29" s="21">
        <f t="shared" si="39"/>
        <v>0</v>
      </c>
      <c r="BW29" s="21">
        <f t="shared" si="39"/>
        <v>0</v>
      </c>
      <c r="BX29" s="21">
        <f t="shared" si="39"/>
        <v>0</v>
      </c>
      <c r="BY29" s="21">
        <f t="shared" si="39"/>
        <v>0</v>
      </c>
      <c r="BZ29" s="21">
        <f t="shared" si="39"/>
        <v>0</v>
      </c>
      <c r="CA29" s="21">
        <f t="shared" si="39"/>
        <v>0</v>
      </c>
      <c r="CB29" s="21">
        <f t="shared" si="39"/>
        <v>0</v>
      </c>
      <c r="CC29" s="21">
        <f t="shared" si="39"/>
        <v>0</v>
      </c>
      <c r="CD29" s="21">
        <f t="shared" si="39"/>
        <v>0</v>
      </c>
      <c r="CE29" s="21">
        <f t="shared" ref="CE29:DJ29" si="40">IFERROR(CE28/CE18,0)</f>
        <v>0</v>
      </c>
      <c r="CF29" s="21">
        <f t="shared" si="40"/>
        <v>0</v>
      </c>
      <c r="CG29" s="21">
        <f t="shared" si="40"/>
        <v>0</v>
      </c>
      <c r="CH29" s="21">
        <f t="shared" si="40"/>
        <v>0</v>
      </c>
      <c r="CI29" s="21">
        <f t="shared" si="40"/>
        <v>0</v>
      </c>
      <c r="CJ29" s="21">
        <f t="shared" si="40"/>
        <v>0</v>
      </c>
      <c r="CK29" s="21">
        <f t="shared" si="40"/>
        <v>0</v>
      </c>
      <c r="CL29" s="21">
        <f t="shared" si="40"/>
        <v>0</v>
      </c>
      <c r="CN29" s="21">
        <f t="shared" ref="CN29:DL29" si="41">IFERROR(CN28/CN18,0)</f>
        <v>0</v>
      </c>
      <c r="CO29" s="21">
        <f t="shared" si="41"/>
        <v>0</v>
      </c>
      <c r="CP29" s="21">
        <f t="shared" si="41"/>
        <v>0</v>
      </c>
      <c r="CQ29" s="21">
        <f t="shared" si="41"/>
        <v>0</v>
      </c>
      <c r="CR29" s="21">
        <f t="shared" si="41"/>
        <v>0</v>
      </c>
      <c r="CS29" s="21">
        <f t="shared" si="41"/>
        <v>0</v>
      </c>
      <c r="CT29" s="21">
        <f t="shared" si="41"/>
        <v>0</v>
      </c>
      <c r="CU29" s="21">
        <f t="shared" si="41"/>
        <v>0</v>
      </c>
      <c r="CV29" s="21">
        <f t="shared" si="41"/>
        <v>0</v>
      </c>
      <c r="CW29" s="21">
        <f t="shared" si="41"/>
        <v>0</v>
      </c>
      <c r="CX29" s="21">
        <f t="shared" si="41"/>
        <v>0</v>
      </c>
      <c r="CY29" s="21">
        <f t="shared" si="41"/>
        <v>0</v>
      </c>
      <c r="CZ29" s="21">
        <f t="shared" si="41"/>
        <v>0</v>
      </c>
      <c r="DA29" s="21">
        <f t="shared" si="41"/>
        <v>0</v>
      </c>
      <c r="DB29" s="21">
        <f t="shared" si="41"/>
        <v>0</v>
      </c>
      <c r="DC29" s="21">
        <f t="shared" si="41"/>
        <v>0</v>
      </c>
      <c r="DD29" s="21">
        <f t="shared" si="41"/>
        <v>0</v>
      </c>
      <c r="DE29" s="21">
        <f t="shared" si="41"/>
        <v>0</v>
      </c>
      <c r="DF29" s="21">
        <f t="shared" si="41"/>
        <v>0</v>
      </c>
      <c r="DG29" s="21">
        <f t="shared" si="41"/>
        <v>0</v>
      </c>
      <c r="DH29" s="21">
        <f t="shared" si="41"/>
        <v>0</v>
      </c>
      <c r="DI29" s="21">
        <f t="shared" si="41"/>
        <v>0</v>
      </c>
      <c r="DJ29" s="21">
        <f t="shared" si="41"/>
        <v>0</v>
      </c>
      <c r="DK29" s="21">
        <f t="shared" si="41"/>
        <v>0</v>
      </c>
      <c r="DL29" s="21">
        <f t="shared" si="41"/>
        <v>0</v>
      </c>
    </row>
    <row r="30" spans="1:116" x14ac:dyDescent="0.4">
      <c r="A30" s="65"/>
      <c r="B30" s="27"/>
      <c r="C30" s="27"/>
      <c r="D30" s="27"/>
      <c r="E30" s="27"/>
      <c r="F30" s="27"/>
      <c r="R30"/>
    </row>
    <row r="31" spans="1:116" x14ac:dyDescent="0.4">
      <c r="B31" t="s">
        <v>227</v>
      </c>
      <c r="C31" t="s">
        <v>227</v>
      </c>
      <c r="G31" s="129" t="s">
        <v>602</v>
      </c>
      <c r="H31" s="12"/>
      <c r="I31" s="12"/>
      <c r="J31" s="61"/>
      <c r="K31" s="61"/>
      <c r="L31" s="61"/>
      <c r="M31" s="61"/>
      <c r="N31" s="61"/>
      <c r="O31" s="61"/>
      <c r="P31" s="61"/>
      <c r="Q31" s="61"/>
      <c r="R31"/>
    </row>
    <row r="32" spans="1:116" x14ac:dyDescent="0.4">
      <c r="C32" t="s">
        <v>227</v>
      </c>
      <c r="G32" s="322" t="s">
        <v>603</v>
      </c>
      <c r="H32" s="12"/>
      <c r="I32" s="12"/>
      <c r="J32" s="61"/>
      <c r="K32" s="53">
        <f t="shared" ref="K32:P37" si="42">SUMIF($4:$4,K$3,32:32)</f>
        <v>-402350.40000000008</v>
      </c>
      <c r="L32" s="53">
        <f t="shared" si="42"/>
        <v>-422467.92000000016</v>
      </c>
      <c r="M32" s="53">
        <f t="shared" si="42"/>
        <v>-443591.31599999988</v>
      </c>
      <c r="N32" s="53">
        <f t="shared" si="42"/>
        <v>-465770.88179999986</v>
      </c>
      <c r="O32" s="53">
        <f t="shared" si="42"/>
        <v>-489059.42589000013</v>
      </c>
      <c r="P32" s="53">
        <f t="shared" si="42"/>
        <v>-513512.39718450001</v>
      </c>
      <c r="Q32" s="260" t="str">
        <f>IF('Corporate Overhead'!Q21="","",'Corporate Overhead'!Q21)</f>
        <v/>
      </c>
      <c r="R32"/>
      <c r="S32" s="260">
        <f>IF('Corporate Overhead'!S21="","",'Corporate Overhead'!S21)</f>
        <v>-33529.199999999997</v>
      </c>
      <c r="T32" s="260">
        <f>IF('Corporate Overhead'!T21="","",'Corporate Overhead'!T21)</f>
        <v>-33529.199999999997</v>
      </c>
      <c r="U32" s="260">
        <f>IF('Corporate Overhead'!U21="","",'Corporate Overhead'!U21)</f>
        <v>-33529.199999999997</v>
      </c>
      <c r="V32" s="260">
        <f>IF('Corporate Overhead'!V21="","",'Corporate Overhead'!V21)</f>
        <v>-33529.199999999997</v>
      </c>
      <c r="W32" s="260">
        <f>IF('Corporate Overhead'!W21="","",'Corporate Overhead'!W21)</f>
        <v>-33529.199999999997</v>
      </c>
      <c r="X32" s="260">
        <f>IF('Corporate Overhead'!X21="","",'Corporate Overhead'!X21)</f>
        <v>-33529.199999999997</v>
      </c>
      <c r="Y32" s="260">
        <f>IF('Corporate Overhead'!Y21="","",'Corporate Overhead'!Y21)</f>
        <v>-33529.199999999997</v>
      </c>
      <c r="Z32" s="260">
        <f>IF('Corporate Overhead'!Z21="","",'Corporate Overhead'!Z21)</f>
        <v>-33529.199999999997</v>
      </c>
      <c r="AA32" s="260">
        <f>IF('Corporate Overhead'!AA21="","",'Corporate Overhead'!AA21)</f>
        <v>-33529.199999999997</v>
      </c>
      <c r="AB32" s="260">
        <f>IF('Corporate Overhead'!AB21="","",'Corporate Overhead'!AB21)</f>
        <v>-33529.199999999997</v>
      </c>
      <c r="AC32" s="260">
        <f>IF('Corporate Overhead'!AC21="","",'Corporate Overhead'!AC21)</f>
        <v>-33529.199999999997</v>
      </c>
      <c r="AD32" s="260">
        <f>IF('Corporate Overhead'!AD21="","",'Corporate Overhead'!AD21)</f>
        <v>-33529.199999999997</v>
      </c>
      <c r="AE32" s="260">
        <f>IF('Corporate Overhead'!AE21="","",'Corporate Overhead'!AE21)</f>
        <v>-35205.660000000003</v>
      </c>
      <c r="AF32" s="260">
        <f>IF('Corporate Overhead'!AF21="","",'Corporate Overhead'!AF21)</f>
        <v>-35205.660000000003</v>
      </c>
      <c r="AG32" s="260">
        <f>IF('Corporate Overhead'!AG21="","",'Corporate Overhead'!AG21)</f>
        <v>-35205.660000000003</v>
      </c>
      <c r="AH32" s="260">
        <f>IF('Corporate Overhead'!AH21="","",'Corporate Overhead'!AH21)</f>
        <v>-35205.660000000003</v>
      </c>
      <c r="AI32" s="260">
        <f>IF('Corporate Overhead'!AI21="","",'Corporate Overhead'!AI21)</f>
        <v>-35205.660000000003</v>
      </c>
      <c r="AJ32" s="260">
        <f>IF('Corporate Overhead'!AJ21="","",'Corporate Overhead'!AJ21)</f>
        <v>-35205.660000000003</v>
      </c>
      <c r="AK32" s="260">
        <f>IF('Corporate Overhead'!AK21="","",'Corporate Overhead'!AK21)</f>
        <v>-35205.660000000003</v>
      </c>
      <c r="AL32" s="260">
        <f>IF('Corporate Overhead'!AL21="","",'Corporate Overhead'!AL21)</f>
        <v>-35205.660000000003</v>
      </c>
      <c r="AM32" s="260">
        <f>IF('Corporate Overhead'!AM21="","",'Corporate Overhead'!AM21)</f>
        <v>-35205.660000000003</v>
      </c>
      <c r="AN32" s="260">
        <f>IF('Corporate Overhead'!AN21="","",'Corporate Overhead'!AN21)</f>
        <v>-35205.660000000003</v>
      </c>
      <c r="AO32" s="260">
        <f>IF('Corporate Overhead'!AO21="","",'Corporate Overhead'!AO21)</f>
        <v>-35205.660000000003</v>
      </c>
      <c r="AP32" s="260">
        <f>IF('Corporate Overhead'!AP21="","",'Corporate Overhead'!AP21)</f>
        <v>-35205.660000000003</v>
      </c>
      <c r="AQ32" s="260">
        <f>IF('Corporate Overhead'!AQ21="","",'Corporate Overhead'!AQ21)</f>
        <v>-36965.942999999999</v>
      </c>
      <c r="AR32" s="260">
        <f>IF('Corporate Overhead'!AR21="","",'Corporate Overhead'!AR21)</f>
        <v>-36965.942999999999</v>
      </c>
      <c r="AS32" s="260">
        <f>IF('Corporate Overhead'!AS21="","",'Corporate Overhead'!AS21)</f>
        <v>-36965.942999999999</v>
      </c>
      <c r="AT32" s="260">
        <f>IF('Corporate Overhead'!AT21="","",'Corporate Overhead'!AT21)</f>
        <v>-36965.942999999999</v>
      </c>
      <c r="AU32" s="260">
        <f>IF('Corporate Overhead'!AU21="","",'Corporate Overhead'!AU21)</f>
        <v>-36965.942999999999</v>
      </c>
      <c r="AV32" s="260">
        <f>IF('Corporate Overhead'!AV21="","",'Corporate Overhead'!AV21)</f>
        <v>-36965.942999999999</v>
      </c>
      <c r="AW32" s="260">
        <f>IF('Corporate Overhead'!AW21="","",'Corporate Overhead'!AW21)</f>
        <v>-36965.942999999999</v>
      </c>
      <c r="AX32" s="260">
        <f>IF('Corporate Overhead'!AX21="","",'Corporate Overhead'!AX21)</f>
        <v>-36965.942999999999</v>
      </c>
      <c r="AY32" s="260">
        <f>IF('Corporate Overhead'!AY21="","",'Corporate Overhead'!AY21)</f>
        <v>-36965.942999999999</v>
      </c>
      <c r="AZ32" s="260">
        <f>IF('Corporate Overhead'!AZ21="","",'Corporate Overhead'!AZ21)</f>
        <v>-36965.942999999999</v>
      </c>
      <c r="BA32" s="260">
        <f>IF('Corporate Overhead'!BA21="","",'Corporate Overhead'!BA21)</f>
        <v>-36965.942999999999</v>
      </c>
      <c r="BB32" s="260">
        <f>IF('Corporate Overhead'!BB21="","",'Corporate Overhead'!BB21)</f>
        <v>-36965.942999999999</v>
      </c>
      <c r="BC32" s="260">
        <f>IF('Corporate Overhead'!BC21="","",'Corporate Overhead'!BC21)</f>
        <v>-38814.240149999998</v>
      </c>
      <c r="BD32" s="260">
        <f>IF('Corporate Overhead'!BD21="","",'Corporate Overhead'!BD21)</f>
        <v>-38814.240149999998</v>
      </c>
      <c r="BE32" s="260">
        <f>IF('Corporate Overhead'!BE21="","",'Corporate Overhead'!BE21)</f>
        <v>-38814.240149999998</v>
      </c>
      <c r="BF32" s="260">
        <f>IF('Corporate Overhead'!BF21="","",'Corporate Overhead'!BF21)</f>
        <v>-38814.240149999998</v>
      </c>
      <c r="BG32" s="260">
        <f>IF('Corporate Overhead'!BG21="","",'Corporate Overhead'!BG21)</f>
        <v>-38814.240149999998</v>
      </c>
      <c r="BH32" s="260">
        <f>IF('Corporate Overhead'!BH21="","",'Corporate Overhead'!BH21)</f>
        <v>-38814.240149999998</v>
      </c>
      <c r="BI32" s="260">
        <f>IF('Corporate Overhead'!BI21="","",'Corporate Overhead'!BI21)</f>
        <v>-38814.240149999998</v>
      </c>
      <c r="BJ32" s="260">
        <f>IF('Corporate Overhead'!BJ21="","",'Corporate Overhead'!BJ21)</f>
        <v>-38814.240149999998</v>
      </c>
      <c r="BK32" s="260">
        <f>IF('Corporate Overhead'!BK21="","",'Corporate Overhead'!BK21)</f>
        <v>-38814.240149999998</v>
      </c>
      <c r="BL32" s="260">
        <f>IF('Corporate Overhead'!BL21="","",'Corporate Overhead'!BL21)</f>
        <v>-38814.240149999998</v>
      </c>
      <c r="BM32" s="260">
        <f>IF('Corporate Overhead'!BM21="","",'Corporate Overhead'!BM21)</f>
        <v>-38814.240149999998</v>
      </c>
      <c r="BN32" s="260">
        <f>IF('Corporate Overhead'!BN21="","",'Corporate Overhead'!BN21)</f>
        <v>-38814.240149999998</v>
      </c>
      <c r="BO32" s="260">
        <f>IF('Corporate Overhead'!BO21="","",'Corporate Overhead'!BO21)</f>
        <v>-40754.952157500004</v>
      </c>
      <c r="BP32" s="260">
        <f>IF('Corporate Overhead'!BP21="","",'Corporate Overhead'!BP21)</f>
        <v>-40754.952157500004</v>
      </c>
      <c r="BQ32" s="260">
        <f>IF('Corporate Overhead'!BQ21="","",'Corporate Overhead'!BQ21)</f>
        <v>-40754.952157500004</v>
      </c>
      <c r="BR32" s="260">
        <f>IF('Corporate Overhead'!BR21="","",'Corporate Overhead'!BR21)</f>
        <v>-40754.952157500004</v>
      </c>
      <c r="BS32" s="260">
        <f>IF('Corporate Overhead'!BS21="","",'Corporate Overhead'!BS21)</f>
        <v>-40754.952157500004</v>
      </c>
      <c r="BT32" s="260">
        <f>IF('Corporate Overhead'!BT21="","",'Corporate Overhead'!BT21)</f>
        <v>-40754.952157500004</v>
      </c>
      <c r="BU32" s="260">
        <f>IF('Corporate Overhead'!BU21="","",'Corporate Overhead'!BU21)</f>
        <v>-40754.952157500004</v>
      </c>
      <c r="BV32" s="260">
        <f>IF('Corporate Overhead'!BV21="","",'Corporate Overhead'!BV21)</f>
        <v>-40754.952157500004</v>
      </c>
      <c r="BW32" s="260">
        <f>IF('Corporate Overhead'!BW21="","",'Corporate Overhead'!BW21)</f>
        <v>-40754.952157500004</v>
      </c>
      <c r="BX32" s="260">
        <f>IF('Corporate Overhead'!BX21="","",'Corporate Overhead'!BX21)</f>
        <v>-40754.952157500004</v>
      </c>
      <c r="BY32" s="260">
        <f>IF('Corporate Overhead'!BY21="","",'Corporate Overhead'!BY21)</f>
        <v>-40754.952157500004</v>
      </c>
      <c r="BZ32" s="260">
        <f>IF('Corporate Overhead'!BZ21="","",'Corporate Overhead'!BZ21)</f>
        <v>-40754.952157500004</v>
      </c>
      <c r="CA32" s="260">
        <f>IF('Corporate Overhead'!CA21="","",'Corporate Overhead'!CA21)</f>
        <v>-42792.699765375</v>
      </c>
      <c r="CB32" s="260">
        <f>IF('Corporate Overhead'!CB21="","",'Corporate Overhead'!CB21)</f>
        <v>-42792.699765375</v>
      </c>
      <c r="CC32" s="260">
        <f>IF('Corporate Overhead'!CC21="","",'Corporate Overhead'!CC21)</f>
        <v>-42792.699765375</v>
      </c>
      <c r="CD32" s="260">
        <f>IF('Corporate Overhead'!CD21="","",'Corporate Overhead'!CD21)</f>
        <v>-42792.699765375</v>
      </c>
      <c r="CE32" s="260">
        <f>IF('Corporate Overhead'!CE21="","",'Corporate Overhead'!CE21)</f>
        <v>-42792.699765375</v>
      </c>
      <c r="CF32" s="260">
        <f>IF('Corporate Overhead'!CF21="","",'Corporate Overhead'!CF21)</f>
        <v>-42792.699765375</v>
      </c>
      <c r="CG32" s="260">
        <f>IF('Corporate Overhead'!CG21="","",'Corporate Overhead'!CG21)</f>
        <v>-42792.699765375</v>
      </c>
      <c r="CH32" s="260">
        <f>IF('Corporate Overhead'!CH21="","",'Corporate Overhead'!CH21)</f>
        <v>-42792.699765375</v>
      </c>
      <c r="CI32" s="260">
        <f>IF('Corporate Overhead'!CI21="","",'Corporate Overhead'!CI21)</f>
        <v>-42792.699765375</v>
      </c>
      <c r="CJ32" s="260">
        <f>IF('Corporate Overhead'!CJ21="","",'Corporate Overhead'!CJ21)</f>
        <v>-42792.699765375</v>
      </c>
      <c r="CK32" s="260">
        <f>IF('Corporate Overhead'!CK21="","",'Corporate Overhead'!CK21)</f>
        <v>-42792.699765375</v>
      </c>
      <c r="CL32" s="260">
        <f>IF('Corporate Overhead'!CL21="","",'Corporate Overhead'!CL21)</f>
        <v>-42792.699765375</v>
      </c>
      <c r="CN32" s="260" t="str">
        <f>IF('Corporate Overhead'!CN21="","",'Corporate Overhead'!CN21)</f>
        <v/>
      </c>
      <c r="CO32" s="260">
        <f>IF('Corporate Overhead'!CO21="","",'Corporate Overhead'!CO21)</f>
        <v>-100587.6</v>
      </c>
      <c r="CP32" s="260">
        <f>IF('Corporate Overhead'!CP21="","",'Corporate Overhead'!CP21)</f>
        <v>-100587.6</v>
      </c>
      <c r="CQ32" s="260">
        <f>IF('Corporate Overhead'!CQ21="","",'Corporate Overhead'!CQ21)</f>
        <v>-100587.6</v>
      </c>
      <c r="CR32" s="260">
        <f>IF('Corporate Overhead'!CR21="","",'Corporate Overhead'!CR21)</f>
        <v>-100587.6</v>
      </c>
      <c r="CS32" s="260">
        <f>IF('Corporate Overhead'!CS21="","",'Corporate Overhead'!CS21)</f>
        <v>-105616.98</v>
      </c>
      <c r="CT32" s="260">
        <f>IF('Corporate Overhead'!CT21="","",'Corporate Overhead'!CT21)</f>
        <v>-105616.98</v>
      </c>
      <c r="CU32" s="260">
        <f>IF('Corporate Overhead'!CU21="","",'Corporate Overhead'!CU21)</f>
        <v>-105616.98</v>
      </c>
      <c r="CV32" s="260">
        <f>IF('Corporate Overhead'!CV21="","",'Corporate Overhead'!CV21)</f>
        <v>-105616.98</v>
      </c>
      <c r="CW32" s="260">
        <f>IF('Corporate Overhead'!CW21="","",'Corporate Overhead'!CW21)</f>
        <v>-110897.829</v>
      </c>
      <c r="CX32" s="260">
        <f>IF('Corporate Overhead'!CX21="","",'Corporate Overhead'!CX21)</f>
        <v>-110897.829</v>
      </c>
      <c r="CY32" s="260">
        <f>IF('Corporate Overhead'!CY21="","",'Corporate Overhead'!CY21)</f>
        <v>-110897.829</v>
      </c>
      <c r="CZ32" s="260">
        <f>IF('Corporate Overhead'!CZ21="","",'Corporate Overhead'!CZ21)</f>
        <v>-110897.829</v>
      </c>
      <c r="DA32" s="260">
        <f>IF('Corporate Overhead'!DA21="","",'Corporate Overhead'!DA21)</f>
        <v>-116442.72044999999</v>
      </c>
      <c r="DB32" s="260">
        <f>IF('Corporate Overhead'!DB21="","",'Corporate Overhead'!DB21)</f>
        <v>-116442.72044999999</v>
      </c>
      <c r="DC32" s="260">
        <f>IF('Corporate Overhead'!DC21="","",'Corporate Overhead'!DC21)</f>
        <v>-116442.72044999999</v>
      </c>
      <c r="DD32" s="260">
        <f>IF('Corporate Overhead'!DD21="","",'Corporate Overhead'!DD21)</f>
        <v>-116442.72044999999</v>
      </c>
      <c r="DE32" s="260">
        <f>IF('Corporate Overhead'!DE21="","",'Corporate Overhead'!DE21)</f>
        <v>-122264.85647249999</v>
      </c>
      <c r="DF32" s="260">
        <f>IF('Corporate Overhead'!DF21="","",'Corporate Overhead'!DF21)</f>
        <v>-122264.85647249999</v>
      </c>
      <c r="DG32" s="260">
        <f>IF('Corporate Overhead'!DG21="","",'Corporate Overhead'!DG21)</f>
        <v>-122264.85647249999</v>
      </c>
      <c r="DH32" s="260">
        <f>IF('Corporate Overhead'!DH21="","",'Corporate Overhead'!DH21)</f>
        <v>-122264.85647249999</v>
      </c>
      <c r="DI32" s="260">
        <f>IF('Corporate Overhead'!DI21="","",'Corporate Overhead'!DI21)</f>
        <v>-128378.099296125</v>
      </c>
      <c r="DJ32" s="260">
        <f>IF('Corporate Overhead'!DJ21="","",'Corporate Overhead'!DJ21)</f>
        <v>-128378.099296125</v>
      </c>
      <c r="DK32" s="260">
        <f>IF('Corporate Overhead'!DK21="","",'Corporate Overhead'!DK21)</f>
        <v>-128378.099296125</v>
      </c>
      <c r="DL32" s="260">
        <f>IF('Corporate Overhead'!DL21="","",'Corporate Overhead'!DL21)</f>
        <v>-128378.099296125</v>
      </c>
    </row>
    <row r="33" spans="2:116" x14ac:dyDescent="0.4">
      <c r="C33" t="s">
        <v>227</v>
      </c>
      <c r="G33" s="322" t="str">
        <f>'Corporate Overhead'!G22</f>
        <v>G&amp;A</v>
      </c>
      <c r="H33" s="12"/>
      <c r="I33" s="12"/>
      <c r="J33" s="61"/>
      <c r="K33" s="53">
        <f t="shared" si="42"/>
        <v>-4000.0000000000005</v>
      </c>
      <c r="L33" s="53">
        <f t="shared" si="42"/>
        <v>-4000.0000000000005</v>
      </c>
      <c r="M33" s="53">
        <f t="shared" si="42"/>
        <v>-4000.0000000000005</v>
      </c>
      <c r="N33" s="53">
        <f t="shared" si="42"/>
        <v>-4000.0000000000005</v>
      </c>
      <c r="O33" s="53">
        <f t="shared" si="42"/>
        <v>-4000.0000000000005</v>
      </c>
      <c r="P33" s="53">
        <f t="shared" si="42"/>
        <v>-4000.0000000000005</v>
      </c>
      <c r="Q33" s="53" t="str">
        <f>IF('Corporate Overhead'!Q22="","",'Corporate Overhead'!Q22)</f>
        <v/>
      </c>
      <c r="R33"/>
      <c r="S33" s="260">
        <f>IF('Corporate Overhead'!S22="","",'Corporate Overhead'!S22)</f>
        <v>-333.33333333333331</v>
      </c>
      <c r="T33" s="260">
        <f>IF('Corporate Overhead'!T22="","",'Corporate Overhead'!T22)</f>
        <v>-333.33333333333331</v>
      </c>
      <c r="U33" s="260">
        <f>IF('Corporate Overhead'!U22="","",'Corporate Overhead'!U22)</f>
        <v>-333.33333333333331</v>
      </c>
      <c r="V33" s="260">
        <f>IF('Corporate Overhead'!V22="","",'Corporate Overhead'!V22)</f>
        <v>-333.33333333333331</v>
      </c>
      <c r="W33" s="260">
        <f>IF('Corporate Overhead'!W22="","",'Corporate Overhead'!W22)</f>
        <v>-333.33333333333331</v>
      </c>
      <c r="X33" s="260">
        <f>IF('Corporate Overhead'!X22="","",'Corporate Overhead'!X22)</f>
        <v>-333.33333333333331</v>
      </c>
      <c r="Y33" s="260">
        <f>IF('Corporate Overhead'!Y22="","",'Corporate Overhead'!Y22)</f>
        <v>-333.33333333333331</v>
      </c>
      <c r="Z33" s="260">
        <f>IF('Corporate Overhead'!Z22="","",'Corporate Overhead'!Z22)</f>
        <v>-333.33333333333331</v>
      </c>
      <c r="AA33" s="260">
        <f>IF('Corporate Overhead'!AA22="","",'Corporate Overhead'!AA22)</f>
        <v>-333.33333333333331</v>
      </c>
      <c r="AB33" s="260">
        <f>IF('Corporate Overhead'!AB22="","",'Corporate Overhead'!AB22)</f>
        <v>-333.33333333333331</v>
      </c>
      <c r="AC33" s="260">
        <f>IF('Corporate Overhead'!AC22="","",'Corporate Overhead'!AC22)</f>
        <v>-333.33333333333331</v>
      </c>
      <c r="AD33" s="260">
        <f>IF('Corporate Overhead'!AD22="","",'Corporate Overhead'!AD22)</f>
        <v>-333.33333333333331</v>
      </c>
      <c r="AE33" s="260">
        <f>IF('Corporate Overhead'!AE22="","",'Corporate Overhead'!AE22)</f>
        <v>-333.33333333333331</v>
      </c>
      <c r="AF33" s="260">
        <f>IF('Corporate Overhead'!AF22="","",'Corporate Overhead'!AF22)</f>
        <v>-333.33333333333331</v>
      </c>
      <c r="AG33" s="260">
        <f>IF('Corporate Overhead'!AG22="","",'Corporate Overhead'!AG22)</f>
        <v>-333.33333333333331</v>
      </c>
      <c r="AH33" s="260">
        <f>IF('Corporate Overhead'!AH22="","",'Corporate Overhead'!AH22)</f>
        <v>-333.33333333333331</v>
      </c>
      <c r="AI33" s="260">
        <f>IF('Corporate Overhead'!AI22="","",'Corporate Overhead'!AI22)</f>
        <v>-333.33333333333331</v>
      </c>
      <c r="AJ33" s="260">
        <f>IF('Corporate Overhead'!AJ22="","",'Corporate Overhead'!AJ22)</f>
        <v>-333.33333333333331</v>
      </c>
      <c r="AK33" s="260">
        <f>IF('Corporate Overhead'!AK22="","",'Corporate Overhead'!AK22)</f>
        <v>-333.33333333333331</v>
      </c>
      <c r="AL33" s="260">
        <f>IF('Corporate Overhead'!AL22="","",'Corporate Overhead'!AL22)</f>
        <v>-333.33333333333331</v>
      </c>
      <c r="AM33" s="260">
        <f>IF('Corporate Overhead'!AM22="","",'Corporate Overhead'!AM22)</f>
        <v>-333.33333333333331</v>
      </c>
      <c r="AN33" s="260">
        <f>IF('Corporate Overhead'!AN22="","",'Corporate Overhead'!AN22)</f>
        <v>-333.33333333333331</v>
      </c>
      <c r="AO33" s="260">
        <f>IF('Corporate Overhead'!AO22="","",'Corporate Overhead'!AO22)</f>
        <v>-333.33333333333331</v>
      </c>
      <c r="AP33" s="260">
        <f>IF('Corporate Overhead'!AP22="","",'Corporate Overhead'!AP22)</f>
        <v>-333.33333333333331</v>
      </c>
      <c r="AQ33" s="260">
        <f>IF('Corporate Overhead'!AQ22="","",'Corporate Overhead'!AQ22)</f>
        <v>-333.33333333333331</v>
      </c>
      <c r="AR33" s="260">
        <f>IF('Corporate Overhead'!AR22="","",'Corporate Overhead'!AR22)</f>
        <v>-333.33333333333331</v>
      </c>
      <c r="AS33" s="260">
        <f>IF('Corporate Overhead'!AS22="","",'Corporate Overhead'!AS22)</f>
        <v>-333.33333333333331</v>
      </c>
      <c r="AT33" s="260">
        <f>IF('Corporate Overhead'!AT22="","",'Corporate Overhead'!AT22)</f>
        <v>-333.33333333333331</v>
      </c>
      <c r="AU33" s="260">
        <f>IF('Corporate Overhead'!AU22="","",'Corporate Overhead'!AU22)</f>
        <v>-333.33333333333331</v>
      </c>
      <c r="AV33" s="260">
        <f>IF('Corporate Overhead'!AV22="","",'Corporate Overhead'!AV22)</f>
        <v>-333.33333333333331</v>
      </c>
      <c r="AW33" s="260">
        <f>IF('Corporate Overhead'!AW22="","",'Corporate Overhead'!AW22)</f>
        <v>-333.33333333333331</v>
      </c>
      <c r="AX33" s="260">
        <f>IF('Corporate Overhead'!AX22="","",'Corporate Overhead'!AX22)</f>
        <v>-333.33333333333331</v>
      </c>
      <c r="AY33" s="260">
        <f>IF('Corporate Overhead'!AY22="","",'Corporate Overhead'!AY22)</f>
        <v>-333.33333333333331</v>
      </c>
      <c r="AZ33" s="260">
        <f>IF('Corporate Overhead'!AZ22="","",'Corporate Overhead'!AZ22)</f>
        <v>-333.33333333333331</v>
      </c>
      <c r="BA33" s="260">
        <f>IF('Corporate Overhead'!BA22="","",'Corporate Overhead'!BA22)</f>
        <v>-333.33333333333331</v>
      </c>
      <c r="BB33" s="260">
        <f>IF('Corporate Overhead'!BB22="","",'Corporate Overhead'!BB22)</f>
        <v>-333.33333333333331</v>
      </c>
      <c r="BC33" s="260">
        <f>IF('Corporate Overhead'!BC22="","",'Corporate Overhead'!BC22)</f>
        <v>-333.33333333333331</v>
      </c>
      <c r="BD33" s="260">
        <f>IF('Corporate Overhead'!BD22="","",'Corporate Overhead'!BD22)</f>
        <v>-333.33333333333331</v>
      </c>
      <c r="BE33" s="260">
        <f>IF('Corporate Overhead'!BE22="","",'Corporate Overhead'!BE22)</f>
        <v>-333.33333333333331</v>
      </c>
      <c r="BF33" s="260">
        <f>IF('Corporate Overhead'!BF22="","",'Corporate Overhead'!BF22)</f>
        <v>-333.33333333333331</v>
      </c>
      <c r="BG33" s="260">
        <f>IF('Corporate Overhead'!BG22="","",'Corporate Overhead'!BG22)</f>
        <v>-333.33333333333331</v>
      </c>
      <c r="BH33" s="260">
        <f>IF('Corporate Overhead'!BH22="","",'Corporate Overhead'!BH22)</f>
        <v>-333.33333333333331</v>
      </c>
      <c r="BI33" s="260">
        <f>IF('Corporate Overhead'!BI22="","",'Corporate Overhead'!BI22)</f>
        <v>-333.33333333333331</v>
      </c>
      <c r="BJ33" s="260">
        <f>IF('Corporate Overhead'!BJ22="","",'Corporate Overhead'!BJ22)</f>
        <v>-333.33333333333331</v>
      </c>
      <c r="BK33" s="260">
        <f>IF('Corporate Overhead'!BK22="","",'Corporate Overhead'!BK22)</f>
        <v>-333.33333333333331</v>
      </c>
      <c r="BL33" s="260">
        <f>IF('Corporate Overhead'!BL22="","",'Corporate Overhead'!BL22)</f>
        <v>-333.33333333333331</v>
      </c>
      <c r="BM33" s="260">
        <f>IF('Corporate Overhead'!BM22="","",'Corporate Overhead'!BM22)</f>
        <v>-333.33333333333331</v>
      </c>
      <c r="BN33" s="260">
        <f>IF('Corporate Overhead'!BN22="","",'Corporate Overhead'!BN22)</f>
        <v>-333.33333333333331</v>
      </c>
      <c r="BO33" s="260">
        <f>IF('Corporate Overhead'!BO22="","",'Corporate Overhead'!BO22)</f>
        <v>-333.33333333333331</v>
      </c>
      <c r="BP33" s="260">
        <f>IF('Corporate Overhead'!BP22="","",'Corporate Overhead'!BP22)</f>
        <v>-333.33333333333331</v>
      </c>
      <c r="BQ33" s="260">
        <f>IF('Corporate Overhead'!BQ22="","",'Corporate Overhead'!BQ22)</f>
        <v>-333.33333333333331</v>
      </c>
      <c r="BR33" s="260">
        <f>IF('Corporate Overhead'!BR22="","",'Corporate Overhead'!BR22)</f>
        <v>-333.33333333333331</v>
      </c>
      <c r="BS33" s="260">
        <f>IF('Corporate Overhead'!BS22="","",'Corporate Overhead'!BS22)</f>
        <v>-333.33333333333331</v>
      </c>
      <c r="BT33" s="260">
        <f>IF('Corporate Overhead'!BT22="","",'Corporate Overhead'!BT22)</f>
        <v>-333.33333333333331</v>
      </c>
      <c r="BU33" s="260">
        <f>IF('Corporate Overhead'!BU22="","",'Corporate Overhead'!BU22)</f>
        <v>-333.33333333333331</v>
      </c>
      <c r="BV33" s="260">
        <f>IF('Corporate Overhead'!BV22="","",'Corporate Overhead'!BV22)</f>
        <v>-333.33333333333331</v>
      </c>
      <c r="BW33" s="260">
        <f>IF('Corporate Overhead'!BW22="","",'Corporate Overhead'!BW22)</f>
        <v>-333.33333333333331</v>
      </c>
      <c r="BX33" s="260">
        <f>IF('Corporate Overhead'!BX22="","",'Corporate Overhead'!BX22)</f>
        <v>-333.33333333333331</v>
      </c>
      <c r="BY33" s="260">
        <f>IF('Corporate Overhead'!BY22="","",'Corporate Overhead'!BY22)</f>
        <v>-333.33333333333331</v>
      </c>
      <c r="BZ33" s="260">
        <f>IF('Corporate Overhead'!BZ22="","",'Corporate Overhead'!BZ22)</f>
        <v>-333.33333333333331</v>
      </c>
      <c r="CA33" s="260">
        <f>IF('Corporate Overhead'!CA22="","",'Corporate Overhead'!CA22)</f>
        <v>-333.33333333333331</v>
      </c>
      <c r="CB33" s="260">
        <f>IF('Corporate Overhead'!CB22="","",'Corporate Overhead'!CB22)</f>
        <v>-333.33333333333331</v>
      </c>
      <c r="CC33" s="260">
        <f>IF('Corporate Overhead'!CC22="","",'Corporate Overhead'!CC22)</f>
        <v>-333.33333333333331</v>
      </c>
      <c r="CD33" s="260">
        <f>IF('Corporate Overhead'!CD22="","",'Corporate Overhead'!CD22)</f>
        <v>-333.33333333333331</v>
      </c>
      <c r="CE33" s="260">
        <f>IF('Corporate Overhead'!CE22="","",'Corporate Overhead'!CE22)</f>
        <v>-333.33333333333331</v>
      </c>
      <c r="CF33" s="260">
        <f>IF('Corporate Overhead'!CF22="","",'Corporate Overhead'!CF22)</f>
        <v>-333.33333333333331</v>
      </c>
      <c r="CG33" s="260">
        <f>IF('Corporate Overhead'!CG22="","",'Corporate Overhead'!CG22)</f>
        <v>-333.33333333333331</v>
      </c>
      <c r="CH33" s="260">
        <f>IF('Corporate Overhead'!CH22="","",'Corporate Overhead'!CH22)</f>
        <v>-333.33333333333331</v>
      </c>
      <c r="CI33" s="260">
        <f>IF('Corporate Overhead'!CI22="","",'Corporate Overhead'!CI22)</f>
        <v>-333.33333333333331</v>
      </c>
      <c r="CJ33" s="260">
        <f>IF('Corporate Overhead'!CJ22="","",'Corporate Overhead'!CJ22)</f>
        <v>-333.33333333333331</v>
      </c>
      <c r="CK33" s="260">
        <f>IF('Corporate Overhead'!CK22="","",'Corporate Overhead'!CK22)</f>
        <v>-333.33333333333331</v>
      </c>
      <c r="CL33" s="260">
        <f>IF('Corporate Overhead'!CL22="","",'Corporate Overhead'!CL22)</f>
        <v>-333.33333333333331</v>
      </c>
      <c r="CN33" s="260" t="str">
        <f>IF('Corporate Overhead'!CN22="","",'Corporate Overhead'!CN22)</f>
        <v/>
      </c>
      <c r="CO33" s="260" t="e">
        <f>IF('Corporate Overhead'!CO22="","",'Corporate Overhead'!CO22)</f>
        <v>#N/A</v>
      </c>
      <c r="CP33" s="260" t="e">
        <f>IF('Corporate Overhead'!CP22="","",'Corporate Overhead'!CP22)</f>
        <v>#N/A</v>
      </c>
      <c r="CQ33" s="260" t="e">
        <f>IF('Corporate Overhead'!CQ22="","",'Corporate Overhead'!CQ22)</f>
        <v>#N/A</v>
      </c>
      <c r="CR33" s="260" t="e">
        <f>IF('Corporate Overhead'!CR22="","",'Corporate Overhead'!CR22)</f>
        <v>#N/A</v>
      </c>
      <c r="CS33" s="260" t="e">
        <f>IF('Corporate Overhead'!CS22="","",'Corporate Overhead'!CS22)</f>
        <v>#N/A</v>
      </c>
      <c r="CT33" s="260" t="e">
        <f>IF('Corporate Overhead'!CT22="","",'Corporate Overhead'!CT22)</f>
        <v>#N/A</v>
      </c>
      <c r="CU33" s="260" t="e">
        <f>IF('Corporate Overhead'!CU22="","",'Corporate Overhead'!CU22)</f>
        <v>#N/A</v>
      </c>
      <c r="CV33" s="260" t="e">
        <f>IF('Corporate Overhead'!CV22="","",'Corporate Overhead'!CV22)</f>
        <v>#N/A</v>
      </c>
      <c r="CW33" s="260" t="e">
        <f>IF('Corporate Overhead'!CW22="","",'Corporate Overhead'!CW22)</f>
        <v>#N/A</v>
      </c>
      <c r="CX33" s="260" t="e">
        <f>IF('Corporate Overhead'!CX22="","",'Corporate Overhead'!CX22)</f>
        <v>#N/A</v>
      </c>
      <c r="CY33" s="260" t="e">
        <f>IF('Corporate Overhead'!CY22="","",'Corporate Overhead'!CY22)</f>
        <v>#N/A</v>
      </c>
      <c r="CZ33" s="260" t="e">
        <f>IF('Corporate Overhead'!CZ22="","",'Corporate Overhead'!CZ22)</f>
        <v>#N/A</v>
      </c>
      <c r="DA33" s="260" t="e">
        <f>IF('Corporate Overhead'!DA22="","",'Corporate Overhead'!DA22)</f>
        <v>#N/A</v>
      </c>
      <c r="DB33" s="260" t="e">
        <f>IF('Corporate Overhead'!DB22="","",'Corporate Overhead'!DB22)</f>
        <v>#N/A</v>
      </c>
      <c r="DC33" s="260" t="e">
        <f>IF('Corporate Overhead'!DC22="","",'Corporate Overhead'!DC22)</f>
        <v>#N/A</v>
      </c>
      <c r="DD33" s="260" t="e">
        <f>IF('Corporate Overhead'!DD22="","",'Corporate Overhead'!DD22)</f>
        <v>#N/A</v>
      </c>
      <c r="DE33" s="260" t="e">
        <f>IF('Corporate Overhead'!DE22="","",'Corporate Overhead'!DE22)</f>
        <v>#N/A</v>
      </c>
      <c r="DF33" s="260" t="e">
        <f>IF('Corporate Overhead'!DF22="","",'Corporate Overhead'!DF22)</f>
        <v>#N/A</v>
      </c>
      <c r="DG33" s="260" t="e">
        <f>IF('Corporate Overhead'!DG22="","",'Corporate Overhead'!DG22)</f>
        <v>#N/A</v>
      </c>
      <c r="DH33" s="260" t="e">
        <f>IF('Corporate Overhead'!DH22="","",'Corporate Overhead'!DH22)</f>
        <v>#N/A</v>
      </c>
      <c r="DI33" s="260" t="e">
        <f>IF('Corporate Overhead'!DI22="","",'Corporate Overhead'!DI22)</f>
        <v>#N/A</v>
      </c>
      <c r="DJ33" s="260" t="e">
        <f>IF('Corporate Overhead'!DJ22="","",'Corporate Overhead'!DJ22)</f>
        <v>#N/A</v>
      </c>
      <c r="DK33" s="260" t="e">
        <f>IF('Corporate Overhead'!DK22="","",'Corporate Overhead'!DK22)</f>
        <v>#N/A</v>
      </c>
      <c r="DL33" s="260" t="e">
        <f>IF('Corporate Overhead'!DL22="","",'Corporate Overhead'!DL22)</f>
        <v>#N/A</v>
      </c>
    </row>
    <row r="34" spans="2:116" x14ac:dyDescent="0.4">
      <c r="C34" t="s">
        <v>227</v>
      </c>
      <c r="G34" s="322" t="str">
        <f>'Corporate Overhead'!G23</f>
        <v>S&amp;M</v>
      </c>
      <c r="H34" s="12"/>
      <c r="I34" s="12"/>
      <c r="J34" s="61"/>
      <c r="K34" s="53">
        <f t="shared" si="42"/>
        <v>0</v>
      </c>
      <c r="L34" s="53">
        <f t="shared" si="42"/>
        <v>-100000.00000000006</v>
      </c>
      <c r="M34" s="53">
        <f t="shared" si="42"/>
        <v>-200000.00000000012</v>
      </c>
      <c r="N34" s="53">
        <f t="shared" si="42"/>
        <v>-400000.00000000023</v>
      </c>
      <c r="O34" s="53">
        <f t="shared" si="42"/>
        <v>-800000.00000000047</v>
      </c>
      <c r="P34" s="53">
        <f t="shared" si="42"/>
        <v>-1600000.0000000009</v>
      </c>
      <c r="Q34" s="53" t="str">
        <f>IF('Corporate Overhead'!Q23="","",'Corporate Overhead'!Q23)</f>
        <v/>
      </c>
      <c r="R34"/>
      <c r="S34" s="260">
        <f>IF('Corporate Overhead'!S23="","",'Corporate Overhead'!S23)</f>
        <v>0</v>
      </c>
      <c r="T34" s="260">
        <f>IF('Corporate Overhead'!T23="","",'Corporate Overhead'!T23)</f>
        <v>0</v>
      </c>
      <c r="U34" s="260">
        <f>IF('Corporate Overhead'!U23="","",'Corporate Overhead'!U23)</f>
        <v>0</v>
      </c>
      <c r="V34" s="260">
        <f>IF('Corporate Overhead'!V23="","",'Corporate Overhead'!V23)</f>
        <v>0</v>
      </c>
      <c r="W34" s="260">
        <f>IF('Corporate Overhead'!W23="","",'Corporate Overhead'!W23)</f>
        <v>0</v>
      </c>
      <c r="X34" s="260">
        <f>IF('Corporate Overhead'!X23="","",'Corporate Overhead'!X23)</f>
        <v>0</v>
      </c>
      <c r="Y34" s="260">
        <f>IF('Corporate Overhead'!Y23="","",'Corporate Overhead'!Y23)</f>
        <v>0</v>
      </c>
      <c r="Z34" s="260">
        <f>IF('Corporate Overhead'!Z23="","",'Corporate Overhead'!Z23)</f>
        <v>0</v>
      </c>
      <c r="AA34" s="260">
        <f>IF('Corporate Overhead'!AA23="","",'Corporate Overhead'!AA23)</f>
        <v>0</v>
      </c>
      <c r="AB34" s="260">
        <f>IF('Corporate Overhead'!AB23="","",'Corporate Overhead'!AB23)</f>
        <v>0</v>
      </c>
      <c r="AC34" s="260">
        <f>IF('Corporate Overhead'!AC23="","",'Corporate Overhead'!AC23)</f>
        <v>0</v>
      </c>
      <c r="AD34" s="260">
        <f>IF('Corporate Overhead'!AD23="","",'Corporate Overhead'!AD23)</f>
        <v>0</v>
      </c>
      <c r="AE34" s="260">
        <f>IF('Corporate Overhead'!AE23="","",'Corporate Overhead'!AE23)</f>
        <v>-8333.3333333333358</v>
      </c>
      <c r="AF34" s="260">
        <f>IF('Corporate Overhead'!AF23="","",'Corporate Overhead'!AF23)</f>
        <v>-8333.3333333333358</v>
      </c>
      <c r="AG34" s="260">
        <f>IF('Corporate Overhead'!AG23="","",'Corporate Overhead'!AG23)</f>
        <v>-8333.3333333333358</v>
      </c>
      <c r="AH34" s="260">
        <f>IF('Corporate Overhead'!AH23="","",'Corporate Overhead'!AH23)</f>
        <v>-8333.3333333333358</v>
      </c>
      <c r="AI34" s="260">
        <f>IF('Corporate Overhead'!AI23="","",'Corporate Overhead'!AI23)</f>
        <v>-8333.3333333333358</v>
      </c>
      <c r="AJ34" s="260">
        <f>IF('Corporate Overhead'!AJ23="","",'Corporate Overhead'!AJ23)</f>
        <v>-8333.3333333333358</v>
      </c>
      <c r="AK34" s="260">
        <f>IF('Corporate Overhead'!AK23="","",'Corporate Overhead'!AK23)</f>
        <v>-8333.3333333333358</v>
      </c>
      <c r="AL34" s="260">
        <f>IF('Corporate Overhead'!AL23="","",'Corporate Overhead'!AL23)</f>
        <v>-8333.3333333333358</v>
      </c>
      <c r="AM34" s="260">
        <f>IF('Corporate Overhead'!AM23="","",'Corporate Overhead'!AM23)</f>
        <v>-8333.3333333333358</v>
      </c>
      <c r="AN34" s="260">
        <f>IF('Corporate Overhead'!AN23="","",'Corporate Overhead'!AN23)</f>
        <v>-8333.3333333333358</v>
      </c>
      <c r="AO34" s="260">
        <f>IF('Corporate Overhead'!AO23="","",'Corporate Overhead'!AO23)</f>
        <v>-8333.3333333333358</v>
      </c>
      <c r="AP34" s="260">
        <f>IF('Corporate Overhead'!AP23="","",'Corporate Overhead'!AP23)</f>
        <v>-8333.3333333333358</v>
      </c>
      <c r="AQ34" s="260">
        <f>IF('Corporate Overhead'!AQ23="","",'Corporate Overhead'!AQ23)</f>
        <v>-16666.666666666672</v>
      </c>
      <c r="AR34" s="260">
        <f>IF('Corporate Overhead'!AR23="","",'Corporate Overhead'!AR23)</f>
        <v>-16666.666666666672</v>
      </c>
      <c r="AS34" s="260">
        <f>IF('Corporate Overhead'!AS23="","",'Corporate Overhead'!AS23)</f>
        <v>-16666.666666666672</v>
      </c>
      <c r="AT34" s="260">
        <f>IF('Corporate Overhead'!AT23="","",'Corporate Overhead'!AT23)</f>
        <v>-16666.666666666672</v>
      </c>
      <c r="AU34" s="260">
        <f>IF('Corporate Overhead'!AU23="","",'Corporate Overhead'!AU23)</f>
        <v>-16666.666666666672</v>
      </c>
      <c r="AV34" s="260">
        <f>IF('Corporate Overhead'!AV23="","",'Corporate Overhead'!AV23)</f>
        <v>-16666.666666666672</v>
      </c>
      <c r="AW34" s="260">
        <f>IF('Corporate Overhead'!AW23="","",'Corporate Overhead'!AW23)</f>
        <v>-16666.666666666672</v>
      </c>
      <c r="AX34" s="260">
        <f>IF('Corporate Overhead'!AX23="","",'Corporate Overhead'!AX23)</f>
        <v>-16666.666666666672</v>
      </c>
      <c r="AY34" s="260">
        <f>IF('Corporate Overhead'!AY23="","",'Corporate Overhead'!AY23)</f>
        <v>-16666.666666666672</v>
      </c>
      <c r="AZ34" s="260">
        <f>IF('Corporate Overhead'!AZ23="","",'Corporate Overhead'!AZ23)</f>
        <v>-16666.666666666672</v>
      </c>
      <c r="BA34" s="260">
        <f>IF('Corporate Overhead'!BA23="","",'Corporate Overhead'!BA23)</f>
        <v>-16666.666666666672</v>
      </c>
      <c r="BB34" s="260">
        <f>IF('Corporate Overhead'!BB23="","",'Corporate Overhead'!BB23)</f>
        <v>-16666.666666666672</v>
      </c>
      <c r="BC34" s="260">
        <f>IF('Corporate Overhead'!BC23="","",'Corporate Overhead'!BC23)</f>
        <v>-33333.333333333343</v>
      </c>
      <c r="BD34" s="260">
        <f>IF('Corporate Overhead'!BD23="","",'Corporate Overhead'!BD23)</f>
        <v>-33333.333333333343</v>
      </c>
      <c r="BE34" s="260">
        <f>IF('Corporate Overhead'!BE23="","",'Corporate Overhead'!BE23)</f>
        <v>-33333.333333333343</v>
      </c>
      <c r="BF34" s="260">
        <f>IF('Corporate Overhead'!BF23="","",'Corporate Overhead'!BF23)</f>
        <v>-33333.333333333343</v>
      </c>
      <c r="BG34" s="260">
        <f>IF('Corporate Overhead'!BG23="","",'Corporate Overhead'!BG23)</f>
        <v>-33333.333333333343</v>
      </c>
      <c r="BH34" s="260">
        <f>IF('Corporate Overhead'!BH23="","",'Corporate Overhead'!BH23)</f>
        <v>-33333.333333333343</v>
      </c>
      <c r="BI34" s="260">
        <f>IF('Corporate Overhead'!BI23="","",'Corporate Overhead'!BI23)</f>
        <v>-33333.333333333343</v>
      </c>
      <c r="BJ34" s="260">
        <f>IF('Corporate Overhead'!BJ23="","",'Corporate Overhead'!BJ23)</f>
        <v>-33333.333333333343</v>
      </c>
      <c r="BK34" s="260">
        <f>IF('Corporate Overhead'!BK23="","",'Corporate Overhead'!BK23)</f>
        <v>-33333.333333333343</v>
      </c>
      <c r="BL34" s="260">
        <f>IF('Corporate Overhead'!BL23="","",'Corporate Overhead'!BL23)</f>
        <v>-33333.333333333343</v>
      </c>
      <c r="BM34" s="260">
        <f>IF('Corporate Overhead'!BM23="","",'Corporate Overhead'!BM23)</f>
        <v>-33333.333333333343</v>
      </c>
      <c r="BN34" s="260">
        <f>IF('Corporate Overhead'!BN23="","",'Corporate Overhead'!BN23)</f>
        <v>-33333.333333333343</v>
      </c>
      <c r="BO34" s="260">
        <f>IF('Corporate Overhead'!BO23="","",'Corporate Overhead'!BO23)</f>
        <v>-66666.666666666686</v>
      </c>
      <c r="BP34" s="260">
        <f>IF('Corporate Overhead'!BP23="","",'Corporate Overhead'!BP23)</f>
        <v>-66666.666666666686</v>
      </c>
      <c r="BQ34" s="260">
        <f>IF('Corporate Overhead'!BQ23="","",'Corporate Overhead'!BQ23)</f>
        <v>-66666.666666666686</v>
      </c>
      <c r="BR34" s="260">
        <f>IF('Corporate Overhead'!BR23="","",'Corporate Overhead'!BR23)</f>
        <v>-66666.666666666686</v>
      </c>
      <c r="BS34" s="260">
        <f>IF('Corporate Overhead'!BS23="","",'Corporate Overhead'!BS23)</f>
        <v>-66666.666666666686</v>
      </c>
      <c r="BT34" s="260">
        <f>IF('Corporate Overhead'!BT23="","",'Corporate Overhead'!BT23)</f>
        <v>-66666.666666666686</v>
      </c>
      <c r="BU34" s="260">
        <f>IF('Corporate Overhead'!BU23="","",'Corporate Overhead'!BU23)</f>
        <v>-66666.666666666686</v>
      </c>
      <c r="BV34" s="260">
        <f>IF('Corporate Overhead'!BV23="","",'Corporate Overhead'!BV23)</f>
        <v>-66666.666666666686</v>
      </c>
      <c r="BW34" s="260">
        <f>IF('Corporate Overhead'!BW23="","",'Corporate Overhead'!BW23)</f>
        <v>-66666.666666666686</v>
      </c>
      <c r="BX34" s="260">
        <f>IF('Corporate Overhead'!BX23="","",'Corporate Overhead'!BX23)</f>
        <v>-66666.666666666686</v>
      </c>
      <c r="BY34" s="260">
        <f>IF('Corporate Overhead'!BY23="","",'Corporate Overhead'!BY23)</f>
        <v>-66666.666666666686</v>
      </c>
      <c r="BZ34" s="260">
        <f>IF('Corporate Overhead'!BZ23="","",'Corporate Overhead'!BZ23)</f>
        <v>-66666.666666666686</v>
      </c>
      <c r="CA34" s="260">
        <f>IF('Corporate Overhead'!CA23="","",'Corporate Overhead'!CA23)</f>
        <v>-133333.33333333337</v>
      </c>
      <c r="CB34" s="260">
        <f>IF('Corporate Overhead'!CB23="","",'Corporate Overhead'!CB23)</f>
        <v>-133333.33333333337</v>
      </c>
      <c r="CC34" s="260">
        <f>IF('Corporate Overhead'!CC23="","",'Corporate Overhead'!CC23)</f>
        <v>-133333.33333333337</v>
      </c>
      <c r="CD34" s="260">
        <f>IF('Corporate Overhead'!CD23="","",'Corporate Overhead'!CD23)</f>
        <v>-133333.33333333337</v>
      </c>
      <c r="CE34" s="260">
        <f>IF('Corporate Overhead'!CE23="","",'Corporate Overhead'!CE23)</f>
        <v>-133333.33333333337</v>
      </c>
      <c r="CF34" s="260">
        <f>IF('Corporate Overhead'!CF23="","",'Corporate Overhead'!CF23)</f>
        <v>-133333.33333333337</v>
      </c>
      <c r="CG34" s="260">
        <f>IF('Corporate Overhead'!CG23="","",'Corporate Overhead'!CG23)</f>
        <v>-133333.33333333337</v>
      </c>
      <c r="CH34" s="260">
        <f>IF('Corporate Overhead'!CH23="","",'Corporate Overhead'!CH23)</f>
        <v>-133333.33333333337</v>
      </c>
      <c r="CI34" s="260">
        <f>IF('Corporate Overhead'!CI23="","",'Corporate Overhead'!CI23)</f>
        <v>-133333.33333333337</v>
      </c>
      <c r="CJ34" s="260">
        <f>IF('Corporate Overhead'!CJ23="","",'Corporate Overhead'!CJ23)</f>
        <v>-133333.33333333337</v>
      </c>
      <c r="CK34" s="260">
        <f>IF('Corporate Overhead'!CK23="","",'Corporate Overhead'!CK23)</f>
        <v>-133333.33333333337</v>
      </c>
      <c r="CL34" s="260">
        <f>IF('Corporate Overhead'!CL23="","",'Corporate Overhead'!CL23)</f>
        <v>-133333.33333333337</v>
      </c>
      <c r="CN34" s="260" t="str">
        <f>IF('Corporate Overhead'!CN23="","",'Corporate Overhead'!CN23)</f>
        <v/>
      </c>
      <c r="CO34" s="260" t="e">
        <f>IF('Corporate Overhead'!CO23="","",'Corporate Overhead'!CO23)</f>
        <v>#N/A</v>
      </c>
      <c r="CP34" s="260" t="e">
        <f>IF('Corporate Overhead'!CP23="","",'Corporate Overhead'!CP23)</f>
        <v>#N/A</v>
      </c>
      <c r="CQ34" s="260" t="e">
        <f>IF('Corporate Overhead'!CQ23="","",'Corporate Overhead'!CQ23)</f>
        <v>#N/A</v>
      </c>
      <c r="CR34" s="260" t="e">
        <f>IF('Corporate Overhead'!CR23="","",'Corporate Overhead'!CR23)</f>
        <v>#N/A</v>
      </c>
      <c r="CS34" s="260" t="e">
        <f>IF('Corporate Overhead'!CS23="","",'Corporate Overhead'!CS23)</f>
        <v>#N/A</v>
      </c>
      <c r="CT34" s="260" t="e">
        <f>IF('Corporate Overhead'!CT23="","",'Corporate Overhead'!CT23)</f>
        <v>#N/A</v>
      </c>
      <c r="CU34" s="260" t="e">
        <f>IF('Corporate Overhead'!CU23="","",'Corporate Overhead'!CU23)</f>
        <v>#N/A</v>
      </c>
      <c r="CV34" s="260" t="e">
        <f>IF('Corporate Overhead'!CV23="","",'Corporate Overhead'!CV23)</f>
        <v>#N/A</v>
      </c>
      <c r="CW34" s="260" t="e">
        <f>IF('Corporate Overhead'!CW23="","",'Corporate Overhead'!CW23)</f>
        <v>#N/A</v>
      </c>
      <c r="CX34" s="260" t="e">
        <f>IF('Corporate Overhead'!CX23="","",'Corporate Overhead'!CX23)</f>
        <v>#N/A</v>
      </c>
      <c r="CY34" s="260" t="e">
        <f>IF('Corporate Overhead'!CY23="","",'Corporate Overhead'!CY23)</f>
        <v>#N/A</v>
      </c>
      <c r="CZ34" s="260" t="e">
        <f>IF('Corporate Overhead'!CZ23="","",'Corporate Overhead'!CZ23)</f>
        <v>#N/A</v>
      </c>
      <c r="DA34" s="260" t="e">
        <f>IF('Corporate Overhead'!DA23="","",'Corporate Overhead'!DA23)</f>
        <v>#N/A</v>
      </c>
      <c r="DB34" s="260" t="e">
        <f>IF('Corporate Overhead'!DB23="","",'Corporate Overhead'!DB23)</f>
        <v>#N/A</v>
      </c>
      <c r="DC34" s="260" t="e">
        <f>IF('Corporate Overhead'!DC23="","",'Corporate Overhead'!DC23)</f>
        <v>#N/A</v>
      </c>
      <c r="DD34" s="260" t="e">
        <f>IF('Corporate Overhead'!DD23="","",'Corporate Overhead'!DD23)</f>
        <v>#N/A</v>
      </c>
      <c r="DE34" s="260" t="e">
        <f>IF('Corporate Overhead'!DE23="","",'Corporate Overhead'!DE23)</f>
        <v>#N/A</v>
      </c>
      <c r="DF34" s="260" t="e">
        <f>IF('Corporate Overhead'!DF23="","",'Corporate Overhead'!DF23)</f>
        <v>#N/A</v>
      </c>
      <c r="DG34" s="260" t="e">
        <f>IF('Corporate Overhead'!DG23="","",'Corporate Overhead'!DG23)</f>
        <v>#N/A</v>
      </c>
      <c r="DH34" s="260" t="e">
        <f>IF('Corporate Overhead'!DH23="","",'Corporate Overhead'!DH23)</f>
        <v>#N/A</v>
      </c>
      <c r="DI34" s="260" t="e">
        <f>IF('Corporate Overhead'!DI23="","",'Corporate Overhead'!DI23)</f>
        <v>#N/A</v>
      </c>
      <c r="DJ34" s="260" t="e">
        <f>IF('Corporate Overhead'!DJ23="","",'Corporate Overhead'!DJ23)</f>
        <v>#N/A</v>
      </c>
      <c r="DK34" s="260" t="e">
        <f>IF('Corporate Overhead'!DK23="","",'Corporate Overhead'!DK23)</f>
        <v>#N/A</v>
      </c>
      <c r="DL34" s="260" t="e">
        <f>IF('Corporate Overhead'!DL23="","",'Corporate Overhead'!DL23)</f>
        <v>#N/A</v>
      </c>
    </row>
    <row r="35" spans="2:116" x14ac:dyDescent="0.4">
      <c r="C35" t="s">
        <v>227</v>
      </c>
      <c r="G35" s="322" t="str">
        <f>'Corporate Overhead'!G24</f>
        <v>R&amp;D</v>
      </c>
      <c r="H35" s="12"/>
      <c r="I35" s="12"/>
      <c r="J35" s="61"/>
      <c r="K35" s="53">
        <f t="shared" si="42"/>
        <v>0</v>
      </c>
      <c r="L35" s="53">
        <f t="shared" si="42"/>
        <v>0</v>
      </c>
      <c r="M35" s="53">
        <f t="shared" si="42"/>
        <v>0</v>
      </c>
      <c r="N35" s="53">
        <f t="shared" si="42"/>
        <v>0</v>
      </c>
      <c r="O35" s="53">
        <f t="shared" si="42"/>
        <v>0</v>
      </c>
      <c r="P35" s="53">
        <f t="shared" si="42"/>
        <v>0</v>
      </c>
      <c r="Q35" s="53" t="str">
        <f>IF('Corporate Overhead'!Q24="","",'Corporate Overhead'!Q24)</f>
        <v/>
      </c>
      <c r="R35"/>
      <c r="S35" s="260">
        <f>IF('Corporate Overhead'!S24="","",'Corporate Overhead'!S24)</f>
        <v>0</v>
      </c>
      <c r="T35" s="260">
        <f>IF('Corporate Overhead'!T24="","",'Corporate Overhead'!T24)</f>
        <v>0</v>
      </c>
      <c r="U35" s="260">
        <f>IF('Corporate Overhead'!U24="","",'Corporate Overhead'!U24)</f>
        <v>0</v>
      </c>
      <c r="V35" s="260">
        <f>IF('Corporate Overhead'!V24="","",'Corporate Overhead'!V24)</f>
        <v>0</v>
      </c>
      <c r="W35" s="260">
        <f>IF('Corporate Overhead'!W24="","",'Corporate Overhead'!W24)</f>
        <v>0</v>
      </c>
      <c r="X35" s="260">
        <f>IF('Corporate Overhead'!X24="","",'Corporate Overhead'!X24)</f>
        <v>0</v>
      </c>
      <c r="Y35" s="260">
        <f>IF('Corporate Overhead'!Y24="","",'Corporate Overhead'!Y24)</f>
        <v>0</v>
      </c>
      <c r="Z35" s="260">
        <f>IF('Corporate Overhead'!Z24="","",'Corporate Overhead'!Z24)</f>
        <v>0</v>
      </c>
      <c r="AA35" s="260">
        <f>IF('Corporate Overhead'!AA24="","",'Corporate Overhead'!AA24)</f>
        <v>0</v>
      </c>
      <c r="AB35" s="260">
        <f>IF('Corporate Overhead'!AB24="","",'Corporate Overhead'!AB24)</f>
        <v>0</v>
      </c>
      <c r="AC35" s="260">
        <f>IF('Corporate Overhead'!AC24="","",'Corporate Overhead'!AC24)</f>
        <v>0</v>
      </c>
      <c r="AD35" s="260">
        <f>IF('Corporate Overhead'!AD24="","",'Corporate Overhead'!AD24)</f>
        <v>0</v>
      </c>
      <c r="AE35" s="260">
        <f>IF('Corporate Overhead'!AE24="","",'Corporate Overhead'!AE24)</f>
        <v>0</v>
      </c>
      <c r="AF35" s="260">
        <f>IF('Corporate Overhead'!AF24="","",'Corporate Overhead'!AF24)</f>
        <v>0</v>
      </c>
      <c r="AG35" s="260">
        <f>IF('Corporate Overhead'!AG24="","",'Corporate Overhead'!AG24)</f>
        <v>0</v>
      </c>
      <c r="AH35" s="260">
        <f>IF('Corporate Overhead'!AH24="","",'Corporate Overhead'!AH24)</f>
        <v>0</v>
      </c>
      <c r="AI35" s="260">
        <f>IF('Corporate Overhead'!AI24="","",'Corporate Overhead'!AI24)</f>
        <v>0</v>
      </c>
      <c r="AJ35" s="260">
        <f>IF('Corporate Overhead'!AJ24="","",'Corporate Overhead'!AJ24)</f>
        <v>0</v>
      </c>
      <c r="AK35" s="260">
        <f>IF('Corporate Overhead'!AK24="","",'Corporate Overhead'!AK24)</f>
        <v>0</v>
      </c>
      <c r="AL35" s="260">
        <f>IF('Corporate Overhead'!AL24="","",'Corporate Overhead'!AL24)</f>
        <v>0</v>
      </c>
      <c r="AM35" s="260">
        <f>IF('Corporate Overhead'!AM24="","",'Corporate Overhead'!AM24)</f>
        <v>0</v>
      </c>
      <c r="AN35" s="260">
        <f>IF('Corporate Overhead'!AN24="","",'Corporate Overhead'!AN24)</f>
        <v>0</v>
      </c>
      <c r="AO35" s="260">
        <f>IF('Corporate Overhead'!AO24="","",'Corporate Overhead'!AO24)</f>
        <v>0</v>
      </c>
      <c r="AP35" s="260">
        <f>IF('Corporate Overhead'!AP24="","",'Corporate Overhead'!AP24)</f>
        <v>0</v>
      </c>
      <c r="AQ35" s="260">
        <f>IF('Corporate Overhead'!AQ24="","",'Corporate Overhead'!AQ24)</f>
        <v>0</v>
      </c>
      <c r="AR35" s="260">
        <f>IF('Corporate Overhead'!AR24="","",'Corporate Overhead'!AR24)</f>
        <v>0</v>
      </c>
      <c r="AS35" s="260">
        <f>IF('Corporate Overhead'!AS24="","",'Corporate Overhead'!AS24)</f>
        <v>0</v>
      </c>
      <c r="AT35" s="260">
        <f>IF('Corporate Overhead'!AT24="","",'Corporate Overhead'!AT24)</f>
        <v>0</v>
      </c>
      <c r="AU35" s="260">
        <f>IF('Corporate Overhead'!AU24="","",'Corporate Overhead'!AU24)</f>
        <v>0</v>
      </c>
      <c r="AV35" s="260">
        <f>IF('Corporate Overhead'!AV24="","",'Corporate Overhead'!AV24)</f>
        <v>0</v>
      </c>
      <c r="AW35" s="260">
        <f>IF('Corporate Overhead'!AW24="","",'Corporate Overhead'!AW24)</f>
        <v>0</v>
      </c>
      <c r="AX35" s="260">
        <f>IF('Corporate Overhead'!AX24="","",'Corporate Overhead'!AX24)</f>
        <v>0</v>
      </c>
      <c r="AY35" s="260">
        <f>IF('Corporate Overhead'!AY24="","",'Corporate Overhead'!AY24)</f>
        <v>0</v>
      </c>
      <c r="AZ35" s="260">
        <f>IF('Corporate Overhead'!AZ24="","",'Corporate Overhead'!AZ24)</f>
        <v>0</v>
      </c>
      <c r="BA35" s="260">
        <f>IF('Corporate Overhead'!BA24="","",'Corporate Overhead'!BA24)</f>
        <v>0</v>
      </c>
      <c r="BB35" s="260">
        <f>IF('Corporate Overhead'!BB24="","",'Corporate Overhead'!BB24)</f>
        <v>0</v>
      </c>
      <c r="BC35" s="260">
        <f>IF('Corporate Overhead'!BC24="","",'Corporate Overhead'!BC24)</f>
        <v>0</v>
      </c>
      <c r="BD35" s="260">
        <f>IF('Corporate Overhead'!BD24="","",'Corporate Overhead'!BD24)</f>
        <v>0</v>
      </c>
      <c r="BE35" s="260">
        <f>IF('Corporate Overhead'!BE24="","",'Corporate Overhead'!BE24)</f>
        <v>0</v>
      </c>
      <c r="BF35" s="260">
        <f>IF('Corporate Overhead'!BF24="","",'Corporate Overhead'!BF24)</f>
        <v>0</v>
      </c>
      <c r="BG35" s="260">
        <f>IF('Corporate Overhead'!BG24="","",'Corporate Overhead'!BG24)</f>
        <v>0</v>
      </c>
      <c r="BH35" s="260">
        <f>IF('Corporate Overhead'!BH24="","",'Corporate Overhead'!BH24)</f>
        <v>0</v>
      </c>
      <c r="BI35" s="260">
        <f>IF('Corporate Overhead'!BI24="","",'Corporate Overhead'!BI24)</f>
        <v>0</v>
      </c>
      <c r="BJ35" s="260">
        <f>IF('Corporate Overhead'!BJ24="","",'Corporate Overhead'!BJ24)</f>
        <v>0</v>
      </c>
      <c r="BK35" s="260">
        <f>IF('Corporate Overhead'!BK24="","",'Corporate Overhead'!BK24)</f>
        <v>0</v>
      </c>
      <c r="BL35" s="260">
        <f>IF('Corporate Overhead'!BL24="","",'Corporate Overhead'!BL24)</f>
        <v>0</v>
      </c>
      <c r="BM35" s="260">
        <f>IF('Corporate Overhead'!BM24="","",'Corporate Overhead'!BM24)</f>
        <v>0</v>
      </c>
      <c r="BN35" s="260">
        <f>IF('Corporate Overhead'!BN24="","",'Corporate Overhead'!BN24)</f>
        <v>0</v>
      </c>
      <c r="BO35" s="260">
        <f>IF('Corporate Overhead'!BO24="","",'Corporate Overhead'!BO24)</f>
        <v>0</v>
      </c>
      <c r="BP35" s="260">
        <f>IF('Corporate Overhead'!BP24="","",'Corporate Overhead'!BP24)</f>
        <v>0</v>
      </c>
      <c r="BQ35" s="260">
        <f>IF('Corporate Overhead'!BQ24="","",'Corporate Overhead'!BQ24)</f>
        <v>0</v>
      </c>
      <c r="BR35" s="260">
        <f>IF('Corporate Overhead'!BR24="","",'Corporate Overhead'!BR24)</f>
        <v>0</v>
      </c>
      <c r="BS35" s="260">
        <f>IF('Corporate Overhead'!BS24="","",'Corporate Overhead'!BS24)</f>
        <v>0</v>
      </c>
      <c r="BT35" s="260">
        <f>IF('Corporate Overhead'!BT24="","",'Corporate Overhead'!BT24)</f>
        <v>0</v>
      </c>
      <c r="BU35" s="260">
        <f>IF('Corporate Overhead'!BU24="","",'Corporate Overhead'!BU24)</f>
        <v>0</v>
      </c>
      <c r="BV35" s="260">
        <f>IF('Corporate Overhead'!BV24="","",'Corporate Overhead'!BV24)</f>
        <v>0</v>
      </c>
      <c r="BW35" s="260">
        <f>IF('Corporate Overhead'!BW24="","",'Corporate Overhead'!BW24)</f>
        <v>0</v>
      </c>
      <c r="BX35" s="260">
        <f>IF('Corporate Overhead'!BX24="","",'Corporate Overhead'!BX24)</f>
        <v>0</v>
      </c>
      <c r="BY35" s="260">
        <f>IF('Corporate Overhead'!BY24="","",'Corporate Overhead'!BY24)</f>
        <v>0</v>
      </c>
      <c r="BZ35" s="260">
        <f>IF('Corporate Overhead'!BZ24="","",'Corporate Overhead'!BZ24)</f>
        <v>0</v>
      </c>
      <c r="CA35" s="260">
        <f>IF('Corporate Overhead'!CA24="","",'Corporate Overhead'!CA24)</f>
        <v>0</v>
      </c>
      <c r="CB35" s="260">
        <f>IF('Corporate Overhead'!CB24="","",'Corporate Overhead'!CB24)</f>
        <v>0</v>
      </c>
      <c r="CC35" s="260">
        <f>IF('Corporate Overhead'!CC24="","",'Corporate Overhead'!CC24)</f>
        <v>0</v>
      </c>
      <c r="CD35" s="260">
        <f>IF('Corporate Overhead'!CD24="","",'Corporate Overhead'!CD24)</f>
        <v>0</v>
      </c>
      <c r="CE35" s="260">
        <f>IF('Corporate Overhead'!CE24="","",'Corporate Overhead'!CE24)</f>
        <v>0</v>
      </c>
      <c r="CF35" s="260">
        <f>IF('Corporate Overhead'!CF24="","",'Corporate Overhead'!CF24)</f>
        <v>0</v>
      </c>
      <c r="CG35" s="260">
        <f>IF('Corporate Overhead'!CG24="","",'Corporate Overhead'!CG24)</f>
        <v>0</v>
      </c>
      <c r="CH35" s="260">
        <f>IF('Corporate Overhead'!CH24="","",'Corporate Overhead'!CH24)</f>
        <v>0</v>
      </c>
      <c r="CI35" s="260">
        <f>IF('Corporate Overhead'!CI24="","",'Corporate Overhead'!CI24)</f>
        <v>0</v>
      </c>
      <c r="CJ35" s="260">
        <f>IF('Corporate Overhead'!CJ24="","",'Corporate Overhead'!CJ24)</f>
        <v>0</v>
      </c>
      <c r="CK35" s="260">
        <f>IF('Corporate Overhead'!CK24="","",'Corporate Overhead'!CK24)</f>
        <v>0</v>
      </c>
      <c r="CL35" s="260">
        <f>IF('Corporate Overhead'!CL24="","",'Corporate Overhead'!CL24)</f>
        <v>0</v>
      </c>
      <c r="CN35" s="260" t="str">
        <f>IF('Corporate Overhead'!CN24="","",'Corporate Overhead'!CN24)</f>
        <v/>
      </c>
      <c r="CO35" s="260">
        <f>IF('Corporate Overhead'!CO24="","",'Corporate Overhead'!CO24)</f>
        <v>0</v>
      </c>
      <c r="CP35" s="260">
        <f>IF('Corporate Overhead'!CP24="","",'Corporate Overhead'!CP24)</f>
        <v>0</v>
      </c>
      <c r="CQ35" s="260">
        <f>IF('Corporate Overhead'!CQ24="","",'Corporate Overhead'!CQ24)</f>
        <v>0</v>
      </c>
      <c r="CR35" s="260">
        <f>IF('Corporate Overhead'!CR24="","",'Corporate Overhead'!CR24)</f>
        <v>0</v>
      </c>
      <c r="CS35" s="260">
        <f>IF('Corporate Overhead'!CS24="","",'Corporate Overhead'!CS24)</f>
        <v>0</v>
      </c>
      <c r="CT35" s="260">
        <f>IF('Corporate Overhead'!CT24="","",'Corporate Overhead'!CT24)</f>
        <v>0</v>
      </c>
      <c r="CU35" s="260">
        <f>IF('Corporate Overhead'!CU24="","",'Corporate Overhead'!CU24)</f>
        <v>0</v>
      </c>
      <c r="CV35" s="260">
        <f>IF('Corporate Overhead'!CV24="","",'Corporate Overhead'!CV24)</f>
        <v>0</v>
      </c>
      <c r="CW35" s="260">
        <f>IF('Corporate Overhead'!CW24="","",'Corporate Overhead'!CW24)</f>
        <v>0</v>
      </c>
      <c r="CX35" s="260">
        <f>IF('Corporate Overhead'!CX24="","",'Corporate Overhead'!CX24)</f>
        <v>0</v>
      </c>
      <c r="CY35" s="260">
        <f>IF('Corporate Overhead'!CY24="","",'Corporate Overhead'!CY24)</f>
        <v>0</v>
      </c>
      <c r="CZ35" s="260">
        <f>IF('Corporate Overhead'!CZ24="","",'Corporate Overhead'!CZ24)</f>
        <v>0</v>
      </c>
      <c r="DA35" s="260">
        <f>IF('Corporate Overhead'!DA24="","",'Corporate Overhead'!DA24)</f>
        <v>0</v>
      </c>
      <c r="DB35" s="260">
        <f>IF('Corporate Overhead'!DB24="","",'Corporate Overhead'!DB24)</f>
        <v>0</v>
      </c>
      <c r="DC35" s="260">
        <f>IF('Corporate Overhead'!DC24="","",'Corporate Overhead'!DC24)</f>
        <v>0</v>
      </c>
      <c r="DD35" s="260">
        <f>IF('Corporate Overhead'!DD24="","",'Corporate Overhead'!DD24)</f>
        <v>0</v>
      </c>
      <c r="DE35" s="260">
        <f>IF('Corporate Overhead'!DE24="","",'Corporate Overhead'!DE24)</f>
        <v>0</v>
      </c>
      <c r="DF35" s="260">
        <f>IF('Corporate Overhead'!DF24="","",'Corporate Overhead'!DF24)</f>
        <v>0</v>
      </c>
      <c r="DG35" s="260">
        <f>IF('Corporate Overhead'!DG24="","",'Corporate Overhead'!DG24)</f>
        <v>0</v>
      </c>
      <c r="DH35" s="260">
        <f>IF('Corporate Overhead'!DH24="","",'Corporate Overhead'!DH24)</f>
        <v>0</v>
      </c>
      <c r="DI35" s="260">
        <f>IF('Corporate Overhead'!DI24="","",'Corporate Overhead'!DI24)</f>
        <v>0</v>
      </c>
      <c r="DJ35" s="260">
        <f>IF('Corporate Overhead'!DJ24="","",'Corporate Overhead'!DJ24)</f>
        <v>0</v>
      </c>
      <c r="DK35" s="260">
        <f>IF('Corporate Overhead'!DK24="","",'Corporate Overhead'!DK24)</f>
        <v>0</v>
      </c>
      <c r="DL35" s="260">
        <f>IF('Corporate Overhead'!DL24="","",'Corporate Overhead'!DL24)</f>
        <v>0</v>
      </c>
    </row>
    <row r="36" spans="2:116" x14ac:dyDescent="0.4">
      <c r="C36" t="s">
        <v>227</v>
      </c>
      <c r="G36" s="322" t="str">
        <f>'Corporate Overhead'!G25</f>
        <v>(Placeholder)</v>
      </c>
      <c r="H36" s="12"/>
      <c r="I36" s="12"/>
      <c r="J36" s="61"/>
      <c r="K36" s="53">
        <f t="shared" si="42"/>
        <v>-1000.0000000000001</v>
      </c>
      <c r="L36" s="53">
        <f t="shared" si="42"/>
        <v>-1000.0000000000001</v>
      </c>
      <c r="M36" s="53">
        <f t="shared" si="42"/>
        <v>-1000.0000000000001</v>
      </c>
      <c r="N36" s="53">
        <f t="shared" si="42"/>
        <v>-1000.0000000000001</v>
      </c>
      <c r="O36" s="53">
        <f t="shared" si="42"/>
        <v>-1000.0000000000001</v>
      </c>
      <c r="P36" s="53">
        <f t="shared" si="42"/>
        <v>-1000.0000000000001</v>
      </c>
      <c r="Q36" s="53" t="str">
        <f>IF('Corporate Overhead'!Q25="","",'Corporate Overhead'!Q25)</f>
        <v/>
      </c>
      <c r="R36"/>
      <c r="S36" s="260">
        <f>IF('Corporate Overhead'!S25="","",'Corporate Overhead'!S25)</f>
        <v>-83.333333333333329</v>
      </c>
      <c r="T36" s="260">
        <f>IF('Corporate Overhead'!T25="","",'Corporate Overhead'!T25)</f>
        <v>-83.333333333333329</v>
      </c>
      <c r="U36" s="260">
        <f>IF('Corporate Overhead'!U25="","",'Corporate Overhead'!U25)</f>
        <v>-83.333333333333329</v>
      </c>
      <c r="V36" s="260">
        <f>IF('Corporate Overhead'!V25="","",'Corporate Overhead'!V25)</f>
        <v>-83.333333333333329</v>
      </c>
      <c r="W36" s="260">
        <f>IF('Corporate Overhead'!W25="","",'Corporate Overhead'!W25)</f>
        <v>-83.333333333333329</v>
      </c>
      <c r="X36" s="260">
        <f>IF('Corporate Overhead'!X25="","",'Corporate Overhead'!X25)</f>
        <v>-83.333333333333329</v>
      </c>
      <c r="Y36" s="260">
        <f>IF('Corporate Overhead'!Y25="","",'Corporate Overhead'!Y25)</f>
        <v>-83.333333333333329</v>
      </c>
      <c r="Z36" s="260">
        <f>IF('Corporate Overhead'!Z25="","",'Corporate Overhead'!Z25)</f>
        <v>-83.333333333333329</v>
      </c>
      <c r="AA36" s="260">
        <f>IF('Corporate Overhead'!AA25="","",'Corporate Overhead'!AA25)</f>
        <v>-83.333333333333329</v>
      </c>
      <c r="AB36" s="260">
        <f>IF('Corporate Overhead'!AB25="","",'Corporate Overhead'!AB25)</f>
        <v>-83.333333333333329</v>
      </c>
      <c r="AC36" s="260">
        <f>IF('Corporate Overhead'!AC25="","",'Corporate Overhead'!AC25)</f>
        <v>-83.333333333333329</v>
      </c>
      <c r="AD36" s="260">
        <f>IF('Corporate Overhead'!AD25="","",'Corporate Overhead'!AD25)</f>
        <v>-83.333333333333329</v>
      </c>
      <c r="AE36" s="260">
        <f>IF('Corporate Overhead'!AE25="","",'Corporate Overhead'!AE25)</f>
        <v>-83.333333333333329</v>
      </c>
      <c r="AF36" s="260">
        <f>IF('Corporate Overhead'!AF25="","",'Corporate Overhead'!AF25)</f>
        <v>-83.333333333333329</v>
      </c>
      <c r="AG36" s="260">
        <f>IF('Corporate Overhead'!AG25="","",'Corporate Overhead'!AG25)</f>
        <v>-83.333333333333329</v>
      </c>
      <c r="AH36" s="260">
        <f>IF('Corporate Overhead'!AH25="","",'Corporate Overhead'!AH25)</f>
        <v>-83.333333333333329</v>
      </c>
      <c r="AI36" s="260">
        <f>IF('Corporate Overhead'!AI25="","",'Corporate Overhead'!AI25)</f>
        <v>-83.333333333333329</v>
      </c>
      <c r="AJ36" s="260">
        <f>IF('Corporate Overhead'!AJ25="","",'Corporate Overhead'!AJ25)</f>
        <v>-83.333333333333329</v>
      </c>
      <c r="AK36" s="260">
        <f>IF('Corporate Overhead'!AK25="","",'Corporate Overhead'!AK25)</f>
        <v>-83.333333333333329</v>
      </c>
      <c r="AL36" s="260">
        <f>IF('Corporate Overhead'!AL25="","",'Corporate Overhead'!AL25)</f>
        <v>-83.333333333333329</v>
      </c>
      <c r="AM36" s="260">
        <f>IF('Corporate Overhead'!AM25="","",'Corporate Overhead'!AM25)</f>
        <v>-83.333333333333329</v>
      </c>
      <c r="AN36" s="260">
        <f>IF('Corporate Overhead'!AN25="","",'Corporate Overhead'!AN25)</f>
        <v>-83.333333333333329</v>
      </c>
      <c r="AO36" s="260">
        <f>IF('Corporate Overhead'!AO25="","",'Corporate Overhead'!AO25)</f>
        <v>-83.333333333333329</v>
      </c>
      <c r="AP36" s="260">
        <f>IF('Corporate Overhead'!AP25="","",'Corporate Overhead'!AP25)</f>
        <v>-83.333333333333329</v>
      </c>
      <c r="AQ36" s="260">
        <f>IF('Corporate Overhead'!AQ25="","",'Corporate Overhead'!AQ25)</f>
        <v>-83.333333333333329</v>
      </c>
      <c r="AR36" s="260">
        <f>IF('Corporate Overhead'!AR25="","",'Corporate Overhead'!AR25)</f>
        <v>-83.333333333333329</v>
      </c>
      <c r="AS36" s="260">
        <f>IF('Corporate Overhead'!AS25="","",'Corporate Overhead'!AS25)</f>
        <v>-83.333333333333329</v>
      </c>
      <c r="AT36" s="260">
        <f>IF('Corporate Overhead'!AT25="","",'Corporate Overhead'!AT25)</f>
        <v>-83.333333333333329</v>
      </c>
      <c r="AU36" s="260">
        <f>IF('Corporate Overhead'!AU25="","",'Corporate Overhead'!AU25)</f>
        <v>-83.333333333333329</v>
      </c>
      <c r="AV36" s="260">
        <f>IF('Corporate Overhead'!AV25="","",'Corporate Overhead'!AV25)</f>
        <v>-83.333333333333329</v>
      </c>
      <c r="AW36" s="260">
        <f>IF('Corporate Overhead'!AW25="","",'Corporate Overhead'!AW25)</f>
        <v>-83.333333333333329</v>
      </c>
      <c r="AX36" s="260">
        <f>IF('Corporate Overhead'!AX25="","",'Corporate Overhead'!AX25)</f>
        <v>-83.333333333333329</v>
      </c>
      <c r="AY36" s="260">
        <f>IF('Corporate Overhead'!AY25="","",'Corporate Overhead'!AY25)</f>
        <v>-83.333333333333329</v>
      </c>
      <c r="AZ36" s="260">
        <f>IF('Corporate Overhead'!AZ25="","",'Corporate Overhead'!AZ25)</f>
        <v>-83.333333333333329</v>
      </c>
      <c r="BA36" s="260">
        <f>IF('Corporate Overhead'!BA25="","",'Corporate Overhead'!BA25)</f>
        <v>-83.333333333333329</v>
      </c>
      <c r="BB36" s="260">
        <f>IF('Corporate Overhead'!BB25="","",'Corporate Overhead'!BB25)</f>
        <v>-83.333333333333329</v>
      </c>
      <c r="BC36" s="260">
        <f>IF('Corporate Overhead'!BC25="","",'Corporate Overhead'!BC25)</f>
        <v>-83.333333333333329</v>
      </c>
      <c r="BD36" s="260">
        <f>IF('Corporate Overhead'!BD25="","",'Corporate Overhead'!BD25)</f>
        <v>-83.333333333333329</v>
      </c>
      <c r="BE36" s="260">
        <f>IF('Corporate Overhead'!BE25="","",'Corporate Overhead'!BE25)</f>
        <v>-83.333333333333329</v>
      </c>
      <c r="BF36" s="260">
        <f>IF('Corporate Overhead'!BF25="","",'Corporate Overhead'!BF25)</f>
        <v>-83.333333333333329</v>
      </c>
      <c r="BG36" s="260">
        <f>IF('Corporate Overhead'!BG25="","",'Corporate Overhead'!BG25)</f>
        <v>-83.333333333333329</v>
      </c>
      <c r="BH36" s="260">
        <f>IF('Corporate Overhead'!BH25="","",'Corporate Overhead'!BH25)</f>
        <v>-83.333333333333329</v>
      </c>
      <c r="BI36" s="260">
        <f>IF('Corporate Overhead'!BI25="","",'Corporate Overhead'!BI25)</f>
        <v>-83.333333333333329</v>
      </c>
      <c r="BJ36" s="260">
        <f>IF('Corporate Overhead'!BJ25="","",'Corporate Overhead'!BJ25)</f>
        <v>-83.333333333333329</v>
      </c>
      <c r="BK36" s="260">
        <f>IF('Corporate Overhead'!BK25="","",'Corporate Overhead'!BK25)</f>
        <v>-83.333333333333329</v>
      </c>
      <c r="BL36" s="260">
        <f>IF('Corporate Overhead'!BL25="","",'Corporate Overhead'!BL25)</f>
        <v>-83.333333333333329</v>
      </c>
      <c r="BM36" s="260">
        <f>IF('Corporate Overhead'!BM25="","",'Corporate Overhead'!BM25)</f>
        <v>-83.333333333333329</v>
      </c>
      <c r="BN36" s="260">
        <f>IF('Corporate Overhead'!BN25="","",'Corporate Overhead'!BN25)</f>
        <v>-83.333333333333329</v>
      </c>
      <c r="BO36" s="260">
        <f>IF('Corporate Overhead'!BO25="","",'Corporate Overhead'!BO25)</f>
        <v>-83.333333333333329</v>
      </c>
      <c r="BP36" s="260">
        <f>IF('Corporate Overhead'!BP25="","",'Corporate Overhead'!BP25)</f>
        <v>-83.333333333333329</v>
      </c>
      <c r="BQ36" s="260">
        <f>IF('Corporate Overhead'!BQ25="","",'Corporate Overhead'!BQ25)</f>
        <v>-83.333333333333329</v>
      </c>
      <c r="BR36" s="260">
        <f>IF('Corporate Overhead'!BR25="","",'Corporate Overhead'!BR25)</f>
        <v>-83.333333333333329</v>
      </c>
      <c r="BS36" s="260">
        <f>IF('Corporate Overhead'!BS25="","",'Corporate Overhead'!BS25)</f>
        <v>-83.333333333333329</v>
      </c>
      <c r="BT36" s="260">
        <f>IF('Corporate Overhead'!BT25="","",'Corporate Overhead'!BT25)</f>
        <v>-83.333333333333329</v>
      </c>
      <c r="BU36" s="260">
        <f>IF('Corporate Overhead'!BU25="","",'Corporate Overhead'!BU25)</f>
        <v>-83.333333333333329</v>
      </c>
      <c r="BV36" s="260">
        <f>IF('Corporate Overhead'!BV25="","",'Corporate Overhead'!BV25)</f>
        <v>-83.333333333333329</v>
      </c>
      <c r="BW36" s="260">
        <f>IF('Corporate Overhead'!BW25="","",'Corporate Overhead'!BW25)</f>
        <v>-83.333333333333329</v>
      </c>
      <c r="BX36" s="260">
        <f>IF('Corporate Overhead'!BX25="","",'Corporate Overhead'!BX25)</f>
        <v>-83.333333333333329</v>
      </c>
      <c r="BY36" s="260">
        <f>IF('Corporate Overhead'!BY25="","",'Corporate Overhead'!BY25)</f>
        <v>-83.333333333333329</v>
      </c>
      <c r="BZ36" s="260">
        <f>IF('Corporate Overhead'!BZ25="","",'Corporate Overhead'!BZ25)</f>
        <v>-83.333333333333329</v>
      </c>
      <c r="CA36" s="260">
        <f>IF('Corporate Overhead'!CA25="","",'Corporate Overhead'!CA25)</f>
        <v>-83.333333333333329</v>
      </c>
      <c r="CB36" s="260">
        <f>IF('Corporate Overhead'!CB25="","",'Corporate Overhead'!CB25)</f>
        <v>-83.333333333333329</v>
      </c>
      <c r="CC36" s="260">
        <f>IF('Corporate Overhead'!CC25="","",'Corporate Overhead'!CC25)</f>
        <v>-83.333333333333329</v>
      </c>
      <c r="CD36" s="260">
        <f>IF('Corporate Overhead'!CD25="","",'Corporate Overhead'!CD25)</f>
        <v>-83.333333333333329</v>
      </c>
      <c r="CE36" s="260">
        <f>IF('Corporate Overhead'!CE25="","",'Corporate Overhead'!CE25)</f>
        <v>-83.333333333333329</v>
      </c>
      <c r="CF36" s="260">
        <f>IF('Corporate Overhead'!CF25="","",'Corporate Overhead'!CF25)</f>
        <v>-83.333333333333329</v>
      </c>
      <c r="CG36" s="260">
        <f>IF('Corporate Overhead'!CG25="","",'Corporate Overhead'!CG25)</f>
        <v>-83.333333333333329</v>
      </c>
      <c r="CH36" s="260">
        <f>IF('Corporate Overhead'!CH25="","",'Corporate Overhead'!CH25)</f>
        <v>-83.333333333333329</v>
      </c>
      <c r="CI36" s="260">
        <f>IF('Corporate Overhead'!CI25="","",'Corporate Overhead'!CI25)</f>
        <v>-83.333333333333329</v>
      </c>
      <c r="CJ36" s="260">
        <f>IF('Corporate Overhead'!CJ25="","",'Corporate Overhead'!CJ25)</f>
        <v>-83.333333333333329</v>
      </c>
      <c r="CK36" s="260">
        <f>IF('Corporate Overhead'!CK25="","",'Corporate Overhead'!CK25)</f>
        <v>-83.333333333333329</v>
      </c>
      <c r="CL36" s="260">
        <f>IF('Corporate Overhead'!CL25="","",'Corporate Overhead'!CL25)</f>
        <v>-83.333333333333329</v>
      </c>
      <c r="CN36" s="260" t="str">
        <f>IF('Corporate Overhead'!CN25="","",'Corporate Overhead'!CN25)</f>
        <v/>
      </c>
      <c r="CO36" s="260" t="e">
        <f>IF('Corporate Overhead'!CO25="","",'Corporate Overhead'!CO25)</f>
        <v>#N/A</v>
      </c>
      <c r="CP36" s="260" t="e">
        <f>IF('Corporate Overhead'!CP25="","",'Corporate Overhead'!CP25)</f>
        <v>#N/A</v>
      </c>
      <c r="CQ36" s="260" t="e">
        <f>IF('Corporate Overhead'!CQ25="","",'Corporate Overhead'!CQ25)</f>
        <v>#N/A</v>
      </c>
      <c r="CR36" s="260" t="e">
        <f>IF('Corporate Overhead'!CR25="","",'Corporate Overhead'!CR25)</f>
        <v>#N/A</v>
      </c>
      <c r="CS36" s="260" t="e">
        <f>IF('Corporate Overhead'!CS25="","",'Corporate Overhead'!CS25)</f>
        <v>#N/A</v>
      </c>
      <c r="CT36" s="260" t="e">
        <f>IF('Corporate Overhead'!CT25="","",'Corporate Overhead'!CT25)</f>
        <v>#N/A</v>
      </c>
      <c r="CU36" s="260" t="e">
        <f>IF('Corporate Overhead'!CU25="","",'Corporate Overhead'!CU25)</f>
        <v>#N/A</v>
      </c>
      <c r="CV36" s="260" t="e">
        <f>IF('Corporate Overhead'!CV25="","",'Corporate Overhead'!CV25)</f>
        <v>#N/A</v>
      </c>
      <c r="CW36" s="260" t="e">
        <f>IF('Corporate Overhead'!CW25="","",'Corporate Overhead'!CW25)</f>
        <v>#N/A</v>
      </c>
      <c r="CX36" s="260" t="e">
        <f>IF('Corporate Overhead'!CX25="","",'Corporate Overhead'!CX25)</f>
        <v>#N/A</v>
      </c>
      <c r="CY36" s="260" t="e">
        <f>IF('Corporate Overhead'!CY25="","",'Corporate Overhead'!CY25)</f>
        <v>#N/A</v>
      </c>
      <c r="CZ36" s="260" t="e">
        <f>IF('Corporate Overhead'!CZ25="","",'Corporate Overhead'!CZ25)</f>
        <v>#N/A</v>
      </c>
      <c r="DA36" s="260" t="e">
        <f>IF('Corporate Overhead'!DA25="","",'Corporate Overhead'!DA25)</f>
        <v>#N/A</v>
      </c>
      <c r="DB36" s="260" t="e">
        <f>IF('Corporate Overhead'!DB25="","",'Corporate Overhead'!DB25)</f>
        <v>#N/A</v>
      </c>
      <c r="DC36" s="260" t="e">
        <f>IF('Corporate Overhead'!DC25="","",'Corporate Overhead'!DC25)</f>
        <v>#N/A</v>
      </c>
      <c r="DD36" s="260" t="e">
        <f>IF('Corporate Overhead'!DD25="","",'Corporate Overhead'!DD25)</f>
        <v>#N/A</v>
      </c>
      <c r="DE36" s="260" t="e">
        <f>IF('Corporate Overhead'!DE25="","",'Corporate Overhead'!DE25)</f>
        <v>#N/A</v>
      </c>
      <c r="DF36" s="260" t="e">
        <f>IF('Corporate Overhead'!DF25="","",'Corporate Overhead'!DF25)</f>
        <v>#N/A</v>
      </c>
      <c r="DG36" s="260" t="e">
        <f>IF('Corporate Overhead'!DG25="","",'Corporate Overhead'!DG25)</f>
        <v>#N/A</v>
      </c>
      <c r="DH36" s="260" t="e">
        <f>IF('Corporate Overhead'!DH25="","",'Corporate Overhead'!DH25)</f>
        <v>#N/A</v>
      </c>
      <c r="DI36" s="260" t="e">
        <f>IF('Corporate Overhead'!DI25="","",'Corporate Overhead'!DI25)</f>
        <v>#N/A</v>
      </c>
      <c r="DJ36" s="260" t="e">
        <f>IF('Corporate Overhead'!DJ25="","",'Corporate Overhead'!DJ25)</f>
        <v>#N/A</v>
      </c>
      <c r="DK36" s="260" t="e">
        <f>IF('Corporate Overhead'!DK25="","",'Corporate Overhead'!DK25)</f>
        <v>#N/A</v>
      </c>
      <c r="DL36" s="260" t="e">
        <f>IF('Corporate Overhead'!DL25="","",'Corporate Overhead'!DL25)</f>
        <v>#N/A</v>
      </c>
    </row>
    <row r="37" spans="2:116" x14ac:dyDescent="0.4">
      <c r="B37" t="s">
        <v>227</v>
      </c>
      <c r="E37" t="s">
        <v>227</v>
      </c>
      <c r="F37" t="s">
        <v>227</v>
      </c>
      <c r="G37" s="27" t="s">
        <v>604</v>
      </c>
      <c r="H37" s="27"/>
      <c r="I37" s="27"/>
      <c r="J37" s="28"/>
      <c r="K37" s="63">
        <f t="shared" si="42"/>
        <v>-407350.40000000014</v>
      </c>
      <c r="L37" s="63">
        <f t="shared" si="42"/>
        <v>-527467.92000000027</v>
      </c>
      <c r="M37" s="63">
        <f t="shared" si="42"/>
        <v>-648591.31600000011</v>
      </c>
      <c r="N37" s="63">
        <f t="shared" si="42"/>
        <v>-870770.88179999997</v>
      </c>
      <c r="O37" s="63">
        <f t="shared" si="42"/>
        <v>-1294059.4258900005</v>
      </c>
      <c r="P37" s="63">
        <f t="shared" si="42"/>
        <v>-2118512.3971845009</v>
      </c>
      <c r="Q37" s="28"/>
      <c r="R37"/>
      <c r="S37" s="261">
        <f t="shared" ref="S37:AX37" si="43">SUMIF($C:$C,$F37,S:S)</f>
        <v>-33945.866666666669</v>
      </c>
      <c r="T37" s="261">
        <f t="shared" si="43"/>
        <v>-33945.866666666669</v>
      </c>
      <c r="U37" s="261">
        <f t="shared" si="43"/>
        <v>-33945.866666666669</v>
      </c>
      <c r="V37" s="261">
        <f t="shared" si="43"/>
        <v>-33945.866666666669</v>
      </c>
      <c r="W37" s="261">
        <f t="shared" si="43"/>
        <v>-33945.866666666669</v>
      </c>
      <c r="X37" s="261">
        <f t="shared" si="43"/>
        <v>-33945.866666666669</v>
      </c>
      <c r="Y37" s="261">
        <f t="shared" si="43"/>
        <v>-33945.866666666669</v>
      </c>
      <c r="Z37" s="261">
        <f t="shared" si="43"/>
        <v>-33945.866666666669</v>
      </c>
      <c r="AA37" s="261">
        <f t="shared" si="43"/>
        <v>-33945.866666666669</v>
      </c>
      <c r="AB37" s="261">
        <f t="shared" si="43"/>
        <v>-33945.866666666669</v>
      </c>
      <c r="AC37" s="261">
        <f t="shared" si="43"/>
        <v>-33945.866666666669</v>
      </c>
      <c r="AD37" s="261">
        <f t="shared" si="43"/>
        <v>-33945.866666666669</v>
      </c>
      <c r="AE37" s="261">
        <f t="shared" si="43"/>
        <v>-43955.660000000011</v>
      </c>
      <c r="AF37" s="261">
        <f t="shared" si="43"/>
        <v>-43955.660000000011</v>
      </c>
      <c r="AG37" s="261">
        <f t="shared" si="43"/>
        <v>-43955.660000000011</v>
      </c>
      <c r="AH37" s="261">
        <f t="shared" si="43"/>
        <v>-43955.660000000011</v>
      </c>
      <c r="AI37" s="261">
        <f t="shared" si="43"/>
        <v>-43955.660000000011</v>
      </c>
      <c r="AJ37" s="261">
        <f t="shared" si="43"/>
        <v>-43955.660000000011</v>
      </c>
      <c r="AK37" s="261">
        <f t="shared" si="43"/>
        <v>-43955.660000000011</v>
      </c>
      <c r="AL37" s="261">
        <f t="shared" si="43"/>
        <v>-43955.660000000011</v>
      </c>
      <c r="AM37" s="261">
        <f t="shared" si="43"/>
        <v>-43955.660000000011</v>
      </c>
      <c r="AN37" s="261">
        <f t="shared" si="43"/>
        <v>-43955.660000000011</v>
      </c>
      <c r="AO37" s="261">
        <f t="shared" si="43"/>
        <v>-43955.660000000011</v>
      </c>
      <c r="AP37" s="261">
        <f t="shared" si="43"/>
        <v>-43955.660000000011</v>
      </c>
      <c r="AQ37" s="261">
        <f t="shared" si="43"/>
        <v>-54049.276333333342</v>
      </c>
      <c r="AR37" s="261">
        <f t="shared" si="43"/>
        <v>-54049.276333333342</v>
      </c>
      <c r="AS37" s="261">
        <f t="shared" si="43"/>
        <v>-54049.276333333342</v>
      </c>
      <c r="AT37" s="261">
        <f t="shared" si="43"/>
        <v>-54049.276333333342</v>
      </c>
      <c r="AU37" s="261">
        <f t="shared" si="43"/>
        <v>-54049.276333333342</v>
      </c>
      <c r="AV37" s="261">
        <f t="shared" si="43"/>
        <v>-54049.276333333342</v>
      </c>
      <c r="AW37" s="261">
        <f t="shared" si="43"/>
        <v>-54049.276333333342</v>
      </c>
      <c r="AX37" s="261">
        <f t="shared" si="43"/>
        <v>-54049.276333333342</v>
      </c>
      <c r="AY37" s="261">
        <f t="shared" ref="AY37:CD37" si="44">SUMIF($C:$C,$F37,AY:AY)</f>
        <v>-54049.276333333342</v>
      </c>
      <c r="AZ37" s="261">
        <f t="shared" si="44"/>
        <v>-54049.276333333342</v>
      </c>
      <c r="BA37" s="261">
        <f t="shared" si="44"/>
        <v>-54049.276333333342</v>
      </c>
      <c r="BB37" s="261">
        <f t="shared" si="44"/>
        <v>-54049.276333333342</v>
      </c>
      <c r="BC37" s="261">
        <f t="shared" si="44"/>
        <v>-72564.240150000012</v>
      </c>
      <c r="BD37" s="261">
        <f t="shared" si="44"/>
        <v>-72564.240150000012</v>
      </c>
      <c r="BE37" s="261">
        <f t="shared" si="44"/>
        <v>-72564.240150000012</v>
      </c>
      <c r="BF37" s="261">
        <f t="shared" si="44"/>
        <v>-72564.240150000012</v>
      </c>
      <c r="BG37" s="261">
        <f t="shared" si="44"/>
        <v>-72564.240150000012</v>
      </c>
      <c r="BH37" s="261">
        <f t="shared" si="44"/>
        <v>-72564.240150000012</v>
      </c>
      <c r="BI37" s="261">
        <f t="shared" si="44"/>
        <v>-72564.240150000012</v>
      </c>
      <c r="BJ37" s="261">
        <f t="shared" si="44"/>
        <v>-72564.240150000012</v>
      </c>
      <c r="BK37" s="261">
        <f t="shared" si="44"/>
        <v>-72564.240150000012</v>
      </c>
      <c r="BL37" s="261">
        <f t="shared" si="44"/>
        <v>-72564.240150000012</v>
      </c>
      <c r="BM37" s="261">
        <f t="shared" si="44"/>
        <v>-72564.240150000012</v>
      </c>
      <c r="BN37" s="261">
        <f t="shared" si="44"/>
        <v>-72564.240150000012</v>
      </c>
      <c r="BO37" s="261">
        <f t="shared" si="44"/>
        <v>-107838.28549083335</v>
      </c>
      <c r="BP37" s="261">
        <f t="shared" si="44"/>
        <v>-107838.28549083335</v>
      </c>
      <c r="BQ37" s="261">
        <f t="shared" si="44"/>
        <v>-107838.28549083335</v>
      </c>
      <c r="BR37" s="261">
        <f t="shared" si="44"/>
        <v>-107838.28549083335</v>
      </c>
      <c r="BS37" s="261">
        <f t="shared" si="44"/>
        <v>-107838.28549083335</v>
      </c>
      <c r="BT37" s="261">
        <f t="shared" si="44"/>
        <v>-107838.28549083335</v>
      </c>
      <c r="BU37" s="261">
        <f t="shared" si="44"/>
        <v>-107838.28549083335</v>
      </c>
      <c r="BV37" s="261">
        <f t="shared" si="44"/>
        <v>-107838.28549083335</v>
      </c>
      <c r="BW37" s="261">
        <f t="shared" si="44"/>
        <v>-107838.28549083335</v>
      </c>
      <c r="BX37" s="261">
        <f t="shared" si="44"/>
        <v>-107838.28549083335</v>
      </c>
      <c r="BY37" s="261">
        <f t="shared" si="44"/>
        <v>-107838.28549083335</v>
      </c>
      <c r="BZ37" s="261">
        <f t="shared" si="44"/>
        <v>-107838.28549083335</v>
      </c>
      <c r="CA37" s="261">
        <f t="shared" si="44"/>
        <v>-176542.69976537506</v>
      </c>
      <c r="CB37" s="261">
        <f t="shared" si="44"/>
        <v>-176542.69976537506</v>
      </c>
      <c r="CC37" s="261">
        <f t="shared" si="44"/>
        <v>-176542.69976537506</v>
      </c>
      <c r="CD37" s="261">
        <f t="shared" si="44"/>
        <v>-176542.69976537506</v>
      </c>
      <c r="CE37" s="261">
        <f t="shared" ref="CE37:CL37" si="45">SUMIF($C:$C,$F37,CE:CE)</f>
        <v>-176542.69976537506</v>
      </c>
      <c r="CF37" s="261">
        <f t="shared" si="45"/>
        <v>-176542.69976537506</v>
      </c>
      <c r="CG37" s="261">
        <f t="shared" si="45"/>
        <v>-176542.69976537506</v>
      </c>
      <c r="CH37" s="261">
        <f t="shared" si="45"/>
        <v>-176542.69976537506</v>
      </c>
      <c r="CI37" s="261">
        <f t="shared" si="45"/>
        <v>-176542.69976537506</v>
      </c>
      <c r="CJ37" s="261">
        <f t="shared" si="45"/>
        <v>-176542.69976537506</v>
      </c>
      <c r="CK37" s="261">
        <f t="shared" si="45"/>
        <v>-176542.69976537506</v>
      </c>
      <c r="CL37" s="261">
        <f t="shared" si="45"/>
        <v>-176542.69976537506</v>
      </c>
      <c r="CN37" s="261">
        <f t="shared" ref="CN37:DL37" si="46">SUMIF($C:$C,$F37,CN:CN)</f>
        <v>0</v>
      </c>
      <c r="CO37" s="261" t="e">
        <f t="shared" si="46"/>
        <v>#N/A</v>
      </c>
      <c r="CP37" s="261" t="e">
        <f t="shared" si="46"/>
        <v>#N/A</v>
      </c>
      <c r="CQ37" s="261" t="e">
        <f t="shared" si="46"/>
        <v>#N/A</v>
      </c>
      <c r="CR37" s="261" t="e">
        <f t="shared" si="46"/>
        <v>#N/A</v>
      </c>
      <c r="CS37" s="261" t="e">
        <f t="shared" si="46"/>
        <v>#N/A</v>
      </c>
      <c r="CT37" s="261" t="e">
        <f t="shared" si="46"/>
        <v>#N/A</v>
      </c>
      <c r="CU37" s="261" t="e">
        <f t="shared" si="46"/>
        <v>#N/A</v>
      </c>
      <c r="CV37" s="261" t="e">
        <f t="shared" si="46"/>
        <v>#N/A</v>
      </c>
      <c r="CW37" s="261" t="e">
        <f t="shared" si="46"/>
        <v>#N/A</v>
      </c>
      <c r="CX37" s="261" t="e">
        <f t="shared" si="46"/>
        <v>#N/A</v>
      </c>
      <c r="CY37" s="261" t="e">
        <f t="shared" si="46"/>
        <v>#N/A</v>
      </c>
      <c r="CZ37" s="261" t="e">
        <f t="shared" si="46"/>
        <v>#N/A</v>
      </c>
      <c r="DA37" s="261" t="e">
        <f t="shared" si="46"/>
        <v>#N/A</v>
      </c>
      <c r="DB37" s="261" t="e">
        <f t="shared" si="46"/>
        <v>#N/A</v>
      </c>
      <c r="DC37" s="261" t="e">
        <f t="shared" si="46"/>
        <v>#N/A</v>
      </c>
      <c r="DD37" s="261" t="e">
        <f t="shared" si="46"/>
        <v>#N/A</v>
      </c>
      <c r="DE37" s="261" t="e">
        <f t="shared" si="46"/>
        <v>#N/A</v>
      </c>
      <c r="DF37" s="261" t="e">
        <f t="shared" si="46"/>
        <v>#N/A</v>
      </c>
      <c r="DG37" s="261" t="e">
        <f t="shared" si="46"/>
        <v>#N/A</v>
      </c>
      <c r="DH37" s="261" t="e">
        <f t="shared" si="46"/>
        <v>#N/A</v>
      </c>
      <c r="DI37" s="261" t="e">
        <f t="shared" si="46"/>
        <v>#N/A</v>
      </c>
      <c r="DJ37" s="261" t="e">
        <f t="shared" si="46"/>
        <v>#N/A</v>
      </c>
      <c r="DK37" s="261" t="e">
        <f t="shared" si="46"/>
        <v>#N/A</v>
      </c>
      <c r="DL37" s="261" t="e">
        <f t="shared" si="46"/>
        <v>#N/A</v>
      </c>
    </row>
    <row r="38" spans="2:116" x14ac:dyDescent="0.4">
      <c r="B38" t="s">
        <v>227</v>
      </c>
      <c r="R38"/>
    </row>
    <row r="39" spans="2:116" x14ac:dyDescent="0.4">
      <c r="G39" s="27" t="s">
        <v>605</v>
      </c>
      <c r="H39" s="27"/>
      <c r="I39" s="27"/>
      <c r="J39" s="28"/>
      <c r="K39" s="28">
        <f t="shared" ref="K39:P39" si="47">SUMIF($4:$4,K$3,39:39)</f>
        <v>-407350.40000000014</v>
      </c>
      <c r="L39" s="28">
        <f t="shared" si="47"/>
        <v>-527467.92000000027</v>
      </c>
      <c r="M39" s="28">
        <f t="shared" si="47"/>
        <v>-648591.31600000011</v>
      </c>
      <c r="N39" s="28">
        <f t="shared" si="47"/>
        <v>-870770.88179999997</v>
      </c>
      <c r="O39" s="28">
        <f t="shared" si="47"/>
        <v>-1294059.4258900005</v>
      </c>
      <c r="P39" s="28">
        <f t="shared" si="47"/>
        <v>-2118512.3971845009</v>
      </c>
      <c r="Q39" s="28"/>
      <c r="R39"/>
      <c r="S39" s="28">
        <f t="shared" ref="S39:AX39" si="48">IFERROR(S28,0)+IFERROR(S37,0)</f>
        <v>-33945.866666666669</v>
      </c>
      <c r="T39" s="28">
        <f t="shared" si="48"/>
        <v>-33945.866666666669</v>
      </c>
      <c r="U39" s="28">
        <f t="shared" si="48"/>
        <v>-33945.866666666669</v>
      </c>
      <c r="V39" s="28">
        <f t="shared" si="48"/>
        <v>-33945.866666666669</v>
      </c>
      <c r="W39" s="28">
        <f t="shared" si="48"/>
        <v>-33945.866666666669</v>
      </c>
      <c r="X39" s="28">
        <f t="shared" si="48"/>
        <v>-33945.866666666669</v>
      </c>
      <c r="Y39" s="28">
        <f t="shared" si="48"/>
        <v>-33945.866666666669</v>
      </c>
      <c r="Z39" s="28">
        <f t="shared" si="48"/>
        <v>-33945.866666666669</v>
      </c>
      <c r="AA39" s="28">
        <f t="shared" si="48"/>
        <v>-33945.866666666669</v>
      </c>
      <c r="AB39" s="28">
        <f t="shared" si="48"/>
        <v>-33945.866666666669</v>
      </c>
      <c r="AC39" s="28">
        <f t="shared" si="48"/>
        <v>-33945.866666666669</v>
      </c>
      <c r="AD39" s="28">
        <f t="shared" si="48"/>
        <v>-33945.866666666669</v>
      </c>
      <c r="AE39" s="28">
        <f t="shared" si="48"/>
        <v>-43955.660000000011</v>
      </c>
      <c r="AF39" s="28">
        <f t="shared" si="48"/>
        <v>-43955.660000000011</v>
      </c>
      <c r="AG39" s="28">
        <f t="shared" si="48"/>
        <v>-43955.660000000011</v>
      </c>
      <c r="AH39" s="28">
        <f t="shared" si="48"/>
        <v>-43955.660000000011</v>
      </c>
      <c r="AI39" s="28">
        <f t="shared" si="48"/>
        <v>-43955.660000000011</v>
      </c>
      <c r="AJ39" s="28">
        <f t="shared" si="48"/>
        <v>-43955.660000000011</v>
      </c>
      <c r="AK39" s="28">
        <f t="shared" si="48"/>
        <v>-43955.660000000011</v>
      </c>
      <c r="AL39" s="28">
        <f t="shared" si="48"/>
        <v>-43955.660000000011</v>
      </c>
      <c r="AM39" s="28">
        <f t="shared" si="48"/>
        <v>-43955.660000000011</v>
      </c>
      <c r="AN39" s="28">
        <f t="shared" si="48"/>
        <v>-43955.660000000011</v>
      </c>
      <c r="AO39" s="28">
        <f t="shared" si="48"/>
        <v>-43955.660000000011</v>
      </c>
      <c r="AP39" s="28">
        <f t="shared" si="48"/>
        <v>-43955.660000000011</v>
      </c>
      <c r="AQ39" s="28">
        <f t="shared" si="48"/>
        <v>-54049.276333333342</v>
      </c>
      <c r="AR39" s="28">
        <f t="shared" si="48"/>
        <v>-54049.276333333342</v>
      </c>
      <c r="AS39" s="28">
        <f t="shared" si="48"/>
        <v>-54049.276333333342</v>
      </c>
      <c r="AT39" s="28">
        <f t="shared" si="48"/>
        <v>-54049.276333333342</v>
      </c>
      <c r="AU39" s="28">
        <f t="shared" si="48"/>
        <v>-54049.276333333342</v>
      </c>
      <c r="AV39" s="28">
        <f t="shared" si="48"/>
        <v>-54049.276333333342</v>
      </c>
      <c r="AW39" s="28">
        <f t="shared" si="48"/>
        <v>-54049.276333333342</v>
      </c>
      <c r="AX39" s="28">
        <f t="shared" si="48"/>
        <v>-54049.276333333342</v>
      </c>
      <c r="AY39" s="28">
        <f t="shared" ref="AY39:CD39" si="49">IFERROR(AY28,0)+IFERROR(AY37,0)</f>
        <v>-54049.276333333342</v>
      </c>
      <c r="AZ39" s="28">
        <f t="shared" si="49"/>
        <v>-54049.276333333342</v>
      </c>
      <c r="BA39" s="28">
        <f t="shared" si="49"/>
        <v>-54049.276333333342</v>
      </c>
      <c r="BB39" s="28">
        <f t="shared" si="49"/>
        <v>-54049.276333333342</v>
      </c>
      <c r="BC39" s="28">
        <f t="shared" si="49"/>
        <v>-72564.240150000012</v>
      </c>
      <c r="BD39" s="28">
        <f t="shared" si="49"/>
        <v>-72564.240150000012</v>
      </c>
      <c r="BE39" s="28">
        <f t="shared" si="49"/>
        <v>-72564.240150000012</v>
      </c>
      <c r="BF39" s="28">
        <f t="shared" si="49"/>
        <v>-72564.240150000012</v>
      </c>
      <c r="BG39" s="28">
        <f t="shared" si="49"/>
        <v>-72564.240150000012</v>
      </c>
      <c r="BH39" s="28">
        <f t="shared" si="49"/>
        <v>-72564.240150000012</v>
      </c>
      <c r="BI39" s="28">
        <f t="shared" si="49"/>
        <v>-72564.240150000012</v>
      </c>
      <c r="BJ39" s="28">
        <f t="shared" si="49"/>
        <v>-72564.240150000012</v>
      </c>
      <c r="BK39" s="28">
        <f t="shared" si="49"/>
        <v>-72564.240150000012</v>
      </c>
      <c r="BL39" s="28">
        <f t="shared" si="49"/>
        <v>-72564.240150000012</v>
      </c>
      <c r="BM39" s="28">
        <f t="shared" si="49"/>
        <v>-72564.240150000012</v>
      </c>
      <c r="BN39" s="28">
        <f t="shared" si="49"/>
        <v>-72564.240150000012</v>
      </c>
      <c r="BO39" s="28">
        <f t="shared" si="49"/>
        <v>-107838.28549083335</v>
      </c>
      <c r="BP39" s="28">
        <f t="shared" si="49"/>
        <v>-107838.28549083335</v>
      </c>
      <c r="BQ39" s="28">
        <f t="shared" si="49"/>
        <v>-107838.28549083335</v>
      </c>
      <c r="BR39" s="28">
        <f t="shared" si="49"/>
        <v>-107838.28549083335</v>
      </c>
      <c r="BS39" s="28">
        <f t="shared" si="49"/>
        <v>-107838.28549083335</v>
      </c>
      <c r="BT39" s="28">
        <f t="shared" si="49"/>
        <v>-107838.28549083335</v>
      </c>
      <c r="BU39" s="28">
        <f t="shared" si="49"/>
        <v>-107838.28549083335</v>
      </c>
      <c r="BV39" s="28">
        <f t="shared" si="49"/>
        <v>-107838.28549083335</v>
      </c>
      <c r="BW39" s="28">
        <f t="shared" si="49"/>
        <v>-107838.28549083335</v>
      </c>
      <c r="BX39" s="28">
        <f t="shared" si="49"/>
        <v>-107838.28549083335</v>
      </c>
      <c r="BY39" s="28">
        <f t="shared" si="49"/>
        <v>-107838.28549083335</v>
      </c>
      <c r="BZ39" s="28">
        <f t="shared" si="49"/>
        <v>-107838.28549083335</v>
      </c>
      <c r="CA39" s="28">
        <f t="shared" si="49"/>
        <v>-176542.69976537506</v>
      </c>
      <c r="CB39" s="28">
        <f t="shared" si="49"/>
        <v>-176542.69976537506</v>
      </c>
      <c r="CC39" s="28">
        <f t="shared" si="49"/>
        <v>-176542.69976537506</v>
      </c>
      <c r="CD39" s="28">
        <f t="shared" si="49"/>
        <v>-176542.69976537506</v>
      </c>
      <c r="CE39" s="28">
        <f t="shared" ref="CE39:CL39" si="50">IFERROR(CE28,0)+IFERROR(CE37,0)</f>
        <v>-176542.69976537506</v>
      </c>
      <c r="CF39" s="28">
        <f t="shared" si="50"/>
        <v>-176542.69976537506</v>
      </c>
      <c r="CG39" s="28">
        <f t="shared" si="50"/>
        <v>-176542.69976537506</v>
      </c>
      <c r="CH39" s="28">
        <f t="shared" si="50"/>
        <v>-176542.69976537506</v>
      </c>
      <c r="CI39" s="28">
        <f t="shared" si="50"/>
        <v>-176542.69976537506</v>
      </c>
      <c r="CJ39" s="28">
        <f t="shared" si="50"/>
        <v>-176542.69976537506</v>
      </c>
      <c r="CK39" s="28">
        <f t="shared" si="50"/>
        <v>-176542.69976537506</v>
      </c>
      <c r="CL39" s="28">
        <f t="shared" si="50"/>
        <v>-176542.69976537506</v>
      </c>
      <c r="CN39" s="28">
        <f t="shared" ref="CN39:DL39" si="51">IFERROR(CN28,0)+IFERROR(CN37,0)</f>
        <v>0</v>
      </c>
      <c r="CO39" s="28">
        <f t="shared" si="51"/>
        <v>0</v>
      </c>
      <c r="CP39" s="28">
        <f t="shared" si="51"/>
        <v>0</v>
      </c>
      <c r="CQ39" s="28">
        <f t="shared" si="51"/>
        <v>0</v>
      </c>
      <c r="CR39" s="28">
        <f t="shared" si="51"/>
        <v>0</v>
      </c>
      <c r="CS39" s="28">
        <f t="shared" si="51"/>
        <v>0</v>
      </c>
      <c r="CT39" s="28">
        <f t="shared" si="51"/>
        <v>0</v>
      </c>
      <c r="CU39" s="28">
        <f t="shared" si="51"/>
        <v>0</v>
      </c>
      <c r="CV39" s="28">
        <f t="shared" si="51"/>
        <v>0</v>
      </c>
      <c r="CW39" s="28">
        <f t="shared" si="51"/>
        <v>0</v>
      </c>
      <c r="CX39" s="28">
        <f t="shared" si="51"/>
        <v>0</v>
      </c>
      <c r="CY39" s="28">
        <f t="shared" si="51"/>
        <v>0</v>
      </c>
      <c r="CZ39" s="28">
        <f t="shared" si="51"/>
        <v>0</v>
      </c>
      <c r="DA39" s="28">
        <f t="shared" si="51"/>
        <v>0</v>
      </c>
      <c r="DB39" s="28">
        <f t="shared" si="51"/>
        <v>0</v>
      </c>
      <c r="DC39" s="28">
        <f t="shared" si="51"/>
        <v>0</v>
      </c>
      <c r="DD39" s="28">
        <f t="shared" si="51"/>
        <v>0</v>
      </c>
      <c r="DE39" s="28">
        <f t="shared" si="51"/>
        <v>0</v>
      </c>
      <c r="DF39" s="28">
        <f t="shared" si="51"/>
        <v>0</v>
      </c>
      <c r="DG39" s="28">
        <f t="shared" si="51"/>
        <v>0</v>
      </c>
      <c r="DH39" s="28">
        <f t="shared" si="51"/>
        <v>0</v>
      </c>
      <c r="DI39" s="28">
        <f t="shared" si="51"/>
        <v>0</v>
      </c>
      <c r="DJ39" s="28">
        <f t="shared" si="51"/>
        <v>0</v>
      </c>
      <c r="DK39" s="28">
        <f t="shared" si="51"/>
        <v>0</v>
      </c>
      <c r="DL39" s="28">
        <f t="shared" si="51"/>
        <v>0</v>
      </c>
    </row>
    <row r="40" spans="2:116" x14ac:dyDescent="0.4">
      <c r="G40" s="129" t="s">
        <v>606</v>
      </c>
      <c r="H40" s="27"/>
      <c r="I40" s="27"/>
      <c r="J40" s="28"/>
      <c r="K40" s="21">
        <f t="shared" ref="K40:P40" si="52">IFERROR(K39/K18,0)</f>
        <v>-8.147008E-2</v>
      </c>
      <c r="L40" s="21">
        <f t="shared" si="52"/>
        <v>-5.2746792000000008E-2</v>
      </c>
      <c r="M40" s="21">
        <f t="shared" si="52"/>
        <v>-3.242956579999999E-2</v>
      </c>
      <c r="N40" s="21">
        <f t="shared" si="52"/>
        <v>-2.1769272044999993E-2</v>
      </c>
      <c r="O40" s="21">
        <f t="shared" si="52"/>
        <v>-1.6175742823625001E-2</v>
      </c>
      <c r="P40" s="21">
        <f t="shared" si="52"/>
        <v>-1.3240702482403126E-2</v>
      </c>
      <c r="Q40" s="265"/>
      <c r="R40"/>
      <c r="S40" s="21">
        <f t="shared" ref="S40:AX40" si="53">IFERROR(S39/S18,0)</f>
        <v>-8.1470079999999986E-2</v>
      </c>
      <c r="T40" s="21">
        <f t="shared" si="53"/>
        <v>-8.1470079999999986E-2</v>
      </c>
      <c r="U40" s="21">
        <f t="shared" si="53"/>
        <v>-8.1470079999999986E-2</v>
      </c>
      <c r="V40" s="21">
        <f t="shared" si="53"/>
        <v>-8.1470079999999986E-2</v>
      </c>
      <c r="W40" s="21">
        <f t="shared" si="53"/>
        <v>-8.1470079999999986E-2</v>
      </c>
      <c r="X40" s="21">
        <f t="shared" si="53"/>
        <v>-8.1470079999999986E-2</v>
      </c>
      <c r="Y40" s="21">
        <f t="shared" si="53"/>
        <v>-8.1470079999999986E-2</v>
      </c>
      <c r="Z40" s="21">
        <f t="shared" si="53"/>
        <v>-8.1470079999999986E-2</v>
      </c>
      <c r="AA40" s="21">
        <f t="shared" si="53"/>
        <v>-8.1470079999999986E-2</v>
      </c>
      <c r="AB40" s="21">
        <f t="shared" si="53"/>
        <v>-8.1470079999999986E-2</v>
      </c>
      <c r="AC40" s="21">
        <f t="shared" si="53"/>
        <v>-8.1470079999999986E-2</v>
      </c>
      <c r="AD40" s="21">
        <f t="shared" si="53"/>
        <v>-8.1470079999999986E-2</v>
      </c>
      <c r="AE40" s="21">
        <f t="shared" si="53"/>
        <v>-5.2746792000000001E-2</v>
      </c>
      <c r="AF40" s="21">
        <f t="shared" si="53"/>
        <v>-5.2746792000000001E-2</v>
      </c>
      <c r="AG40" s="21">
        <f t="shared" si="53"/>
        <v>-5.2746792000000001E-2</v>
      </c>
      <c r="AH40" s="21">
        <f t="shared" si="53"/>
        <v>-5.2746792000000001E-2</v>
      </c>
      <c r="AI40" s="21">
        <f t="shared" si="53"/>
        <v>-5.2746792000000001E-2</v>
      </c>
      <c r="AJ40" s="21">
        <f t="shared" si="53"/>
        <v>-5.2746792000000001E-2</v>
      </c>
      <c r="AK40" s="21">
        <f t="shared" si="53"/>
        <v>-5.2746792000000001E-2</v>
      </c>
      <c r="AL40" s="21">
        <f t="shared" si="53"/>
        <v>-5.2746792000000001E-2</v>
      </c>
      <c r="AM40" s="21">
        <f t="shared" si="53"/>
        <v>-5.2746792000000001E-2</v>
      </c>
      <c r="AN40" s="21">
        <f t="shared" si="53"/>
        <v>-5.2746792000000001E-2</v>
      </c>
      <c r="AO40" s="21">
        <f t="shared" si="53"/>
        <v>-5.2746792000000001E-2</v>
      </c>
      <c r="AP40" s="21">
        <f t="shared" si="53"/>
        <v>-5.2746792000000001E-2</v>
      </c>
      <c r="AQ40" s="21">
        <f t="shared" si="53"/>
        <v>-3.2429565799999997E-2</v>
      </c>
      <c r="AR40" s="21">
        <f t="shared" si="53"/>
        <v>-3.2429565799999997E-2</v>
      </c>
      <c r="AS40" s="21">
        <f t="shared" si="53"/>
        <v>-3.2429565799999997E-2</v>
      </c>
      <c r="AT40" s="21">
        <f t="shared" si="53"/>
        <v>-3.2429565799999997E-2</v>
      </c>
      <c r="AU40" s="21">
        <f t="shared" si="53"/>
        <v>-3.2429565799999997E-2</v>
      </c>
      <c r="AV40" s="21">
        <f t="shared" si="53"/>
        <v>-3.2429565799999997E-2</v>
      </c>
      <c r="AW40" s="21">
        <f t="shared" si="53"/>
        <v>-3.2429565799999997E-2</v>
      </c>
      <c r="AX40" s="21">
        <f t="shared" si="53"/>
        <v>-3.2429565799999997E-2</v>
      </c>
      <c r="AY40" s="21">
        <f t="shared" ref="AY40:CD40" si="54">IFERROR(AY39/AY18,0)</f>
        <v>-3.2429565799999997E-2</v>
      </c>
      <c r="AZ40" s="21">
        <f t="shared" si="54"/>
        <v>-3.2429565799999997E-2</v>
      </c>
      <c r="BA40" s="21">
        <f t="shared" si="54"/>
        <v>-3.2429565799999997E-2</v>
      </c>
      <c r="BB40" s="21">
        <f t="shared" si="54"/>
        <v>-3.2429565799999997E-2</v>
      </c>
      <c r="BC40" s="21">
        <f t="shared" si="54"/>
        <v>-2.1769272044999999E-2</v>
      </c>
      <c r="BD40" s="21">
        <f t="shared" si="54"/>
        <v>-2.1769272044999999E-2</v>
      </c>
      <c r="BE40" s="21">
        <f t="shared" si="54"/>
        <v>-2.1769272044999999E-2</v>
      </c>
      <c r="BF40" s="21">
        <f t="shared" si="54"/>
        <v>-2.1769272044999999E-2</v>
      </c>
      <c r="BG40" s="21">
        <f t="shared" si="54"/>
        <v>-2.1769272044999999E-2</v>
      </c>
      <c r="BH40" s="21">
        <f t="shared" si="54"/>
        <v>-2.1769272044999999E-2</v>
      </c>
      <c r="BI40" s="21">
        <f t="shared" si="54"/>
        <v>-2.1769272044999999E-2</v>
      </c>
      <c r="BJ40" s="21">
        <f t="shared" si="54"/>
        <v>-2.1769272044999999E-2</v>
      </c>
      <c r="BK40" s="21">
        <f t="shared" si="54"/>
        <v>-2.1769272044999999E-2</v>
      </c>
      <c r="BL40" s="21">
        <f t="shared" si="54"/>
        <v>-2.1769272044999999E-2</v>
      </c>
      <c r="BM40" s="21">
        <f t="shared" si="54"/>
        <v>-2.1769272044999999E-2</v>
      </c>
      <c r="BN40" s="21">
        <f t="shared" si="54"/>
        <v>-2.1769272044999999E-2</v>
      </c>
      <c r="BO40" s="21">
        <f t="shared" si="54"/>
        <v>-1.6175742823625001E-2</v>
      </c>
      <c r="BP40" s="21">
        <f t="shared" si="54"/>
        <v>-1.6175742823625001E-2</v>
      </c>
      <c r="BQ40" s="21">
        <f t="shared" si="54"/>
        <v>-1.6175742823625001E-2</v>
      </c>
      <c r="BR40" s="21">
        <f t="shared" si="54"/>
        <v>-1.6175742823625001E-2</v>
      </c>
      <c r="BS40" s="21">
        <f t="shared" si="54"/>
        <v>-1.6175742823625001E-2</v>
      </c>
      <c r="BT40" s="21">
        <f t="shared" si="54"/>
        <v>-1.6175742823625001E-2</v>
      </c>
      <c r="BU40" s="21">
        <f t="shared" si="54"/>
        <v>-1.6175742823625001E-2</v>
      </c>
      <c r="BV40" s="21">
        <f t="shared" si="54"/>
        <v>-1.6175742823625001E-2</v>
      </c>
      <c r="BW40" s="21">
        <f t="shared" si="54"/>
        <v>-1.6175742823625001E-2</v>
      </c>
      <c r="BX40" s="21">
        <f t="shared" si="54"/>
        <v>-1.6175742823625001E-2</v>
      </c>
      <c r="BY40" s="21">
        <f t="shared" si="54"/>
        <v>-1.6175742823625001E-2</v>
      </c>
      <c r="BZ40" s="21">
        <f t="shared" si="54"/>
        <v>-1.6175742823625001E-2</v>
      </c>
      <c r="CA40" s="21">
        <f t="shared" si="54"/>
        <v>-1.3240702482403126E-2</v>
      </c>
      <c r="CB40" s="21">
        <f t="shared" si="54"/>
        <v>-1.3240702482403126E-2</v>
      </c>
      <c r="CC40" s="21">
        <f t="shared" si="54"/>
        <v>-1.3240702482403126E-2</v>
      </c>
      <c r="CD40" s="21">
        <f t="shared" si="54"/>
        <v>-1.3240702482403126E-2</v>
      </c>
      <c r="CE40" s="21">
        <f t="shared" ref="CE40:DJ40" si="55">IFERROR(CE39/CE18,0)</f>
        <v>-1.3240702482403126E-2</v>
      </c>
      <c r="CF40" s="21">
        <f t="shared" si="55"/>
        <v>-1.3240702482403126E-2</v>
      </c>
      <c r="CG40" s="21">
        <f t="shared" si="55"/>
        <v>-1.3240702482403126E-2</v>
      </c>
      <c r="CH40" s="21">
        <f t="shared" si="55"/>
        <v>-1.3240702482403126E-2</v>
      </c>
      <c r="CI40" s="21">
        <f t="shared" si="55"/>
        <v>-1.3240702482403126E-2</v>
      </c>
      <c r="CJ40" s="21">
        <f t="shared" si="55"/>
        <v>-1.3240702482403126E-2</v>
      </c>
      <c r="CK40" s="21">
        <f t="shared" si="55"/>
        <v>-1.3240702482403126E-2</v>
      </c>
      <c r="CL40" s="21">
        <f t="shared" si="55"/>
        <v>-1.3240702482403126E-2</v>
      </c>
      <c r="CN40" s="266">
        <f t="shared" ref="CN40:DL40" si="56">IFERROR(CN39/CN18,0)</f>
        <v>0</v>
      </c>
      <c r="CO40" s="266">
        <f t="shared" si="56"/>
        <v>0</v>
      </c>
      <c r="CP40" s="266">
        <f t="shared" si="56"/>
        <v>0</v>
      </c>
      <c r="CQ40" s="266">
        <f t="shared" si="56"/>
        <v>0</v>
      </c>
      <c r="CR40" s="266">
        <f t="shared" si="56"/>
        <v>0</v>
      </c>
      <c r="CS40" s="266">
        <f t="shared" si="56"/>
        <v>0</v>
      </c>
      <c r="CT40" s="266">
        <f t="shared" si="56"/>
        <v>0</v>
      </c>
      <c r="CU40" s="266">
        <f t="shared" si="56"/>
        <v>0</v>
      </c>
      <c r="CV40" s="266">
        <f t="shared" si="56"/>
        <v>0</v>
      </c>
      <c r="CW40" s="266">
        <f t="shared" si="56"/>
        <v>0</v>
      </c>
      <c r="CX40" s="266">
        <f t="shared" si="56"/>
        <v>0</v>
      </c>
      <c r="CY40" s="266">
        <f t="shared" si="56"/>
        <v>0</v>
      </c>
      <c r="CZ40" s="266">
        <f t="shared" si="56"/>
        <v>0</v>
      </c>
      <c r="DA40" s="266">
        <f t="shared" si="56"/>
        <v>0</v>
      </c>
      <c r="DB40" s="266">
        <f t="shared" si="56"/>
        <v>0</v>
      </c>
      <c r="DC40" s="266">
        <f t="shared" si="56"/>
        <v>0</v>
      </c>
      <c r="DD40" s="266">
        <f t="shared" si="56"/>
        <v>0</v>
      </c>
      <c r="DE40" s="266">
        <f t="shared" si="56"/>
        <v>0</v>
      </c>
      <c r="DF40" s="266">
        <f t="shared" si="56"/>
        <v>0</v>
      </c>
      <c r="DG40" s="266">
        <f t="shared" si="56"/>
        <v>0</v>
      </c>
      <c r="DH40" s="266">
        <f t="shared" si="56"/>
        <v>0</v>
      </c>
      <c r="DI40" s="266">
        <f t="shared" si="56"/>
        <v>0</v>
      </c>
      <c r="DJ40" s="266">
        <f t="shared" si="56"/>
        <v>0</v>
      </c>
      <c r="DK40" s="266">
        <f t="shared" si="56"/>
        <v>0</v>
      </c>
      <c r="DL40" s="266">
        <f t="shared" si="56"/>
        <v>0</v>
      </c>
    </row>
    <row r="41" spans="2:116" x14ac:dyDescent="0.4">
      <c r="G41" s="12"/>
      <c r="H41" s="27"/>
      <c r="I41" s="27"/>
      <c r="J41" s="28"/>
      <c r="K41" s="61"/>
      <c r="L41" s="61"/>
      <c r="M41" s="61"/>
      <c r="N41" s="61"/>
      <c r="O41" s="61"/>
      <c r="P41" s="61"/>
      <c r="Q41" s="28"/>
      <c r="R41"/>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7"/>
      <c r="BW41" s="267"/>
      <c r="BX41" s="267"/>
      <c r="BY41" s="267"/>
      <c r="BZ41" s="267"/>
      <c r="CA41" s="267"/>
      <c r="CB41" s="267"/>
      <c r="CC41" s="267"/>
      <c r="CD41" s="267"/>
      <c r="CE41" s="267"/>
      <c r="CF41" s="267"/>
      <c r="CG41" s="267"/>
      <c r="CH41" s="267"/>
      <c r="CI41" s="267"/>
      <c r="CJ41" s="267"/>
      <c r="CK41" s="267"/>
      <c r="CL41" s="267"/>
      <c r="CN41" s="267"/>
      <c r="CO41" s="267"/>
      <c r="CP41" s="267"/>
      <c r="CQ41" s="267"/>
      <c r="CR41" s="267"/>
      <c r="CS41" s="267"/>
      <c r="CT41" s="267"/>
      <c r="CU41" s="267"/>
      <c r="CV41" s="267"/>
      <c r="CW41" s="267"/>
      <c r="CX41" s="267"/>
      <c r="CY41" s="267"/>
      <c r="CZ41" s="267"/>
      <c r="DA41" s="267"/>
      <c r="DB41" s="267"/>
      <c r="DC41" s="267"/>
      <c r="DD41" s="267"/>
      <c r="DE41" s="267"/>
      <c r="DF41" s="267"/>
      <c r="DG41" s="267"/>
      <c r="DH41" s="267"/>
      <c r="DI41" s="267"/>
      <c r="DJ41" s="267"/>
      <c r="DK41" s="267"/>
      <c r="DL41" s="267"/>
    </row>
    <row r="42" spans="2:116" hidden="1" x14ac:dyDescent="0.4">
      <c r="B42" t="s">
        <v>228</v>
      </c>
      <c r="G42" s="12" t="s">
        <v>607</v>
      </c>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hidden="1" x14ac:dyDescent="0.4">
      <c r="B43" t="s">
        <v>228</v>
      </c>
      <c r="E43" t="s">
        <v>228</v>
      </c>
      <c r="F43" t="s">
        <v>228</v>
      </c>
      <c r="G43" s="27" t="s">
        <v>608</v>
      </c>
      <c r="H43" s="27"/>
      <c r="I43" s="27"/>
      <c r="J43" s="28"/>
      <c r="K43" s="63">
        <f t="shared" ref="K43:P43" si="57">SUMIF($4:$4,K$3,43:43)</f>
        <v>0</v>
      </c>
      <c r="L43" s="63">
        <f t="shared" si="57"/>
        <v>0</v>
      </c>
      <c r="M43" s="63">
        <f t="shared" si="57"/>
        <v>0</v>
      </c>
      <c r="N43" s="63">
        <f t="shared" si="57"/>
        <v>0</v>
      </c>
      <c r="O43" s="63">
        <f t="shared" si="57"/>
        <v>0</v>
      </c>
      <c r="P43" s="63">
        <f t="shared" si="57"/>
        <v>0</v>
      </c>
      <c r="Q43" s="28"/>
      <c r="R43"/>
      <c r="S43" s="261">
        <f t="shared" ref="S43:AX43" si="58">SUMIF($C:$C,$F43,S:S)</f>
        <v>0</v>
      </c>
      <c r="T43" s="261">
        <f t="shared" si="58"/>
        <v>0</v>
      </c>
      <c r="U43" s="261">
        <f t="shared" si="58"/>
        <v>0</v>
      </c>
      <c r="V43" s="261">
        <f t="shared" si="58"/>
        <v>0</v>
      </c>
      <c r="W43" s="261">
        <f t="shared" si="58"/>
        <v>0</v>
      </c>
      <c r="X43" s="261">
        <f t="shared" si="58"/>
        <v>0</v>
      </c>
      <c r="Y43" s="261">
        <f t="shared" si="58"/>
        <v>0</v>
      </c>
      <c r="Z43" s="261">
        <f t="shared" si="58"/>
        <v>0</v>
      </c>
      <c r="AA43" s="261">
        <f t="shared" si="58"/>
        <v>0</v>
      </c>
      <c r="AB43" s="261">
        <f t="shared" si="58"/>
        <v>0</v>
      </c>
      <c r="AC43" s="261">
        <f t="shared" si="58"/>
        <v>0</v>
      </c>
      <c r="AD43" s="261">
        <f t="shared" si="58"/>
        <v>0</v>
      </c>
      <c r="AE43" s="261">
        <f t="shared" si="58"/>
        <v>0</v>
      </c>
      <c r="AF43" s="261">
        <f t="shared" si="58"/>
        <v>0</v>
      </c>
      <c r="AG43" s="261">
        <f t="shared" si="58"/>
        <v>0</v>
      </c>
      <c r="AH43" s="261">
        <f t="shared" si="58"/>
        <v>0</v>
      </c>
      <c r="AI43" s="261">
        <f t="shared" si="58"/>
        <v>0</v>
      </c>
      <c r="AJ43" s="261">
        <f t="shared" si="58"/>
        <v>0</v>
      </c>
      <c r="AK43" s="261">
        <f t="shared" si="58"/>
        <v>0</v>
      </c>
      <c r="AL43" s="261">
        <f t="shared" si="58"/>
        <v>0</v>
      </c>
      <c r="AM43" s="261">
        <f t="shared" si="58"/>
        <v>0</v>
      </c>
      <c r="AN43" s="261">
        <f t="shared" si="58"/>
        <v>0</v>
      </c>
      <c r="AO43" s="261">
        <f t="shared" si="58"/>
        <v>0</v>
      </c>
      <c r="AP43" s="261">
        <f t="shared" si="58"/>
        <v>0</v>
      </c>
      <c r="AQ43" s="261">
        <f t="shared" si="58"/>
        <v>0</v>
      </c>
      <c r="AR43" s="261">
        <f t="shared" si="58"/>
        <v>0</v>
      </c>
      <c r="AS43" s="261">
        <f t="shared" si="58"/>
        <v>0</v>
      </c>
      <c r="AT43" s="261">
        <f t="shared" si="58"/>
        <v>0</v>
      </c>
      <c r="AU43" s="261">
        <f t="shared" si="58"/>
        <v>0</v>
      </c>
      <c r="AV43" s="261">
        <f t="shared" si="58"/>
        <v>0</v>
      </c>
      <c r="AW43" s="261">
        <f t="shared" si="58"/>
        <v>0</v>
      </c>
      <c r="AX43" s="261">
        <f t="shared" si="58"/>
        <v>0</v>
      </c>
      <c r="AY43" s="261">
        <f t="shared" ref="AY43:CD43" si="59">SUMIF($C:$C,$F43,AY:AY)</f>
        <v>0</v>
      </c>
      <c r="AZ43" s="261">
        <f t="shared" si="59"/>
        <v>0</v>
      </c>
      <c r="BA43" s="261">
        <f t="shared" si="59"/>
        <v>0</v>
      </c>
      <c r="BB43" s="261">
        <f t="shared" si="59"/>
        <v>0</v>
      </c>
      <c r="BC43" s="261">
        <f t="shared" si="59"/>
        <v>0</v>
      </c>
      <c r="BD43" s="261">
        <f t="shared" si="59"/>
        <v>0</v>
      </c>
      <c r="BE43" s="261">
        <f t="shared" si="59"/>
        <v>0</v>
      </c>
      <c r="BF43" s="261">
        <f t="shared" si="59"/>
        <v>0</v>
      </c>
      <c r="BG43" s="261">
        <f t="shared" si="59"/>
        <v>0</v>
      </c>
      <c r="BH43" s="261">
        <f t="shared" si="59"/>
        <v>0</v>
      </c>
      <c r="BI43" s="261">
        <f t="shared" si="59"/>
        <v>0</v>
      </c>
      <c r="BJ43" s="261">
        <f t="shared" si="59"/>
        <v>0</v>
      </c>
      <c r="BK43" s="261">
        <f t="shared" si="59"/>
        <v>0</v>
      </c>
      <c r="BL43" s="261">
        <f t="shared" si="59"/>
        <v>0</v>
      </c>
      <c r="BM43" s="261">
        <f t="shared" si="59"/>
        <v>0</v>
      </c>
      <c r="BN43" s="261">
        <f t="shared" si="59"/>
        <v>0</v>
      </c>
      <c r="BO43" s="261">
        <f t="shared" si="59"/>
        <v>0</v>
      </c>
      <c r="BP43" s="261">
        <f t="shared" si="59"/>
        <v>0</v>
      </c>
      <c r="BQ43" s="261">
        <f t="shared" si="59"/>
        <v>0</v>
      </c>
      <c r="BR43" s="261">
        <f t="shared" si="59"/>
        <v>0</v>
      </c>
      <c r="BS43" s="261">
        <f t="shared" si="59"/>
        <v>0</v>
      </c>
      <c r="BT43" s="261">
        <f t="shared" si="59"/>
        <v>0</v>
      </c>
      <c r="BU43" s="261">
        <f t="shared" si="59"/>
        <v>0</v>
      </c>
      <c r="BV43" s="261">
        <f t="shared" si="59"/>
        <v>0</v>
      </c>
      <c r="BW43" s="261">
        <f t="shared" si="59"/>
        <v>0</v>
      </c>
      <c r="BX43" s="261">
        <f t="shared" si="59"/>
        <v>0</v>
      </c>
      <c r="BY43" s="261">
        <f t="shared" si="59"/>
        <v>0</v>
      </c>
      <c r="BZ43" s="261">
        <f t="shared" si="59"/>
        <v>0</v>
      </c>
      <c r="CA43" s="261">
        <f t="shared" si="59"/>
        <v>0</v>
      </c>
      <c r="CB43" s="261">
        <f t="shared" si="59"/>
        <v>0</v>
      </c>
      <c r="CC43" s="261">
        <f t="shared" si="59"/>
        <v>0</v>
      </c>
      <c r="CD43" s="261">
        <f t="shared" si="59"/>
        <v>0</v>
      </c>
      <c r="CE43" s="261">
        <f t="shared" ref="CE43:CL43" si="60">SUMIF($C:$C,$F43,CE:CE)</f>
        <v>0</v>
      </c>
      <c r="CF43" s="261">
        <f t="shared" si="60"/>
        <v>0</v>
      </c>
      <c r="CG43" s="261">
        <f t="shared" si="60"/>
        <v>0</v>
      </c>
      <c r="CH43" s="261">
        <f t="shared" si="60"/>
        <v>0</v>
      </c>
      <c r="CI43" s="261">
        <f t="shared" si="60"/>
        <v>0</v>
      </c>
      <c r="CJ43" s="261">
        <f t="shared" si="60"/>
        <v>0</v>
      </c>
      <c r="CK43" s="261">
        <f t="shared" si="60"/>
        <v>0</v>
      </c>
      <c r="CL43" s="261">
        <f t="shared" si="60"/>
        <v>0</v>
      </c>
      <c r="CN43" s="261">
        <f t="shared" ref="CN43:DL43" si="61">SUMIF($C:$C,$F43,CN:CN)</f>
        <v>0</v>
      </c>
      <c r="CO43" s="261">
        <f t="shared" si="61"/>
        <v>0</v>
      </c>
      <c r="CP43" s="261">
        <f t="shared" si="61"/>
        <v>0</v>
      </c>
      <c r="CQ43" s="261">
        <f t="shared" si="61"/>
        <v>0</v>
      </c>
      <c r="CR43" s="261">
        <f t="shared" si="61"/>
        <v>0</v>
      </c>
      <c r="CS43" s="261">
        <f t="shared" si="61"/>
        <v>0</v>
      </c>
      <c r="CT43" s="261">
        <f t="shared" si="61"/>
        <v>0</v>
      </c>
      <c r="CU43" s="261">
        <f t="shared" si="61"/>
        <v>0</v>
      </c>
      <c r="CV43" s="261">
        <f t="shared" si="61"/>
        <v>0</v>
      </c>
      <c r="CW43" s="261">
        <f t="shared" si="61"/>
        <v>0</v>
      </c>
      <c r="CX43" s="261">
        <f t="shared" si="61"/>
        <v>0</v>
      </c>
      <c r="CY43" s="261">
        <f t="shared" si="61"/>
        <v>0</v>
      </c>
      <c r="CZ43" s="261">
        <f t="shared" si="61"/>
        <v>0</v>
      </c>
      <c r="DA43" s="261">
        <f t="shared" si="61"/>
        <v>0</v>
      </c>
      <c r="DB43" s="261">
        <f t="shared" si="61"/>
        <v>0</v>
      </c>
      <c r="DC43" s="261">
        <f t="shared" si="61"/>
        <v>0</v>
      </c>
      <c r="DD43" s="261">
        <f t="shared" si="61"/>
        <v>0</v>
      </c>
      <c r="DE43" s="261">
        <f t="shared" si="61"/>
        <v>0</v>
      </c>
      <c r="DF43" s="261">
        <f t="shared" si="61"/>
        <v>0</v>
      </c>
      <c r="DG43" s="261">
        <f t="shared" si="61"/>
        <v>0</v>
      </c>
      <c r="DH43" s="261">
        <f t="shared" si="61"/>
        <v>0</v>
      </c>
      <c r="DI43" s="261">
        <f t="shared" si="61"/>
        <v>0</v>
      </c>
      <c r="DJ43" s="261">
        <f t="shared" si="61"/>
        <v>0</v>
      </c>
      <c r="DK43" s="261">
        <f t="shared" si="61"/>
        <v>0</v>
      </c>
      <c r="DL43" s="261">
        <f t="shared" si="61"/>
        <v>0</v>
      </c>
    </row>
    <row r="44" spans="2:116" hidden="1" x14ac:dyDescent="0.4">
      <c r="B44" t="s">
        <v>228</v>
      </c>
      <c r="G44" s="27"/>
      <c r="H44" s="27"/>
      <c r="I44" s="27"/>
      <c r="J44" s="28"/>
      <c r="K44" s="61"/>
      <c r="L44" s="61"/>
      <c r="M44" s="61"/>
      <c r="N44" s="61"/>
      <c r="O44" s="61"/>
      <c r="P44" s="61"/>
      <c r="Q44" s="28"/>
      <c r="R44"/>
      <c r="S44" s="267"/>
      <c r="T44" s="267"/>
      <c r="U44" s="267"/>
      <c r="V44" s="267"/>
      <c r="W44" s="267"/>
      <c r="X44" s="267"/>
      <c r="Y44" s="267"/>
      <c r="Z44" s="267"/>
      <c r="AA44" s="267"/>
      <c r="AB44" s="267"/>
      <c r="AC44" s="267"/>
      <c r="AD44" s="267"/>
      <c r="AE44" s="267"/>
      <c r="AF44" s="267"/>
      <c r="AG44" s="267"/>
      <c r="AH44" s="267"/>
      <c r="AI44" s="267"/>
      <c r="AJ44" s="267"/>
      <c r="AK44" s="267"/>
      <c r="AL44" s="267"/>
      <c r="AM44" s="267"/>
      <c r="AN44" s="267"/>
      <c r="AO44" s="267"/>
      <c r="AP44" s="267"/>
      <c r="AQ44" s="267"/>
      <c r="AR44" s="267"/>
      <c r="AS44" s="267"/>
      <c r="AT44" s="267"/>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7"/>
      <c r="BW44" s="267"/>
      <c r="BX44" s="267"/>
      <c r="BY44" s="267"/>
      <c r="BZ44" s="267"/>
      <c r="CA44" s="267"/>
      <c r="CB44" s="267"/>
      <c r="CC44" s="267"/>
      <c r="CD44" s="267"/>
      <c r="CE44" s="267"/>
      <c r="CF44" s="267"/>
      <c r="CG44" s="267"/>
      <c r="CH44" s="267"/>
      <c r="CI44" s="267"/>
      <c r="CJ44" s="267"/>
      <c r="CK44" s="267"/>
      <c r="CL44" s="267"/>
      <c r="CN44" s="267"/>
      <c r="CO44" s="267"/>
      <c r="CP44" s="267"/>
      <c r="CQ44" s="267"/>
      <c r="CR44" s="267"/>
      <c r="CS44" s="267"/>
      <c r="CT44" s="267"/>
      <c r="CU44" s="267"/>
      <c r="CV44" s="267"/>
      <c r="CW44" s="267"/>
      <c r="CX44" s="267"/>
      <c r="CY44" s="267"/>
      <c r="CZ44" s="267"/>
      <c r="DA44" s="267"/>
      <c r="DB44" s="267"/>
      <c r="DC44" s="267"/>
      <c r="DD44" s="267"/>
      <c r="DE44" s="267"/>
      <c r="DF44" s="267"/>
      <c r="DG44" s="267"/>
      <c r="DH44" s="267"/>
      <c r="DI44" s="267"/>
      <c r="DJ44" s="267"/>
      <c r="DK44" s="267"/>
      <c r="DL44" s="267"/>
    </row>
    <row r="45" spans="2:116" hidden="1" x14ac:dyDescent="0.4">
      <c r="B45" t="s">
        <v>233</v>
      </c>
      <c r="G45" s="12" t="s">
        <v>609</v>
      </c>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hidden="1" x14ac:dyDescent="0.4">
      <c r="B46" t="s">
        <v>233</v>
      </c>
      <c r="E46" t="s">
        <v>233</v>
      </c>
      <c r="F46" t="s">
        <v>233</v>
      </c>
      <c r="G46" s="27" t="s">
        <v>610</v>
      </c>
      <c r="H46" s="27"/>
      <c r="I46" s="27"/>
      <c r="J46" s="28"/>
      <c r="K46" s="63">
        <f t="shared" ref="K46:P46" si="62">SUMIF($4:$4,K$3,46:46)</f>
        <v>0</v>
      </c>
      <c r="L46" s="63">
        <f t="shared" si="62"/>
        <v>0</v>
      </c>
      <c r="M46" s="63">
        <f t="shared" si="62"/>
        <v>0</v>
      </c>
      <c r="N46" s="63">
        <f t="shared" si="62"/>
        <v>0</v>
      </c>
      <c r="O46" s="63">
        <f t="shared" si="62"/>
        <v>0</v>
      </c>
      <c r="P46" s="63">
        <f t="shared" si="62"/>
        <v>0</v>
      </c>
      <c r="Q46" s="28"/>
      <c r="R46"/>
      <c r="S46" s="261">
        <f t="shared" ref="S46:AX46" si="63">SUMIF($C:$C,$F46,S:S)</f>
        <v>0</v>
      </c>
      <c r="T46" s="261">
        <f t="shared" si="63"/>
        <v>0</v>
      </c>
      <c r="U46" s="261">
        <f t="shared" si="63"/>
        <v>0</v>
      </c>
      <c r="V46" s="261">
        <f t="shared" si="63"/>
        <v>0</v>
      </c>
      <c r="W46" s="261">
        <f t="shared" si="63"/>
        <v>0</v>
      </c>
      <c r="X46" s="261">
        <f t="shared" si="63"/>
        <v>0</v>
      </c>
      <c r="Y46" s="261">
        <f t="shared" si="63"/>
        <v>0</v>
      </c>
      <c r="Z46" s="261">
        <f t="shared" si="63"/>
        <v>0</v>
      </c>
      <c r="AA46" s="261">
        <f t="shared" si="63"/>
        <v>0</v>
      </c>
      <c r="AB46" s="261">
        <f t="shared" si="63"/>
        <v>0</v>
      </c>
      <c r="AC46" s="261">
        <f t="shared" si="63"/>
        <v>0</v>
      </c>
      <c r="AD46" s="261">
        <f t="shared" si="63"/>
        <v>0</v>
      </c>
      <c r="AE46" s="261">
        <f t="shared" si="63"/>
        <v>0</v>
      </c>
      <c r="AF46" s="261">
        <f t="shared" si="63"/>
        <v>0</v>
      </c>
      <c r="AG46" s="261">
        <f t="shared" si="63"/>
        <v>0</v>
      </c>
      <c r="AH46" s="261">
        <f t="shared" si="63"/>
        <v>0</v>
      </c>
      <c r="AI46" s="261">
        <f t="shared" si="63"/>
        <v>0</v>
      </c>
      <c r="AJ46" s="261">
        <f t="shared" si="63"/>
        <v>0</v>
      </c>
      <c r="AK46" s="261">
        <f t="shared" si="63"/>
        <v>0</v>
      </c>
      <c r="AL46" s="261">
        <f t="shared" si="63"/>
        <v>0</v>
      </c>
      <c r="AM46" s="261">
        <f t="shared" si="63"/>
        <v>0</v>
      </c>
      <c r="AN46" s="261">
        <f t="shared" si="63"/>
        <v>0</v>
      </c>
      <c r="AO46" s="261">
        <f t="shared" si="63"/>
        <v>0</v>
      </c>
      <c r="AP46" s="261">
        <f t="shared" si="63"/>
        <v>0</v>
      </c>
      <c r="AQ46" s="261">
        <f t="shared" si="63"/>
        <v>0</v>
      </c>
      <c r="AR46" s="261">
        <f t="shared" si="63"/>
        <v>0</v>
      </c>
      <c r="AS46" s="261">
        <f t="shared" si="63"/>
        <v>0</v>
      </c>
      <c r="AT46" s="261">
        <f t="shared" si="63"/>
        <v>0</v>
      </c>
      <c r="AU46" s="261">
        <f t="shared" si="63"/>
        <v>0</v>
      </c>
      <c r="AV46" s="261">
        <f t="shared" si="63"/>
        <v>0</v>
      </c>
      <c r="AW46" s="261">
        <f t="shared" si="63"/>
        <v>0</v>
      </c>
      <c r="AX46" s="261">
        <f t="shared" si="63"/>
        <v>0</v>
      </c>
      <c r="AY46" s="261">
        <f t="shared" ref="AY46:CD46" si="64">SUMIF($C:$C,$F46,AY:AY)</f>
        <v>0</v>
      </c>
      <c r="AZ46" s="261">
        <f t="shared" si="64"/>
        <v>0</v>
      </c>
      <c r="BA46" s="261">
        <f t="shared" si="64"/>
        <v>0</v>
      </c>
      <c r="BB46" s="261">
        <f t="shared" si="64"/>
        <v>0</v>
      </c>
      <c r="BC46" s="261">
        <f t="shared" si="64"/>
        <v>0</v>
      </c>
      <c r="BD46" s="261">
        <f t="shared" si="64"/>
        <v>0</v>
      </c>
      <c r="BE46" s="261">
        <f t="shared" si="64"/>
        <v>0</v>
      </c>
      <c r="BF46" s="261">
        <f t="shared" si="64"/>
        <v>0</v>
      </c>
      <c r="BG46" s="261">
        <f t="shared" si="64"/>
        <v>0</v>
      </c>
      <c r="BH46" s="261">
        <f t="shared" si="64"/>
        <v>0</v>
      </c>
      <c r="BI46" s="261">
        <f t="shared" si="64"/>
        <v>0</v>
      </c>
      <c r="BJ46" s="261">
        <f t="shared" si="64"/>
        <v>0</v>
      </c>
      <c r="BK46" s="261">
        <f t="shared" si="64"/>
        <v>0</v>
      </c>
      <c r="BL46" s="261">
        <f t="shared" si="64"/>
        <v>0</v>
      </c>
      <c r="BM46" s="261">
        <f t="shared" si="64"/>
        <v>0</v>
      </c>
      <c r="BN46" s="261">
        <f t="shared" si="64"/>
        <v>0</v>
      </c>
      <c r="BO46" s="261">
        <f t="shared" si="64"/>
        <v>0</v>
      </c>
      <c r="BP46" s="261">
        <f t="shared" si="64"/>
        <v>0</v>
      </c>
      <c r="BQ46" s="261">
        <f t="shared" si="64"/>
        <v>0</v>
      </c>
      <c r="BR46" s="261">
        <f t="shared" si="64"/>
        <v>0</v>
      </c>
      <c r="BS46" s="261">
        <f t="shared" si="64"/>
        <v>0</v>
      </c>
      <c r="BT46" s="261">
        <f t="shared" si="64"/>
        <v>0</v>
      </c>
      <c r="BU46" s="261">
        <f t="shared" si="64"/>
        <v>0</v>
      </c>
      <c r="BV46" s="261">
        <f t="shared" si="64"/>
        <v>0</v>
      </c>
      <c r="BW46" s="261">
        <f t="shared" si="64"/>
        <v>0</v>
      </c>
      <c r="BX46" s="261">
        <f t="shared" si="64"/>
        <v>0</v>
      </c>
      <c r="BY46" s="261">
        <f t="shared" si="64"/>
        <v>0</v>
      </c>
      <c r="BZ46" s="261">
        <f t="shared" si="64"/>
        <v>0</v>
      </c>
      <c r="CA46" s="261">
        <f t="shared" si="64"/>
        <v>0</v>
      </c>
      <c r="CB46" s="261">
        <f t="shared" si="64"/>
        <v>0</v>
      </c>
      <c r="CC46" s="261">
        <f t="shared" si="64"/>
        <v>0</v>
      </c>
      <c r="CD46" s="261">
        <f t="shared" si="64"/>
        <v>0</v>
      </c>
      <c r="CE46" s="261">
        <f t="shared" ref="CE46:CL46" si="65">SUMIF($C:$C,$F46,CE:CE)</f>
        <v>0</v>
      </c>
      <c r="CF46" s="261">
        <f t="shared" si="65"/>
        <v>0</v>
      </c>
      <c r="CG46" s="261">
        <f t="shared" si="65"/>
        <v>0</v>
      </c>
      <c r="CH46" s="261">
        <f t="shared" si="65"/>
        <v>0</v>
      </c>
      <c r="CI46" s="261">
        <f t="shared" si="65"/>
        <v>0</v>
      </c>
      <c r="CJ46" s="261">
        <f t="shared" si="65"/>
        <v>0</v>
      </c>
      <c r="CK46" s="261">
        <f t="shared" si="65"/>
        <v>0</v>
      </c>
      <c r="CL46" s="261">
        <f t="shared" si="65"/>
        <v>0</v>
      </c>
      <c r="CN46" s="261">
        <f t="shared" ref="CN46:DL46" si="66">SUMIF($C:$C,$F46,CN:CN)</f>
        <v>0</v>
      </c>
      <c r="CO46" s="261">
        <f t="shared" si="66"/>
        <v>0</v>
      </c>
      <c r="CP46" s="261">
        <f t="shared" si="66"/>
        <v>0</v>
      </c>
      <c r="CQ46" s="261">
        <f t="shared" si="66"/>
        <v>0</v>
      </c>
      <c r="CR46" s="261">
        <f t="shared" si="66"/>
        <v>0</v>
      </c>
      <c r="CS46" s="261">
        <f t="shared" si="66"/>
        <v>0</v>
      </c>
      <c r="CT46" s="261">
        <f t="shared" si="66"/>
        <v>0</v>
      </c>
      <c r="CU46" s="261">
        <f t="shared" si="66"/>
        <v>0</v>
      </c>
      <c r="CV46" s="261">
        <f t="shared" si="66"/>
        <v>0</v>
      </c>
      <c r="CW46" s="261">
        <f t="shared" si="66"/>
        <v>0</v>
      </c>
      <c r="CX46" s="261">
        <f t="shared" si="66"/>
        <v>0</v>
      </c>
      <c r="CY46" s="261">
        <f t="shared" si="66"/>
        <v>0</v>
      </c>
      <c r="CZ46" s="261">
        <f t="shared" si="66"/>
        <v>0</v>
      </c>
      <c r="DA46" s="261">
        <f t="shared" si="66"/>
        <v>0</v>
      </c>
      <c r="DB46" s="261">
        <f t="shared" si="66"/>
        <v>0</v>
      </c>
      <c r="DC46" s="261">
        <f t="shared" si="66"/>
        <v>0</v>
      </c>
      <c r="DD46" s="261">
        <f t="shared" si="66"/>
        <v>0</v>
      </c>
      <c r="DE46" s="261">
        <f t="shared" si="66"/>
        <v>0</v>
      </c>
      <c r="DF46" s="261">
        <f t="shared" si="66"/>
        <v>0</v>
      </c>
      <c r="DG46" s="261">
        <f t="shared" si="66"/>
        <v>0</v>
      </c>
      <c r="DH46" s="261">
        <f t="shared" si="66"/>
        <v>0</v>
      </c>
      <c r="DI46" s="261">
        <f t="shared" si="66"/>
        <v>0</v>
      </c>
      <c r="DJ46" s="261">
        <f t="shared" si="66"/>
        <v>0</v>
      </c>
      <c r="DK46" s="261">
        <f t="shared" si="66"/>
        <v>0</v>
      </c>
      <c r="DL46" s="261">
        <f t="shared" si="66"/>
        <v>0</v>
      </c>
    </row>
    <row r="47" spans="2:116" hidden="1" x14ac:dyDescent="0.4">
      <c r="B47" t="s">
        <v>233</v>
      </c>
      <c r="R47"/>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8"/>
      <c r="BW47" s="268"/>
      <c r="BX47" s="268"/>
      <c r="BY47" s="268"/>
      <c r="BZ47" s="268"/>
      <c r="CA47" s="268"/>
      <c r="CB47" s="268"/>
      <c r="CC47" s="268"/>
      <c r="CD47" s="268"/>
      <c r="CE47" s="268"/>
      <c r="CF47" s="268"/>
      <c r="CG47" s="268"/>
      <c r="CH47" s="268"/>
      <c r="CI47" s="268"/>
      <c r="CJ47" s="268"/>
      <c r="CK47" s="268"/>
      <c r="CL47" s="268"/>
      <c r="CN47" s="268"/>
      <c r="CO47" s="268"/>
      <c r="CP47" s="268"/>
      <c r="CQ47" s="268"/>
      <c r="CR47" s="268"/>
      <c r="CS47" s="268"/>
      <c r="CT47" s="268"/>
      <c r="CU47" s="268"/>
      <c r="CV47" s="268"/>
      <c r="CW47" s="268"/>
      <c r="CX47" s="268"/>
      <c r="CY47" s="268"/>
      <c r="CZ47" s="268"/>
      <c r="DA47" s="268"/>
      <c r="DB47" s="268"/>
      <c r="DC47" s="268"/>
      <c r="DD47" s="268"/>
      <c r="DE47" s="268"/>
      <c r="DF47" s="268"/>
      <c r="DG47" s="268"/>
      <c r="DH47" s="268"/>
      <c r="DI47" s="268"/>
      <c r="DJ47" s="268"/>
      <c r="DK47" s="268"/>
      <c r="DL47" s="268"/>
    </row>
    <row r="48" spans="2:116" hidden="1" x14ac:dyDescent="0.4">
      <c r="B48" t="s">
        <v>317</v>
      </c>
      <c r="G48" s="12" t="s">
        <v>611</v>
      </c>
      <c r="H48" s="27"/>
      <c r="I48" s="27"/>
      <c r="J48" s="28"/>
      <c r="K48" s="61"/>
      <c r="L48" s="61"/>
      <c r="M48" s="61"/>
      <c r="N48" s="61"/>
      <c r="O48" s="61"/>
      <c r="P48" s="61"/>
      <c r="Q48" s="28"/>
      <c r="R48"/>
      <c r="S48" s="267"/>
      <c r="T48" s="267"/>
      <c r="U48" s="267"/>
      <c r="V48" s="267"/>
      <c r="W48" s="267"/>
      <c r="X48" s="267"/>
      <c r="Y48" s="267"/>
      <c r="Z48" s="267"/>
      <c r="AA48" s="267"/>
      <c r="AB48" s="267"/>
      <c r="AC48" s="267"/>
      <c r="AD48" s="267"/>
      <c r="AE48" s="267"/>
      <c r="AF48" s="267"/>
      <c r="AG48" s="267"/>
      <c r="AH48" s="267"/>
      <c r="AI48" s="267"/>
      <c r="AJ48" s="267"/>
      <c r="AK48" s="267"/>
      <c r="AL48" s="267"/>
      <c r="AM48" s="267"/>
      <c r="AN48" s="267"/>
      <c r="AO48" s="267"/>
      <c r="AP48" s="267"/>
      <c r="AQ48" s="267"/>
      <c r="AR48" s="267"/>
      <c r="AS48" s="267"/>
      <c r="AT48" s="267"/>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7"/>
      <c r="BW48" s="267"/>
      <c r="BX48" s="267"/>
      <c r="BY48" s="267"/>
      <c r="BZ48" s="267"/>
      <c r="CA48" s="267"/>
      <c r="CB48" s="267"/>
      <c r="CC48" s="267"/>
      <c r="CD48" s="267"/>
      <c r="CE48" s="267"/>
      <c r="CF48" s="267"/>
      <c r="CG48" s="267"/>
      <c r="CH48" s="267"/>
      <c r="CI48" s="267"/>
      <c r="CJ48" s="267"/>
      <c r="CK48" s="267"/>
      <c r="CL48" s="267"/>
      <c r="CN48" s="267"/>
      <c r="CO48" s="267"/>
      <c r="CP48" s="267"/>
      <c r="CQ48" s="267"/>
      <c r="CR48" s="267"/>
      <c r="CS48" s="267"/>
      <c r="CT48" s="267"/>
      <c r="CU48" s="267"/>
      <c r="CV48" s="267"/>
      <c r="CW48" s="267"/>
      <c r="CX48" s="267"/>
      <c r="CY48" s="267"/>
      <c r="CZ48" s="267"/>
      <c r="DA48" s="267"/>
      <c r="DB48" s="267"/>
      <c r="DC48" s="267"/>
      <c r="DD48" s="267"/>
      <c r="DE48" s="267"/>
      <c r="DF48" s="267"/>
      <c r="DG48" s="267"/>
      <c r="DH48" s="267"/>
      <c r="DI48" s="267"/>
      <c r="DJ48" s="267"/>
      <c r="DK48" s="267"/>
      <c r="DL48" s="267"/>
    </row>
    <row r="49" spans="1:116" hidden="1" x14ac:dyDescent="0.4">
      <c r="B49" t="s">
        <v>317</v>
      </c>
      <c r="E49" t="s">
        <v>317</v>
      </c>
      <c r="F49" t="s">
        <v>317</v>
      </c>
      <c r="G49" s="27" t="s">
        <v>612</v>
      </c>
      <c r="H49" s="27"/>
      <c r="I49" s="27"/>
      <c r="J49" s="28"/>
      <c r="K49" s="63">
        <f t="shared" ref="K49:P49" si="67">SUMIF($4:$4,K$3,49:49)</f>
        <v>0</v>
      </c>
      <c r="L49" s="63">
        <f t="shared" si="67"/>
        <v>0</v>
      </c>
      <c r="M49" s="63">
        <f t="shared" si="67"/>
        <v>0</v>
      </c>
      <c r="N49" s="63">
        <f t="shared" si="67"/>
        <v>0</v>
      </c>
      <c r="O49" s="63">
        <f t="shared" si="67"/>
        <v>0</v>
      </c>
      <c r="P49" s="63">
        <f t="shared" si="67"/>
        <v>0</v>
      </c>
      <c r="Q49" s="28"/>
      <c r="R49"/>
      <c r="S49" s="261">
        <f t="shared" ref="S49:AX49" si="68">SUMIF($C:$C,$F49,S:S)</f>
        <v>0</v>
      </c>
      <c r="T49" s="261">
        <f t="shared" si="68"/>
        <v>0</v>
      </c>
      <c r="U49" s="261">
        <f t="shared" si="68"/>
        <v>0</v>
      </c>
      <c r="V49" s="261">
        <f t="shared" si="68"/>
        <v>0</v>
      </c>
      <c r="W49" s="261">
        <f t="shared" si="68"/>
        <v>0</v>
      </c>
      <c r="X49" s="261">
        <f t="shared" si="68"/>
        <v>0</v>
      </c>
      <c r="Y49" s="261">
        <f t="shared" si="68"/>
        <v>0</v>
      </c>
      <c r="Z49" s="261">
        <f t="shared" si="68"/>
        <v>0</v>
      </c>
      <c r="AA49" s="261">
        <f t="shared" si="68"/>
        <v>0</v>
      </c>
      <c r="AB49" s="261">
        <f t="shared" si="68"/>
        <v>0</v>
      </c>
      <c r="AC49" s="261">
        <f t="shared" si="68"/>
        <v>0</v>
      </c>
      <c r="AD49" s="261">
        <f t="shared" si="68"/>
        <v>0</v>
      </c>
      <c r="AE49" s="261">
        <f t="shared" si="68"/>
        <v>0</v>
      </c>
      <c r="AF49" s="261">
        <f t="shared" si="68"/>
        <v>0</v>
      </c>
      <c r="AG49" s="261">
        <f t="shared" si="68"/>
        <v>0</v>
      </c>
      <c r="AH49" s="261">
        <f t="shared" si="68"/>
        <v>0</v>
      </c>
      <c r="AI49" s="261">
        <f t="shared" si="68"/>
        <v>0</v>
      </c>
      <c r="AJ49" s="261">
        <f t="shared" si="68"/>
        <v>0</v>
      </c>
      <c r="AK49" s="261">
        <f t="shared" si="68"/>
        <v>0</v>
      </c>
      <c r="AL49" s="261">
        <f t="shared" si="68"/>
        <v>0</v>
      </c>
      <c r="AM49" s="261">
        <f t="shared" si="68"/>
        <v>0</v>
      </c>
      <c r="AN49" s="261">
        <f t="shared" si="68"/>
        <v>0</v>
      </c>
      <c r="AO49" s="261">
        <f t="shared" si="68"/>
        <v>0</v>
      </c>
      <c r="AP49" s="261">
        <f t="shared" si="68"/>
        <v>0</v>
      </c>
      <c r="AQ49" s="261">
        <f t="shared" si="68"/>
        <v>0</v>
      </c>
      <c r="AR49" s="261">
        <f t="shared" si="68"/>
        <v>0</v>
      </c>
      <c r="AS49" s="261">
        <f t="shared" si="68"/>
        <v>0</v>
      </c>
      <c r="AT49" s="261">
        <f t="shared" si="68"/>
        <v>0</v>
      </c>
      <c r="AU49" s="261">
        <f t="shared" si="68"/>
        <v>0</v>
      </c>
      <c r="AV49" s="261">
        <f t="shared" si="68"/>
        <v>0</v>
      </c>
      <c r="AW49" s="261">
        <f t="shared" si="68"/>
        <v>0</v>
      </c>
      <c r="AX49" s="261">
        <f t="shared" si="68"/>
        <v>0</v>
      </c>
      <c r="AY49" s="261">
        <f t="shared" ref="AY49:CD49" si="69">SUMIF($C:$C,$F49,AY:AY)</f>
        <v>0</v>
      </c>
      <c r="AZ49" s="261">
        <f t="shared" si="69"/>
        <v>0</v>
      </c>
      <c r="BA49" s="261">
        <f t="shared" si="69"/>
        <v>0</v>
      </c>
      <c r="BB49" s="261">
        <f t="shared" si="69"/>
        <v>0</v>
      </c>
      <c r="BC49" s="261">
        <f t="shared" si="69"/>
        <v>0</v>
      </c>
      <c r="BD49" s="261">
        <f t="shared" si="69"/>
        <v>0</v>
      </c>
      <c r="BE49" s="261">
        <f t="shared" si="69"/>
        <v>0</v>
      </c>
      <c r="BF49" s="261">
        <f t="shared" si="69"/>
        <v>0</v>
      </c>
      <c r="BG49" s="261">
        <f t="shared" si="69"/>
        <v>0</v>
      </c>
      <c r="BH49" s="261">
        <f t="shared" si="69"/>
        <v>0</v>
      </c>
      <c r="BI49" s="261">
        <f t="shared" si="69"/>
        <v>0</v>
      </c>
      <c r="BJ49" s="261">
        <f t="shared" si="69"/>
        <v>0</v>
      </c>
      <c r="BK49" s="261">
        <f t="shared" si="69"/>
        <v>0</v>
      </c>
      <c r="BL49" s="261">
        <f t="shared" si="69"/>
        <v>0</v>
      </c>
      <c r="BM49" s="261">
        <f t="shared" si="69"/>
        <v>0</v>
      </c>
      <c r="BN49" s="261">
        <f t="shared" si="69"/>
        <v>0</v>
      </c>
      <c r="BO49" s="261">
        <f t="shared" si="69"/>
        <v>0</v>
      </c>
      <c r="BP49" s="261">
        <f t="shared" si="69"/>
        <v>0</v>
      </c>
      <c r="BQ49" s="261">
        <f t="shared" si="69"/>
        <v>0</v>
      </c>
      <c r="BR49" s="261">
        <f t="shared" si="69"/>
        <v>0</v>
      </c>
      <c r="BS49" s="261">
        <f t="shared" si="69"/>
        <v>0</v>
      </c>
      <c r="BT49" s="261">
        <f t="shared" si="69"/>
        <v>0</v>
      </c>
      <c r="BU49" s="261">
        <f t="shared" si="69"/>
        <v>0</v>
      </c>
      <c r="BV49" s="261">
        <f t="shared" si="69"/>
        <v>0</v>
      </c>
      <c r="BW49" s="261">
        <f t="shared" si="69"/>
        <v>0</v>
      </c>
      <c r="BX49" s="261">
        <f t="shared" si="69"/>
        <v>0</v>
      </c>
      <c r="BY49" s="261">
        <f t="shared" si="69"/>
        <v>0</v>
      </c>
      <c r="BZ49" s="261">
        <f t="shared" si="69"/>
        <v>0</v>
      </c>
      <c r="CA49" s="261">
        <f t="shared" si="69"/>
        <v>0</v>
      </c>
      <c r="CB49" s="261">
        <f t="shared" si="69"/>
        <v>0</v>
      </c>
      <c r="CC49" s="261">
        <f t="shared" si="69"/>
        <v>0</v>
      </c>
      <c r="CD49" s="261">
        <f t="shared" si="69"/>
        <v>0</v>
      </c>
      <c r="CE49" s="261">
        <f t="shared" ref="CE49:CL49" si="70">SUMIF($C:$C,$F49,CE:CE)</f>
        <v>0</v>
      </c>
      <c r="CF49" s="261">
        <f t="shared" si="70"/>
        <v>0</v>
      </c>
      <c r="CG49" s="261">
        <f t="shared" si="70"/>
        <v>0</v>
      </c>
      <c r="CH49" s="261">
        <f t="shared" si="70"/>
        <v>0</v>
      </c>
      <c r="CI49" s="261">
        <f t="shared" si="70"/>
        <v>0</v>
      </c>
      <c r="CJ49" s="261">
        <f t="shared" si="70"/>
        <v>0</v>
      </c>
      <c r="CK49" s="261">
        <f t="shared" si="70"/>
        <v>0</v>
      </c>
      <c r="CL49" s="261">
        <f t="shared" si="70"/>
        <v>0</v>
      </c>
      <c r="CN49" s="261">
        <f t="shared" ref="CN49:DL49" si="71">SUMIF($C:$C,$F49,CN:CN)</f>
        <v>0</v>
      </c>
      <c r="CO49" s="261">
        <f t="shared" si="71"/>
        <v>0</v>
      </c>
      <c r="CP49" s="261">
        <f t="shared" si="71"/>
        <v>0</v>
      </c>
      <c r="CQ49" s="261">
        <f t="shared" si="71"/>
        <v>0</v>
      </c>
      <c r="CR49" s="261">
        <f t="shared" si="71"/>
        <v>0</v>
      </c>
      <c r="CS49" s="261">
        <f t="shared" si="71"/>
        <v>0</v>
      </c>
      <c r="CT49" s="261">
        <f t="shared" si="71"/>
        <v>0</v>
      </c>
      <c r="CU49" s="261">
        <f t="shared" si="71"/>
        <v>0</v>
      </c>
      <c r="CV49" s="261">
        <f t="shared" si="71"/>
        <v>0</v>
      </c>
      <c r="CW49" s="261">
        <f t="shared" si="71"/>
        <v>0</v>
      </c>
      <c r="CX49" s="261">
        <f t="shared" si="71"/>
        <v>0</v>
      </c>
      <c r="CY49" s="261">
        <f t="shared" si="71"/>
        <v>0</v>
      </c>
      <c r="CZ49" s="261">
        <f t="shared" si="71"/>
        <v>0</v>
      </c>
      <c r="DA49" s="261">
        <f t="shared" si="71"/>
        <v>0</v>
      </c>
      <c r="DB49" s="261">
        <f t="shared" si="71"/>
        <v>0</v>
      </c>
      <c r="DC49" s="261">
        <f t="shared" si="71"/>
        <v>0</v>
      </c>
      <c r="DD49" s="261">
        <f t="shared" si="71"/>
        <v>0</v>
      </c>
      <c r="DE49" s="261">
        <f t="shared" si="71"/>
        <v>0</v>
      </c>
      <c r="DF49" s="261">
        <f t="shared" si="71"/>
        <v>0</v>
      </c>
      <c r="DG49" s="261">
        <f t="shared" si="71"/>
        <v>0</v>
      </c>
      <c r="DH49" s="261">
        <f t="shared" si="71"/>
        <v>0</v>
      </c>
      <c r="DI49" s="261">
        <f t="shared" si="71"/>
        <v>0</v>
      </c>
      <c r="DJ49" s="261">
        <f t="shared" si="71"/>
        <v>0</v>
      </c>
      <c r="DK49" s="261">
        <f t="shared" si="71"/>
        <v>0</v>
      </c>
      <c r="DL49" s="261">
        <f t="shared" si="71"/>
        <v>0</v>
      </c>
    </row>
    <row r="50" spans="1:116" hidden="1" x14ac:dyDescent="0.4">
      <c r="B50" t="s">
        <v>317</v>
      </c>
      <c r="R50"/>
      <c r="S50" s="268"/>
      <c r="T50" s="268"/>
      <c r="U50" s="268"/>
      <c r="V50" s="268"/>
      <c r="W50" s="268"/>
      <c r="X50" s="268"/>
      <c r="Y50" s="268"/>
      <c r="Z50" s="268"/>
      <c r="AA50" s="268"/>
      <c r="AB50" s="268"/>
      <c r="AC50" s="268"/>
      <c r="AD50" s="268"/>
      <c r="AE50" s="268"/>
      <c r="AF50" s="268"/>
      <c r="AG50" s="268"/>
      <c r="AH50" s="268"/>
      <c r="AI50" s="268"/>
      <c r="AJ50" s="268"/>
      <c r="AK50" s="268"/>
      <c r="AL50" s="268"/>
      <c r="AM50" s="268"/>
      <c r="AN50" s="268"/>
      <c r="AO50" s="268"/>
      <c r="AP50" s="268"/>
      <c r="AQ50" s="268"/>
      <c r="AR50" s="268"/>
      <c r="AS50" s="268"/>
      <c r="AT50" s="268"/>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8"/>
      <c r="BW50" s="268"/>
      <c r="BX50" s="268"/>
      <c r="BY50" s="268"/>
      <c r="BZ50" s="268"/>
      <c r="CA50" s="268"/>
      <c r="CB50" s="268"/>
      <c r="CC50" s="268"/>
      <c r="CD50" s="268"/>
      <c r="CE50" s="268"/>
      <c r="CF50" s="268"/>
      <c r="CG50" s="268"/>
      <c r="CH50" s="268"/>
      <c r="CI50" s="268"/>
      <c r="CJ50" s="268"/>
      <c r="CK50" s="268"/>
      <c r="CL50" s="268"/>
      <c r="CN50" s="268"/>
      <c r="CO50" s="268"/>
      <c r="CP50" s="268"/>
      <c r="CQ50" s="268"/>
      <c r="CR50" s="268"/>
      <c r="CS50" s="268"/>
      <c r="CT50" s="268"/>
      <c r="CU50" s="268"/>
      <c r="CV50" s="268"/>
      <c r="CW50" s="268"/>
      <c r="CX50" s="268"/>
      <c r="CY50" s="268"/>
      <c r="CZ50" s="268"/>
      <c r="DA50" s="268"/>
      <c r="DB50" s="268"/>
      <c r="DC50" s="268"/>
      <c r="DD50" s="268"/>
      <c r="DE50" s="268"/>
      <c r="DF50" s="268"/>
      <c r="DG50" s="268"/>
      <c r="DH50" s="268"/>
      <c r="DI50" s="268"/>
      <c r="DJ50" s="268"/>
      <c r="DK50" s="268"/>
      <c r="DL50" s="268"/>
    </row>
    <row r="51" spans="1:116" x14ac:dyDescent="0.4">
      <c r="G51" s="27" t="s">
        <v>613</v>
      </c>
      <c r="H51" s="27"/>
      <c r="I51" s="27"/>
      <c r="J51" s="28"/>
      <c r="K51" s="28">
        <f t="shared" ref="K51:P53" si="72">SUMIF($4:$4,K$3,51:51)</f>
        <v>-407350.40000000014</v>
      </c>
      <c r="L51" s="28">
        <f t="shared" si="72"/>
        <v>-527467.92000000027</v>
      </c>
      <c r="M51" s="28">
        <f t="shared" si="72"/>
        <v>-648591.31600000011</v>
      </c>
      <c r="N51" s="28">
        <f t="shared" si="72"/>
        <v>-870770.88179999997</v>
      </c>
      <c r="O51" s="28">
        <f t="shared" si="72"/>
        <v>-1294059.4258900005</v>
      </c>
      <c r="P51" s="28">
        <f t="shared" si="72"/>
        <v>-2118512.3971845009</v>
      </c>
      <c r="Q51" s="28"/>
      <c r="R51"/>
      <c r="S51" s="28">
        <f t="shared" ref="S51:AX51" si="73">+S39+S43+S46+S49</f>
        <v>-33945.866666666669</v>
      </c>
      <c r="T51" s="28">
        <f t="shared" si="73"/>
        <v>-33945.866666666669</v>
      </c>
      <c r="U51" s="28">
        <f t="shared" si="73"/>
        <v>-33945.866666666669</v>
      </c>
      <c r="V51" s="28">
        <f t="shared" si="73"/>
        <v>-33945.866666666669</v>
      </c>
      <c r="W51" s="28">
        <f t="shared" si="73"/>
        <v>-33945.866666666669</v>
      </c>
      <c r="X51" s="28">
        <f t="shared" si="73"/>
        <v>-33945.866666666669</v>
      </c>
      <c r="Y51" s="28">
        <f t="shared" si="73"/>
        <v>-33945.866666666669</v>
      </c>
      <c r="Z51" s="28">
        <f t="shared" si="73"/>
        <v>-33945.866666666669</v>
      </c>
      <c r="AA51" s="28">
        <f t="shared" si="73"/>
        <v>-33945.866666666669</v>
      </c>
      <c r="AB51" s="28">
        <f t="shared" si="73"/>
        <v>-33945.866666666669</v>
      </c>
      <c r="AC51" s="28">
        <f t="shared" si="73"/>
        <v>-33945.866666666669</v>
      </c>
      <c r="AD51" s="28">
        <f t="shared" si="73"/>
        <v>-33945.866666666669</v>
      </c>
      <c r="AE51" s="28">
        <f t="shared" si="73"/>
        <v>-43955.660000000011</v>
      </c>
      <c r="AF51" s="28">
        <f t="shared" si="73"/>
        <v>-43955.660000000011</v>
      </c>
      <c r="AG51" s="28">
        <f t="shared" si="73"/>
        <v>-43955.660000000011</v>
      </c>
      <c r="AH51" s="28">
        <f t="shared" si="73"/>
        <v>-43955.660000000011</v>
      </c>
      <c r="AI51" s="28">
        <f t="shared" si="73"/>
        <v>-43955.660000000011</v>
      </c>
      <c r="AJ51" s="28">
        <f t="shared" si="73"/>
        <v>-43955.660000000011</v>
      </c>
      <c r="AK51" s="28">
        <f t="shared" si="73"/>
        <v>-43955.660000000011</v>
      </c>
      <c r="AL51" s="28">
        <f t="shared" si="73"/>
        <v>-43955.660000000011</v>
      </c>
      <c r="AM51" s="28">
        <f t="shared" si="73"/>
        <v>-43955.660000000011</v>
      </c>
      <c r="AN51" s="28">
        <f t="shared" si="73"/>
        <v>-43955.660000000011</v>
      </c>
      <c r="AO51" s="28">
        <f t="shared" si="73"/>
        <v>-43955.660000000011</v>
      </c>
      <c r="AP51" s="28">
        <f t="shared" si="73"/>
        <v>-43955.660000000011</v>
      </c>
      <c r="AQ51" s="28">
        <f t="shared" si="73"/>
        <v>-54049.276333333342</v>
      </c>
      <c r="AR51" s="28">
        <f t="shared" si="73"/>
        <v>-54049.276333333342</v>
      </c>
      <c r="AS51" s="28">
        <f t="shared" si="73"/>
        <v>-54049.276333333342</v>
      </c>
      <c r="AT51" s="28">
        <f t="shared" si="73"/>
        <v>-54049.276333333342</v>
      </c>
      <c r="AU51" s="28">
        <f t="shared" si="73"/>
        <v>-54049.276333333342</v>
      </c>
      <c r="AV51" s="28">
        <f t="shared" si="73"/>
        <v>-54049.276333333342</v>
      </c>
      <c r="AW51" s="28">
        <f t="shared" si="73"/>
        <v>-54049.276333333342</v>
      </c>
      <c r="AX51" s="28">
        <f t="shared" si="73"/>
        <v>-54049.276333333342</v>
      </c>
      <c r="AY51" s="28">
        <f t="shared" ref="AY51:CD51" si="74">+AY39+AY43+AY46+AY49</f>
        <v>-54049.276333333342</v>
      </c>
      <c r="AZ51" s="28">
        <f t="shared" si="74"/>
        <v>-54049.276333333342</v>
      </c>
      <c r="BA51" s="28">
        <f t="shared" si="74"/>
        <v>-54049.276333333342</v>
      </c>
      <c r="BB51" s="28">
        <f t="shared" si="74"/>
        <v>-54049.276333333342</v>
      </c>
      <c r="BC51" s="28">
        <f t="shared" si="74"/>
        <v>-72564.240150000012</v>
      </c>
      <c r="BD51" s="28">
        <f t="shared" si="74"/>
        <v>-72564.240150000012</v>
      </c>
      <c r="BE51" s="28">
        <f t="shared" si="74"/>
        <v>-72564.240150000012</v>
      </c>
      <c r="BF51" s="28">
        <f t="shared" si="74"/>
        <v>-72564.240150000012</v>
      </c>
      <c r="BG51" s="28">
        <f t="shared" si="74"/>
        <v>-72564.240150000012</v>
      </c>
      <c r="BH51" s="28">
        <f t="shared" si="74"/>
        <v>-72564.240150000012</v>
      </c>
      <c r="BI51" s="28">
        <f t="shared" si="74"/>
        <v>-72564.240150000012</v>
      </c>
      <c r="BJ51" s="28">
        <f t="shared" si="74"/>
        <v>-72564.240150000012</v>
      </c>
      <c r="BK51" s="28">
        <f t="shared" si="74"/>
        <v>-72564.240150000012</v>
      </c>
      <c r="BL51" s="28">
        <f t="shared" si="74"/>
        <v>-72564.240150000012</v>
      </c>
      <c r="BM51" s="28">
        <f t="shared" si="74"/>
        <v>-72564.240150000012</v>
      </c>
      <c r="BN51" s="28">
        <f t="shared" si="74"/>
        <v>-72564.240150000012</v>
      </c>
      <c r="BO51" s="28">
        <f t="shared" si="74"/>
        <v>-107838.28549083335</v>
      </c>
      <c r="BP51" s="28">
        <f t="shared" si="74"/>
        <v>-107838.28549083335</v>
      </c>
      <c r="BQ51" s="28">
        <f t="shared" si="74"/>
        <v>-107838.28549083335</v>
      </c>
      <c r="BR51" s="28">
        <f t="shared" si="74"/>
        <v>-107838.28549083335</v>
      </c>
      <c r="BS51" s="28">
        <f t="shared" si="74"/>
        <v>-107838.28549083335</v>
      </c>
      <c r="BT51" s="28">
        <f t="shared" si="74"/>
        <v>-107838.28549083335</v>
      </c>
      <c r="BU51" s="28">
        <f t="shared" si="74"/>
        <v>-107838.28549083335</v>
      </c>
      <c r="BV51" s="28">
        <f t="shared" si="74"/>
        <v>-107838.28549083335</v>
      </c>
      <c r="BW51" s="28">
        <f t="shared" si="74"/>
        <v>-107838.28549083335</v>
      </c>
      <c r="BX51" s="28">
        <f t="shared" si="74"/>
        <v>-107838.28549083335</v>
      </c>
      <c r="BY51" s="28">
        <f t="shared" si="74"/>
        <v>-107838.28549083335</v>
      </c>
      <c r="BZ51" s="28">
        <f t="shared" si="74"/>
        <v>-107838.28549083335</v>
      </c>
      <c r="CA51" s="28">
        <f t="shared" si="74"/>
        <v>-176542.69976537506</v>
      </c>
      <c r="CB51" s="28">
        <f t="shared" si="74"/>
        <v>-176542.69976537506</v>
      </c>
      <c r="CC51" s="28">
        <f t="shared" si="74"/>
        <v>-176542.69976537506</v>
      </c>
      <c r="CD51" s="28">
        <f t="shared" si="74"/>
        <v>-176542.69976537506</v>
      </c>
      <c r="CE51" s="28">
        <f t="shared" ref="CE51:CL51" si="75">+CE39+CE43+CE46+CE49</f>
        <v>-176542.69976537506</v>
      </c>
      <c r="CF51" s="28">
        <f t="shared" si="75"/>
        <v>-176542.69976537506</v>
      </c>
      <c r="CG51" s="28">
        <f t="shared" si="75"/>
        <v>-176542.69976537506</v>
      </c>
      <c r="CH51" s="28">
        <f t="shared" si="75"/>
        <v>-176542.69976537506</v>
      </c>
      <c r="CI51" s="28">
        <f t="shared" si="75"/>
        <v>-176542.69976537506</v>
      </c>
      <c r="CJ51" s="28">
        <f t="shared" si="75"/>
        <v>-176542.69976537506</v>
      </c>
      <c r="CK51" s="28">
        <f t="shared" si="75"/>
        <v>-176542.69976537506</v>
      </c>
      <c r="CL51" s="28">
        <f t="shared" si="75"/>
        <v>-176542.69976537506</v>
      </c>
      <c r="CN51" s="28">
        <f t="shared" ref="CN51:DL51" si="76">+CN39+CN43+CN46+CN49</f>
        <v>0</v>
      </c>
      <c r="CO51" s="28">
        <f t="shared" si="76"/>
        <v>0</v>
      </c>
      <c r="CP51" s="28">
        <f t="shared" si="76"/>
        <v>0</v>
      </c>
      <c r="CQ51" s="28">
        <f t="shared" si="76"/>
        <v>0</v>
      </c>
      <c r="CR51" s="28">
        <f t="shared" si="76"/>
        <v>0</v>
      </c>
      <c r="CS51" s="28">
        <f t="shared" si="76"/>
        <v>0</v>
      </c>
      <c r="CT51" s="28">
        <f t="shared" si="76"/>
        <v>0</v>
      </c>
      <c r="CU51" s="28">
        <f t="shared" si="76"/>
        <v>0</v>
      </c>
      <c r="CV51" s="28">
        <f t="shared" si="76"/>
        <v>0</v>
      </c>
      <c r="CW51" s="28">
        <f t="shared" si="76"/>
        <v>0</v>
      </c>
      <c r="CX51" s="28">
        <f t="shared" si="76"/>
        <v>0</v>
      </c>
      <c r="CY51" s="28">
        <f t="shared" si="76"/>
        <v>0</v>
      </c>
      <c r="CZ51" s="28">
        <f t="shared" si="76"/>
        <v>0</v>
      </c>
      <c r="DA51" s="28">
        <f t="shared" si="76"/>
        <v>0</v>
      </c>
      <c r="DB51" s="28">
        <f t="shared" si="76"/>
        <v>0</v>
      </c>
      <c r="DC51" s="28">
        <f t="shared" si="76"/>
        <v>0</v>
      </c>
      <c r="DD51" s="28">
        <f t="shared" si="76"/>
        <v>0</v>
      </c>
      <c r="DE51" s="28">
        <f t="shared" si="76"/>
        <v>0</v>
      </c>
      <c r="DF51" s="28">
        <f t="shared" si="76"/>
        <v>0</v>
      </c>
      <c r="DG51" s="28">
        <f t="shared" si="76"/>
        <v>0</v>
      </c>
      <c r="DH51" s="28">
        <f t="shared" si="76"/>
        <v>0</v>
      </c>
      <c r="DI51" s="28">
        <f t="shared" si="76"/>
        <v>0</v>
      </c>
      <c r="DJ51" s="28">
        <f t="shared" si="76"/>
        <v>0</v>
      </c>
      <c r="DK51" s="28">
        <f t="shared" si="76"/>
        <v>0</v>
      </c>
      <c r="DL51" s="28">
        <f t="shared" si="76"/>
        <v>0</v>
      </c>
    </row>
    <row r="52" spans="1:116" x14ac:dyDescent="0.4">
      <c r="G52" s="322" t="s">
        <v>614</v>
      </c>
      <c r="K52" s="238">
        <f t="shared" si="72"/>
        <v>101837.60000000003</v>
      </c>
      <c r="L52" s="238">
        <f t="shared" si="72"/>
        <v>131866.98000000007</v>
      </c>
      <c r="M52" s="238">
        <f t="shared" si="72"/>
        <v>162147.82900000003</v>
      </c>
      <c r="N52" s="238">
        <f t="shared" si="72"/>
        <v>217692.72044999999</v>
      </c>
      <c r="O52" s="238">
        <f t="shared" si="72"/>
        <v>323514.85647250013</v>
      </c>
      <c r="P52" s="238">
        <f t="shared" si="72"/>
        <v>529628.09929612523</v>
      </c>
      <c r="R52"/>
      <c r="S52" s="238">
        <f t="shared" ref="S52:CC52" si="77">-S51*$N$4</f>
        <v>8486.4666666666672</v>
      </c>
      <c r="T52" s="238">
        <f t="shared" si="77"/>
        <v>8486.4666666666672</v>
      </c>
      <c r="U52" s="238">
        <f t="shared" si="77"/>
        <v>8486.4666666666672</v>
      </c>
      <c r="V52" s="238">
        <f t="shared" si="77"/>
        <v>8486.4666666666672</v>
      </c>
      <c r="W52" s="238">
        <f t="shared" si="77"/>
        <v>8486.4666666666672</v>
      </c>
      <c r="X52" s="238">
        <f t="shared" si="77"/>
        <v>8486.4666666666672</v>
      </c>
      <c r="Y52" s="238">
        <f t="shared" si="77"/>
        <v>8486.4666666666672</v>
      </c>
      <c r="Z52" s="238">
        <f t="shared" si="77"/>
        <v>8486.4666666666672</v>
      </c>
      <c r="AA52" s="238">
        <f t="shared" si="77"/>
        <v>8486.4666666666672</v>
      </c>
      <c r="AB52" s="238">
        <f t="shared" si="77"/>
        <v>8486.4666666666672</v>
      </c>
      <c r="AC52" s="238">
        <f t="shared" si="77"/>
        <v>8486.4666666666672</v>
      </c>
      <c r="AD52" s="238">
        <f t="shared" si="77"/>
        <v>8486.4666666666672</v>
      </c>
      <c r="AE52" s="238">
        <f t="shared" si="77"/>
        <v>10988.915000000003</v>
      </c>
      <c r="AF52" s="238">
        <f t="shared" si="77"/>
        <v>10988.915000000003</v>
      </c>
      <c r="AG52" s="238">
        <f t="shared" si="77"/>
        <v>10988.915000000003</v>
      </c>
      <c r="AH52" s="238">
        <f t="shared" si="77"/>
        <v>10988.915000000003</v>
      </c>
      <c r="AI52" s="238">
        <f t="shared" si="77"/>
        <v>10988.915000000003</v>
      </c>
      <c r="AJ52" s="238">
        <f t="shared" si="77"/>
        <v>10988.915000000003</v>
      </c>
      <c r="AK52" s="238">
        <f t="shared" si="77"/>
        <v>10988.915000000003</v>
      </c>
      <c r="AL52" s="238">
        <f t="shared" si="77"/>
        <v>10988.915000000003</v>
      </c>
      <c r="AM52" s="238">
        <f t="shared" si="77"/>
        <v>10988.915000000003</v>
      </c>
      <c r="AN52" s="238">
        <f t="shared" si="77"/>
        <v>10988.915000000003</v>
      </c>
      <c r="AO52" s="238">
        <f t="shared" si="77"/>
        <v>10988.915000000003</v>
      </c>
      <c r="AP52" s="238">
        <f t="shared" si="77"/>
        <v>10988.915000000003</v>
      </c>
      <c r="AQ52" s="238">
        <f t="shared" si="77"/>
        <v>13512.319083333336</v>
      </c>
      <c r="AR52" s="238">
        <f t="shared" si="77"/>
        <v>13512.319083333336</v>
      </c>
      <c r="AS52" s="238">
        <f t="shared" si="77"/>
        <v>13512.319083333336</v>
      </c>
      <c r="AT52" s="238">
        <f t="shared" si="77"/>
        <v>13512.319083333336</v>
      </c>
      <c r="AU52" s="238">
        <f t="shared" si="77"/>
        <v>13512.319083333336</v>
      </c>
      <c r="AV52" s="238">
        <f t="shared" si="77"/>
        <v>13512.319083333336</v>
      </c>
      <c r="AW52" s="238">
        <f t="shared" si="77"/>
        <v>13512.319083333336</v>
      </c>
      <c r="AX52" s="238">
        <f t="shared" si="77"/>
        <v>13512.319083333336</v>
      </c>
      <c r="AY52" s="238">
        <f t="shared" si="77"/>
        <v>13512.319083333336</v>
      </c>
      <c r="AZ52" s="238">
        <f t="shared" si="77"/>
        <v>13512.319083333336</v>
      </c>
      <c r="BA52" s="238">
        <f t="shared" si="77"/>
        <v>13512.319083333336</v>
      </c>
      <c r="BB52" s="238">
        <f t="shared" si="77"/>
        <v>13512.319083333336</v>
      </c>
      <c r="BC52" s="238">
        <f t="shared" si="77"/>
        <v>18141.060037500003</v>
      </c>
      <c r="BD52" s="238">
        <f t="shared" si="77"/>
        <v>18141.060037500003</v>
      </c>
      <c r="BE52" s="238">
        <f t="shared" si="77"/>
        <v>18141.060037500003</v>
      </c>
      <c r="BF52" s="238">
        <f t="shared" si="77"/>
        <v>18141.060037500003</v>
      </c>
      <c r="BG52" s="238">
        <f t="shared" si="77"/>
        <v>18141.060037500003</v>
      </c>
      <c r="BH52" s="238">
        <f t="shared" si="77"/>
        <v>18141.060037500003</v>
      </c>
      <c r="BI52" s="238">
        <f t="shared" si="77"/>
        <v>18141.060037500003</v>
      </c>
      <c r="BJ52" s="238">
        <f t="shared" si="77"/>
        <v>18141.060037500003</v>
      </c>
      <c r="BK52" s="238">
        <f t="shared" si="77"/>
        <v>18141.060037500003</v>
      </c>
      <c r="BL52" s="238">
        <f t="shared" si="77"/>
        <v>18141.060037500003</v>
      </c>
      <c r="BM52" s="238">
        <f t="shared" si="77"/>
        <v>18141.060037500003</v>
      </c>
      <c r="BN52" s="238">
        <f t="shared" si="77"/>
        <v>18141.060037500003</v>
      </c>
      <c r="BO52" s="238">
        <f t="shared" si="77"/>
        <v>26959.571372708338</v>
      </c>
      <c r="BP52" s="238">
        <f t="shared" si="77"/>
        <v>26959.571372708338</v>
      </c>
      <c r="BQ52" s="238">
        <f t="shared" si="77"/>
        <v>26959.571372708338</v>
      </c>
      <c r="BR52" s="238">
        <f t="shared" si="77"/>
        <v>26959.571372708338</v>
      </c>
      <c r="BS52" s="238">
        <f t="shared" si="77"/>
        <v>26959.571372708338</v>
      </c>
      <c r="BT52" s="238">
        <f t="shared" si="77"/>
        <v>26959.571372708338</v>
      </c>
      <c r="BU52" s="238">
        <f t="shared" si="77"/>
        <v>26959.571372708338</v>
      </c>
      <c r="BV52" s="238">
        <f t="shared" si="77"/>
        <v>26959.571372708338</v>
      </c>
      <c r="BW52" s="238">
        <f t="shared" si="77"/>
        <v>26959.571372708338</v>
      </c>
      <c r="BX52" s="238">
        <f t="shared" si="77"/>
        <v>26959.571372708338</v>
      </c>
      <c r="BY52" s="238">
        <f t="shared" si="77"/>
        <v>26959.571372708338</v>
      </c>
      <c r="BZ52" s="238">
        <f t="shared" si="77"/>
        <v>26959.571372708338</v>
      </c>
      <c r="CA52" s="238">
        <f t="shared" si="77"/>
        <v>44135.674941343765</v>
      </c>
      <c r="CB52" s="238">
        <f t="shared" si="77"/>
        <v>44135.674941343765</v>
      </c>
      <c r="CC52" s="238">
        <f t="shared" si="77"/>
        <v>44135.674941343765</v>
      </c>
      <c r="CD52" s="238">
        <f t="shared" ref="CD52:CL52" si="78">-CD51*$N$4</f>
        <v>44135.674941343765</v>
      </c>
      <c r="CE52" s="238">
        <f t="shared" si="78"/>
        <v>44135.674941343765</v>
      </c>
      <c r="CF52" s="238">
        <f t="shared" si="78"/>
        <v>44135.674941343765</v>
      </c>
      <c r="CG52" s="238">
        <f t="shared" si="78"/>
        <v>44135.674941343765</v>
      </c>
      <c r="CH52" s="238">
        <f t="shared" si="78"/>
        <v>44135.674941343765</v>
      </c>
      <c r="CI52" s="238">
        <f t="shared" si="78"/>
        <v>44135.674941343765</v>
      </c>
      <c r="CJ52" s="238">
        <f t="shared" si="78"/>
        <v>44135.674941343765</v>
      </c>
      <c r="CK52" s="238">
        <f t="shared" si="78"/>
        <v>44135.674941343765</v>
      </c>
      <c r="CL52" s="238">
        <f t="shared" si="78"/>
        <v>44135.674941343765</v>
      </c>
      <c r="CN52" s="238">
        <f t="shared" ref="CN52:DL52" si="79">-CN51*$N$4</f>
        <v>0</v>
      </c>
      <c r="CO52" s="238">
        <f t="shared" si="79"/>
        <v>0</v>
      </c>
      <c r="CP52" s="238">
        <f t="shared" si="79"/>
        <v>0</v>
      </c>
      <c r="CQ52" s="238">
        <f t="shared" si="79"/>
        <v>0</v>
      </c>
      <c r="CR52" s="238">
        <f t="shared" si="79"/>
        <v>0</v>
      </c>
      <c r="CS52" s="238">
        <f t="shared" si="79"/>
        <v>0</v>
      </c>
      <c r="CT52" s="238">
        <f t="shared" si="79"/>
        <v>0</v>
      </c>
      <c r="CU52" s="238">
        <f t="shared" si="79"/>
        <v>0</v>
      </c>
      <c r="CV52" s="238">
        <f t="shared" si="79"/>
        <v>0</v>
      </c>
      <c r="CW52" s="238">
        <f t="shared" si="79"/>
        <v>0</v>
      </c>
      <c r="CX52" s="238">
        <f t="shared" si="79"/>
        <v>0</v>
      </c>
      <c r="CY52" s="238">
        <f t="shared" si="79"/>
        <v>0</v>
      </c>
      <c r="CZ52" s="238">
        <f t="shared" si="79"/>
        <v>0</v>
      </c>
      <c r="DA52" s="238">
        <f t="shared" si="79"/>
        <v>0</v>
      </c>
      <c r="DB52" s="238">
        <f t="shared" si="79"/>
        <v>0</v>
      </c>
      <c r="DC52" s="238">
        <f t="shared" si="79"/>
        <v>0</v>
      </c>
      <c r="DD52" s="238">
        <f t="shared" si="79"/>
        <v>0</v>
      </c>
      <c r="DE52" s="238">
        <f t="shared" si="79"/>
        <v>0</v>
      </c>
      <c r="DF52" s="238">
        <f t="shared" si="79"/>
        <v>0</v>
      </c>
      <c r="DG52" s="238">
        <f t="shared" si="79"/>
        <v>0</v>
      </c>
      <c r="DH52" s="238">
        <f t="shared" si="79"/>
        <v>0</v>
      </c>
      <c r="DI52" s="238">
        <f t="shared" si="79"/>
        <v>0</v>
      </c>
      <c r="DJ52" s="238">
        <f t="shared" si="79"/>
        <v>0</v>
      </c>
      <c r="DK52" s="238">
        <f t="shared" si="79"/>
        <v>0</v>
      </c>
      <c r="DL52" s="238">
        <f t="shared" si="79"/>
        <v>0</v>
      </c>
    </row>
    <row r="53" spans="1:116" x14ac:dyDescent="0.4">
      <c r="G53" s="27" t="s">
        <v>615</v>
      </c>
      <c r="H53" s="27"/>
      <c r="I53" s="27"/>
      <c r="J53" s="28"/>
      <c r="K53" s="28">
        <f t="shared" si="72"/>
        <v>-305512.8</v>
      </c>
      <c r="L53" s="28">
        <f t="shared" si="72"/>
        <v>-395600.94</v>
      </c>
      <c r="M53" s="28">
        <f t="shared" si="72"/>
        <v>-486443.48699999996</v>
      </c>
      <c r="N53" s="28">
        <f t="shared" si="72"/>
        <v>-653078.16134999983</v>
      </c>
      <c r="O53" s="28">
        <f t="shared" si="72"/>
        <v>-970544.56941750029</v>
      </c>
      <c r="P53" s="28">
        <f t="shared" si="72"/>
        <v>-1588884.2978883749</v>
      </c>
      <c r="Q53" s="28"/>
      <c r="R53"/>
      <c r="S53" s="28">
        <f t="shared" ref="S53:CC53" si="80">SUM(S51:S52)</f>
        <v>-25459.4</v>
      </c>
      <c r="T53" s="28">
        <f t="shared" si="80"/>
        <v>-25459.4</v>
      </c>
      <c r="U53" s="28">
        <f t="shared" si="80"/>
        <v>-25459.4</v>
      </c>
      <c r="V53" s="28">
        <f t="shared" si="80"/>
        <v>-25459.4</v>
      </c>
      <c r="W53" s="28">
        <f t="shared" si="80"/>
        <v>-25459.4</v>
      </c>
      <c r="X53" s="28">
        <f t="shared" si="80"/>
        <v>-25459.4</v>
      </c>
      <c r="Y53" s="28">
        <f t="shared" si="80"/>
        <v>-25459.4</v>
      </c>
      <c r="Z53" s="28">
        <f t="shared" si="80"/>
        <v>-25459.4</v>
      </c>
      <c r="AA53" s="28">
        <f t="shared" si="80"/>
        <v>-25459.4</v>
      </c>
      <c r="AB53" s="28">
        <f t="shared" si="80"/>
        <v>-25459.4</v>
      </c>
      <c r="AC53" s="28">
        <f t="shared" si="80"/>
        <v>-25459.4</v>
      </c>
      <c r="AD53" s="28">
        <f t="shared" si="80"/>
        <v>-25459.4</v>
      </c>
      <c r="AE53" s="28">
        <f t="shared" si="80"/>
        <v>-32966.74500000001</v>
      </c>
      <c r="AF53" s="28">
        <f t="shared" si="80"/>
        <v>-32966.74500000001</v>
      </c>
      <c r="AG53" s="28">
        <f t="shared" si="80"/>
        <v>-32966.74500000001</v>
      </c>
      <c r="AH53" s="28">
        <f t="shared" si="80"/>
        <v>-32966.74500000001</v>
      </c>
      <c r="AI53" s="28">
        <f t="shared" si="80"/>
        <v>-32966.74500000001</v>
      </c>
      <c r="AJ53" s="28">
        <f t="shared" si="80"/>
        <v>-32966.74500000001</v>
      </c>
      <c r="AK53" s="28">
        <f t="shared" si="80"/>
        <v>-32966.74500000001</v>
      </c>
      <c r="AL53" s="28">
        <f t="shared" si="80"/>
        <v>-32966.74500000001</v>
      </c>
      <c r="AM53" s="28">
        <f t="shared" si="80"/>
        <v>-32966.74500000001</v>
      </c>
      <c r="AN53" s="28">
        <f t="shared" si="80"/>
        <v>-32966.74500000001</v>
      </c>
      <c r="AO53" s="28">
        <f t="shared" si="80"/>
        <v>-32966.74500000001</v>
      </c>
      <c r="AP53" s="28">
        <f t="shared" si="80"/>
        <v>-32966.74500000001</v>
      </c>
      <c r="AQ53" s="28">
        <f t="shared" si="80"/>
        <v>-40536.957250000007</v>
      </c>
      <c r="AR53" s="28">
        <f t="shared" si="80"/>
        <v>-40536.957250000007</v>
      </c>
      <c r="AS53" s="28">
        <f t="shared" si="80"/>
        <v>-40536.957250000007</v>
      </c>
      <c r="AT53" s="28">
        <f t="shared" si="80"/>
        <v>-40536.957250000007</v>
      </c>
      <c r="AU53" s="28">
        <f t="shared" si="80"/>
        <v>-40536.957250000007</v>
      </c>
      <c r="AV53" s="28">
        <f t="shared" si="80"/>
        <v>-40536.957250000007</v>
      </c>
      <c r="AW53" s="28">
        <f t="shared" si="80"/>
        <v>-40536.957250000007</v>
      </c>
      <c r="AX53" s="28">
        <f t="shared" si="80"/>
        <v>-40536.957250000007</v>
      </c>
      <c r="AY53" s="28">
        <f t="shared" si="80"/>
        <v>-40536.957250000007</v>
      </c>
      <c r="AZ53" s="28">
        <f t="shared" si="80"/>
        <v>-40536.957250000007</v>
      </c>
      <c r="BA53" s="28">
        <f t="shared" si="80"/>
        <v>-40536.957250000007</v>
      </c>
      <c r="BB53" s="28">
        <f t="shared" si="80"/>
        <v>-40536.957250000007</v>
      </c>
      <c r="BC53" s="28">
        <f t="shared" si="80"/>
        <v>-54423.180112500006</v>
      </c>
      <c r="BD53" s="28">
        <f t="shared" si="80"/>
        <v>-54423.180112500006</v>
      </c>
      <c r="BE53" s="28">
        <f t="shared" si="80"/>
        <v>-54423.180112500006</v>
      </c>
      <c r="BF53" s="28">
        <f t="shared" si="80"/>
        <v>-54423.180112500006</v>
      </c>
      <c r="BG53" s="28">
        <f t="shared" si="80"/>
        <v>-54423.180112500006</v>
      </c>
      <c r="BH53" s="28">
        <f t="shared" si="80"/>
        <v>-54423.180112500006</v>
      </c>
      <c r="BI53" s="28">
        <f t="shared" si="80"/>
        <v>-54423.180112500006</v>
      </c>
      <c r="BJ53" s="28">
        <f t="shared" si="80"/>
        <v>-54423.180112500006</v>
      </c>
      <c r="BK53" s="28">
        <f t="shared" si="80"/>
        <v>-54423.180112500006</v>
      </c>
      <c r="BL53" s="28">
        <f t="shared" si="80"/>
        <v>-54423.180112500006</v>
      </c>
      <c r="BM53" s="28">
        <f t="shared" si="80"/>
        <v>-54423.180112500006</v>
      </c>
      <c r="BN53" s="28">
        <f t="shared" si="80"/>
        <v>-54423.180112500006</v>
      </c>
      <c r="BO53" s="28">
        <f t="shared" si="80"/>
        <v>-80878.714118125019</v>
      </c>
      <c r="BP53" s="28">
        <f t="shared" si="80"/>
        <v>-80878.714118125019</v>
      </c>
      <c r="BQ53" s="28">
        <f t="shared" si="80"/>
        <v>-80878.714118125019</v>
      </c>
      <c r="BR53" s="28">
        <f t="shared" si="80"/>
        <v>-80878.714118125019</v>
      </c>
      <c r="BS53" s="28">
        <f t="shared" si="80"/>
        <v>-80878.714118125019</v>
      </c>
      <c r="BT53" s="28">
        <f t="shared" si="80"/>
        <v>-80878.714118125019</v>
      </c>
      <c r="BU53" s="28">
        <f t="shared" si="80"/>
        <v>-80878.714118125019</v>
      </c>
      <c r="BV53" s="28">
        <f t="shared" si="80"/>
        <v>-80878.714118125019</v>
      </c>
      <c r="BW53" s="28">
        <f t="shared" si="80"/>
        <v>-80878.714118125019</v>
      </c>
      <c r="BX53" s="28">
        <f t="shared" si="80"/>
        <v>-80878.714118125019</v>
      </c>
      <c r="BY53" s="28">
        <f t="shared" si="80"/>
        <v>-80878.714118125019</v>
      </c>
      <c r="BZ53" s="28">
        <f t="shared" si="80"/>
        <v>-80878.714118125019</v>
      </c>
      <c r="CA53" s="28">
        <f t="shared" si="80"/>
        <v>-132407.02482403128</v>
      </c>
      <c r="CB53" s="28">
        <f t="shared" si="80"/>
        <v>-132407.02482403128</v>
      </c>
      <c r="CC53" s="28">
        <f t="shared" si="80"/>
        <v>-132407.02482403128</v>
      </c>
      <c r="CD53" s="28">
        <f t="shared" ref="CD53:CL53" si="81">SUM(CD51:CD52)</f>
        <v>-132407.02482403128</v>
      </c>
      <c r="CE53" s="28">
        <f t="shared" si="81"/>
        <v>-132407.02482403128</v>
      </c>
      <c r="CF53" s="28">
        <f t="shared" si="81"/>
        <v>-132407.02482403128</v>
      </c>
      <c r="CG53" s="28">
        <f t="shared" si="81"/>
        <v>-132407.02482403128</v>
      </c>
      <c r="CH53" s="28">
        <f t="shared" si="81"/>
        <v>-132407.02482403128</v>
      </c>
      <c r="CI53" s="28">
        <f t="shared" si="81"/>
        <v>-132407.02482403128</v>
      </c>
      <c r="CJ53" s="28">
        <f t="shared" si="81"/>
        <v>-132407.02482403128</v>
      </c>
      <c r="CK53" s="28">
        <f t="shared" si="81"/>
        <v>-132407.02482403128</v>
      </c>
      <c r="CL53" s="28">
        <f t="shared" si="81"/>
        <v>-132407.02482403128</v>
      </c>
      <c r="CN53" s="28">
        <f t="shared" ref="CN53:DL53" si="82">SUM(CN51:CN52)</f>
        <v>0</v>
      </c>
      <c r="CO53" s="28">
        <f t="shared" si="82"/>
        <v>0</v>
      </c>
      <c r="CP53" s="28">
        <f t="shared" si="82"/>
        <v>0</v>
      </c>
      <c r="CQ53" s="28">
        <f t="shared" si="82"/>
        <v>0</v>
      </c>
      <c r="CR53" s="28">
        <f t="shared" si="82"/>
        <v>0</v>
      </c>
      <c r="CS53" s="28">
        <f t="shared" si="82"/>
        <v>0</v>
      </c>
      <c r="CT53" s="28">
        <f t="shared" si="82"/>
        <v>0</v>
      </c>
      <c r="CU53" s="28">
        <f t="shared" si="82"/>
        <v>0</v>
      </c>
      <c r="CV53" s="28">
        <f t="shared" si="82"/>
        <v>0</v>
      </c>
      <c r="CW53" s="28">
        <f t="shared" si="82"/>
        <v>0</v>
      </c>
      <c r="CX53" s="28">
        <f t="shared" si="82"/>
        <v>0</v>
      </c>
      <c r="CY53" s="28">
        <f t="shared" si="82"/>
        <v>0</v>
      </c>
      <c r="CZ53" s="28">
        <f t="shared" si="82"/>
        <v>0</v>
      </c>
      <c r="DA53" s="28">
        <f t="shared" si="82"/>
        <v>0</v>
      </c>
      <c r="DB53" s="28">
        <f t="shared" si="82"/>
        <v>0</v>
      </c>
      <c r="DC53" s="28">
        <f t="shared" si="82"/>
        <v>0</v>
      </c>
      <c r="DD53" s="28">
        <f t="shared" si="82"/>
        <v>0</v>
      </c>
      <c r="DE53" s="28">
        <f t="shared" si="82"/>
        <v>0</v>
      </c>
      <c r="DF53" s="28">
        <f t="shared" si="82"/>
        <v>0</v>
      </c>
      <c r="DG53" s="28">
        <f t="shared" si="82"/>
        <v>0</v>
      </c>
      <c r="DH53" s="28">
        <f t="shared" si="82"/>
        <v>0</v>
      </c>
      <c r="DI53" s="28">
        <f t="shared" si="82"/>
        <v>0</v>
      </c>
      <c r="DJ53" s="28">
        <f t="shared" si="82"/>
        <v>0</v>
      </c>
      <c r="DK53" s="28">
        <f t="shared" si="82"/>
        <v>0</v>
      </c>
      <c r="DL53" s="28">
        <f t="shared" si="82"/>
        <v>0</v>
      </c>
    </row>
    <row r="54" spans="1:116" x14ac:dyDescent="0.4">
      <c r="G54" s="129" t="s">
        <v>69</v>
      </c>
      <c r="H54" s="27"/>
      <c r="I54" s="27"/>
      <c r="J54" s="28"/>
      <c r="K54" s="21">
        <f t="shared" ref="K54:P54" si="83">IFERROR(K53/K18,0)</f>
        <v>-6.1102559999999972E-2</v>
      </c>
      <c r="L54" s="21">
        <f t="shared" si="83"/>
        <v>-3.9560093999999983E-2</v>
      </c>
      <c r="M54" s="21">
        <f t="shared" si="83"/>
        <v>-2.4322174349999989E-2</v>
      </c>
      <c r="N54" s="21">
        <f t="shared" si="83"/>
        <v>-1.632695403374999E-2</v>
      </c>
      <c r="O54" s="21">
        <f t="shared" si="83"/>
        <v>-1.2131807117718749E-2</v>
      </c>
      <c r="P54" s="21">
        <f t="shared" si="83"/>
        <v>-9.9305268618023398E-3</v>
      </c>
      <c r="Q54" s="265"/>
      <c r="R54"/>
      <c r="S54" s="21">
        <f t="shared" ref="S54:AX54" si="84">IFERROR(S53/S18,0)</f>
        <v>-6.1102559999999993E-2</v>
      </c>
      <c r="T54" s="21">
        <f t="shared" si="84"/>
        <v>-6.1102559999999993E-2</v>
      </c>
      <c r="U54" s="21">
        <f t="shared" si="84"/>
        <v>-6.1102559999999993E-2</v>
      </c>
      <c r="V54" s="21">
        <f t="shared" si="84"/>
        <v>-6.1102559999999993E-2</v>
      </c>
      <c r="W54" s="21">
        <f t="shared" si="84"/>
        <v>-6.1102559999999993E-2</v>
      </c>
      <c r="X54" s="21">
        <f t="shared" si="84"/>
        <v>-6.1102559999999993E-2</v>
      </c>
      <c r="Y54" s="21">
        <f t="shared" si="84"/>
        <v>-6.1102559999999993E-2</v>
      </c>
      <c r="Z54" s="21">
        <f t="shared" si="84"/>
        <v>-6.1102559999999993E-2</v>
      </c>
      <c r="AA54" s="21">
        <f t="shared" si="84"/>
        <v>-6.1102559999999993E-2</v>
      </c>
      <c r="AB54" s="21">
        <f t="shared" si="84"/>
        <v>-6.1102559999999993E-2</v>
      </c>
      <c r="AC54" s="21">
        <f t="shared" si="84"/>
        <v>-6.1102559999999993E-2</v>
      </c>
      <c r="AD54" s="21">
        <f t="shared" si="84"/>
        <v>-6.1102559999999993E-2</v>
      </c>
      <c r="AE54" s="21">
        <f t="shared" si="84"/>
        <v>-3.9560094000000004E-2</v>
      </c>
      <c r="AF54" s="21">
        <f t="shared" si="84"/>
        <v>-3.9560094000000004E-2</v>
      </c>
      <c r="AG54" s="21">
        <f t="shared" si="84"/>
        <v>-3.9560094000000004E-2</v>
      </c>
      <c r="AH54" s="21">
        <f t="shared" si="84"/>
        <v>-3.9560094000000004E-2</v>
      </c>
      <c r="AI54" s="21">
        <f t="shared" si="84"/>
        <v>-3.9560094000000004E-2</v>
      </c>
      <c r="AJ54" s="21">
        <f t="shared" si="84"/>
        <v>-3.9560094000000004E-2</v>
      </c>
      <c r="AK54" s="21">
        <f t="shared" si="84"/>
        <v>-3.9560094000000004E-2</v>
      </c>
      <c r="AL54" s="21">
        <f t="shared" si="84"/>
        <v>-3.9560094000000004E-2</v>
      </c>
      <c r="AM54" s="21">
        <f t="shared" si="84"/>
        <v>-3.9560094000000004E-2</v>
      </c>
      <c r="AN54" s="21">
        <f t="shared" si="84"/>
        <v>-3.9560094000000004E-2</v>
      </c>
      <c r="AO54" s="21">
        <f t="shared" si="84"/>
        <v>-3.9560094000000004E-2</v>
      </c>
      <c r="AP54" s="21">
        <f t="shared" si="84"/>
        <v>-3.9560094000000004E-2</v>
      </c>
      <c r="AQ54" s="21">
        <f t="shared" si="84"/>
        <v>-2.432217435E-2</v>
      </c>
      <c r="AR54" s="21">
        <f t="shared" si="84"/>
        <v>-2.432217435E-2</v>
      </c>
      <c r="AS54" s="21">
        <f t="shared" si="84"/>
        <v>-2.432217435E-2</v>
      </c>
      <c r="AT54" s="21">
        <f t="shared" si="84"/>
        <v>-2.432217435E-2</v>
      </c>
      <c r="AU54" s="21">
        <f t="shared" si="84"/>
        <v>-2.432217435E-2</v>
      </c>
      <c r="AV54" s="21">
        <f t="shared" si="84"/>
        <v>-2.432217435E-2</v>
      </c>
      <c r="AW54" s="21">
        <f t="shared" si="84"/>
        <v>-2.432217435E-2</v>
      </c>
      <c r="AX54" s="21">
        <f t="shared" si="84"/>
        <v>-2.432217435E-2</v>
      </c>
      <c r="AY54" s="21">
        <f t="shared" ref="AY54:CD54" si="85">IFERROR(AY53/AY18,0)</f>
        <v>-2.432217435E-2</v>
      </c>
      <c r="AZ54" s="21">
        <f t="shared" si="85"/>
        <v>-2.432217435E-2</v>
      </c>
      <c r="BA54" s="21">
        <f t="shared" si="85"/>
        <v>-2.432217435E-2</v>
      </c>
      <c r="BB54" s="21">
        <f t="shared" si="85"/>
        <v>-2.432217435E-2</v>
      </c>
      <c r="BC54" s="21">
        <f t="shared" si="85"/>
        <v>-1.6326954033749997E-2</v>
      </c>
      <c r="BD54" s="21">
        <f t="shared" si="85"/>
        <v>-1.6326954033749997E-2</v>
      </c>
      <c r="BE54" s="21">
        <f t="shared" si="85"/>
        <v>-1.6326954033749997E-2</v>
      </c>
      <c r="BF54" s="21">
        <f t="shared" si="85"/>
        <v>-1.6326954033749997E-2</v>
      </c>
      <c r="BG54" s="21">
        <f t="shared" si="85"/>
        <v>-1.6326954033749997E-2</v>
      </c>
      <c r="BH54" s="21">
        <f t="shared" si="85"/>
        <v>-1.6326954033749997E-2</v>
      </c>
      <c r="BI54" s="21">
        <f t="shared" si="85"/>
        <v>-1.6326954033749997E-2</v>
      </c>
      <c r="BJ54" s="21">
        <f t="shared" si="85"/>
        <v>-1.6326954033749997E-2</v>
      </c>
      <c r="BK54" s="21">
        <f t="shared" si="85"/>
        <v>-1.6326954033749997E-2</v>
      </c>
      <c r="BL54" s="21">
        <f t="shared" si="85"/>
        <v>-1.6326954033749997E-2</v>
      </c>
      <c r="BM54" s="21">
        <f t="shared" si="85"/>
        <v>-1.6326954033749997E-2</v>
      </c>
      <c r="BN54" s="21">
        <f t="shared" si="85"/>
        <v>-1.6326954033749997E-2</v>
      </c>
      <c r="BO54" s="21">
        <f t="shared" si="85"/>
        <v>-1.2131807117718751E-2</v>
      </c>
      <c r="BP54" s="21">
        <f t="shared" si="85"/>
        <v>-1.2131807117718751E-2</v>
      </c>
      <c r="BQ54" s="21">
        <f t="shared" si="85"/>
        <v>-1.2131807117718751E-2</v>
      </c>
      <c r="BR54" s="21">
        <f t="shared" si="85"/>
        <v>-1.2131807117718751E-2</v>
      </c>
      <c r="BS54" s="21">
        <f t="shared" si="85"/>
        <v>-1.2131807117718751E-2</v>
      </c>
      <c r="BT54" s="21">
        <f t="shared" si="85"/>
        <v>-1.2131807117718751E-2</v>
      </c>
      <c r="BU54" s="21">
        <f t="shared" si="85"/>
        <v>-1.2131807117718751E-2</v>
      </c>
      <c r="BV54" s="21">
        <f t="shared" si="85"/>
        <v>-1.2131807117718751E-2</v>
      </c>
      <c r="BW54" s="21">
        <f t="shared" si="85"/>
        <v>-1.2131807117718751E-2</v>
      </c>
      <c r="BX54" s="21">
        <f t="shared" si="85"/>
        <v>-1.2131807117718751E-2</v>
      </c>
      <c r="BY54" s="21">
        <f t="shared" si="85"/>
        <v>-1.2131807117718751E-2</v>
      </c>
      <c r="BZ54" s="21">
        <f t="shared" si="85"/>
        <v>-1.2131807117718751E-2</v>
      </c>
      <c r="CA54" s="21">
        <f t="shared" si="85"/>
        <v>-9.9305268618023433E-3</v>
      </c>
      <c r="CB54" s="21">
        <f t="shared" si="85"/>
        <v>-9.9305268618023433E-3</v>
      </c>
      <c r="CC54" s="21">
        <f t="shared" si="85"/>
        <v>-9.9305268618023433E-3</v>
      </c>
      <c r="CD54" s="21">
        <f t="shared" si="85"/>
        <v>-9.9305268618023433E-3</v>
      </c>
      <c r="CE54" s="21">
        <f t="shared" ref="CE54:DJ54" si="86">IFERROR(CE53/CE18,0)</f>
        <v>-9.9305268618023433E-3</v>
      </c>
      <c r="CF54" s="21">
        <f t="shared" si="86"/>
        <v>-9.9305268618023433E-3</v>
      </c>
      <c r="CG54" s="21">
        <f t="shared" si="86"/>
        <v>-9.9305268618023433E-3</v>
      </c>
      <c r="CH54" s="21">
        <f t="shared" si="86"/>
        <v>-9.9305268618023433E-3</v>
      </c>
      <c r="CI54" s="21">
        <f t="shared" si="86"/>
        <v>-9.9305268618023433E-3</v>
      </c>
      <c r="CJ54" s="21">
        <f t="shared" si="86"/>
        <v>-9.9305268618023433E-3</v>
      </c>
      <c r="CK54" s="21">
        <f t="shared" si="86"/>
        <v>-9.9305268618023433E-3</v>
      </c>
      <c r="CL54" s="21">
        <f t="shared" si="86"/>
        <v>-9.9305268618023433E-3</v>
      </c>
      <c r="CN54" s="21">
        <f t="shared" ref="CN54:DL54" si="87">IFERROR(CN53/CN18,0)</f>
        <v>0</v>
      </c>
      <c r="CO54" s="21">
        <f t="shared" si="87"/>
        <v>0</v>
      </c>
      <c r="CP54" s="21">
        <f t="shared" si="87"/>
        <v>0</v>
      </c>
      <c r="CQ54" s="21">
        <f t="shared" si="87"/>
        <v>0</v>
      </c>
      <c r="CR54" s="21">
        <f t="shared" si="87"/>
        <v>0</v>
      </c>
      <c r="CS54" s="21">
        <f t="shared" si="87"/>
        <v>0</v>
      </c>
      <c r="CT54" s="21">
        <f t="shared" si="87"/>
        <v>0</v>
      </c>
      <c r="CU54" s="21">
        <f t="shared" si="87"/>
        <v>0</v>
      </c>
      <c r="CV54" s="21">
        <f t="shared" si="87"/>
        <v>0</v>
      </c>
      <c r="CW54" s="21">
        <f t="shared" si="87"/>
        <v>0</v>
      </c>
      <c r="CX54" s="21">
        <f t="shared" si="87"/>
        <v>0</v>
      </c>
      <c r="CY54" s="21">
        <f t="shared" si="87"/>
        <v>0</v>
      </c>
      <c r="CZ54" s="21">
        <f t="shared" si="87"/>
        <v>0</v>
      </c>
      <c r="DA54" s="21">
        <f t="shared" si="87"/>
        <v>0</v>
      </c>
      <c r="DB54" s="21">
        <f t="shared" si="87"/>
        <v>0</v>
      </c>
      <c r="DC54" s="21">
        <f t="shared" si="87"/>
        <v>0</v>
      </c>
      <c r="DD54" s="21">
        <f t="shared" si="87"/>
        <v>0</v>
      </c>
      <c r="DE54" s="21">
        <f t="shared" si="87"/>
        <v>0</v>
      </c>
      <c r="DF54" s="21">
        <f t="shared" si="87"/>
        <v>0</v>
      </c>
      <c r="DG54" s="21">
        <f t="shared" si="87"/>
        <v>0</v>
      </c>
      <c r="DH54" s="21">
        <f t="shared" si="87"/>
        <v>0</v>
      </c>
      <c r="DI54" s="21">
        <f t="shared" si="87"/>
        <v>0</v>
      </c>
      <c r="DJ54" s="21">
        <f t="shared" si="87"/>
        <v>0</v>
      </c>
      <c r="DK54" s="21">
        <f t="shared" si="87"/>
        <v>0</v>
      </c>
      <c r="DL54" s="21">
        <f t="shared" si="87"/>
        <v>0</v>
      </c>
    </row>
    <row r="56" spans="1:116" x14ac:dyDescent="0.4">
      <c r="A56" s="64" t="s">
        <v>218</v>
      </c>
      <c r="F56" t="s">
        <v>781</v>
      </c>
      <c r="G56" s="304" t="s">
        <v>205</v>
      </c>
      <c r="H56" s="303"/>
      <c r="I56" s="303"/>
      <c r="J56" s="307"/>
      <c r="K56" s="307"/>
      <c r="L56" s="307"/>
      <c r="M56" s="307"/>
      <c r="N56" s="307"/>
      <c r="O56" s="307"/>
      <c r="P56" s="310"/>
      <c r="Q56" s="259"/>
      <c r="R56" s="309"/>
      <c r="S56" s="308"/>
      <c r="T56" s="308"/>
      <c r="U56" s="308"/>
      <c r="V56" s="308"/>
      <c r="W56" s="308"/>
      <c r="X56" s="308"/>
      <c r="Y56" s="308"/>
      <c r="Z56" s="308"/>
      <c r="AA56" s="308"/>
      <c r="AB56" s="308"/>
      <c r="AC56" s="308"/>
      <c r="AD56" s="308"/>
      <c r="AE56" s="308"/>
      <c r="AF56" s="308"/>
      <c r="AG56" s="308"/>
      <c r="AH56" s="308"/>
      <c r="AI56" s="308"/>
      <c r="AJ56" s="308"/>
      <c r="AK56" s="308"/>
      <c r="AL56" s="308"/>
      <c r="AM56" s="308"/>
      <c r="AN56" s="308"/>
      <c r="AO56" s="308"/>
      <c r="AP56" s="308"/>
      <c r="AQ56" s="308"/>
      <c r="AR56" s="308"/>
      <c r="AS56" s="308"/>
      <c r="AT56" s="308"/>
      <c r="AU56" s="308"/>
      <c r="AV56" s="308"/>
      <c r="AW56" s="308"/>
      <c r="AX56" s="308"/>
      <c r="AY56" s="308"/>
      <c r="AZ56" s="308"/>
      <c r="BA56" s="308"/>
      <c r="BB56" s="308"/>
      <c r="BC56" s="308"/>
      <c r="BD56" s="308"/>
      <c r="BE56" s="308"/>
      <c r="BF56" s="308"/>
      <c r="BG56" s="308"/>
      <c r="BH56" s="308"/>
      <c r="BI56" s="308"/>
      <c r="BJ56" s="308"/>
      <c r="BK56" s="308"/>
      <c r="BL56" s="308"/>
      <c r="BM56" s="308"/>
      <c r="BN56" s="308"/>
      <c r="BO56" s="308"/>
      <c r="BP56" s="308"/>
      <c r="BQ56" s="308"/>
      <c r="BR56" s="308"/>
      <c r="BS56" s="308"/>
      <c r="BT56" s="308"/>
      <c r="BU56" s="308"/>
      <c r="BV56" s="308"/>
      <c r="BW56" s="308"/>
      <c r="BX56" s="308"/>
      <c r="BY56" s="308"/>
      <c r="BZ56" s="308"/>
      <c r="CA56" s="308"/>
      <c r="CB56" s="308"/>
      <c r="CC56" s="308"/>
      <c r="CD56" s="308"/>
      <c r="CE56" s="308"/>
      <c r="CF56" s="308"/>
      <c r="CG56" s="308"/>
      <c r="CH56" s="308"/>
      <c r="CI56" s="308"/>
      <c r="CJ56" s="308"/>
      <c r="CK56" s="308"/>
      <c r="CL56" s="311"/>
      <c r="CN56" s="309"/>
      <c r="CO56" s="308"/>
      <c r="CP56" s="308"/>
      <c r="CQ56" s="308"/>
      <c r="CR56" s="308"/>
      <c r="CS56" s="308"/>
      <c r="CT56" s="308"/>
      <c r="CU56" s="308"/>
      <c r="CV56" s="308"/>
      <c r="CW56" s="308"/>
      <c r="CX56" s="308"/>
      <c r="CY56" s="308"/>
      <c r="CZ56" s="308"/>
      <c r="DA56" s="308"/>
      <c r="DB56" s="308"/>
      <c r="DC56" s="308"/>
      <c r="DD56" s="308"/>
      <c r="DE56" s="308"/>
      <c r="DF56" s="308"/>
      <c r="DG56" s="308"/>
      <c r="DH56" s="308"/>
      <c r="DI56" s="308"/>
      <c r="DJ56" s="308"/>
      <c r="DK56" s="308"/>
      <c r="DL56" s="311"/>
    </row>
    <row r="57" spans="1:116" x14ac:dyDescent="0.4">
      <c r="G57" s="12" t="s">
        <v>616</v>
      </c>
      <c r="H57" s="12"/>
      <c r="I57" s="12"/>
      <c r="J57" s="61"/>
      <c r="K57" s="61"/>
      <c r="L57" s="61"/>
      <c r="M57" s="61"/>
      <c r="N57" s="61"/>
      <c r="O57" s="61"/>
      <c r="P57" s="61"/>
      <c r="Q57" s="61"/>
      <c r="R57" s="18"/>
    </row>
    <row r="58" spans="1:116" x14ac:dyDescent="0.4">
      <c r="C58" s="8" t="s">
        <v>224</v>
      </c>
      <c r="D58" t="s">
        <v>224</v>
      </c>
      <c r="G58" s="322" t="s">
        <v>617</v>
      </c>
      <c r="H58" s="269"/>
      <c r="I58" s="269"/>
      <c r="J58" s="269"/>
      <c r="K58" s="53">
        <f t="shared" ref="K58:P59" ca="1" si="88">SUMIF($5:$5,K$3,58:58)</f>
        <v>169694487.19999993</v>
      </c>
      <c r="L58" s="53">
        <f t="shared" ca="1" si="88"/>
        <v>169298886.25999987</v>
      </c>
      <c r="M58" s="53">
        <f t="shared" ca="1" si="88"/>
        <v>168812442.77299988</v>
      </c>
      <c r="N58" s="53">
        <f t="shared" ca="1" si="88"/>
        <v>168159364.61164975</v>
      </c>
      <c r="O58" s="53">
        <f t="shared" ca="1" si="88"/>
        <v>167188820.04223228</v>
      </c>
      <c r="P58" s="53">
        <f t="shared" ca="1" si="88"/>
        <v>165599935.744344</v>
      </c>
      <c r="Q58" s="269"/>
      <c r="R58" s="325">
        <v>0</v>
      </c>
      <c r="S58" s="53">
        <f t="shared" ref="S58:AX58" ca="1" si="89">R58+S97</f>
        <v>169974540.59999999</v>
      </c>
      <c r="T58" s="53">
        <f t="shared" ca="1" si="89"/>
        <v>169949081.19999999</v>
      </c>
      <c r="U58" s="53">
        <f t="shared" ca="1" si="89"/>
        <v>169923621.79999998</v>
      </c>
      <c r="V58" s="53">
        <f t="shared" ca="1" si="89"/>
        <v>169898162.39999998</v>
      </c>
      <c r="W58" s="53">
        <f t="shared" ca="1" si="89"/>
        <v>169872702.99999997</v>
      </c>
      <c r="X58" s="53">
        <f t="shared" ca="1" si="89"/>
        <v>169847243.59999996</v>
      </c>
      <c r="Y58" s="53">
        <f t="shared" ca="1" si="89"/>
        <v>169821784.19999996</v>
      </c>
      <c r="Z58" s="53">
        <f t="shared" ca="1" si="89"/>
        <v>169796324.79999995</v>
      </c>
      <c r="AA58" s="53">
        <f t="shared" ca="1" si="89"/>
        <v>169770865.39999995</v>
      </c>
      <c r="AB58" s="53">
        <f t="shared" ca="1" si="89"/>
        <v>169745405.99999994</v>
      </c>
      <c r="AC58" s="53">
        <f t="shared" ca="1" si="89"/>
        <v>169719946.59999993</v>
      </c>
      <c r="AD58" s="53">
        <f t="shared" ca="1" si="89"/>
        <v>169694487.19999993</v>
      </c>
      <c r="AE58" s="53">
        <f t="shared" ca="1" si="89"/>
        <v>169661520.45499992</v>
      </c>
      <c r="AF58" s="53">
        <f t="shared" ca="1" si="89"/>
        <v>169628553.70999992</v>
      </c>
      <c r="AG58" s="53">
        <f t="shared" ca="1" si="89"/>
        <v>169595586.96499991</v>
      </c>
      <c r="AH58" s="53">
        <f t="shared" ca="1" si="89"/>
        <v>169562620.21999991</v>
      </c>
      <c r="AI58" s="53">
        <f t="shared" ca="1" si="89"/>
        <v>169529653.4749999</v>
      </c>
      <c r="AJ58" s="53">
        <f t="shared" ca="1" si="89"/>
        <v>169496686.7299999</v>
      </c>
      <c r="AK58" s="53">
        <f t="shared" ca="1" si="89"/>
        <v>169463719.9849999</v>
      </c>
      <c r="AL58" s="53">
        <f t="shared" ca="1" si="89"/>
        <v>169430753.23999989</v>
      </c>
      <c r="AM58" s="53">
        <f t="shared" ca="1" si="89"/>
        <v>169397786.49499989</v>
      </c>
      <c r="AN58" s="53">
        <f t="shared" ca="1" si="89"/>
        <v>169364819.74999988</v>
      </c>
      <c r="AO58" s="53">
        <f t="shared" ca="1" si="89"/>
        <v>169331853.00499988</v>
      </c>
      <c r="AP58" s="53">
        <f t="shared" ca="1" si="89"/>
        <v>169298886.25999987</v>
      </c>
      <c r="AQ58" s="53">
        <f t="shared" ca="1" si="89"/>
        <v>169258349.30274987</v>
      </c>
      <c r="AR58" s="53">
        <f t="shared" ca="1" si="89"/>
        <v>169217812.34549987</v>
      </c>
      <c r="AS58" s="53">
        <f t="shared" ca="1" si="89"/>
        <v>169177275.38824987</v>
      </c>
      <c r="AT58" s="53">
        <f t="shared" ca="1" si="89"/>
        <v>169136738.43099988</v>
      </c>
      <c r="AU58" s="53">
        <f t="shared" ca="1" si="89"/>
        <v>169096201.47374988</v>
      </c>
      <c r="AV58" s="53">
        <f t="shared" ca="1" si="89"/>
        <v>169055664.51649988</v>
      </c>
      <c r="AW58" s="53">
        <f t="shared" ca="1" si="89"/>
        <v>169015127.55924988</v>
      </c>
      <c r="AX58" s="53">
        <f t="shared" ca="1" si="89"/>
        <v>168974590.60199988</v>
      </c>
      <c r="AY58" s="53">
        <f t="shared" ref="AY58:CD58" ca="1" si="90">AX58+AY97</f>
        <v>168934053.64474988</v>
      </c>
      <c r="AZ58" s="53">
        <f t="shared" ca="1" si="90"/>
        <v>168893516.68749988</v>
      </c>
      <c r="BA58" s="53">
        <f t="shared" ca="1" si="90"/>
        <v>168852979.73024988</v>
      </c>
      <c r="BB58" s="53">
        <f t="shared" ca="1" si="90"/>
        <v>168812442.77299988</v>
      </c>
      <c r="BC58" s="53">
        <f t="shared" ca="1" si="90"/>
        <v>168758019.59288737</v>
      </c>
      <c r="BD58" s="53">
        <f t="shared" ca="1" si="90"/>
        <v>168703596.41277486</v>
      </c>
      <c r="BE58" s="53">
        <f t="shared" ca="1" si="90"/>
        <v>168649173.23266235</v>
      </c>
      <c r="BF58" s="53">
        <f t="shared" ca="1" si="90"/>
        <v>168594750.05254984</v>
      </c>
      <c r="BG58" s="53">
        <f t="shared" ca="1" si="90"/>
        <v>168540326.87243733</v>
      </c>
      <c r="BH58" s="53">
        <f t="shared" ca="1" si="90"/>
        <v>168485903.69232482</v>
      </c>
      <c r="BI58" s="53">
        <f t="shared" ca="1" si="90"/>
        <v>168431480.51221231</v>
      </c>
      <c r="BJ58" s="53">
        <f t="shared" ca="1" si="90"/>
        <v>168377057.3320998</v>
      </c>
      <c r="BK58" s="53">
        <f t="shared" ca="1" si="90"/>
        <v>168322634.15198728</v>
      </c>
      <c r="BL58" s="53">
        <f t="shared" ca="1" si="90"/>
        <v>168268210.97187477</v>
      </c>
      <c r="BM58" s="53">
        <f t="shared" ca="1" si="90"/>
        <v>168213787.79176226</v>
      </c>
      <c r="BN58" s="53">
        <f t="shared" ca="1" si="90"/>
        <v>168159364.61164975</v>
      </c>
      <c r="BO58" s="53">
        <f t="shared" ca="1" si="90"/>
        <v>168078485.89753163</v>
      </c>
      <c r="BP58" s="53">
        <f t="shared" ca="1" si="90"/>
        <v>167997607.18341351</v>
      </c>
      <c r="BQ58" s="53">
        <f t="shared" ca="1" si="90"/>
        <v>167916728.46929538</v>
      </c>
      <c r="BR58" s="53">
        <f t="shared" ca="1" si="90"/>
        <v>167835849.75517726</v>
      </c>
      <c r="BS58" s="53">
        <f t="shared" ca="1" si="90"/>
        <v>167754971.04105914</v>
      </c>
      <c r="BT58" s="53">
        <f t="shared" ca="1" si="90"/>
        <v>167674092.32694101</v>
      </c>
      <c r="BU58" s="53">
        <f t="shared" ca="1" si="90"/>
        <v>167593213.61282289</v>
      </c>
      <c r="BV58" s="53">
        <f t="shared" ca="1" si="90"/>
        <v>167512334.89870477</v>
      </c>
      <c r="BW58" s="53">
        <f t="shared" ca="1" si="90"/>
        <v>167431456.18458664</v>
      </c>
      <c r="BX58" s="53">
        <f t="shared" ca="1" si="90"/>
        <v>167350577.47046852</v>
      </c>
      <c r="BY58" s="53">
        <f t="shared" ca="1" si="90"/>
        <v>167269698.7563504</v>
      </c>
      <c r="BZ58" s="53">
        <f t="shared" ca="1" si="90"/>
        <v>167188820.04223228</v>
      </c>
      <c r="CA58" s="53">
        <f t="shared" ca="1" si="90"/>
        <v>167056413.01740825</v>
      </c>
      <c r="CB58" s="53">
        <f t="shared" ca="1" si="90"/>
        <v>166924005.99258423</v>
      </c>
      <c r="CC58" s="53">
        <f t="shared" ca="1" si="90"/>
        <v>166791598.96776021</v>
      </c>
      <c r="CD58" s="53">
        <f t="shared" ca="1" si="90"/>
        <v>166659191.94293618</v>
      </c>
      <c r="CE58" s="53">
        <f t="shared" ref="CE58:CL58" ca="1" si="91">CD58+CE97</f>
        <v>166526784.91811216</v>
      </c>
      <c r="CF58" s="53">
        <f t="shared" ca="1" si="91"/>
        <v>166394377.89328814</v>
      </c>
      <c r="CG58" s="53">
        <f t="shared" ca="1" si="91"/>
        <v>166261970.86846411</v>
      </c>
      <c r="CH58" s="53">
        <f t="shared" ca="1" si="91"/>
        <v>166129563.84364009</v>
      </c>
      <c r="CI58" s="53">
        <f t="shared" ca="1" si="91"/>
        <v>165997156.81881607</v>
      </c>
      <c r="CJ58" s="53">
        <f t="shared" ca="1" si="91"/>
        <v>165864749.79399204</v>
      </c>
      <c r="CK58" s="53">
        <f t="shared" ca="1" si="91"/>
        <v>165732342.76916802</v>
      </c>
      <c r="CL58" s="53">
        <f t="shared" ca="1" si="91"/>
        <v>165599935.744344</v>
      </c>
      <c r="CN58" s="53">
        <f t="shared" ref="CN58:DL58" ca="1" si="92">CM58+CN97</f>
        <v>0</v>
      </c>
      <c r="CO58" s="53">
        <f t="shared" ca="1" si="92"/>
        <v>0</v>
      </c>
      <c r="CP58" s="53">
        <f t="shared" ca="1" si="92"/>
        <v>0</v>
      </c>
      <c r="CQ58" s="53">
        <f t="shared" ca="1" si="92"/>
        <v>0</v>
      </c>
      <c r="CR58" s="53">
        <f t="shared" ca="1" si="92"/>
        <v>0</v>
      </c>
      <c r="CS58" s="53">
        <f t="shared" ca="1" si="92"/>
        <v>0</v>
      </c>
      <c r="CT58" s="53">
        <f t="shared" ca="1" si="92"/>
        <v>0</v>
      </c>
      <c r="CU58" s="53">
        <f t="shared" ca="1" si="92"/>
        <v>0</v>
      </c>
      <c r="CV58" s="53">
        <f t="shared" ca="1" si="92"/>
        <v>0</v>
      </c>
      <c r="CW58" s="53">
        <f t="shared" ca="1" si="92"/>
        <v>0</v>
      </c>
      <c r="CX58" s="53">
        <f t="shared" ca="1" si="92"/>
        <v>0</v>
      </c>
      <c r="CY58" s="53">
        <f t="shared" ca="1" si="92"/>
        <v>0</v>
      </c>
      <c r="CZ58" s="53">
        <f t="shared" ca="1" si="92"/>
        <v>0</v>
      </c>
      <c r="DA58" s="53">
        <f t="shared" ca="1" si="92"/>
        <v>0</v>
      </c>
      <c r="DB58" s="53">
        <f t="shared" ca="1" si="92"/>
        <v>0</v>
      </c>
      <c r="DC58" s="53">
        <f t="shared" ca="1" si="92"/>
        <v>0</v>
      </c>
      <c r="DD58" s="53">
        <f t="shared" ca="1" si="92"/>
        <v>0</v>
      </c>
      <c r="DE58" s="53">
        <f t="shared" ca="1" si="92"/>
        <v>0</v>
      </c>
      <c r="DF58" s="53">
        <f t="shared" ca="1" si="92"/>
        <v>0</v>
      </c>
      <c r="DG58" s="53">
        <f t="shared" ca="1" si="92"/>
        <v>0</v>
      </c>
      <c r="DH58" s="53">
        <f t="shared" ca="1" si="92"/>
        <v>0</v>
      </c>
      <c r="DI58" s="53">
        <f t="shared" ca="1" si="92"/>
        <v>0</v>
      </c>
      <c r="DJ58" s="53">
        <f t="shared" ca="1" si="92"/>
        <v>0</v>
      </c>
      <c r="DK58" s="53">
        <f t="shared" ca="1" si="92"/>
        <v>0</v>
      </c>
      <c r="DL58" s="53">
        <f t="shared" ca="1" si="92"/>
        <v>0</v>
      </c>
    </row>
    <row r="59" spans="1:116" x14ac:dyDescent="0.4">
      <c r="A59" s="65"/>
      <c r="B59" s="27"/>
      <c r="C59" s="27"/>
      <c r="D59" s="27"/>
      <c r="E59" s="27" t="s">
        <v>224</v>
      </c>
      <c r="F59" s="27" t="s">
        <v>224</v>
      </c>
      <c r="G59" s="27" t="s">
        <v>618</v>
      </c>
      <c r="H59" s="28"/>
      <c r="I59" s="28"/>
      <c r="J59" s="28"/>
      <c r="K59" s="63">
        <f t="shared" ca="1" si="88"/>
        <v>169694487.19999993</v>
      </c>
      <c r="L59" s="63">
        <f t="shared" ca="1" si="88"/>
        <v>169298886.25999987</v>
      </c>
      <c r="M59" s="63">
        <f t="shared" ca="1" si="88"/>
        <v>168812442.77299988</v>
      </c>
      <c r="N59" s="63">
        <f t="shared" ca="1" si="88"/>
        <v>168159364.61164975</v>
      </c>
      <c r="O59" s="63">
        <f t="shared" ca="1" si="88"/>
        <v>167188820.04223228</v>
      </c>
      <c r="P59" s="63">
        <f t="shared" ca="1" si="88"/>
        <v>165599935.744344</v>
      </c>
      <c r="Q59" s="28"/>
      <c r="R59" s="118">
        <f t="shared" ref="R59:AW59" si="93">SUMIF($C:$C,$F59,R:R)</f>
        <v>0</v>
      </c>
      <c r="S59" s="261">
        <f t="shared" ca="1" si="93"/>
        <v>169974540.59999999</v>
      </c>
      <c r="T59" s="261">
        <f t="shared" ca="1" si="93"/>
        <v>169949081.19999999</v>
      </c>
      <c r="U59" s="261">
        <f t="shared" ca="1" si="93"/>
        <v>169923621.79999998</v>
      </c>
      <c r="V59" s="261">
        <f t="shared" ca="1" si="93"/>
        <v>169898162.39999998</v>
      </c>
      <c r="W59" s="261">
        <f t="shared" ca="1" si="93"/>
        <v>169872702.99999997</v>
      </c>
      <c r="X59" s="261">
        <f t="shared" ca="1" si="93"/>
        <v>169847243.59999996</v>
      </c>
      <c r="Y59" s="261">
        <f t="shared" ca="1" si="93"/>
        <v>169821784.19999996</v>
      </c>
      <c r="Z59" s="261">
        <f t="shared" ca="1" si="93"/>
        <v>169796324.79999995</v>
      </c>
      <c r="AA59" s="261">
        <f t="shared" ca="1" si="93"/>
        <v>169770865.39999995</v>
      </c>
      <c r="AB59" s="261">
        <f t="shared" ca="1" si="93"/>
        <v>169745405.99999994</v>
      </c>
      <c r="AC59" s="261">
        <f t="shared" ca="1" si="93"/>
        <v>169719946.59999993</v>
      </c>
      <c r="AD59" s="261">
        <f t="shared" ca="1" si="93"/>
        <v>169694487.19999993</v>
      </c>
      <c r="AE59" s="261">
        <f t="shared" ca="1" si="93"/>
        <v>169661520.45499992</v>
      </c>
      <c r="AF59" s="261">
        <f t="shared" ca="1" si="93"/>
        <v>169628553.70999992</v>
      </c>
      <c r="AG59" s="261">
        <f t="shared" ca="1" si="93"/>
        <v>169595586.96499991</v>
      </c>
      <c r="AH59" s="261">
        <f t="shared" ca="1" si="93"/>
        <v>169562620.21999991</v>
      </c>
      <c r="AI59" s="261">
        <f t="shared" ca="1" si="93"/>
        <v>169529653.4749999</v>
      </c>
      <c r="AJ59" s="261">
        <f t="shared" ca="1" si="93"/>
        <v>169496686.7299999</v>
      </c>
      <c r="AK59" s="261">
        <f t="shared" ca="1" si="93"/>
        <v>169463719.9849999</v>
      </c>
      <c r="AL59" s="261">
        <f t="shared" ca="1" si="93"/>
        <v>169430753.23999989</v>
      </c>
      <c r="AM59" s="261">
        <f t="shared" ca="1" si="93"/>
        <v>169397786.49499989</v>
      </c>
      <c r="AN59" s="261">
        <f t="shared" ca="1" si="93"/>
        <v>169364819.74999988</v>
      </c>
      <c r="AO59" s="261">
        <f t="shared" ca="1" si="93"/>
        <v>169331853.00499988</v>
      </c>
      <c r="AP59" s="261">
        <f t="shared" ca="1" si="93"/>
        <v>169298886.25999987</v>
      </c>
      <c r="AQ59" s="261">
        <f t="shared" ca="1" si="93"/>
        <v>169258349.30274987</v>
      </c>
      <c r="AR59" s="261">
        <f t="shared" ca="1" si="93"/>
        <v>169217812.34549987</v>
      </c>
      <c r="AS59" s="261">
        <f t="shared" ca="1" si="93"/>
        <v>169177275.38824987</v>
      </c>
      <c r="AT59" s="261">
        <f t="shared" ca="1" si="93"/>
        <v>169136738.43099988</v>
      </c>
      <c r="AU59" s="261">
        <f t="shared" ca="1" si="93"/>
        <v>169096201.47374988</v>
      </c>
      <c r="AV59" s="261">
        <f t="shared" ca="1" si="93"/>
        <v>169055664.51649988</v>
      </c>
      <c r="AW59" s="261">
        <f t="shared" ca="1" si="93"/>
        <v>169015127.55924988</v>
      </c>
      <c r="AX59" s="261">
        <f t="shared" ref="AX59:CC59" ca="1" si="94">SUMIF($C:$C,$F59,AX:AX)</f>
        <v>168974590.60199988</v>
      </c>
      <c r="AY59" s="261">
        <f t="shared" ca="1" si="94"/>
        <v>168934053.64474988</v>
      </c>
      <c r="AZ59" s="261">
        <f t="shared" ca="1" si="94"/>
        <v>168893516.68749988</v>
      </c>
      <c r="BA59" s="261">
        <f t="shared" ca="1" si="94"/>
        <v>168852979.73024988</v>
      </c>
      <c r="BB59" s="261">
        <f t="shared" ca="1" si="94"/>
        <v>168812442.77299988</v>
      </c>
      <c r="BC59" s="261">
        <f t="shared" ca="1" si="94"/>
        <v>168758019.59288737</v>
      </c>
      <c r="BD59" s="261">
        <f t="shared" ca="1" si="94"/>
        <v>168703596.41277486</v>
      </c>
      <c r="BE59" s="261">
        <f t="shared" ca="1" si="94"/>
        <v>168649173.23266235</v>
      </c>
      <c r="BF59" s="261">
        <f t="shared" ca="1" si="94"/>
        <v>168594750.05254984</v>
      </c>
      <c r="BG59" s="261">
        <f t="shared" ca="1" si="94"/>
        <v>168540326.87243733</v>
      </c>
      <c r="BH59" s="261">
        <f t="shared" ca="1" si="94"/>
        <v>168485903.69232482</v>
      </c>
      <c r="BI59" s="261">
        <f t="shared" ca="1" si="94"/>
        <v>168431480.51221231</v>
      </c>
      <c r="BJ59" s="261">
        <f t="shared" ca="1" si="94"/>
        <v>168377057.3320998</v>
      </c>
      <c r="BK59" s="261">
        <f t="shared" ca="1" si="94"/>
        <v>168322634.15198728</v>
      </c>
      <c r="BL59" s="261">
        <f t="shared" ca="1" si="94"/>
        <v>168268210.97187477</v>
      </c>
      <c r="BM59" s="261">
        <f t="shared" ca="1" si="94"/>
        <v>168213787.79176226</v>
      </c>
      <c r="BN59" s="261">
        <f t="shared" ca="1" si="94"/>
        <v>168159364.61164975</v>
      </c>
      <c r="BO59" s="261">
        <f t="shared" ca="1" si="94"/>
        <v>168078485.89753163</v>
      </c>
      <c r="BP59" s="261">
        <f t="shared" ca="1" si="94"/>
        <v>167997607.18341351</v>
      </c>
      <c r="BQ59" s="261">
        <f t="shared" ca="1" si="94"/>
        <v>167916728.46929538</v>
      </c>
      <c r="BR59" s="261">
        <f t="shared" ca="1" si="94"/>
        <v>167835849.75517726</v>
      </c>
      <c r="BS59" s="261">
        <f t="shared" ca="1" si="94"/>
        <v>167754971.04105914</v>
      </c>
      <c r="BT59" s="261">
        <f t="shared" ca="1" si="94"/>
        <v>167674092.32694101</v>
      </c>
      <c r="BU59" s="261">
        <f t="shared" ca="1" si="94"/>
        <v>167593213.61282289</v>
      </c>
      <c r="BV59" s="261">
        <f t="shared" ca="1" si="94"/>
        <v>167512334.89870477</v>
      </c>
      <c r="BW59" s="261">
        <f t="shared" ca="1" si="94"/>
        <v>167431456.18458664</v>
      </c>
      <c r="BX59" s="261">
        <f t="shared" ca="1" si="94"/>
        <v>167350577.47046852</v>
      </c>
      <c r="BY59" s="261">
        <f t="shared" ca="1" si="94"/>
        <v>167269698.7563504</v>
      </c>
      <c r="BZ59" s="261">
        <f t="shared" ca="1" si="94"/>
        <v>167188820.04223228</v>
      </c>
      <c r="CA59" s="261">
        <f t="shared" ca="1" si="94"/>
        <v>167056413.01740825</v>
      </c>
      <c r="CB59" s="261">
        <f t="shared" ca="1" si="94"/>
        <v>166924005.99258423</v>
      </c>
      <c r="CC59" s="261">
        <f t="shared" ca="1" si="94"/>
        <v>166791598.96776021</v>
      </c>
      <c r="CD59" s="261">
        <f t="shared" ref="CD59:CL59" ca="1" si="95">SUMIF($C:$C,$F59,CD:CD)</f>
        <v>166659191.94293618</v>
      </c>
      <c r="CE59" s="261">
        <f t="shared" ca="1" si="95"/>
        <v>166526784.91811216</v>
      </c>
      <c r="CF59" s="261">
        <f t="shared" ca="1" si="95"/>
        <v>166394377.89328814</v>
      </c>
      <c r="CG59" s="261">
        <f t="shared" ca="1" si="95"/>
        <v>166261970.86846411</v>
      </c>
      <c r="CH59" s="261">
        <f t="shared" ca="1" si="95"/>
        <v>166129563.84364009</v>
      </c>
      <c r="CI59" s="261">
        <f t="shared" ca="1" si="95"/>
        <v>165997156.81881607</v>
      </c>
      <c r="CJ59" s="261">
        <f t="shared" ca="1" si="95"/>
        <v>165864749.79399204</v>
      </c>
      <c r="CK59" s="261">
        <f t="shared" ca="1" si="95"/>
        <v>165732342.76916802</v>
      </c>
      <c r="CL59" s="261">
        <f t="shared" ca="1" si="95"/>
        <v>165599935.744344</v>
      </c>
      <c r="CN59" s="261">
        <f t="shared" ref="CN59:DL59" ca="1" si="96">SUMIF($C:$C,$F59,CN:CN)</f>
        <v>0</v>
      </c>
      <c r="CO59" s="261">
        <f t="shared" ca="1" si="96"/>
        <v>0</v>
      </c>
      <c r="CP59" s="261">
        <f t="shared" ca="1" si="96"/>
        <v>0</v>
      </c>
      <c r="CQ59" s="261">
        <f t="shared" ca="1" si="96"/>
        <v>0</v>
      </c>
      <c r="CR59" s="261">
        <f t="shared" ca="1" si="96"/>
        <v>0</v>
      </c>
      <c r="CS59" s="261">
        <f t="shared" ca="1" si="96"/>
        <v>0</v>
      </c>
      <c r="CT59" s="261">
        <f t="shared" ca="1" si="96"/>
        <v>0</v>
      </c>
      <c r="CU59" s="261">
        <f t="shared" ca="1" si="96"/>
        <v>0</v>
      </c>
      <c r="CV59" s="261">
        <f t="shared" ca="1" si="96"/>
        <v>0</v>
      </c>
      <c r="CW59" s="261">
        <f t="shared" ca="1" si="96"/>
        <v>0</v>
      </c>
      <c r="CX59" s="261">
        <f t="shared" ca="1" si="96"/>
        <v>0</v>
      </c>
      <c r="CY59" s="261">
        <f t="shared" ca="1" si="96"/>
        <v>0</v>
      </c>
      <c r="CZ59" s="261">
        <f t="shared" ca="1" si="96"/>
        <v>0</v>
      </c>
      <c r="DA59" s="261">
        <f t="shared" ca="1" si="96"/>
        <v>0</v>
      </c>
      <c r="DB59" s="261">
        <f t="shared" ca="1" si="96"/>
        <v>0</v>
      </c>
      <c r="DC59" s="261">
        <f t="shared" ca="1" si="96"/>
        <v>0</v>
      </c>
      <c r="DD59" s="261">
        <f t="shared" ca="1" si="96"/>
        <v>0</v>
      </c>
      <c r="DE59" s="261">
        <f t="shared" ca="1" si="96"/>
        <v>0</v>
      </c>
      <c r="DF59" s="261">
        <f t="shared" ca="1" si="96"/>
        <v>0</v>
      </c>
      <c r="DG59" s="261">
        <f t="shared" ca="1" si="96"/>
        <v>0</v>
      </c>
      <c r="DH59" s="261">
        <f t="shared" ca="1" si="96"/>
        <v>0</v>
      </c>
      <c r="DI59" s="261">
        <f t="shared" ca="1" si="96"/>
        <v>0</v>
      </c>
      <c r="DJ59" s="261">
        <f t="shared" ca="1" si="96"/>
        <v>0</v>
      </c>
      <c r="DK59" s="261">
        <f t="shared" ca="1" si="96"/>
        <v>0</v>
      </c>
      <c r="DL59" s="261">
        <f t="shared" ca="1" si="96"/>
        <v>0</v>
      </c>
    </row>
    <row r="61" spans="1:116" hidden="1" x14ac:dyDescent="0.4">
      <c r="B61" s="27" t="s">
        <v>240</v>
      </c>
      <c r="G61" s="12" t="s">
        <v>619</v>
      </c>
    </row>
    <row r="62" spans="1:116" hidden="1" x14ac:dyDescent="0.4">
      <c r="A62" s="65"/>
      <c r="B62" s="27" t="s">
        <v>240</v>
      </c>
      <c r="C62" s="27"/>
      <c r="D62" s="27"/>
      <c r="E62" s="27"/>
      <c r="F62" s="27" t="s">
        <v>240</v>
      </c>
      <c r="G62" s="27" t="s">
        <v>620</v>
      </c>
      <c r="H62" s="27"/>
      <c r="I62" s="27"/>
      <c r="J62" s="28"/>
      <c r="K62" s="63">
        <f t="shared" ref="K62:P62" si="97">SUMIF($5:$5,K$3,62:62)</f>
        <v>0</v>
      </c>
      <c r="L62" s="63">
        <f t="shared" si="97"/>
        <v>0</v>
      </c>
      <c r="M62" s="63">
        <f t="shared" si="97"/>
        <v>0</v>
      </c>
      <c r="N62" s="63">
        <f t="shared" si="97"/>
        <v>0</v>
      </c>
      <c r="O62" s="63">
        <f t="shared" si="97"/>
        <v>0</v>
      </c>
      <c r="P62" s="63">
        <f t="shared" si="97"/>
        <v>0</v>
      </c>
      <c r="Q62" s="28"/>
      <c r="R62" s="252">
        <f t="shared" ref="R62:AW62" si="98">SUMIF($C:$C,$F62,R:R)</f>
        <v>0</v>
      </c>
      <c r="S62" s="261">
        <f t="shared" si="98"/>
        <v>0</v>
      </c>
      <c r="T62" s="261">
        <f t="shared" si="98"/>
        <v>0</v>
      </c>
      <c r="U62" s="261">
        <f t="shared" si="98"/>
        <v>0</v>
      </c>
      <c r="V62" s="261">
        <f t="shared" si="98"/>
        <v>0</v>
      </c>
      <c r="W62" s="261">
        <f t="shared" si="98"/>
        <v>0</v>
      </c>
      <c r="X62" s="261">
        <f t="shared" si="98"/>
        <v>0</v>
      </c>
      <c r="Y62" s="261">
        <f t="shared" si="98"/>
        <v>0</v>
      </c>
      <c r="Z62" s="261">
        <f t="shared" si="98"/>
        <v>0</v>
      </c>
      <c r="AA62" s="261">
        <f t="shared" si="98"/>
        <v>0</v>
      </c>
      <c r="AB62" s="261">
        <f t="shared" si="98"/>
        <v>0</v>
      </c>
      <c r="AC62" s="261">
        <f t="shared" si="98"/>
        <v>0</v>
      </c>
      <c r="AD62" s="261">
        <f t="shared" si="98"/>
        <v>0</v>
      </c>
      <c r="AE62" s="261">
        <f t="shared" si="98"/>
        <v>0</v>
      </c>
      <c r="AF62" s="261">
        <f t="shared" si="98"/>
        <v>0</v>
      </c>
      <c r="AG62" s="261">
        <f t="shared" si="98"/>
        <v>0</v>
      </c>
      <c r="AH62" s="261">
        <f t="shared" si="98"/>
        <v>0</v>
      </c>
      <c r="AI62" s="261">
        <f t="shared" si="98"/>
        <v>0</v>
      </c>
      <c r="AJ62" s="261">
        <f t="shared" si="98"/>
        <v>0</v>
      </c>
      <c r="AK62" s="261">
        <f t="shared" si="98"/>
        <v>0</v>
      </c>
      <c r="AL62" s="261">
        <f t="shared" si="98"/>
        <v>0</v>
      </c>
      <c r="AM62" s="261">
        <f t="shared" si="98"/>
        <v>0</v>
      </c>
      <c r="AN62" s="261">
        <f t="shared" si="98"/>
        <v>0</v>
      </c>
      <c r="AO62" s="261">
        <f t="shared" si="98"/>
        <v>0</v>
      </c>
      <c r="AP62" s="261">
        <f t="shared" si="98"/>
        <v>0</v>
      </c>
      <c r="AQ62" s="261">
        <f t="shared" si="98"/>
        <v>0</v>
      </c>
      <c r="AR62" s="261">
        <f t="shared" si="98"/>
        <v>0</v>
      </c>
      <c r="AS62" s="261">
        <f t="shared" si="98"/>
        <v>0</v>
      </c>
      <c r="AT62" s="261">
        <f t="shared" si="98"/>
        <v>0</v>
      </c>
      <c r="AU62" s="261">
        <f t="shared" si="98"/>
        <v>0</v>
      </c>
      <c r="AV62" s="261">
        <f t="shared" si="98"/>
        <v>0</v>
      </c>
      <c r="AW62" s="261">
        <f t="shared" si="98"/>
        <v>0</v>
      </c>
      <c r="AX62" s="261">
        <f t="shared" ref="AX62:CC62" si="99">SUMIF($C:$C,$F62,AX:AX)</f>
        <v>0</v>
      </c>
      <c r="AY62" s="261">
        <f t="shared" si="99"/>
        <v>0</v>
      </c>
      <c r="AZ62" s="261">
        <f t="shared" si="99"/>
        <v>0</v>
      </c>
      <c r="BA62" s="261">
        <f t="shared" si="99"/>
        <v>0</v>
      </c>
      <c r="BB62" s="261">
        <f t="shared" si="99"/>
        <v>0</v>
      </c>
      <c r="BC62" s="261">
        <f t="shared" si="99"/>
        <v>0</v>
      </c>
      <c r="BD62" s="261">
        <f t="shared" si="99"/>
        <v>0</v>
      </c>
      <c r="BE62" s="261">
        <f t="shared" si="99"/>
        <v>0</v>
      </c>
      <c r="BF62" s="261">
        <f t="shared" si="99"/>
        <v>0</v>
      </c>
      <c r="BG62" s="261">
        <f t="shared" si="99"/>
        <v>0</v>
      </c>
      <c r="BH62" s="261">
        <f t="shared" si="99"/>
        <v>0</v>
      </c>
      <c r="BI62" s="261">
        <f t="shared" si="99"/>
        <v>0</v>
      </c>
      <c r="BJ62" s="261">
        <f t="shared" si="99"/>
        <v>0</v>
      </c>
      <c r="BK62" s="261">
        <f t="shared" si="99"/>
        <v>0</v>
      </c>
      <c r="BL62" s="261">
        <f t="shared" si="99"/>
        <v>0</v>
      </c>
      <c r="BM62" s="261">
        <f t="shared" si="99"/>
        <v>0</v>
      </c>
      <c r="BN62" s="261">
        <f t="shared" si="99"/>
        <v>0</v>
      </c>
      <c r="BO62" s="261">
        <f t="shared" si="99"/>
        <v>0</v>
      </c>
      <c r="BP62" s="261">
        <f t="shared" si="99"/>
        <v>0</v>
      </c>
      <c r="BQ62" s="261">
        <f t="shared" si="99"/>
        <v>0</v>
      </c>
      <c r="BR62" s="261">
        <f t="shared" si="99"/>
        <v>0</v>
      </c>
      <c r="BS62" s="261">
        <f t="shared" si="99"/>
        <v>0</v>
      </c>
      <c r="BT62" s="261">
        <f t="shared" si="99"/>
        <v>0</v>
      </c>
      <c r="BU62" s="261">
        <f t="shared" si="99"/>
        <v>0</v>
      </c>
      <c r="BV62" s="261">
        <f t="shared" si="99"/>
        <v>0</v>
      </c>
      <c r="BW62" s="261">
        <f t="shared" si="99"/>
        <v>0</v>
      </c>
      <c r="BX62" s="261">
        <f t="shared" si="99"/>
        <v>0</v>
      </c>
      <c r="BY62" s="261">
        <f t="shared" si="99"/>
        <v>0</v>
      </c>
      <c r="BZ62" s="261">
        <f t="shared" si="99"/>
        <v>0</v>
      </c>
      <c r="CA62" s="261">
        <f t="shared" si="99"/>
        <v>0</v>
      </c>
      <c r="CB62" s="261">
        <f t="shared" si="99"/>
        <v>0</v>
      </c>
      <c r="CC62" s="261">
        <f t="shared" si="99"/>
        <v>0</v>
      </c>
      <c r="CD62" s="261">
        <f t="shared" ref="CD62:CL62" si="100">SUMIF($C:$C,$F62,CD:CD)</f>
        <v>0</v>
      </c>
      <c r="CE62" s="261">
        <f t="shared" si="100"/>
        <v>0</v>
      </c>
      <c r="CF62" s="261">
        <f t="shared" si="100"/>
        <v>0</v>
      </c>
      <c r="CG62" s="261">
        <f t="shared" si="100"/>
        <v>0</v>
      </c>
      <c r="CH62" s="261">
        <f t="shared" si="100"/>
        <v>0</v>
      </c>
      <c r="CI62" s="261">
        <f t="shared" si="100"/>
        <v>0</v>
      </c>
      <c r="CJ62" s="261">
        <f t="shared" si="100"/>
        <v>0</v>
      </c>
      <c r="CK62" s="261">
        <f t="shared" si="100"/>
        <v>0</v>
      </c>
      <c r="CL62" s="261">
        <f t="shared" si="100"/>
        <v>0</v>
      </c>
      <c r="CN62" s="261">
        <f t="shared" ref="CN62:DL62" si="101">SUMIF($C:$C,$F62,CN:CN)</f>
        <v>0</v>
      </c>
      <c r="CO62" s="261">
        <f t="shared" si="101"/>
        <v>0</v>
      </c>
      <c r="CP62" s="261">
        <f t="shared" si="101"/>
        <v>0</v>
      </c>
      <c r="CQ62" s="261">
        <f t="shared" si="101"/>
        <v>0</v>
      </c>
      <c r="CR62" s="261">
        <f t="shared" si="101"/>
        <v>0</v>
      </c>
      <c r="CS62" s="261">
        <f t="shared" si="101"/>
        <v>0</v>
      </c>
      <c r="CT62" s="261">
        <f t="shared" si="101"/>
        <v>0</v>
      </c>
      <c r="CU62" s="261">
        <f t="shared" si="101"/>
        <v>0</v>
      </c>
      <c r="CV62" s="261">
        <f t="shared" si="101"/>
        <v>0</v>
      </c>
      <c r="CW62" s="261">
        <f t="shared" si="101"/>
        <v>0</v>
      </c>
      <c r="CX62" s="261">
        <f t="shared" si="101"/>
        <v>0</v>
      </c>
      <c r="CY62" s="261">
        <f t="shared" si="101"/>
        <v>0</v>
      </c>
      <c r="CZ62" s="261">
        <f t="shared" si="101"/>
        <v>0</v>
      </c>
      <c r="DA62" s="261">
        <f t="shared" si="101"/>
        <v>0</v>
      </c>
      <c r="DB62" s="261">
        <f t="shared" si="101"/>
        <v>0</v>
      </c>
      <c r="DC62" s="261">
        <f t="shared" si="101"/>
        <v>0</v>
      </c>
      <c r="DD62" s="261">
        <f t="shared" si="101"/>
        <v>0</v>
      </c>
      <c r="DE62" s="261">
        <f t="shared" si="101"/>
        <v>0</v>
      </c>
      <c r="DF62" s="261">
        <f t="shared" si="101"/>
        <v>0</v>
      </c>
      <c r="DG62" s="261">
        <f t="shared" si="101"/>
        <v>0</v>
      </c>
      <c r="DH62" s="261">
        <f t="shared" si="101"/>
        <v>0</v>
      </c>
      <c r="DI62" s="261">
        <f t="shared" si="101"/>
        <v>0</v>
      </c>
      <c r="DJ62" s="261">
        <f t="shared" si="101"/>
        <v>0</v>
      </c>
      <c r="DK62" s="261">
        <f t="shared" si="101"/>
        <v>0</v>
      </c>
      <c r="DL62" s="261">
        <f t="shared" si="101"/>
        <v>0</v>
      </c>
    </row>
    <row r="63" spans="1:116" hidden="1" x14ac:dyDescent="0.4">
      <c r="A63" s="65"/>
      <c r="B63" s="27" t="s">
        <v>240</v>
      </c>
    </row>
    <row r="64" spans="1:116" x14ac:dyDescent="0.4">
      <c r="A64" s="65"/>
      <c r="B64" s="27"/>
      <c r="C64" s="27"/>
      <c r="D64" s="27"/>
      <c r="E64" s="27"/>
      <c r="F64" s="27"/>
      <c r="G64" s="27" t="s">
        <v>621</v>
      </c>
      <c r="H64" s="27"/>
      <c r="I64" s="27"/>
      <c r="J64" s="28"/>
      <c r="K64" s="28">
        <f t="shared" ref="K64:P64" ca="1" si="102">SUMIF($5:$5,K$3,64:64)</f>
        <v>169694487.19999993</v>
      </c>
      <c r="L64" s="28">
        <f t="shared" ca="1" si="102"/>
        <v>169298886.25999987</v>
      </c>
      <c r="M64" s="28">
        <f t="shared" ca="1" si="102"/>
        <v>168812442.77299988</v>
      </c>
      <c r="N64" s="28">
        <f t="shared" ca="1" si="102"/>
        <v>168159364.61164975</v>
      </c>
      <c r="O64" s="28">
        <f t="shared" ca="1" si="102"/>
        <v>167188820.04223228</v>
      </c>
      <c r="P64" s="28">
        <f t="shared" ca="1" si="102"/>
        <v>165599935.744344</v>
      </c>
      <c r="Q64" s="28"/>
      <c r="R64" s="33">
        <f t="shared" ref="R64:AW64" si="103">R59+R62</f>
        <v>0</v>
      </c>
      <c r="S64" s="28">
        <f t="shared" ca="1" si="103"/>
        <v>169974540.59999999</v>
      </c>
      <c r="T64" s="28">
        <f t="shared" ca="1" si="103"/>
        <v>169949081.19999999</v>
      </c>
      <c r="U64" s="28">
        <f t="shared" ca="1" si="103"/>
        <v>169923621.79999998</v>
      </c>
      <c r="V64" s="28">
        <f t="shared" ca="1" si="103"/>
        <v>169898162.39999998</v>
      </c>
      <c r="W64" s="28">
        <f t="shared" ca="1" si="103"/>
        <v>169872702.99999997</v>
      </c>
      <c r="X64" s="28">
        <f t="shared" ca="1" si="103"/>
        <v>169847243.59999996</v>
      </c>
      <c r="Y64" s="28">
        <f t="shared" ca="1" si="103"/>
        <v>169821784.19999996</v>
      </c>
      <c r="Z64" s="28">
        <f t="shared" ca="1" si="103"/>
        <v>169796324.79999995</v>
      </c>
      <c r="AA64" s="28">
        <f t="shared" ca="1" si="103"/>
        <v>169770865.39999995</v>
      </c>
      <c r="AB64" s="28">
        <f t="shared" ca="1" si="103"/>
        <v>169745405.99999994</v>
      </c>
      <c r="AC64" s="28">
        <f t="shared" ca="1" si="103"/>
        <v>169719946.59999993</v>
      </c>
      <c r="AD64" s="28">
        <f t="shared" ca="1" si="103"/>
        <v>169694487.19999993</v>
      </c>
      <c r="AE64" s="28">
        <f t="shared" ca="1" si="103"/>
        <v>169661520.45499992</v>
      </c>
      <c r="AF64" s="28">
        <f t="shared" ca="1" si="103"/>
        <v>169628553.70999992</v>
      </c>
      <c r="AG64" s="28">
        <f t="shared" ca="1" si="103"/>
        <v>169595586.96499991</v>
      </c>
      <c r="AH64" s="28">
        <f t="shared" ca="1" si="103"/>
        <v>169562620.21999991</v>
      </c>
      <c r="AI64" s="28">
        <f t="shared" ca="1" si="103"/>
        <v>169529653.4749999</v>
      </c>
      <c r="AJ64" s="28">
        <f t="shared" ca="1" si="103"/>
        <v>169496686.7299999</v>
      </c>
      <c r="AK64" s="28">
        <f t="shared" ca="1" si="103"/>
        <v>169463719.9849999</v>
      </c>
      <c r="AL64" s="28">
        <f t="shared" ca="1" si="103"/>
        <v>169430753.23999989</v>
      </c>
      <c r="AM64" s="28">
        <f t="shared" ca="1" si="103"/>
        <v>169397786.49499989</v>
      </c>
      <c r="AN64" s="28">
        <f t="shared" ca="1" si="103"/>
        <v>169364819.74999988</v>
      </c>
      <c r="AO64" s="28">
        <f t="shared" ca="1" si="103"/>
        <v>169331853.00499988</v>
      </c>
      <c r="AP64" s="28">
        <f t="shared" ca="1" si="103"/>
        <v>169298886.25999987</v>
      </c>
      <c r="AQ64" s="28">
        <f t="shared" ca="1" si="103"/>
        <v>169258349.30274987</v>
      </c>
      <c r="AR64" s="28">
        <f t="shared" ca="1" si="103"/>
        <v>169217812.34549987</v>
      </c>
      <c r="AS64" s="28">
        <f t="shared" ca="1" si="103"/>
        <v>169177275.38824987</v>
      </c>
      <c r="AT64" s="28">
        <f t="shared" ca="1" si="103"/>
        <v>169136738.43099988</v>
      </c>
      <c r="AU64" s="28">
        <f t="shared" ca="1" si="103"/>
        <v>169096201.47374988</v>
      </c>
      <c r="AV64" s="28">
        <f t="shared" ca="1" si="103"/>
        <v>169055664.51649988</v>
      </c>
      <c r="AW64" s="28">
        <f t="shared" ca="1" si="103"/>
        <v>169015127.55924988</v>
      </c>
      <c r="AX64" s="28">
        <f t="shared" ref="AX64:CC64" ca="1" si="104">AX59+AX62</f>
        <v>168974590.60199988</v>
      </c>
      <c r="AY64" s="28">
        <f t="shared" ca="1" si="104"/>
        <v>168934053.64474988</v>
      </c>
      <c r="AZ64" s="28">
        <f t="shared" ca="1" si="104"/>
        <v>168893516.68749988</v>
      </c>
      <c r="BA64" s="28">
        <f t="shared" ca="1" si="104"/>
        <v>168852979.73024988</v>
      </c>
      <c r="BB64" s="28">
        <f t="shared" ca="1" si="104"/>
        <v>168812442.77299988</v>
      </c>
      <c r="BC64" s="28">
        <f t="shared" ca="1" si="104"/>
        <v>168758019.59288737</v>
      </c>
      <c r="BD64" s="28">
        <f t="shared" ca="1" si="104"/>
        <v>168703596.41277486</v>
      </c>
      <c r="BE64" s="28">
        <f t="shared" ca="1" si="104"/>
        <v>168649173.23266235</v>
      </c>
      <c r="BF64" s="28">
        <f t="shared" ca="1" si="104"/>
        <v>168594750.05254984</v>
      </c>
      <c r="BG64" s="28">
        <f t="shared" ca="1" si="104"/>
        <v>168540326.87243733</v>
      </c>
      <c r="BH64" s="28">
        <f t="shared" ca="1" si="104"/>
        <v>168485903.69232482</v>
      </c>
      <c r="BI64" s="28">
        <f t="shared" ca="1" si="104"/>
        <v>168431480.51221231</v>
      </c>
      <c r="BJ64" s="28">
        <f t="shared" ca="1" si="104"/>
        <v>168377057.3320998</v>
      </c>
      <c r="BK64" s="28">
        <f t="shared" ca="1" si="104"/>
        <v>168322634.15198728</v>
      </c>
      <c r="BL64" s="28">
        <f t="shared" ca="1" si="104"/>
        <v>168268210.97187477</v>
      </c>
      <c r="BM64" s="28">
        <f t="shared" ca="1" si="104"/>
        <v>168213787.79176226</v>
      </c>
      <c r="BN64" s="28">
        <f t="shared" ca="1" si="104"/>
        <v>168159364.61164975</v>
      </c>
      <c r="BO64" s="28">
        <f t="shared" ca="1" si="104"/>
        <v>168078485.89753163</v>
      </c>
      <c r="BP64" s="28">
        <f t="shared" ca="1" si="104"/>
        <v>167997607.18341351</v>
      </c>
      <c r="BQ64" s="28">
        <f t="shared" ca="1" si="104"/>
        <v>167916728.46929538</v>
      </c>
      <c r="BR64" s="28">
        <f t="shared" ca="1" si="104"/>
        <v>167835849.75517726</v>
      </c>
      <c r="BS64" s="28">
        <f t="shared" ca="1" si="104"/>
        <v>167754971.04105914</v>
      </c>
      <c r="BT64" s="28">
        <f t="shared" ca="1" si="104"/>
        <v>167674092.32694101</v>
      </c>
      <c r="BU64" s="28">
        <f t="shared" ca="1" si="104"/>
        <v>167593213.61282289</v>
      </c>
      <c r="BV64" s="28">
        <f t="shared" ca="1" si="104"/>
        <v>167512334.89870477</v>
      </c>
      <c r="BW64" s="28">
        <f t="shared" ca="1" si="104"/>
        <v>167431456.18458664</v>
      </c>
      <c r="BX64" s="28">
        <f t="shared" ca="1" si="104"/>
        <v>167350577.47046852</v>
      </c>
      <c r="BY64" s="28">
        <f t="shared" ca="1" si="104"/>
        <v>167269698.7563504</v>
      </c>
      <c r="BZ64" s="28">
        <f t="shared" ca="1" si="104"/>
        <v>167188820.04223228</v>
      </c>
      <c r="CA64" s="28">
        <f t="shared" ca="1" si="104"/>
        <v>167056413.01740825</v>
      </c>
      <c r="CB64" s="28">
        <f t="shared" ca="1" si="104"/>
        <v>166924005.99258423</v>
      </c>
      <c r="CC64" s="28">
        <f t="shared" ca="1" si="104"/>
        <v>166791598.96776021</v>
      </c>
      <c r="CD64" s="28">
        <f t="shared" ref="CD64:CL64" ca="1" si="105">CD59+CD62</f>
        <v>166659191.94293618</v>
      </c>
      <c r="CE64" s="28">
        <f t="shared" ca="1" si="105"/>
        <v>166526784.91811216</v>
      </c>
      <c r="CF64" s="28">
        <f t="shared" ca="1" si="105"/>
        <v>166394377.89328814</v>
      </c>
      <c r="CG64" s="28">
        <f t="shared" ca="1" si="105"/>
        <v>166261970.86846411</v>
      </c>
      <c r="CH64" s="28">
        <f t="shared" ca="1" si="105"/>
        <v>166129563.84364009</v>
      </c>
      <c r="CI64" s="28">
        <f t="shared" ca="1" si="105"/>
        <v>165997156.81881607</v>
      </c>
      <c r="CJ64" s="28">
        <f t="shared" ca="1" si="105"/>
        <v>165864749.79399204</v>
      </c>
      <c r="CK64" s="28">
        <f t="shared" ca="1" si="105"/>
        <v>165732342.76916802</v>
      </c>
      <c r="CL64" s="28">
        <f t="shared" ca="1" si="105"/>
        <v>165599935.744344</v>
      </c>
      <c r="CN64" s="28">
        <f t="shared" ref="CN64:DL64" ca="1" si="106">CN59+CN62</f>
        <v>0</v>
      </c>
      <c r="CO64" s="28">
        <f t="shared" ca="1" si="106"/>
        <v>0</v>
      </c>
      <c r="CP64" s="28">
        <f t="shared" ca="1" si="106"/>
        <v>0</v>
      </c>
      <c r="CQ64" s="28">
        <f t="shared" ca="1" si="106"/>
        <v>0</v>
      </c>
      <c r="CR64" s="28">
        <f t="shared" ca="1" si="106"/>
        <v>0</v>
      </c>
      <c r="CS64" s="28">
        <f t="shared" ca="1" si="106"/>
        <v>0</v>
      </c>
      <c r="CT64" s="28">
        <f t="shared" ca="1" si="106"/>
        <v>0</v>
      </c>
      <c r="CU64" s="28">
        <f t="shared" ca="1" si="106"/>
        <v>0</v>
      </c>
      <c r="CV64" s="28">
        <f t="shared" ca="1" si="106"/>
        <v>0</v>
      </c>
      <c r="CW64" s="28">
        <f t="shared" ca="1" si="106"/>
        <v>0</v>
      </c>
      <c r="CX64" s="28">
        <f t="shared" ca="1" si="106"/>
        <v>0</v>
      </c>
      <c r="CY64" s="28">
        <f t="shared" ca="1" si="106"/>
        <v>0</v>
      </c>
      <c r="CZ64" s="28">
        <f t="shared" ca="1" si="106"/>
        <v>0</v>
      </c>
      <c r="DA64" s="28">
        <f t="shared" ca="1" si="106"/>
        <v>0</v>
      </c>
      <c r="DB64" s="28">
        <f t="shared" ca="1" si="106"/>
        <v>0</v>
      </c>
      <c r="DC64" s="28">
        <f t="shared" ca="1" si="106"/>
        <v>0</v>
      </c>
      <c r="DD64" s="28">
        <f t="shared" ca="1" si="106"/>
        <v>0</v>
      </c>
      <c r="DE64" s="28">
        <f t="shared" ca="1" si="106"/>
        <v>0</v>
      </c>
      <c r="DF64" s="28">
        <f t="shared" ca="1" si="106"/>
        <v>0</v>
      </c>
      <c r="DG64" s="28">
        <f t="shared" ca="1" si="106"/>
        <v>0</v>
      </c>
      <c r="DH64" s="28">
        <f t="shared" ca="1" si="106"/>
        <v>0</v>
      </c>
      <c r="DI64" s="28">
        <f t="shared" ca="1" si="106"/>
        <v>0</v>
      </c>
      <c r="DJ64" s="28">
        <f t="shared" ca="1" si="106"/>
        <v>0</v>
      </c>
      <c r="DK64" s="28">
        <f t="shared" ca="1" si="106"/>
        <v>0</v>
      </c>
      <c r="DL64" s="28">
        <f t="shared" ca="1" si="106"/>
        <v>0</v>
      </c>
    </row>
    <row r="66" spans="1:116" hidden="1" x14ac:dyDescent="0.4">
      <c r="B66" s="27" t="s">
        <v>232</v>
      </c>
      <c r="G66" s="12" t="s">
        <v>622</v>
      </c>
    </row>
    <row r="67" spans="1:116" hidden="1" x14ac:dyDescent="0.4">
      <c r="A67" s="65"/>
      <c r="B67" s="27" t="s">
        <v>232</v>
      </c>
      <c r="C67" s="27"/>
      <c r="D67" s="27"/>
      <c r="E67" s="27"/>
      <c r="F67" s="27" t="s">
        <v>232</v>
      </c>
      <c r="G67" s="27" t="s">
        <v>623</v>
      </c>
      <c r="H67" s="28"/>
      <c r="I67" s="28"/>
      <c r="J67" s="28"/>
      <c r="K67" s="63">
        <f t="shared" ref="K67:P67" si="107">SUMIF($5:$5,K$3,67:67)</f>
        <v>0</v>
      </c>
      <c r="L67" s="63">
        <f t="shared" si="107"/>
        <v>0</v>
      </c>
      <c r="M67" s="63">
        <f t="shared" si="107"/>
        <v>0</v>
      </c>
      <c r="N67" s="63">
        <f t="shared" si="107"/>
        <v>0</v>
      </c>
      <c r="O67" s="63">
        <f t="shared" si="107"/>
        <v>0</v>
      </c>
      <c r="P67" s="63">
        <f t="shared" si="107"/>
        <v>0</v>
      </c>
      <c r="Q67" s="28"/>
      <c r="R67" s="252">
        <f t="shared" ref="R67:AW67" si="108">SUMIF($C:$C,$F67,R:R)</f>
        <v>0</v>
      </c>
      <c r="S67" s="261">
        <f t="shared" si="108"/>
        <v>0</v>
      </c>
      <c r="T67" s="261">
        <f t="shared" si="108"/>
        <v>0</v>
      </c>
      <c r="U67" s="261">
        <f t="shared" si="108"/>
        <v>0</v>
      </c>
      <c r="V67" s="261">
        <f t="shared" si="108"/>
        <v>0</v>
      </c>
      <c r="W67" s="261">
        <f t="shared" si="108"/>
        <v>0</v>
      </c>
      <c r="X67" s="261">
        <f t="shared" si="108"/>
        <v>0</v>
      </c>
      <c r="Y67" s="261">
        <f t="shared" si="108"/>
        <v>0</v>
      </c>
      <c r="Z67" s="261">
        <f t="shared" si="108"/>
        <v>0</v>
      </c>
      <c r="AA67" s="261">
        <f t="shared" si="108"/>
        <v>0</v>
      </c>
      <c r="AB67" s="261">
        <f t="shared" si="108"/>
        <v>0</v>
      </c>
      <c r="AC67" s="261">
        <f t="shared" si="108"/>
        <v>0</v>
      </c>
      <c r="AD67" s="261">
        <f t="shared" si="108"/>
        <v>0</v>
      </c>
      <c r="AE67" s="261">
        <f t="shared" si="108"/>
        <v>0</v>
      </c>
      <c r="AF67" s="261">
        <f t="shared" si="108"/>
        <v>0</v>
      </c>
      <c r="AG67" s="261">
        <f t="shared" si="108"/>
        <v>0</v>
      </c>
      <c r="AH67" s="261">
        <f t="shared" si="108"/>
        <v>0</v>
      </c>
      <c r="AI67" s="261">
        <f t="shared" si="108"/>
        <v>0</v>
      </c>
      <c r="AJ67" s="261">
        <f t="shared" si="108"/>
        <v>0</v>
      </c>
      <c r="AK67" s="261">
        <f t="shared" si="108"/>
        <v>0</v>
      </c>
      <c r="AL67" s="261">
        <f t="shared" si="108"/>
        <v>0</v>
      </c>
      <c r="AM67" s="261">
        <f t="shared" si="108"/>
        <v>0</v>
      </c>
      <c r="AN67" s="261">
        <f t="shared" si="108"/>
        <v>0</v>
      </c>
      <c r="AO67" s="261">
        <f t="shared" si="108"/>
        <v>0</v>
      </c>
      <c r="AP67" s="261">
        <f t="shared" si="108"/>
        <v>0</v>
      </c>
      <c r="AQ67" s="261">
        <f t="shared" si="108"/>
        <v>0</v>
      </c>
      <c r="AR67" s="261">
        <f t="shared" si="108"/>
        <v>0</v>
      </c>
      <c r="AS67" s="261">
        <f t="shared" si="108"/>
        <v>0</v>
      </c>
      <c r="AT67" s="261">
        <f t="shared" si="108"/>
        <v>0</v>
      </c>
      <c r="AU67" s="261">
        <f t="shared" si="108"/>
        <v>0</v>
      </c>
      <c r="AV67" s="261">
        <f t="shared" si="108"/>
        <v>0</v>
      </c>
      <c r="AW67" s="261">
        <f t="shared" si="108"/>
        <v>0</v>
      </c>
      <c r="AX67" s="261">
        <f t="shared" ref="AX67:CC67" si="109">SUMIF($C:$C,$F67,AX:AX)</f>
        <v>0</v>
      </c>
      <c r="AY67" s="261">
        <f t="shared" si="109"/>
        <v>0</v>
      </c>
      <c r="AZ67" s="261">
        <f t="shared" si="109"/>
        <v>0</v>
      </c>
      <c r="BA67" s="261">
        <f t="shared" si="109"/>
        <v>0</v>
      </c>
      <c r="BB67" s="261">
        <f t="shared" si="109"/>
        <v>0</v>
      </c>
      <c r="BC67" s="261">
        <f t="shared" si="109"/>
        <v>0</v>
      </c>
      <c r="BD67" s="261">
        <f t="shared" si="109"/>
        <v>0</v>
      </c>
      <c r="BE67" s="261">
        <f t="shared" si="109"/>
        <v>0</v>
      </c>
      <c r="BF67" s="261">
        <f t="shared" si="109"/>
        <v>0</v>
      </c>
      <c r="BG67" s="261">
        <f t="shared" si="109"/>
        <v>0</v>
      </c>
      <c r="BH67" s="261">
        <f t="shared" si="109"/>
        <v>0</v>
      </c>
      <c r="BI67" s="261">
        <f t="shared" si="109"/>
        <v>0</v>
      </c>
      <c r="BJ67" s="261">
        <f t="shared" si="109"/>
        <v>0</v>
      </c>
      <c r="BK67" s="261">
        <f t="shared" si="109"/>
        <v>0</v>
      </c>
      <c r="BL67" s="261">
        <f t="shared" si="109"/>
        <v>0</v>
      </c>
      <c r="BM67" s="261">
        <f t="shared" si="109"/>
        <v>0</v>
      </c>
      <c r="BN67" s="261">
        <f t="shared" si="109"/>
        <v>0</v>
      </c>
      <c r="BO67" s="261">
        <f t="shared" si="109"/>
        <v>0</v>
      </c>
      <c r="BP67" s="261">
        <f t="shared" si="109"/>
        <v>0</v>
      </c>
      <c r="BQ67" s="261">
        <f t="shared" si="109"/>
        <v>0</v>
      </c>
      <c r="BR67" s="261">
        <f t="shared" si="109"/>
        <v>0</v>
      </c>
      <c r="BS67" s="261">
        <f t="shared" si="109"/>
        <v>0</v>
      </c>
      <c r="BT67" s="261">
        <f t="shared" si="109"/>
        <v>0</v>
      </c>
      <c r="BU67" s="261">
        <f t="shared" si="109"/>
        <v>0</v>
      </c>
      <c r="BV67" s="261">
        <f t="shared" si="109"/>
        <v>0</v>
      </c>
      <c r="BW67" s="261">
        <f t="shared" si="109"/>
        <v>0</v>
      </c>
      <c r="BX67" s="261">
        <f t="shared" si="109"/>
        <v>0</v>
      </c>
      <c r="BY67" s="261">
        <f t="shared" si="109"/>
        <v>0</v>
      </c>
      <c r="BZ67" s="261">
        <f t="shared" si="109"/>
        <v>0</v>
      </c>
      <c r="CA67" s="261">
        <f t="shared" si="109"/>
        <v>0</v>
      </c>
      <c r="CB67" s="261">
        <f t="shared" si="109"/>
        <v>0</v>
      </c>
      <c r="CC67" s="261">
        <f t="shared" si="109"/>
        <v>0</v>
      </c>
      <c r="CD67" s="261">
        <f t="shared" ref="CD67:CL67" si="110">SUMIF($C:$C,$F67,CD:CD)</f>
        <v>0</v>
      </c>
      <c r="CE67" s="261">
        <f t="shared" si="110"/>
        <v>0</v>
      </c>
      <c r="CF67" s="261">
        <f t="shared" si="110"/>
        <v>0</v>
      </c>
      <c r="CG67" s="261">
        <f t="shared" si="110"/>
        <v>0</v>
      </c>
      <c r="CH67" s="261">
        <f t="shared" si="110"/>
        <v>0</v>
      </c>
      <c r="CI67" s="261">
        <f t="shared" si="110"/>
        <v>0</v>
      </c>
      <c r="CJ67" s="261">
        <f t="shared" si="110"/>
        <v>0</v>
      </c>
      <c r="CK67" s="261">
        <f t="shared" si="110"/>
        <v>0</v>
      </c>
      <c r="CL67" s="261">
        <f t="shared" si="110"/>
        <v>0</v>
      </c>
      <c r="CN67" s="261">
        <f t="shared" ref="CN67:DL67" si="111">SUMIF($C:$C,$F67,CN:CN)</f>
        <v>0</v>
      </c>
      <c r="CO67" s="261">
        <f t="shared" si="111"/>
        <v>0</v>
      </c>
      <c r="CP67" s="261">
        <f t="shared" si="111"/>
        <v>0</v>
      </c>
      <c r="CQ67" s="261">
        <f t="shared" si="111"/>
        <v>0</v>
      </c>
      <c r="CR67" s="261">
        <f t="shared" si="111"/>
        <v>0</v>
      </c>
      <c r="CS67" s="261">
        <f t="shared" si="111"/>
        <v>0</v>
      </c>
      <c r="CT67" s="261">
        <f t="shared" si="111"/>
        <v>0</v>
      </c>
      <c r="CU67" s="261">
        <f t="shared" si="111"/>
        <v>0</v>
      </c>
      <c r="CV67" s="261">
        <f t="shared" si="111"/>
        <v>0</v>
      </c>
      <c r="CW67" s="261">
        <f t="shared" si="111"/>
        <v>0</v>
      </c>
      <c r="CX67" s="261">
        <f t="shared" si="111"/>
        <v>0</v>
      </c>
      <c r="CY67" s="261">
        <f t="shared" si="111"/>
        <v>0</v>
      </c>
      <c r="CZ67" s="261">
        <f t="shared" si="111"/>
        <v>0</v>
      </c>
      <c r="DA67" s="261">
        <f t="shared" si="111"/>
        <v>0</v>
      </c>
      <c r="DB67" s="261">
        <f t="shared" si="111"/>
        <v>0</v>
      </c>
      <c r="DC67" s="261">
        <f t="shared" si="111"/>
        <v>0</v>
      </c>
      <c r="DD67" s="261">
        <f t="shared" si="111"/>
        <v>0</v>
      </c>
      <c r="DE67" s="261">
        <f t="shared" si="111"/>
        <v>0</v>
      </c>
      <c r="DF67" s="261">
        <f t="shared" si="111"/>
        <v>0</v>
      </c>
      <c r="DG67" s="261">
        <f t="shared" si="111"/>
        <v>0</v>
      </c>
      <c r="DH67" s="261">
        <f t="shared" si="111"/>
        <v>0</v>
      </c>
      <c r="DI67" s="261">
        <f t="shared" si="111"/>
        <v>0</v>
      </c>
      <c r="DJ67" s="261">
        <f t="shared" si="111"/>
        <v>0</v>
      </c>
      <c r="DK67" s="261">
        <f t="shared" si="111"/>
        <v>0</v>
      </c>
      <c r="DL67" s="261">
        <f t="shared" si="111"/>
        <v>0</v>
      </c>
    </row>
    <row r="68" spans="1:116" hidden="1" x14ac:dyDescent="0.4">
      <c r="A68" s="65"/>
      <c r="B68" s="27" t="s">
        <v>232</v>
      </c>
    </row>
    <row r="69" spans="1:116" hidden="1" x14ac:dyDescent="0.4">
      <c r="B69" s="27" t="s">
        <v>237</v>
      </c>
      <c r="G69" s="12" t="s">
        <v>624</v>
      </c>
    </row>
    <row r="70" spans="1:116" hidden="1" x14ac:dyDescent="0.4">
      <c r="A70" s="65"/>
      <c r="B70" s="27" t="s">
        <v>237</v>
      </c>
      <c r="C70" s="27"/>
      <c r="D70" s="27"/>
      <c r="E70" s="27"/>
      <c r="F70" s="27" t="s">
        <v>237</v>
      </c>
      <c r="G70" s="27" t="s">
        <v>625</v>
      </c>
      <c r="H70" s="27"/>
      <c r="I70" s="27"/>
      <c r="J70" s="28"/>
      <c r="K70" s="63">
        <f t="shared" ref="K70:P70" si="112">SUMIF($5:$5,K$3,70:70)</f>
        <v>0</v>
      </c>
      <c r="L70" s="63">
        <f t="shared" si="112"/>
        <v>0</v>
      </c>
      <c r="M70" s="63">
        <f t="shared" si="112"/>
        <v>0</v>
      </c>
      <c r="N70" s="63">
        <f t="shared" si="112"/>
        <v>0</v>
      </c>
      <c r="O70" s="63">
        <f t="shared" si="112"/>
        <v>0</v>
      </c>
      <c r="P70" s="63">
        <f t="shared" si="112"/>
        <v>0</v>
      </c>
      <c r="Q70" s="28"/>
      <c r="R70" s="252">
        <f t="shared" ref="R70:AW70" si="113">SUMIF($C:$C,$F70,R:R)</f>
        <v>0</v>
      </c>
      <c r="S70" s="261">
        <f t="shared" si="113"/>
        <v>0</v>
      </c>
      <c r="T70" s="261">
        <f t="shared" si="113"/>
        <v>0</v>
      </c>
      <c r="U70" s="261">
        <f t="shared" si="113"/>
        <v>0</v>
      </c>
      <c r="V70" s="261">
        <f t="shared" si="113"/>
        <v>0</v>
      </c>
      <c r="W70" s="261">
        <f t="shared" si="113"/>
        <v>0</v>
      </c>
      <c r="X70" s="261">
        <f t="shared" si="113"/>
        <v>0</v>
      </c>
      <c r="Y70" s="261">
        <f t="shared" si="113"/>
        <v>0</v>
      </c>
      <c r="Z70" s="261">
        <f t="shared" si="113"/>
        <v>0</v>
      </c>
      <c r="AA70" s="261">
        <f t="shared" si="113"/>
        <v>0</v>
      </c>
      <c r="AB70" s="261">
        <f t="shared" si="113"/>
        <v>0</v>
      </c>
      <c r="AC70" s="261">
        <f t="shared" si="113"/>
        <v>0</v>
      </c>
      <c r="AD70" s="261">
        <f t="shared" si="113"/>
        <v>0</v>
      </c>
      <c r="AE70" s="261">
        <f t="shared" si="113"/>
        <v>0</v>
      </c>
      <c r="AF70" s="261">
        <f t="shared" si="113"/>
        <v>0</v>
      </c>
      <c r="AG70" s="261">
        <f t="shared" si="113"/>
        <v>0</v>
      </c>
      <c r="AH70" s="261">
        <f t="shared" si="113"/>
        <v>0</v>
      </c>
      <c r="AI70" s="261">
        <f t="shared" si="113"/>
        <v>0</v>
      </c>
      <c r="AJ70" s="261">
        <f t="shared" si="113"/>
        <v>0</v>
      </c>
      <c r="AK70" s="261">
        <f t="shared" si="113"/>
        <v>0</v>
      </c>
      <c r="AL70" s="261">
        <f t="shared" si="113"/>
        <v>0</v>
      </c>
      <c r="AM70" s="261">
        <f t="shared" si="113"/>
        <v>0</v>
      </c>
      <c r="AN70" s="261">
        <f t="shared" si="113"/>
        <v>0</v>
      </c>
      <c r="AO70" s="261">
        <f t="shared" si="113"/>
        <v>0</v>
      </c>
      <c r="AP70" s="261">
        <f t="shared" si="113"/>
        <v>0</v>
      </c>
      <c r="AQ70" s="261">
        <f t="shared" si="113"/>
        <v>0</v>
      </c>
      <c r="AR70" s="261">
        <f t="shared" si="113"/>
        <v>0</v>
      </c>
      <c r="AS70" s="261">
        <f t="shared" si="113"/>
        <v>0</v>
      </c>
      <c r="AT70" s="261">
        <f t="shared" si="113"/>
        <v>0</v>
      </c>
      <c r="AU70" s="261">
        <f t="shared" si="113"/>
        <v>0</v>
      </c>
      <c r="AV70" s="261">
        <f t="shared" si="113"/>
        <v>0</v>
      </c>
      <c r="AW70" s="261">
        <f t="shared" si="113"/>
        <v>0</v>
      </c>
      <c r="AX70" s="261">
        <f t="shared" ref="AX70:CC70" si="114">SUMIF($C:$C,$F70,AX:AX)</f>
        <v>0</v>
      </c>
      <c r="AY70" s="261">
        <f t="shared" si="114"/>
        <v>0</v>
      </c>
      <c r="AZ70" s="261">
        <f t="shared" si="114"/>
        <v>0</v>
      </c>
      <c r="BA70" s="261">
        <f t="shared" si="114"/>
        <v>0</v>
      </c>
      <c r="BB70" s="261">
        <f t="shared" si="114"/>
        <v>0</v>
      </c>
      <c r="BC70" s="261">
        <f t="shared" si="114"/>
        <v>0</v>
      </c>
      <c r="BD70" s="261">
        <f t="shared" si="114"/>
        <v>0</v>
      </c>
      <c r="BE70" s="261">
        <f t="shared" si="114"/>
        <v>0</v>
      </c>
      <c r="BF70" s="261">
        <f t="shared" si="114"/>
        <v>0</v>
      </c>
      <c r="BG70" s="261">
        <f t="shared" si="114"/>
        <v>0</v>
      </c>
      <c r="BH70" s="261">
        <f t="shared" si="114"/>
        <v>0</v>
      </c>
      <c r="BI70" s="261">
        <f t="shared" si="114"/>
        <v>0</v>
      </c>
      <c r="BJ70" s="261">
        <f t="shared" si="114"/>
        <v>0</v>
      </c>
      <c r="BK70" s="261">
        <f t="shared" si="114"/>
        <v>0</v>
      </c>
      <c r="BL70" s="261">
        <f t="shared" si="114"/>
        <v>0</v>
      </c>
      <c r="BM70" s="261">
        <f t="shared" si="114"/>
        <v>0</v>
      </c>
      <c r="BN70" s="261">
        <f t="shared" si="114"/>
        <v>0</v>
      </c>
      <c r="BO70" s="261">
        <f t="shared" si="114"/>
        <v>0</v>
      </c>
      <c r="BP70" s="261">
        <f t="shared" si="114"/>
        <v>0</v>
      </c>
      <c r="BQ70" s="261">
        <f t="shared" si="114"/>
        <v>0</v>
      </c>
      <c r="BR70" s="261">
        <f t="shared" si="114"/>
        <v>0</v>
      </c>
      <c r="BS70" s="261">
        <f t="shared" si="114"/>
        <v>0</v>
      </c>
      <c r="BT70" s="261">
        <f t="shared" si="114"/>
        <v>0</v>
      </c>
      <c r="BU70" s="261">
        <f t="shared" si="114"/>
        <v>0</v>
      </c>
      <c r="BV70" s="261">
        <f t="shared" si="114"/>
        <v>0</v>
      </c>
      <c r="BW70" s="261">
        <f t="shared" si="114"/>
        <v>0</v>
      </c>
      <c r="BX70" s="261">
        <f t="shared" si="114"/>
        <v>0</v>
      </c>
      <c r="BY70" s="261">
        <f t="shared" si="114"/>
        <v>0</v>
      </c>
      <c r="BZ70" s="261">
        <f t="shared" si="114"/>
        <v>0</v>
      </c>
      <c r="CA70" s="261">
        <f t="shared" si="114"/>
        <v>0</v>
      </c>
      <c r="CB70" s="261">
        <f t="shared" si="114"/>
        <v>0</v>
      </c>
      <c r="CC70" s="261">
        <f t="shared" si="114"/>
        <v>0</v>
      </c>
      <c r="CD70" s="261">
        <f t="shared" ref="CD70:CL70" si="115">SUMIF($C:$C,$F70,CD:CD)</f>
        <v>0</v>
      </c>
      <c r="CE70" s="261">
        <f t="shared" si="115"/>
        <v>0</v>
      </c>
      <c r="CF70" s="261">
        <f t="shared" si="115"/>
        <v>0</v>
      </c>
      <c r="CG70" s="261">
        <f t="shared" si="115"/>
        <v>0</v>
      </c>
      <c r="CH70" s="261">
        <f t="shared" si="115"/>
        <v>0</v>
      </c>
      <c r="CI70" s="261">
        <f t="shared" si="115"/>
        <v>0</v>
      </c>
      <c r="CJ70" s="261">
        <f t="shared" si="115"/>
        <v>0</v>
      </c>
      <c r="CK70" s="261">
        <f t="shared" si="115"/>
        <v>0</v>
      </c>
      <c r="CL70" s="261">
        <f t="shared" si="115"/>
        <v>0</v>
      </c>
      <c r="CN70" s="261">
        <f t="shared" ref="CN70:DL70" si="116">SUMIF($C:$C,$F70,CN:CN)</f>
        <v>0</v>
      </c>
      <c r="CO70" s="261">
        <f t="shared" si="116"/>
        <v>0</v>
      </c>
      <c r="CP70" s="261">
        <f t="shared" si="116"/>
        <v>0</v>
      </c>
      <c r="CQ70" s="261">
        <f t="shared" si="116"/>
        <v>0</v>
      </c>
      <c r="CR70" s="261">
        <f t="shared" si="116"/>
        <v>0</v>
      </c>
      <c r="CS70" s="261">
        <f t="shared" si="116"/>
        <v>0</v>
      </c>
      <c r="CT70" s="261">
        <f t="shared" si="116"/>
        <v>0</v>
      </c>
      <c r="CU70" s="261">
        <f t="shared" si="116"/>
        <v>0</v>
      </c>
      <c r="CV70" s="261">
        <f t="shared" si="116"/>
        <v>0</v>
      </c>
      <c r="CW70" s="261">
        <f t="shared" si="116"/>
        <v>0</v>
      </c>
      <c r="CX70" s="261">
        <f t="shared" si="116"/>
        <v>0</v>
      </c>
      <c r="CY70" s="261">
        <f t="shared" si="116"/>
        <v>0</v>
      </c>
      <c r="CZ70" s="261">
        <f t="shared" si="116"/>
        <v>0</v>
      </c>
      <c r="DA70" s="261">
        <f t="shared" si="116"/>
        <v>0</v>
      </c>
      <c r="DB70" s="261">
        <f t="shared" si="116"/>
        <v>0</v>
      </c>
      <c r="DC70" s="261">
        <f t="shared" si="116"/>
        <v>0</v>
      </c>
      <c r="DD70" s="261">
        <f t="shared" si="116"/>
        <v>0</v>
      </c>
      <c r="DE70" s="261">
        <f t="shared" si="116"/>
        <v>0</v>
      </c>
      <c r="DF70" s="261">
        <f t="shared" si="116"/>
        <v>0</v>
      </c>
      <c r="DG70" s="261">
        <f t="shared" si="116"/>
        <v>0</v>
      </c>
      <c r="DH70" s="261">
        <f t="shared" si="116"/>
        <v>0</v>
      </c>
      <c r="DI70" s="261">
        <f t="shared" si="116"/>
        <v>0</v>
      </c>
      <c r="DJ70" s="261">
        <f t="shared" si="116"/>
        <v>0</v>
      </c>
      <c r="DK70" s="261">
        <f t="shared" si="116"/>
        <v>0</v>
      </c>
      <c r="DL70" s="261">
        <f t="shared" si="116"/>
        <v>0</v>
      </c>
    </row>
    <row r="71" spans="1:116" hidden="1" x14ac:dyDescent="0.4">
      <c r="A71" s="65"/>
      <c r="B71" s="27" t="s">
        <v>237</v>
      </c>
    </row>
    <row r="72" spans="1:116" x14ac:dyDescent="0.4">
      <c r="A72" s="65"/>
      <c r="B72" s="27"/>
      <c r="C72" s="27"/>
      <c r="D72" s="27"/>
      <c r="E72" s="27"/>
      <c r="F72" s="27"/>
      <c r="G72" s="27" t="s">
        <v>626</v>
      </c>
      <c r="H72" s="27"/>
      <c r="I72" s="27"/>
      <c r="J72" s="28"/>
      <c r="K72" s="28">
        <f t="shared" ref="K72:P72" si="117">SUMIF($5:$5,K$3,72:72)</f>
        <v>0</v>
      </c>
      <c r="L72" s="28">
        <f t="shared" si="117"/>
        <v>0</v>
      </c>
      <c r="M72" s="28">
        <f t="shared" si="117"/>
        <v>0</v>
      </c>
      <c r="N72" s="28">
        <f t="shared" si="117"/>
        <v>0</v>
      </c>
      <c r="O72" s="28">
        <f t="shared" si="117"/>
        <v>0</v>
      </c>
      <c r="P72" s="28">
        <f t="shared" si="117"/>
        <v>0</v>
      </c>
      <c r="Q72" s="28"/>
      <c r="R72" s="33">
        <f t="shared" ref="R72:AW72" si="118">R67+R70</f>
        <v>0</v>
      </c>
      <c r="S72" s="28">
        <f t="shared" si="118"/>
        <v>0</v>
      </c>
      <c r="T72" s="28">
        <f t="shared" si="118"/>
        <v>0</v>
      </c>
      <c r="U72" s="28">
        <f t="shared" si="118"/>
        <v>0</v>
      </c>
      <c r="V72" s="28">
        <f t="shared" si="118"/>
        <v>0</v>
      </c>
      <c r="W72" s="28">
        <f t="shared" si="118"/>
        <v>0</v>
      </c>
      <c r="X72" s="28">
        <f t="shared" si="118"/>
        <v>0</v>
      </c>
      <c r="Y72" s="28">
        <f t="shared" si="118"/>
        <v>0</v>
      </c>
      <c r="Z72" s="28">
        <f t="shared" si="118"/>
        <v>0</v>
      </c>
      <c r="AA72" s="28">
        <f t="shared" si="118"/>
        <v>0</v>
      </c>
      <c r="AB72" s="28">
        <f t="shared" si="118"/>
        <v>0</v>
      </c>
      <c r="AC72" s="28">
        <f t="shared" si="118"/>
        <v>0</v>
      </c>
      <c r="AD72" s="28">
        <f t="shared" si="118"/>
        <v>0</v>
      </c>
      <c r="AE72" s="28">
        <f t="shared" si="118"/>
        <v>0</v>
      </c>
      <c r="AF72" s="28">
        <f t="shared" si="118"/>
        <v>0</v>
      </c>
      <c r="AG72" s="28">
        <f t="shared" si="118"/>
        <v>0</v>
      </c>
      <c r="AH72" s="28">
        <f t="shared" si="118"/>
        <v>0</v>
      </c>
      <c r="AI72" s="28">
        <f t="shared" si="118"/>
        <v>0</v>
      </c>
      <c r="AJ72" s="28">
        <f t="shared" si="118"/>
        <v>0</v>
      </c>
      <c r="AK72" s="28">
        <f t="shared" si="118"/>
        <v>0</v>
      </c>
      <c r="AL72" s="28">
        <f t="shared" si="118"/>
        <v>0</v>
      </c>
      <c r="AM72" s="28">
        <f t="shared" si="118"/>
        <v>0</v>
      </c>
      <c r="AN72" s="28">
        <f t="shared" si="118"/>
        <v>0</v>
      </c>
      <c r="AO72" s="28">
        <f t="shared" si="118"/>
        <v>0</v>
      </c>
      <c r="AP72" s="28">
        <f t="shared" si="118"/>
        <v>0</v>
      </c>
      <c r="AQ72" s="28">
        <f t="shared" si="118"/>
        <v>0</v>
      </c>
      <c r="AR72" s="28">
        <f t="shared" si="118"/>
        <v>0</v>
      </c>
      <c r="AS72" s="28">
        <f t="shared" si="118"/>
        <v>0</v>
      </c>
      <c r="AT72" s="28">
        <f t="shared" si="118"/>
        <v>0</v>
      </c>
      <c r="AU72" s="28">
        <f t="shared" si="118"/>
        <v>0</v>
      </c>
      <c r="AV72" s="28">
        <f t="shared" si="118"/>
        <v>0</v>
      </c>
      <c r="AW72" s="28">
        <f t="shared" si="118"/>
        <v>0</v>
      </c>
      <c r="AX72" s="28">
        <f t="shared" ref="AX72:CC72" si="119">AX67+AX70</f>
        <v>0</v>
      </c>
      <c r="AY72" s="28">
        <f t="shared" si="119"/>
        <v>0</v>
      </c>
      <c r="AZ72" s="28">
        <f t="shared" si="119"/>
        <v>0</v>
      </c>
      <c r="BA72" s="28">
        <f t="shared" si="119"/>
        <v>0</v>
      </c>
      <c r="BB72" s="28">
        <f t="shared" si="119"/>
        <v>0</v>
      </c>
      <c r="BC72" s="28">
        <f t="shared" si="119"/>
        <v>0</v>
      </c>
      <c r="BD72" s="28">
        <f t="shared" si="119"/>
        <v>0</v>
      </c>
      <c r="BE72" s="28">
        <f t="shared" si="119"/>
        <v>0</v>
      </c>
      <c r="BF72" s="28">
        <f t="shared" si="119"/>
        <v>0</v>
      </c>
      <c r="BG72" s="28">
        <f t="shared" si="119"/>
        <v>0</v>
      </c>
      <c r="BH72" s="28">
        <f t="shared" si="119"/>
        <v>0</v>
      </c>
      <c r="BI72" s="28">
        <f t="shared" si="119"/>
        <v>0</v>
      </c>
      <c r="BJ72" s="28">
        <f t="shared" si="119"/>
        <v>0</v>
      </c>
      <c r="BK72" s="28">
        <f t="shared" si="119"/>
        <v>0</v>
      </c>
      <c r="BL72" s="28">
        <f t="shared" si="119"/>
        <v>0</v>
      </c>
      <c r="BM72" s="28">
        <f t="shared" si="119"/>
        <v>0</v>
      </c>
      <c r="BN72" s="28">
        <f t="shared" si="119"/>
        <v>0</v>
      </c>
      <c r="BO72" s="28">
        <f t="shared" si="119"/>
        <v>0</v>
      </c>
      <c r="BP72" s="28">
        <f t="shared" si="119"/>
        <v>0</v>
      </c>
      <c r="BQ72" s="28">
        <f t="shared" si="119"/>
        <v>0</v>
      </c>
      <c r="BR72" s="28">
        <f t="shared" si="119"/>
        <v>0</v>
      </c>
      <c r="BS72" s="28">
        <f t="shared" si="119"/>
        <v>0</v>
      </c>
      <c r="BT72" s="28">
        <f t="shared" si="119"/>
        <v>0</v>
      </c>
      <c r="BU72" s="28">
        <f t="shared" si="119"/>
        <v>0</v>
      </c>
      <c r="BV72" s="28">
        <f t="shared" si="119"/>
        <v>0</v>
      </c>
      <c r="BW72" s="28">
        <f t="shared" si="119"/>
        <v>0</v>
      </c>
      <c r="BX72" s="28">
        <f t="shared" si="119"/>
        <v>0</v>
      </c>
      <c r="BY72" s="28">
        <f t="shared" si="119"/>
        <v>0</v>
      </c>
      <c r="BZ72" s="28">
        <f t="shared" si="119"/>
        <v>0</v>
      </c>
      <c r="CA72" s="28">
        <f t="shared" si="119"/>
        <v>0</v>
      </c>
      <c r="CB72" s="28">
        <f t="shared" si="119"/>
        <v>0</v>
      </c>
      <c r="CC72" s="28">
        <f t="shared" si="119"/>
        <v>0</v>
      </c>
      <c r="CD72" s="28">
        <f t="shared" ref="CD72:CL72" si="120">CD67+CD70</f>
        <v>0</v>
      </c>
      <c r="CE72" s="28">
        <f t="shared" si="120"/>
        <v>0</v>
      </c>
      <c r="CF72" s="28">
        <f t="shared" si="120"/>
        <v>0</v>
      </c>
      <c r="CG72" s="28">
        <f t="shared" si="120"/>
        <v>0</v>
      </c>
      <c r="CH72" s="28">
        <f t="shared" si="120"/>
        <v>0</v>
      </c>
      <c r="CI72" s="28">
        <f t="shared" si="120"/>
        <v>0</v>
      </c>
      <c r="CJ72" s="28">
        <f t="shared" si="120"/>
        <v>0</v>
      </c>
      <c r="CK72" s="28">
        <f t="shared" si="120"/>
        <v>0</v>
      </c>
      <c r="CL72" s="28">
        <f t="shared" si="120"/>
        <v>0</v>
      </c>
      <c r="CN72" s="28">
        <f t="shared" ref="CN72:DL72" si="121">CN67+CN70</f>
        <v>0</v>
      </c>
      <c r="CO72" s="28">
        <f t="shared" si="121"/>
        <v>0</v>
      </c>
      <c r="CP72" s="28">
        <f t="shared" si="121"/>
        <v>0</v>
      </c>
      <c r="CQ72" s="28">
        <f t="shared" si="121"/>
        <v>0</v>
      </c>
      <c r="CR72" s="28">
        <f t="shared" si="121"/>
        <v>0</v>
      </c>
      <c r="CS72" s="28">
        <f t="shared" si="121"/>
        <v>0</v>
      </c>
      <c r="CT72" s="28">
        <f t="shared" si="121"/>
        <v>0</v>
      </c>
      <c r="CU72" s="28">
        <f t="shared" si="121"/>
        <v>0</v>
      </c>
      <c r="CV72" s="28">
        <f t="shared" si="121"/>
        <v>0</v>
      </c>
      <c r="CW72" s="28">
        <f t="shared" si="121"/>
        <v>0</v>
      </c>
      <c r="CX72" s="28">
        <f t="shared" si="121"/>
        <v>0</v>
      </c>
      <c r="CY72" s="28">
        <f t="shared" si="121"/>
        <v>0</v>
      </c>
      <c r="CZ72" s="28">
        <f t="shared" si="121"/>
        <v>0</v>
      </c>
      <c r="DA72" s="28">
        <f t="shared" si="121"/>
        <v>0</v>
      </c>
      <c r="DB72" s="28">
        <f t="shared" si="121"/>
        <v>0</v>
      </c>
      <c r="DC72" s="28">
        <f t="shared" si="121"/>
        <v>0</v>
      </c>
      <c r="DD72" s="28">
        <f t="shared" si="121"/>
        <v>0</v>
      </c>
      <c r="DE72" s="28">
        <f t="shared" si="121"/>
        <v>0</v>
      </c>
      <c r="DF72" s="28">
        <f t="shared" si="121"/>
        <v>0</v>
      </c>
      <c r="DG72" s="28">
        <f t="shared" si="121"/>
        <v>0</v>
      </c>
      <c r="DH72" s="28">
        <f t="shared" si="121"/>
        <v>0</v>
      </c>
      <c r="DI72" s="28">
        <f t="shared" si="121"/>
        <v>0</v>
      </c>
      <c r="DJ72" s="28">
        <f t="shared" si="121"/>
        <v>0</v>
      </c>
      <c r="DK72" s="28">
        <f t="shared" si="121"/>
        <v>0</v>
      </c>
      <c r="DL72" s="28">
        <f t="shared" si="121"/>
        <v>0</v>
      </c>
    </row>
    <row r="74" spans="1:116" x14ac:dyDescent="0.4">
      <c r="B74" t="s">
        <v>231</v>
      </c>
      <c r="G74" s="12" t="s">
        <v>627</v>
      </c>
    </row>
    <row r="75" spans="1:116" x14ac:dyDescent="0.4">
      <c r="C75" t="s">
        <v>231</v>
      </c>
      <c r="F75" s="27" t="s">
        <v>231</v>
      </c>
      <c r="G75" s="322" t="s">
        <v>581</v>
      </c>
      <c r="K75" s="260">
        <f>Equity!K26</f>
        <v>170000000</v>
      </c>
      <c r="L75" s="260">
        <f>Equity!L26</f>
        <v>170000000</v>
      </c>
      <c r="M75" s="260">
        <f>Equity!M26</f>
        <v>170000000</v>
      </c>
      <c r="N75" s="260">
        <f>Equity!N26</f>
        <v>170000000</v>
      </c>
      <c r="O75" s="260">
        <f>Equity!O26</f>
        <v>170000000</v>
      </c>
      <c r="P75" s="260">
        <f>Equity!P26</f>
        <v>170000000</v>
      </c>
      <c r="Q75" s="260"/>
      <c r="R75" s="325">
        <v>0</v>
      </c>
      <c r="S75" s="260">
        <f>Equity!S26</f>
        <v>170000000</v>
      </c>
      <c r="T75" s="260">
        <f>Equity!T26</f>
        <v>170000000</v>
      </c>
      <c r="U75" s="260">
        <f>Equity!U26</f>
        <v>170000000</v>
      </c>
      <c r="V75" s="260">
        <f>Equity!V26</f>
        <v>170000000</v>
      </c>
      <c r="W75" s="260">
        <f>Equity!W26</f>
        <v>170000000</v>
      </c>
      <c r="X75" s="260">
        <f>Equity!X26</f>
        <v>170000000</v>
      </c>
      <c r="Y75" s="260">
        <f>Equity!Y26</f>
        <v>170000000</v>
      </c>
      <c r="Z75" s="260">
        <f>Equity!Z26</f>
        <v>170000000</v>
      </c>
      <c r="AA75" s="260">
        <f>Equity!AA26</f>
        <v>170000000</v>
      </c>
      <c r="AB75" s="260">
        <f>Equity!AB26</f>
        <v>170000000</v>
      </c>
      <c r="AC75" s="260">
        <f>Equity!AC26</f>
        <v>170000000</v>
      </c>
      <c r="AD75" s="260">
        <f>Equity!AD26</f>
        <v>170000000</v>
      </c>
      <c r="AE75" s="260">
        <f>Equity!AE26</f>
        <v>170000000</v>
      </c>
      <c r="AF75" s="260">
        <f>Equity!AF26</f>
        <v>170000000</v>
      </c>
      <c r="AG75" s="260">
        <f>Equity!AG26</f>
        <v>170000000</v>
      </c>
      <c r="AH75" s="260">
        <f>Equity!AH26</f>
        <v>170000000</v>
      </c>
      <c r="AI75" s="260">
        <f>Equity!AI26</f>
        <v>170000000</v>
      </c>
      <c r="AJ75" s="260">
        <f>Equity!AJ26</f>
        <v>170000000</v>
      </c>
      <c r="AK75" s="260">
        <f>Equity!AK26</f>
        <v>170000000</v>
      </c>
      <c r="AL75" s="260">
        <f>Equity!AL26</f>
        <v>170000000</v>
      </c>
      <c r="AM75" s="260">
        <f>Equity!AM26</f>
        <v>170000000</v>
      </c>
      <c r="AN75" s="260">
        <f>Equity!AN26</f>
        <v>170000000</v>
      </c>
      <c r="AO75" s="260">
        <f>Equity!AO26</f>
        <v>170000000</v>
      </c>
      <c r="AP75" s="260">
        <f>Equity!AP26</f>
        <v>170000000</v>
      </c>
      <c r="AQ75" s="260">
        <f>Equity!AQ26</f>
        <v>170000000</v>
      </c>
      <c r="AR75" s="260">
        <f>Equity!AR26</f>
        <v>170000000</v>
      </c>
      <c r="AS75" s="260">
        <f>Equity!AS26</f>
        <v>170000000</v>
      </c>
      <c r="AT75" s="260">
        <f>Equity!AT26</f>
        <v>170000000</v>
      </c>
      <c r="AU75" s="260">
        <f>Equity!AU26</f>
        <v>170000000</v>
      </c>
      <c r="AV75" s="260">
        <f>Equity!AV26</f>
        <v>170000000</v>
      </c>
      <c r="AW75" s="260">
        <f>Equity!AW26</f>
        <v>170000000</v>
      </c>
      <c r="AX75" s="260">
        <f>Equity!AX26</f>
        <v>170000000</v>
      </c>
      <c r="AY75" s="260">
        <f>Equity!AY26</f>
        <v>170000000</v>
      </c>
      <c r="AZ75" s="260">
        <f>Equity!AZ26</f>
        <v>170000000</v>
      </c>
      <c r="BA75" s="260">
        <f>Equity!BA26</f>
        <v>170000000</v>
      </c>
      <c r="BB75" s="260">
        <f>Equity!BB26</f>
        <v>170000000</v>
      </c>
      <c r="BC75" s="260">
        <f>Equity!BC26</f>
        <v>170000000</v>
      </c>
      <c r="BD75" s="260">
        <f>Equity!BD26</f>
        <v>170000000</v>
      </c>
      <c r="BE75" s="260">
        <f>Equity!BE26</f>
        <v>170000000</v>
      </c>
      <c r="BF75" s="260">
        <f>Equity!BF26</f>
        <v>170000000</v>
      </c>
      <c r="BG75" s="260">
        <f>Equity!BG26</f>
        <v>170000000</v>
      </c>
      <c r="BH75" s="260">
        <f>Equity!BH26</f>
        <v>170000000</v>
      </c>
      <c r="BI75" s="260">
        <f>Equity!BI26</f>
        <v>170000000</v>
      </c>
      <c r="BJ75" s="260">
        <f>Equity!BJ26</f>
        <v>170000000</v>
      </c>
      <c r="BK75" s="260">
        <f>Equity!BK26</f>
        <v>170000000</v>
      </c>
      <c r="BL75" s="260">
        <f>Equity!BL26</f>
        <v>170000000</v>
      </c>
      <c r="BM75" s="260">
        <f>Equity!BM26</f>
        <v>170000000</v>
      </c>
      <c r="BN75" s="260">
        <f>Equity!BN26</f>
        <v>170000000</v>
      </c>
      <c r="BO75" s="260">
        <f>Equity!BO26</f>
        <v>170000000</v>
      </c>
      <c r="BP75" s="260">
        <f>Equity!BP26</f>
        <v>170000000</v>
      </c>
      <c r="BQ75" s="260">
        <f>Equity!BQ26</f>
        <v>170000000</v>
      </c>
      <c r="BR75" s="260">
        <f>Equity!BR26</f>
        <v>170000000</v>
      </c>
      <c r="BS75" s="260">
        <f>Equity!BS26</f>
        <v>170000000</v>
      </c>
      <c r="BT75" s="260">
        <f>Equity!BT26</f>
        <v>170000000</v>
      </c>
      <c r="BU75" s="260">
        <f>Equity!BU26</f>
        <v>170000000</v>
      </c>
      <c r="BV75" s="260">
        <f>Equity!BV26</f>
        <v>170000000</v>
      </c>
      <c r="BW75" s="260">
        <f>Equity!BW26</f>
        <v>170000000</v>
      </c>
      <c r="BX75" s="260">
        <f>Equity!BX26</f>
        <v>170000000</v>
      </c>
      <c r="BY75" s="260">
        <f>Equity!BY26</f>
        <v>170000000</v>
      </c>
      <c r="BZ75" s="260">
        <f>Equity!BZ26</f>
        <v>170000000</v>
      </c>
      <c r="CA75" s="260">
        <f>Equity!CA26</f>
        <v>170000000</v>
      </c>
      <c r="CB75" s="260">
        <f>Equity!CB26</f>
        <v>170000000</v>
      </c>
      <c r="CC75" s="260">
        <f>Equity!CC26</f>
        <v>170000000</v>
      </c>
      <c r="CD75" s="260">
        <f>Equity!CD26</f>
        <v>170000000</v>
      </c>
      <c r="CE75" s="260">
        <f>Equity!CE26</f>
        <v>170000000</v>
      </c>
      <c r="CF75" s="260">
        <f>Equity!CF26</f>
        <v>170000000</v>
      </c>
      <c r="CG75" s="260">
        <f>Equity!CG26</f>
        <v>170000000</v>
      </c>
      <c r="CH75" s="260">
        <f>Equity!CH26</f>
        <v>170000000</v>
      </c>
      <c r="CI75" s="260">
        <f>Equity!CI26</f>
        <v>170000000</v>
      </c>
      <c r="CJ75" s="260">
        <f>Equity!CJ26</f>
        <v>170000000</v>
      </c>
      <c r="CK75" s="260">
        <f>Equity!CK26</f>
        <v>170000000</v>
      </c>
      <c r="CL75" s="260">
        <f>Equity!CL26</f>
        <v>170000000</v>
      </c>
    </row>
    <row r="76" spans="1:116" x14ac:dyDescent="0.4">
      <c r="C76" t="s">
        <v>231</v>
      </c>
      <c r="D76" t="s">
        <v>231</v>
      </c>
      <c r="E76" t="s">
        <v>785</v>
      </c>
      <c r="F76" s="27" t="s">
        <v>231</v>
      </c>
      <c r="G76" s="322" t="s">
        <v>628</v>
      </c>
      <c r="H76" s="270"/>
      <c r="I76" s="270"/>
      <c r="J76" s="270"/>
      <c r="K76" s="238">
        <f ca="1">SUMIF($5:$5,K$3,76:76)</f>
        <v>-305512.8</v>
      </c>
      <c r="L76" s="238">
        <f ca="1">K76+L53</f>
        <v>-701113.74</v>
      </c>
      <c r="M76" s="238">
        <f ca="1">L76+M53</f>
        <v>-1187557.227</v>
      </c>
      <c r="N76" s="238">
        <f ca="1">M76+N53</f>
        <v>-1840635.3883499997</v>
      </c>
      <c r="O76" s="238">
        <f ca="1">N76+O53</f>
        <v>-2811179.9577675001</v>
      </c>
      <c r="P76" s="238">
        <f ca="1">O76+P53</f>
        <v>-4400064.2556558754</v>
      </c>
      <c r="Q76" s="269"/>
      <c r="R76" s="138">
        <f ca="1">R77-SUM(R75:OFFSET(R76,-1,0))</f>
        <v>0</v>
      </c>
      <c r="S76" s="238">
        <f t="shared" ref="S76:AX76" ca="1" si="122">R76+S53</f>
        <v>-25459.4</v>
      </c>
      <c r="T76" s="238">
        <f t="shared" ca="1" si="122"/>
        <v>-50918.8</v>
      </c>
      <c r="U76" s="238">
        <f t="shared" ca="1" si="122"/>
        <v>-76378.200000000012</v>
      </c>
      <c r="V76" s="238">
        <f t="shared" ca="1" si="122"/>
        <v>-101837.6</v>
      </c>
      <c r="W76" s="238">
        <f t="shared" ca="1" si="122"/>
        <v>-127297</v>
      </c>
      <c r="X76" s="238">
        <f t="shared" ca="1" si="122"/>
        <v>-152756.4</v>
      </c>
      <c r="Y76" s="238">
        <f t="shared" ca="1" si="122"/>
        <v>-178215.8</v>
      </c>
      <c r="Z76" s="238">
        <f t="shared" ca="1" si="122"/>
        <v>-203675.19999999998</v>
      </c>
      <c r="AA76" s="238">
        <f t="shared" ca="1" si="122"/>
        <v>-229134.59999999998</v>
      </c>
      <c r="AB76" s="238">
        <f t="shared" ca="1" si="122"/>
        <v>-254593.99999999997</v>
      </c>
      <c r="AC76" s="238">
        <f t="shared" ca="1" si="122"/>
        <v>-280053.39999999997</v>
      </c>
      <c r="AD76" s="238">
        <f t="shared" ca="1" si="122"/>
        <v>-305512.8</v>
      </c>
      <c r="AE76" s="238">
        <f t="shared" ca="1" si="122"/>
        <v>-338479.54499999998</v>
      </c>
      <c r="AF76" s="238">
        <f t="shared" ca="1" si="122"/>
        <v>-371446.29</v>
      </c>
      <c r="AG76" s="238">
        <f t="shared" ca="1" si="122"/>
        <v>-404413.03499999997</v>
      </c>
      <c r="AH76" s="238">
        <f t="shared" ca="1" si="122"/>
        <v>-437379.77999999997</v>
      </c>
      <c r="AI76" s="238">
        <f t="shared" ca="1" si="122"/>
        <v>-470346.52499999997</v>
      </c>
      <c r="AJ76" s="238">
        <f t="shared" ca="1" si="122"/>
        <v>-503313.26999999996</v>
      </c>
      <c r="AK76" s="238">
        <f t="shared" ca="1" si="122"/>
        <v>-536280.01500000001</v>
      </c>
      <c r="AL76" s="238">
        <f t="shared" ca="1" si="122"/>
        <v>-569246.76</v>
      </c>
      <c r="AM76" s="238">
        <f t="shared" ca="1" si="122"/>
        <v>-602213.505</v>
      </c>
      <c r="AN76" s="238">
        <f t="shared" ca="1" si="122"/>
        <v>-635180.25</v>
      </c>
      <c r="AO76" s="238">
        <f t="shared" ca="1" si="122"/>
        <v>-668146.995</v>
      </c>
      <c r="AP76" s="238">
        <f t="shared" ca="1" si="122"/>
        <v>-701113.74</v>
      </c>
      <c r="AQ76" s="238">
        <f t="shared" ca="1" si="122"/>
        <v>-741650.69724999997</v>
      </c>
      <c r="AR76" s="238">
        <f t="shared" ca="1" si="122"/>
        <v>-782187.65449999995</v>
      </c>
      <c r="AS76" s="238">
        <f t="shared" ca="1" si="122"/>
        <v>-822724.61174999992</v>
      </c>
      <c r="AT76" s="238">
        <f t="shared" ca="1" si="122"/>
        <v>-863261.5689999999</v>
      </c>
      <c r="AU76" s="238">
        <f t="shared" ca="1" si="122"/>
        <v>-903798.52624999988</v>
      </c>
      <c r="AV76" s="238">
        <f t="shared" ca="1" si="122"/>
        <v>-944335.48349999986</v>
      </c>
      <c r="AW76" s="238">
        <f t="shared" ca="1" si="122"/>
        <v>-984872.44074999983</v>
      </c>
      <c r="AX76" s="238">
        <f t="shared" ca="1" si="122"/>
        <v>-1025409.3979999998</v>
      </c>
      <c r="AY76" s="238">
        <f t="shared" ref="AY76:CD76" ca="1" si="123">AX76+AY53</f>
        <v>-1065946.3552499998</v>
      </c>
      <c r="AZ76" s="238">
        <f t="shared" ca="1" si="123"/>
        <v>-1106483.3124999998</v>
      </c>
      <c r="BA76" s="238">
        <f t="shared" ca="1" si="123"/>
        <v>-1147020.2697499997</v>
      </c>
      <c r="BB76" s="238">
        <f t="shared" ca="1" si="123"/>
        <v>-1187557.2269999997</v>
      </c>
      <c r="BC76" s="238">
        <f t="shared" ca="1" si="123"/>
        <v>-1241980.4071124997</v>
      </c>
      <c r="BD76" s="238">
        <f t="shared" ca="1" si="123"/>
        <v>-1296403.5872249997</v>
      </c>
      <c r="BE76" s="238">
        <f t="shared" ca="1" si="123"/>
        <v>-1350826.7673374997</v>
      </c>
      <c r="BF76" s="238">
        <f t="shared" ca="1" si="123"/>
        <v>-1405249.9474499996</v>
      </c>
      <c r="BG76" s="238">
        <f t="shared" ca="1" si="123"/>
        <v>-1459673.1275624996</v>
      </c>
      <c r="BH76" s="238">
        <f t="shared" ca="1" si="123"/>
        <v>-1514096.3076749996</v>
      </c>
      <c r="BI76" s="238">
        <f t="shared" ca="1" si="123"/>
        <v>-1568519.4877874996</v>
      </c>
      <c r="BJ76" s="238">
        <f t="shared" ca="1" si="123"/>
        <v>-1622942.6678999995</v>
      </c>
      <c r="BK76" s="238">
        <f t="shared" ca="1" si="123"/>
        <v>-1677365.8480124995</v>
      </c>
      <c r="BL76" s="238">
        <f t="shared" ca="1" si="123"/>
        <v>-1731789.0281249995</v>
      </c>
      <c r="BM76" s="238">
        <f t="shared" ca="1" si="123"/>
        <v>-1786212.2082374995</v>
      </c>
      <c r="BN76" s="238">
        <f t="shared" ca="1" si="123"/>
        <v>-1840635.3883499994</v>
      </c>
      <c r="BO76" s="238">
        <f t="shared" ca="1" si="123"/>
        <v>-1921514.1024681244</v>
      </c>
      <c r="BP76" s="238">
        <f t="shared" ca="1" si="123"/>
        <v>-2002392.8165862493</v>
      </c>
      <c r="BQ76" s="238">
        <f t="shared" ca="1" si="123"/>
        <v>-2083271.5307043742</v>
      </c>
      <c r="BR76" s="238">
        <f t="shared" ca="1" si="123"/>
        <v>-2164150.2448224993</v>
      </c>
      <c r="BS76" s="238">
        <f t="shared" ca="1" si="123"/>
        <v>-2245028.9589406243</v>
      </c>
      <c r="BT76" s="238">
        <f t="shared" ca="1" si="123"/>
        <v>-2325907.6730587492</v>
      </c>
      <c r="BU76" s="238">
        <f t="shared" ca="1" si="123"/>
        <v>-2406786.3871768741</v>
      </c>
      <c r="BV76" s="238">
        <f t="shared" ca="1" si="123"/>
        <v>-2487665.101294999</v>
      </c>
      <c r="BW76" s="238">
        <f t="shared" ca="1" si="123"/>
        <v>-2568543.8154131239</v>
      </c>
      <c r="BX76" s="238">
        <f t="shared" ca="1" si="123"/>
        <v>-2649422.5295312488</v>
      </c>
      <c r="BY76" s="238">
        <f t="shared" ca="1" si="123"/>
        <v>-2730301.2436493738</v>
      </c>
      <c r="BZ76" s="238">
        <f t="shared" ca="1" si="123"/>
        <v>-2811179.9577674987</v>
      </c>
      <c r="CA76" s="238">
        <f t="shared" ca="1" si="123"/>
        <v>-2943586.9825915298</v>
      </c>
      <c r="CB76" s="238">
        <f t="shared" ca="1" si="123"/>
        <v>-3075994.007415561</v>
      </c>
      <c r="CC76" s="238">
        <f t="shared" ca="1" si="123"/>
        <v>-3208401.0322395922</v>
      </c>
      <c r="CD76" s="238">
        <f t="shared" ca="1" si="123"/>
        <v>-3340808.0570636233</v>
      </c>
      <c r="CE76" s="238">
        <f t="shared" ref="CE76:CL76" ca="1" si="124">CD76+CE53</f>
        <v>-3473215.0818876545</v>
      </c>
      <c r="CF76" s="238">
        <f t="shared" ca="1" si="124"/>
        <v>-3605622.1067116857</v>
      </c>
      <c r="CG76" s="238">
        <f t="shared" ca="1" si="124"/>
        <v>-3738029.1315357168</v>
      </c>
      <c r="CH76" s="238">
        <f t="shared" ca="1" si="124"/>
        <v>-3870436.156359748</v>
      </c>
      <c r="CI76" s="238">
        <f t="shared" ca="1" si="124"/>
        <v>-4002843.1811837791</v>
      </c>
      <c r="CJ76" s="238">
        <f t="shared" ca="1" si="124"/>
        <v>-4135250.2060078103</v>
      </c>
      <c r="CK76" s="238">
        <f t="shared" ca="1" si="124"/>
        <v>-4267657.2308318419</v>
      </c>
      <c r="CL76" s="238">
        <f t="shared" ca="1" si="124"/>
        <v>-4400064.2556558736</v>
      </c>
      <c r="CN76" s="238">
        <f t="shared" ref="CN76:DL76" si="125">CM76+CN53</f>
        <v>0</v>
      </c>
      <c r="CO76" s="238">
        <f t="shared" si="125"/>
        <v>0</v>
      </c>
      <c r="CP76" s="238">
        <f t="shared" si="125"/>
        <v>0</v>
      </c>
      <c r="CQ76" s="238">
        <f t="shared" si="125"/>
        <v>0</v>
      </c>
      <c r="CR76" s="238">
        <f t="shared" si="125"/>
        <v>0</v>
      </c>
      <c r="CS76" s="238">
        <f t="shared" si="125"/>
        <v>0</v>
      </c>
      <c r="CT76" s="238">
        <f t="shared" si="125"/>
        <v>0</v>
      </c>
      <c r="CU76" s="238">
        <f t="shared" si="125"/>
        <v>0</v>
      </c>
      <c r="CV76" s="238">
        <f t="shared" si="125"/>
        <v>0</v>
      </c>
      <c r="CW76" s="238">
        <f t="shared" si="125"/>
        <v>0</v>
      </c>
      <c r="CX76" s="238">
        <f t="shared" si="125"/>
        <v>0</v>
      </c>
      <c r="CY76" s="238">
        <f t="shared" si="125"/>
        <v>0</v>
      </c>
      <c r="CZ76" s="238">
        <f t="shared" si="125"/>
        <v>0</v>
      </c>
      <c r="DA76" s="238">
        <f t="shared" si="125"/>
        <v>0</v>
      </c>
      <c r="DB76" s="238">
        <f t="shared" si="125"/>
        <v>0</v>
      </c>
      <c r="DC76" s="238">
        <f t="shared" si="125"/>
        <v>0</v>
      </c>
      <c r="DD76" s="238">
        <f t="shared" si="125"/>
        <v>0</v>
      </c>
      <c r="DE76" s="238">
        <f t="shared" si="125"/>
        <v>0</v>
      </c>
      <c r="DF76" s="238">
        <f t="shared" si="125"/>
        <v>0</v>
      </c>
      <c r="DG76" s="238">
        <f t="shared" si="125"/>
        <v>0</v>
      </c>
      <c r="DH76" s="238">
        <f t="shared" si="125"/>
        <v>0</v>
      </c>
      <c r="DI76" s="238">
        <f t="shared" si="125"/>
        <v>0</v>
      </c>
      <c r="DJ76" s="238">
        <f t="shared" si="125"/>
        <v>0</v>
      </c>
      <c r="DK76" s="238">
        <f t="shared" si="125"/>
        <v>0</v>
      </c>
      <c r="DL76" s="238">
        <f t="shared" si="125"/>
        <v>0</v>
      </c>
    </row>
    <row r="77" spans="1:116" x14ac:dyDescent="0.4">
      <c r="B77" t="s">
        <v>231</v>
      </c>
      <c r="C77" s="27"/>
      <c r="D77" s="27"/>
      <c r="E77" s="27"/>
      <c r="F77" s="28"/>
      <c r="G77" s="27" t="s">
        <v>629</v>
      </c>
      <c r="H77" s="28"/>
      <c r="I77" s="28"/>
      <c r="J77" s="28"/>
      <c r="K77" s="28">
        <f ca="1">SUMIF($5:$5,K$3,77:77)</f>
        <v>169694487.19999999</v>
      </c>
      <c r="L77" s="28">
        <f ca="1">SUMIF($5:$5,L$3,77:77)</f>
        <v>169298886.25999999</v>
      </c>
      <c r="M77" s="28">
        <f ca="1">SUMIF($5:$5,M$3,77:77)</f>
        <v>168812442.773</v>
      </c>
      <c r="N77" s="28">
        <f ca="1">SUMIF($5:$5,N$3,77:77)</f>
        <v>168159364.61164999</v>
      </c>
      <c r="O77" s="28">
        <f ca="1">SUMIF($5:$5,O$3,77:77)</f>
        <v>167188820.04223251</v>
      </c>
      <c r="P77" s="28">
        <f ca="1">SUMIF($5:$5,P$3,77:77)</f>
        <v>165599935.74434412</v>
      </c>
      <c r="Q77" s="28"/>
      <c r="R77" s="33">
        <f>R64-R72</f>
        <v>0</v>
      </c>
      <c r="S77" s="264">
        <f t="shared" ref="S77:AX77" ca="1" si="126">SUMIF($C:$C,$F76,S:S)</f>
        <v>169974540.59999999</v>
      </c>
      <c r="T77" s="264">
        <f t="shared" ca="1" si="126"/>
        <v>169949081.19999999</v>
      </c>
      <c r="U77" s="264">
        <f t="shared" ca="1" si="126"/>
        <v>169923621.80000001</v>
      </c>
      <c r="V77" s="264">
        <f t="shared" ca="1" si="126"/>
        <v>169898162.40000001</v>
      </c>
      <c r="W77" s="264">
        <f t="shared" ca="1" si="126"/>
        <v>169872703</v>
      </c>
      <c r="X77" s="264">
        <f t="shared" ca="1" si="126"/>
        <v>169847243.59999999</v>
      </c>
      <c r="Y77" s="264">
        <f t="shared" ca="1" si="126"/>
        <v>169821784.19999999</v>
      </c>
      <c r="Z77" s="264">
        <f t="shared" ca="1" si="126"/>
        <v>169796324.80000001</v>
      </c>
      <c r="AA77" s="264">
        <f t="shared" ca="1" si="126"/>
        <v>169770865.40000001</v>
      </c>
      <c r="AB77" s="264">
        <f t="shared" ca="1" si="126"/>
        <v>169745406</v>
      </c>
      <c r="AC77" s="264">
        <f t="shared" ca="1" si="126"/>
        <v>169719946.59999999</v>
      </c>
      <c r="AD77" s="264">
        <f t="shared" ca="1" si="126"/>
        <v>169694487.19999999</v>
      </c>
      <c r="AE77" s="264">
        <f t="shared" ca="1" si="126"/>
        <v>169661520.45500001</v>
      </c>
      <c r="AF77" s="264">
        <f t="shared" ca="1" si="126"/>
        <v>169628553.71000001</v>
      </c>
      <c r="AG77" s="264">
        <f t="shared" ca="1" si="126"/>
        <v>169595586.965</v>
      </c>
      <c r="AH77" s="264">
        <f t="shared" ca="1" si="126"/>
        <v>169562620.22</v>
      </c>
      <c r="AI77" s="264">
        <f t="shared" ca="1" si="126"/>
        <v>169529653.47499999</v>
      </c>
      <c r="AJ77" s="264">
        <f t="shared" ca="1" si="126"/>
        <v>169496686.72999999</v>
      </c>
      <c r="AK77" s="264">
        <f t="shared" ca="1" si="126"/>
        <v>169463719.98500001</v>
      </c>
      <c r="AL77" s="264">
        <f t="shared" ca="1" si="126"/>
        <v>169430753.24000001</v>
      </c>
      <c r="AM77" s="264">
        <f t="shared" ca="1" si="126"/>
        <v>169397786.495</v>
      </c>
      <c r="AN77" s="264">
        <f t="shared" ca="1" si="126"/>
        <v>169364819.75</v>
      </c>
      <c r="AO77" s="264">
        <f t="shared" ca="1" si="126"/>
        <v>169331853.005</v>
      </c>
      <c r="AP77" s="264">
        <f t="shared" ca="1" si="126"/>
        <v>169298886.25999999</v>
      </c>
      <c r="AQ77" s="264">
        <f t="shared" ca="1" si="126"/>
        <v>169258349.30274999</v>
      </c>
      <c r="AR77" s="264">
        <f t="shared" ca="1" si="126"/>
        <v>169217812.34549999</v>
      </c>
      <c r="AS77" s="264">
        <f t="shared" ca="1" si="126"/>
        <v>169177275.38824999</v>
      </c>
      <c r="AT77" s="264">
        <f t="shared" ca="1" si="126"/>
        <v>169136738.43099999</v>
      </c>
      <c r="AU77" s="264">
        <f t="shared" ca="1" si="126"/>
        <v>169096201.47375</v>
      </c>
      <c r="AV77" s="264">
        <f t="shared" ca="1" si="126"/>
        <v>169055664.5165</v>
      </c>
      <c r="AW77" s="264">
        <f t="shared" ca="1" si="126"/>
        <v>169015127.55925</v>
      </c>
      <c r="AX77" s="264">
        <f t="shared" ca="1" si="126"/>
        <v>168974590.602</v>
      </c>
      <c r="AY77" s="264">
        <f t="shared" ref="AY77:CD77" ca="1" si="127">SUMIF($C:$C,$F76,AY:AY)</f>
        <v>168934053.64475</v>
      </c>
      <c r="AZ77" s="264">
        <f t="shared" ca="1" si="127"/>
        <v>168893516.6875</v>
      </c>
      <c r="BA77" s="264">
        <f t="shared" ca="1" si="127"/>
        <v>168852979.73025</v>
      </c>
      <c r="BB77" s="264">
        <f t="shared" ca="1" si="127"/>
        <v>168812442.773</v>
      </c>
      <c r="BC77" s="264">
        <f t="shared" ca="1" si="127"/>
        <v>168758019.59288749</v>
      </c>
      <c r="BD77" s="264">
        <f t="shared" ca="1" si="127"/>
        <v>168703596.41277501</v>
      </c>
      <c r="BE77" s="264">
        <f t="shared" ca="1" si="127"/>
        <v>168649173.2326625</v>
      </c>
      <c r="BF77" s="264">
        <f t="shared" ca="1" si="127"/>
        <v>168594750.05254999</v>
      </c>
      <c r="BG77" s="264">
        <f t="shared" ca="1" si="127"/>
        <v>168540326.87243751</v>
      </c>
      <c r="BH77" s="264">
        <f t="shared" ca="1" si="127"/>
        <v>168485903.692325</v>
      </c>
      <c r="BI77" s="264">
        <f t="shared" ca="1" si="127"/>
        <v>168431480.51221251</v>
      </c>
      <c r="BJ77" s="264">
        <f t="shared" ca="1" si="127"/>
        <v>168377057.3321</v>
      </c>
      <c r="BK77" s="264">
        <f t="shared" ca="1" si="127"/>
        <v>168322634.15198749</v>
      </c>
      <c r="BL77" s="264">
        <f t="shared" ca="1" si="127"/>
        <v>168268210.97187501</v>
      </c>
      <c r="BM77" s="264">
        <f t="shared" ca="1" si="127"/>
        <v>168213787.7917625</v>
      </c>
      <c r="BN77" s="264">
        <f t="shared" ca="1" si="127"/>
        <v>168159364.61164999</v>
      </c>
      <c r="BO77" s="264">
        <f t="shared" ca="1" si="127"/>
        <v>168078485.89753187</v>
      </c>
      <c r="BP77" s="264">
        <f t="shared" ca="1" si="127"/>
        <v>167997607.18341374</v>
      </c>
      <c r="BQ77" s="264">
        <f t="shared" ca="1" si="127"/>
        <v>167916728.46929562</v>
      </c>
      <c r="BR77" s="264">
        <f t="shared" ca="1" si="127"/>
        <v>167835849.7551775</v>
      </c>
      <c r="BS77" s="264">
        <f t="shared" ca="1" si="127"/>
        <v>167754971.04105937</v>
      </c>
      <c r="BT77" s="264">
        <f t="shared" ca="1" si="127"/>
        <v>167674092.32694125</v>
      </c>
      <c r="BU77" s="264">
        <f t="shared" ca="1" si="127"/>
        <v>167593213.61282313</v>
      </c>
      <c r="BV77" s="264">
        <f t="shared" ca="1" si="127"/>
        <v>167512334.89870501</v>
      </c>
      <c r="BW77" s="264">
        <f t="shared" ca="1" si="127"/>
        <v>167431456.18458688</v>
      </c>
      <c r="BX77" s="264">
        <f t="shared" ca="1" si="127"/>
        <v>167350577.47046876</v>
      </c>
      <c r="BY77" s="264">
        <f t="shared" ca="1" si="127"/>
        <v>167269698.75635064</v>
      </c>
      <c r="BZ77" s="264">
        <f t="shared" ca="1" si="127"/>
        <v>167188820.04223251</v>
      </c>
      <c r="CA77" s="264">
        <f t="shared" ca="1" si="127"/>
        <v>167056413.01740846</v>
      </c>
      <c r="CB77" s="264">
        <f t="shared" ca="1" si="127"/>
        <v>166924005.99258444</v>
      </c>
      <c r="CC77" s="264">
        <f t="shared" ca="1" si="127"/>
        <v>166791598.96776041</v>
      </c>
      <c r="CD77" s="264">
        <f t="shared" ca="1" si="127"/>
        <v>166659191.94293639</v>
      </c>
      <c r="CE77" s="264">
        <f t="shared" ref="CE77:DJ77" ca="1" si="128">SUMIF($C:$C,$F76,CE:CE)</f>
        <v>166526784.91811234</v>
      </c>
      <c r="CF77" s="264">
        <f t="shared" ca="1" si="128"/>
        <v>166394377.89328831</v>
      </c>
      <c r="CG77" s="264">
        <f t="shared" ca="1" si="128"/>
        <v>166261970.86846429</v>
      </c>
      <c r="CH77" s="264">
        <f t="shared" ca="1" si="128"/>
        <v>166129563.84364024</v>
      </c>
      <c r="CI77" s="264">
        <f t="shared" ca="1" si="128"/>
        <v>165997156.81881621</v>
      </c>
      <c r="CJ77" s="264">
        <f t="shared" ca="1" si="128"/>
        <v>165864749.79399219</v>
      </c>
      <c r="CK77" s="264">
        <f t="shared" ca="1" si="128"/>
        <v>165732342.76916817</v>
      </c>
      <c r="CL77" s="264">
        <f t="shared" ca="1" si="128"/>
        <v>165599935.74434412</v>
      </c>
      <c r="CN77" s="264">
        <f t="shared" ref="CN77:DL77" si="129">SUMIF($C:$C,$F76,CN:CN)</f>
        <v>0</v>
      </c>
      <c r="CO77" s="264">
        <f t="shared" si="129"/>
        <v>0</v>
      </c>
      <c r="CP77" s="264">
        <f t="shared" si="129"/>
        <v>0</v>
      </c>
      <c r="CQ77" s="264">
        <f t="shared" si="129"/>
        <v>0</v>
      </c>
      <c r="CR77" s="264">
        <f t="shared" si="129"/>
        <v>0</v>
      </c>
      <c r="CS77" s="264">
        <f t="shared" si="129"/>
        <v>0</v>
      </c>
      <c r="CT77" s="264">
        <f t="shared" si="129"/>
        <v>0</v>
      </c>
      <c r="CU77" s="264">
        <f t="shared" si="129"/>
        <v>0</v>
      </c>
      <c r="CV77" s="264">
        <f t="shared" si="129"/>
        <v>0</v>
      </c>
      <c r="CW77" s="264">
        <f t="shared" si="129"/>
        <v>0</v>
      </c>
      <c r="CX77" s="264">
        <f t="shared" si="129"/>
        <v>0</v>
      </c>
      <c r="CY77" s="264">
        <f t="shared" si="129"/>
        <v>0</v>
      </c>
      <c r="CZ77" s="264">
        <f t="shared" si="129"/>
        <v>0</v>
      </c>
      <c r="DA77" s="264">
        <f t="shared" si="129"/>
        <v>0</v>
      </c>
      <c r="DB77" s="264">
        <f t="shared" si="129"/>
        <v>0</v>
      </c>
      <c r="DC77" s="264">
        <f t="shared" si="129"/>
        <v>0</v>
      </c>
      <c r="DD77" s="264">
        <f t="shared" si="129"/>
        <v>0</v>
      </c>
      <c r="DE77" s="264">
        <f t="shared" si="129"/>
        <v>0</v>
      </c>
      <c r="DF77" s="264">
        <f t="shared" si="129"/>
        <v>0</v>
      </c>
      <c r="DG77" s="264">
        <f t="shared" si="129"/>
        <v>0</v>
      </c>
      <c r="DH77" s="264">
        <f t="shared" si="129"/>
        <v>0</v>
      </c>
      <c r="DI77" s="264">
        <f t="shared" si="129"/>
        <v>0</v>
      </c>
      <c r="DJ77" s="264">
        <f t="shared" si="129"/>
        <v>0</v>
      </c>
      <c r="DK77" s="264">
        <f t="shared" si="129"/>
        <v>0</v>
      </c>
      <c r="DL77" s="264">
        <f t="shared" si="129"/>
        <v>0</v>
      </c>
    </row>
    <row r="79" spans="1:116" x14ac:dyDescent="0.4">
      <c r="B79" s="64"/>
      <c r="C79" s="64"/>
      <c r="D79" s="64"/>
      <c r="E79" s="64"/>
      <c r="F79" t="s">
        <v>782</v>
      </c>
      <c r="G79" s="34" t="s">
        <v>62</v>
      </c>
      <c r="H79" s="34"/>
      <c r="I79" s="34"/>
      <c r="J79" s="34"/>
      <c r="K79" s="34">
        <f t="shared" ref="K79:P79" ca="1" si="130">K64-K72-K77</f>
        <v>0</v>
      </c>
      <c r="L79" s="34">
        <f t="shared" ca="1" si="130"/>
        <v>0</v>
      </c>
      <c r="M79" s="34">
        <f t="shared" ca="1" si="130"/>
        <v>0</v>
      </c>
      <c r="N79" s="34">
        <f t="shared" ca="1" si="130"/>
        <v>-2.384185791015625E-7</v>
      </c>
      <c r="O79" s="34">
        <f t="shared" ca="1" si="130"/>
        <v>-2.384185791015625E-7</v>
      </c>
      <c r="P79" s="34">
        <f t="shared" ca="1" si="130"/>
        <v>0</v>
      </c>
      <c r="Q79" s="34"/>
      <c r="R79" s="15">
        <f t="shared" ref="R79:AW79" si="131">R64-R72-R77</f>
        <v>0</v>
      </c>
      <c r="S79" s="34">
        <f t="shared" ca="1" si="131"/>
        <v>0</v>
      </c>
      <c r="T79" s="34">
        <f t="shared" ca="1" si="131"/>
        <v>0</v>
      </c>
      <c r="U79" s="34">
        <f t="shared" ca="1" si="131"/>
        <v>0</v>
      </c>
      <c r="V79" s="34">
        <f t="shared" ca="1" si="131"/>
        <v>0</v>
      </c>
      <c r="W79" s="34">
        <f t="shared" ca="1" si="131"/>
        <v>0</v>
      </c>
      <c r="X79" s="34">
        <f t="shared" ca="1" si="131"/>
        <v>0</v>
      </c>
      <c r="Y79" s="34">
        <f t="shared" ca="1" si="131"/>
        <v>0</v>
      </c>
      <c r="Z79" s="34">
        <f t="shared" ca="1" si="131"/>
        <v>0</v>
      </c>
      <c r="AA79" s="34">
        <f t="shared" ca="1" si="131"/>
        <v>0</v>
      </c>
      <c r="AB79" s="34">
        <f t="shared" ca="1" si="131"/>
        <v>0</v>
      </c>
      <c r="AC79" s="34">
        <f t="shared" ca="1" si="131"/>
        <v>0</v>
      </c>
      <c r="AD79" s="34">
        <f t="shared" ca="1" si="131"/>
        <v>0</v>
      </c>
      <c r="AE79" s="34">
        <f t="shared" ca="1" si="131"/>
        <v>0</v>
      </c>
      <c r="AF79" s="34">
        <f t="shared" ca="1" si="131"/>
        <v>0</v>
      </c>
      <c r="AG79" s="34">
        <f t="shared" ca="1" si="131"/>
        <v>0</v>
      </c>
      <c r="AH79" s="34">
        <f t="shared" ca="1" si="131"/>
        <v>0</v>
      </c>
      <c r="AI79" s="34">
        <f t="shared" ca="1" si="131"/>
        <v>0</v>
      </c>
      <c r="AJ79" s="34">
        <f t="shared" ca="1" si="131"/>
        <v>0</v>
      </c>
      <c r="AK79" s="34">
        <f t="shared" ca="1" si="131"/>
        <v>0</v>
      </c>
      <c r="AL79" s="34">
        <f t="shared" ca="1" si="131"/>
        <v>0</v>
      </c>
      <c r="AM79" s="34">
        <f t="shared" ca="1" si="131"/>
        <v>0</v>
      </c>
      <c r="AN79" s="34">
        <f t="shared" ca="1" si="131"/>
        <v>0</v>
      </c>
      <c r="AO79" s="34">
        <f t="shared" ca="1" si="131"/>
        <v>0</v>
      </c>
      <c r="AP79" s="34">
        <f t="shared" ca="1" si="131"/>
        <v>0</v>
      </c>
      <c r="AQ79" s="34">
        <f t="shared" ca="1" si="131"/>
        <v>0</v>
      </c>
      <c r="AR79" s="34">
        <f t="shared" ca="1" si="131"/>
        <v>0</v>
      </c>
      <c r="AS79" s="34">
        <f t="shared" ca="1" si="131"/>
        <v>0</v>
      </c>
      <c r="AT79" s="34">
        <f t="shared" ca="1" si="131"/>
        <v>0</v>
      </c>
      <c r="AU79" s="34">
        <f t="shared" ca="1" si="131"/>
        <v>0</v>
      </c>
      <c r="AV79" s="34">
        <f t="shared" ca="1" si="131"/>
        <v>0</v>
      </c>
      <c r="AW79" s="34">
        <f t="shared" ca="1" si="131"/>
        <v>0</v>
      </c>
      <c r="AX79" s="34">
        <f t="shared" ref="AX79:CC79" ca="1" si="132">AX64-AX72-AX77</f>
        <v>0</v>
      </c>
      <c r="AY79" s="34">
        <f t="shared" ca="1" si="132"/>
        <v>0</v>
      </c>
      <c r="AZ79" s="34">
        <f t="shared" ca="1" si="132"/>
        <v>0</v>
      </c>
      <c r="BA79" s="34">
        <f t="shared" ca="1" si="132"/>
        <v>0</v>
      </c>
      <c r="BB79" s="34">
        <f t="shared" ca="1" si="132"/>
        <v>0</v>
      </c>
      <c r="BC79" s="34">
        <f t="shared" ca="1" si="132"/>
        <v>0</v>
      </c>
      <c r="BD79" s="34">
        <f t="shared" ca="1" si="132"/>
        <v>0</v>
      </c>
      <c r="BE79" s="34">
        <f t="shared" ca="1" si="132"/>
        <v>0</v>
      </c>
      <c r="BF79" s="34">
        <f t="shared" ca="1" si="132"/>
        <v>0</v>
      </c>
      <c r="BG79" s="34">
        <f t="shared" ca="1" si="132"/>
        <v>0</v>
      </c>
      <c r="BH79" s="34">
        <f t="shared" ca="1" si="132"/>
        <v>0</v>
      </c>
      <c r="BI79" s="34">
        <f t="shared" ca="1" si="132"/>
        <v>0</v>
      </c>
      <c r="BJ79" s="34">
        <f t="shared" ca="1" si="132"/>
        <v>0</v>
      </c>
      <c r="BK79" s="34">
        <f t="shared" ca="1" si="132"/>
        <v>0</v>
      </c>
      <c r="BL79" s="34">
        <f t="shared" ca="1" si="132"/>
        <v>-2.384185791015625E-7</v>
      </c>
      <c r="BM79" s="34">
        <f t="shared" ca="1" si="132"/>
        <v>-2.384185791015625E-7</v>
      </c>
      <c r="BN79" s="34">
        <f t="shared" ca="1" si="132"/>
        <v>-2.384185791015625E-7</v>
      </c>
      <c r="BO79" s="34">
        <f t="shared" ca="1" si="132"/>
        <v>-2.384185791015625E-7</v>
      </c>
      <c r="BP79" s="34">
        <f t="shared" ca="1" si="132"/>
        <v>-2.384185791015625E-7</v>
      </c>
      <c r="BQ79" s="34">
        <f t="shared" ca="1" si="132"/>
        <v>-2.384185791015625E-7</v>
      </c>
      <c r="BR79" s="34">
        <f t="shared" ca="1" si="132"/>
        <v>-2.384185791015625E-7</v>
      </c>
      <c r="BS79" s="34">
        <f t="shared" ca="1" si="132"/>
        <v>-2.384185791015625E-7</v>
      </c>
      <c r="BT79" s="34">
        <f t="shared" ca="1" si="132"/>
        <v>-2.384185791015625E-7</v>
      </c>
      <c r="BU79" s="34">
        <f t="shared" ca="1" si="132"/>
        <v>-2.384185791015625E-7</v>
      </c>
      <c r="BV79" s="34">
        <f t="shared" ca="1" si="132"/>
        <v>-2.384185791015625E-7</v>
      </c>
      <c r="BW79" s="34">
        <f t="shared" ca="1" si="132"/>
        <v>-2.384185791015625E-7</v>
      </c>
      <c r="BX79" s="34">
        <f t="shared" ca="1" si="132"/>
        <v>-2.384185791015625E-7</v>
      </c>
      <c r="BY79" s="34">
        <f t="shared" ca="1" si="132"/>
        <v>-2.384185791015625E-7</v>
      </c>
      <c r="BZ79" s="34">
        <f t="shared" ca="1" si="132"/>
        <v>-2.384185791015625E-7</v>
      </c>
      <c r="CA79" s="34">
        <f t="shared" ca="1" si="132"/>
        <v>0</v>
      </c>
      <c r="CB79" s="34">
        <f t="shared" ca="1" si="132"/>
        <v>0</v>
      </c>
      <c r="CC79" s="34">
        <f t="shared" ca="1" si="132"/>
        <v>0</v>
      </c>
      <c r="CD79" s="34">
        <f t="shared" ref="CD79:CL79" ca="1" si="133">CD64-CD72-CD77</f>
        <v>0</v>
      </c>
      <c r="CE79" s="34">
        <f t="shared" ca="1" si="133"/>
        <v>0</v>
      </c>
      <c r="CF79" s="34">
        <f t="shared" ca="1" si="133"/>
        <v>0</v>
      </c>
      <c r="CG79" s="34">
        <f t="shared" ca="1" si="133"/>
        <v>0</v>
      </c>
      <c r="CH79" s="34">
        <f t="shared" ca="1" si="133"/>
        <v>0</v>
      </c>
      <c r="CI79" s="34">
        <f t="shared" ca="1" si="133"/>
        <v>0</v>
      </c>
      <c r="CJ79" s="34">
        <f t="shared" ca="1" si="133"/>
        <v>0</v>
      </c>
      <c r="CK79" s="34">
        <f t="shared" ca="1" si="133"/>
        <v>0</v>
      </c>
      <c r="CL79" s="34">
        <f t="shared" ca="1" si="133"/>
        <v>0</v>
      </c>
      <c r="CN79" s="34">
        <f t="shared" ref="CN79:DL79" ca="1" si="134">CN64-CN72-CN77</f>
        <v>0</v>
      </c>
      <c r="CO79" s="34">
        <f t="shared" ca="1" si="134"/>
        <v>0</v>
      </c>
      <c r="CP79" s="34">
        <f t="shared" ca="1" si="134"/>
        <v>0</v>
      </c>
      <c r="CQ79" s="34">
        <f t="shared" ca="1" si="134"/>
        <v>0</v>
      </c>
      <c r="CR79" s="34">
        <f t="shared" ca="1" si="134"/>
        <v>0</v>
      </c>
      <c r="CS79" s="34">
        <f t="shared" ca="1" si="134"/>
        <v>0</v>
      </c>
      <c r="CT79" s="34">
        <f t="shared" ca="1" si="134"/>
        <v>0</v>
      </c>
      <c r="CU79" s="34">
        <f t="shared" ca="1" si="134"/>
        <v>0</v>
      </c>
      <c r="CV79" s="34">
        <f t="shared" ca="1" si="134"/>
        <v>0</v>
      </c>
      <c r="CW79" s="34">
        <f t="shared" ca="1" si="134"/>
        <v>0</v>
      </c>
      <c r="CX79" s="34">
        <f t="shared" ca="1" si="134"/>
        <v>0</v>
      </c>
      <c r="CY79" s="34">
        <f t="shared" ca="1" si="134"/>
        <v>0</v>
      </c>
      <c r="CZ79" s="34">
        <f t="shared" ca="1" si="134"/>
        <v>0</v>
      </c>
      <c r="DA79" s="34">
        <f t="shared" ca="1" si="134"/>
        <v>0</v>
      </c>
      <c r="DB79" s="34">
        <f t="shared" ca="1" si="134"/>
        <v>0</v>
      </c>
      <c r="DC79" s="34">
        <f t="shared" ca="1" si="134"/>
        <v>0</v>
      </c>
      <c r="DD79" s="34">
        <f t="shared" ca="1" si="134"/>
        <v>0</v>
      </c>
      <c r="DE79" s="34">
        <f t="shared" ca="1" si="134"/>
        <v>0</v>
      </c>
      <c r="DF79" s="34">
        <f t="shared" ca="1" si="134"/>
        <v>0</v>
      </c>
      <c r="DG79" s="34">
        <f t="shared" ca="1" si="134"/>
        <v>0</v>
      </c>
      <c r="DH79" s="34">
        <f t="shared" ca="1" si="134"/>
        <v>0</v>
      </c>
      <c r="DI79" s="34">
        <f t="shared" ca="1" si="134"/>
        <v>0</v>
      </c>
      <c r="DJ79" s="34">
        <f t="shared" ca="1" si="134"/>
        <v>0</v>
      </c>
      <c r="DK79" s="34">
        <f t="shared" ca="1" si="134"/>
        <v>0</v>
      </c>
      <c r="DL79" s="34">
        <f t="shared" ca="1" si="134"/>
        <v>0</v>
      </c>
    </row>
    <row r="81" spans="1:116" x14ac:dyDescent="0.4">
      <c r="A81" s="64" t="s">
        <v>218</v>
      </c>
      <c r="G81" s="304" t="s">
        <v>630</v>
      </c>
      <c r="H81" s="303"/>
      <c r="I81" s="303"/>
      <c r="J81" s="307"/>
      <c r="K81" s="307"/>
      <c r="L81" s="307"/>
      <c r="M81" s="307"/>
      <c r="N81" s="307"/>
      <c r="O81" s="307"/>
      <c r="P81" s="310"/>
      <c r="Q81" s="259"/>
      <c r="R81" s="309"/>
      <c r="S81" s="308"/>
      <c r="T81" s="308"/>
      <c r="U81" s="308"/>
      <c r="V81" s="308"/>
      <c r="W81" s="308"/>
      <c r="X81" s="308"/>
      <c r="Y81" s="308"/>
      <c r="Z81" s="308"/>
      <c r="AA81" s="308"/>
      <c r="AB81" s="308"/>
      <c r="AC81" s="308"/>
      <c r="AD81" s="308"/>
      <c r="AE81" s="308"/>
      <c r="AF81" s="308"/>
      <c r="AG81" s="308"/>
      <c r="AH81" s="308"/>
      <c r="AI81" s="308"/>
      <c r="AJ81" s="308"/>
      <c r="AK81" s="308"/>
      <c r="AL81" s="308"/>
      <c r="AM81" s="308"/>
      <c r="AN81" s="308"/>
      <c r="AO81" s="308"/>
      <c r="AP81" s="308"/>
      <c r="AQ81" s="308"/>
      <c r="AR81" s="308"/>
      <c r="AS81" s="308"/>
      <c r="AT81" s="308"/>
      <c r="AU81" s="308"/>
      <c r="AV81" s="308"/>
      <c r="AW81" s="308"/>
      <c r="AX81" s="308"/>
      <c r="AY81" s="308"/>
      <c r="AZ81" s="308"/>
      <c r="BA81" s="308"/>
      <c r="BB81" s="308"/>
      <c r="BC81" s="308"/>
      <c r="BD81" s="308"/>
      <c r="BE81" s="308"/>
      <c r="BF81" s="308"/>
      <c r="BG81" s="308"/>
      <c r="BH81" s="308"/>
      <c r="BI81" s="308"/>
      <c r="BJ81" s="308"/>
      <c r="BK81" s="308"/>
      <c r="BL81" s="308"/>
      <c r="BM81" s="308"/>
      <c r="BN81" s="308"/>
      <c r="BO81" s="308"/>
      <c r="BP81" s="308"/>
      <c r="BQ81" s="308"/>
      <c r="BR81" s="308"/>
      <c r="BS81" s="308"/>
      <c r="BT81" s="308"/>
      <c r="BU81" s="308"/>
      <c r="BV81" s="308"/>
      <c r="BW81" s="308"/>
      <c r="BX81" s="308"/>
      <c r="BY81" s="308"/>
      <c r="BZ81" s="308"/>
      <c r="CA81" s="308"/>
      <c r="CB81" s="308"/>
      <c r="CC81" s="308"/>
      <c r="CD81" s="308"/>
      <c r="CE81" s="308"/>
      <c r="CF81" s="308"/>
      <c r="CG81" s="308"/>
      <c r="CH81" s="308"/>
      <c r="CI81" s="308"/>
      <c r="CJ81" s="308"/>
      <c r="CK81" s="308"/>
      <c r="CL81" s="311"/>
      <c r="CN81" s="309"/>
      <c r="CO81" s="308"/>
      <c r="CP81" s="308"/>
      <c r="CQ81" s="308"/>
      <c r="CR81" s="308"/>
      <c r="CS81" s="308"/>
      <c r="CT81" s="308"/>
      <c r="CU81" s="308"/>
      <c r="CV81" s="308"/>
      <c r="CW81" s="308"/>
      <c r="CX81" s="308"/>
      <c r="CY81" s="308"/>
      <c r="CZ81" s="308"/>
      <c r="DA81" s="308"/>
      <c r="DB81" s="308"/>
      <c r="DC81" s="308"/>
      <c r="DD81" s="308"/>
      <c r="DE81" s="308"/>
      <c r="DF81" s="308"/>
      <c r="DG81" s="308"/>
      <c r="DH81" s="308"/>
      <c r="DI81" s="308"/>
      <c r="DJ81" s="308"/>
      <c r="DK81" s="308"/>
      <c r="DL81" s="311"/>
    </row>
    <row r="82" spans="1:116" x14ac:dyDescent="0.4">
      <c r="G82" s="12" t="s">
        <v>631</v>
      </c>
    </row>
    <row r="83" spans="1:116" x14ac:dyDescent="0.4">
      <c r="G83" s="322" t="s">
        <v>615</v>
      </c>
      <c r="K83" s="53">
        <f t="shared" ref="K83:P83" si="135">SUMIF($4:$4,K$3,83:83)</f>
        <v>-305512.8</v>
      </c>
      <c r="L83" s="53">
        <f t="shared" si="135"/>
        <v>-395600.94</v>
      </c>
      <c r="M83" s="53">
        <f t="shared" si="135"/>
        <v>-486443.48699999996</v>
      </c>
      <c r="N83" s="53">
        <f t="shared" si="135"/>
        <v>-653078.16134999983</v>
      </c>
      <c r="O83" s="53">
        <f t="shared" si="135"/>
        <v>-970544.56941750029</v>
      </c>
      <c r="P83" s="53">
        <f t="shared" si="135"/>
        <v>-1588884.2978883749</v>
      </c>
      <c r="R83"/>
      <c r="S83" s="53">
        <f t="shared" ref="S83:AX83" si="136">S53</f>
        <v>-25459.4</v>
      </c>
      <c r="T83" s="53">
        <f t="shared" si="136"/>
        <v>-25459.4</v>
      </c>
      <c r="U83" s="53">
        <f t="shared" si="136"/>
        <v>-25459.4</v>
      </c>
      <c r="V83" s="53">
        <f t="shared" si="136"/>
        <v>-25459.4</v>
      </c>
      <c r="W83" s="53">
        <f t="shared" si="136"/>
        <v>-25459.4</v>
      </c>
      <c r="X83" s="53">
        <f t="shared" si="136"/>
        <v>-25459.4</v>
      </c>
      <c r="Y83" s="53">
        <f t="shared" si="136"/>
        <v>-25459.4</v>
      </c>
      <c r="Z83" s="53">
        <f t="shared" si="136"/>
        <v>-25459.4</v>
      </c>
      <c r="AA83" s="53">
        <f t="shared" si="136"/>
        <v>-25459.4</v>
      </c>
      <c r="AB83" s="53">
        <f t="shared" si="136"/>
        <v>-25459.4</v>
      </c>
      <c r="AC83" s="53">
        <f t="shared" si="136"/>
        <v>-25459.4</v>
      </c>
      <c r="AD83" s="53">
        <f t="shared" si="136"/>
        <v>-25459.4</v>
      </c>
      <c r="AE83" s="53">
        <f t="shared" si="136"/>
        <v>-32966.74500000001</v>
      </c>
      <c r="AF83" s="53">
        <f t="shared" si="136"/>
        <v>-32966.74500000001</v>
      </c>
      <c r="AG83" s="53">
        <f t="shared" si="136"/>
        <v>-32966.74500000001</v>
      </c>
      <c r="AH83" s="53">
        <f t="shared" si="136"/>
        <v>-32966.74500000001</v>
      </c>
      <c r="AI83" s="53">
        <f t="shared" si="136"/>
        <v>-32966.74500000001</v>
      </c>
      <c r="AJ83" s="53">
        <f t="shared" si="136"/>
        <v>-32966.74500000001</v>
      </c>
      <c r="AK83" s="53">
        <f t="shared" si="136"/>
        <v>-32966.74500000001</v>
      </c>
      <c r="AL83" s="53">
        <f t="shared" si="136"/>
        <v>-32966.74500000001</v>
      </c>
      <c r="AM83" s="53">
        <f t="shared" si="136"/>
        <v>-32966.74500000001</v>
      </c>
      <c r="AN83" s="53">
        <f t="shared" si="136"/>
        <v>-32966.74500000001</v>
      </c>
      <c r="AO83" s="53">
        <f t="shared" si="136"/>
        <v>-32966.74500000001</v>
      </c>
      <c r="AP83" s="53">
        <f t="shared" si="136"/>
        <v>-32966.74500000001</v>
      </c>
      <c r="AQ83" s="53">
        <f t="shared" si="136"/>
        <v>-40536.957250000007</v>
      </c>
      <c r="AR83" s="53">
        <f t="shared" si="136"/>
        <v>-40536.957250000007</v>
      </c>
      <c r="AS83" s="53">
        <f t="shared" si="136"/>
        <v>-40536.957250000007</v>
      </c>
      <c r="AT83" s="53">
        <f t="shared" si="136"/>
        <v>-40536.957250000007</v>
      </c>
      <c r="AU83" s="53">
        <f t="shared" si="136"/>
        <v>-40536.957250000007</v>
      </c>
      <c r="AV83" s="53">
        <f t="shared" si="136"/>
        <v>-40536.957250000007</v>
      </c>
      <c r="AW83" s="53">
        <f t="shared" si="136"/>
        <v>-40536.957250000007</v>
      </c>
      <c r="AX83" s="53">
        <f t="shared" si="136"/>
        <v>-40536.957250000007</v>
      </c>
      <c r="AY83" s="53">
        <f t="shared" ref="AY83:CD83" si="137">AY53</f>
        <v>-40536.957250000007</v>
      </c>
      <c r="AZ83" s="53">
        <f t="shared" si="137"/>
        <v>-40536.957250000007</v>
      </c>
      <c r="BA83" s="53">
        <f t="shared" si="137"/>
        <v>-40536.957250000007</v>
      </c>
      <c r="BB83" s="53">
        <f t="shared" si="137"/>
        <v>-40536.957250000007</v>
      </c>
      <c r="BC83" s="53">
        <f t="shared" si="137"/>
        <v>-54423.180112500006</v>
      </c>
      <c r="BD83" s="53">
        <f t="shared" si="137"/>
        <v>-54423.180112500006</v>
      </c>
      <c r="BE83" s="53">
        <f t="shared" si="137"/>
        <v>-54423.180112500006</v>
      </c>
      <c r="BF83" s="53">
        <f t="shared" si="137"/>
        <v>-54423.180112500006</v>
      </c>
      <c r="BG83" s="53">
        <f t="shared" si="137"/>
        <v>-54423.180112500006</v>
      </c>
      <c r="BH83" s="53">
        <f t="shared" si="137"/>
        <v>-54423.180112500006</v>
      </c>
      <c r="BI83" s="53">
        <f t="shared" si="137"/>
        <v>-54423.180112500006</v>
      </c>
      <c r="BJ83" s="53">
        <f t="shared" si="137"/>
        <v>-54423.180112500006</v>
      </c>
      <c r="BK83" s="53">
        <f t="shared" si="137"/>
        <v>-54423.180112500006</v>
      </c>
      <c r="BL83" s="53">
        <f t="shared" si="137"/>
        <v>-54423.180112500006</v>
      </c>
      <c r="BM83" s="53">
        <f t="shared" si="137"/>
        <v>-54423.180112500006</v>
      </c>
      <c r="BN83" s="53">
        <f t="shared" si="137"/>
        <v>-54423.180112500006</v>
      </c>
      <c r="BO83" s="53">
        <f t="shared" si="137"/>
        <v>-80878.714118125019</v>
      </c>
      <c r="BP83" s="53">
        <f t="shared" si="137"/>
        <v>-80878.714118125019</v>
      </c>
      <c r="BQ83" s="53">
        <f t="shared" si="137"/>
        <v>-80878.714118125019</v>
      </c>
      <c r="BR83" s="53">
        <f t="shared" si="137"/>
        <v>-80878.714118125019</v>
      </c>
      <c r="BS83" s="53">
        <f t="shared" si="137"/>
        <v>-80878.714118125019</v>
      </c>
      <c r="BT83" s="53">
        <f t="shared" si="137"/>
        <v>-80878.714118125019</v>
      </c>
      <c r="BU83" s="53">
        <f t="shared" si="137"/>
        <v>-80878.714118125019</v>
      </c>
      <c r="BV83" s="53">
        <f t="shared" si="137"/>
        <v>-80878.714118125019</v>
      </c>
      <c r="BW83" s="53">
        <f t="shared" si="137"/>
        <v>-80878.714118125019</v>
      </c>
      <c r="BX83" s="53">
        <f t="shared" si="137"/>
        <v>-80878.714118125019</v>
      </c>
      <c r="BY83" s="53">
        <f t="shared" si="137"/>
        <v>-80878.714118125019</v>
      </c>
      <c r="BZ83" s="53">
        <f t="shared" si="137"/>
        <v>-80878.714118125019</v>
      </c>
      <c r="CA83" s="53">
        <f t="shared" si="137"/>
        <v>-132407.02482403128</v>
      </c>
      <c r="CB83" s="53">
        <f t="shared" si="137"/>
        <v>-132407.02482403128</v>
      </c>
      <c r="CC83" s="53">
        <f t="shared" si="137"/>
        <v>-132407.02482403128</v>
      </c>
      <c r="CD83" s="53">
        <f t="shared" si="137"/>
        <v>-132407.02482403128</v>
      </c>
      <c r="CE83" s="53">
        <f t="shared" ref="CE83:CL83" si="138">CE53</f>
        <v>-132407.02482403128</v>
      </c>
      <c r="CF83" s="53">
        <f t="shared" si="138"/>
        <v>-132407.02482403128</v>
      </c>
      <c r="CG83" s="53">
        <f t="shared" si="138"/>
        <v>-132407.02482403128</v>
      </c>
      <c r="CH83" s="53">
        <f t="shared" si="138"/>
        <v>-132407.02482403128</v>
      </c>
      <c r="CI83" s="53">
        <f t="shared" si="138"/>
        <v>-132407.02482403128</v>
      </c>
      <c r="CJ83" s="53">
        <f t="shared" si="138"/>
        <v>-132407.02482403128</v>
      </c>
      <c r="CK83" s="53">
        <f t="shared" si="138"/>
        <v>-132407.02482403128</v>
      </c>
      <c r="CL83" s="53">
        <f t="shared" si="138"/>
        <v>-132407.02482403128</v>
      </c>
      <c r="CN83" s="53">
        <f t="shared" ref="CN83:DL83" si="139">CN53</f>
        <v>0</v>
      </c>
      <c r="CO83" s="53">
        <f t="shared" si="139"/>
        <v>0</v>
      </c>
      <c r="CP83" s="53">
        <f t="shared" si="139"/>
        <v>0</v>
      </c>
      <c r="CQ83" s="53">
        <f t="shared" si="139"/>
        <v>0</v>
      </c>
      <c r="CR83" s="53">
        <f t="shared" si="139"/>
        <v>0</v>
      </c>
      <c r="CS83" s="53">
        <f t="shared" si="139"/>
        <v>0</v>
      </c>
      <c r="CT83" s="53">
        <f t="shared" si="139"/>
        <v>0</v>
      </c>
      <c r="CU83" s="53">
        <f t="shared" si="139"/>
        <v>0</v>
      </c>
      <c r="CV83" s="53">
        <f t="shared" si="139"/>
        <v>0</v>
      </c>
      <c r="CW83" s="53">
        <f t="shared" si="139"/>
        <v>0</v>
      </c>
      <c r="CX83" s="53">
        <f t="shared" si="139"/>
        <v>0</v>
      </c>
      <c r="CY83" s="53">
        <f t="shared" si="139"/>
        <v>0</v>
      </c>
      <c r="CZ83" s="53">
        <f t="shared" si="139"/>
        <v>0</v>
      </c>
      <c r="DA83" s="53">
        <f t="shared" si="139"/>
        <v>0</v>
      </c>
      <c r="DB83" s="53">
        <f t="shared" si="139"/>
        <v>0</v>
      </c>
      <c r="DC83" s="53">
        <f t="shared" si="139"/>
        <v>0</v>
      </c>
      <c r="DD83" s="53">
        <f t="shared" si="139"/>
        <v>0</v>
      </c>
      <c r="DE83" s="53">
        <f t="shared" si="139"/>
        <v>0</v>
      </c>
      <c r="DF83" s="53">
        <f t="shared" si="139"/>
        <v>0</v>
      </c>
      <c r="DG83" s="53">
        <f t="shared" si="139"/>
        <v>0</v>
      </c>
      <c r="DH83" s="53">
        <f t="shared" si="139"/>
        <v>0</v>
      </c>
      <c r="DI83" s="53">
        <f t="shared" si="139"/>
        <v>0</v>
      </c>
      <c r="DJ83" s="53">
        <f t="shared" si="139"/>
        <v>0</v>
      </c>
      <c r="DK83" s="53">
        <f t="shared" si="139"/>
        <v>0</v>
      </c>
      <c r="DL83" s="53">
        <f t="shared" si="139"/>
        <v>0</v>
      </c>
    </row>
    <row r="84" spans="1:116" hidden="1" x14ac:dyDescent="0.4">
      <c r="B84" s="27" t="s">
        <v>234</v>
      </c>
      <c r="R84"/>
    </row>
    <row r="85" spans="1:116" hidden="1" x14ac:dyDescent="0.4">
      <c r="B85" s="27" t="s">
        <v>234</v>
      </c>
      <c r="G85" s="12" t="s">
        <v>632</v>
      </c>
      <c r="R85"/>
    </row>
    <row r="86" spans="1:116" hidden="1" x14ac:dyDescent="0.4">
      <c r="B86" s="27" t="s">
        <v>234</v>
      </c>
      <c r="C86" s="53"/>
      <c r="D86" s="53"/>
      <c r="E86" s="53"/>
      <c r="F86" s="27" t="s">
        <v>234</v>
      </c>
      <c r="G86" s="27" t="s">
        <v>633</v>
      </c>
      <c r="H86" s="53"/>
      <c r="I86" s="53"/>
      <c r="K86" s="63">
        <f t="shared" ref="K86:P86" si="140">SUMIF($4:$4,K$3,86:86)</f>
        <v>0</v>
      </c>
      <c r="L86" s="63">
        <f t="shared" si="140"/>
        <v>0</v>
      </c>
      <c r="M86" s="63">
        <f t="shared" si="140"/>
        <v>0</v>
      </c>
      <c r="N86" s="63">
        <f t="shared" si="140"/>
        <v>0</v>
      </c>
      <c r="O86" s="63">
        <f t="shared" si="140"/>
        <v>0</v>
      </c>
      <c r="P86" s="63">
        <f t="shared" si="140"/>
        <v>0</v>
      </c>
      <c r="Q86" s="28"/>
      <c r="R86"/>
      <c r="S86" s="261">
        <f t="shared" ref="S86:AX86" si="141">SUMIF($C:$C,$F86,S:S)</f>
        <v>0</v>
      </c>
      <c r="T86" s="261">
        <f t="shared" si="141"/>
        <v>0</v>
      </c>
      <c r="U86" s="261">
        <f t="shared" si="141"/>
        <v>0</v>
      </c>
      <c r="V86" s="261">
        <f t="shared" si="141"/>
        <v>0</v>
      </c>
      <c r="W86" s="261">
        <f t="shared" si="141"/>
        <v>0</v>
      </c>
      <c r="X86" s="261">
        <f t="shared" si="141"/>
        <v>0</v>
      </c>
      <c r="Y86" s="261">
        <f t="shared" si="141"/>
        <v>0</v>
      </c>
      <c r="Z86" s="261">
        <f t="shared" si="141"/>
        <v>0</v>
      </c>
      <c r="AA86" s="261">
        <f t="shared" si="141"/>
        <v>0</v>
      </c>
      <c r="AB86" s="261">
        <f t="shared" si="141"/>
        <v>0</v>
      </c>
      <c r="AC86" s="261">
        <f t="shared" si="141"/>
        <v>0</v>
      </c>
      <c r="AD86" s="261">
        <f t="shared" si="141"/>
        <v>0</v>
      </c>
      <c r="AE86" s="261">
        <f t="shared" si="141"/>
        <v>0</v>
      </c>
      <c r="AF86" s="261">
        <f t="shared" si="141"/>
        <v>0</v>
      </c>
      <c r="AG86" s="261">
        <f t="shared" si="141"/>
        <v>0</v>
      </c>
      <c r="AH86" s="261">
        <f t="shared" si="141"/>
        <v>0</v>
      </c>
      <c r="AI86" s="261">
        <f t="shared" si="141"/>
        <v>0</v>
      </c>
      <c r="AJ86" s="261">
        <f t="shared" si="141"/>
        <v>0</v>
      </c>
      <c r="AK86" s="261">
        <f t="shared" si="141"/>
        <v>0</v>
      </c>
      <c r="AL86" s="261">
        <f t="shared" si="141"/>
        <v>0</v>
      </c>
      <c r="AM86" s="261">
        <f t="shared" si="141"/>
        <v>0</v>
      </c>
      <c r="AN86" s="261">
        <f t="shared" si="141"/>
        <v>0</v>
      </c>
      <c r="AO86" s="261">
        <f t="shared" si="141"/>
        <v>0</v>
      </c>
      <c r="AP86" s="261">
        <f t="shared" si="141"/>
        <v>0</v>
      </c>
      <c r="AQ86" s="261">
        <f t="shared" si="141"/>
        <v>0</v>
      </c>
      <c r="AR86" s="261">
        <f t="shared" si="141"/>
        <v>0</v>
      </c>
      <c r="AS86" s="261">
        <f t="shared" si="141"/>
        <v>0</v>
      </c>
      <c r="AT86" s="261">
        <f t="shared" si="141"/>
        <v>0</v>
      </c>
      <c r="AU86" s="261">
        <f t="shared" si="141"/>
        <v>0</v>
      </c>
      <c r="AV86" s="261">
        <f t="shared" si="141"/>
        <v>0</v>
      </c>
      <c r="AW86" s="261">
        <f t="shared" si="141"/>
        <v>0</v>
      </c>
      <c r="AX86" s="261">
        <f t="shared" si="141"/>
        <v>0</v>
      </c>
      <c r="AY86" s="261">
        <f t="shared" ref="AY86:CD86" si="142">SUMIF($C:$C,$F86,AY:AY)</f>
        <v>0</v>
      </c>
      <c r="AZ86" s="261">
        <f t="shared" si="142"/>
        <v>0</v>
      </c>
      <c r="BA86" s="261">
        <f t="shared" si="142"/>
        <v>0</v>
      </c>
      <c r="BB86" s="261">
        <f t="shared" si="142"/>
        <v>0</v>
      </c>
      <c r="BC86" s="261">
        <f t="shared" si="142"/>
        <v>0</v>
      </c>
      <c r="BD86" s="261">
        <f t="shared" si="142"/>
        <v>0</v>
      </c>
      <c r="BE86" s="261">
        <f t="shared" si="142"/>
        <v>0</v>
      </c>
      <c r="BF86" s="261">
        <f t="shared" si="142"/>
        <v>0</v>
      </c>
      <c r="BG86" s="261">
        <f t="shared" si="142"/>
        <v>0</v>
      </c>
      <c r="BH86" s="261">
        <f t="shared" si="142"/>
        <v>0</v>
      </c>
      <c r="BI86" s="261">
        <f t="shared" si="142"/>
        <v>0</v>
      </c>
      <c r="BJ86" s="261">
        <f t="shared" si="142"/>
        <v>0</v>
      </c>
      <c r="BK86" s="261">
        <f t="shared" si="142"/>
        <v>0</v>
      </c>
      <c r="BL86" s="261">
        <f t="shared" si="142"/>
        <v>0</v>
      </c>
      <c r="BM86" s="261">
        <f t="shared" si="142"/>
        <v>0</v>
      </c>
      <c r="BN86" s="261">
        <f t="shared" si="142"/>
        <v>0</v>
      </c>
      <c r="BO86" s="261">
        <f t="shared" si="142"/>
        <v>0</v>
      </c>
      <c r="BP86" s="261">
        <f t="shared" si="142"/>
        <v>0</v>
      </c>
      <c r="BQ86" s="261">
        <f t="shared" si="142"/>
        <v>0</v>
      </c>
      <c r="BR86" s="261">
        <f t="shared" si="142"/>
        <v>0</v>
      </c>
      <c r="BS86" s="261">
        <f t="shared" si="142"/>
        <v>0</v>
      </c>
      <c r="BT86" s="261">
        <f t="shared" si="142"/>
        <v>0</v>
      </c>
      <c r="BU86" s="261">
        <f t="shared" si="142"/>
        <v>0</v>
      </c>
      <c r="BV86" s="261">
        <f t="shared" si="142"/>
        <v>0</v>
      </c>
      <c r="BW86" s="261">
        <f t="shared" si="142"/>
        <v>0</v>
      </c>
      <c r="BX86" s="261">
        <f t="shared" si="142"/>
        <v>0</v>
      </c>
      <c r="BY86" s="261">
        <f t="shared" si="142"/>
        <v>0</v>
      </c>
      <c r="BZ86" s="261">
        <f t="shared" si="142"/>
        <v>0</v>
      </c>
      <c r="CA86" s="261">
        <f t="shared" si="142"/>
        <v>0</v>
      </c>
      <c r="CB86" s="261">
        <f t="shared" si="142"/>
        <v>0</v>
      </c>
      <c r="CC86" s="261">
        <f t="shared" si="142"/>
        <v>0</v>
      </c>
      <c r="CD86" s="261">
        <f t="shared" si="142"/>
        <v>0</v>
      </c>
      <c r="CE86" s="261">
        <f t="shared" ref="CE86:CL86" si="143">SUMIF($C:$C,$F86,CE:CE)</f>
        <v>0</v>
      </c>
      <c r="CF86" s="261">
        <f t="shared" si="143"/>
        <v>0</v>
      </c>
      <c r="CG86" s="261">
        <f t="shared" si="143"/>
        <v>0</v>
      </c>
      <c r="CH86" s="261">
        <f t="shared" si="143"/>
        <v>0</v>
      </c>
      <c r="CI86" s="261">
        <f t="shared" si="143"/>
        <v>0</v>
      </c>
      <c r="CJ86" s="261">
        <f t="shared" si="143"/>
        <v>0</v>
      </c>
      <c r="CK86" s="261">
        <f t="shared" si="143"/>
        <v>0</v>
      </c>
      <c r="CL86" s="261">
        <f t="shared" si="143"/>
        <v>0</v>
      </c>
      <c r="CN86" s="261">
        <f t="shared" ref="CN86:DL86" si="144">SUMIF($C:$C,$F86,CN:CN)</f>
        <v>0</v>
      </c>
      <c r="CO86" s="261">
        <f t="shared" si="144"/>
        <v>0</v>
      </c>
      <c r="CP86" s="261">
        <f t="shared" si="144"/>
        <v>0</v>
      </c>
      <c r="CQ86" s="261">
        <f t="shared" si="144"/>
        <v>0</v>
      </c>
      <c r="CR86" s="261">
        <f t="shared" si="144"/>
        <v>0</v>
      </c>
      <c r="CS86" s="261">
        <f t="shared" si="144"/>
        <v>0</v>
      </c>
      <c r="CT86" s="261">
        <f t="shared" si="144"/>
        <v>0</v>
      </c>
      <c r="CU86" s="261">
        <f t="shared" si="144"/>
        <v>0</v>
      </c>
      <c r="CV86" s="261">
        <f t="shared" si="144"/>
        <v>0</v>
      </c>
      <c r="CW86" s="261">
        <f t="shared" si="144"/>
        <v>0</v>
      </c>
      <c r="CX86" s="261">
        <f t="shared" si="144"/>
        <v>0</v>
      </c>
      <c r="CY86" s="261">
        <f t="shared" si="144"/>
        <v>0</v>
      </c>
      <c r="CZ86" s="261">
        <f t="shared" si="144"/>
        <v>0</v>
      </c>
      <c r="DA86" s="261">
        <f t="shared" si="144"/>
        <v>0</v>
      </c>
      <c r="DB86" s="261">
        <f t="shared" si="144"/>
        <v>0</v>
      </c>
      <c r="DC86" s="261">
        <f t="shared" si="144"/>
        <v>0</v>
      </c>
      <c r="DD86" s="261">
        <f t="shared" si="144"/>
        <v>0</v>
      </c>
      <c r="DE86" s="261">
        <f t="shared" si="144"/>
        <v>0</v>
      </c>
      <c r="DF86" s="261">
        <f t="shared" si="144"/>
        <v>0</v>
      </c>
      <c r="DG86" s="261">
        <f t="shared" si="144"/>
        <v>0</v>
      </c>
      <c r="DH86" s="261">
        <f t="shared" si="144"/>
        <v>0</v>
      </c>
      <c r="DI86" s="261">
        <f t="shared" si="144"/>
        <v>0</v>
      </c>
      <c r="DJ86" s="261">
        <f t="shared" si="144"/>
        <v>0</v>
      </c>
      <c r="DK86" s="261">
        <f t="shared" si="144"/>
        <v>0</v>
      </c>
      <c r="DL86" s="261">
        <f t="shared" si="144"/>
        <v>0</v>
      </c>
    </row>
    <row r="87" spans="1:116" x14ac:dyDescent="0.4">
      <c r="B87" t="s">
        <v>577</v>
      </c>
      <c r="F87" t="s">
        <v>577</v>
      </c>
      <c r="G87" s="322" t="s">
        <v>634</v>
      </c>
      <c r="H87" s="53"/>
      <c r="I87" s="53"/>
      <c r="K87" s="53">
        <f t="shared" ref="K87:P87" si="145">-K46</f>
        <v>0</v>
      </c>
      <c r="L87" s="53">
        <f t="shared" si="145"/>
        <v>0</v>
      </c>
      <c r="M87" s="53">
        <f t="shared" si="145"/>
        <v>0</v>
      </c>
      <c r="N87" s="53">
        <f t="shared" si="145"/>
        <v>0</v>
      </c>
      <c r="O87" s="53">
        <f t="shared" si="145"/>
        <v>0</v>
      </c>
      <c r="P87" s="53">
        <f t="shared" si="145"/>
        <v>0</v>
      </c>
      <c r="R87"/>
      <c r="S87" s="53">
        <f t="shared" ref="S87:AX87" si="146">-S46</f>
        <v>0</v>
      </c>
      <c r="T87" s="53">
        <f t="shared" si="146"/>
        <v>0</v>
      </c>
      <c r="U87" s="53">
        <f t="shared" si="146"/>
        <v>0</v>
      </c>
      <c r="V87" s="53">
        <f t="shared" si="146"/>
        <v>0</v>
      </c>
      <c r="W87" s="53">
        <f t="shared" si="146"/>
        <v>0</v>
      </c>
      <c r="X87" s="53">
        <f t="shared" si="146"/>
        <v>0</v>
      </c>
      <c r="Y87" s="53">
        <f t="shared" si="146"/>
        <v>0</v>
      </c>
      <c r="Z87" s="53">
        <f t="shared" si="146"/>
        <v>0</v>
      </c>
      <c r="AA87" s="53">
        <f t="shared" si="146"/>
        <v>0</v>
      </c>
      <c r="AB87" s="53">
        <f t="shared" si="146"/>
        <v>0</v>
      </c>
      <c r="AC87" s="53">
        <f t="shared" si="146"/>
        <v>0</v>
      </c>
      <c r="AD87" s="53">
        <f t="shared" si="146"/>
        <v>0</v>
      </c>
      <c r="AE87" s="53">
        <f t="shared" si="146"/>
        <v>0</v>
      </c>
      <c r="AF87" s="53">
        <f t="shared" si="146"/>
        <v>0</v>
      </c>
      <c r="AG87" s="53">
        <f t="shared" si="146"/>
        <v>0</v>
      </c>
      <c r="AH87" s="53">
        <f t="shared" si="146"/>
        <v>0</v>
      </c>
      <c r="AI87" s="53">
        <f t="shared" si="146"/>
        <v>0</v>
      </c>
      <c r="AJ87" s="53">
        <f t="shared" si="146"/>
        <v>0</v>
      </c>
      <c r="AK87" s="53">
        <f t="shared" si="146"/>
        <v>0</v>
      </c>
      <c r="AL87" s="53">
        <f t="shared" si="146"/>
        <v>0</v>
      </c>
      <c r="AM87" s="53">
        <f t="shared" si="146"/>
        <v>0</v>
      </c>
      <c r="AN87" s="53">
        <f t="shared" si="146"/>
        <v>0</v>
      </c>
      <c r="AO87" s="53">
        <f t="shared" si="146"/>
        <v>0</v>
      </c>
      <c r="AP87" s="53">
        <f t="shared" si="146"/>
        <v>0</v>
      </c>
      <c r="AQ87" s="53">
        <f t="shared" si="146"/>
        <v>0</v>
      </c>
      <c r="AR87" s="53">
        <f t="shared" si="146"/>
        <v>0</v>
      </c>
      <c r="AS87" s="53">
        <f t="shared" si="146"/>
        <v>0</v>
      </c>
      <c r="AT87" s="53">
        <f t="shared" si="146"/>
        <v>0</v>
      </c>
      <c r="AU87" s="53">
        <f t="shared" si="146"/>
        <v>0</v>
      </c>
      <c r="AV87" s="53">
        <f t="shared" si="146"/>
        <v>0</v>
      </c>
      <c r="AW87" s="53">
        <f t="shared" si="146"/>
        <v>0</v>
      </c>
      <c r="AX87" s="53">
        <f t="shared" si="146"/>
        <v>0</v>
      </c>
      <c r="AY87" s="53">
        <f t="shared" ref="AY87:CD87" si="147">-AY46</f>
        <v>0</v>
      </c>
      <c r="AZ87" s="53">
        <f t="shared" si="147"/>
        <v>0</v>
      </c>
      <c r="BA87" s="53">
        <f t="shared" si="147"/>
        <v>0</v>
      </c>
      <c r="BB87" s="53">
        <f t="shared" si="147"/>
        <v>0</v>
      </c>
      <c r="BC87" s="53">
        <f t="shared" si="147"/>
        <v>0</v>
      </c>
      <c r="BD87" s="53">
        <f t="shared" si="147"/>
        <v>0</v>
      </c>
      <c r="BE87" s="53">
        <f t="shared" si="147"/>
        <v>0</v>
      </c>
      <c r="BF87" s="53">
        <f t="shared" si="147"/>
        <v>0</v>
      </c>
      <c r="BG87" s="53">
        <f t="shared" si="147"/>
        <v>0</v>
      </c>
      <c r="BH87" s="53">
        <f t="shared" si="147"/>
        <v>0</v>
      </c>
      <c r="BI87" s="53">
        <f t="shared" si="147"/>
        <v>0</v>
      </c>
      <c r="BJ87" s="53">
        <f t="shared" si="147"/>
        <v>0</v>
      </c>
      <c r="BK87" s="53">
        <f t="shared" si="147"/>
        <v>0</v>
      </c>
      <c r="BL87" s="53">
        <f t="shared" si="147"/>
        <v>0</v>
      </c>
      <c r="BM87" s="53">
        <f t="shared" si="147"/>
        <v>0</v>
      </c>
      <c r="BN87" s="53">
        <f t="shared" si="147"/>
        <v>0</v>
      </c>
      <c r="BO87" s="53">
        <f t="shared" si="147"/>
        <v>0</v>
      </c>
      <c r="BP87" s="53">
        <f t="shared" si="147"/>
        <v>0</v>
      </c>
      <c r="BQ87" s="53">
        <f t="shared" si="147"/>
        <v>0</v>
      </c>
      <c r="BR87" s="53">
        <f t="shared" si="147"/>
        <v>0</v>
      </c>
      <c r="BS87" s="53">
        <f t="shared" si="147"/>
        <v>0</v>
      </c>
      <c r="BT87" s="53">
        <f t="shared" si="147"/>
        <v>0</v>
      </c>
      <c r="BU87" s="53">
        <f t="shared" si="147"/>
        <v>0</v>
      </c>
      <c r="BV87" s="53">
        <f t="shared" si="147"/>
        <v>0</v>
      </c>
      <c r="BW87" s="53">
        <f t="shared" si="147"/>
        <v>0</v>
      </c>
      <c r="BX87" s="53">
        <f t="shared" si="147"/>
        <v>0</v>
      </c>
      <c r="BY87" s="53">
        <f t="shared" si="147"/>
        <v>0</v>
      </c>
      <c r="BZ87" s="53">
        <f t="shared" si="147"/>
        <v>0</v>
      </c>
      <c r="CA87" s="53">
        <f t="shared" si="147"/>
        <v>0</v>
      </c>
      <c r="CB87" s="53">
        <f t="shared" si="147"/>
        <v>0</v>
      </c>
      <c r="CC87" s="53">
        <f t="shared" si="147"/>
        <v>0</v>
      </c>
      <c r="CD87" s="53">
        <f t="shared" si="147"/>
        <v>0</v>
      </c>
      <c r="CE87" s="53">
        <f t="shared" ref="CE87:CL87" si="148">-CE46</f>
        <v>0</v>
      </c>
      <c r="CF87" s="53">
        <f t="shared" si="148"/>
        <v>0</v>
      </c>
      <c r="CG87" s="53">
        <f t="shared" si="148"/>
        <v>0</v>
      </c>
      <c r="CH87" s="53">
        <f t="shared" si="148"/>
        <v>0</v>
      </c>
      <c r="CI87" s="53">
        <f t="shared" si="148"/>
        <v>0</v>
      </c>
      <c r="CJ87" s="53">
        <f t="shared" si="148"/>
        <v>0</v>
      </c>
      <c r="CK87" s="53">
        <f t="shared" si="148"/>
        <v>0</v>
      </c>
      <c r="CL87" s="53">
        <f t="shared" si="148"/>
        <v>0</v>
      </c>
      <c r="CN87" s="53">
        <f t="shared" ref="CN87:DL87" si="149">-CN46</f>
        <v>0</v>
      </c>
      <c r="CO87" s="53">
        <f t="shared" si="149"/>
        <v>0</v>
      </c>
      <c r="CP87" s="53">
        <f t="shared" si="149"/>
        <v>0</v>
      </c>
      <c r="CQ87" s="53">
        <f t="shared" si="149"/>
        <v>0</v>
      </c>
      <c r="CR87" s="53">
        <f t="shared" si="149"/>
        <v>0</v>
      </c>
      <c r="CS87" s="53">
        <f t="shared" si="149"/>
        <v>0</v>
      </c>
      <c r="CT87" s="53">
        <f t="shared" si="149"/>
        <v>0</v>
      </c>
      <c r="CU87" s="53">
        <f t="shared" si="149"/>
        <v>0</v>
      </c>
      <c r="CV87" s="53">
        <f t="shared" si="149"/>
        <v>0</v>
      </c>
      <c r="CW87" s="53">
        <f t="shared" si="149"/>
        <v>0</v>
      </c>
      <c r="CX87" s="53">
        <f t="shared" si="149"/>
        <v>0</v>
      </c>
      <c r="CY87" s="53">
        <f t="shared" si="149"/>
        <v>0</v>
      </c>
      <c r="CZ87" s="53">
        <f t="shared" si="149"/>
        <v>0</v>
      </c>
      <c r="DA87" s="53">
        <f t="shared" si="149"/>
        <v>0</v>
      </c>
      <c r="DB87" s="53">
        <f t="shared" si="149"/>
        <v>0</v>
      </c>
      <c r="DC87" s="53">
        <f t="shared" si="149"/>
        <v>0</v>
      </c>
      <c r="DD87" s="53">
        <f t="shared" si="149"/>
        <v>0</v>
      </c>
      <c r="DE87" s="53">
        <f t="shared" si="149"/>
        <v>0</v>
      </c>
      <c r="DF87" s="53">
        <f t="shared" si="149"/>
        <v>0</v>
      </c>
      <c r="DG87" s="53">
        <f t="shared" si="149"/>
        <v>0</v>
      </c>
      <c r="DH87" s="53">
        <f t="shared" si="149"/>
        <v>0</v>
      </c>
      <c r="DI87" s="53">
        <f t="shared" si="149"/>
        <v>0</v>
      </c>
      <c r="DJ87" s="53">
        <f t="shared" si="149"/>
        <v>0</v>
      </c>
      <c r="DK87" s="53">
        <f t="shared" si="149"/>
        <v>0</v>
      </c>
      <c r="DL87" s="53">
        <f t="shared" si="149"/>
        <v>0</v>
      </c>
    </row>
    <row r="88" spans="1:116" x14ac:dyDescent="0.4">
      <c r="B88" t="s">
        <v>577</v>
      </c>
      <c r="F88" t="s">
        <v>577</v>
      </c>
      <c r="G88" s="27" t="s">
        <v>635</v>
      </c>
      <c r="K88" s="63">
        <f t="shared" ref="K88:P88" ca="1" si="150">SUMIF($4:$4,K$3,88:88)</f>
        <v>-305512.8</v>
      </c>
      <c r="L88" s="63">
        <f t="shared" ca="1" si="150"/>
        <v>-395600.94</v>
      </c>
      <c r="M88" s="63">
        <f t="shared" ca="1" si="150"/>
        <v>-486443.48699999996</v>
      </c>
      <c r="N88" s="63">
        <f t="shared" ca="1" si="150"/>
        <v>-653078.16134999983</v>
      </c>
      <c r="O88" s="63">
        <f t="shared" ca="1" si="150"/>
        <v>-970544.56941750029</v>
      </c>
      <c r="P88" s="63">
        <f t="shared" ca="1" si="150"/>
        <v>-1588884.2978883749</v>
      </c>
      <c r="R88"/>
      <c r="S88" s="63">
        <f ca="1">SUM(S83:OFFSET(S88,-1,0))-S86</f>
        <v>-25459.4</v>
      </c>
      <c r="T88" s="63">
        <f ca="1">SUM(T83:OFFSET(T88,-1,0))-T86</f>
        <v>-25459.4</v>
      </c>
      <c r="U88" s="63">
        <f ca="1">SUM(U83:OFFSET(U88,-1,0))-U86</f>
        <v>-25459.4</v>
      </c>
      <c r="V88" s="63">
        <f ca="1">SUM(V83:OFFSET(V88,-1,0))-V86</f>
        <v>-25459.4</v>
      </c>
      <c r="W88" s="63">
        <f ca="1">SUM(W83:OFFSET(W88,-1,0))-W86</f>
        <v>-25459.4</v>
      </c>
      <c r="X88" s="63">
        <f ca="1">SUM(X83:OFFSET(X88,-1,0))-X86</f>
        <v>-25459.4</v>
      </c>
      <c r="Y88" s="63">
        <f ca="1">SUM(Y83:OFFSET(Y88,-1,0))-Y86</f>
        <v>-25459.4</v>
      </c>
      <c r="Z88" s="63">
        <f ca="1">SUM(Z83:OFFSET(Z88,-1,0))-Z86</f>
        <v>-25459.4</v>
      </c>
      <c r="AA88" s="63">
        <f ca="1">SUM(AA83:OFFSET(AA88,-1,0))-AA86</f>
        <v>-25459.4</v>
      </c>
      <c r="AB88" s="63">
        <f ca="1">SUM(AB83:OFFSET(AB88,-1,0))-AB86</f>
        <v>-25459.4</v>
      </c>
      <c r="AC88" s="63">
        <f ca="1">SUM(AC83:OFFSET(AC88,-1,0))-AC86</f>
        <v>-25459.4</v>
      </c>
      <c r="AD88" s="63">
        <f ca="1">SUM(AD83:OFFSET(AD88,-1,0))-AD86</f>
        <v>-25459.4</v>
      </c>
      <c r="AE88" s="63">
        <f ca="1">SUM(AE83:OFFSET(AE88,-1,0))-AE86</f>
        <v>-32966.74500000001</v>
      </c>
      <c r="AF88" s="63">
        <f ca="1">SUM(AF83:OFFSET(AF88,-1,0))-AF86</f>
        <v>-32966.74500000001</v>
      </c>
      <c r="AG88" s="63">
        <f ca="1">SUM(AG83:OFFSET(AG88,-1,0))-AG86</f>
        <v>-32966.74500000001</v>
      </c>
      <c r="AH88" s="63">
        <f ca="1">SUM(AH83:OFFSET(AH88,-1,0))-AH86</f>
        <v>-32966.74500000001</v>
      </c>
      <c r="AI88" s="63">
        <f ca="1">SUM(AI83:OFFSET(AI88,-1,0))-AI86</f>
        <v>-32966.74500000001</v>
      </c>
      <c r="AJ88" s="63">
        <f ca="1">SUM(AJ83:OFFSET(AJ88,-1,0))-AJ86</f>
        <v>-32966.74500000001</v>
      </c>
      <c r="AK88" s="63">
        <f ca="1">SUM(AK83:OFFSET(AK88,-1,0))-AK86</f>
        <v>-32966.74500000001</v>
      </c>
      <c r="AL88" s="63">
        <f ca="1">SUM(AL83:OFFSET(AL88,-1,0))-AL86</f>
        <v>-32966.74500000001</v>
      </c>
      <c r="AM88" s="63">
        <f ca="1">SUM(AM83:OFFSET(AM88,-1,0))-AM86</f>
        <v>-32966.74500000001</v>
      </c>
      <c r="AN88" s="63">
        <f ca="1">SUM(AN83:OFFSET(AN88,-1,0))-AN86</f>
        <v>-32966.74500000001</v>
      </c>
      <c r="AO88" s="63">
        <f ca="1">SUM(AO83:OFFSET(AO88,-1,0))-AO86</f>
        <v>-32966.74500000001</v>
      </c>
      <c r="AP88" s="63">
        <f ca="1">SUM(AP83:OFFSET(AP88,-1,0))-AP86</f>
        <v>-32966.74500000001</v>
      </c>
      <c r="AQ88" s="63">
        <f ca="1">SUM(AQ83:OFFSET(AQ88,-1,0))-AQ86</f>
        <v>-40536.957250000007</v>
      </c>
      <c r="AR88" s="63">
        <f ca="1">SUM(AR83:OFFSET(AR88,-1,0))-AR86</f>
        <v>-40536.957250000007</v>
      </c>
      <c r="AS88" s="63">
        <f ca="1">SUM(AS83:OFFSET(AS88,-1,0))-AS86</f>
        <v>-40536.957250000007</v>
      </c>
      <c r="AT88" s="63">
        <f ca="1">SUM(AT83:OFFSET(AT88,-1,0))-AT86</f>
        <v>-40536.957250000007</v>
      </c>
      <c r="AU88" s="63">
        <f ca="1">SUM(AU83:OFFSET(AU88,-1,0))-AU86</f>
        <v>-40536.957250000007</v>
      </c>
      <c r="AV88" s="63">
        <f ca="1">SUM(AV83:OFFSET(AV88,-1,0))-AV86</f>
        <v>-40536.957250000007</v>
      </c>
      <c r="AW88" s="63">
        <f ca="1">SUM(AW83:OFFSET(AW88,-1,0))-AW86</f>
        <v>-40536.957250000007</v>
      </c>
      <c r="AX88" s="63">
        <f ca="1">SUM(AX83:OFFSET(AX88,-1,0))-AX86</f>
        <v>-40536.957250000007</v>
      </c>
      <c r="AY88" s="63">
        <f ca="1">SUM(AY83:OFFSET(AY88,-1,0))-AY86</f>
        <v>-40536.957250000007</v>
      </c>
      <c r="AZ88" s="63">
        <f ca="1">SUM(AZ83:OFFSET(AZ88,-1,0))-AZ86</f>
        <v>-40536.957250000007</v>
      </c>
      <c r="BA88" s="63">
        <f ca="1">SUM(BA83:OFFSET(BA88,-1,0))-BA86</f>
        <v>-40536.957250000007</v>
      </c>
      <c r="BB88" s="63">
        <f ca="1">SUM(BB83:OFFSET(BB88,-1,0))-BB86</f>
        <v>-40536.957250000007</v>
      </c>
      <c r="BC88" s="63">
        <f ca="1">SUM(BC83:OFFSET(BC88,-1,0))-BC86</f>
        <v>-54423.180112500006</v>
      </c>
      <c r="BD88" s="63">
        <f ca="1">SUM(BD83:OFFSET(BD88,-1,0))-BD86</f>
        <v>-54423.180112500006</v>
      </c>
      <c r="BE88" s="63">
        <f ca="1">SUM(BE83:OFFSET(BE88,-1,0))-BE86</f>
        <v>-54423.180112500006</v>
      </c>
      <c r="BF88" s="63">
        <f ca="1">SUM(BF83:OFFSET(BF88,-1,0))-BF86</f>
        <v>-54423.180112500006</v>
      </c>
      <c r="BG88" s="63">
        <f ca="1">SUM(BG83:OFFSET(BG88,-1,0))-BG86</f>
        <v>-54423.180112500006</v>
      </c>
      <c r="BH88" s="63">
        <f ca="1">SUM(BH83:OFFSET(BH88,-1,0))-BH86</f>
        <v>-54423.180112500006</v>
      </c>
      <c r="BI88" s="63">
        <f ca="1">SUM(BI83:OFFSET(BI88,-1,0))-BI86</f>
        <v>-54423.180112500006</v>
      </c>
      <c r="BJ88" s="63">
        <f ca="1">SUM(BJ83:OFFSET(BJ88,-1,0))-BJ86</f>
        <v>-54423.180112500006</v>
      </c>
      <c r="BK88" s="63">
        <f ca="1">SUM(BK83:OFFSET(BK88,-1,0))-BK86</f>
        <v>-54423.180112500006</v>
      </c>
      <c r="BL88" s="63">
        <f ca="1">SUM(BL83:OFFSET(BL88,-1,0))-BL86</f>
        <v>-54423.180112500006</v>
      </c>
      <c r="BM88" s="63">
        <f ca="1">SUM(BM83:OFFSET(BM88,-1,0))-BM86</f>
        <v>-54423.180112500006</v>
      </c>
      <c r="BN88" s="63">
        <f ca="1">SUM(BN83:OFFSET(BN88,-1,0))-BN86</f>
        <v>-54423.180112500006</v>
      </c>
      <c r="BO88" s="63">
        <f ca="1">SUM(BO83:OFFSET(BO88,-1,0))-BO86</f>
        <v>-80878.714118125019</v>
      </c>
      <c r="BP88" s="63">
        <f ca="1">SUM(BP83:OFFSET(BP88,-1,0))-BP86</f>
        <v>-80878.714118125019</v>
      </c>
      <c r="BQ88" s="63">
        <f ca="1">SUM(BQ83:OFFSET(BQ88,-1,0))-BQ86</f>
        <v>-80878.714118125019</v>
      </c>
      <c r="BR88" s="63">
        <f ca="1">SUM(BR83:OFFSET(BR88,-1,0))-BR86</f>
        <v>-80878.714118125019</v>
      </c>
      <c r="BS88" s="63">
        <f ca="1">SUM(BS83:OFFSET(BS88,-1,0))-BS86</f>
        <v>-80878.714118125019</v>
      </c>
      <c r="BT88" s="63">
        <f ca="1">SUM(BT83:OFFSET(BT88,-1,0))-BT86</f>
        <v>-80878.714118125019</v>
      </c>
      <c r="BU88" s="63">
        <f ca="1">SUM(BU83:OFFSET(BU88,-1,0))-BU86</f>
        <v>-80878.714118125019</v>
      </c>
      <c r="BV88" s="63">
        <f ca="1">SUM(BV83:OFFSET(BV88,-1,0))-BV86</f>
        <v>-80878.714118125019</v>
      </c>
      <c r="BW88" s="63">
        <f ca="1">SUM(BW83:OFFSET(BW88,-1,0))-BW86</f>
        <v>-80878.714118125019</v>
      </c>
      <c r="BX88" s="63">
        <f ca="1">SUM(BX83:OFFSET(BX88,-1,0))-BX86</f>
        <v>-80878.714118125019</v>
      </c>
      <c r="BY88" s="63">
        <f ca="1">SUM(BY83:OFFSET(BY88,-1,0))-BY86</f>
        <v>-80878.714118125019</v>
      </c>
      <c r="BZ88" s="63">
        <f ca="1">SUM(BZ83:OFFSET(BZ88,-1,0))-BZ86</f>
        <v>-80878.714118125019</v>
      </c>
      <c r="CA88" s="63">
        <f ca="1">SUM(CA83:OFFSET(CA88,-1,0))-CA86</f>
        <v>-132407.02482403128</v>
      </c>
      <c r="CB88" s="63">
        <f ca="1">SUM(CB83:OFFSET(CB88,-1,0))-CB86</f>
        <v>-132407.02482403128</v>
      </c>
      <c r="CC88" s="63">
        <f ca="1">SUM(CC83:OFFSET(CC88,-1,0))-CC86</f>
        <v>-132407.02482403128</v>
      </c>
      <c r="CD88" s="63">
        <f ca="1">SUM(CD83:OFFSET(CD88,-1,0))-CD86</f>
        <v>-132407.02482403128</v>
      </c>
      <c r="CE88" s="63">
        <f ca="1">SUM(CE83:OFFSET(CE88,-1,0))-CE86</f>
        <v>-132407.02482403128</v>
      </c>
      <c r="CF88" s="63">
        <f ca="1">SUM(CF83:OFFSET(CF88,-1,0))-CF86</f>
        <v>-132407.02482403128</v>
      </c>
      <c r="CG88" s="63">
        <f ca="1">SUM(CG83:OFFSET(CG88,-1,0))-CG86</f>
        <v>-132407.02482403128</v>
      </c>
      <c r="CH88" s="63">
        <f ca="1">SUM(CH83:OFFSET(CH88,-1,0))-CH86</f>
        <v>-132407.02482403128</v>
      </c>
      <c r="CI88" s="63">
        <f ca="1">SUM(CI83:OFFSET(CI88,-1,0))-CI86</f>
        <v>-132407.02482403128</v>
      </c>
      <c r="CJ88" s="63">
        <f ca="1">SUM(CJ83:OFFSET(CJ88,-1,0))-CJ86</f>
        <v>-132407.02482403128</v>
      </c>
      <c r="CK88" s="63">
        <f ca="1">SUM(CK83:OFFSET(CK88,-1,0))-CK86</f>
        <v>-132407.02482403128</v>
      </c>
      <c r="CL88" s="63">
        <f ca="1">SUM(CL83:OFFSET(CL88,-1,0))-CL86</f>
        <v>-132407.02482403128</v>
      </c>
      <c r="CN88" s="63">
        <f ca="1">SUM(CN83:OFFSET(CN88,-1,0))-CN86</f>
        <v>0</v>
      </c>
      <c r="CO88" s="63">
        <f ca="1">SUM(CO83:OFFSET(CO88,-1,0))-CO86</f>
        <v>0</v>
      </c>
      <c r="CP88" s="63">
        <f ca="1">SUM(CP83:OFFSET(CP88,-1,0))-CP86</f>
        <v>0</v>
      </c>
      <c r="CQ88" s="63">
        <f ca="1">SUM(CQ83:OFFSET(CQ88,-1,0))-CQ86</f>
        <v>0</v>
      </c>
      <c r="CR88" s="63">
        <f ca="1">SUM(CR83:OFFSET(CR88,-1,0))-CR86</f>
        <v>0</v>
      </c>
      <c r="CS88" s="63">
        <f ca="1">SUM(CS83:OFFSET(CS88,-1,0))-CS86</f>
        <v>0</v>
      </c>
      <c r="CT88" s="63">
        <f ca="1">SUM(CT83:OFFSET(CT88,-1,0))-CT86</f>
        <v>0</v>
      </c>
      <c r="CU88" s="63">
        <f ca="1">SUM(CU83:OFFSET(CU88,-1,0))-CU86</f>
        <v>0</v>
      </c>
      <c r="CV88" s="63">
        <f ca="1">SUM(CV83:OFFSET(CV88,-1,0))-CV86</f>
        <v>0</v>
      </c>
      <c r="CW88" s="63">
        <f ca="1">SUM(CW83:OFFSET(CW88,-1,0))-CW86</f>
        <v>0</v>
      </c>
      <c r="CX88" s="63">
        <f ca="1">SUM(CX83:OFFSET(CX88,-1,0))-CX86</f>
        <v>0</v>
      </c>
      <c r="CY88" s="63">
        <f ca="1">SUM(CY83:OFFSET(CY88,-1,0))-CY86</f>
        <v>0</v>
      </c>
      <c r="CZ88" s="63">
        <f ca="1">SUM(CZ83:OFFSET(CZ88,-1,0))-CZ86</f>
        <v>0</v>
      </c>
      <c r="DA88" s="63">
        <f ca="1">SUM(DA83:OFFSET(DA88,-1,0))-DA86</f>
        <v>0</v>
      </c>
      <c r="DB88" s="63">
        <f ca="1">SUM(DB83:OFFSET(DB88,-1,0))-DB86</f>
        <v>0</v>
      </c>
      <c r="DC88" s="63">
        <f ca="1">SUM(DC83:OFFSET(DC88,-1,0))-DC86</f>
        <v>0</v>
      </c>
      <c r="DD88" s="63">
        <f ca="1">SUM(DD83:OFFSET(DD88,-1,0))-DD86</f>
        <v>0</v>
      </c>
      <c r="DE88" s="63">
        <f ca="1">SUM(DE83:OFFSET(DE88,-1,0))-DE86</f>
        <v>0</v>
      </c>
      <c r="DF88" s="63">
        <f ca="1">SUM(DF83:OFFSET(DF88,-1,0))-DF86</f>
        <v>0</v>
      </c>
      <c r="DG88" s="63">
        <f ca="1">SUM(DG83:OFFSET(DG88,-1,0))-DG86</f>
        <v>0</v>
      </c>
      <c r="DH88" s="63">
        <f ca="1">SUM(DH83:OFFSET(DH88,-1,0))-DH86</f>
        <v>0</v>
      </c>
      <c r="DI88" s="63">
        <f ca="1">SUM(DI83:OFFSET(DI88,-1,0))-DI86</f>
        <v>0</v>
      </c>
      <c r="DJ88" s="63">
        <f ca="1">SUM(DJ83:OFFSET(DJ88,-1,0))-DJ86</f>
        <v>0</v>
      </c>
      <c r="DK88" s="63">
        <f ca="1">SUM(DK83:OFFSET(DK88,-1,0))-DK86</f>
        <v>0</v>
      </c>
      <c r="DL88" s="63">
        <f ca="1">SUM(DL83:OFFSET(DL88,-1,0))-DL86</f>
        <v>0</v>
      </c>
    </row>
    <row r="89" spans="1:116" x14ac:dyDescent="0.4">
      <c r="R89"/>
    </row>
    <row r="90" spans="1:116" hidden="1" x14ac:dyDescent="0.4">
      <c r="B90" t="s">
        <v>235</v>
      </c>
      <c r="G90" s="12" t="s">
        <v>636</v>
      </c>
      <c r="R90"/>
    </row>
    <row r="91" spans="1:116" hidden="1" x14ac:dyDescent="0.4">
      <c r="B91" t="s">
        <v>235</v>
      </c>
      <c r="F91" t="s">
        <v>235</v>
      </c>
      <c r="G91" s="27" t="s">
        <v>637</v>
      </c>
      <c r="K91" s="63">
        <f t="shared" ref="K91:P91" si="151">SUMIF($4:$4,K$3,91:91)</f>
        <v>0</v>
      </c>
      <c r="L91" s="63">
        <f t="shared" si="151"/>
        <v>0</v>
      </c>
      <c r="M91" s="63">
        <f t="shared" si="151"/>
        <v>0</v>
      </c>
      <c r="N91" s="63">
        <f t="shared" si="151"/>
        <v>0</v>
      </c>
      <c r="O91" s="63">
        <f t="shared" si="151"/>
        <v>0</v>
      </c>
      <c r="P91" s="63">
        <f t="shared" si="151"/>
        <v>0</v>
      </c>
      <c r="Q91" s="28"/>
      <c r="R91"/>
      <c r="S91" s="261">
        <f t="shared" ref="S91:AX91" si="152">SUMIF($C:$C,$F91,S:S)</f>
        <v>0</v>
      </c>
      <c r="T91" s="261">
        <f t="shared" si="152"/>
        <v>0</v>
      </c>
      <c r="U91" s="261">
        <f t="shared" si="152"/>
        <v>0</v>
      </c>
      <c r="V91" s="261">
        <f t="shared" si="152"/>
        <v>0</v>
      </c>
      <c r="W91" s="261">
        <f t="shared" si="152"/>
        <v>0</v>
      </c>
      <c r="X91" s="261">
        <f t="shared" si="152"/>
        <v>0</v>
      </c>
      <c r="Y91" s="261">
        <f t="shared" si="152"/>
        <v>0</v>
      </c>
      <c r="Z91" s="261">
        <f t="shared" si="152"/>
        <v>0</v>
      </c>
      <c r="AA91" s="261">
        <f t="shared" si="152"/>
        <v>0</v>
      </c>
      <c r="AB91" s="261">
        <f t="shared" si="152"/>
        <v>0</v>
      </c>
      <c r="AC91" s="261">
        <f t="shared" si="152"/>
        <v>0</v>
      </c>
      <c r="AD91" s="261">
        <f t="shared" si="152"/>
        <v>0</v>
      </c>
      <c r="AE91" s="261">
        <f t="shared" si="152"/>
        <v>0</v>
      </c>
      <c r="AF91" s="261">
        <f t="shared" si="152"/>
        <v>0</v>
      </c>
      <c r="AG91" s="261">
        <f t="shared" si="152"/>
        <v>0</v>
      </c>
      <c r="AH91" s="261">
        <f t="shared" si="152"/>
        <v>0</v>
      </c>
      <c r="AI91" s="261">
        <f t="shared" si="152"/>
        <v>0</v>
      </c>
      <c r="AJ91" s="261">
        <f t="shared" si="152"/>
        <v>0</v>
      </c>
      <c r="AK91" s="261">
        <f t="shared" si="152"/>
        <v>0</v>
      </c>
      <c r="AL91" s="261">
        <f t="shared" si="152"/>
        <v>0</v>
      </c>
      <c r="AM91" s="261">
        <f t="shared" si="152"/>
        <v>0</v>
      </c>
      <c r="AN91" s="261">
        <f t="shared" si="152"/>
        <v>0</v>
      </c>
      <c r="AO91" s="261">
        <f t="shared" si="152"/>
        <v>0</v>
      </c>
      <c r="AP91" s="261">
        <f t="shared" si="152"/>
        <v>0</v>
      </c>
      <c r="AQ91" s="261">
        <f t="shared" si="152"/>
        <v>0</v>
      </c>
      <c r="AR91" s="261">
        <f t="shared" si="152"/>
        <v>0</v>
      </c>
      <c r="AS91" s="261">
        <f t="shared" si="152"/>
        <v>0</v>
      </c>
      <c r="AT91" s="261">
        <f t="shared" si="152"/>
        <v>0</v>
      </c>
      <c r="AU91" s="261">
        <f t="shared" si="152"/>
        <v>0</v>
      </c>
      <c r="AV91" s="261">
        <f t="shared" si="152"/>
        <v>0</v>
      </c>
      <c r="AW91" s="261">
        <f t="shared" si="152"/>
        <v>0</v>
      </c>
      <c r="AX91" s="261">
        <f t="shared" si="152"/>
        <v>0</v>
      </c>
      <c r="AY91" s="261">
        <f t="shared" ref="AY91:CD91" si="153">SUMIF($C:$C,$F91,AY:AY)</f>
        <v>0</v>
      </c>
      <c r="AZ91" s="261">
        <f t="shared" si="153"/>
        <v>0</v>
      </c>
      <c r="BA91" s="261">
        <f t="shared" si="153"/>
        <v>0</v>
      </c>
      <c r="BB91" s="261">
        <f t="shared" si="153"/>
        <v>0</v>
      </c>
      <c r="BC91" s="261">
        <f t="shared" si="153"/>
        <v>0</v>
      </c>
      <c r="BD91" s="261">
        <f t="shared" si="153"/>
        <v>0</v>
      </c>
      <c r="BE91" s="261">
        <f t="shared" si="153"/>
        <v>0</v>
      </c>
      <c r="BF91" s="261">
        <f t="shared" si="153"/>
        <v>0</v>
      </c>
      <c r="BG91" s="261">
        <f t="shared" si="153"/>
        <v>0</v>
      </c>
      <c r="BH91" s="261">
        <f t="shared" si="153"/>
        <v>0</v>
      </c>
      <c r="BI91" s="261">
        <f t="shared" si="153"/>
        <v>0</v>
      </c>
      <c r="BJ91" s="261">
        <f t="shared" si="153"/>
        <v>0</v>
      </c>
      <c r="BK91" s="261">
        <f t="shared" si="153"/>
        <v>0</v>
      </c>
      <c r="BL91" s="261">
        <f t="shared" si="153"/>
        <v>0</v>
      </c>
      <c r="BM91" s="261">
        <f t="shared" si="153"/>
        <v>0</v>
      </c>
      <c r="BN91" s="261">
        <f t="shared" si="153"/>
        <v>0</v>
      </c>
      <c r="BO91" s="261">
        <f t="shared" si="153"/>
        <v>0</v>
      </c>
      <c r="BP91" s="261">
        <f t="shared" si="153"/>
        <v>0</v>
      </c>
      <c r="BQ91" s="261">
        <f t="shared" si="153"/>
        <v>0</v>
      </c>
      <c r="BR91" s="261">
        <f t="shared" si="153"/>
        <v>0</v>
      </c>
      <c r="BS91" s="261">
        <f t="shared" si="153"/>
        <v>0</v>
      </c>
      <c r="BT91" s="261">
        <f t="shared" si="153"/>
        <v>0</v>
      </c>
      <c r="BU91" s="261">
        <f t="shared" si="153"/>
        <v>0</v>
      </c>
      <c r="BV91" s="261">
        <f t="shared" si="153"/>
        <v>0</v>
      </c>
      <c r="BW91" s="261">
        <f t="shared" si="153"/>
        <v>0</v>
      </c>
      <c r="BX91" s="261">
        <f t="shared" si="153"/>
        <v>0</v>
      </c>
      <c r="BY91" s="261">
        <f t="shared" si="153"/>
        <v>0</v>
      </c>
      <c r="BZ91" s="261">
        <f t="shared" si="153"/>
        <v>0</v>
      </c>
      <c r="CA91" s="261">
        <f t="shared" si="153"/>
        <v>0</v>
      </c>
      <c r="CB91" s="261">
        <f t="shared" si="153"/>
        <v>0</v>
      </c>
      <c r="CC91" s="261">
        <f t="shared" si="153"/>
        <v>0</v>
      </c>
      <c r="CD91" s="261">
        <f t="shared" si="153"/>
        <v>0</v>
      </c>
      <c r="CE91" s="261">
        <f t="shared" ref="CE91:CL91" si="154">SUMIF($C:$C,$F91,CE:CE)</f>
        <v>0</v>
      </c>
      <c r="CF91" s="261">
        <f t="shared" si="154"/>
        <v>0</v>
      </c>
      <c r="CG91" s="261">
        <f t="shared" si="154"/>
        <v>0</v>
      </c>
      <c r="CH91" s="261">
        <f t="shared" si="154"/>
        <v>0</v>
      </c>
      <c r="CI91" s="261">
        <f t="shared" si="154"/>
        <v>0</v>
      </c>
      <c r="CJ91" s="261">
        <f t="shared" si="154"/>
        <v>0</v>
      </c>
      <c r="CK91" s="261">
        <f t="shared" si="154"/>
        <v>0</v>
      </c>
      <c r="CL91" s="261">
        <f t="shared" si="154"/>
        <v>0</v>
      </c>
      <c r="CN91" s="261">
        <f t="shared" ref="CN91:DL91" si="155">SUMIF($C:$C,$F91,CN:CN)</f>
        <v>0</v>
      </c>
      <c r="CO91" s="261">
        <f t="shared" si="155"/>
        <v>0</v>
      </c>
      <c r="CP91" s="261">
        <f t="shared" si="155"/>
        <v>0</v>
      </c>
      <c r="CQ91" s="261">
        <f t="shared" si="155"/>
        <v>0</v>
      </c>
      <c r="CR91" s="261">
        <f t="shared" si="155"/>
        <v>0</v>
      </c>
      <c r="CS91" s="261">
        <f t="shared" si="155"/>
        <v>0</v>
      </c>
      <c r="CT91" s="261">
        <f t="shared" si="155"/>
        <v>0</v>
      </c>
      <c r="CU91" s="261">
        <f t="shared" si="155"/>
        <v>0</v>
      </c>
      <c r="CV91" s="261">
        <f t="shared" si="155"/>
        <v>0</v>
      </c>
      <c r="CW91" s="261">
        <f t="shared" si="155"/>
        <v>0</v>
      </c>
      <c r="CX91" s="261">
        <f t="shared" si="155"/>
        <v>0</v>
      </c>
      <c r="CY91" s="261">
        <f t="shared" si="155"/>
        <v>0</v>
      </c>
      <c r="CZ91" s="261">
        <f t="shared" si="155"/>
        <v>0</v>
      </c>
      <c r="DA91" s="261">
        <f t="shared" si="155"/>
        <v>0</v>
      </c>
      <c r="DB91" s="261">
        <f t="shared" si="155"/>
        <v>0</v>
      </c>
      <c r="DC91" s="261">
        <f t="shared" si="155"/>
        <v>0</v>
      </c>
      <c r="DD91" s="261">
        <f t="shared" si="155"/>
        <v>0</v>
      </c>
      <c r="DE91" s="261">
        <f t="shared" si="155"/>
        <v>0</v>
      </c>
      <c r="DF91" s="261">
        <f t="shared" si="155"/>
        <v>0</v>
      </c>
      <c r="DG91" s="261">
        <f t="shared" si="155"/>
        <v>0</v>
      </c>
      <c r="DH91" s="261">
        <f t="shared" si="155"/>
        <v>0</v>
      </c>
      <c r="DI91" s="261">
        <f t="shared" si="155"/>
        <v>0</v>
      </c>
      <c r="DJ91" s="261">
        <f t="shared" si="155"/>
        <v>0</v>
      </c>
      <c r="DK91" s="261">
        <f t="shared" si="155"/>
        <v>0</v>
      </c>
      <c r="DL91" s="261">
        <f t="shared" si="155"/>
        <v>0</v>
      </c>
    </row>
    <row r="92" spans="1:116" hidden="1" x14ac:dyDescent="0.4">
      <c r="B92" t="s">
        <v>235</v>
      </c>
      <c r="R92"/>
    </row>
    <row r="93" spans="1:116" x14ac:dyDescent="0.4">
      <c r="B93" t="s">
        <v>236</v>
      </c>
      <c r="G93" s="12" t="s">
        <v>638</v>
      </c>
      <c r="R93"/>
    </row>
    <row r="94" spans="1:116" x14ac:dyDescent="0.4">
      <c r="C94" s="169" t="s">
        <v>236</v>
      </c>
      <c r="G94" s="322" t="s">
        <v>302</v>
      </c>
      <c r="K94" s="260">
        <f>Equity!K24</f>
        <v>170000000</v>
      </c>
      <c r="L94" s="260">
        <f>Equity!L24</f>
        <v>0</v>
      </c>
      <c r="M94" s="260">
        <f>Equity!M24</f>
        <v>0</v>
      </c>
      <c r="N94" s="260">
        <f>Equity!N24</f>
        <v>0</v>
      </c>
      <c r="O94" s="260">
        <f>Equity!O24</f>
        <v>0</v>
      </c>
      <c r="P94" s="260">
        <f>Equity!P24</f>
        <v>0</v>
      </c>
      <c r="Q94" s="260"/>
      <c r="R94"/>
      <c r="S94" s="260">
        <f>Equity!S24</f>
        <v>170000000</v>
      </c>
      <c r="T94" s="260">
        <f>Equity!T24</f>
        <v>0</v>
      </c>
      <c r="U94" s="260">
        <f>Equity!U24</f>
        <v>0</v>
      </c>
      <c r="V94" s="260">
        <f>Equity!V24</f>
        <v>0</v>
      </c>
      <c r="W94" s="260">
        <f>Equity!W24</f>
        <v>0</v>
      </c>
      <c r="X94" s="260">
        <f>Equity!X24</f>
        <v>0</v>
      </c>
      <c r="Y94" s="260">
        <f>Equity!Y24</f>
        <v>0</v>
      </c>
      <c r="Z94" s="260">
        <f>Equity!Z24</f>
        <v>0</v>
      </c>
      <c r="AA94" s="260">
        <f>Equity!AA24</f>
        <v>0</v>
      </c>
      <c r="AB94" s="260">
        <f>Equity!AB24</f>
        <v>0</v>
      </c>
      <c r="AC94" s="260">
        <f>Equity!AC24</f>
        <v>0</v>
      </c>
      <c r="AD94" s="260">
        <f>Equity!AD24</f>
        <v>0</v>
      </c>
      <c r="AE94" s="260">
        <f>Equity!AE24</f>
        <v>0</v>
      </c>
      <c r="AF94" s="260">
        <f>Equity!AF24</f>
        <v>0</v>
      </c>
      <c r="AG94" s="260">
        <f>Equity!AG24</f>
        <v>0</v>
      </c>
      <c r="AH94" s="260">
        <f>Equity!AH24</f>
        <v>0</v>
      </c>
      <c r="AI94" s="260">
        <f>Equity!AI24</f>
        <v>0</v>
      </c>
      <c r="AJ94" s="260">
        <f>Equity!AJ24</f>
        <v>0</v>
      </c>
      <c r="AK94" s="260">
        <f>Equity!AK24</f>
        <v>0</v>
      </c>
      <c r="AL94" s="260">
        <f>Equity!AL24</f>
        <v>0</v>
      </c>
      <c r="AM94" s="260">
        <f>Equity!AM24</f>
        <v>0</v>
      </c>
      <c r="AN94" s="260">
        <f>Equity!AN24</f>
        <v>0</v>
      </c>
      <c r="AO94" s="260">
        <f>Equity!AO24</f>
        <v>0</v>
      </c>
      <c r="AP94" s="260">
        <f>Equity!AP24</f>
        <v>0</v>
      </c>
      <c r="AQ94" s="260">
        <f>Equity!AQ24</f>
        <v>0</v>
      </c>
      <c r="AR94" s="260">
        <f>Equity!AR24</f>
        <v>0</v>
      </c>
      <c r="AS94" s="260">
        <f>Equity!AS24</f>
        <v>0</v>
      </c>
      <c r="AT94" s="260">
        <f>Equity!AT24</f>
        <v>0</v>
      </c>
      <c r="AU94" s="260">
        <f>Equity!AU24</f>
        <v>0</v>
      </c>
      <c r="AV94" s="260">
        <f>Equity!AV24</f>
        <v>0</v>
      </c>
      <c r="AW94" s="260">
        <f>Equity!AW24</f>
        <v>0</v>
      </c>
      <c r="AX94" s="260">
        <f>Equity!AX24</f>
        <v>0</v>
      </c>
      <c r="AY94" s="260">
        <f>Equity!AY24</f>
        <v>0</v>
      </c>
      <c r="AZ94" s="260">
        <f>Equity!AZ24</f>
        <v>0</v>
      </c>
      <c r="BA94" s="260">
        <f>Equity!BA24</f>
        <v>0</v>
      </c>
      <c r="BB94" s="260">
        <f>Equity!BB24</f>
        <v>0</v>
      </c>
      <c r="BC94" s="260">
        <f>Equity!BC24</f>
        <v>0</v>
      </c>
      <c r="BD94" s="260">
        <f>Equity!BD24</f>
        <v>0</v>
      </c>
      <c r="BE94" s="260">
        <f>Equity!BE24</f>
        <v>0</v>
      </c>
      <c r="BF94" s="260">
        <f>Equity!BF24</f>
        <v>0</v>
      </c>
      <c r="BG94" s="260">
        <f>Equity!BG24</f>
        <v>0</v>
      </c>
      <c r="BH94" s="260">
        <f>Equity!BH24</f>
        <v>0</v>
      </c>
      <c r="BI94" s="260">
        <f>Equity!BI24</f>
        <v>0</v>
      </c>
      <c r="BJ94" s="260">
        <f>Equity!BJ24</f>
        <v>0</v>
      </c>
      <c r="BK94" s="260">
        <f>Equity!BK24</f>
        <v>0</v>
      </c>
      <c r="BL94" s="260">
        <f>Equity!BL24</f>
        <v>0</v>
      </c>
      <c r="BM94" s="260">
        <f>Equity!BM24</f>
        <v>0</v>
      </c>
      <c r="BN94" s="260">
        <f>Equity!BN24</f>
        <v>0</v>
      </c>
      <c r="BO94" s="260">
        <f>Equity!BO24</f>
        <v>0</v>
      </c>
      <c r="BP94" s="260">
        <f>Equity!BP24</f>
        <v>0</v>
      </c>
      <c r="BQ94" s="260">
        <f>Equity!BQ24</f>
        <v>0</v>
      </c>
      <c r="BR94" s="260">
        <f>Equity!BR24</f>
        <v>0</v>
      </c>
      <c r="BS94" s="260">
        <f>Equity!BS24</f>
        <v>0</v>
      </c>
      <c r="BT94" s="260">
        <f>Equity!BT24</f>
        <v>0</v>
      </c>
      <c r="BU94" s="260">
        <f>Equity!BU24</f>
        <v>0</v>
      </c>
      <c r="BV94" s="260">
        <f>Equity!BV24</f>
        <v>0</v>
      </c>
      <c r="BW94" s="260">
        <f>Equity!BW24</f>
        <v>0</v>
      </c>
      <c r="BX94" s="260">
        <f>Equity!BX24</f>
        <v>0</v>
      </c>
      <c r="BY94" s="260">
        <f>Equity!BY24</f>
        <v>0</v>
      </c>
      <c r="BZ94" s="260">
        <f>Equity!BZ24</f>
        <v>0</v>
      </c>
      <c r="CA94" s="260">
        <f>Equity!CA24</f>
        <v>0</v>
      </c>
      <c r="CB94" s="260">
        <f>Equity!CB24</f>
        <v>0</v>
      </c>
      <c r="CC94" s="260">
        <f>Equity!CC24</f>
        <v>0</v>
      </c>
      <c r="CD94" s="260">
        <f>Equity!CD24</f>
        <v>0</v>
      </c>
      <c r="CE94" s="260">
        <f>Equity!CE24</f>
        <v>0</v>
      </c>
      <c r="CF94" s="260">
        <f>Equity!CF24</f>
        <v>0</v>
      </c>
      <c r="CG94" s="260">
        <f>Equity!CG24</f>
        <v>0</v>
      </c>
      <c r="CH94" s="260">
        <f>Equity!CH24</f>
        <v>0</v>
      </c>
      <c r="CI94" s="260">
        <f>Equity!CI24</f>
        <v>0</v>
      </c>
      <c r="CJ94" s="260">
        <f>Equity!CJ24</f>
        <v>0</v>
      </c>
      <c r="CK94" s="260">
        <f>Equity!CK24</f>
        <v>0</v>
      </c>
      <c r="CL94" s="260">
        <f>Equity!CL24</f>
        <v>0</v>
      </c>
    </row>
    <row r="95" spans="1:116" x14ac:dyDescent="0.4">
      <c r="B95" t="s">
        <v>236</v>
      </c>
      <c r="F95" t="s">
        <v>236</v>
      </c>
      <c r="G95" s="27" t="s">
        <v>639</v>
      </c>
      <c r="K95" s="63">
        <f t="shared" ref="K95:P95" si="156">SUMIF($4:$4,K$3,95:95)</f>
        <v>170000000</v>
      </c>
      <c r="L95" s="63">
        <f t="shared" si="156"/>
        <v>0</v>
      </c>
      <c r="M95" s="63">
        <f t="shared" si="156"/>
        <v>0</v>
      </c>
      <c r="N95" s="63">
        <f t="shared" si="156"/>
        <v>0</v>
      </c>
      <c r="O95" s="63">
        <f t="shared" si="156"/>
        <v>0</v>
      </c>
      <c r="P95" s="63">
        <f t="shared" si="156"/>
        <v>0</v>
      </c>
      <c r="Q95" s="28"/>
      <c r="R95"/>
      <c r="S95" s="261">
        <f t="shared" ref="S95:AX95" si="157">SUMIF($C:$C,$F95,S:S)</f>
        <v>170000000</v>
      </c>
      <c r="T95" s="261">
        <f t="shared" si="157"/>
        <v>0</v>
      </c>
      <c r="U95" s="261">
        <f t="shared" si="157"/>
        <v>0</v>
      </c>
      <c r="V95" s="261">
        <f t="shared" si="157"/>
        <v>0</v>
      </c>
      <c r="W95" s="261">
        <f t="shared" si="157"/>
        <v>0</v>
      </c>
      <c r="X95" s="261">
        <f t="shared" si="157"/>
        <v>0</v>
      </c>
      <c r="Y95" s="261">
        <f t="shared" si="157"/>
        <v>0</v>
      </c>
      <c r="Z95" s="261">
        <f t="shared" si="157"/>
        <v>0</v>
      </c>
      <c r="AA95" s="261">
        <f t="shared" si="157"/>
        <v>0</v>
      </c>
      <c r="AB95" s="261">
        <f t="shared" si="157"/>
        <v>0</v>
      </c>
      <c r="AC95" s="261">
        <f t="shared" si="157"/>
        <v>0</v>
      </c>
      <c r="AD95" s="261">
        <f t="shared" si="157"/>
        <v>0</v>
      </c>
      <c r="AE95" s="261">
        <f t="shared" si="157"/>
        <v>0</v>
      </c>
      <c r="AF95" s="261">
        <f t="shared" si="157"/>
        <v>0</v>
      </c>
      <c r="AG95" s="261">
        <f t="shared" si="157"/>
        <v>0</v>
      </c>
      <c r="AH95" s="261">
        <f t="shared" si="157"/>
        <v>0</v>
      </c>
      <c r="AI95" s="261">
        <f t="shared" si="157"/>
        <v>0</v>
      </c>
      <c r="AJ95" s="261">
        <f t="shared" si="157"/>
        <v>0</v>
      </c>
      <c r="AK95" s="261">
        <f t="shared" si="157"/>
        <v>0</v>
      </c>
      <c r="AL95" s="261">
        <f t="shared" si="157"/>
        <v>0</v>
      </c>
      <c r="AM95" s="261">
        <f t="shared" si="157"/>
        <v>0</v>
      </c>
      <c r="AN95" s="261">
        <f t="shared" si="157"/>
        <v>0</v>
      </c>
      <c r="AO95" s="261">
        <f t="shared" si="157"/>
        <v>0</v>
      </c>
      <c r="AP95" s="261">
        <f t="shared" si="157"/>
        <v>0</v>
      </c>
      <c r="AQ95" s="261">
        <f t="shared" si="157"/>
        <v>0</v>
      </c>
      <c r="AR95" s="261">
        <f t="shared" si="157"/>
        <v>0</v>
      </c>
      <c r="AS95" s="261">
        <f t="shared" si="157"/>
        <v>0</v>
      </c>
      <c r="AT95" s="261">
        <f t="shared" si="157"/>
        <v>0</v>
      </c>
      <c r="AU95" s="261">
        <f t="shared" si="157"/>
        <v>0</v>
      </c>
      <c r="AV95" s="261">
        <f t="shared" si="157"/>
        <v>0</v>
      </c>
      <c r="AW95" s="261">
        <f t="shared" si="157"/>
        <v>0</v>
      </c>
      <c r="AX95" s="261">
        <f t="shared" si="157"/>
        <v>0</v>
      </c>
      <c r="AY95" s="261">
        <f t="shared" ref="AY95:CD95" si="158">SUMIF($C:$C,$F95,AY:AY)</f>
        <v>0</v>
      </c>
      <c r="AZ95" s="261">
        <f t="shared" si="158"/>
        <v>0</v>
      </c>
      <c r="BA95" s="261">
        <f t="shared" si="158"/>
        <v>0</v>
      </c>
      <c r="BB95" s="261">
        <f t="shared" si="158"/>
        <v>0</v>
      </c>
      <c r="BC95" s="261">
        <f t="shared" si="158"/>
        <v>0</v>
      </c>
      <c r="BD95" s="261">
        <f t="shared" si="158"/>
        <v>0</v>
      </c>
      <c r="BE95" s="261">
        <f t="shared" si="158"/>
        <v>0</v>
      </c>
      <c r="BF95" s="261">
        <f t="shared" si="158"/>
        <v>0</v>
      </c>
      <c r="BG95" s="261">
        <f t="shared" si="158"/>
        <v>0</v>
      </c>
      <c r="BH95" s="261">
        <f t="shared" si="158"/>
        <v>0</v>
      </c>
      <c r="BI95" s="261">
        <f t="shared" si="158"/>
        <v>0</v>
      </c>
      <c r="BJ95" s="261">
        <f t="shared" si="158"/>
        <v>0</v>
      </c>
      <c r="BK95" s="261">
        <f t="shared" si="158"/>
        <v>0</v>
      </c>
      <c r="BL95" s="261">
        <f t="shared" si="158"/>
        <v>0</v>
      </c>
      <c r="BM95" s="261">
        <f t="shared" si="158"/>
        <v>0</v>
      </c>
      <c r="BN95" s="261">
        <f t="shared" si="158"/>
        <v>0</v>
      </c>
      <c r="BO95" s="261">
        <f t="shared" si="158"/>
        <v>0</v>
      </c>
      <c r="BP95" s="261">
        <f t="shared" si="158"/>
        <v>0</v>
      </c>
      <c r="BQ95" s="261">
        <f t="shared" si="158"/>
        <v>0</v>
      </c>
      <c r="BR95" s="261">
        <f t="shared" si="158"/>
        <v>0</v>
      </c>
      <c r="BS95" s="261">
        <f t="shared" si="158"/>
        <v>0</v>
      </c>
      <c r="BT95" s="261">
        <f t="shared" si="158"/>
        <v>0</v>
      </c>
      <c r="BU95" s="261">
        <f t="shared" si="158"/>
        <v>0</v>
      </c>
      <c r="BV95" s="261">
        <f t="shared" si="158"/>
        <v>0</v>
      </c>
      <c r="BW95" s="261">
        <f t="shared" si="158"/>
        <v>0</v>
      </c>
      <c r="BX95" s="261">
        <f t="shared" si="158"/>
        <v>0</v>
      </c>
      <c r="BY95" s="261">
        <f t="shared" si="158"/>
        <v>0</v>
      </c>
      <c r="BZ95" s="261">
        <f t="shared" si="158"/>
        <v>0</v>
      </c>
      <c r="CA95" s="261">
        <f t="shared" si="158"/>
        <v>0</v>
      </c>
      <c r="CB95" s="261">
        <f t="shared" si="158"/>
        <v>0</v>
      </c>
      <c r="CC95" s="261">
        <f t="shared" si="158"/>
        <v>0</v>
      </c>
      <c r="CD95" s="261">
        <f t="shared" si="158"/>
        <v>0</v>
      </c>
      <c r="CE95" s="261">
        <f t="shared" ref="CE95:CL95" si="159">SUMIF($C:$C,$F95,CE:CE)</f>
        <v>0</v>
      </c>
      <c r="CF95" s="261">
        <f t="shared" si="159"/>
        <v>0</v>
      </c>
      <c r="CG95" s="261">
        <f t="shared" si="159"/>
        <v>0</v>
      </c>
      <c r="CH95" s="261">
        <f t="shared" si="159"/>
        <v>0</v>
      </c>
      <c r="CI95" s="261">
        <f t="shared" si="159"/>
        <v>0</v>
      </c>
      <c r="CJ95" s="261">
        <f t="shared" si="159"/>
        <v>0</v>
      </c>
      <c r="CK95" s="261">
        <f t="shared" si="159"/>
        <v>0</v>
      </c>
      <c r="CL95" s="261">
        <f t="shared" si="159"/>
        <v>0</v>
      </c>
      <c r="CN95" s="261">
        <f t="shared" ref="CN95:DL95" si="160">SUMIF($C:$C,$F95,CN:CN)</f>
        <v>0</v>
      </c>
      <c r="CO95" s="261">
        <f t="shared" si="160"/>
        <v>0</v>
      </c>
      <c r="CP95" s="261">
        <f t="shared" si="160"/>
        <v>0</v>
      </c>
      <c r="CQ95" s="261">
        <f t="shared" si="160"/>
        <v>0</v>
      </c>
      <c r="CR95" s="261">
        <f t="shared" si="160"/>
        <v>0</v>
      </c>
      <c r="CS95" s="261">
        <f t="shared" si="160"/>
        <v>0</v>
      </c>
      <c r="CT95" s="261">
        <f t="shared" si="160"/>
        <v>0</v>
      </c>
      <c r="CU95" s="261">
        <f t="shared" si="160"/>
        <v>0</v>
      </c>
      <c r="CV95" s="261">
        <f t="shared" si="160"/>
        <v>0</v>
      </c>
      <c r="CW95" s="261">
        <f t="shared" si="160"/>
        <v>0</v>
      </c>
      <c r="CX95" s="261">
        <f t="shared" si="160"/>
        <v>0</v>
      </c>
      <c r="CY95" s="261">
        <f t="shared" si="160"/>
        <v>0</v>
      </c>
      <c r="CZ95" s="261">
        <f t="shared" si="160"/>
        <v>0</v>
      </c>
      <c r="DA95" s="261">
        <f t="shared" si="160"/>
        <v>0</v>
      </c>
      <c r="DB95" s="261">
        <f t="shared" si="160"/>
        <v>0</v>
      </c>
      <c r="DC95" s="261">
        <f t="shared" si="160"/>
        <v>0</v>
      </c>
      <c r="DD95" s="261">
        <f t="shared" si="160"/>
        <v>0</v>
      </c>
      <c r="DE95" s="261">
        <f t="shared" si="160"/>
        <v>0</v>
      </c>
      <c r="DF95" s="261">
        <f t="shared" si="160"/>
        <v>0</v>
      </c>
      <c r="DG95" s="261">
        <f t="shared" si="160"/>
        <v>0</v>
      </c>
      <c r="DH95" s="261">
        <f t="shared" si="160"/>
        <v>0</v>
      </c>
      <c r="DI95" s="261">
        <f t="shared" si="160"/>
        <v>0</v>
      </c>
      <c r="DJ95" s="261">
        <f t="shared" si="160"/>
        <v>0</v>
      </c>
      <c r="DK95" s="261">
        <f t="shared" si="160"/>
        <v>0</v>
      </c>
      <c r="DL95" s="261">
        <f t="shared" si="160"/>
        <v>0</v>
      </c>
    </row>
    <row r="96" spans="1:116" x14ac:dyDescent="0.4">
      <c r="B96" t="s">
        <v>236</v>
      </c>
      <c r="K96" s="28"/>
      <c r="L96" s="28"/>
      <c r="M96" s="28"/>
      <c r="N96" s="28"/>
      <c r="O96" s="28"/>
      <c r="P96" s="28"/>
      <c r="R96"/>
    </row>
    <row r="97" spans="7:116" x14ac:dyDescent="0.4">
      <c r="G97" s="27" t="s">
        <v>640</v>
      </c>
      <c r="K97" s="28">
        <f t="shared" ref="K97:P97" ca="1" si="161">SUMIF($4:$4,K$3,97:97)</f>
        <v>169694487.19999993</v>
      </c>
      <c r="L97" s="28">
        <f t="shared" ca="1" si="161"/>
        <v>-395600.94</v>
      </c>
      <c r="M97" s="28">
        <f t="shared" ca="1" si="161"/>
        <v>-486443.48699999996</v>
      </c>
      <c r="N97" s="28">
        <f t="shared" ca="1" si="161"/>
        <v>-653078.16134999983</v>
      </c>
      <c r="O97" s="28">
        <f t="shared" ca="1" si="161"/>
        <v>-970544.56941750029</v>
      </c>
      <c r="P97" s="28">
        <f t="shared" ca="1" si="161"/>
        <v>-1588884.2978883749</v>
      </c>
      <c r="S97" s="28">
        <f t="shared" ref="S97:AX97" ca="1" si="162">S88+S95+S91</f>
        <v>169974540.59999999</v>
      </c>
      <c r="T97" s="28">
        <f t="shared" ca="1" si="162"/>
        <v>-25459.4</v>
      </c>
      <c r="U97" s="28">
        <f t="shared" ca="1" si="162"/>
        <v>-25459.4</v>
      </c>
      <c r="V97" s="28">
        <f t="shared" ca="1" si="162"/>
        <v>-25459.4</v>
      </c>
      <c r="W97" s="28">
        <f t="shared" ca="1" si="162"/>
        <v>-25459.4</v>
      </c>
      <c r="X97" s="28">
        <f t="shared" ca="1" si="162"/>
        <v>-25459.4</v>
      </c>
      <c r="Y97" s="28">
        <f t="shared" ca="1" si="162"/>
        <v>-25459.4</v>
      </c>
      <c r="Z97" s="28">
        <f t="shared" ca="1" si="162"/>
        <v>-25459.4</v>
      </c>
      <c r="AA97" s="28">
        <f t="shared" ca="1" si="162"/>
        <v>-25459.4</v>
      </c>
      <c r="AB97" s="28">
        <f t="shared" ca="1" si="162"/>
        <v>-25459.4</v>
      </c>
      <c r="AC97" s="28">
        <f t="shared" ca="1" si="162"/>
        <v>-25459.4</v>
      </c>
      <c r="AD97" s="28">
        <f t="shared" ca="1" si="162"/>
        <v>-25459.4</v>
      </c>
      <c r="AE97" s="28">
        <f t="shared" ca="1" si="162"/>
        <v>-32966.74500000001</v>
      </c>
      <c r="AF97" s="28">
        <f t="shared" ca="1" si="162"/>
        <v>-32966.74500000001</v>
      </c>
      <c r="AG97" s="28">
        <f t="shared" ca="1" si="162"/>
        <v>-32966.74500000001</v>
      </c>
      <c r="AH97" s="28">
        <f t="shared" ca="1" si="162"/>
        <v>-32966.74500000001</v>
      </c>
      <c r="AI97" s="28">
        <f t="shared" ca="1" si="162"/>
        <v>-32966.74500000001</v>
      </c>
      <c r="AJ97" s="28">
        <f t="shared" ca="1" si="162"/>
        <v>-32966.74500000001</v>
      </c>
      <c r="AK97" s="28">
        <f t="shared" ca="1" si="162"/>
        <v>-32966.74500000001</v>
      </c>
      <c r="AL97" s="28">
        <f t="shared" ca="1" si="162"/>
        <v>-32966.74500000001</v>
      </c>
      <c r="AM97" s="28">
        <f t="shared" ca="1" si="162"/>
        <v>-32966.74500000001</v>
      </c>
      <c r="AN97" s="28">
        <f t="shared" ca="1" si="162"/>
        <v>-32966.74500000001</v>
      </c>
      <c r="AO97" s="28">
        <f t="shared" ca="1" si="162"/>
        <v>-32966.74500000001</v>
      </c>
      <c r="AP97" s="28">
        <f t="shared" ca="1" si="162"/>
        <v>-32966.74500000001</v>
      </c>
      <c r="AQ97" s="28">
        <f t="shared" ca="1" si="162"/>
        <v>-40536.957250000007</v>
      </c>
      <c r="AR97" s="28">
        <f t="shared" ca="1" si="162"/>
        <v>-40536.957250000007</v>
      </c>
      <c r="AS97" s="28">
        <f t="shared" ca="1" si="162"/>
        <v>-40536.957250000007</v>
      </c>
      <c r="AT97" s="28">
        <f t="shared" ca="1" si="162"/>
        <v>-40536.957250000007</v>
      </c>
      <c r="AU97" s="28">
        <f t="shared" ca="1" si="162"/>
        <v>-40536.957250000007</v>
      </c>
      <c r="AV97" s="28">
        <f t="shared" ca="1" si="162"/>
        <v>-40536.957250000007</v>
      </c>
      <c r="AW97" s="28">
        <f t="shared" ca="1" si="162"/>
        <v>-40536.957250000007</v>
      </c>
      <c r="AX97" s="28">
        <f t="shared" ca="1" si="162"/>
        <v>-40536.957250000007</v>
      </c>
      <c r="AY97" s="28">
        <f t="shared" ref="AY97:CD97" ca="1" si="163">AY88+AY95+AY91</f>
        <v>-40536.957250000007</v>
      </c>
      <c r="AZ97" s="28">
        <f t="shared" ca="1" si="163"/>
        <v>-40536.957250000007</v>
      </c>
      <c r="BA97" s="28">
        <f t="shared" ca="1" si="163"/>
        <v>-40536.957250000007</v>
      </c>
      <c r="BB97" s="28">
        <f t="shared" ca="1" si="163"/>
        <v>-40536.957250000007</v>
      </c>
      <c r="BC97" s="28">
        <f t="shared" ca="1" si="163"/>
        <v>-54423.180112500006</v>
      </c>
      <c r="BD97" s="28">
        <f t="shared" ca="1" si="163"/>
        <v>-54423.180112500006</v>
      </c>
      <c r="BE97" s="28">
        <f t="shared" ca="1" si="163"/>
        <v>-54423.180112500006</v>
      </c>
      <c r="BF97" s="28">
        <f t="shared" ca="1" si="163"/>
        <v>-54423.180112500006</v>
      </c>
      <c r="BG97" s="28">
        <f t="shared" ca="1" si="163"/>
        <v>-54423.180112500006</v>
      </c>
      <c r="BH97" s="28">
        <f t="shared" ca="1" si="163"/>
        <v>-54423.180112500006</v>
      </c>
      <c r="BI97" s="28">
        <f t="shared" ca="1" si="163"/>
        <v>-54423.180112500006</v>
      </c>
      <c r="BJ97" s="28">
        <f t="shared" ca="1" si="163"/>
        <v>-54423.180112500006</v>
      </c>
      <c r="BK97" s="28">
        <f t="shared" ca="1" si="163"/>
        <v>-54423.180112500006</v>
      </c>
      <c r="BL97" s="28">
        <f t="shared" ca="1" si="163"/>
        <v>-54423.180112500006</v>
      </c>
      <c r="BM97" s="28">
        <f t="shared" ca="1" si="163"/>
        <v>-54423.180112500006</v>
      </c>
      <c r="BN97" s="28">
        <f t="shared" ca="1" si="163"/>
        <v>-54423.180112500006</v>
      </c>
      <c r="BO97" s="28">
        <f t="shared" ca="1" si="163"/>
        <v>-80878.714118125019</v>
      </c>
      <c r="BP97" s="28">
        <f t="shared" ca="1" si="163"/>
        <v>-80878.714118125019</v>
      </c>
      <c r="BQ97" s="28">
        <f t="shared" ca="1" si="163"/>
        <v>-80878.714118125019</v>
      </c>
      <c r="BR97" s="28">
        <f t="shared" ca="1" si="163"/>
        <v>-80878.714118125019</v>
      </c>
      <c r="BS97" s="28">
        <f t="shared" ca="1" si="163"/>
        <v>-80878.714118125019</v>
      </c>
      <c r="BT97" s="28">
        <f t="shared" ca="1" si="163"/>
        <v>-80878.714118125019</v>
      </c>
      <c r="BU97" s="28">
        <f t="shared" ca="1" si="163"/>
        <v>-80878.714118125019</v>
      </c>
      <c r="BV97" s="28">
        <f t="shared" ca="1" si="163"/>
        <v>-80878.714118125019</v>
      </c>
      <c r="BW97" s="28">
        <f t="shared" ca="1" si="163"/>
        <v>-80878.714118125019</v>
      </c>
      <c r="BX97" s="28">
        <f t="shared" ca="1" si="163"/>
        <v>-80878.714118125019</v>
      </c>
      <c r="BY97" s="28">
        <f t="shared" ca="1" si="163"/>
        <v>-80878.714118125019</v>
      </c>
      <c r="BZ97" s="28">
        <f t="shared" ca="1" si="163"/>
        <v>-80878.714118125019</v>
      </c>
      <c r="CA97" s="28">
        <f t="shared" ca="1" si="163"/>
        <v>-132407.02482403128</v>
      </c>
      <c r="CB97" s="28">
        <f t="shared" ca="1" si="163"/>
        <v>-132407.02482403128</v>
      </c>
      <c r="CC97" s="28">
        <f t="shared" ca="1" si="163"/>
        <v>-132407.02482403128</v>
      </c>
      <c r="CD97" s="28">
        <f t="shared" ca="1" si="163"/>
        <v>-132407.02482403128</v>
      </c>
      <c r="CE97" s="28">
        <f t="shared" ref="CE97:CL97" ca="1" si="164">CE88+CE95+CE91</f>
        <v>-132407.02482403128</v>
      </c>
      <c r="CF97" s="28">
        <f t="shared" ca="1" si="164"/>
        <v>-132407.02482403128</v>
      </c>
      <c r="CG97" s="28">
        <f t="shared" ca="1" si="164"/>
        <v>-132407.02482403128</v>
      </c>
      <c r="CH97" s="28">
        <f t="shared" ca="1" si="164"/>
        <v>-132407.02482403128</v>
      </c>
      <c r="CI97" s="28">
        <f t="shared" ca="1" si="164"/>
        <v>-132407.02482403128</v>
      </c>
      <c r="CJ97" s="28">
        <f t="shared" ca="1" si="164"/>
        <v>-132407.02482403128</v>
      </c>
      <c r="CK97" s="28">
        <f t="shared" ca="1" si="164"/>
        <v>-132407.02482403128</v>
      </c>
      <c r="CL97" s="28">
        <f t="shared" ca="1" si="164"/>
        <v>-132407.02482403128</v>
      </c>
      <c r="CN97" s="28">
        <f t="shared" ref="CN97:DL97" ca="1" si="165">CN88+CN95+CN91</f>
        <v>0</v>
      </c>
      <c r="CO97" s="28">
        <f t="shared" ca="1" si="165"/>
        <v>0</v>
      </c>
      <c r="CP97" s="28">
        <f t="shared" ca="1" si="165"/>
        <v>0</v>
      </c>
      <c r="CQ97" s="28">
        <f t="shared" ca="1" si="165"/>
        <v>0</v>
      </c>
      <c r="CR97" s="28">
        <f t="shared" ca="1" si="165"/>
        <v>0</v>
      </c>
      <c r="CS97" s="28">
        <f t="shared" ca="1" si="165"/>
        <v>0</v>
      </c>
      <c r="CT97" s="28">
        <f t="shared" ca="1" si="165"/>
        <v>0</v>
      </c>
      <c r="CU97" s="28">
        <f t="shared" ca="1" si="165"/>
        <v>0</v>
      </c>
      <c r="CV97" s="28">
        <f t="shared" ca="1" si="165"/>
        <v>0</v>
      </c>
      <c r="CW97" s="28">
        <f t="shared" ca="1" si="165"/>
        <v>0</v>
      </c>
      <c r="CX97" s="28">
        <f t="shared" ca="1" si="165"/>
        <v>0</v>
      </c>
      <c r="CY97" s="28">
        <f t="shared" ca="1" si="165"/>
        <v>0</v>
      </c>
      <c r="CZ97" s="28">
        <f t="shared" ca="1" si="165"/>
        <v>0</v>
      </c>
      <c r="DA97" s="28">
        <f t="shared" ca="1" si="165"/>
        <v>0</v>
      </c>
      <c r="DB97" s="28">
        <f t="shared" ca="1" si="165"/>
        <v>0</v>
      </c>
      <c r="DC97" s="28">
        <f t="shared" ca="1" si="165"/>
        <v>0</v>
      </c>
      <c r="DD97" s="28">
        <f t="shared" ca="1" si="165"/>
        <v>0</v>
      </c>
      <c r="DE97" s="28">
        <f t="shared" ca="1" si="165"/>
        <v>0</v>
      </c>
      <c r="DF97" s="28">
        <f t="shared" ca="1" si="165"/>
        <v>0</v>
      </c>
      <c r="DG97" s="28">
        <f t="shared" ca="1" si="165"/>
        <v>0</v>
      </c>
      <c r="DH97" s="28">
        <f t="shared" ca="1" si="165"/>
        <v>0</v>
      </c>
      <c r="DI97" s="28">
        <f t="shared" ca="1" si="165"/>
        <v>0</v>
      </c>
      <c r="DJ97" s="28">
        <f t="shared" ca="1" si="165"/>
        <v>0</v>
      </c>
      <c r="DK97" s="28">
        <f t="shared" ca="1" si="165"/>
        <v>0</v>
      </c>
      <c r="DL97" s="28">
        <f t="shared" ca="1" si="165"/>
        <v>0</v>
      </c>
    </row>
  </sheetData>
  <conditionalFormatting sqref="H58:CL58 CN58:DL58">
    <cfRule type="cellIs" dxfId="7" priority="2" operator="lessThan">
      <formula>0</formula>
    </cfRule>
  </conditionalFormatting>
  <conditionalFormatting sqref="H58:CL58 CN58:DL58">
    <cfRule type="expression" dxfId="6" priority="1">
      <formula>ISNUMBER(SEARCH("Calcs.", _xlfn.FORMULATEXT(H58)))</formula>
    </cfRule>
  </conditionalFormatting>
  <conditionalFormatting sqref="H58:CL58 CN58:DL58">
    <cfRule type="expression" dxfId="5" priority="3">
      <formula>ISNUMBER(SEARCH("Assumption", _xlfn.FORMULATEXT(H58)))</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8649F-DDED-495B-8547-3EF7374587E6}">
  <sheetPr codeName="Sheet10">
    <tabColor theme="4"/>
  </sheetPr>
  <dimension ref="A1:DM2497"/>
  <sheetViews>
    <sheetView showGridLines="0" zoomScale="70" zoomScaleNormal="70" workbookViewId="0">
      <pane xSplit="7" ySplit="9" topLeftCell="H10" activePane="bottomRight" state="frozen"/>
      <selection pane="topRight" activeCell="H1" sqref="H1"/>
      <selection pane="bottomLeft" activeCell="A8" sqref="A8"/>
      <selection pane="bottomRight" activeCell="I2" sqref="A2:XFD2"/>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8.921875" bestFit="1" customWidth="1" collapsed="1"/>
    <col min="8" max="8" width="5.07421875" bestFit="1" customWidth="1"/>
    <col min="9" max="9" width="4.921875" style="1" bestFit="1" customWidth="1"/>
    <col min="10" max="10" width="13.4609375" style="1" customWidth="1"/>
    <col min="11" max="11" width="13.4609375" customWidth="1"/>
    <col min="12" max="15" width="13.4609375" bestFit="1" customWidth="1"/>
    <col min="16" max="16" width="14.4609375" bestFit="1" customWidth="1"/>
    <col min="17" max="17" width="2" customWidth="1"/>
    <col min="18" max="18" width="10.84375" style="8" customWidth="1"/>
    <col min="19" max="42" width="10.84375" style="8" bestFit="1" customWidth="1"/>
    <col min="43" max="78" width="12.3828125" style="8" bestFit="1" customWidth="1"/>
    <col min="79" max="90" width="13.4609375" style="8" bestFit="1" customWidth="1"/>
    <col min="91" max="91" width="5.8437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DI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I2">
        <f>K2-1</f>
        <v>2023</v>
      </c>
      <c r="J2">
        <f>K2-1</f>
        <v>2023</v>
      </c>
      <c r="K2">
        <f>'IS BS CF'!K3</f>
        <v>2024</v>
      </c>
      <c r="L2">
        <f>K2+1</f>
        <v>2025</v>
      </c>
      <c r="M2">
        <f>L2+1</f>
        <v>2026</v>
      </c>
      <c r="N2">
        <f>M2+1</f>
        <v>2027</v>
      </c>
      <c r="O2">
        <f>N2+1</f>
        <v>2028</v>
      </c>
      <c r="P2">
        <f>O2+1</f>
        <v>2029</v>
      </c>
      <c r="R2" s="362">
        <f>EOMONTH(S2,-1)</f>
        <v>45291</v>
      </c>
      <c r="S2" s="362">
        <f>'IS BS CF'!S3</f>
        <v>45322</v>
      </c>
      <c r="T2" s="362">
        <f t="shared" ref="T2:AY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ref="AZ2:CE2" si="5">EOMONTH(AY2,1)</f>
        <v>46326</v>
      </c>
      <c r="BA2" s="362">
        <f t="shared" si="5"/>
        <v>46356</v>
      </c>
      <c r="BB2" s="362">
        <f t="shared" si="5"/>
        <v>46387</v>
      </c>
      <c r="BC2" s="362">
        <f t="shared" si="5"/>
        <v>46418</v>
      </c>
      <c r="BD2" s="362">
        <f t="shared" si="5"/>
        <v>46446</v>
      </c>
      <c r="BE2" s="362">
        <f t="shared" si="5"/>
        <v>46477</v>
      </c>
      <c r="BF2" s="362">
        <f t="shared" si="5"/>
        <v>46507</v>
      </c>
      <c r="BG2" s="362">
        <f t="shared" si="5"/>
        <v>46538</v>
      </c>
      <c r="BH2" s="362">
        <f t="shared" si="5"/>
        <v>46568</v>
      </c>
      <c r="BI2" s="362">
        <f t="shared" si="5"/>
        <v>46599</v>
      </c>
      <c r="BJ2" s="362">
        <f t="shared" si="5"/>
        <v>46630</v>
      </c>
      <c r="BK2" s="362">
        <f t="shared" si="5"/>
        <v>46660</v>
      </c>
      <c r="BL2" s="362">
        <f t="shared" si="5"/>
        <v>46691</v>
      </c>
      <c r="BM2" s="362">
        <f t="shared" si="5"/>
        <v>46721</v>
      </c>
      <c r="BN2" s="362">
        <f t="shared" si="5"/>
        <v>46752</v>
      </c>
      <c r="BO2" s="362">
        <f t="shared" si="5"/>
        <v>46783</v>
      </c>
      <c r="BP2" s="362">
        <f t="shared" si="5"/>
        <v>46812</v>
      </c>
      <c r="BQ2" s="362">
        <f t="shared" si="5"/>
        <v>46843</v>
      </c>
      <c r="BR2" s="362">
        <f t="shared" si="5"/>
        <v>46873</v>
      </c>
      <c r="BS2" s="362">
        <f t="shared" si="5"/>
        <v>46904</v>
      </c>
      <c r="BT2" s="362">
        <f t="shared" si="5"/>
        <v>46934</v>
      </c>
      <c r="BU2" s="362">
        <f t="shared" si="5"/>
        <v>46965</v>
      </c>
      <c r="BV2" s="362">
        <f t="shared" si="5"/>
        <v>46996</v>
      </c>
      <c r="BW2" s="362">
        <f t="shared" si="5"/>
        <v>47026</v>
      </c>
      <c r="BX2" s="362">
        <f t="shared" si="5"/>
        <v>47057</v>
      </c>
      <c r="BY2" s="362">
        <f t="shared" si="5"/>
        <v>47087</v>
      </c>
      <c r="BZ2" s="362">
        <f t="shared" si="5"/>
        <v>47118</v>
      </c>
      <c r="CA2" s="362">
        <f t="shared" si="5"/>
        <v>47149</v>
      </c>
      <c r="CB2" s="362">
        <f t="shared" si="5"/>
        <v>47177</v>
      </c>
      <c r="CC2" s="362">
        <f t="shared" si="5"/>
        <v>47208</v>
      </c>
      <c r="CD2" s="362">
        <f t="shared" si="5"/>
        <v>47238</v>
      </c>
      <c r="CE2" s="362">
        <f t="shared" si="5"/>
        <v>47269</v>
      </c>
      <c r="CF2" s="362">
        <f t="shared" ref="CF2:CL2" si="6">EOMONTH(CE2,1)</f>
        <v>47299</v>
      </c>
      <c r="CG2" s="362">
        <f t="shared" si="6"/>
        <v>47330</v>
      </c>
      <c r="CH2" s="362">
        <f t="shared" si="6"/>
        <v>47361</v>
      </c>
      <c r="CI2" s="362">
        <f t="shared" si="6"/>
        <v>47391</v>
      </c>
      <c r="CJ2" s="362">
        <f t="shared" si="6"/>
        <v>47422</v>
      </c>
      <c r="CK2" s="362">
        <f t="shared" si="6"/>
        <v>47452</v>
      </c>
      <c r="CL2" s="362">
        <f t="shared" si="6"/>
        <v>47483</v>
      </c>
      <c r="CN2" s="362">
        <f>EOMONTH(CO2,-3)</f>
        <v>45291</v>
      </c>
      <c r="CO2" s="362">
        <v>45352</v>
      </c>
      <c r="CP2" s="362">
        <f t="shared" ref="CP2:DL2" si="7">EOMONTH(CO2,3)</f>
        <v>45473</v>
      </c>
      <c r="CQ2" s="362">
        <f t="shared" si="7"/>
        <v>45565</v>
      </c>
      <c r="CR2" s="362">
        <f t="shared" si="7"/>
        <v>45657</v>
      </c>
      <c r="CS2" s="362">
        <f t="shared" si="7"/>
        <v>45747</v>
      </c>
      <c r="CT2" s="362">
        <f t="shared" si="7"/>
        <v>45838</v>
      </c>
      <c r="CU2" s="362">
        <f t="shared" si="7"/>
        <v>45930</v>
      </c>
      <c r="CV2" s="362">
        <f t="shared" si="7"/>
        <v>46022</v>
      </c>
      <c r="CW2" s="362">
        <f t="shared" si="7"/>
        <v>46112</v>
      </c>
      <c r="CX2" s="362">
        <f t="shared" si="7"/>
        <v>46203</v>
      </c>
      <c r="CY2" s="362">
        <f t="shared" si="7"/>
        <v>46295</v>
      </c>
      <c r="CZ2" s="362">
        <f t="shared" si="7"/>
        <v>46387</v>
      </c>
      <c r="DA2" s="362">
        <f t="shared" si="7"/>
        <v>46477</v>
      </c>
      <c r="DB2" s="362">
        <f t="shared" si="7"/>
        <v>46568</v>
      </c>
      <c r="DC2" s="362">
        <f t="shared" si="7"/>
        <v>46660</v>
      </c>
      <c r="DD2" s="362">
        <f t="shared" si="7"/>
        <v>46752</v>
      </c>
      <c r="DE2" s="362">
        <f t="shared" si="7"/>
        <v>46843</v>
      </c>
      <c r="DF2" s="362">
        <f t="shared" si="7"/>
        <v>46934</v>
      </c>
      <c r="DG2" s="362">
        <f t="shared" si="7"/>
        <v>47026</v>
      </c>
      <c r="DH2" s="362">
        <f t="shared" si="7"/>
        <v>47118</v>
      </c>
      <c r="DI2" s="362">
        <f t="shared" si="7"/>
        <v>47208</v>
      </c>
      <c r="DJ2" s="362">
        <f t="shared" si="7"/>
        <v>47299</v>
      </c>
      <c r="DK2" s="362">
        <f t="shared" si="7"/>
        <v>47391</v>
      </c>
      <c r="DL2" s="362">
        <f t="shared" si="7"/>
        <v>47483</v>
      </c>
    </row>
    <row r="3" spans="1:116" outlineLevel="1" x14ac:dyDescent="0.4">
      <c r="G3" s="12" t="s">
        <v>642</v>
      </c>
      <c r="I3"/>
      <c r="J3"/>
      <c r="R3" s="281">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2" t="s">
        <v>644</v>
      </c>
      <c r="I4"/>
      <c r="J4"/>
      <c r="R4" s="281">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2"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2"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DI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04" t="s">
        <v>229</v>
      </c>
      <c r="H11" s="303"/>
      <c r="I11" s="343"/>
      <c r="J11" s="343"/>
      <c r="K11" s="303"/>
      <c r="L11" s="303"/>
      <c r="M11" s="303"/>
      <c r="N11" s="303"/>
      <c r="O11" s="303"/>
      <c r="P11" s="306"/>
      <c r="R11" s="305"/>
      <c r="S11" s="344"/>
      <c r="T11" s="344"/>
      <c r="U11" s="344"/>
      <c r="V11" s="344"/>
      <c r="W11" s="344"/>
      <c r="X11" s="344"/>
      <c r="Y11" s="344"/>
      <c r="Z11" s="344"/>
      <c r="AA11" s="344"/>
      <c r="AB11" s="344"/>
      <c r="AC11" s="344"/>
      <c r="AD11" s="344"/>
      <c r="AE11" s="344"/>
      <c r="AF11" s="344"/>
      <c r="AG11" s="344"/>
      <c r="AH11" s="344"/>
      <c r="AI11" s="344"/>
      <c r="AJ11" s="344"/>
      <c r="AK11" s="344"/>
      <c r="AL11" s="344"/>
      <c r="AM11" s="344"/>
      <c r="AN11" s="344"/>
      <c r="AO11" s="344"/>
      <c r="AP11" s="344"/>
      <c r="AQ11" s="344"/>
      <c r="AR11" s="344"/>
      <c r="AS11" s="344"/>
      <c r="AT11" s="344"/>
      <c r="AU11" s="344"/>
      <c r="AV11" s="344"/>
      <c r="AW11" s="344"/>
      <c r="AX11" s="344"/>
      <c r="AY11" s="344"/>
      <c r="AZ11" s="344"/>
      <c r="BA11" s="344"/>
      <c r="BB11" s="344"/>
      <c r="BC11" s="344"/>
      <c r="BD11" s="344"/>
      <c r="BE11" s="344"/>
      <c r="BF11" s="344"/>
      <c r="BG11" s="344"/>
      <c r="BH11" s="344"/>
      <c r="BI11" s="344"/>
      <c r="BJ11" s="344"/>
      <c r="BK11" s="344"/>
      <c r="BL11" s="344"/>
      <c r="BM11" s="344"/>
      <c r="BN11" s="344"/>
      <c r="BO11" s="344"/>
      <c r="BP11" s="344"/>
      <c r="BQ11" s="344"/>
      <c r="BR11" s="344"/>
      <c r="BS11" s="344"/>
      <c r="BT11" s="344"/>
      <c r="BU11" s="344"/>
      <c r="BV11" s="344"/>
      <c r="BW11" s="344"/>
      <c r="BX11" s="344"/>
      <c r="BY11" s="344"/>
      <c r="BZ11" s="344"/>
      <c r="CA11" s="344"/>
      <c r="CB11" s="344"/>
      <c r="CC11" s="344"/>
      <c r="CD11" s="344"/>
      <c r="CE11" s="344"/>
      <c r="CF11" s="344"/>
      <c r="CG11" s="344"/>
      <c r="CH11" s="344"/>
      <c r="CI11" s="344"/>
      <c r="CJ11" s="344"/>
      <c r="CK11" s="344"/>
      <c r="CL11" s="347"/>
      <c r="CN11" s="346"/>
      <c r="CO11" s="345"/>
      <c r="CP11" s="345"/>
      <c r="CQ11" s="345"/>
      <c r="CR11" s="345"/>
      <c r="CS11" s="345"/>
      <c r="CT11" s="345"/>
      <c r="CU11" s="345"/>
      <c r="CV11" s="345"/>
      <c r="CW11" s="345"/>
      <c r="CX11" s="345"/>
      <c r="CY11" s="345"/>
      <c r="CZ11" s="345"/>
      <c r="DA11" s="345"/>
      <c r="DB11" s="345"/>
      <c r="DC11" s="345"/>
      <c r="DD11" s="345"/>
      <c r="DE11" s="345"/>
      <c r="DF11" s="345"/>
      <c r="DG11" s="345"/>
      <c r="DH11" s="345"/>
      <c r="DI11" s="345"/>
      <c r="DJ11" s="345"/>
      <c r="DK11" s="345"/>
      <c r="DL11" s="348"/>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64"/>
      <c r="I15" s="53"/>
      <c r="J15" s="53"/>
      <c r="K15" s="53"/>
      <c r="L15" s="53"/>
      <c r="M15" s="53"/>
      <c r="N15" s="53"/>
      <c r="O15" s="53"/>
      <c r="P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c r="CD15" s="53"/>
      <c r="CE15" s="53"/>
      <c r="CF15" s="53"/>
      <c r="CG15" s="53"/>
      <c r="CH15" s="53"/>
      <c r="CI15" s="53"/>
      <c r="CJ15" s="53"/>
      <c r="CK15" s="53"/>
      <c r="CL15" s="53"/>
      <c r="CN15" s="53"/>
      <c r="CO15" s="53"/>
      <c r="CP15" s="53"/>
      <c r="CQ15" s="53"/>
      <c r="CR15" s="53"/>
      <c r="CS15" s="53"/>
      <c r="CT15" s="53"/>
      <c r="CU15" s="53"/>
      <c r="CV15" s="53"/>
      <c r="CW15" s="53"/>
      <c r="CX15" s="53"/>
      <c r="CY15" s="53"/>
      <c r="CZ15" s="53"/>
      <c r="DA15" s="53"/>
      <c r="DB15" s="53"/>
      <c r="DC15" s="53"/>
      <c r="DD15" s="53"/>
      <c r="DE15" s="53"/>
      <c r="DF15" s="53"/>
      <c r="DG15" s="53"/>
      <c r="DH15" s="53"/>
      <c r="DI15" s="53"/>
      <c r="DJ15" s="53"/>
      <c r="DK15" s="53"/>
      <c r="DL15" s="53"/>
    </row>
    <row r="16" spans="1:116" x14ac:dyDescent="0.4">
      <c r="A16" s="31" t="s">
        <v>218</v>
      </c>
      <c r="B16" s="31" t="s">
        <v>243</v>
      </c>
      <c r="C16" s="31"/>
      <c r="D16" t="s">
        <v>823</v>
      </c>
      <c r="E16" s="8" t="str">
        <f t="shared" ref="E16:E23" si="16">ROW()&amp;" "&amp;D16</f>
        <v>16 VOLLIST-EVP</v>
      </c>
      <c r="F16" t="s">
        <v>326</v>
      </c>
      <c r="G16" s="304" t="s">
        <v>829</v>
      </c>
      <c r="H16" s="303"/>
      <c r="I16" s="343"/>
      <c r="J16" s="343"/>
      <c r="K16" s="303"/>
      <c r="L16" s="303"/>
      <c r="M16" s="303"/>
      <c r="N16" s="303"/>
      <c r="O16" s="303"/>
      <c r="P16" s="306"/>
      <c r="R16" s="305"/>
      <c r="S16" s="344"/>
      <c r="T16" s="344"/>
      <c r="U16" s="344"/>
      <c r="V16" s="344"/>
      <c r="W16" s="344"/>
      <c r="X16" s="344"/>
      <c r="Y16" s="344"/>
      <c r="Z16" s="344"/>
      <c r="AA16" s="344"/>
      <c r="AB16" s="344"/>
      <c r="AC16" s="344"/>
      <c r="AD16" s="344"/>
      <c r="AE16" s="344"/>
      <c r="AF16" s="344"/>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4"/>
      <c r="BC16" s="344"/>
      <c r="BD16" s="344"/>
      <c r="BE16" s="344"/>
      <c r="BF16" s="344"/>
      <c r="BG16" s="344"/>
      <c r="BH16" s="344"/>
      <c r="BI16" s="344"/>
      <c r="BJ16" s="344"/>
      <c r="BK16" s="344"/>
      <c r="BL16" s="344"/>
      <c r="BM16" s="344"/>
      <c r="BN16" s="344"/>
      <c r="BO16" s="344"/>
      <c r="BP16" s="344"/>
      <c r="BQ16" s="344"/>
      <c r="BR16" s="344"/>
      <c r="BS16" s="344"/>
      <c r="BT16" s="344"/>
      <c r="BU16" s="344"/>
      <c r="BV16" s="344"/>
      <c r="BW16" s="344"/>
      <c r="BX16" s="344"/>
      <c r="BY16" s="344"/>
      <c r="BZ16" s="344"/>
      <c r="CA16" s="344"/>
      <c r="CB16" s="344"/>
      <c r="CC16" s="344"/>
      <c r="CD16" s="344"/>
      <c r="CE16" s="344"/>
      <c r="CF16" s="344"/>
      <c r="CG16" s="344"/>
      <c r="CH16" s="344"/>
      <c r="CI16" s="344"/>
      <c r="CJ16" s="344"/>
      <c r="CK16" s="344"/>
      <c r="CL16" s="347"/>
      <c r="CN16" s="346"/>
      <c r="CO16" s="345"/>
      <c r="CP16" s="345"/>
      <c r="CQ16" s="345"/>
      <c r="CR16" s="345"/>
      <c r="CS16" s="345"/>
      <c r="CT16" s="345"/>
      <c r="CU16" s="345"/>
      <c r="CV16" s="345"/>
      <c r="CW16" s="345"/>
      <c r="CX16" s="345"/>
      <c r="CY16" s="345"/>
      <c r="CZ16" s="345"/>
      <c r="DA16" s="345"/>
      <c r="DB16" s="345"/>
      <c r="DC16" s="345"/>
      <c r="DD16" s="345"/>
      <c r="DE16" s="345"/>
      <c r="DF16" s="345"/>
      <c r="DG16" s="345"/>
      <c r="DH16" s="345"/>
      <c r="DI16" s="345"/>
      <c r="DJ16" s="345"/>
      <c r="DK16" s="345"/>
      <c r="DL16" s="348"/>
    </row>
    <row r="17" spans="1:116" x14ac:dyDescent="0.4">
      <c r="A17" s="31"/>
      <c r="B17" t="str">
        <f t="shared" ref="B17:B23" si="17">E17</f>
        <v>17 VOLLIST-EVP</v>
      </c>
      <c r="D17" t="s">
        <v>823</v>
      </c>
      <c r="E17" s="8" t="str">
        <f t="shared" si="16"/>
        <v>17 VOLLIST-EVP</v>
      </c>
      <c r="G17" s="129" t="s">
        <v>830</v>
      </c>
      <c r="H17" s="31"/>
      <c r="I17" s="73"/>
      <c r="J17" s="73"/>
      <c r="K17" s="31"/>
      <c r="L17" s="31"/>
      <c r="M17" s="31"/>
      <c r="N17" s="31"/>
      <c r="O17" s="31"/>
      <c r="P17" s="31"/>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c r="BM17" s="67"/>
      <c r="BN17" s="67"/>
      <c r="BO17" s="67"/>
      <c r="BP17" s="67"/>
      <c r="BQ17" s="67"/>
      <c r="BR17" s="67"/>
      <c r="BS17" s="67"/>
      <c r="BT17" s="67"/>
      <c r="BU17" s="67"/>
      <c r="BV17" s="67"/>
      <c r="BW17" s="67"/>
      <c r="BX17" s="67"/>
      <c r="BY17" s="67"/>
      <c r="BZ17" s="67"/>
      <c r="CA17" s="67"/>
      <c r="CB17" s="67"/>
      <c r="CC17" s="67"/>
      <c r="CD17" s="67"/>
      <c r="CE17" s="67"/>
      <c r="CF17" s="67"/>
      <c r="CG17" s="67"/>
      <c r="CH17" s="67"/>
      <c r="CI17" s="67"/>
      <c r="CJ17" s="67"/>
      <c r="CK17" s="67"/>
      <c r="CL17" s="67"/>
      <c r="CN17" s="73"/>
      <c r="CO17" s="67"/>
      <c r="CP17" s="67"/>
      <c r="CQ17" s="67"/>
      <c r="CR17" s="67"/>
      <c r="CS17" s="67"/>
      <c r="CT17" s="67"/>
      <c r="CU17" s="67"/>
      <c r="CV17" s="67"/>
      <c r="CW17" s="67"/>
      <c r="CX17" s="67"/>
      <c r="CY17" s="67"/>
      <c r="CZ17" s="67"/>
      <c r="DA17" s="67"/>
      <c r="DB17" s="67"/>
      <c r="DC17" s="67"/>
      <c r="DD17" s="67"/>
      <c r="DE17" s="67"/>
      <c r="DF17" s="67"/>
      <c r="DG17" s="67"/>
      <c r="DH17" s="67"/>
      <c r="DI17" s="67"/>
      <c r="DJ17" s="67"/>
      <c r="DK17" s="67"/>
      <c r="DL17" s="67"/>
    </row>
    <row r="18" spans="1:116" x14ac:dyDescent="0.4">
      <c r="A18" s="31"/>
      <c r="B18" t="str">
        <f t="shared" si="17"/>
        <v>18 VOLLIST-EVP</v>
      </c>
      <c r="D18" t="s">
        <v>823</v>
      </c>
      <c r="E18" s="8" t="str">
        <f t="shared" si="16"/>
        <v>18 VOLLIST-EVP</v>
      </c>
      <c r="G18" s="337" t="s">
        <v>320</v>
      </c>
      <c r="H18" s="31"/>
      <c r="I18" s="73"/>
      <c r="J18" s="73"/>
      <c r="K18" s="17">
        <v>100000</v>
      </c>
      <c r="L18" s="17">
        <v>200000</v>
      </c>
      <c r="M18" s="17">
        <v>400000</v>
      </c>
      <c r="N18" s="17">
        <v>800000</v>
      </c>
      <c r="O18" s="17">
        <v>1600000</v>
      </c>
      <c r="P18" s="17">
        <v>3200000</v>
      </c>
      <c r="R18" s="15"/>
      <c r="S18" s="15">
        <f t="shared" ref="S18:AB22" si="18">INDEX($K:$P,ROW(),MATCH(S$3,$K$2:$P$2,0))/12</f>
        <v>8333.3333333333339</v>
      </c>
      <c r="T18" s="15">
        <f t="shared" si="18"/>
        <v>8333.3333333333339</v>
      </c>
      <c r="U18" s="15">
        <f t="shared" si="18"/>
        <v>8333.3333333333339</v>
      </c>
      <c r="V18" s="15">
        <f t="shared" si="18"/>
        <v>8333.3333333333339</v>
      </c>
      <c r="W18" s="15">
        <f t="shared" si="18"/>
        <v>8333.3333333333339</v>
      </c>
      <c r="X18" s="15">
        <f t="shared" si="18"/>
        <v>8333.3333333333339</v>
      </c>
      <c r="Y18" s="15">
        <f t="shared" si="18"/>
        <v>8333.3333333333339</v>
      </c>
      <c r="Z18" s="15">
        <f t="shared" si="18"/>
        <v>8333.3333333333339</v>
      </c>
      <c r="AA18" s="15">
        <f t="shared" si="18"/>
        <v>8333.3333333333339</v>
      </c>
      <c r="AB18" s="15">
        <f t="shared" si="18"/>
        <v>8333.3333333333339</v>
      </c>
      <c r="AC18" s="15">
        <f t="shared" ref="AC18:AL22" si="19">INDEX($K:$P,ROW(),MATCH(AC$3,$K$2:$P$2,0))/12</f>
        <v>8333.3333333333339</v>
      </c>
      <c r="AD18" s="15">
        <f t="shared" si="19"/>
        <v>8333.3333333333339</v>
      </c>
      <c r="AE18" s="15">
        <f t="shared" si="19"/>
        <v>16666.666666666668</v>
      </c>
      <c r="AF18" s="15">
        <f t="shared" si="19"/>
        <v>16666.666666666668</v>
      </c>
      <c r="AG18" s="15">
        <f t="shared" si="19"/>
        <v>16666.666666666668</v>
      </c>
      <c r="AH18" s="15">
        <f t="shared" si="19"/>
        <v>16666.666666666668</v>
      </c>
      <c r="AI18" s="15">
        <f t="shared" si="19"/>
        <v>16666.666666666668</v>
      </c>
      <c r="AJ18" s="15">
        <f t="shared" si="19"/>
        <v>16666.666666666668</v>
      </c>
      <c r="AK18" s="15">
        <f t="shared" si="19"/>
        <v>16666.666666666668</v>
      </c>
      <c r="AL18" s="15">
        <f t="shared" si="19"/>
        <v>16666.666666666668</v>
      </c>
      <c r="AM18" s="15">
        <f t="shared" ref="AM18:AV22" si="20">INDEX($K:$P,ROW(),MATCH(AM$3,$K$2:$P$2,0))/12</f>
        <v>16666.666666666668</v>
      </c>
      <c r="AN18" s="15">
        <f t="shared" si="20"/>
        <v>16666.666666666668</v>
      </c>
      <c r="AO18" s="15">
        <f t="shared" si="20"/>
        <v>16666.666666666668</v>
      </c>
      <c r="AP18" s="15">
        <f t="shared" si="20"/>
        <v>16666.666666666668</v>
      </c>
      <c r="AQ18" s="15">
        <f t="shared" si="20"/>
        <v>33333.333333333336</v>
      </c>
      <c r="AR18" s="15">
        <f t="shared" si="20"/>
        <v>33333.333333333336</v>
      </c>
      <c r="AS18" s="15">
        <f t="shared" si="20"/>
        <v>33333.333333333336</v>
      </c>
      <c r="AT18" s="15">
        <f t="shared" si="20"/>
        <v>33333.333333333336</v>
      </c>
      <c r="AU18" s="15">
        <f t="shared" si="20"/>
        <v>33333.333333333336</v>
      </c>
      <c r="AV18" s="15">
        <f t="shared" si="20"/>
        <v>33333.333333333336</v>
      </c>
      <c r="AW18" s="15">
        <f t="shared" ref="AW18:BF22" si="21">INDEX($K:$P,ROW(),MATCH(AW$3,$K$2:$P$2,0))/12</f>
        <v>33333.333333333336</v>
      </c>
      <c r="AX18" s="15">
        <f t="shared" si="21"/>
        <v>33333.333333333336</v>
      </c>
      <c r="AY18" s="15">
        <f t="shared" si="21"/>
        <v>33333.333333333336</v>
      </c>
      <c r="AZ18" s="15">
        <f t="shared" si="21"/>
        <v>33333.333333333336</v>
      </c>
      <c r="BA18" s="15">
        <f t="shared" si="21"/>
        <v>33333.333333333336</v>
      </c>
      <c r="BB18" s="15">
        <f t="shared" si="21"/>
        <v>33333.333333333336</v>
      </c>
      <c r="BC18" s="15">
        <f t="shared" si="21"/>
        <v>66666.666666666672</v>
      </c>
      <c r="BD18" s="15">
        <f t="shared" si="21"/>
        <v>66666.666666666672</v>
      </c>
      <c r="BE18" s="15">
        <f t="shared" si="21"/>
        <v>66666.666666666672</v>
      </c>
      <c r="BF18" s="15">
        <f t="shared" si="21"/>
        <v>66666.666666666672</v>
      </c>
      <c r="BG18" s="15">
        <f t="shared" ref="BG18:BP22" si="22">INDEX($K:$P,ROW(),MATCH(BG$3,$K$2:$P$2,0))/12</f>
        <v>66666.666666666672</v>
      </c>
      <c r="BH18" s="15">
        <f t="shared" si="22"/>
        <v>66666.666666666672</v>
      </c>
      <c r="BI18" s="15">
        <f t="shared" si="22"/>
        <v>66666.666666666672</v>
      </c>
      <c r="BJ18" s="15">
        <f t="shared" si="22"/>
        <v>66666.666666666672</v>
      </c>
      <c r="BK18" s="15">
        <f t="shared" si="22"/>
        <v>66666.666666666672</v>
      </c>
      <c r="BL18" s="15">
        <f t="shared" si="22"/>
        <v>66666.666666666672</v>
      </c>
      <c r="BM18" s="15">
        <f t="shared" si="22"/>
        <v>66666.666666666672</v>
      </c>
      <c r="BN18" s="15">
        <f t="shared" si="22"/>
        <v>66666.666666666672</v>
      </c>
      <c r="BO18" s="15">
        <f t="shared" si="22"/>
        <v>133333.33333333334</v>
      </c>
      <c r="BP18" s="15">
        <f t="shared" si="22"/>
        <v>133333.33333333334</v>
      </c>
      <c r="BQ18" s="15">
        <f t="shared" ref="BQ18:BZ22" si="23">INDEX($K:$P,ROW(),MATCH(BQ$3,$K$2:$P$2,0))/12</f>
        <v>133333.33333333334</v>
      </c>
      <c r="BR18" s="15">
        <f t="shared" si="23"/>
        <v>133333.33333333334</v>
      </c>
      <c r="BS18" s="15">
        <f t="shared" si="23"/>
        <v>133333.33333333334</v>
      </c>
      <c r="BT18" s="15">
        <f t="shared" si="23"/>
        <v>133333.33333333334</v>
      </c>
      <c r="BU18" s="15">
        <f t="shared" si="23"/>
        <v>133333.33333333334</v>
      </c>
      <c r="BV18" s="15">
        <f t="shared" si="23"/>
        <v>133333.33333333334</v>
      </c>
      <c r="BW18" s="15">
        <f t="shared" si="23"/>
        <v>133333.33333333334</v>
      </c>
      <c r="BX18" s="15">
        <f t="shared" si="23"/>
        <v>133333.33333333334</v>
      </c>
      <c r="BY18" s="15">
        <f t="shared" si="23"/>
        <v>133333.33333333334</v>
      </c>
      <c r="BZ18" s="15">
        <f t="shared" si="23"/>
        <v>133333.33333333334</v>
      </c>
      <c r="CA18" s="15">
        <f t="shared" ref="CA18:CL22" si="24">INDEX($K:$P,ROW(),MATCH(CA$3,$K$2:$P$2,0))/12</f>
        <v>266666.66666666669</v>
      </c>
      <c r="CB18" s="15">
        <f t="shared" si="24"/>
        <v>266666.66666666669</v>
      </c>
      <c r="CC18" s="15">
        <f t="shared" si="24"/>
        <v>266666.66666666669</v>
      </c>
      <c r="CD18" s="15">
        <f t="shared" si="24"/>
        <v>266666.66666666669</v>
      </c>
      <c r="CE18" s="15">
        <f t="shared" si="24"/>
        <v>266666.66666666669</v>
      </c>
      <c r="CF18" s="15">
        <f t="shared" si="24"/>
        <v>266666.66666666669</v>
      </c>
      <c r="CG18" s="15">
        <f t="shared" si="24"/>
        <v>266666.66666666669</v>
      </c>
      <c r="CH18" s="15">
        <f t="shared" si="24"/>
        <v>266666.66666666669</v>
      </c>
      <c r="CI18" s="15">
        <f t="shared" si="24"/>
        <v>266666.66666666669</v>
      </c>
      <c r="CJ18" s="15">
        <f t="shared" si="24"/>
        <v>266666.66666666669</v>
      </c>
      <c r="CK18" s="15">
        <f t="shared" si="24"/>
        <v>266666.66666666669</v>
      </c>
      <c r="CL18" s="15">
        <f t="shared" si="24"/>
        <v>266666.66666666669</v>
      </c>
      <c r="CN18" s="73"/>
      <c r="CO18" s="15" t="e">
        <f t="shared" ref="CO18:CX22" si="25">INDEX($K:$P,ROW(),MATCH(CO$3,$K$2:$P$2,0))/CO$5</f>
        <v>#N/A</v>
      </c>
      <c r="CP18" s="15" t="e">
        <f t="shared" si="25"/>
        <v>#N/A</v>
      </c>
      <c r="CQ18" s="15" t="e">
        <f t="shared" si="25"/>
        <v>#N/A</v>
      </c>
      <c r="CR18" s="15" t="e">
        <f t="shared" si="25"/>
        <v>#N/A</v>
      </c>
      <c r="CS18" s="15" t="e">
        <f t="shared" si="25"/>
        <v>#N/A</v>
      </c>
      <c r="CT18" s="15" t="e">
        <f t="shared" si="25"/>
        <v>#N/A</v>
      </c>
      <c r="CU18" s="15" t="e">
        <f t="shared" si="25"/>
        <v>#N/A</v>
      </c>
      <c r="CV18" s="15" t="e">
        <f t="shared" si="25"/>
        <v>#N/A</v>
      </c>
      <c r="CW18" s="15" t="e">
        <f t="shared" si="25"/>
        <v>#N/A</v>
      </c>
      <c r="CX18" s="15" t="e">
        <f t="shared" si="25"/>
        <v>#N/A</v>
      </c>
      <c r="CY18" s="15" t="e">
        <f>INDEX($K:$P,ROW(),MATCH(CY$3,$K$2:$P$2,0))/CL$5</f>
        <v>#N/A</v>
      </c>
      <c r="CZ18" s="15" t="e">
        <f t="shared" ref="CZ18:DL22" si="26">INDEX($K:$P,ROW(),MATCH(CZ$3,$K$2:$P$2,0))/CZ$5</f>
        <v>#N/A</v>
      </c>
      <c r="DA18" s="15" t="e">
        <f t="shared" si="26"/>
        <v>#N/A</v>
      </c>
      <c r="DB18" s="15" t="e">
        <f t="shared" si="26"/>
        <v>#N/A</v>
      </c>
      <c r="DC18" s="15" t="e">
        <f t="shared" si="26"/>
        <v>#N/A</v>
      </c>
      <c r="DD18" s="15" t="e">
        <f t="shared" si="26"/>
        <v>#N/A</v>
      </c>
      <c r="DE18" s="15" t="e">
        <f t="shared" si="26"/>
        <v>#N/A</v>
      </c>
      <c r="DF18" s="15" t="e">
        <f t="shared" si="26"/>
        <v>#N/A</v>
      </c>
      <c r="DG18" s="15" t="e">
        <f t="shared" si="26"/>
        <v>#N/A</v>
      </c>
      <c r="DH18" s="15" t="e">
        <f t="shared" si="26"/>
        <v>#N/A</v>
      </c>
      <c r="DI18" s="15" t="e">
        <f t="shared" si="26"/>
        <v>#N/A</v>
      </c>
      <c r="DJ18" s="15" t="e">
        <f t="shared" si="26"/>
        <v>#N/A</v>
      </c>
      <c r="DK18" s="15" t="e">
        <f t="shared" si="26"/>
        <v>#N/A</v>
      </c>
      <c r="DL18" s="15" t="e">
        <f t="shared" si="26"/>
        <v>#N/A</v>
      </c>
    </row>
    <row r="19" spans="1:116" x14ac:dyDescent="0.4">
      <c r="A19" s="31"/>
      <c r="B19" t="str">
        <f t="shared" si="17"/>
        <v>19 VOLLIST-EVP</v>
      </c>
      <c r="D19" t="s">
        <v>823</v>
      </c>
      <c r="E19" s="8" t="str">
        <f t="shared" si="16"/>
        <v>19 VOLLIST-EVP</v>
      </c>
      <c r="G19" s="337" t="s">
        <v>321</v>
      </c>
      <c r="H19" s="31"/>
      <c r="I19" s="73"/>
      <c r="J19" s="73"/>
      <c r="K19" s="17">
        <v>100000</v>
      </c>
      <c r="L19" s="17">
        <v>200000</v>
      </c>
      <c r="M19" s="17">
        <v>400000</v>
      </c>
      <c r="N19" s="17">
        <v>800000</v>
      </c>
      <c r="O19" s="17">
        <v>1600000</v>
      </c>
      <c r="P19" s="17">
        <v>3200000</v>
      </c>
      <c r="R19" s="15"/>
      <c r="S19" s="15">
        <f t="shared" si="18"/>
        <v>8333.3333333333339</v>
      </c>
      <c r="T19" s="15">
        <f t="shared" si="18"/>
        <v>8333.3333333333339</v>
      </c>
      <c r="U19" s="15">
        <f t="shared" si="18"/>
        <v>8333.3333333333339</v>
      </c>
      <c r="V19" s="15">
        <f t="shared" si="18"/>
        <v>8333.3333333333339</v>
      </c>
      <c r="W19" s="15">
        <f t="shared" si="18"/>
        <v>8333.3333333333339</v>
      </c>
      <c r="X19" s="15">
        <f t="shared" si="18"/>
        <v>8333.3333333333339</v>
      </c>
      <c r="Y19" s="15">
        <f t="shared" si="18"/>
        <v>8333.3333333333339</v>
      </c>
      <c r="Z19" s="15">
        <f t="shared" si="18"/>
        <v>8333.3333333333339</v>
      </c>
      <c r="AA19" s="15">
        <f t="shared" si="18"/>
        <v>8333.3333333333339</v>
      </c>
      <c r="AB19" s="15">
        <f t="shared" si="18"/>
        <v>8333.3333333333339</v>
      </c>
      <c r="AC19" s="15">
        <f t="shared" si="19"/>
        <v>8333.3333333333339</v>
      </c>
      <c r="AD19" s="15">
        <f t="shared" si="19"/>
        <v>8333.3333333333339</v>
      </c>
      <c r="AE19" s="15">
        <f t="shared" si="19"/>
        <v>16666.666666666668</v>
      </c>
      <c r="AF19" s="15">
        <f t="shared" si="19"/>
        <v>16666.666666666668</v>
      </c>
      <c r="AG19" s="15">
        <f t="shared" si="19"/>
        <v>16666.666666666668</v>
      </c>
      <c r="AH19" s="15">
        <f t="shared" si="19"/>
        <v>16666.666666666668</v>
      </c>
      <c r="AI19" s="15">
        <f t="shared" si="19"/>
        <v>16666.666666666668</v>
      </c>
      <c r="AJ19" s="15">
        <f t="shared" si="19"/>
        <v>16666.666666666668</v>
      </c>
      <c r="AK19" s="15">
        <f t="shared" si="19"/>
        <v>16666.666666666668</v>
      </c>
      <c r="AL19" s="15">
        <f t="shared" si="19"/>
        <v>16666.666666666668</v>
      </c>
      <c r="AM19" s="15">
        <f t="shared" si="20"/>
        <v>16666.666666666668</v>
      </c>
      <c r="AN19" s="15">
        <f t="shared" si="20"/>
        <v>16666.666666666668</v>
      </c>
      <c r="AO19" s="15">
        <f t="shared" si="20"/>
        <v>16666.666666666668</v>
      </c>
      <c r="AP19" s="15">
        <f t="shared" si="20"/>
        <v>16666.666666666668</v>
      </c>
      <c r="AQ19" s="15">
        <f t="shared" si="20"/>
        <v>33333.333333333336</v>
      </c>
      <c r="AR19" s="15">
        <f t="shared" si="20"/>
        <v>33333.333333333336</v>
      </c>
      <c r="AS19" s="15">
        <f t="shared" si="20"/>
        <v>33333.333333333336</v>
      </c>
      <c r="AT19" s="15">
        <f t="shared" si="20"/>
        <v>33333.333333333336</v>
      </c>
      <c r="AU19" s="15">
        <f t="shared" si="20"/>
        <v>33333.333333333336</v>
      </c>
      <c r="AV19" s="15">
        <f t="shared" si="20"/>
        <v>33333.333333333336</v>
      </c>
      <c r="AW19" s="15">
        <f t="shared" si="21"/>
        <v>33333.333333333336</v>
      </c>
      <c r="AX19" s="15">
        <f t="shared" si="21"/>
        <v>33333.333333333336</v>
      </c>
      <c r="AY19" s="15">
        <f t="shared" si="21"/>
        <v>33333.333333333336</v>
      </c>
      <c r="AZ19" s="15">
        <f t="shared" si="21"/>
        <v>33333.333333333336</v>
      </c>
      <c r="BA19" s="15">
        <f t="shared" si="21"/>
        <v>33333.333333333336</v>
      </c>
      <c r="BB19" s="15">
        <f t="shared" si="21"/>
        <v>33333.333333333336</v>
      </c>
      <c r="BC19" s="15">
        <f t="shared" si="21"/>
        <v>66666.666666666672</v>
      </c>
      <c r="BD19" s="15">
        <f t="shared" si="21"/>
        <v>66666.666666666672</v>
      </c>
      <c r="BE19" s="15">
        <f t="shared" si="21"/>
        <v>66666.666666666672</v>
      </c>
      <c r="BF19" s="15">
        <f t="shared" si="21"/>
        <v>66666.666666666672</v>
      </c>
      <c r="BG19" s="15">
        <f t="shared" si="22"/>
        <v>66666.666666666672</v>
      </c>
      <c r="BH19" s="15">
        <f t="shared" si="22"/>
        <v>66666.666666666672</v>
      </c>
      <c r="BI19" s="15">
        <f t="shared" si="22"/>
        <v>66666.666666666672</v>
      </c>
      <c r="BJ19" s="15">
        <f t="shared" si="22"/>
        <v>66666.666666666672</v>
      </c>
      <c r="BK19" s="15">
        <f t="shared" si="22"/>
        <v>66666.666666666672</v>
      </c>
      <c r="BL19" s="15">
        <f t="shared" si="22"/>
        <v>66666.666666666672</v>
      </c>
      <c r="BM19" s="15">
        <f t="shared" si="22"/>
        <v>66666.666666666672</v>
      </c>
      <c r="BN19" s="15">
        <f t="shared" si="22"/>
        <v>66666.666666666672</v>
      </c>
      <c r="BO19" s="15">
        <f t="shared" si="22"/>
        <v>133333.33333333334</v>
      </c>
      <c r="BP19" s="15">
        <f t="shared" si="22"/>
        <v>133333.33333333334</v>
      </c>
      <c r="BQ19" s="15">
        <f t="shared" si="23"/>
        <v>133333.33333333334</v>
      </c>
      <c r="BR19" s="15">
        <f t="shared" si="23"/>
        <v>133333.33333333334</v>
      </c>
      <c r="BS19" s="15">
        <f t="shared" si="23"/>
        <v>133333.33333333334</v>
      </c>
      <c r="BT19" s="15">
        <f t="shared" si="23"/>
        <v>133333.33333333334</v>
      </c>
      <c r="BU19" s="15">
        <f t="shared" si="23"/>
        <v>133333.33333333334</v>
      </c>
      <c r="BV19" s="15">
        <f t="shared" si="23"/>
        <v>133333.33333333334</v>
      </c>
      <c r="BW19" s="15">
        <f t="shared" si="23"/>
        <v>133333.33333333334</v>
      </c>
      <c r="BX19" s="15">
        <f t="shared" si="23"/>
        <v>133333.33333333334</v>
      </c>
      <c r="BY19" s="15">
        <f t="shared" si="23"/>
        <v>133333.33333333334</v>
      </c>
      <c r="BZ19" s="15">
        <f t="shared" si="23"/>
        <v>133333.33333333334</v>
      </c>
      <c r="CA19" s="15">
        <f t="shared" si="24"/>
        <v>266666.66666666669</v>
      </c>
      <c r="CB19" s="15">
        <f t="shared" si="24"/>
        <v>266666.66666666669</v>
      </c>
      <c r="CC19" s="15">
        <f t="shared" si="24"/>
        <v>266666.66666666669</v>
      </c>
      <c r="CD19" s="15">
        <f t="shared" si="24"/>
        <v>266666.66666666669</v>
      </c>
      <c r="CE19" s="15">
        <f t="shared" si="24"/>
        <v>266666.66666666669</v>
      </c>
      <c r="CF19" s="15">
        <f t="shared" si="24"/>
        <v>266666.66666666669</v>
      </c>
      <c r="CG19" s="15">
        <f t="shared" si="24"/>
        <v>266666.66666666669</v>
      </c>
      <c r="CH19" s="15">
        <f t="shared" si="24"/>
        <v>266666.66666666669</v>
      </c>
      <c r="CI19" s="15">
        <f t="shared" si="24"/>
        <v>266666.66666666669</v>
      </c>
      <c r="CJ19" s="15">
        <f t="shared" si="24"/>
        <v>266666.66666666669</v>
      </c>
      <c r="CK19" s="15">
        <f t="shared" si="24"/>
        <v>266666.66666666669</v>
      </c>
      <c r="CL19" s="15">
        <f t="shared" si="24"/>
        <v>266666.66666666669</v>
      </c>
      <c r="CN19" s="73"/>
      <c r="CO19" s="15" t="e">
        <f t="shared" si="25"/>
        <v>#N/A</v>
      </c>
      <c r="CP19" s="15" t="e">
        <f t="shared" si="25"/>
        <v>#N/A</v>
      </c>
      <c r="CQ19" s="15" t="e">
        <f t="shared" si="25"/>
        <v>#N/A</v>
      </c>
      <c r="CR19" s="15" t="e">
        <f t="shared" si="25"/>
        <v>#N/A</v>
      </c>
      <c r="CS19" s="15" t="e">
        <f t="shared" si="25"/>
        <v>#N/A</v>
      </c>
      <c r="CT19" s="15" t="e">
        <f t="shared" si="25"/>
        <v>#N/A</v>
      </c>
      <c r="CU19" s="15" t="e">
        <f t="shared" si="25"/>
        <v>#N/A</v>
      </c>
      <c r="CV19" s="15" t="e">
        <f t="shared" si="25"/>
        <v>#N/A</v>
      </c>
      <c r="CW19" s="15" t="e">
        <f t="shared" si="25"/>
        <v>#N/A</v>
      </c>
      <c r="CX19" s="15" t="e">
        <f t="shared" si="25"/>
        <v>#N/A</v>
      </c>
      <c r="CY19" s="15" t="e">
        <f>INDEX($K:$P,ROW(),MATCH(CY$3,$K$2:$P$2,0))/CL$5</f>
        <v>#N/A</v>
      </c>
      <c r="CZ19" s="15" t="e">
        <f t="shared" si="26"/>
        <v>#N/A</v>
      </c>
      <c r="DA19" s="15" t="e">
        <f t="shared" si="26"/>
        <v>#N/A</v>
      </c>
      <c r="DB19" s="15" t="e">
        <f t="shared" si="26"/>
        <v>#N/A</v>
      </c>
      <c r="DC19" s="15" t="e">
        <f t="shared" si="26"/>
        <v>#N/A</v>
      </c>
      <c r="DD19" s="15" t="e">
        <f t="shared" si="26"/>
        <v>#N/A</v>
      </c>
      <c r="DE19" s="15" t="e">
        <f t="shared" si="26"/>
        <v>#N/A</v>
      </c>
      <c r="DF19" s="15" t="e">
        <f t="shared" si="26"/>
        <v>#N/A</v>
      </c>
      <c r="DG19" s="15" t="e">
        <f t="shared" si="26"/>
        <v>#N/A</v>
      </c>
      <c r="DH19" s="15" t="e">
        <f t="shared" si="26"/>
        <v>#N/A</v>
      </c>
      <c r="DI19" s="15" t="e">
        <f t="shared" si="26"/>
        <v>#N/A</v>
      </c>
      <c r="DJ19" s="15" t="e">
        <f t="shared" si="26"/>
        <v>#N/A</v>
      </c>
      <c r="DK19" s="15" t="e">
        <f t="shared" si="26"/>
        <v>#N/A</v>
      </c>
      <c r="DL19" s="15" t="e">
        <f t="shared" si="26"/>
        <v>#N/A</v>
      </c>
    </row>
    <row r="20" spans="1:116" x14ac:dyDescent="0.4">
      <c r="A20" s="31"/>
      <c r="B20" t="str">
        <f t="shared" si="17"/>
        <v>20 VOLLIST-EVP</v>
      </c>
      <c r="D20" t="s">
        <v>823</v>
      </c>
      <c r="E20" s="8" t="str">
        <f t="shared" si="16"/>
        <v>20 VOLLIST-EVP</v>
      </c>
      <c r="G20" s="337" t="s">
        <v>322</v>
      </c>
      <c r="H20" s="31"/>
      <c r="I20" s="73"/>
      <c r="J20" s="73"/>
      <c r="K20" s="17">
        <v>100000</v>
      </c>
      <c r="L20" s="17">
        <v>200000</v>
      </c>
      <c r="M20" s="17">
        <v>400000</v>
      </c>
      <c r="N20" s="17">
        <v>800000</v>
      </c>
      <c r="O20" s="17">
        <v>1600000</v>
      </c>
      <c r="P20" s="17">
        <v>3200000</v>
      </c>
      <c r="R20" s="15"/>
      <c r="S20" s="15">
        <f t="shared" si="18"/>
        <v>8333.3333333333339</v>
      </c>
      <c r="T20" s="15">
        <f t="shared" si="18"/>
        <v>8333.3333333333339</v>
      </c>
      <c r="U20" s="15">
        <f t="shared" si="18"/>
        <v>8333.3333333333339</v>
      </c>
      <c r="V20" s="15">
        <f t="shared" si="18"/>
        <v>8333.3333333333339</v>
      </c>
      <c r="W20" s="15">
        <f t="shared" si="18"/>
        <v>8333.3333333333339</v>
      </c>
      <c r="X20" s="15">
        <f t="shared" si="18"/>
        <v>8333.3333333333339</v>
      </c>
      <c r="Y20" s="15">
        <f t="shared" si="18"/>
        <v>8333.3333333333339</v>
      </c>
      <c r="Z20" s="15">
        <f t="shared" si="18"/>
        <v>8333.3333333333339</v>
      </c>
      <c r="AA20" s="15">
        <f t="shared" si="18"/>
        <v>8333.3333333333339</v>
      </c>
      <c r="AB20" s="15">
        <f t="shared" si="18"/>
        <v>8333.3333333333339</v>
      </c>
      <c r="AC20" s="15">
        <f t="shared" si="19"/>
        <v>8333.3333333333339</v>
      </c>
      <c r="AD20" s="15">
        <f t="shared" si="19"/>
        <v>8333.3333333333339</v>
      </c>
      <c r="AE20" s="15">
        <f t="shared" si="19"/>
        <v>16666.666666666668</v>
      </c>
      <c r="AF20" s="15">
        <f t="shared" si="19"/>
        <v>16666.666666666668</v>
      </c>
      <c r="AG20" s="15">
        <f t="shared" si="19"/>
        <v>16666.666666666668</v>
      </c>
      <c r="AH20" s="15">
        <f t="shared" si="19"/>
        <v>16666.666666666668</v>
      </c>
      <c r="AI20" s="15">
        <f t="shared" si="19"/>
        <v>16666.666666666668</v>
      </c>
      <c r="AJ20" s="15">
        <f t="shared" si="19"/>
        <v>16666.666666666668</v>
      </c>
      <c r="AK20" s="15">
        <f t="shared" si="19"/>
        <v>16666.666666666668</v>
      </c>
      <c r="AL20" s="15">
        <f t="shared" si="19"/>
        <v>16666.666666666668</v>
      </c>
      <c r="AM20" s="15">
        <f t="shared" si="20"/>
        <v>16666.666666666668</v>
      </c>
      <c r="AN20" s="15">
        <f t="shared" si="20"/>
        <v>16666.666666666668</v>
      </c>
      <c r="AO20" s="15">
        <f t="shared" si="20"/>
        <v>16666.666666666668</v>
      </c>
      <c r="AP20" s="15">
        <f t="shared" si="20"/>
        <v>16666.666666666668</v>
      </c>
      <c r="AQ20" s="15">
        <f t="shared" si="20"/>
        <v>33333.333333333336</v>
      </c>
      <c r="AR20" s="15">
        <f t="shared" si="20"/>
        <v>33333.333333333336</v>
      </c>
      <c r="AS20" s="15">
        <f t="shared" si="20"/>
        <v>33333.333333333336</v>
      </c>
      <c r="AT20" s="15">
        <f t="shared" si="20"/>
        <v>33333.333333333336</v>
      </c>
      <c r="AU20" s="15">
        <f t="shared" si="20"/>
        <v>33333.333333333336</v>
      </c>
      <c r="AV20" s="15">
        <f t="shared" si="20"/>
        <v>33333.333333333336</v>
      </c>
      <c r="AW20" s="15">
        <f t="shared" si="21"/>
        <v>33333.333333333336</v>
      </c>
      <c r="AX20" s="15">
        <f t="shared" si="21"/>
        <v>33333.333333333336</v>
      </c>
      <c r="AY20" s="15">
        <f t="shared" si="21"/>
        <v>33333.333333333336</v>
      </c>
      <c r="AZ20" s="15">
        <f t="shared" si="21"/>
        <v>33333.333333333336</v>
      </c>
      <c r="BA20" s="15">
        <f t="shared" si="21"/>
        <v>33333.333333333336</v>
      </c>
      <c r="BB20" s="15">
        <f t="shared" si="21"/>
        <v>33333.333333333336</v>
      </c>
      <c r="BC20" s="15">
        <f t="shared" si="21"/>
        <v>66666.666666666672</v>
      </c>
      <c r="BD20" s="15">
        <f t="shared" si="21"/>
        <v>66666.666666666672</v>
      </c>
      <c r="BE20" s="15">
        <f t="shared" si="21"/>
        <v>66666.666666666672</v>
      </c>
      <c r="BF20" s="15">
        <f t="shared" si="21"/>
        <v>66666.666666666672</v>
      </c>
      <c r="BG20" s="15">
        <f t="shared" si="22"/>
        <v>66666.666666666672</v>
      </c>
      <c r="BH20" s="15">
        <f t="shared" si="22"/>
        <v>66666.666666666672</v>
      </c>
      <c r="BI20" s="15">
        <f t="shared" si="22"/>
        <v>66666.666666666672</v>
      </c>
      <c r="BJ20" s="15">
        <f t="shared" si="22"/>
        <v>66666.666666666672</v>
      </c>
      <c r="BK20" s="15">
        <f t="shared" si="22"/>
        <v>66666.666666666672</v>
      </c>
      <c r="BL20" s="15">
        <f t="shared" si="22"/>
        <v>66666.666666666672</v>
      </c>
      <c r="BM20" s="15">
        <f t="shared" si="22"/>
        <v>66666.666666666672</v>
      </c>
      <c r="BN20" s="15">
        <f t="shared" si="22"/>
        <v>66666.666666666672</v>
      </c>
      <c r="BO20" s="15">
        <f t="shared" si="22"/>
        <v>133333.33333333334</v>
      </c>
      <c r="BP20" s="15">
        <f t="shared" si="22"/>
        <v>133333.33333333334</v>
      </c>
      <c r="BQ20" s="15">
        <f t="shared" si="23"/>
        <v>133333.33333333334</v>
      </c>
      <c r="BR20" s="15">
        <f t="shared" si="23"/>
        <v>133333.33333333334</v>
      </c>
      <c r="BS20" s="15">
        <f t="shared" si="23"/>
        <v>133333.33333333334</v>
      </c>
      <c r="BT20" s="15">
        <f t="shared" si="23"/>
        <v>133333.33333333334</v>
      </c>
      <c r="BU20" s="15">
        <f t="shared" si="23"/>
        <v>133333.33333333334</v>
      </c>
      <c r="BV20" s="15">
        <f t="shared" si="23"/>
        <v>133333.33333333334</v>
      </c>
      <c r="BW20" s="15">
        <f t="shared" si="23"/>
        <v>133333.33333333334</v>
      </c>
      <c r="BX20" s="15">
        <f t="shared" si="23"/>
        <v>133333.33333333334</v>
      </c>
      <c r="BY20" s="15">
        <f t="shared" si="23"/>
        <v>133333.33333333334</v>
      </c>
      <c r="BZ20" s="15">
        <f t="shared" si="23"/>
        <v>133333.33333333334</v>
      </c>
      <c r="CA20" s="15">
        <f t="shared" si="24"/>
        <v>266666.66666666669</v>
      </c>
      <c r="CB20" s="15">
        <f t="shared" si="24"/>
        <v>266666.66666666669</v>
      </c>
      <c r="CC20" s="15">
        <f t="shared" si="24"/>
        <v>266666.66666666669</v>
      </c>
      <c r="CD20" s="15">
        <f t="shared" si="24"/>
        <v>266666.66666666669</v>
      </c>
      <c r="CE20" s="15">
        <f t="shared" si="24"/>
        <v>266666.66666666669</v>
      </c>
      <c r="CF20" s="15">
        <f t="shared" si="24"/>
        <v>266666.66666666669</v>
      </c>
      <c r="CG20" s="15">
        <f t="shared" si="24"/>
        <v>266666.66666666669</v>
      </c>
      <c r="CH20" s="15">
        <f t="shared" si="24"/>
        <v>266666.66666666669</v>
      </c>
      <c r="CI20" s="15">
        <f t="shared" si="24"/>
        <v>266666.66666666669</v>
      </c>
      <c r="CJ20" s="15">
        <f t="shared" si="24"/>
        <v>266666.66666666669</v>
      </c>
      <c r="CK20" s="15">
        <f t="shared" si="24"/>
        <v>266666.66666666669</v>
      </c>
      <c r="CL20" s="15">
        <f t="shared" si="24"/>
        <v>266666.66666666669</v>
      </c>
      <c r="CN20" s="73"/>
      <c r="CO20" s="15" t="e">
        <f t="shared" si="25"/>
        <v>#N/A</v>
      </c>
      <c r="CP20" s="15" t="e">
        <f t="shared" si="25"/>
        <v>#N/A</v>
      </c>
      <c r="CQ20" s="15" t="e">
        <f t="shared" si="25"/>
        <v>#N/A</v>
      </c>
      <c r="CR20" s="15" t="e">
        <f t="shared" si="25"/>
        <v>#N/A</v>
      </c>
      <c r="CS20" s="15" t="e">
        <f t="shared" si="25"/>
        <v>#N/A</v>
      </c>
      <c r="CT20" s="15" t="e">
        <f t="shared" si="25"/>
        <v>#N/A</v>
      </c>
      <c r="CU20" s="15" t="e">
        <f t="shared" si="25"/>
        <v>#N/A</v>
      </c>
      <c r="CV20" s="15" t="e">
        <f t="shared" si="25"/>
        <v>#N/A</v>
      </c>
      <c r="CW20" s="15" t="e">
        <f t="shared" si="25"/>
        <v>#N/A</v>
      </c>
      <c r="CX20" s="15" t="e">
        <f t="shared" si="25"/>
        <v>#N/A</v>
      </c>
      <c r="CY20" s="15" t="e">
        <f>INDEX($K:$P,ROW(),MATCH(CY$3,$K$2:$P$2,0))/CL$5</f>
        <v>#N/A</v>
      </c>
      <c r="CZ20" s="15" t="e">
        <f t="shared" si="26"/>
        <v>#N/A</v>
      </c>
      <c r="DA20" s="15" t="e">
        <f t="shared" si="26"/>
        <v>#N/A</v>
      </c>
      <c r="DB20" s="15" t="e">
        <f t="shared" si="26"/>
        <v>#N/A</v>
      </c>
      <c r="DC20" s="15" t="e">
        <f t="shared" si="26"/>
        <v>#N/A</v>
      </c>
      <c r="DD20" s="15" t="e">
        <f t="shared" si="26"/>
        <v>#N/A</v>
      </c>
      <c r="DE20" s="15" t="e">
        <f t="shared" si="26"/>
        <v>#N/A</v>
      </c>
      <c r="DF20" s="15" t="e">
        <f t="shared" si="26"/>
        <v>#N/A</v>
      </c>
      <c r="DG20" s="15" t="e">
        <f t="shared" si="26"/>
        <v>#N/A</v>
      </c>
      <c r="DH20" s="15" t="e">
        <f t="shared" si="26"/>
        <v>#N/A</v>
      </c>
      <c r="DI20" s="15" t="e">
        <f t="shared" si="26"/>
        <v>#N/A</v>
      </c>
      <c r="DJ20" s="15" t="e">
        <f t="shared" si="26"/>
        <v>#N/A</v>
      </c>
      <c r="DK20" s="15" t="e">
        <f t="shared" si="26"/>
        <v>#N/A</v>
      </c>
      <c r="DL20" s="15" t="e">
        <f t="shared" si="26"/>
        <v>#N/A</v>
      </c>
    </row>
    <row r="21" spans="1:116" x14ac:dyDescent="0.4">
      <c r="A21" s="31"/>
      <c r="B21" t="str">
        <f t="shared" si="17"/>
        <v>21 VOLLIST-EVP</v>
      </c>
      <c r="D21" t="s">
        <v>823</v>
      </c>
      <c r="E21" s="8" t="str">
        <f t="shared" si="16"/>
        <v>21 VOLLIST-EVP</v>
      </c>
      <c r="G21" s="337" t="s">
        <v>323</v>
      </c>
      <c r="H21" s="31"/>
      <c r="I21" s="73"/>
      <c r="J21" s="73"/>
      <c r="K21" s="17">
        <v>100000</v>
      </c>
      <c r="L21" s="17">
        <v>200000</v>
      </c>
      <c r="M21" s="17">
        <v>400000</v>
      </c>
      <c r="N21" s="17">
        <v>800000</v>
      </c>
      <c r="O21" s="17">
        <v>1600000</v>
      </c>
      <c r="P21" s="17">
        <v>3200000</v>
      </c>
      <c r="R21" s="15"/>
      <c r="S21" s="15">
        <f t="shared" si="18"/>
        <v>8333.3333333333339</v>
      </c>
      <c r="T21" s="15">
        <f t="shared" si="18"/>
        <v>8333.3333333333339</v>
      </c>
      <c r="U21" s="15">
        <f t="shared" si="18"/>
        <v>8333.3333333333339</v>
      </c>
      <c r="V21" s="15">
        <f t="shared" si="18"/>
        <v>8333.3333333333339</v>
      </c>
      <c r="W21" s="15">
        <f t="shared" si="18"/>
        <v>8333.3333333333339</v>
      </c>
      <c r="X21" s="15">
        <f t="shared" si="18"/>
        <v>8333.3333333333339</v>
      </c>
      <c r="Y21" s="15">
        <f t="shared" si="18"/>
        <v>8333.3333333333339</v>
      </c>
      <c r="Z21" s="15">
        <f t="shared" si="18"/>
        <v>8333.3333333333339</v>
      </c>
      <c r="AA21" s="15">
        <f t="shared" si="18"/>
        <v>8333.3333333333339</v>
      </c>
      <c r="AB21" s="15">
        <f t="shared" si="18"/>
        <v>8333.3333333333339</v>
      </c>
      <c r="AC21" s="15">
        <f t="shared" si="19"/>
        <v>8333.3333333333339</v>
      </c>
      <c r="AD21" s="15">
        <f t="shared" si="19"/>
        <v>8333.3333333333339</v>
      </c>
      <c r="AE21" s="15">
        <f t="shared" si="19"/>
        <v>16666.666666666668</v>
      </c>
      <c r="AF21" s="15">
        <f t="shared" si="19"/>
        <v>16666.666666666668</v>
      </c>
      <c r="AG21" s="15">
        <f t="shared" si="19"/>
        <v>16666.666666666668</v>
      </c>
      <c r="AH21" s="15">
        <f t="shared" si="19"/>
        <v>16666.666666666668</v>
      </c>
      <c r="AI21" s="15">
        <f t="shared" si="19"/>
        <v>16666.666666666668</v>
      </c>
      <c r="AJ21" s="15">
        <f t="shared" si="19"/>
        <v>16666.666666666668</v>
      </c>
      <c r="AK21" s="15">
        <f t="shared" si="19"/>
        <v>16666.666666666668</v>
      </c>
      <c r="AL21" s="15">
        <f t="shared" si="19"/>
        <v>16666.666666666668</v>
      </c>
      <c r="AM21" s="15">
        <f t="shared" si="20"/>
        <v>16666.666666666668</v>
      </c>
      <c r="AN21" s="15">
        <f t="shared" si="20"/>
        <v>16666.666666666668</v>
      </c>
      <c r="AO21" s="15">
        <f t="shared" si="20"/>
        <v>16666.666666666668</v>
      </c>
      <c r="AP21" s="15">
        <f t="shared" si="20"/>
        <v>16666.666666666668</v>
      </c>
      <c r="AQ21" s="15">
        <f t="shared" si="20"/>
        <v>33333.333333333336</v>
      </c>
      <c r="AR21" s="15">
        <f t="shared" si="20"/>
        <v>33333.333333333336</v>
      </c>
      <c r="AS21" s="15">
        <f t="shared" si="20"/>
        <v>33333.333333333336</v>
      </c>
      <c r="AT21" s="15">
        <f t="shared" si="20"/>
        <v>33333.333333333336</v>
      </c>
      <c r="AU21" s="15">
        <f t="shared" si="20"/>
        <v>33333.333333333336</v>
      </c>
      <c r="AV21" s="15">
        <f t="shared" si="20"/>
        <v>33333.333333333336</v>
      </c>
      <c r="AW21" s="15">
        <f t="shared" si="21"/>
        <v>33333.333333333336</v>
      </c>
      <c r="AX21" s="15">
        <f t="shared" si="21"/>
        <v>33333.333333333336</v>
      </c>
      <c r="AY21" s="15">
        <f t="shared" si="21"/>
        <v>33333.333333333336</v>
      </c>
      <c r="AZ21" s="15">
        <f t="shared" si="21"/>
        <v>33333.333333333336</v>
      </c>
      <c r="BA21" s="15">
        <f t="shared" si="21"/>
        <v>33333.333333333336</v>
      </c>
      <c r="BB21" s="15">
        <f t="shared" si="21"/>
        <v>33333.333333333336</v>
      </c>
      <c r="BC21" s="15">
        <f t="shared" si="21"/>
        <v>66666.666666666672</v>
      </c>
      <c r="BD21" s="15">
        <f t="shared" si="21"/>
        <v>66666.666666666672</v>
      </c>
      <c r="BE21" s="15">
        <f t="shared" si="21"/>
        <v>66666.666666666672</v>
      </c>
      <c r="BF21" s="15">
        <f t="shared" si="21"/>
        <v>66666.666666666672</v>
      </c>
      <c r="BG21" s="15">
        <f t="shared" si="22"/>
        <v>66666.666666666672</v>
      </c>
      <c r="BH21" s="15">
        <f t="shared" si="22"/>
        <v>66666.666666666672</v>
      </c>
      <c r="BI21" s="15">
        <f t="shared" si="22"/>
        <v>66666.666666666672</v>
      </c>
      <c r="BJ21" s="15">
        <f t="shared" si="22"/>
        <v>66666.666666666672</v>
      </c>
      <c r="BK21" s="15">
        <f t="shared" si="22"/>
        <v>66666.666666666672</v>
      </c>
      <c r="BL21" s="15">
        <f t="shared" si="22"/>
        <v>66666.666666666672</v>
      </c>
      <c r="BM21" s="15">
        <f t="shared" si="22"/>
        <v>66666.666666666672</v>
      </c>
      <c r="BN21" s="15">
        <f t="shared" si="22"/>
        <v>66666.666666666672</v>
      </c>
      <c r="BO21" s="15">
        <f t="shared" si="22"/>
        <v>133333.33333333334</v>
      </c>
      <c r="BP21" s="15">
        <f t="shared" si="22"/>
        <v>133333.33333333334</v>
      </c>
      <c r="BQ21" s="15">
        <f t="shared" si="23"/>
        <v>133333.33333333334</v>
      </c>
      <c r="BR21" s="15">
        <f t="shared" si="23"/>
        <v>133333.33333333334</v>
      </c>
      <c r="BS21" s="15">
        <f t="shared" si="23"/>
        <v>133333.33333333334</v>
      </c>
      <c r="BT21" s="15">
        <f t="shared" si="23"/>
        <v>133333.33333333334</v>
      </c>
      <c r="BU21" s="15">
        <f t="shared" si="23"/>
        <v>133333.33333333334</v>
      </c>
      <c r="BV21" s="15">
        <f t="shared" si="23"/>
        <v>133333.33333333334</v>
      </c>
      <c r="BW21" s="15">
        <f t="shared" si="23"/>
        <v>133333.33333333334</v>
      </c>
      <c r="BX21" s="15">
        <f t="shared" si="23"/>
        <v>133333.33333333334</v>
      </c>
      <c r="BY21" s="15">
        <f t="shared" si="23"/>
        <v>133333.33333333334</v>
      </c>
      <c r="BZ21" s="15">
        <f t="shared" si="23"/>
        <v>133333.33333333334</v>
      </c>
      <c r="CA21" s="15">
        <f t="shared" si="24"/>
        <v>266666.66666666669</v>
      </c>
      <c r="CB21" s="15">
        <f t="shared" si="24"/>
        <v>266666.66666666669</v>
      </c>
      <c r="CC21" s="15">
        <f t="shared" si="24"/>
        <v>266666.66666666669</v>
      </c>
      <c r="CD21" s="15">
        <f t="shared" si="24"/>
        <v>266666.66666666669</v>
      </c>
      <c r="CE21" s="15">
        <f t="shared" si="24"/>
        <v>266666.66666666669</v>
      </c>
      <c r="CF21" s="15">
        <f t="shared" si="24"/>
        <v>266666.66666666669</v>
      </c>
      <c r="CG21" s="15">
        <f t="shared" si="24"/>
        <v>266666.66666666669</v>
      </c>
      <c r="CH21" s="15">
        <f t="shared" si="24"/>
        <v>266666.66666666669</v>
      </c>
      <c r="CI21" s="15">
        <f t="shared" si="24"/>
        <v>266666.66666666669</v>
      </c>
      <c r="CJ21" s="15">
        <f t="shared" si="24"/>
        <v>266666.66666666669</v>
      </c>
      <c r="CK21" s="15">
        <f t="shared" si="24"/>
        <v>266666.66666666669</v>
      </c>
      <c r="CL21" s="15">
        <f t="shared" si="24"/>
        <v>266666.66666666669</v>
      </c>
      <c r="CN21" s="73"/>
      <c r="CO21" s="15" t="e">
        <f t="shared" si="25"/>
        <v>#N/A</v>
      </c>
      <c r="CP21" s="15" t="e">
        <f t="shared" si="25"/>
        <v>#N/A</v>
      </c>
      <c r="CQ21" s="15" t="e">
        <f t="shared" si="25"/>
        <v>#N/A</v>
      </c>
      <c r="CR21" s="15" t="e">
        <f t="shared" si="25"/>
        <v>#N/A</v>
      </c>
      <c r="CS21" s="15" t="e">
        <f t="shared" si="25"/>
        <v>#N/A</v>
      </c>
      <c r="CT21" s="15" t="e">
        <f t="shared" si="25"/>
        <v>#N/A</v>
      </c>
      <c r="CU21" s="15" t="e">
        <f t="shared" si="25"/>
        <v>#N/A</v>
      </c>
      <c r="CV21" s="15" t="e">
        <f t="shared" si="25"/>
        <v>#N/A</v>
      </c>
      <c r="CW21" s="15" t="e">
        <f t="shared" si="25"/>
        <v>#N/A</v>
      </c>
      <c r="CX21" s="15" t="e">
        <f t="shared" si="25"/>
        <v>#N/A</v>
      </c>
      <c r="CY21" s="15" t="e">
        <f>INDEX($K:$P,ROW(),MATCH(CY$3,$K$2:$P$2,0))/CL$5</f>
        <v>#N/A</v>
      </c>
      <c r="CZ21" s="15" t="e">
        <f t="shared" si="26"/>
        <v>#N/A</v>
      </c>
      <c r="DA21" s="15" t="e">
        <f t="shared" si="26"/>
        <v>#N/A</v>
      </c>
      <c r="DB21" s="15" t="e">
        <f t="shared" si="26"/>
        <v>#N/A</v>
      </c>
      <c r="DC21" s="15" t="e">
        <f t="shared" si="26"/>
        <v>#N/A</v>
      </c>
      <c r="DD21" s="15" t="e">
        <f t="shared" si="26"/>
        <v>#N/A</v>
      </c>
      <c r="DE21" s="15" t="e">
        <f t="shared" si="26"/>
        <v>#N/A</v>
      </c>
      <c r="DF21" s="15" t="e">
        <f t="shared" si="26"/>
        <v>#N/A</v>
      </c>
      <c r="DG21" s="15" t="e">
        <f t="shared" si="26"/>
        <v>#N/A</v>
      </c>
      <c r="DH21" s="15" t="e">
        <f t="shared" si="26"/>
        <v>#N/A</v>
      </c>
      <c r="DI21" s="15" t="e">
        <f t="shared" si="26"/>
        <v>#N/A</v>
      </c>
      <c r="DJ21" s="15" t="e">
        <f t="shared" si="26"/>
        <v>#N/A</v>
      </c>
      <c r="DK21" s="15" t="e">
        <f t="shared" si="26"/>
        <v>#N/A</v>
      </c>
      <c r="DL21" s="15" t="e">
        <f t="shared" si="26"/>
        <v>#N/A</v>
      </c>
    </row>
    <row r="22" spans="1:116" x14ac:dyDescent="0.4">
      <c r="A22" s="31"/>
      <c r="B22" t="str">
        <f t="shared" si="17"/>
        <v>22 VOLLIST-EVP</v>
      </c>
      <c r="D22" t="s">
        <v>823</v>
      </c>
      <c r="E22" s="8" t="str">
        <f t="shared" si="16"/>
        <v>22 VOLLIST-EVP</v>
      </c>
      <c r="G22" s="337" t="s">
        <v>566</v>
      </c>
      <c r="H22" s="31"/>
      <c r="I22" s="73"/>
      <c r="J22" s="73"/>
      <c r="K22" s="256">
        <v>100000</v>
      </c>
      <c r="L22" s="256">
        <v>200000</v>
      </c>
      <c r="M22" s="256">
        <v>400000</v>
      </c>
      <c r="N22" s="256">
        <v>800000</v>
      </c>
      <c r="O22" s="256">
        <v>1600000</v>
      </c>
      <c r="P22" s="256">
        <v>3200000</v>
      </c>
      <c r="R22" s="15"/>
      <c r="S22" s="257">
        <f t="shared" si="18"/>
        <v>8333.3333333333339</v>
      </c>
      <c r="T22" s="257">
        <f t="shared" si="18"/>
        <v>8333.3333333333339</v>
      </c>
      <c r="U22" s="257">
        <f t="shared" si="18"/>
        <v>8333.3333333333339</v>
      </c>
      <c r="V22" s="257">
        <f t="shared" si="18"/>
        <v>8333.3333333333339</v>
      </c>
      <c r="W22" s="257">
        <f t="shared" si="18"/>
        <v>8333.3333333333339</v>
      </c>
      <c r="X22" s="257">
        <f t="shared" si="18"/>
        <v>8333.3333333333339</v>
      </c>
      <c r="Y22" s="257">
        <f t="shared" si="18"/>
        <v>8333.3333333333339</v>
      </c>
      <c r="Z22" s="257">
        <f t="shared" si="18"/>
        <v>8333.3333333333339</v>
      </c>
      <c r="AA22" s="257">
        <f t="shared" si="18"/>
        <v>8333.3333333333339</v>
      </c>
      <c r="AB22" s="257">
        <f t="shared" si="18"/>
        <v>8333.3333333333339</v>
      </c>
      <c r="AC22" s="257">
        <f t="shared" si="19"/>
        <v>8333.3333333333339</v>
      </c>
      <c r="AD22" s="257">
        <f t="shared" si="19"/>
        <v>8333.3333333333339</v>
      </c>
      <c r="AE22" s="257">
        <f t="shared" si="19"/>
        <v>16666.666666666668</v>
      </c>
      <c r="AF22" s="257">
        <f t="shared" si="19"/>
        <v>16666.666666666668</v>
      </c>
      <c r="AG22" s="257">
        <f t="shared" si="19"/>
        <v>16666.666666666668</v>
      </c>
      <c r="AH22" s="257">
        <f t="shared" si="19"/>
        <v>16666.666666666668</v>
      </c>
      <c r="AI22" s="257">
        <f t="shared" si="19"/>
        <v>16666.666666666668</v>
      </c>
      <c r="AJ22" s="257">
        <f t="shared" si="19"/>
        <v>16666.666666666668</v>
      </c>
      <c r="AK22" s="257">
        <f t="shared" si="19"/>
        <v>16666.666666666668</v>
      </c>
      <c r="AL22" s="257">
        <f t="shared" si="19"/>
        <v>16666.666666666668</v>
      </c>
      <c r="AM22" s="257">
        <f t="shared" si="20"/>
        <v>16666.666666666668</v>
      </c>
      <c r="AN22" s="257">
        <f t="shared" si="20"/>
        <v>16666.666666666668</v>
      </c>
      <c r="AO22" s="257">
        <f t="shared" si="20"/>
        <v>16666.666666666668</v>
      </c>
      <c r="AP22" s="257">
        <f t="shared" si="20"/>
        <v>16666.666666666668</v>
      </c>
      <c r="AQ22" s="257">
        <f t="shared" si="20"/>
        <v>33333.333333333336</v>
      </c>
      <c r="AR22" s="257">
        <f t="shared" si="20"/>
        <v>33333.333333333336</v>
      </c>
      <c r="AS22" s="257">
        <f t="shared" si="20"/>
        <v>33333.333333333336</v>
      </c>
      <c r="AT22" s="257">
        <f t="shared" si="20"/>
        <v>33333.333333333336</v>
      </c>
      <c r="AU22" s="257">
        <f t="shared" si="20"/>
        <v>33333.333333333336</v>
      </c>
      <c r="AV22" s="257">
        <f t="shared" si="20"/>
        <v>33333.333333333336</v>
      </c>
      <c r="AW22" s="257">
        <f t="shared" si="21"/>
        <v>33333.333333333336</v>
      </c>
      <c r="AX22" s="257">
        <f t="shared" si="21"/>
        <v>33333.333333333336</v>
      </c>
      <c r="AY22" s="257">
        <f t="shared" si="21"/>
        <v>33333.333333333336</v>
      </c>
      <c r="AZ22" s="257">
        <f t="shared" si="21"/>
        <v>33333.333333333336</v>
      </c>
      <c r="BA22" s="257">
        <f t="shared" si="21"/>
        <v>33333.333333333336</v>
      </c>
      <c r="BB22" s="257">
        <f t="shared" si="21"/>
        <v>33333.333333333336</v>
      </c>
      <c r="BC22" s="257">
        <f t="shared" si="21"/>
        <v>66666.666666666672</v>
      </c>
      <c r="BD22" s="257">
        <f t="shared" si="21"/>
        <v>66666.666666666672</v>
      </c>
      <c r="BE22" s="257">
        <f t="shared" si="21"/>
        <v>66666.666666666672</v>
      </c>
      <c r="BF22" s="257">
        <f t="shared" si="21"/>
        <v>66666.666666666672</v>
      </c>
      <c r="BG22" s="257">
        <f t="shared" si="22"/>
        <v>66666.666666666672</v>
      </c>
      <c r="BH22" s="257">
        <f t="shared" si="22"/>
        <v>66666.666666666672</v>
      </c>
      <c r="BI22" s="257">
        <f t="shared" si="22"/>
        <v>66666.666666666672</v>
      </c>
      <c r="BJ22" s="257">
        <f t="shared" si="22"/>
        <v>66666.666666666672</v>
      </c>
      <c r="BK22" s="257">
        <f t="shared" si="22"/>
        <v>66666.666666666672</v>
      </c>
      <c r="BL22" s="257">
        <f t="shared" si="22"/>
        <v>66666.666666666672</v>
      </c>
      <c r="BM22" s="257">
        <f t="shared" si="22"/>
        <v>66666.666666666672</v>
      </c>
      <c r="BN22" s="257">
        <f t="shared" si="22"/>
        <v>66666.666666666672</v>
      </c>
      <c r="BO22" s="257">
        <f t="shared" si="22"/>
        <v>133333.33333333334</v>
      </c>
      <c r="BP22" s="257">
        <f t="shared" si="22"/>
        <v>133333.33333333334</v>
      </c>
      <c r="BQ22" s="257">
        <f t="shared" si="23"/>
        <v>133333.33333333334</v>
      </c>
      <c r="BR22" s="257">
        <f t="shared" si="23"/>
        <v>133333.33333333334</v>
      </c>
      <c r="BS22" s="257">
        <f t="shared" si="23"/>
        <v>133333.33333333334</v>
      </c>
      <c r="BT22" s="257">
        <f t="shared" si="23"/>
        <v>133333.33333333334</v>
      </c>
      <c r="BU22" s="257">
        <f t="shared" si="23"/>
        <v>133333.33333333334</v>
      </c>
      <c r="BV22" s="257">
        <f t="shared" si="23"/>
        <v>133333.33333333334</v>
      </c>
      <c r="BW22" s="257">
        <f t="shared" si="23"/>
        <v>133333.33333333334</v>
      </c>
      <c r="BX22" s="257">
        <f t="shared" si="23"/>
        <v>133333.33333333334</v>
      </c>
      <c r="BY22" s="257">
        <f t="shared" si="23"/>
        <v>133333.33333333334</v>
      </c>
      <c r="BZ22" s="257">
        <f t="shared" si="23"/>
        <v>133333.33333333334</v>
      </c>
      <c r="CA22" s="257">
        <f t="shared" si="24"/>
        <v>266666.66666666669</v>
      </c>
      <c r="CB22" s="257">
        <f t="shared" si="24"/>
        <v>266666.66666666669</v>
      </c>
      <c r="CC22" s="257">
        <f t="shared" si="24"/>
        <v>266666.66666666669</v>
      </c>
      <c r="CD22" s="257">
        <f t="shared" si="24"/>
        <v>266666.66666666669</v>
      </c>
      <c r="CE22" s="257">
        <f t="shared" si="24"/>
        <v>266666.66666666669</v>
      </c>
      <c r="CF22" s="257">
        <f t="shared" si="24"/>
        <v>266666.66666666669</v>
      </c>
      <c r="CG22" s="257">
        <f t="shared" si="24"/>
        <v>266666.66666666669</v>
      </c>
      <c r="CH22" s="257">
        <f t="shared" si="24"/>
        <v>266666.66666666669</v>
      </c>
      <c r="CI22" s="257">
        <f t="shared" si="24"/>
        <v>266666.66666666669</v>
      </c>
      <c r="CJ22" s="257">
        <f t="shared" si="24"/>
        <v>266666.66666666669</v>
      </c>
      <c r="CK22" s="257">
        <f t="shared" si="24"/>
        <v>266666.66666666669</v>
      </c>
      <c r="CL22" s="257">
        <f t="shared" si="24"/>
        <v>266666.66666666669</v>
      </c>
      <c r="CM22" s="225"/>
      <c r="CN22" s="338"/>
      <c r="CO22" s="257" t="e">
        <f t="shared" si="25"/>
        <v>#N/A</v>
      </c>
      <c r="CP22" s="257" t="e">
        <f t="shared" si="25"/>
        <v>#N/A</v>
      </c>
      <c r="CQ22" s="257" t="e">
        <f t="shared" si="25"/>
        <v>#N/A</v>
      </c>
      <c r="CR22" s="257" t="e">
        <f t="shared" si="25"/>
        <v>#N/A</v>
      </c>
      <c r="CS22" s="257" t="e">
        <f t="shared" si="25"/>
        <v>#N/A</v>
      </c>
      <c r="CT22" s="257" t="e">
        <f t="shared" si="25"/>
        <v>#N/A</v>
      </c>
      <c r="CU22" s="257" t="e">
        <f t="shared" si="25"/>
        <v>#N/A</v>
      </c>
      <c r="CV22" s="257" t="e">
        <f t="shared" si="25"/>
        <v>#N/A</v>
      </c>
      <c r="CW22" s="257" t="e">
        <f t="shared" si="25"/>
        <v>#N/A</v>
      </c>
      <c r="CX22" s="257" t="e">
        <f t="shared" si="25"/>
        <v>#N/A</v>
      </c>
      <c r="CY22" s="257" t="e">
        <f>INDEX($K:$P,ROW(),MATCH(CY$3,$K$2:$P$2,0))/CL$5</f>
        <v>#N/A</v>
      </c>
      <c r="CZ22" s="257" t="e">
        <f t="shared" si="26"/>
        <v>#N/A</v>
      </c>
      <c r="DA22" s="257" t="e">
        <f t="shared" si="26"/>
        <v>#N/A</v>
      </c>
      <c r="DB22" s="257" t="e">
        <f t="shared" si="26"/>
        <v>#N/A</v>
      </c>
      <c r="DC22" s="257" t="e">
        <f t="shared" si="26"/>
        <v>#N/A</v>
      </c>
      <c r="DD22" s="257" t="e">
        <f t="shared" si="26"/>
        <v>#N/A</v>
      </c>
      <c r="DE22" s="257" t="e">
        <f t="shared" si="26"/>
        <v>#N/A</v>
      </c>
      <c r="DF22" s="257" t="e">
        <f t="shared" si="26"/>
        <v>#N/A</v>
      </c>
      <c r="DG22" s="257" t="e">
        <f t="shared" si="26"/>
        <v>#N/A</v>
      </c>
      <c r="DH22" s="257" t="e">
        <f t="shared" si="26"/>
        <v>#N/A</v>
      </c>
      <c r="DI22" s="257" t="e">
        <f t="shared" si="26"/>
        <v>#N/A</v>
      </c>
      <c r="DJ22" s="257" t="e">
        <f t="shared" si="26"/>
        <v>#N/A</v>
      </c>
      <c r="DK22" s="257" t="e">
        <f t="shared" si="26"/>
        <v>#N/A</v>
      </c>
      <c r="DL22" s="257" t="e">
        <f t="shared" si="26"/>
        <v>#N/A</v>
      </c>
    </row>
    <row r="23" spans="1:116" x14ac:dyDescent="0.4">
      <c r="B23" t="str">
        <f t="shared" si="17"/>
        <v>23 VOLLIST-EVP</v>
      </c>
      <c r="D23" t="s">
        <v>823</v>
      </c>
      <c r="E23" s="8" t="str">
        <f t="shared" si="16"/>
        <v>23 VOLLIST-EVP</v>
      </c>
      <c r="G23" s="356" t="s">
        <v>810</v>
      </c>
      <c r="H23" s="31"/>
      <c r="I23" s="73"/>
      <c r="J23" s="73"/>
      <c r="K23" s="38">
        <f t="shared" ref="K23:P23" si="27">SUMIF($3:$3,K$2,23:23)</f>
        <v>399999.99999999994</v>
      </c>
      <c r="L23" s="38">
        <f t="shared" si="27"/>
        <v>799999.99999999988</v>
      </c>
      <c r="M23" s="38">
        <f t="shared" si="27"/>
        <v>1599999.9999999998</v>
      </c>
      <c r="N23" s="38">
        <f t="shared" si="27"/>
        <v>3199999.9999999995</v>
      </c>
      <c r="O23" s="38">
        <f t="shared" si="27"/>
        <v>6399999.9999999991</v>
      </c>
      <c r="P23" s="38">
        <f t="shared" si="27"/>
        <v>12799999.999999998</v>
      </c>
      <c r="R23" s="38"/>
      <c r="S23" s="38">
        <f t="shared" ref="S23:AX23" si="28">SUM(S18:S21)</f>
        <v>33333.333333333336</v>
      </c>
      <c r="T23" s="38">
        <f t="shared" si="28"/>
        <v>33333.333333333336</v>
      </c>
      <c r="U23" s="38">
        <f t="shared" si="28"/>
        <v>33333.333333333336</v>
      </c>
      <c r="V23" s="38">
        <f t="shared" si="28"/>
        <v>33333.333333333336</v>
      </c>
      <c r="W23" s="38">
        <f t="shared" si="28"/>
        <v>33333.333333333336</v>
      </c>
      <c r="X23" s="38">
        <f t="shared" si="28"/>
        <v>33333.333333333336</v>
      </c>
      <c r="Y23" s="38">
        <f t="shared" si="28"/>
        <v>33333.333333333336</v>
      </c>
      <c r="Z23" s="38">
        <f t="shared" si="28"/>
        <v>33333.333333333336</v>
      </c>
      <c r="AA23" s="38">
        <f t="shared" si="28"/>
        <v>33333.333333333336</v>
      </c>
      <c r="AB23" s="38">
        <f t="shared" si="28"/>
        <v>33333.333333333336</v>
      </c>
      <c r="AC23" s="38">
        <f t="shared" si="28"/>
        <v>33333.333333333336</v>
      </c>
      <c r="AD23" s="38">
        <f t="shared" si="28"/>
        <v>33333.333333333336</v>
      </c>
      <c r="AE23" s="38">
        <f t="shared" si="28"/>
        <v>66666.666666666672</v>
      </c>
      <c r="AF23" s="38">
        <f t="shared" si="28"/>
        <v>66666.666666666672</v>
      </c>
      <c r="AG23" s="38">
        <f t="shared" si="28"/>
        <v>66666.666666666672</v>
      </c>
      <c r="AH23" s="38">
        <f t="shared" si="28"/>
        <v>66666.666666666672</v>
      </c>
      <c r="AI23" s="38">
        <f t="shared" si="28"/>
        <v>66666.666666666672</v>
      </c>
      <c r="AJ23" s="38">
        <f t="shared" si="28"/>
        <v>66666.666666666672</v>
      </c>
      <c r="AK23" s="38">
        <f t="shared" si="28"/>
        <v>66666.666666666672</v>
      </c>
      <c r="AL23" s="38">
        <f t="shared" si="28"/>
        <v>66666.666666666672</v>
      </c>
      <c r="AM23" s="38">
        <f t="shared" si="28"/>
        <v>66666.666666666672</v>
      </c>
      <c r="AN23" s="38">
        <f t="shared" si="28"/>
        <v>66666.666666666672</v>
      </c>
      <c r="AO23" s="38">
        <f t="shared" si="28"/>
        <v>66666.666666666672</v>
      </c>
      <c r="AP23" s="38">
        <f t="shared" si="28"/>
        <v>66666.666666666672</v>
      </c>
      <c r="AQ23" s="38">
        <f t="shared" si="28"/>
        <v>133333.33333333334</v>
      </c>
      <c r="AR23" s="38">
        <f t="shared" si="28"/>
        <v>133333.33333333334</v>
      </c>
      <c r="AS23" s="38">
        <f t="shared" si="28"/>
        <v>133333.33333333334</v>
      </c>
      <c r="AT23" s="38">
        <f t="shared" si="28"/>
        <v>133333.33333333334</v>
      </c>
      <c r="AU23" s="38">
        <f t="shared" si="28"/>
        <v>133333.33333333334</v>
      </c>
      <c r="AV23" s="38">
        <f t="shared" si="28"/>
        <v>133333.33333333334</v>
      </c>
      <c r="AW23" s="38">
        <f t="shared" si="28"/>
        <v>133333.33333333334</v>
      </c>
      <c r="AX23" s="38">
        <f t="shared" si="28"/>
        <v>133333.33333333334</v>
      </c>
      <c r="AY23" s="38">
        <f t="shared" ref="AY23:CD23" si="29">SUM(AY18:AY21)</f>
        <v>133333.33333333334</v>
      </c>
      <c r="AZ23" s="38">
        <f t="shared" si="29"/>
        <v>133333.33333333334</v>
      </c>
      <c r="BA23" s="38">
        <f t="shared" si="29"/>
        <v>133333.33333333334</v>
      </c>
      <c r="BB23" s="38">
        <f t="shared" si="29"/>
        <v>133333.33333333334</v>
      </c>
      <c r="BC23" s="38">
        <f t="shared" si="29"/>
        <v>266666.66666666669</v>
      </c>
      <c r="BD23" s="38">
        <f t="shared" si="29"/>
        <v>266666.66666666669</v>
      </c>
      <c r="BE23" s="38">
        <f t="shared" si="29"/>
        <v>266666.66666666669</v>
      </c>
      <c r="BF23" s="38">
        <f t="shared" si="29"/>
        <v>266666.66666666669</v>
      </c>
      <c r="BG23" s="38">
        <f t="shared" si="29"/>
        <v>266666.66666666669</v>
      </c>
      <c r="BH23" s="38">
        <f t="shared" si="29"/>
        <v>266666.66666666669</v>
      </c>
      <c r="BI23" s="38">
        <f t="shared" si="29"/>
        <v>266666.66666666669</v>
      </c>
      <c r="BJ23" s="38">
        <f t="shared" si="29"/>
        <v>266666.66666666669</v>
      </c>
      <c r="BK23" s="38">
        <f t="shared" si="29"/>
        <v>266666.66666666669</v>
      </c>
      <c r="BL23" s="38">
        <f t="shared" si="29"/>
        <v>266666.66666666669</v>
      </c>
      <c r="BM23" s="38">
        <f t="shared" si="29"/>
        <v>266666.66666666669</v>
      </c>
      <c r="BN23" s="38">
        <f t="shared" si="29"/>
        <v>266666.66666666669</v>
      </c>
      <c r="BO23" s="38">
        <f t="shared" si="29"/>
        <v>533333.33333333337</v>
      </c>
      <c r="BP23" s="38">
        <f t="shared" si="29"/>
        <v>533333.33333333337</v>
      </c>
      <c r="BQ23" s="38">
        <f t="shared" si="29"/>
        <v>533333.33333333337</v>
      </c>
      <c r="BR23" s="38">
        <f t="shared" si="29"/>
        <v>533333.33333333337</v>
      </c>
      <c r="BS23" s="38">
        <f t="shared" si="29"/>
        <v>533333.33333333337</v>
      </c>
      <c r="BT23" s="38">
        <f t="shared" si="29"/>
        <v>533333.33333333337</v>
      </c>
      <c r="BU23" s="38">
        <f t="shared" si="29"/>
        <v>533333.33333333337</v>
      </c>
      <c r="BV23" s="38">
        <f t="shared" si="29"/>
        <v>533333.33333333337</v>
      </c>
      <c r="BW23" s="38">
        <f t="shared" si="29"/>
        <v>533333.33333333337</v>
      </c>
      <c r="BX23" s="38">
        <f t="shared" si="29"/>
        <v>533333.33333333337</v>
      </c>
      <c r="BY23" s="38">
        <f t="shared" si="29"/>
        <v>533333.33333333337</v>
      </c>
      <c r="BZ23" s="38">
        <f t="shared" si="29"/>
        <v>533333.33333333337</v>
      </c>
      <c r="CA23" s="38">
        <f t="shared" si="29"/>
        <v>1066666.6666666667</v>
      </c>
      <c r="CB23" s="38">
        <f t="shared" si="29"/>
        <v>1066666.6666666667</v>
      </c>
      <c r="CC23" s="38">
        <f t="shared" si="29"/>
        <v>1066666.6666666667</v>
      </c>
      <c r="CD23" s="38">
        <f t="shared" si="29"/>
        <v>1066666.6666666667</v>
      </c>
      <c r="CE23" s="38">
        <f t="shared" ref="CE23:CL23" si="30">SUM(CE18:CE21)</f>
        <v>1066666.6666666667</v>
      </c>
      <c r="CF23" s="38">
        <f t="shared" si="30"/>
        <v>1066666.6666666667</v>
      </c>
      <c r="CG23" s="38">
        <f t="shared" si="30"/>
        <v>1066666.6666666667</v>
      </c>
      <c r="CH23" s="38">
        <f t="shared" si="30"/>
        <v>1066666.6666666667</v>
      </c>
      <c r="CI23" s="38">
        <f t="shared" si="30"/>
        <v>1066666.6666666667</v>
      </c>
      <c r="CJ23" s="38">
        <f t="shared" si="30"/>
        <v>1066666.6666666667</v>
      </c>
      <c r="CK23" s="38">
        <f t="shared" si="30"/>
        <v>1066666.6666666667</v>
      </c>
      <c r="CL23" s="38">
        <f t="shared" si="30"/>
        <v>1066666.6666666667</v>
      </c>
      <c r="CN23" s="73"/>
      <c r="CO23" s="38" t="e">
        <f t="shared" ref="CO23:DL23" si="31">SUM(CO18:CO21)</f>
        <v>#N/A</v>
      </c>
      <c r="CP23" s="38" t="e">
        <f t="shared" si="31"/>
        <v>#N/A</v>
      </c>
      <c r="CQ23" s="38" t="e">
        <f t="shared" si="31"/>
        <v>#N/A</v>
      </c>
      <c r="CR23" s="38" t="e">
        <f t="shared" si="31"/>
        <v>#N/A</v>
      </c>
      <c r="CS23" s="38" t="e">
        <f t="shared" si="31"/>
        <v>#N/A</v>
      </c>
      <c r="CT23" s="38" t="e">
        <f t="shared" si="31"/>
        <v>#N/A</v>
      </c>
      <c r="CU23" s="38" t="e">
        <f t="shared" si="31"/>
        <v>#N/A</v>
      </c>
      <c r="CV23" s="38" t="e">
        <f t="shared" si="31"/>
        <v>#N/A</v>
      </c>
      <c r="CW23" s="38" t="e">
        <f t="shared" si="31"/>
        <v>#N/A</v>
      </c>
      <c r="CX23" s="38" t="e">
        <f t="shared" si="31"/>
        <v>#N/A</v>
      </c>
      <c r="CY23" s="38" t="e">
        <f t="shared" si="31"/>
        <v>#N/A</v>
      </c>
      <c r="CZ23" s="38" t="e">
        <f t="shared" si="31"/>
        <v>#N/A</v>
      </c>
      <c r="DA23" s="38" t="e">
        <f t="shared" si="31"/>
        <v>#N/A</v>
      </c>
      <c r="DB23" s="38" t="e">
        <f t="shared" si="31"/>
        <v>#N/A</v>
      </c>
      <c r="DC23" s="38" t="e">
        <f t="shared" si="31"/>
        <v>#N/A</v>
      </c>
      <c r="DD23" s="38" t="e">
        <f t="shared" si="31"/>
        <v>#N/A</v>
      </c>
      <c r="DE23" s="38" t="e">
        <f t="shared" si="31"/>
        <v>#N/A</v>
      </c>
      <c r="DF23" s="38" t="e">
        <f t="shared" si="31"/>
        <v>#N/A</v>
      </c>
      <c r="DG23" s="38" t="e">
        <f t="shared" si="31"/>
        <v>#N/A</v>
      </c>
      <c r="DH23" s="38" t="e">
        <f t="shared" si="31"/>
        <v>#N/A</v>
      </c>
      <c r="DI23" s="38" t="e">
        <f t="shared" si="31"/>
        <v>#N/A</v>
      </c>
      <c r="DJ23" s="38" t="e">
        <f t="shared" si="31"/>
        <v>#N/A</v>
      </c>
      <c r="DK23" s="38" t="e">
        <f t="shared" si="31"/>
        <v>#N/A</v>
      </c>
      <c r="DL23" s="38" t="e">
        <f t="shared" si="31"/>
        <v>#N/A</v>
      </c>
    </row>
    <row r="24" spans="1:116" x14ac:dyDescent="0.4">
      <c r="D24" t="s">
        <v>823</v>
      </c>
      <c r="E24" s="8"/>
      <c r="G24" s="356"/>
      <c r="H24" s="31"/>
      <c r="I24" s="73"/>
      <c r="J24" s="73"/>
      <c r="K24" s="39"/>
      <c r="L24" s="39"/>
      <c r="M24" s="39"/>
      <c r="N24" s="39"/>
      <c r="O24" s="39"/>
      <c r="P24" s="39"/>
      <c r="R24" s="38"/>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N24" s="73"/>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row>
    <row r="25" spans="1:116" x14ac:dyDescent="0.4">
      <c r="D25" t="s">
        <v>823</v>
      </c>
      <c r="E25" s="8" t="str">
        <f t="shared" ref="E25:E57" si="32">ROW()&amp;" "&amp;D25</f>
        <v>25 VOLLIST-EVP</v>
      </c>
      <c r="G25" s="129" t="s">
        <v>825</v>
      </c>
      <c r="H25" s="31"/>
      <c r="I25" s="73"/>
      <c r="J25" s="73"/>
      <c r="K25" s="18"/>
      <c r="L25" s="18"/>
      <c r="M25" s="18"/>
      <c r="N25" s="18"/>
      <c r="O25" s="18"/>
      <c r="P25" s="18"/>
      <c r="R25" s="33"/>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c r="CN25" s="73"/>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row>
    <row r="26" spans="1:116" x14ac:dyDescent="0.4">
      <c r="D26" t="s">
        <v>823</v>
      </c>
      <c r="E26" s="8" t="str">
        <f t="shared" si="32"/>
        <v>26 VOLLIST-EVP</v>
      </c>
      <c r="G26" s="342" t="s">
        <v>320</v>
      </c>
      <c r="H26" s="31"/>
      <c r="I26" s="73"/>
      <c r="J26" s="73"/>
      <c r="K26" s="18">
        <v>10</v>
      </c>
      <c r="L26" s="18">
        <v>10</v>
      </c>
      <c r="M26" s="18">
        <v>10</v>
      </c>
      <c r="N26" s="18">
        <v>10</v>
      </c>
      <c r="O26" s="18">
        <v>10</v>
      </c>
      <c r="P26" s="18">
        <v>10</v>
      </c>
      <c r="R26" s="33"/>
      <c r="S26" s="19">
        <f t="shared" ref="S26:AB30" si="33">INDEX($K:$P,ROW(),MATCH(S$3,$K$2:$P$2,0))</f>
        <v>10</v>
      </c>
      <c r="T26" s="19">
        <f t="shared" si="33"/>
        <v>10</v>
      </c>
      <c r="U26" s="19">
        <f t="shared" si="33"/>
        <v>10</v>
      </c>
      <c r="V26" s="19">
        <f t="shared" si="33"/>
        <v>10</v>
      </c>
      <c r="W26" s="19">
        <f t="shared" si="33"/>
        <v>10</v>
      </c>
      <c r="X26" s="19">
        <f t="shared" si="33"/>
        <v>10</v>
      </c>
      <c r="Y26" s="19">
        <f t="shared" si="33"/>
        <v>10</v>
      </c>
      <c r="Z26" s="19">
        <f t="shared" si="33"/>
        <v>10</v>
      </c>
      <c r="AA26" s="19">
        <f t="shared" si="33"/>
        <v>10</v>
      </c>
      <c r="AB26" s="19">
        <f t="shared" si="33"/>
        <v>10</v>
      </c>
      <c r="AC26" s="19">
        <f t="shared" ref="AC26:AL30" si="34">INDEX($K:$P,ROW(),MATCH(AC$3,$K$2:$P$2,0))</f>
        <v>10</v>
      </c>
      <c r="AD26" s="19">
        <f t="shared" si="34"/>
        <v>10</v>
      </c>
      <c r="AE26" s="19">
        <f t="shared" si="34"/>
        <v>10</v>
      </c>
      <c r="AF26" s="19">
        <f t="shared" si="34"/>
        <v>10</v>
      </c>
      <c r="AG26" s="19">
        <f t="shared" si="34"/>
        <v>10</v>
      </c>
      <c r="AH26" s="19">
        <f t="shared" si="34"/>
        <v>10</v>
      </c>
      <c r="AI26" s="19">
        <f t="shared" si="34"/>
        <v>10</v>
      </c>
      <c r="AJ26" s="19">
        <f t="shared" si="34"/>
        <v>10</v>
      </c>
      <c r="AK26" s="19">
        <f t="shared" si="34"/>
        <v>10</v>
      </c>
      <c r="AL26" s="19">
        <f t="shared" si="34"/>
        <v>10</v>
      </c>
      <c r="AM26" s="19">
        <f t="shared" ref="AM26:AV30" si="35">INDEX($K:$P,ROW(),MATCH(AM$3,$K$2:$P$2,0))</f>
        <v>10</v>
      </c>
      <c r="AN26" s="19">
        <f t="shared" si="35"/>
        <v>10</v>
      </c>
      <c r="AO26" s="19">
        <f t="shared" si="35"/>
        <v>10</v>
      </c>
      <c r="AP26" s="19">
        <f t="shared" si="35"/>
        <v>10</v>
      </c>
      <c r="AQ26" s="19">
        <f t="shared" si="35"/>
        <v>10</v>
      </c>
      <c r="AR26" s="19">
        <f t="shared" si="35"/>
        <v>10</v>
      </c>
      <c r="AS26" s="19">
        <f t="shared" si="35"/>
        <v>10</v>
      </c>
      <c r="AT26" s="19">
        <f t="shared" si="35"/>
        <v>10</v>
      </c>
      <c r="AU26" s="19">
        <f t="shared" si="35"/>
        <v>10</v>
      </c>
      <c r="AV26" s="19">
        <f t="shared" si="35"/>
        <v>10</v>
      </c>
      <c r="AW26" s="19">
        <f t="shared" ref="AW26:BF30" si="36">INDEX($K:$P,ROW(),MATCH(AW$3,$K$2:$P$2,0))</f>
        <v>10</v>
      </c>
      <c r="AX26" s="19">
        <f t="shared" si="36"/>
        <v>10</v>
      </c>
      <c r="AY26" s="19">
        <f t="shared" si="36"/>
        <v>10</v>
      </c>
      <c r="AZ26" s="19">
        <f t="shared" si="36"/>
        <v>10</v>
      </c>
      <c r="BA26" s="19">
        <f t="shared" si="36"/>
        <v>10</v>
      </c>
      <c r="BB26" s="19">
        <f t="shared" si="36"/>
        <v>10</v>
      </c>
      <c r="BC26" s="19">
        <f t="shared" si="36"/>
        <v>10</v>
      </c>
      <c r="BD26" s="19">
        <f t="shared" si="36"/>
        <v>10</v>
      </c>
      <c r="BE26" s="19">
        <f t="shared" si="36"/>
        <v>10</v>
      </c>
      <c r="BF26" s="19">
        <f t="shared" si="36"/>
        <v>10</v>
      </c>
      <c r="BG26" s="19">
        <f t="shared" ref="BG26:BP30" si="37">INDEX($K:$P,ROW(),MATCH(BG$3,$K$2:$P$2,0))</f>
        <v>10</v>
      </c>
      <c r="BH26" s="19">
        <f t="shared" si="37"/>
        <v>10</v>
      </c>
      <c r="BI26" s="19">
        <f t="shared" si="37"/>
        <v>10</v>
      </c>
      <c r="BJ26" s="19">
        <f t="shared" si="37"/>
        <v>10</v>
      </c>
      <c r="BK26" s="19">
        <f t="shared" si="37"/>
        <v>10</v>
      </c>
      <c r="BL26" s="19">
        <f t="shared" si="37"/>
        <v>10</v>
      </c>
      <c r="BM26" s="19">
        <f t="shared" si="37"/>
        <v>10</v>
      </c>
      <c r="BN26" s="19">
        <f t="shared" si="37"/>
        <v>10</v>
      </c>
      <c r="BO26" s="19">
        <f t="shared" si="37"/>
        <v>10</v>
      </c>
      <c r="BP26" s="19">
        <f t="shared" si="37"/>
        <v>10</v>
      </c>
      <c r="BQ26" s="19">
        <f t="shared" ref="BQ26:BZ30" si="38">INDEX($K:$P,ROW(),MATCH(BQ$3,$K$2:$P$2,0))</f>
        <v>10</v>
      </c>
      <c r="BR26" s="19">
        <f t="shared" si="38"/>
        <v>10</v>
      </c>
      <c r="BS26" s="19">
        <f t="shared" si="38"/>
        <v>10</v>
      </c>
      <c r="BT26" s="19">
        <f t="shared" si="38"/>
        <v>10</v>
      </c>
      <c r="BU26" s="19">
        <f t="shared" si="38"/>
        <v>10</v>
      </c>
      <c r="BV26" s="19">
        <f t="shared" si="38"/>
        <v>10</v>
      </c>
      <c r="BW26" s="19">
        <f t="shared" si="38"/>
        <v>10</v>
      </c>
      <c r="BX26" s="19">
        <f t="shared" si="38"/>
        <v>10</v>
      </c>
      <c r="BY26" s="19">
        <f t="shared" si="38"/>
        <v>10</v>
      </c>
      <c r="BZ26" s="19">
        <f t="shared" si="38"/>
        <v>10</v>
      </c>
      <c r="CA26" s="19">
        <f t="shared" ref="CA26:CJ30" si="39">INDEX($K:$P,ROW(),MATCH(CA$3,$K$2:$P$2,0))</f>
        <v>10</v>
      </c>
      <c r="CB26" s="19">
        <f t="shared" si="39"/>
        <v>10</v>
      </c>
      <c r="CC26" s="19">
        <f t="shared" si="39"/>
        <v>10</v>
      </c>
      <c r="CD26" s="19">
        <f t="shared" si="39"/>
        <v>10</v>
      </c>
      <c r="CE26" s="19">
        <f t="shared" si="39"/>
        <v>10</v>
      </c>
      <c r="CF26" s="19">
        <f t="shared" si="39"/>
        <v>10</v>
      </c>
      <c r="CG26" s="19">
        <f t="shared" si="39"/>
        <v>10</v>
      </c>
      <c r="CH26" s="19">
        <f t="shared" si="39"/>
        <v>10</v>
      </c>
      <c r="CI26" s="19">
        <f t="shared" si="39"/>
        <v>10</v>
      </c>
      <c r="CJ26" s="19">
        <f t="shared" si="39"/>
        <v>10</v>
      </c>
      <c r="CK26" s="19">
        <f t="shared" ref="CK26:CT30" si="40">INDEX($K:$P,ROW(),MATCH(CK$3,$K$2:$P$2,0))</f>
        <v>10</v>
      </c>
      <c r="CL26" s="19">
        <f t="shared" si="40"/>
        <v>10</v>
      </c>
      <c r="CM26" s="19" t="e">
        <f t="shared" si="40"/>
        <v>#N/A</v>
      </c>
      <c r="CN26" s="19" t="e">
        <f t="shared" si="40"/>
        <v>#N/A</v>
      </c>
      <c r="CO26" s="19" t="e">
        <f t="shared" si="40"/>
        <v>#N/A</v>
      </c>
      <c r="CP26" s="19" t="e">
        <f t="shared" si="40"/>
        <v>#N/A</v>
      </c>
      <c r="CQ26" s="19" t="e">
        <f t="shared" si="40"/>
        <v>#N/A</v>
      </c>
      <c r="CR26" s="19" t="e">
        <f t="shared" si="40"/>
        <v>#N/A</v>
      </c>
      <c r="CS26" s="19" t="e">
        <f t="shared" si="40"/>
        <v>#N/A</v>
      </c>
      <c r="CT26" s="19" t="e">
        <f t="shared" si="40"/>
        <v>#N/A</v>
      </c>
      <c r="CU26" s="19" t="e">
        <f t="shared" ref="CU26:DD30" si="41">INDEX($K:$P,ROW(),MATCH(CU$3,$K$2:$P$2,0))</f>
        <v>#N/A</v>
      </c>
      <c r="CV26" s="19" t="e">
        <f t="shared" si="41"/>
        <v>#N/A</v>
      </c>
      <c r="CW26" s="19" t="e">
        <f t="shared" si="41"/>
        <v>#N/A</v>
      </c>
      <c r="CX26" s="19" t="e">
        <f t="shared" si="41"/>
        <v>#N/A</v>
      </c>
      <c r="CY26" s="19" t="e">
        <f t="shared" si="41"/>
        <v>#N/A</v>
      </c>
      <c r="CZ26" s="19" t="e">
        <f t="shared" si="41"/>
        <v>#N/A</v>
      </c>
      <c r="DA26" s="19" t="e">
        <f t="shared" si="41"/>
        <v>#N/A</v>
      </c>
      <c r="DB26" s="19" t="e">
        <f t="shared" si="41"/>
        <v>#N/A</v>
      </c>
      <c r="DC26" s="19" t="e">
        <f t="shared" si="41"/>
        <v>#N/A</v>
      </c>
      <c r="DD26" s="19" t="e">
        <f t="shared" si="41"/>
        <v>#N/A</v>
      </c>
      <c r="DE26" s="19" t="e">
        <f t="shared" ref="DE26:DL30" si="42">INDEX($K:$P,ROW(),MATCH(DE$3,$K$2:$P$2,0))</f>
        <v>#N/A</v>
      </c>
      <c r="DF26" s="19" t="e">
        <f t="shared" si="42"/>
        <v>#N/A</v>
      </c>
      <c r="DG26" s="19" t="e">
        <f t="shared" si="42"/>
        <v>#N/A</v>
      </c>
      <c r="DH26" s="19" t="e">
        <f t="shared" si="42"/>
        <v>#N/A</v>
      </c>
      <c r="DI26" s="19" t="e">
        <f t="shared" si="42"/>
        <v>#N/A</v>
      </c>
      <c r="DJ26" s="19" t="e">
        <f t="shared" si="42"/>
        <v>#N/A</v>
      </c>
      <c r="DK26" s="19" t="e">
        <f t="shared" si="42"/>
        <v>#N/A</v>
      </c>
      <c r="DL26" s="19" t="e">
        <f t="shared" si="42"/>
        <v>#N/A</v>
      </c>
    </row>
    <row r="27" spans="1:116" x14ac:dyDescent="0.4">
      <c r="D27" t="s">
        <v>823</v>
      </c>
      <c r="E27" s="8" t="str">
        <f t="shared" si="32"/>
        <v>27 VOLLIST-EVP</v>
      </c>
      <c r="G27" s="342" t="s">
        <v>321</v>
      </c>
      <c r="H27" s="31"/>
      <c r="I27" s="73"/>
      <c r="J27" s="73"/>
      <c r="K27" s="18">
        <v>10</v>
      </c>
      <c r="L27" s="18">
        <v>10</v>
      </c>
      <c r="M27" s="18">
        <v>10</v>
      </c>
      <c r="N27" s="18">
        <v>10</v>
      </c>
      <c r="O27" s="18">
        <v>10</v>
      </c>
      <c r="P27" s="18">
        <v>10</v>
      </c>
      <c r="R27" s="33"/>
      <c r="S27" s="19">
        <f t="shared" si="33"/>
        <v>10</v>
      </c>
      <c r="T27" s="19">
        <f t="shared" si="33"/>
        <v>10</v>
      </c>
      <c r="U27" s="19">
        <f t="shared" si="33"/>
        <v>10</v>
      </c>
      <c r="V27" s="19">
        <f t="shared" si="33"/>
        <v>10</v>
      </c>
      <c r="W27" s="19">
        <f t="shared" si="33"/>
        <v>10</v>
      </c>
      <c r="X27" s="19">
        <f t="shared" si="33"/>
        <v>10</v>
      </c>
      <c r="Y27" s="19">
        <f t="shared" si="33"/>
        <v>10</v>
      </c>
      <c r="Z27" s="19">
        <f t="shared" si="33"/>
        <v>10</v>
      </c>
      <c r="AA27" s="19">
        <f t="shared" si="33"/>
        <v>10</v>
      </c>
      <c r="AB27" s="19">
        <f t="shared" si="33"/>
        <v>10</v>
      </c>
      <c r="AC27" s="19">
        <f t="shared" si="34"/>
        <v>10</v>
      </c>
      <c r="AD27" s="19">
        <f t="shared" si="34"/>
        <v>10</v>
      </c>
      <c r="AE27" s="19">
        <f t="shared" si="34"/>
        <v>10</v>
      </c>
      <c r="AF27" s="19">
        <f t="shared" si="34"/>
        <v>10</v>
      </c>
      <c r="AG27" s="19">
        <f t="shared" si="34"/>
        <v>10</v>
      </c>
      <c r="AH27" s="19">
        <f t="shared" si="34"/>
        <v>10</v>
      </c>
      <c r="AI27" s="19">
        <f t="shared" si="34"/>
        <v>10</v>
      </c>
      <c r="AJ27" s="19">
        <f t="shared" si="34"/>
        <v>10</v>
      </c>
      <c r="AK27" s="19">
        <f t="shared" si="34"/>
        <v>10</v>
      </c>
      <c r="AL27" s="19">
        <f t="shared" si="34"/>
        <v>10</v>
      </c>
      <c r="AM27" s="19">
        <f t="shared" si="35"/>
        <v>10</v>
      </c>
      <c r="AN27" s="19">
        <f t="shared" si="35"/>
        <v>10</v>
      </c>
      <c r="AO27" s="19">
        <f t="shared" si="35"/>
        <v>10</v>
      </c>
      <c r="AP27" s="19">
        <f t="shared" si="35"/>
        <v>10</v>
      </c>
      <c r="AQ27" s="19">
        <f t="shared" si="35"/>
        <v>10</v>
      </c>
      <c r="AR27" s="19">
        <f t="shared" si="35"/>
        <v>10</v>
      </c>
      <c r="AS27" s="19">
        <f t="shared" si="35"/>
        <v>10</v>
      </c>
      <c r="AT27" s="19">
        <f t="shared" si="35"/>
        <v>10</v>
      </c>
      <c r="AU27" s="19">
        <f t="shared" si="35"/>
        <v>10</v>
      </c>
      <c r="AV27" s="19">
        <f t="shared" si="35"/>
        <v>10</v>
      </c>
      <c r="AW27" s="19">
        <f t="shared" si="36"/>
        <v>10</v>
      </c>
      <c r="AX27" s="19">
        <f t="shared" si="36"/>
        <v>10</v>
      </c>
      <c r="AY27" s="19">
        <f t="shared" si="36"/>
        <v>10</v>
      </c>
      <c r="AZ27" s="19">
        <f t="shared" si="36"/>
        <v>10</v>
      </c>
      <c r="BA27" s="19">
        <f t="shared" si="36"/>
        <v>10</v>
      </c>
      <c r="BB27" s="19">
        <f t="shared" si="36"/>
        <v>10</v>
      </c>
      <c r="BC27" s="19">
        <f t="shared" si="36"/>
        <v>10</v>
      </c>
      <c r="BD27" s="19">
        <f t="shared" si="36"/>
        <v>10</v>
      </c>
      <c r="BE27" s="19">
        <f t="shared" si="36"/>
        <v>10</v>
      </c>
      <c r="BF27" s="19">
        <f t="shared" si="36"/>
        <v>10</v>
      </c>
      <c r="BG27" s="19">
        <f t="shared" si="37"/>
        <v>10</v>
      </c>
      <c r="BH27" s="19">
        <f t="shared" si="37"/>
        <v>10</v>
      </c>
      <c r="BI27" s="19">
        <f t="shared" si="37"/>
        <v>10</v>
      </c>
      <c r="BJ27" s="19">
        <f t="shared" si="37"/>
        <v>10</v>
      </c>
      <c r="BK27" s="19">
        <f t="shared" si="37"/>
        <v>10</v>
      </c>
      <c r="BL27" s="19">
        <f t="shared" si="37"/>
        <v>10</v>
      </c>
      <c r="BM27" s="19">
        <f t="shared" si="37"/>
        <v>10</v>
      </c>
      <c r="BN27" s="19">
        <f t="shared" si="37"/>
        <v>10</v>
      </c>
      <c r="BO27" s="19">
        <f t="shared" si="37"/>
        <v>10</v>
      </c>
      <c r="BP27" s="19">
        <f t="shared" si="37"/>
        <v>10</v>
      </c>
      <c r="BQ27" s="19">
        <f t="shared" si="38"/>
        <v>10</v>
      </c>
      <c r="BR27" s="19">
        <f t="shared" si="38"/>
        <v>10</v>
      </c>
      <c r="BS27" s="19">
        <f t="shared" si="38"/>
        <v>10</v>
      </c>
      <c r="BT27" s="19">
        <f t="shared" si="38"/>
        <v>10</v>
      </c>
      <c r="BU27" s="19">
        <f t="shared" si="38"/>
        <v>10</v>
      </c>
      <c r="BV27" s="19">
        <f t="shared" si="38"/>
        <v>10</v>
      </c>
      <c r="BW27" s="19">
        <f t="shared" si="38"/>
        <v>10</v>
      </c>
      <c r="BX27" s="19">
        <f t="shared" si="38"/>
        <v>10</v>
      </c>
      <c r="BY27" s="19">
        <f t="shared" si="38"/>
        <v>10</v>
      </c>
      <c r="BZ27" s="19">
        <f t="shared" si="38"/>
        <v>10</v>
      </c>
      <c r="CA27" s="19">
        <f t="shared" si="39"/>
        <v>10</v>
      </c>
      <c r="CB27" s="19">
        <f t="shared" si="39"/>
        <v>10</v>
      </c>
      <c r="CC27" s="19">
        <f t="shared" si="39"/>
        <v>10</v>
      </c>
      <c r="CD27" s="19">
        <f t="shared" si="39"/>
        <v>10</v>
      </c>
      <c r="CE27" s="19">
        <f t="shared" si="39"/>
        <v>10</v>
      </c>
      <c r="CF27" s="19">
        <f t="shared" si="39"/>
        <v>10</v>
      </c>
      <c r="CG27" s="19">
        <f t="shared" si="39"/>
        <v>10</v>
      </c>
      <c r="CH27" s="19">
        <f t="shared" si="39"/>
        <v>10</v>
      </c>
      <c r="CI27" s="19">
        <f t="shared" si="39"/>
        <v>10</v>
      </c>
      <c r="CJ27" s="19">
        <f t="shared" si="39"/>
        <v>10</v>
      </c>
      <c r="CK27" s="19">
        <f t="shared" si="40"/>
        <v>10</v>
      </c>
      <c r="CL27" s="19">
        <f t="shared" si="40"/>
        <v>10</v>
      </c>
      <c r="CM27" s="19" t="e">
        <f t="shared" si="40"/>
        <v>#N/A</v>
      </c>
      <c r="CN27" s="19" t="e">
        <f t="shared" si="40"/>
        <v>#N/A</v>
      </c>
      <c r="CO27" s="19" t="e">
        <f t="shared" si="40"/>
        <v>#N/A</v>
      </c>
      <c r="CP27" s="19" t="e">
        <f t="shared" si="40"/>
        <v>#N/A</v>
      </c>
      <c r="CQ27" s="19" t="e">
        <f t="shared" si="40"/>
        <v>#N/A</v>
      </c>
      <c r="CR27" s="19" t="e">
        <f t="shared" si="40"/>
        <v>#N/A</v>
      </c>
      <c r="CS27" s="19" t="e">
        <f t="shared" si="40"/>
        <v>#N/A</v>
      </c>
      <c r="CT27" s="19" t="e">
        <f t="shared" si="40"/>
        <v>#N/A</v>
      </c>
      <c r="CU27" s="19" t="e">
        <f t="shared" si="41"/>
        <v>#N/A</v>
      </c>
      <c r="CV27" s="19" t="e">
        <f t="shared" si="41"/>
        <v>#N/A</v>
      </c>
      <c r="CW27" s="19" t="e">
        <f t="shared" si="41"/>
        <v>#N/A</v>
      </c>
      <c r="CX27" s="19" t="e">
        <f t="shared" si="41"/>
        <v>#N/A</v>
      </c>
      <c r="CY27" s="19" t="e">
        <f t="shared" si="41"/>
        <v>#N/A</v>
      </c>
      <c r="CZ27" s="19" t="e">
        <f t="shared" si="41"/>
        <v>#N/A</v>
      </c>
      <c r="DA27" s="19" t="e">
        <f t="shared" si="41"/>
        <v>#N/A</v>
      </c>
      <c r="DB27" s="19" t="e">
        <f t="shared" si="41"/>
        <v>#N/A</v>
      </c>
      <c r="DC27" s="19" t="e">
        <f t="shared" si="41"/>
        <v>#N/A</v>
      </c>
      <c r="DD27" s="19" t="e">
        <f t="shared" si="41"/>
        <v>#N/A</v>
      </c>
      <c r="DE27" s="19" t="e">
        <f t="shared" si="42"/>
        <v>#N/A</v>
      </c>
      <c r="DF27" s="19" t="e">
        <f t="shared" si="42"/>
        <v>#N/A</v>
      </c>
      <c r="DG27" s="19" t="e">
        <f t="shared" si="42"/>
        <v>#N/A</v>
      </c>
      <c r="DH27" s="19" t="e">
        <f t="shared" si="42"/>
        <v>#N/A</v>
      </c>
      <c r="DI27" s="19" t="e">
        <f t="shared" si="42"/>
        <v>#N/A</v>
      </c>
      <c r="DJ27" s="19" t="e">
        <f t="shared" si="42"/>
        <v>#N/A</v>
      </c>
      <c r="DK27" s="19" t="e">
        <f t="shared" si="42"/>
        <v>#N/A</v>
      </c>
      <c r="DL27" s="19" t="e">
        <f t="shared" si="42"/>
        <v>#N/A</v>
      </c>
    </row>
    <row r="28" spans="1:116" x14ac:dyDescent="0.4">
      <c r="D28" t="s">
        <v>823</v>
      </c>
      <c r="E28" s="8" t="str">
        <f t="shared" si="32"/>
        <v>28 VOLLIST-EVP</v>
      </c>
      <c r="G28" s="342" t="s">
        <v>322</v>
      </c>
      <c r="H28" s="31"/>
      <c r="I28" s="73"/>
      <c r="J28" s="73"/>
      <c r="K28" s="18">
        <v>10</v>
      </c>
      <c r="L28" s="18">
        <v>10</v>
      </c>
      <c r="M28" s="18">
        <v>10</v>
      </c>
      <c r="N28" s="18">
        <v>10</v>
      </c>
      <c r="O28" s="18">
        <v>10</v>
      </c>
      <c r="P28" s="18">
        <v>10</v>
      </c>
      <c r="R28" s="33"/>
      <c r="S28" s="19">
        <f t="shared" si="33"/>
        <v>10</v>
      </c>
      <c r="T28" s="19">
        <f t="shared" si="33"/>
        <v>10</v>
      </c>
      <c r="U28" s="19">
        <f t="shared" si="33"/>
        <v>10</v>
      </c>
      <c r="V28" s="19">
        <f t="shared" si="33"/>
        <v>10</v>
      </c>
      <c r="W28" s="19">
        <f t="shared" si="33"/>
        <v>10</v>
      </c>
      <c r="X28" s="19">
        <f t="shared" si="33"/>
        <v>10</v>
      </c>
      <c r="Y28" s="19">
        <f t="shared" si="33"/>
        <v>10</v>
      </c>
      <c r="Z28" s="19">
        <f t="shared" si="33"/>
        <v>10</v>
      </c>
      <c r="AA28" s="19">
        <f t="shared" si="33"/>
        <v>10</v>
      </c>
      <c r="AB28" s="19">
        <f t="shared" si="33"/>
        <v>10</v>
      </c>
      <c r="AC28" s="19">
        <f t="shared" si="34"/>
        <v>10</v>
      </c>
      <c r="AD28" s="19">
        <f t="shared" si="34"/>
        <v>10</v>
      </c>
      <c r="AE28" s="19">
        <f t="shared" si="34"/>
        <v>10</v>
      </c>
      <c r="AF28" s="19">
        <f t="shared" si="34"/>
        <v>10</v>
      </c>
      <c r="AG28" s="19">
        <f t="shared" si="34"/>
        <v>10</v>
      </c>
      <c r="AH28" s="19">
        <f t="shared" si="34"/>
        <v>10</v>
      </c>
      <c r="AI28" s="19">
        <f t="shared" si="34"/>
        <v>10</v>
      </c>
      <c r="AJ28" s="19">
        <f t="shared" si="34"/>
        <v>10</v>
      </c>
      <c r="AK28" s="19">
        <f t="shared" si="34"/>
        <v>10</v>
      </c>
      <c r="AL28" s="19">
        <f t="shared" si="34"/>
        <v>10</v>
      </c>
      <c r="AM28" s="19">
        <f t="shared" si="35"/>
        <v>10</v>
      </c>
      <c r="AN28" s="19">
        <f t="shared" si="35"/>
        <v>10</v>
      </c>
      <c r="AO28" s="19">
        <f t="shared" si="35"/>
        <v>10</v>
      </c>
      <c r="AP28" s="19">
        <f t="shared" si="35"/>
        <v>10</v>
      </c>
      <c r="AQ28" s="19">
        <f t="shared" si="35"/>
        <v>10</v>
      </c>
      <c r="AR28" s="19">
        <f t="shared" si="35"/>
        <v>10</v>
      </c>
      <c r="AS28" s="19">
        <f t="shared" si="35"/>
        <v>10</v>
      </c>
      <c r="AT28" s="19">
        <f t="shared" si="35"/>
        <v>10</v>
      </c>
      <c r="AU28" s="19">
        <f t="shared" si="35"/>
        <v>10</v>
      </c>
      <c r="AV28" s="19">
        <f t="shared" si="35"/>
        <v>10</v>
      </c>
      <c r="AW28" s="19">
        <f t="shared" si="36"/>
        <v>10</v>
      </c>
      <c r="AX28" s="19">
        <f t="shared" si="36"/>
        <v>10</v>
      </c>
      <c r="AY28" s="19">
        <f t="shared" si="36"/>
        <v>10</v>
      </c>
      <c r="AZ28" s="19">
        <f t="shared" si="36"/>
        <v>10</v>
      </c>
      <c r="BA28" s="19">
        <f t="shared" si="36"/>
        <v>10</v>
      </c>
      <c r="BB28" s="19">
        <f t="shared" si="36"/>
        <v>10</v>
      </c>
      <c r="BC28" s="19">
        <f t="shared" si="36"/>
        <v>10</v>
      </c>
      <c r="BD28" s="19">
        <f t="shared" si="36"/>
        <v>10</v>
      </c>
      <c r="BE28" s="19">
        <f t="shared" si="36"/>
        <v>10</v>
      </c>
      <c r="BF28" s="19">
        <f t="shared" si="36"/>
        <v>10</v>
      </c>
      <c r="BG28" s="19">
        <f t="shared" si="37"/>
        <v>10</v>
      </c>
      <c r="BH28" s="19">
        <f t="shared" si="37"/>
        <v>10</v>
      </c>
      <c r="BI28" s="19">
        <f t="shared" si="37"/>
        <v>10</v>
      </c>
      <c r="BJ28" s="19">
        <f t="shared" si="37"/>
        <v>10</v>
      </c>
      <c r="BK28" s="19">
        <f t="shared" si="37"/>
        <v>10</v>
      </c>
      <c r="BL28" s="19">
        <f t="shared" si="37"/>
        <v>10</v>
      </c>
      <c r="BM28" s="19">
        <f t="shared" si="37"/>
        <v>10</v>
      </c>
      <c r="BN28" s="19">
        <f t="shared" si="37"/>
        <v>10</v>
      </c>
      <c r="BO28" s="19">
        <f t="shared" si="37"/>
        <v>10</v>
      </c>
      <c r="BP28" s="19">
        <f t="shared" si="37"/>
        <v>10</v>
      </c>
      <c r="BQ28" s="19">
        <f t="shared" si="38"/>
        <v>10</v>
      </c>
      <c r="BR28" s="19">
        <f t="shared" si="38"/>
        <v>10</v>
      </c>
      <c r="BS28" s="19">
        <f t="shared" si="38"/>
        <v>10</v>
      </c>
      <c r="BT28" s="19">
        <f t="shared" si="38"/>
        <v>10</v>
      </c>
      <c r="BU28" s="19">
        <f t="shared" si="38"/>
        <v>10</v>
      </c>
      <c r="BV28" s="19">
        <f t="shared" si="38"/>
        <v>10</v>
      </c>
      <c r="BW28" s="19">
        <f t="shared" si="38"/>
        <v>10</v>
      </c>
      <c r="BX28" s="19">
        <f t="shared" si="38"/>
        <v>10</v>
      </c>
      <c r="BY28" s="19">
        <f t="shared" si="38"/>
        <v>10</v>
      </c>
      <c r="BZ28" s="19">
        <f t="shared" si="38"/>
        <v>10</v>
      </c>
      <c r="CA28" s="19">
        <f t="shared" si="39"/>
        <v>10</v>
      </c>
      <c r="CB28" s="19">
        <f t="shared" si="39"/>
        <v>10</v>
      </c>
      <c r="CC28" s="19">
        <f t="shared" si="39"/>
        <v>10</v>
      </c>
      <c r="CD28" s="19">
        <f t="shared" si="39"/>
        <v>10</v>
      </c>
      <c r="CE28" s="19">
        <f t="shared" si="39"/>
        <v>10</v>
      </c>
      <c r="CF28" s="19">
        <f t="shared" si="39"/>
        <v>10</v>
      </c>
      <c r="CG28" s="19">
        <f t="shared" si="39"/>
        <v>10</v>
      </c>
      <c r="CH28" s="19">
        <f t="shared" si="39"/>
        <v>10</v>
      </c>
      <c r="CI28" s="19">
        <f t="shared" si="39"/>
        <v>10</v>
      </c>
      <c r="CJ28" s="19">
        <f t="shared" si="39"/>
        <v>10</v>
      </c>
      <c r="CK28" s="19">
        <f t="shared" si="40"/>
        <v>10</v>
      </c>
      <c r="CL28" s="19">
        <f t="shared" si="40"/>
        <v>10</v>
      </c>
      <c r="CM28" s="19" t="e">
        <f t="shared" si="40"/>
        <v>#N/A</v>
      </c>
      <c r="CN28" s="19" t="e">
        <f t="shared" si="40"/>
        <v>#N/A</v>
      </c>
      <c r="CO28" s="19" t="e">
        <f t="shared" si="40"/>
        <v>#N/A</v>
      </c>
      <c r="CP28" s="19" t="e">
        <f t="shared" si="40"/>
        <v>#N/A</v>
      </c>
      <c r="CQ28" s="19" t="e">
        <f t="shared" si="40"/>
        <v>#N/A</v>
      </c>
      <c r="CR28" s="19" t="e">
        <f t="shared" si="40"/>
        <v>#N/A</v>
      </c>
      <c r="CS28" s="19" t="e">
        <f t="shared" si="40"/>
        <v>#N/A</v>
      </c>
      <c r="CT28" s="19" t="e">
        <f t="shared" si="40"/>
        <v>#N/A</v>
      </c>
      <c r="CU28" s="19" t="e">
        <f t="shared" si="41"/>
        <v>#N/A</v>
      </c>
      <c r="CV28" s="19" t="e">
        <f t="shared" si="41"/>
        <v>#N/A</v>
      </c>
      <c r="CW28" s="19" t="e">
        <f t="shared" si="41"/>
        <v>#N/A</v>
      </c>
      <c r="CX28" s="19" t="e">
        <f t="shared" si="41"/>
        <v>#N/A</v>
      </c>
      <c r="CY28" s="19" t="e">
        <f t="shared" si="41"/>
        <v>#N/A</v>
      </c>
      <c r="CZ28" s="19" t="e">
        <f t="shared" si="41"/>
        <v>#N/A</v>
      </c>
      <c r="DA28" s="19" t="e">
        <f t="shared" si="41"/>
        <v>#N/A</v>
      </c>
      <c r="DB28" s="19" t="e">
        <f t="shared" si="41"/>
        <v>#N/A</v>
      </c>
      <c r="DC28" s="19" t="e">
        <f t="shared" si="41"/>
        <v>#N/A</v>
      </c>
      <c r="DD28" s="19" t="e">
        <f t="shared" si="41"/>
        <v>#N/A</v>
      </c>
      <c r="DE28" s="19" t="e">
        <f t="shared" si="42"/>
        <v>#N/A</v>
      </c>
      <c r="DF28" s="19" t="e">
        <f t="shared" si="42"/>
        <v>#N/A</v>
      </c>
      <c r="DG28" s="19" t="e">
        <f t="shared" si="42"/>
        <v>#N/A</v>
      </c>
      <c r="DH28" s="19" t="e">
        <f t="shared" si="42"/>
        <v>#N/A</v>
      </c>
      <c r="DI28" s="19" t="e">
        <f t="shared" si="42"/>
        <v>#N/A</v>
      </c>
      <c r="DJ28" s="19" t="e">
        <f t="shared" si="42"/>
        <v>#N/A</v>
      </c>
      <c r="DK28" s="19" t="e">
        <f t="shared" si="42"/>
        <v>#N/A</v>
      </c>
      <c r="DL28" s="19" t="e">
        <f t="shared" si="42"/>
        <v>#N/A</v>
      </c>
    </row>
    <row r="29" spans="1:116" x14ac:dyDescent="0.4">
      <c r="D29" t="s">
        <v>823</v>
      </c>
      <c r="E29" s="8" t="str">
        <f t="shared" si="32"/>
        <v>29 VOLLIST-EVP</v>
      </c>
      <c r="G29" s="342" t="s">
        <v>323</v>
      </c>
      <c r="H29" s="31"/>
      <c r="I29" s="73"/>
      <c r="J29" s="73"/>
      <c r="K29" s="18">
        <v>10</v>
      </c>
      <c r="L29" s="18">
        <v>10</v>
      </c>
      <c r="M29" s="18">
        <v>10</v>
      </c>
      <c r="N29" s="18">
        <v>10</v>
      </c>
      <c r="O29" s="18">
        <v>10</v>
      </c>
      <c r="P29" s="18">
        <v>10</v>
      </c>
      <c r="R29" s="33"/>
      <c r="S29" s="19">
        <f t="shared" si="33"/>
        <v>10</v>
      </c>
      <c r="T29" s="19">
        <f t="shared" si="33"/>
        <v>10</v>
      </c>
      <c r="U29" s="19">
        <f t="shared" si="33"/>
        <v>10</v>
      </c>
      <c r="V29" s="19">
        <f t="shared" si="33"/>
        <v>10</v>
      </c>
      <c r="W29" s="19">
        <f t="shared" si="33"/>
        <v>10</v>
      </c>
      <c r="X29" s="19">
        <f t="shared" si="33"/>
        <v>10</v>
      </c>
      <c r="Y29" s="19">
        <f t="shared" si="33"/>
        <v>10</v>
      </c>
      <c r="Z29" s="19">
        <f t="shared" si="33"/>
        <v>10</v>
      </c>
      <c r="AA29" s="19">
        <f t="shared" si="33"/>
        <v>10</v>
      </c>
      <c r="AB29" s="19">
        <f t="shared" si="33"/>
        <v>10</v>
      </c>
      <c r="AC29" s="19">
        <f t="shared" si="34"/>
        <v>10</v>
      </c>
      <c r="AD29" s="19">
        <f t="shared" si="34"/>
        <v>10</v>
      </c>
      <c r="AE29" s="19">
        <f t="shared" si="34"/>
        <v>10</v>
      </c>
      <c r="AF29" s="19">
        <f t="shared" si="34"/>
        <v>10</v>
      </c>
      <c r="AG29" s="19">
        <f t="shared" si="34"/>
        <v>10</v>
      </c>
      <c r="AH29" s="19">
        <f t="shared" si="34"/>
        <v>10</v>
      </c>
      <c r="AI29" s="19">
        <f t="shared" si="34"/>
        <v>10</v>
      </c>
      <c r="AJ29" s="19">
        <f t="shared" si="34"/>
        <v>10</v>
      </c>
      <c r="AK29" s="19">
        <f t="shared" si="34"/>
        <v>10</v>
      </c>
      <c r="AL29" s="19">
        <f t="shared" si="34"/>
        <v>10</v>
      </c>
      <c r="AM29" s="19">
        <f t="shared" si="35"/>
        <v>10</v>
      </c>
      <c r="AN29" s="19">
        <f t="shared" si="35"/>
        <v>10</v>
      </c>
      <c r="AO29" s="19">
        <f t="shared" si="35"/>
        <v>10</v>
      </c>
      <c r="AP29" s="19">
        <f t="shared" si="35"/>
        <v>10</v>
      </c>
      <c r="AQ29" s="19">
        <f t="shared" si="35"/>
        <v>10</v>
      </c>
      <c r="AR29" s="19">
        <f t="shared" si="35"/>
        <v>10</v>
      </c>
      <c r="AS29" s="19">
        <f t="shared" si="35"/>
        <v>10</v>
      </c>
      <c r="AT29" s="19">
        <f t="shared" si="35"/>
        <v>10</v>
      </c>
      <c r="AU29" s="19">
        <f t="shared" si="35"/>
        <v>10</v>
      </c>
      <c r="AV29" s="19">
        <f t="shared" si="35"/>
        <v>10</v>
      </c>
      <c r="AW29" s="19">
        <f t="shared" si="36"/>
        <v>10</v>
      </c>
      <c r="AX29" s="19">
        <f t="shared" si="36"/>
        <v>10</v>
      </c>
      <c r="AY29" s="19">
        <f t="shared" si="36"/>
        <v>10</v>
      </c>
      <c r="AZ29" s="19">
        <f t="shared" si="36"/>
        <v>10</v>
      </c>
      <c r="BA29" s="19">
        <f t="shared" si="36"/>
        <v>10</v>
      </c>
      <c r="BB29" s="19">
        <f t="shared" si="36"/>
        <v>10</v>
      </c>
      <c r="BC29" s="19">
        <f t="shared" si="36"/>
        <v>10</v>
      </c>
      <c r="BD29" s="19">
        <f t="shared" si="36"/>
        <v>10</v>
      </c>
      <c r="BE29" s="19">
        <f t="shared" si="36"/>
        <v>10</v>
      </c>
      <c r="BF29" s="19">
        <f t="shared" si="36"/>
        <v>10</v>
      </c>
      <c r="BG29" s="19">
        <f t="shared" si="37"/>
        <v>10</v>
      </c>
      <c r="BH29" s="19">
        <f t="shared" si="37"/>
        <v>10</v>
      </c>
      <c r="BI29" s="19">
        <f t="shared" si="37"/>
        <v>10</v>
      </c>
      <c r="BJ29" s="19">
        <f t="shared" si="37"/>
        <v>10</v>
      </c>
      <c r="BK29" s="19">
        <f t="shared" si="37"/>
        <v>10</v>
      </c>
      <c r="BL29" s="19">
        <f t="shared" si="37"/>
        <v>10</v>
      </c>
      <c r="BM29" s="19">
        <f t="shared" si="37"/>
        <v>10</v>
      </c>
      <c r="BN29" s="19">
        <f t="shared" si="37"/>
        <v>10</v>
      </c>
      <c r="BO29" s="19">
        <f t="shared" si="37"/>
        <v>10</v>
      </c>
      <c r="BP29" s="19">
        <f t="shared" si="37"/>
        <v>10</v>
      </c>
      <c r="BQ29" s="19">
        <f t="shared" si="38"/>
        <v>10</v>
      </c>
      <c r="BR29" s="19">
        <f t="shared" si="38"/>
        <v>10</v>
      </c>
      <c r="BS29" s="19">
        <f t="shared" si="38"/>
        <v>10</v>
      </c>
      <c r="BT29" s="19">
        <f t="shared" si="38"/>
        <v>10</v>
      </c>
      <c r="BU29" s="19">
        <f t="shared" si="38"/>
        <v>10</v>
      </c>
      <c r="BV29" s="19">
        <f t="shared" si="38"/>
        <v>10</v>
      </c>
      <c r="BW29" s="19">
        <f t="shared" si="38"/>
        <v>10</v>
      </c>
      <c r="BX29" s="19">
        <f t="shared" si="38"/>
        <v>10</v>
      </c>
      <c r="BY29" s="19">
        <f t="shared" si="38"/>
        <v>10</v>
      </c>
      <c r="BZ29" s="19">
        <f t="shared" si="38"/>
        <v>10</v>
      </c>
      <c r="CA29" s="19">
        <f t="shared" si="39"/>
        <v>10</v>
      </c>
      <c r="CB29" s="19">
        <f t="shared" si="39"/>
        <v>10</v>
      </c>
      <c r="CC29" s="19">
        <f t="shared" si="39"/>
        <v>10</v>
      </c>
      <c r="CD29" s="19">
        <f t="shared" si="39"/>
        <v>10</v>
      </c>
      <c r="CE29" s="19">
        <f t="shared" si="39"/>
        <v>10</v>
      </c>
      <c r="CF29" s="19">
        <f t="shared" si="39"/>
        <v>10</v>
      </c>
      <c r="CG29" s="19">
        <f t="shared" si="39"/>
        <v>10</v>
      </c>
      <c r="CH29" s="19">
        <f t="shared" si="39"/>
        <v>10</v>
      </c>
      <c r="CI29" s="19">
        <f t="shared" si="39"/>
        <v>10</v>
      </c>
      <c r="CJ29" s="19">
        <f t="shared" si="39"/>
        <v>10</v>
      </c>
      <c r="CK29" s="19">
        <f t="shared" si="40"/>
        <v>10</v>
      </c>
      <c r="CL29" s="19">
        <f t="shared" si="40"/>
        <v>10</v>
      </c>
      <c r="CM29" s="19" t="e">
        <f t="shared" si="40"/>
        <v>#N/A</v>
      </c>
      <c r="CN29" s="19" t="e">
        <f t="shared" si="40"/>
        <v>#N/A</v>
      </c>
      <c r="CO29" s="19" t="e">
        <f t="shared" si="40"/>
        <v>#N/A</v>
      </c>
      <c r="CP29" s="19" t="e">
        <f t="shared" si="40"/>
        <v>#N/A</v>
      </c>
      <c r="CQ29" s="19" t="e">
        <f t="shared" si="40"/>
        <v>#N/A</v>
      </c>
      <c r="CR29" s="19" t="e">
        <f t="shared" si="40"/>
        <v>#N/A</v>
      </c>
      <c r="CS29" s="19" t="e">
        <f t="shared" si="40"/>
        <v>#N/A</v>
      </c>
      <c r="CT29" s="19" t="e">
        <f t="shared" si="40"/>
        <v>#N/A</v>
      </c>
      <c r="CU29" s="19" t="e">
        <f t="shared" si="41"/>
        <v>#N/A</v>
      </c>
      <c r="CV29" s="19" t="e">
        <f t="shared" si="41"/>
        <v>#N/A</v>
      </c>
      <c r="CW29" s="19" t="e">
        <f t="shared" si="41"/>
        <v>#N/A</v>
      </c>
      <c r="CX29" s="19" t="e">
        <f t="shared" si="41"/>
        <v>#N/A</v>
      </c>
      <c r="CY29" s="19" t="e">
        <f t="shared" si="41"/>
        <v>#N/A</v>
      </c>
      <c r="CZ29" s="19" t="e">
        <f t="shared" si="41"/>
        <v>#N/A</v>
      </c>
      <c r="DA29" s="19" t="e">
        <f t="shared" si="41"/>
        <v>#N/A</v>
      </c>
      <c r="DB29" s="19" t="e">
        <f t="shared" si="41"/>
        <v>#N/A</v>
      </c>
      <c r="DC29" s="19" t="e">
        <f t="shared" si="41"/>
        <v>#N/A</v>
      </c>
      <c r="DD29" s="19" t="e">
        <f t="shared" si="41"/>
        <v>#N/A</v>
      </c>
      <c r="DE29" s="19" t="e">
        <f t="shared" si="42"/>
        <v>#N/A</v>
      </c>
      <c r="DF29" s="19" t="e">
        <f t="shared" si="42"/>
        <v>#N/A</v>
      </c>
      <c r="DG29" s="19" t="e">
        <f t="shared" si="42"/>
        <v>#N/A</v>
      </c>
      <c r="DH29" s="19" t="e">
        <f t="shared" si="42"/>
        <v>#N/A</v>
      </c>
      <c r="DI29" s="19" t="e">
        <f t="shared" si="42"/>
        <v>#N/A</v>
      </c>
      <c r="DJ29" s="19" t="e">
        <f t="shared" si="42"/>
        <v>#N/A</v>
      </c>
      <c r="DK29" s="19" t="e">
        <f t="shared" si="42"/>
        <v>#N/A</v>
      </c>
      <c r="DL29" s="19" t="e">
        <f t="shared" si="42"/>
        <v>#N/A</v>
      </c>
    </row>
    <row r="30" spans="1:116" x14ac:dyDescent="0.4">
      <c r="D30" t="s">
        <v>823</v>
      </c>
      <c r="E30" s="8" t="str">
        <f t="shared" si="32"/>
        <v>30 VOLLIST-EVP</v>
      </c>
      <c r="G30" s="342" t="s">
        <v>566</v>
      </c>
      <c r="H30" s="31"/>
      <c r="I30" s="73"/>
      <c r="J30" s="73"/>
      <c r="K30" s="18">
        <v>10</v>
      </c>
      <c r="L30" s="18">
        <v>10</v>
      </c>
      <c r="M30" s="18">
        <v>10</v>
      </c>
      <c r="N30" s="18">
        <v>10</v>
      </c>
      <c r="O30" s="18">
        <v>10</v>
      </c>
      <c r="P30" s="18">
        <v>10</v>
      </c>
      <c r="R30" s="33"/>
      <c r="S30" s="19">
        <f t="shared" si="33"/>
        <v>10</v>
      </c>
      <c r="T30" s="19">
        <f t="shared" si="33"/>
        <v>10</v>
      </c>
      <c r="U30" s="19">
        <f t="shared" si="33"/>
        <v>10</v>
      </c>
      <c r="V30" s="19">
        <f t="shared" si="33"/>
        <v>10</v>
      </c>
      <c r="W30" s="19">
        <f t="shared" si="33"/>
        <v>10</v>
      </c>
      <c r="X30" s="19">
        <f t="shared" si="33"/>
        <v>10</v>
      </c>
      <c r="Y30" s="19">
        <f t="shared" si="33"/>
        <v>10</v>
      </c>
      <c r="Z30" s="19">
        <f t="shared" si="33"/>
        <v>10</v>
      </c>
      <c r="AA30" s="19">
        <f t="shared" si="33"/>
        <v>10</v>
      </c>
      <c r="AB30" s="19">
        <f t="shared" si="33"/>
        <v>10</v>
      </c>
      <c r="AC30" s="19">
        <f t="shared" si="34"/>
        <v>10</v>
      </c>
      <c r="AD30" s="19">
        <f t="shared" si="34"/>
        <v>10</v>
      </c>
      <c r="AE30" s="19">
        <f t="shared" si="34"/>
        <v>10</v>
      </c>
      <c r="AF30" s="19">
        <f t="shared" si="34"/>
        <v>10</v>
      </c>
      <c r="AG30" s="19">
        <f t="shared" si="34"/>
        <v>10</v>
      </c>
      <c r="AH30" s="19">
        <f t="shared" si="34"/>
        <v>10</v>
      </c>
      <c r="AI30" s="19">
        <f t="shared" si="34"/>
        <v>10</v>
      </c>
      <c r="AJ30" s="19">
        <f t="shared" si="34"/>
        <v>10</v>
      </c>
      <c r="AK30" s="19">
        <f t="shared" si="34"/>
        <v>10</v>
      </c>
      <c r="AL30" s="19">
        <f t="shared" si="34"/>
        <v>10</v>
      </c>
      <c r="AM30" s="19">
        <f t="shared" si="35"/>
        <v>10</v>
      </c>
      <c r="AN30" s="19">
        <f t="shared" si="35"/>
        <v>10</v>
      </c>
      <c r="AO30" s="19">
        <f t="shared" si="35"/>
        <v>10</v>
      </c>
      <c r="AP30" s="19">
        <f t="shared" si="35"/>
        <v>10</v>
      </c>
      <c r="AQ30" s="19">
        <f t="shared" si="35"/>
        <v>10</v>
      </c>
      <c r="AR30" s="19">
        <f t="shared" si="35"/>
        <v>10</v>
      </c>
      <c r="AS30" s="19">
        <f t="shared" si="35"/>
        <v>10</v>
      </c>
      <c r="AT30" s="19">
        <f t="shared" si="35"/>
        <v>10</v>
      </c>
      <c r="AU30" s="19">
        <f t="shared" si="35"/>
        <v>10</v>
      </c>
      <c r="AV30" s="19">
        <f t="shared" si="35"/>
        <v>10</v>
      </c>
      <c r="AW30" s="19">
        <f t="shared" si="36"/>
        <v>10</v>
      </c>
      <c r="AX30" s="19">
        <f t="shared" si="36"/>
        <v>10</v>
      </c>
      <c r="AY30" s="19">
        <f t="shared" si="36"/>
        <v>10</v>
      </c>
      <c r="AZ30" s="19">
        <f t="shared" si="36"/>
        <v>10</v>
      </c>
      <c r="BA30" s="19">
        <f t="shared" si="36"/>
        <v>10</v>
      </c>
      <c r="BB30" s="19">
        <f t="shared" si="36"/>
        <v>10</v>
      </c>
      <c r="BC30" s="19">
        <f t="shared" si="36"/>
        <v>10</v>
      </c>
      <c r="BD30" s="19">
        <f t="shared" si="36"/>
        <v>10</v>
      </c>
      <c r="BE30" s="19">
        <f t="shared" si="36"/>
        <v>10</v>
      </c>
      <c r="BF30" s="19">
        <f t="shared" si="36"/>
        <v>10</v>
      </c>
      <c r="BG30" s="19">
        <f t="shared" si="37"/>
        <v>10</v>
      </c>
      <c r="BH30" s="19">
        <f t="shared" si="37"/>
        <v>10</v>
      </c>
      <c r="BI30" s="19">
        <f t="shared" si="37"/>
        <v>10</v>
      </c>
      <c r="BJ30" s="19">
        <f t="shared" si="37"/>
        <v>10</v>
      </c>
      <c r="BK30" s="19">
        <f t="shared" si="37"/>
        <v>10</v>
      </c>
      <c r="BL30" s="19">
        <f t="shared" si="37"/>
        <v>10</v>
      </c>
      <c r="BM30" s="19">
        <f t="shared" si="37"/>
        <v>10</v>
      </c>
      <c r="BN30" s="19">
        <f t="shared" si="37"/>
        <v>10</v>
      </c>
      <c r="BO30" s="19">
        <f t="shared" si="37"/>
        <v>10</v>
      </c>
      <c r="BP30" s="19">
        <f t="shared" si="37"/>
        <v>10</v>
      </c>
      <c r="BQ30" s="19">
        <f t="shared" si="38"/>
        <v>10</v>
      </c>
      <c r="BR30" s="19">
        <f t="shared" si="38"/>
        <v>10</v>
      </c>
      <c r="BS30" s="19">
        <f t="shared" si="38"/>
        <v>10</v>
      </c>
      <c r="BT30" s="19">
        <f t="shared" si="38"/>
        <v>10</v>
      </c>
      <c r="BU30" s="19">
        <f t="shared" si="38"/>
        <v>10</v>
      </c>
      <c r="BV30" s="19">
        <f t="shared" si="38"/>
        <v>10</v>
      </c>
      <c r="BW30" s="19">
        <f t="shared" si="38"/>
        <v>10</v>
      </c>
      <c r="BX30" s="19">
        <f t="shared" si="38"/>
        <v>10</v>
      </c>
      <c r="BY30" s="19">
        <f t="shared" si="38"/>
        <v>10</v>
      </c>
      <c r="BZ30" s="19">
        <f t="shared" si="38"/>
        <v>10</v>
      </c>
      <c r="CA30" s="19">
        <f t="shared" si="39"/>
        <v>10</v>
      </c>
      <c r="CB30" s="19">
        <f t="shared" si="39"/>
        <v>10</v>
      </c>
      <c r="CC30" s="19">
        <f t="shared" si="39"/>
        <v>10</v>
      </c>
      <c r="CD30" s="19">
        <f t="shared" si="39"/>
        <v>10</v>
      </c>
      <c r="CE30" s="19">
        <f t="shared" si="39"/>
        <v>10</v>
      </c>
      <c r="CF30" s="19">
        <f t="shared" si="39"/>
        <v>10</v>
      </c>
      <c r="CG30" s="19">
        <f t="shared" si="39"/>
        <v>10</v>
      </c>
      <c r="CH30" s="19">
        <f t="shared" si="39"/>
        <v>10</v>
      </c>
      <c r="CI30" s="19">
        <f t="shared" si="39"/>
        <v>10</v>
      </c>
      <c r="CJ30" s="19">
        <f t="shared" si="39"/>
        <v>10</v>
      </c>
      <c r="CK30" s="19">
        <f t="shared" si="40"/>
        <v>10</v>
      </c>
      <c r="CL30" s="19">
        <f t="shared" si="40"/>
        <v>10</v>
      </c>
      <c r="CM30" s="19" t="e">
        <f t="shared" si="40"/>
        <v>#N/A</v>
      </c>
      <c r="CN30" s="19" t="e">
        <f t="shared" si="40"/>
        <v>#N/A</v>
      </c>
      <c r="CO30" s="19" t="e">
        <f t="shared" si="40"/>
        <v>#N/A</v>
      </c>
      <c r="CP30" s="19" t="e">
        <f t="shared" si="40"/>
        <v>#N/A</v>
      </c>
      <c r="CQ30" s="19" t="e">
        <f t="shared" si="40"/>
        <v>#N/A</v>
      </c>
      <c r="CR30" s="19" t="e">
        <f t="shared" si="40"/>
        <v>#N/A</v>
      </c>
      <c r="CS30" s="19" t="e">
        <f t="shared" si="40"/>
        <v>#N/A</v>
      </c>
      <c r="CT30" s="19" t="e">
        <f t="shared" si="40"/>
        <v>#N/A</v>
      </c>
      <c r="CU30" s="19" t="e">
        <f t="shared" si="41"/>
        <v>#N/A</v>
      </c>
      <c r="CV30" s="19" t="e">
        <f t="shared" si="41"/>
        <v>#N/A</v>
      </c>
      <c r="CW30" s="19" t="e">
        <f t="shared" si="41"/>
        <v>#N/A</v>
      </c>
      <c r="CX30" s="19" t="e">
        <f t="shared" si="41"/>
        <v>#N/A</v>
      </c>
      <c r="CY30" s="19" t="e">
        <f t="shared" si="41"/>
        <v>#N/A</v>
      </c>
      <c r="CZ30" s="19" t="e">
        <f t="shared" si="41"/>
        <v>#N/A</v>
      </c>
      <c r="DA30" s="19" t="e">
        <f t="shared" si="41"/>
        <v>#N/A</v>
      </c>
      <c r="DB30" s="19" t="e">
        <f t="shared" si="41"/>
        <v>#N/A</v>
      </c>
      <c r="DC30" s="19" t="e">
        <f t="shared" si="41"/>
        <v>#N/A</v>
      </c>
      <c r="DD30" s="19" t="e">
        <f t="shared" si="41"/>
        <v>#N/A</v>
      </c>
      <c r="DE30" s="19" t="e">
        <f t="shared" si="42"/>
        <v>#N/A</v>
      </c>
      <c r="DF30" s="19" t="e">
        <f t="shared" si="42"/>
        <v>#N/A</v>
      </c>
      <c r="DG30" s="19" t="e">
        <f t="shared" si="42"/>
        <v>#N/A</v>
      </c>
      <c r="DH30" s="19" t="e">
        <f t="shared" si="42"/>
        <v>#N/A</v>
      </c>
      <c r="DI30" s="19" t="e">
        <f t="shared" si="42"/>
        <v>#N/A</v>
      </c>
      <c r="DJ30" s="19" t="e">
        <f t="shared" si="42"/>
        <v>#N/A</v>
      </c>
      <c r="DK30" s="19" t="e">
        <f t="shared" si="42"/>
        <v>#N/A</v>
      </c>
      <c r="DL30" s="19" t="e">
        <f t="shared" si="42"/>
        <v>#N/A</v>
      </c>
    </row>
    <row r="31" spans="1:116" x14ac:dyDescent="0.4">
      <c r="D31" t="s">
        <v>823</v>
      </c>
      <c r="E31" s="8" t="str">
        <f t="shared" si="32"/>
        <v>31 VOLLIST-EVP</v>
      </c>
      <c r="G31" s="356"/>
      <c r="H31" s="31"/>
      <c r="I31" s="73"/>
      <c r="J31" s="73"/>
      <c r="K31" s="18"/>
      <c r="L31" s="18"/>
      <c r="M31" s="18"/>
      <c r="N31" s="18"/>
      <c r="O31" s="18"/>
      <c r="P31" s="18"/>
      <c r="R31" s="33"/>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c r="CM31" s="19"/>
      <c r="CN31" s="19"/>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row>
    <row r="32" spans="1:116" x14ac:dyDescent="0.4">
      <c r="D32" t="s">
        <v>823</v>
      </c>
      <c r="E32" s="8" t="str">
        <f t="shared" si="32"/>
        <v>32 VOLLIST-EVP</v>
      </c>
      <c r="G32" s="356" t="s">
        <v>809</v>
      </c>
      <c r="H32" s="31"/>
      <c r="I32" s="73"/>
      <c r="J32" s="73"/>
      <c r="K32" s="18"/>
      <c r="L32" s="18"/>
      <c r="M32" s="18"/>
      <c r="N32" s="18"/>
      <c r="O32" s="18"/>
      <c r="P32" s="18"/>
      <c r="R32" s="33"/>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c r="CM32" s="19"/>
      <c r="CN32" s="19"/>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row>
    <row r="33" spans="1:116" x14ac:dyDescent="0.4">
      <c r="D33" t="s">
        <v>823</v>
      </c>
      <c r="E33" s="8" t="str">
        <f t="shared" si="32"/>
        <v>33 VOLLIST-EVP</v>
      </c>
      <c r="G33" s="337" t="s">
        <v>320</v>
      </c>
      <c r="H33" s="31"/>
      <c r="I33" s="73"/>
      <c r="J33" s="73"/>
      <c r="K33" s="24">
        <f>+K18*K26</f>
        <v>1000000</v>
      </c>
      <c r="L33" s="23">
        <f t="shared" ref="L33:P38" si="43">SUMIF($3:$3,L$2,33:33)</f>
        <v>2000000.0000000007</v>
      </c>
      <c r="M33" s="23">
        <f t="shared" si="43"/>
        <v>4000000.0000000014</v>
      </c>
      <c r="N33" s="23">
        <f t="shared" si="43"/>
        <v>8000000.0000000028</v>
      </c>
      <c r="O33" s="23">
        <f t="shared" si="43"/>
        <v>16000000.000000006</v>
      </c>
      <c r="P33" s="23">
        <f t="shared" si="43"/>
        <v>32000000.000000011</v>
      </c>
      <c r="R33" s="33"/>
      <c r="S33" s="24">
        <f t="shared" ref="S33:AX33" si="44">+S18*S26</f>
        <v>83333.333333333343</v>
      </c>
      <c r="T33" s="24">
        <f t="shared" si="44"/>
        <v>83333.333333333343</v>
      </c>
      <c r="U33" s="24">
        <f t="shared" si="44"/>
        <v>83333.333333333343</v>
      </c>
      <c r="V33" s="24">
        <f t="shared" si="44"/>
        <v>83333.333333333343</v>
      </c>
      <c r="W33" s="24">
        <f t="shared" si="44"/>
        <v>83333.333333333343</v>
      </c>
      <c r="X33" s="24">
        <f t="shared" si="44"/>
        <v>83333.333333333343</v>
      </c>
      <c r="Y33" s="24">
        <f t="shared" si="44"/>
        <v>83333.333333333343</v>
      </c>
      <c r="Z33" s="24">
        <f t="shared" si="44"/>
        <v>83333.333333333343</v>
      </c>
      <c r="AA33" s="24">
        <f t="shared" si="44"/>
        <v>83333.333333333343</v>
      </c>
      <c r="AB33" s="24">
        <f t="shared" si="44"/>
        <v>83333.333333333343</v>
      </c>
      <c r="AC33" s="24">
        <f t="shared" si="44"/>
        <v>83333.333333333343</v>
      </c>
      <c r="AD33" s="24">
        <f t="shared" si="44"/>
        <v>83333.333333333343</v>
      </c>
      <c r="AE33" s="24">
        <f t="shared" si="44"/>
        <v>166666.66666666669</v>
      </c>
      <c r="AF33" s="24">
        <f t="shared" si="44"/>
        <v>166666.66666666669</v>
      </c>
      <c r="AG33" s="24">
        <f t="shared" si="44"/>
        <v>166666.66666666669</v>
      </c>
      <c r="AH33" s="24">
        <f t="shared" si="44"/>
        <v>166666.66666666669</v>
      </c>
      <c r="AI33" s="24">
        <f t="shared" si="44"/>
        <v>166666.66666666669</v>
      </c>
      <c r="AJ33" s="24">
        <f t="shared" si="44"/>
        <v>166666.66666666669</v>
      </c>
      <c r="AK33" s="24">
        <f t="shared" si="44"/>
        <v>166666.66666666669</v>
      </c>
      <c r="AL33" s="24">
        <f t="shared" si="44"/>
        <v>166666.66666666669</v>
      </c>
      <c r="AM33" s="24">
        <f t="shared" si="44"/>
        <v>166666.66666666669</v>
      </c>
      <c r="AN33" s="24">
        <f t="shared" si="44"/>
        <v>166666.66666666669</v>
      </c>
      <c r="AO33" s="24">
        <f t="shared" si="44"/>
        <v>166666.66666666669</v>
      </c>
      <c r="AP33" s="24">
        <f t="shared" si="44"/>
        <v>166666.66666666669</v>
      </c>
      <c r="AQ33" s="24">
        <f t="shared" si="44"/>
        <v>333333.33333333337</v>
      </c>
      <c r="AR33" s="24">
        <f t="shared" si="44"/>
        <v>333333.33333333337</v>
      </c>
      <c r="AS33" s="24">
        <f t="shared" si="44"/>
        <v>333333.33333333337</v>
      </c>
      <c r="AT33" s="24">
        <f t="shared" si="44"/>
        <v>333333.33333333337</v>
      </c>
      <c r="AU33" s="24">
        <f t="shared" si="44"/>
        <v>333333.33333333337</v>
      </c>
      <c r="AV33" s="24">
        <f t="shared" si="44"/>
        <v>333333.33333333337</v>
      </c>
      <c r="AW33" s="24">
        <f t="shared" si="44"/>
        <v>333333.33333333337</v>
      </c>
      <c r="AX33" s="24">
        <f t="shared" si="44"/>
        <v>333333.33333333337</v>
      </c>
      <c r="AY33" s="24">
        <f t="shared" ref="AY33:CD33" si="45">+AY18*AY26</f>
        <v>333333.33333333337</v>
      </c>
      <c r="AZ33" s="24">
        <f t="shared" si="45"/>
        <v>333333.33333333337</v>
      </c>
      <c r="BA33" s="24">
        <f t="shared" si="45"/>
        <v>333333.33333333337</v>
      </c>
      <c r="BB33" s="24">
        <f t="shared" si="45"/>
        <v>333333.33333333337</v>
      </c>
      <c r="BC33" s="24">
        <f t="shared" si="45"/>
        <v>666666.66666666674</v>
      </c>
      <c r="BD33" s="24">
        <f t="shared" si="45"/>
        <v>666666.66666666674</v>
      </c>
      <c r="BE33" s="24">
        <f t="shared" si="45"/>
        <v>666666.66666666674</v>
      </c>
      <c r="BF33" s="24">
        <f t="shared" si="45"/>
        <v>666666.66666666674</v>
      </c>
      <c r="BG33" s="24">
        <f t="shared" si="45"/>
        <v>666666.66666666674</v>
      </c>
      <c r="BH33" s="24">
        <f t="shared" si="45"/>
        <v>666666.66666666674</v>
      </c>
      <c r="BI33" s="24">
        <f t="shared" si="45"/>
        <v>666666.66666666674</v>
      </c>
      <c r="BJ33" s="24">
        <f t="shared" si="45"/>
        <v>666666.66666666674</v>
      </c>
      <c r="BK33" s="24">
        <f t="shared" si="45"/>
        <v>666666.66666666674</v>
      </c>
      <c r="BL33" s="24">
        <f t="shared" si="45"/>
        <v>666666.66666666674</v>
      </c>
      <c r="BM33" s="24">
        <f t="shared" si="45"/>
        <v>666666.66666666674</v>
      </c>
      <c r="BN33" s="24">
        <f t="shared" si="45"/>
        <v>666666.66666666674</v>
      </c>
      <c r="BO33" s="24">
        <f t="shared" si="45"/>
        <v>1333333.3333333335</v>
      </c>
      <c r="BP33" s="24">
        <f t="shared" si="45"/>
        <v>1333333.3333333335</v>
      </c>
      <c r="BQ33" s="24">
        <f t="shared" si="45"/>
        <v>1333333.3333333335</v>
      </c>
      <c r="BR33" s="24">
        <f t="shared" si="45"/>
        <v>1333333.3333333335</v>
      </c>
      <c r="BS33" s="24">
        <f t="shared" si="45"/>
        <v>1333333.3333333335</v>
      </c>
      <c r="BT33" s="24">
        <f t="shared" si="45"/>
        <v>1333333.3333333335</v>
      </c>
      <c r="BU33" s="24">
        <f t="shared" si="45"/>
        <v>1333333.3333333335</v>
      </c>
      <c r="BV33" s="24">
        <f t="shared" si="45"/>
        <v>1333333.3333333335</v>
      </c>
      <c r="BW33" s="24">
        <f t="shared" si="45"/>
        <v>1333333.3333333335</v>
      </c>
      <c r="BX33" s="24">
        <f t="shared" si="45"/>
        <v>1333333.3333333335</v>
      </c>
      <c r="BY33" s="24">
        <f t="shared" si="45"/>
        <v>1333333.3333333335</v>
      </c>
      <c r="BZ33" s="24">
        <f t="shared" si="45"/>
        <v>1333333.3333333335</v>
      </c>
      <c r="CA33" s="24">
        <f t="shared" si="45"/>
        <v>2666666.666666667</v>
      </c>
      <c r="CB33" s="24">
        <f t="shared" si="45"/>
        <v>2666666.666666667</v>
      </c>
      <c r="CC33" s="24">
        <f t="shared" si="45"/>
        <v>2666666.666666667</v>
      </c>
      <c r="CD33" s="24">
        <f t="shared" si="45"/>
        <v>2666666.666666667</v>
      </c>
      <c r="CE33" s="24">
        <f t="shared" ref="CE33:DL33" si="46">+CE18*CE26</f>
        <v>2666666.666666667</v>
      </c>
      <c r="CF33" s="24">
        <f t="shared" si="46"/>
        <v>2666666.666666667</v>
      </c>
      <c r="CG33" s="24">
        <f t="shared" si="46"/>
        <v>2666666.666666667</v>
      </c>
      <c r="CH33" s="24">
        <f t="shared" si="46"/>
        <v>2666666.666666667</v>
      </c>
      <c r="CI33" s="24">
        <f t="shared" si="46"/>
        <v>2666666.666666667</v>
      </c>
      <c r="CJ33" s="24">
        <f t="shared" si="46"/>
        <v>2666666.666666667</v>
      </c>
      <c r="CK33" s="24">
        <f t="shared" si="46"/>
        <v>2666666.666666667</v>
      </c>
      <c r="CL33" s="24">
        <f t="shared" si="46"/>
        <v>2666666.666666667</v>
      </c>
      <c r="CM33" s="24" t="e">
        <f t="shared" si="46"/>
        <v>#N/A</v>
      </c>
      <c r="CN33" s="24" t="e">
        <f t="shared" si="46"/>
        <v>#N/A</v>
      </c>
      <c r="CO33" s="24" t="e">
        <f t="shared" si="46"/>
        <v>#N/A</v>
      </c>
      <c r="CP33" s="24" t="e">
        <f t="shared" si="46"/>
        <v>#N/A</v>
      </c>
      <c r="CQ33" s="24" t="e">
        <f t="shared" si="46"/>
        <v>#N/A</v>
      </c>
      <c r="CR33" s="24" t="e">
        <f t="shared" si="46"/>
        <v>#N/A</v>
      </c>
      <c r="CS33" s="24" t="e">
        <f t="shared" si="46"/>
        <v>#N/A</v>
      </c>
      <c r="CT33" s="24" t="e">
        <f t="shared" si="46"/>
        <v>#N/A</v>
      </c>
      <c r="CU33" s="24" t="e">
        <f t="shared" si="46"/>
        <v>#N/A</v>
      </c>
      <c r="CV33" s="24" t="e">
        <f t="shared" si="46"/>
        <v>#N/A</v>
      </c>
      <c r="CW33" s="24" t="e">
        <f t="shared" si="46"/>
        <v>#N/A</v>
      </c>
      <c r="CX33" s="24" t="e">
        <f t="shared" si="46"/>
        <v>#N/A</v>
      </c>
      <c r="CY33" s="24" t="e">
        <f t="shared" si="46"/>
        <v>#N/A</v>
      </c>
      <c r="CZ33" s="24" t="e">
        <f t="shared" si="46"/>
        <v>#N/A</v>
      </c>
      <c r="DA33" s="24" t="e">
        <f t="shared" si="46"/>
        <v>#N/A</v>
      </c>
      <c r="DB33" s="24" t="e">
        <f t="shared" si="46"/>
        <v>#N/A</v>
      </c>
      <c r="DC33" s="24" t="e">
        <f t="shared" si="46"/>
        <v>#N/A</v>
      </c>
      <c r="DD33" s="24" t="e">
        <f t="shared" si="46"/>
        <v>#N/A</v>
      </c>
      <c r="DE33" s="24" t="e">
        <f t="shared" si="46"/>
        <v>#N/A</v>
      </c>
      <c r="DF33" s="24" t="e">
        <f t="shared" si="46"/>
        <v>#N/A</v>
      </c>
      <c r="DG33" s="24" t="e">
        <f t="shared" si="46"/>
        <v>#N/A</v>
      </c>
      <c r="DH33" s="24" t="e">
        <f t="shared" si="46"/>
        <v>#N/A</v>
      </c>
      <c r="DI33" s="24" t="e">
        <f t="shared" si="46"/>
        <v>#N/A</v>
      </c>
      <c r="DJ33" s="24" t="e">
        <f t="shared" si="46"/>
        <v>#N/A</v>
      </c>
      <c r="DK33" s="24" t="e">
        <f t="shared" si="46"/>
        <v>#N/A</v>
      </c>
      <c r="DL33" s="24" t="e">
        <f t="shared" si="46"/>
        <v>#N/A</v>
      </c>
    </row>
    <row r="34" spans="1:116" x14ac:dyDescent="0.4">
      <c r="D34" t="s">
        <v>823</v>
      </c>
      <c r="E34" s="8" t="str">
        <f t="shared" si="32"/>
        <v>34 VOLLIST-EVP</v>
      </c>
      <c r="G34" s="337" t="s">
        <v>321</v>
      </c>
      <c r="H34" s="31"/>
      <c r="I34" s="73"/>
      <c r="J34" s="73"/>
      <c r="K34" s="23">
        <f>SUMIF($3:$3,K$2,34:34)</f>
        <v>1000000.0000000003</v>
      </c>
      <c r="L34" s="23">
        <f t="shared" si="43"/>
        <v>2000000.0000000007</v>
      </c>
      <c r="M34" s="23">
        <f t="shared" si="43"/>
        <v>4000000.0000000014</v>
      </c>
      <c r="N34" s="23">
        <f t="shared" si="43"/>
        <v>8000000.0000000028</v>
      </c>
      <c r="O34" s="23">
        <f t="shared" si="43"/>
        <v>16000000.000000006</v>
      </c>
      <c r="P34" s="23">
        <f t="shared" si="43"/>
        <v>32000000.000000011</v>
      </c>
      <c r="R34" s="33"/>
      <c r="S34" s="24">
        <f t="shared" ref="S34:AX34" si="47">+S19*S27</f>
        <v>83333.333333333343</v>
      </c>
      <c r="T34" s="24">
        <f t="shared" si="47"/>
        <v>83333.333333333343</v>
      </c>
      <c r="U34" s="24">
        <f t="shared" si="47"/>
        <v>83333.333333333343</v>
      </c>
      <c r="V34" s="24">
        <f t="shared" si="47"/>
        <v>83333.333333333343</v>
      </c>
      <c r="W34" s="24">
        <f t="shared" si="47"/>
        <v>83333.333333333343</v>
      </c>
      <c r="X34" s="24">
        <f t="shared" si="47"/>
        <v>83333.333333333343</v>
      </c>
      <c r="Y34" s="24">
        <f t="shared" si="47"/>
        <v>83333.333333333343</v>
      </c>
      <c r="Z34" s="24">
        <f t="shared" si="47"/>
        <v>83333.333333333343</v>
      </c>
      <c r="AA34" s="24">
        <f t="shared" si="47"/>
        <v>83333.333333333343</v>
      </c>
      <c r="AB34" s="24">
        <f t="shared" si="47"/>
        <v>83333.333333333343</v>
      </c>
      <c r="AC34" s="24">
        <f t="shared" si="47"/>
        <v>83333.333333333343</v>
      </c>
      <c r="AD34" s="24">
        <f t="shared" si="47"/>
        <v>83333.333333333343</v>
      </c>
      <c r="AE34" s="24">
        <f t="shared" si="47"/>
        <v>166666.66666666669</v>
      </c>
      <c r="AF34" s="24">
        <f t="shared" si="47"/>
        <v>166666.66666666669</v>
      </c>
      <c r="AG34" s="24">
        <f t="shared" si="47"/>
        <v>166666.66666666669</v>
      </c>
      <c r="AH34" s="24">
        <f t="shared" si="47"/>
        <v>166666.66666666669</v>
      </c>
      <c r="AI34" s="24">
        <f t="shared" si="47"/>
        <v>166666.66666666669</v>
      </c>
      <c r="AJ34" s="24">
        <f t="shared" si="47"/>
        <v>166666.66666666669</v>
      </c>
      <c r="AK34" s="24">
        <f t="shared" si="47"/>
        <v>166666.66666666669</v>
      </c>
      <c r="AL34" s="24">
        <f t="shared" si="47"/>
        <v>166666.66666666669</v>
      </c>
      <c r="AM34" s="24">
        <f t="shared" si="47"/>
        <v>166666.66666666669</v>
      </c>
      <c r="AN34" s="24">
        <f t="shared" si="47"/>
        <v>166666.66666666669</v>
      </c>
      <c r="AO34" s="24">
        <f t="shared" si="47"/>
        <v>166666.66666666669</v>
      </c>
      <c r="AP34" s="24">
        <f t="shared" si="47"/>
        <v>166666.66666666669</v>
      </c>
      <c r="AQ34" s="24">
        <f t="shared" si="47"/>
        <v>333333.33333333337</v>
      </c>
      <c r="AR34" s="24">
        <f t="shared" si="47"/>
        <v>333333.33333333337</v>
      </c>
      <c r="AS34" s="24">
        <f t="shared" si="47"/>
        <v>333333.33333333337</v>
      </c>
      <c r="AT34" s="24">
        <f t="shared" si="47"/>
        <v>333333.33333333337</v>
      </c>
      <c r="AU34" s="24">
        <f t="shared" si="47"/>
        <v>333333.33333333337</v>
      </c>
      <c r="AV34" s="24">
        <f t="shared" si="47"/>
        <v>333333.33333333337</v>
      </c>
      <c r="AW34" s="24">
        <f t="shared" si="47"/>
        <v>333333.33333333337</v>
      </c>
      <c r="AX34" s="24">
        <f t="shared" si="47"/>
        <v>333333.33333333337</v>
      </c>
      <c r="AY34" s="24">
        <f t="shared" ref="AY34:CD34" si="48">+AY19*AY27</f>
        <v>333333.33333333337</v>
      </c>
      <c r="AZ34" s="24">
        <f t="shared" si="48"/>
        <v>333333.33333333337</v>
      </c>
      <c r="BA34" s="24">
        <f t="shared" si="48"/>
        <v>333333.33333333337</v>
      </c>
      <c r="BB34" s="24">
        <f t="shared" si="48"/>
        <v>333333.33333333337</v>
      </c>
      <c r="BC34" s="24">
        <f t="shared" si="48"/>
        <v>666666.66666666674</v>
      </c>
      <c r="BD34" s="24">
        <f t="shared" si="48"/>
        <v>666666.66666666674</v>
      </c>
      <c r="BE34" s="24">
        <f t="shared" si="48"/>
        <v>666666.66666666674</v>
      </c>
      <c r="BF34" s="24">
        <f t="shared" si="48"/>
        <v>666666.66666666674</v>
      </c>
      <c r="BG34" s="24">
        <f t="shared" si="48"/>
        <v>666666.66666666674</v>
      </c>
      <c r="BH34" s="24">
        <f t="shared" si="48"/>
        <v>666666.66666666674</v>
      </c>
      <c r="BI34" s="24">
        <f t="shared" si="48"/>
        <v>666666.66666666674</v>
      </c>
      <c r="BJ34" s="24">
        <f t="shared" si="48"/>
        <v>666666.66666666674</v>
      </c>
      <c r="BK34" s="24">
        <f t="shared" si="48"/>
        <v>666666.66666666674</v>
      </c>
      <c r="BL34" s="24">
        <f t="shared" si="48"/>
        <v>666666.66666666674</v>
      </c>
      <c r="BM34" s="24">
        <f t="shared" si="48"/>
        <v>666666.66666666674</v>
      </c>
      <c r="BN34" s="24">
        <f t="shared" si="48"/>
        <v>666666.66666666674</v>
      </c>
      <c r="BO34" s="24">
        <f t="shared" si="48"/>
        <v>1333333.3333333335</v>
      </c>
      <c r="BP34" s="24">
        <f t="shared" si="48"/>
        <v>1333333.3333333335</v>
      </c>
      <c r="BQ34" s="24">
        <f t="shared" si="48"/>
        <v>1333333.3333333335</v>
      </c>
      <c r="BR34" s="24">
        <f t="shared" si="48"/>
        <v>1333333.3333333335</v>
      </c>
      <c r="BS34" s="24">
        <f t="shared" si="48"/>
        <v>1333333.3333333335</v>
      </c>
      <c r="BT34" s="24">
        <f t="shared" si="48"/>
        <v>1333333.3333333335</v>
      </c>
      <c r="BU34" s="24">
        <f t="shared" si="48"/>
        <v>1333333.3333333335</v>
      </c>
      <c r="BV34" s="24">
        <f t="shared" si="48"/>
        <v>1333333.3333333335</v>
      </c>
      <c r="BW34" s="24">
        <f t="shared" si="48"/>
        <v>1333333.3333333335</v>
      </c>
      <c r="BX34" s="24">
        <f t="shared" si="48"/>
        <v>1333333.3333333335</v>
      </c>
      <c r="BY34" s="24">
        <f t="shared" si="48"/>
        <v>1333333.3333333335</v>
      </c>
      <c r="BZ34" s="24">
        <f t="shared" si="48"/>
        <v>1333333.3333333335</v>
      </c>
      <c r="CA34" s="24">
        <f t="shared" si="48"/>
        <v>2666666.666666667</v>
      </c>
      <c r="CB34" s="24">
        <f t="shared" si="48"/>
        <v>2666666.666666667</v>
      </c>
      <c r="CC34" s="24">
        <f t="shared" si="48"/>
        <v>2666666.666666667</v>
      </c>
      <c r="CD34" s="24">
        <f t="shared" si="48"/>
        <v>2666666.666666667</v>
      </c>
      <c r="CE34" s="24">
        <f t="shared" ref="CE34:DL34" si="49">+CE19*CE27</f>
        <v>2666666.666666667</v>
      </c>
      <c r="CF34" s="24">
        <f t="shared" si="49"/>
        <v>2666666.666666667</v>
      </c>
      <c r="CG34" s="24">
        <f t="shared" si="49"/>
        <v>2666666.666666667</v>
      </c>
      <c r="CH34" s="24">
        <f t="shared" si="49"/>
        <v>2666666.666666667</v>
      </c>
      <c r="CI34" s="24">
        <f t="shared" si="49"/>
        <v>2666666.666666667</v>
      </c>
      <c r="CJ34" s="24">
        <f t="shared" si="49"/>
        <v>2666666.666666667</v>
      </c>
      <c r="CK34" s="24">
        <f t="shared" si="49"/>
        <v>2666666.666666667</v>
      </c>
      <c r="CL34" s="24">
        <f t="shared" si="49"/>
        <v>2666666.666666667</v>
      </c>
      <c r="CM34" s="24" t="e">
        <f t="shared" si="49"/>
        <v>#N/A</v>
      </c>
      <c r="CN34" s="24" t="e">
        <f t="shared" si="49"/>
        <v>#N/A</v>
      </c>
      <c r="CO34" s="24" t="e">
        <f t="shared" si="49"/>
        <v>#N/A</v>
      </c>
      <c r="CP34" s="24" t="e">
        <f t="shared" si="49"/>
        <v>#N/A</v>
      </c>
      <c r="CQ34" s="24" t="e">
        <f t="shared" si="49"/>
        <v>#N/A</v>
      </c>
      <c r="CR34" s="24" t="e">
        <f t="shared" si="49"/>
        <v>#N/A</v>
      </c>
      <c r="CS34" s="24" t="e">
        <f t="shared" si="49"/>
        <v>#N/A</v>
      </c>
      <c r="CT34" s="24" t="e">
        <f t="shared" si="49"/>
        <v>#N/A</v>
      </c>
      <c r="CU34" s="24" t="e">
        <f t="shared" si="49"/>
        <v>#N/A</v>
      </c>
      <c r="CV34" s="24" t="e">
        <f t="shared" si="49"/>
        <v>#N/A</v>
      </c>
      <c r="CW34" s="24" t="e">
        <f t="shared" si="49"/>
        <v>#N/A</v>
      </c>
      <c r="CX34" s="24" t="e">
        <f t="shared" si="49"/>
        <v>#N/A</v>
      </c>
      <c r="CY34" s="24" t="e">
        <f t="shared" si="49"/>
        <v>#N/A</v>
      </c>
      <c r="CZ34" s="24" t="e">
        <f t="shared" si="49"/>
        <v>#N/A</v>
      </c>
      <c r="DA34" s="24" t="e">
        <f t="shared" si="49"/>
        <v>#N/A</v>
      </c>
      <c r="DB34" s="24" t="e">
        <f t="shared" si="49"/>
        <v>#N/A</v>
      </c>
      <c r="DC34" s="24" t="e">
        <f t="shared" si="49"/>
        <v>#N/A</v>
      </c>
      <c r="DD34" s="24" t="e">
        <f t="shared" si="49"/>
        <v>#N/A</v>
      </c>
      <c r="DE34" s="24" t="e">
        <f t="shared" si="49"/>
        <v>#N/A</v>
      </c>
      <c r="DF34" s="24" t="e">
        <f t="shared" si="49"/>
        <v>#N/A</v>
      </c>
      <c r="DG34" s="24" t="e">
        <f t="shared" si="49"/>
        <v>#N/A</v>
      </c>
      <c r="DH34" s="24" t="e">
        <f t="shared" si="49"/>
        <v>#N/A</v>
      </c>
      <c r="DI34" s="24" t="e">
        <f t="shared" si="49"/>
        <v>#N/A</v>
      </c>
      <c r="DJ34" s="24" t="e">
        <f t="shared" si="49"/>
        <v>#N/A</v>
      </c>
      <c r="DK34" s="24" t="e">
        <f t="shared" si="49"/>
        <v>#N/A</v>
      </c>
      <c r="DL34" s="24" t="e">
        <f t="shared" si="49"/>
        <v>#N/A</v>
      </c>
    </row>
    <row r="35" spans="1:116" x14ac:dyDescent="0.4">
      <c r="D35" t="s">
        <v>823</v>
      </c>
      <c r="E35" s="8" t="str">
        <f t="shared" si="32"/>
        <v>35 VOLLIST-EVP</v>
      </c>
      <c r="G35" s="337" t="s">
        <v>322</v>
      </c>
      <c r="H35" s="31"/>
      <c r="I35" s="73"/>
      <c r="J35" s="73"/>
      <c r="K35" s="23">
        <f>SUMIF($3:$3,K$2,35:35)</f>
        <v>1000000.0000000003</v>
      </c>
      <c r="L35" s="23">
        <f t="shared" si="43"/>
        <v>2000000.0000000007</v>
      </c>
      <c r="M35" s="23">
        <f t="shared" si="43"/>
        <v>4000000.0000000014</v>
      </c>
      <c r="N35" s="23">
        <f t="shared" si="43"/>
        <v>8000000.0000000028</v>
      </c>
      <c r="O35" s="23">
        <f t="shared" si="43"/>
        <v>16000000.000000006</v>
      </c>
      <c r="P35" s="23">
        <f t="shared" si="43"/>
        <v>32000000.000000011</v>
      </c>
      <c r="R35" s="33"/>
      <c r="S35" s="24">
        <f t="shared" ref="S35:AX35" si="50">+S20*S28</f>
        <v>83333.333333333343</v>
      </c>
      <c r="T35" s="24">
        <f t="shared" si="50"/>
        <v>83333.333333333343</v>
      </c>
      <c r="U35" s="24">
        <f t="shared" si="50"/>
        <v>83333.333333333343</v>
      </c>
      <c r="V35" s="24">
        <f t="shared" si="50"/>
        <v>83333.333333333343</v>
      </c>
      <c r="W35" s="24">
        <f t="shared" si="50"/>
        <v>83333.333333333343</v>
      </c>
      <c r="X35" s="24">
        <f t="shared" si="50"/>
        <v>83333.333333333343</v>
      </c>
      <c r="Y35" s="24">
        <f t="shared" si="50"/>
        <v>83333.333333333343</v>
      </c>
      <c r="Z35" s="24">
        <f t="shared" si="50"/>
        <v>83333.333333333343</v>
      </c>
      <c r="AA35" s="24">
        <f t="shared" si="50"/>
        <v>83333.333333333343</v>
      </c>
      <c r="AB35" s="24">
        <f t="shared" si="50"/>
        <v>83333.333333333343</v>
      </c>
      <c r="AC35" s="24">
        <f t="shared" si="50"/>
        <v>83333.333333333343</v>
      </c>
      <c r="AD35" s="24">
        <f t="shared" si="50"/>
        <v>83333.333333333343</v>
      </c>
      <c r="AE35" s="24">
        <f t="shared" si="50"/>
        <v>166666.66666666669</v>
      </c>
      <c r="AF35" s="24">
        <f t="shared" si="50"/>
        <v>166666.66666666669</v>
      </c>
      <c r="AG35" s="24">
        <f t="shared" si="50"/>
        <v>166666.66666666669</v>
      </c>
      <c r="AH35" s="24">
        <f t="shared" si="50"/>
        <v>166666.66666666669</v>
      </c>
      <c r="AI35" s="24">
        <f t="shared" si="50"/>
        <v>166666.66666666669</v>
      </c>
      <c r="AJ35" s="24">
        <f t="shared" si="50"/>
        <v>166666.66666666669</v>
      </c>
      <c r="AK35" s="24">
        <f t="shared" si="50"/>
        <v>166666.66666666669</v>
      </c>
      <c r="AL35" s="24">
        <f t="shared" si="50"/>
        <v>166666.66666666669</v>
      </c>
      <c r="AM35" s="24">
        <f t="shared" si="50"/>
        <v>166666.66666666669</v>
      </c>
      <c r="AN35" s="24">
        <f t="shared" si="50"/>
        <v>166666.66666666669</v>
      </c>
      <c r="AO35" s="24">
        <f t="shared" si="50"/>
        <v>166666.66666666669</v>
      </c>
      <c r="AP35" s="24">
        <f t="shared" si="50"/>
        <v>166666.66666666669</v>
      </c>
      <c r="AQ35" s="24">
        <f t="shared" si="50"/>
        <v>333333.33333333337</v>
      </c>
      <c r="AR35" s="24">
        <f t="shared" si="50"/>
        <v>333333.33333333337</v>
      </c>
      <c r="AS35" s="24">
        <f t="shared" si="50"/>
        <v>333333.33333333337</v>
      </c>
      <c r="AT35" s="24">
        <f t="shared" si="50"/>
        <v>333333.33333333337</v>
      </c>
      <c r="AU35" s="24">
        <f t="shared" si="50"/>
        <v>333333.33333333337</v>
      </c>
      <c r="AV35" s="24">
        <f t="shared" si="50"/>
        <v>333333.33333333337</v>
      </c>
      <c r="AW35" s="24">
        <f t="shared" si="50"/>
        <v>333333.33333333337</v>
      </c>
      <c r="AX35" s="24">
        <f t="shared" si="50"/>
        <v>333333.33333333337</v>
      </c>
      <c r="AY35" s="24">
        <f t="shared" ref="AY35:CD35" si="51">+AY20*AY28</f>
        <v>333333.33333333337</v>
      </c>
      <c r="AZ35" s="24">
        <f t="shared" si="51"/>
        <v>333333.33333333337</v>
      </c>
      <c r="BA35" s="24">
        <f t="shared" si="51"/>
        <v>333333.33333333337</v>
      </c>
      <c r="BB35" s="24">
        <f t="shared" si="51"/>
        <v>333333.33333333337</v>
      </c>
      <c r="BC35" s="24">
        <f t="shared" si="51"/>
        <v>666666.66666666674</v>
      </c>
      <c r="BD35" s="24">
        <f t="shared" si="51"/>
        <v>666666.66666666674</v>
      </c>
      <c r="BE35" s="24">
        <f t="shared" si="51"/>
        <v>666666.66666666674</v>
      </c>
      <c r="BF35" s="24">
        <f t="shared" si="51"/>
        <v>666666.66666666674</v>
      </c>
      <c r="BG35" s="24">
        <f t="shared" si="51"/>
        <v>666666.66666666674</v>
      </c>
      <c r="BH35" s="24">
        <f t="shared" si="51"/>
        <v>666666.66666666674</v>
      </c>
      <c r="BI35" s="24">
        <f t="shared" si="51"/>
        <v>666666.66666666674</v>
      </c>
      <c r="BJ35" s="24">
        <f t="shared" si="51"/>
        <v>666666.66666666674</v>
      </c>
      <c r="BK35" s="24">
        <f t="shared" si="51"/>
        <v>666666.66666666674</v>
      </c>
      <c r="BL35" s="24">
        <f t="shared" si="51"/>
        <v>666666.66666666674</v>
      </c>
      <c r="BM35" s="24">
        <f t="shared" si="51"/>
        <v>666666.66666666674</v>
      </c>
      <c r="BN35" s="24">
        <f t="shared" si="51"/>
        <v>666666.66666666674</v>
      </c>
      <c r="BO35" s="24">
        <f t="shared" si="51"/>
        <v>1333333.3333333335</v>
      </c>
      <c r="BP35" s="24">
        <f t="shared" si="51"/>
        <v>1333333.3333333335</v>
      </c>
      <c r="BQ35" s="24">
        <f t="shared" si="51"/>
        <v>1333333.3333333335</v>
      </c>
      <c r="BR35" s="24">
        <f t="shared" si="51"/>
        <v>1333333.3333333335</v>
      </c>
      <c r="BS35" s="24">
        <f t="shared" si="51"/>
        <v>1333333.3333333335</v>
      </c>
      <c r="BT35" s="24">
        <f t="shared" si="51"/>
        <v>1333333.3333333335</v>
      </c>
      <c r="BU35" s="24">
        <f t="shared" si="51"/>
        <v>1333333.3333333335</v>
      </c>
      <c r="BV35" s="24">
        <f t="shared" si="51"/>
        <v>1333333.3333333335</v>
      </c>
      <c r="BW35" s="24">
        <f t="shared" si="51"/>
        <v>1333333.3333333335</v>
      </c>
      <c r="BX35" s="24">
        <f t="shared" si="51"/>
        <v>1333333.3333333335</v>
      </c>
      <c r="BY35" s="24">
        <f t="shared" si="51"/>
        <v>1333333.3333333335</v>
      </c>
      <c r="BZ35" s="24">
        <f t="shared" si="51"/>
        <v>1333333.3333333335</v>
      </c>
      <c r="CA35" s="24">
        <f t="shared" si="51"/>
        <v>2666666.666666667</v>
      </c>
      <c r="CB35" s="24">
        <f t="shared" si="51"/>
        <v>2666666.666666667</v>
      </c>
      <c r="CC35" s="24">
        <f t="shared" si="51"/>
        <v>2666666.666666667</v>
      </c>
      <c r="CD35" s="24">
        <f t="shared" si="51"/>
        <v>2666666.666666667</v>
      </c>
      <c r="CE35" s="24">
        <f t="shared" ref="CE35:DL35" si="52">+CE20*CE28</f>
        <v>2666666.666666667</v>
      </c>
      <c r="CF35" s="24">
        <f t="shared" si="52"/>
        <v>2666666.666666667</v>
      </c>
      <c r="CG35" s="24">
        <f t="shared" si="52"/>
        <v>2666666.666666667</v>
      </c>
      <c r="CH35" s="24">
        <f t="shared" si="52"/>
        <v>2666666.666666667</v>
      </c>
      <c r="CI35" s="24">
        <f t="shared" si="52"/>
        <v>2666666.666666667</v>
      </c>
      <c r="CJ35" s="24">
        <f t="shared" si="52"/>
        <v>2666666.666666667</v>
      </c>
      <c r="CK35" s="24">
        <f t="shared" si="52"/>
        <v>2666666.666666667</v>
      </c>
      <c r="CL35" s="24">
        <f t="shared" si="52"/>
        <v>2666666.666666667</v>
      </c>
      <c r="CM35" s="24" t="e">
        <f t="shared" si="52"/>
        <v>#N/A</v>
      </c>
      <c r="CN35" s="24" t="e">
        <f t="shared" si="52"/>
        <v>#N/A</v>
      </c>
      <c r="CO35" s="24" t="e">
        <f t="shared" si="52"/>
        <v>#N/A</v>
      </c>
      <c r="CP35" s="24" t="e">
        <f t="shared" si="52"/>
        <v>#N/A</v>
      </c>
      <c r="CQ35" s="24" t="e">
        <f t="shared" si="52"/>
        <v>#N/A</v>
      </c>
      <c r="CR35" s="24" t="e">
        <f t="shared" si="52"/>
        <v>#N/A</v>
      </c>
      <c r="CS35" s="24" t="e">
        <f t="shared" si="52"/>
        <v>#N/A</v>
      </c>
      <c r="CT35" s="24" t="e">
        <f t="shared" si="52"/>
        <v>#N/A</v>
      </c>
      <c r="CU35" s="24" t="e">
        <f t="shared" si="52"/>
        <v>#N/A</v>
      </c>
      <c r="CV35" s="24" t="e">
        <f t="shared" si="52"/>
        <v>#N/A</v>
      </c>
      <c r="CW35" s="24" t="e">
        <f t="shared" si="52"/>
        <v>#N/A</v>
      </c>
      <c r="CX35" s="24" t="e">
        <f t="shared" si="52"/>
        <v>#N/A</v>
      </c>
      <c r="CY35" s="24" t="e">
        <f t="shared" si="52"/>
        <v>#N/A</v>
      </c>
      <c r="CZ35" s="24" t="e">
        <f t="shared" si="52"/>
        <v>#N/A</v>
      </c>
      <c r="DA35" s="24" t="e">
        <f t="shared" si="52"/>
        <v>#N/A</v>
      </c>
      <c r="DB35" s="24" t="e">
        <f t="shared" si="52"/>
        <v>#N/A</v>
      </c>
      <c r="DC35" s="24" t="e">
        <f t="shared" si="52"/>
        <v>#N/A</v>
      </c>
      <c r="DD35" s="24" t="e">
        <f t="shared" si="52"/>
        <v>#N/A</v>
      </c>
      <c r="DE35" s="24" t="e">
        <f t="shared" si="52"/>
        <v>#N/A</v>
      </c>
      <c r="DF35" s="24" t="e">
        <f t="shared" si="52"/>
        <v>#N/A</v>
      </c>
      <c r="DG35" s="24" t="e">
        <f t="shared" si="52"/>
        <v>#N/A</v>
      </c>
      <c r="DH35" s="24" t="e">
        <f t="shared" si="52"/>
        <v>#N/A</v>
      </c>
      <c r="DI35" s="24" t="e">
        <f t="shared" si="52"/>
        <v>#N/A</v>
      </c>
      <c r="DJ35" s="24" t="e">
        <f t="shared" si="52"/>
        <v>#N/A</v>
      </c>
      <c r="DK35" s="24" t="e">
        <f t="shared" si="52"/>
        <v>#N/A</v>
      </c>
      <c r="DL35" s="24" t="e">
        <f t="shared" si="52"/>
        <v>#N/A</v>
      </c>
    </row>
    <row r="36" spans="1:116" x14ac:dyDescent="0.4">
      <c r="D36" t="s">
        <v>823</v>
      </c>
      <c r="E36" s="8" t="str">
        <f t="shared" si="32"/>
        <v>36 VOLLIST-EVP</v>
      </c>
      <c r="G36" s="337" t="s">
        <v>323</v>
      </c>
      <c r="H36" s="31"/>
      <c r="I36" s="73"/>
      <c r="J36" s="73"/>
      <c r="K36" s="23">
        <f>SUMIF($3:$3,K$2,36:36)</f>
        <v>1000000.0000000003</v>
      </c>
      <c r="L36" s="23">
        <f t="shared" si="43"/>
        <v>2000000.0000000007</v>
      </c>
      <c r="M36" s="23">
        <f t="shared" si="43"/>
        <v>4000000.0000000014</v>
      </c>
      <c r="N36" s="23">
        <f t="shared" si="43"/>
        <v>8000000.0000000028</v>
      </c>
      <c r="O36" s="23">
        <f t="shared" si="43"/>
        <v>16000000.000000006</v>
      </c>
      <c r="P36" s="23">
        <f t="shared" si="43"/>
        <v>32000000.000000011</v>
      </c>
      <c r="R36" s="33"/>
      <c r="S36" s="24">
        <f t="shared" ref="S36:AX36" si="53">+S21*S29</f>
        <v>83333.333333333343</v>
      </c>
      <c r="T36" s="24">
        <f t="shared" si="53"/>
        <v>83333.333333333343</v>
      </c>
      <c r="U36" s="24">
        <f t="shared" si="53"/>
        <v>83333.333333333343</v>
      </c>
      <c r="V36" s="24">
        <f t="shared" si="53"/>
        <v>83333.333333333343</v>
      </c>
      <c r="W36" s="24">
        <f t="shared" si="53"/>
        <v>83333.333333333343</v>
      </c>
      <c r="X36" s="24">
        <f t="shared" si="53"/>
        <v>83333.333333333343</v>
      </c>
      <c r="Y36" s="24">
        <f t="shared" si="53"/>
        <v>83333.333333333343</v>
      </c>
      <c r="Z36" s="24">
        <f t="shared" si="53"/>
        <v>83333.333333333343</v>
      </c>
      <c r="AA36" s="24">
        <f t="shared" si="53"/>
        <v>83333.333333333343</v>
      </c>
      <c r="AB36" s="24">
        <f t="shared" si="53"/>
        <v>83333.333333333343</v>
      </c>
      <c r="AC36" s="24">
        <f t="shared" si="53"/>
        <v>83333.333333333343</v>
      </c>
      <c r="AD36" s="24">
        <f t="shared" si="53"/>
        <v>83333.333333333343</v>
      </c>
      <c r="AE36" s="24">
        <f t="shared" si="53"/>
        <v>166666.66666666669</v>
      </c>
      <c r="AF36" s="24">
        <f t="shared" si="53"/>
        <v>166666.66666666669</v>
      </c>
      <c r="AG36" s="24">
        <f t="shared" si="53"/>
        <v>166666.66666666669</v>
      </c>
      <c r="AH36" s="24">
        <f t="shared" si="53"/>
        <v>166666.66666666669</v>
      </c>
      <c r="AI36" s="24">
        <f t="shared" si="53"/>
        <v>166666.66666666669</v>
      </c>
      <c r="AJ36" s="24">
        <f t="shared" si="53"/>
        <v>166666.66666666669</v>
      </c>
      <c r="AK36" s="24">
        <f t="shared" si="53"/>
        <v>166666.66666666669</v>
      </c>
      <c r="AL36" s="24">
        <f t="shared" si="53"/>
        <v>166666.66666666669</v>
      </c>
      <c r="AM36" s="24">
        <f t="shared" si="53"/>
        <v>166666.66666666669</v>
      </c>
      <c r="AN36" s="24">
        <f t="shared" si="53"/>
        <v>166666.66666666669</v>
      </c>
      <c r="AO36" s="24">
        <f t="shared" si="53"/>
        <v>166666.66666666669</v>
      </c>
      <c r="AP36" s="24">
        <f t="shared" si="53"/>
        <v>166666.66666666669</v>
      </c>
      <c r="AQ36" s="24">
        <f t="shared" si="53"/>
        <v>333333.33333333337</v>
      </c>
      <c r="AR36" s="24">
        <f t="shared" si="53"/>
        <v>333333.33333333337</v>
      </c>
      <c r="AS36" s="24">
        <f t="shared" si="53"/>
        <v>333333.33333333337</v>
      </c>
      <c r="AT36" s="24">
        <f t="shared" si="53"/>
        <v>333333.33333333337</v>
      </c>
      <c r="AU36" s="24">
        <f t="shared" si="53"/>
        <v>333333.33333333337</v>
      </c>
      <c r="AV36" s="24">
        <f t="shared" si="53"/>
        <v>333333.33333333337</v>
      </c>
      <c r="AW36" s="24">
        <f t="shared" si="53"/>
        <v>333333.33333333337</v>
      </c>
      <c r="AX36" s="24">
        <f t="shared" si="53"/>
        <v>333333.33333333337</v>
      </c>
      <c r="AY36" s="24">
        <f t="shared" ref="AY36:CD36" si="54">+AY21*AY29</f>
        <v>333333.33333333337</v>
      </c>
      <c r="AZ36" s="24">
        <f t="shared" si="54"/>
        <v>333333.33333333337</v>
      </c>
      <c r="BA36" s="24">
        <f t="shared" si="54"/>
        <v>333333.33333333337</v>
      </c>
      <c r="BB36" s="24">
        <f t="shared" si="54"/>
        <v>333333.33333333337</v>
      </c>
      <c r="BC36" s="24">
        <f t="shared" si="54"/>
        <v>666666.66666666674</v>
      </c>
      <c r="BD36" s="24">
        <f t="shared" si="54"/>
        <v>666666.66666666674</v>
      </c>
      <c r="BE36" s="24">
        <f t="shared" si="54"/>
        <v>666666.66666666674</v>
      </c>
      <c r="BF36" s="24">
        <f t="shared" si="54"/>
        <v>666666.66666666674</v>
      </c>
      <c r="BG36" s="24">
        <f t="shared" si="54"/>
        <v>666666.66666666674</v>
      </c>
      <c r="BH36" s="24">
        <f t="shared" si="54"/>
        <v>666666.66666666674</v>
      </c>
      <c r="BI36" s="24">
        <f t="shared" si="54"/>
        <v>666666.66666666674</v>
      </c>
      <c r="BJ36" s="24">
        <f t="shared" si="54"/>
        <v>666666.66666666674</v>
      </c>
      <c r="BK36" s="24">
        <f t="shared" si="54"/>
        <v>666666.66666666674</v>
      </c>
      <c r="BL36" s="24">
        <f t="shared" si="54"/>
        <v>666666.66666666674</v>
      </c>
      <c r="BM36" s="24">
        <f t="shared" si="54"/>
        <v>666666.66666666674</v>
      </c>
      <c r="BN36" s="24">
        <f t="shared" si="54"/>
        <v>666666.66666666674</v>
      </c>
      <c r="BO36" s="24">
        <f t="shared" si="54"/>
        <v>1333333.3333333335</v>
      </c>
      <c r="BP36" s="24">
        <f t="shared" si="54"/>
        <v>1333333.3333333335</v>
      </c>
      <c r="BQ36" s="24">
        <f t="shared" si="54"/>
        <v>1333333.3333333335</v>
      </c>
      <c r="BR36" s="24">
        <f t="shared" si="54"/>
        <v>1333333.3333333335</v>
      </c>
      <c r="BS36" s="24">
        <f t="shared" si="54"/>
        <v>1333333.3333333335</v>
      </c>
      <c r="BT36" s="24">
        <f t="shared" si="54"/>
        <v>1333333.3333333335</v>
      </c>
      <c r="BU36" s="24">
        <f t="shared" si="54"/>
        <v>1333333.3333333335</v>
      </c>
      <c r="BV36" s="24">
        <f t="shared" si="54"/>
        <v>1333333.3333333335</v>
      </c>
      <c r="BW36" s="24">
        <f t="shared" si="54"/>
        <v>1333333.3333333335</v>
      </c>
      <c r="BX36" s="24">
        <f t="shared" si="54"/>
        <v>1333333.3333333335</v>
      </c>
      <c r="BY36" s="24">
        <f t="shared" si="54"/>
        <v>1333333.3333333335</v>
      </c>
      <c r="BZ36" s="24">
        <f t="shared" si="54"/>
        <v>1333333.3333333335</v>
      </c>
      <c r="CA36" s="24">
        <f t="shared" si="54"/>
        <v>2666666.666666667</v>
      </c>
      <c r="CB36" s="24">
        <f t="shared" si="54"/>
        <v>2666666.666666667</v>
      </c>
      <c r="CC36" s="24">
        <f t="shared" si="54"/>
        <v>2666666.666666667</v>
      </c>
      <c r="CD36" s="24">
        <f t="shared" si="54"/>
        <v>2666666.666666667</v>
      </c>
      <c r="CE36" s="24">
        <f t="shared" ref="CE36:DL36" si="55">+CE21*CE29</f>
        <v>2666666.666666667</v>
      </c>
      <c r="CF36" s="24">
        <f t="shared" si="55"/>
        <v>2666666.666666667</v>
      </c>
      <c r="CG36" s="24">
        <f t="shared" si="55"/>
        <v>2666666.666666667</v>
      </c>
      <c r="CH36" s="24">
        <f t="shared" si="55"/>
        <v>2666666.666666667</v>
      </c>
      <c r="CI36" s="24">
        <f t="shared" si="55"/>
        <v>2666666.666666667</v>
      </c>
      <c r="CJ36" s="24">
        <f t="shared" si="55"/>
        <v>2666666.666666667</v>
      </c>
      <c r="CK36" s="24">
        <f t="shared" si="55"/>
        <v>2666666.666666667</v>
      </c>
      <c r="CL36" s="24">
        <f t="shared" si="55"/>
        <v>2666666.666666667</v>
      </c>
      <c r="CM36" s="24" t="e">
        <f t="shared" si="55"/>
        <v>#N/A</v>
      </c>
      <c r="CN36" s="24" t="e">
        <f t="shared" si="55"/>
        <v>#N/A</v>
      </c>
      <c r="CO36" s="24" t="e">
        <f t="shared" si="55"/>
        <v>#N/A</v>
      </c>
      <c r="CP36" s="24" t="e">
        <f t="shared" si="55"/>
        <v>#N/A</v>
      </c>
      <c r="CQ36" s="24" t="e">
        <f t="shared" si="55"/>
        <v>#N/A</v>
      </c>
      <c r="CR36" s="24" t="e">
        <f t="shared" si="55"/>
        <v>#N/A</v>
      </c>
      <c r="CS36" s="24" t="e">
        <f t="shared" si="55"/>
        <v>#N/A</v>
      </c>
      <c r="CT36" s="24" t="e">
        <f t="shared" si="55"/>
        <v>#N/A</v>
      </c>
      <c r="CU36" s="24" t="e">
        <f t="shared" si="55"/>
        <v>#N/A</v>
      </c>
      <c r="CV36" s="24" t="e">
        <f t="shared" si="55"/>
        <v>#N/A</v>
      </c>
      <c r="CW36" s="24" t="e">
        <f t="shared" si="55"/>
        <v>#N/A</v>
      </c>
      <c r="CX36" s="24" t="e">
        <f t="shared" si="55"/>
        <v>#N/A</v>
      </c>
      <c r="CY36" s="24" t="e">
        <f t="shared" si="55"/>
        <v>#N/A</v>
      </c>
      <c r="CZ36" s="24" t="e">
        <f t="shared" si="55"/>
        <v>#N/A</v>
      </c>
      <c r="DA36" s="24" t="e">
        <f t="shared" si="55"/>
        <v>#N/A</v>
      </c>
      <c r="DB36" s="24" t="e">
        <f t="shared" si="55"/>
        <v>#N/A</v>
      </c>
      <c r="DC36" s="24" t="e">
        <f t="shared" si="55"/>
        <v>#N/A</v>
      </c>
      <c r="DD36" s="24" t="e">
        <f t="shared" si="55"/>
        <v>#N/A</v>
      </c>
      <c r="DE36" s="24" t="e">
        <f t="shared" si="55"/>
        <v>#N/A</v>
      </c>
      <c r="DF36" s="24" t="e">
        <f t="shared" si="55"/>
        <v>#N/A</v>
      </c>
      <c r="DG36" s="24" t="e">
        <f t="shared" si="55"/>
        <v>#N/A</v>
      </c>
      <c r="DH36" s="24" t="e">
        <f t="shared" si="55"/>
        <v>#N/A</v>
      </c>
      <c r="DI36" s="24" t="e">
        <f t="shared" si="55"/>
        <v>#N/A</v>
      </c>
      <c r="DJ36" s="24" t="e">
        <f t="shared" si="55"/>
        <v>#N/A</v>
      </c>
      <c r="DK36" s="24" t="e">
        <f t="shared" si="55"/>
        <v>#N/A</v>
      </c>
      <c r="DL36" s="24" t="e">
        <f t="shared" si="55"/>
        <v>#N/A</v>
      </c>
    </row>
    <row r="37" spans="1:116" x14ac:dyDescent="0.4">
      <c r="D37" t="s">
        <v>823</v>
      </c>
      <c r="E37" s="8" t="str">
        <f t="shared" si="32"/>
        <v>37 VOLLIST-EVP</v>
      </c>
      <c r="G37" s="337" t="s">
        <v>566</v>
      </c>
      <c r="H37" s="31"/>
      <c r="I37" s="73"/>
      <c r="J37" s="73"/>
      <c r="K37" s="258">
        <f>SUMIF($3:$3,K$2,37:37)</f>
        <v>1000000.0000000003</v>
      </c>
      <c r="L37" s="258">
        <f t="shared" si="43"/>
        <v>2000000.0000000007</v>
      </c>
      <c r="M37" s="258">
        <f t="shared" si="43"/>
        <v>4000000.0000000014</v>
      </c>
      <c r="N37" s="258">
        <f t="shared" si="43"/>
        <v>8000000.0000000028</v>
      </c>
      <c r="O37" s="258">
        <f t="shared" si="43"/>
        <v>16000000.000000006</v>
      </c>
      <c r="P37" s="258">
        <f t="shared" si="43"/>
        <v>32000000.000000011</v>
      </c>
      <c r="R37" s="33"/>
      <c r="S37" s="138">
        <f t="shared" ref="S37:AX37" si="56">+S22*S30</f>
        <v>83333.333333333343</v>
      </c>
      <c r="T37" s="138">
        <f t="shared" si="56"/>
        <v>83333.333333333343</v>
      </c>
      <c r="U37" s="138">
        <f t="shared" si="56"/>
        <v>83333.333333333343</v>
      </c>
      <c r="V37" s="138">
        <f t="shared" si="56"/>
        <v>83333.333333333343</v>
      </c>
      <c r="W37" s="138">
        <f t="shared" si="56"/>
        <v>83333.333333333343</v>
      </c>
      <c r="X37" s="138">
        <f t="shared" si="56"/>
        <v>83333.333333333343</v>
      </c>
      <c r="Y37" s="138">
        <f t="shared" si="56"/>
        <v>83333.333333333343</v>
      </c>
      <c r="Z37" s="138">
        <f t="shared" si="56"/>
        <v>83333.333333333343</v>
      </c>
      <c r="AA37" s="138">
        <f t="shared" si="56"/>
        <v>83333.333333333343</v>
      </c>
      <c r="AB37" s="138">
        <f t="shared" si="56"/>
        <v>83333.333333333343</v>
      </c>
      <c r="AC37" s="138">
        <f t="shared" si="56"/>
        <v>83333.333333333343</v>
      </c>
      <c r="AD37" s="138">
        <f t="shared" si="56"/>
        <v>83333.333333333343</v>
      </c>
      <c r="AE37" s="138">
        <f t="shared" si="56"/>
        <v>166666.66666666669</v>
      </c>
      <c r="AF37" s="138">
        <f t="shared" si="56"/>
        <v>166666.66666666669</v>
      </c>
      <c r="AG37" s="138">
        <f t="shared" si="56"/>
        <v>166666.66666666669</v>
      </c>
      <c r="AH37" s="138">
        <f t="shared" si="56"/>
        <v>166666.66666666669</v>
      </c>
      <c r="AI37" s="138">
        <f t="shared" si="56"/>
        <v>166666.66666666669</v>
      </c>
      <c r="AJ37" s="138">
        <f t="shared" si="56"/>
        <v>166666.66666666669</v>
      </c>
      <c r="AK37" s="138">
        <f t="shared" si="56"/>
        <v>166666.66666666669</v>
      </c>
      <c r="AL37" s="138">
        <f t="shared" si="56"/>
        <v>166666.66666666669</v>
      </c>
      <c r="AM37" s="138">
        <f t="shared" si="56"/>
        <v>166666.66666666669</v>
      </c>
      <c r="AN37" s="138">
        <f t="shared" si="56"/>
        <v>166666.66666666669</v>
      </c>
      <c r="AO37" s="138">
        <f t="shared" si="56"/>
        <v>166666.66666666669</v>
      </c>
      <c r="AP37" s="138">
        <f t="shared" si="56"/>
        <v>166666.66666666669</v>
      </c>
      <c r="AQ37" s="138">
        <f t="shared" si="56"/>
        <v>333333.33333333337</v>
      </c>
      <c r="AR37" s="138">
        <f t="shared" si="56"/>
        <v>333333.33333333337</v>
      </c>
      <c r="AS37" s="138">
        <f t="shared" si="56"/>
        <v>333333.33333333337</v>
      </c>
      <c r="AT37" s="138">
        <f t="shared" si="56"/>
        <v>333333.33333333337</v>
      </c>
      <c r="AU37" s="138">
        <f t="shared" si="56"/>
        <v>333333.33333333337</v>
      </c>
      <c r="AV37" s="138">
        <f t="shared" si="56"/>
        <v>333333.33333333337</v>
      </c>
      <c r="AW37" s="138">
        <f t="shared" si="56"/>
        <v>333333.33333333337</v>
      </c>
      <c r="AX37" s="138">
        <f t="shared" si="56"/>
        <v>333333.33333333337</v>
      </c>
      <c r="AY37" s="138">
        <f t="shared" ref="AY37:CD37" si="57">+AY22*AY30</f>
        <v>333333.33333333337</v>
      </c>
      <c r="AZ37" s="138">
        <f t="shared" si="57"/>
        <v>333333.33333333337</v>
      </c>
      <c r="BA37" s="138">
        <f t="shared" si="57"/>
        <v>333333.33333333337</v>
      </c>
      <c r="BB37" s="138">
        <f t="shared" si="57"/>
        <v>333333.33333333337</v>
      </c>
      <c r="BC37" s="138">
        <f t="shared" si="57"/>
        <v>666666.66666666674</v>
      </c>
      <c r="BD37" s="138">
        <f t="shared" si="57"/>
        <v>666666.66666666674</v>
      </c>
      <c r="BE37" s="138">
        <f t="shared" si="57"/>
        <v>666666.66666666674</v>
      </c>
      <c r="BF37" s="138">
        <f t="shared" si="57"/>
        <v>666666.66666666674</v>
      </c>
      <c r="BG37" s="138">
        <f t="shared" si="57"/>
        <v>666666.66666666674</v>
      </c>
      <c r="BH37" s="138">
        <f t="shared" si="57"/>
        <v>666666.66666666674</v>
      </c>
      <c r="BI37" s="138">
        <f t="shared" si="57"/>
        <v>666666.66666666674</v>
      </c>
      <c r="BJ37" s="138">
        <f t="shared" si="57"/>
        <v>666666.66666666674</v>
      </c>
      <c r="BK37" s="138">
        <f t="shared" si="57"/>
        <v>666666.66666666674</v>
      </c>
      <c r="BL37" s="138">
        <f t="shared" si="57"/>
        <v>666666.66666666674</v>
      </c>
      <c r="BM37" s="138">
        <f t="shared" si="57"/>
        <v>666666.66666666674</v>
      </c>
      <c r="BN37" s="138">
        <f t="shared" si="57"/>
        <v>666666.66666666674</v>
      </c>
      <c r="BO37" s="138">
        <f t="shared" si="57"/>
        <v>1333333.3333333335</v>
      </c>
      <c r="BP37" s="138">
        <f t="shared" si="57"/>
        <v>1333333.3333333335</v>
      </c>
      <c r="BQ37" s="138">
        <f t="shared" si="57"/>
        <v>1333333.3333333335</v>
      </c>
      <c r="BR37" s="138">
        <f t="shared" si="57"/>
        <v>1333333.3333333335</v>
      </c>
      <c r="BS37" s="138">
        <f t="shared" si="57"/>
        <v>1333333.3333333335</v>
      </c>
      <c r="BT37" s="138">
        <f t="shared" si="57"/>
        <v>1333333.3333333335</v>
      </c>
      <c r="BU37" s="138">
        <f t="shared" si="57"/>
        <v>1333333.3333333335</v>
      </c>
      <c r="BV37" s="138">
        <f t="shared" si="57"/>
        <v>1333333.3333333335</v>
      </c>
      <c r="BW37" s="138">
        <f t="shared" si="57"/>
        <v>1333333.3333333335</v>
      </c>
      <c r="BX37" s="138">
        <f t="shared" si="57"/>
        <v>1333333.3333333335</v>
      </c>
      <c r="BY37" s="138">
        <f t="shared" si="57"/>
        <v>1333333.3333333335</v>
      </c>
      <c r="BZ37" s="138">
        <f t="shared" si="57"/>
        <v>1333333.3333333335</v>
      </c>
      <c r="CA37" s="138">
        <f t="shared" si="57"/>
        <v>2666666.666666667</v>
      </c>
      <c r="CB37" s="138">
        <f t="shared" si="57"/>
        <v>2666666.666666667</v>
      </c>
      <c r="CC37" s="138">
        <f t="shared" si="57"/>
        <v>2666666.666666667</v>
      </c>
      <c r="CD37" s="138">
        <f t="shared" si="57"/>
        <v>2666666.666666667</v>
      </c>
      <c r="CE37" s="138">
        <f t="shared" ref="CE37:DL37" si="58">+CE22*CE30</f>
        <v>2666666.666666667</v>
      </c>
      <c r="CF37" s="138">
        <f t="shared" si="58"/>
        <v>2666666.666666667</v>
      </c>
      <c r="CG37" s="138">
        <f t="shared" si="58"/>
        <v>2666666.666666667</v>
      </c>
      <c r="CH37" s="138">
        <f t="shared" si="58"/>
        <v>2666666.666666667</v>
      </c>
      <c r="CI37" s="138">
        <f t="shared" si="58"/>
        <v>2666666.666666667</v>
      </c>
      <c r="CJ37" s="138">
        <f t="shared" si="58"/>
        <v>2666666.666666667</v>
      </c>
      <c r="CK37" s="138">
        <f t="shared" si="58"/>
        <v>2666666.666666667</v>
      </c>
      <c r="CL37" s="138">
        <f t="shared" si="58"/>
        <v>2666666.666666667</v>
      </c>
      <c r="CM37" s="138" t="e">
        <f t="shared" si="58"/>
        <v>#N/A</v>
      </c>
      <c r="CN37" s="138" t="e">
        <f t="shared" si="58"/>
        <v>#N/A</v>
      </c>
      <c r="CO37" s="138" t="e">
        <f t="shared" si="58"/>
        <v>#N/A</v>
      </c>
      <c r="CP37" s="138" t="e">
        <f t="shared" si="58"/>
        <v>#N/A</v>
      </c>
      <c r="CQ37" s="138" t="e">
        <f t="shared" si="58"/>
        <v>#N/A</v>
      </c>
      <c r="CR37" s="138" t="e">
        <f t="shared" si="58"/>
        <v>#N/A</v>
      </c>
      <c r="CS37" s="138" t="e">
        <f t="shared" si="58"/>
        <v>#N/A</v>
      </c>
      <c r="CT37" s="138" t="e">
        <f t="shared" si="58"/>
        <v>#N/A</v>
      </c>
      <c r="CU37" s="138" t="e">
        <f t="shared" si="58"/>
        <v>#N/A</v>
      </c>
      <c r="CV37" s="138" t="e">
        <f t="shared" si="58"/>
        <v>#N/A</v>
      </c>
      <c r="CW37" s="138" t="e">
        <f t="shared" si="58"/>
        <v>#N/A</v>
      </c>
      <c r="CX37" s="138" t="e">
        <f t="shared" si="58"/>
        <v>#N/A</v>
      </c>
      <c r="CY37" s="138" t="e">
        <f t="shared" si="58"/>
        <v>#N/A</v>
      </c>
      <c r="CZ37" s="138" t="e">
        <f t="shared" si="58"/>
        <v>#N/A</v>
      </c>
      <c r="DA37" s="138" t="e">
        <f t="shared" si="58"/>
        <v>#N/A</v>
      </c>
      <c r="DB37" s="138" t="e">
        <f t="shared" si="58"/>
        <v>#N/A</v>
      </c>
      <c r="DC37" s="138" t="e">
        <f t="shared" si="58"/>
        <v>#N/A</v>
      </c>
      <c r="DD37" s="138" t="e">
        <f t="shared" si="58"/>
        <v>#N/A</v>
      </c>
      <c r="DE37" s="138" t="e">
        <f t="shared" si="58"/>
        <v>#N/A</v>
      </c>
      <c r="DF37" s="138" t="e">
        <f t="shared" si="58"/>
        <v>#N/A</v>
      </c>
      <c r="DG37" s="138" t="e">
        <f t="shared" si="58"/>
        <v>#N/A</v>
      </c>
      <c r="DH37" s="138" t="e">
        <f t="shared" si="58"/>
        <v>#N/A</v>
      </c>
      <c r="DI37" s="138" t="e">
        <f t="shared" si="58"/>
        <v>#N/A</v>
      </c>
      <c r="DJ37" s="138" t="e">
        <f t="shared" si="58"/>
        <v>#N/A</v>
      </c>
      <c r="DK37" s="138" t="e">
        <f t="shared" si="58"/>
        <v>#N/A</v>
      </c>
      <c r="DL37" s="138" t="e">
        <f t="shared" si="58"/>
        <v>#N/A</v>
      </c>
    </row>
    <row r="38" spans="1:116" x14ac:dyDescent="0.4">
      <c r="A38" s="27"/>
      <c r="B38" s="27"/>
      <c r="C38" t="s">
        <v>198</v>
      </c>
      <c r="D38" t="s">
        <v>823</v>
      </c>
      <c r="E38" s="8" t="str">
        <f t="shared" si="32"/>
        <v>38 VOLLIST-EVP</v>
      </c>
      <c r="F38" s="27"/>
      <c r="G38" s="294" t="s">
        <v>812</v>
      </c>
      <c r="H38" s="31"/>
      <c r="I38" s="73"/>
      <c r="J38" s="73"/>
      <c r="K38" s="33">
        <f>SUMIF($3:$3,K$2,38:38)</f>
        <v>5000000.0000000019</v>
      </c>
      <c r="L38" s="33">
        <f t="shared" si="43"/>
        <v>10000000.000000004</v>
      </c>
      <c r="M38" s="33">
        <f t="shared" si="43"/>
        <v>20000000.000000007</v>
      </c>
      <c r="N38" s="33">
        <f t="shared" si="43"/>
        <v>40000000.000000015</v>
      </c>
      <c r="O38" s="33">
        <f t="shared" si="43"/>
        <v>80000000.00000003</v>
      </c>
      <c r="P38" s="33">
        <f t="shared" si="43"/>
        <v>160000000.00000006</v>
      </c>
      <c r="R38" s="33"/>
      <c r="S38" s="33">
        <f t="shared" ref="S38:AX38" si="59">SUM(S33:S37)</f>
        <v>416666.66666666674</v>
      </c>
      <c r="T38" s="33">
        <f t="shared" si="59"/>
        <v>416666.66666666674</v>
      </c>
      <c r="U38" s="33">
        <f t="shared" si="59"/>
        <v>416666.66666666674</v>
      </c>
      <c r="V38" s="33">
        <f t="shared" si="59"/>
        <v>416666.66666666674</v>
      </c>
      <c r="W38" s="33">
        <f t="shared" si="59"/>
        <v>416666.66666666674</v>
      </c>
      <c r="X38" s="33">
        <f t="shared" si="59"/>
        <v>416666.66666666674</v>
      </c>
      <c r="Y38" s="33">
        <f t="shared" si="59"/>
        <v>416666.66666666674</v>
      </c>
      <c r="Z38" s="33">
        <f t="shared" si="59"/>
        <v>416666.66666666674</v>
      </c>
      <c r="AA38" s="33">
        <f t="shared" si="59"/>
        <v>416666.66666666674</v>
      </c>
      <c r="AB38" s="33">
        <f t="shared" si="59"/>
        <v>416666.66666666674</v>
      </c>
      <c r="AC38" s="33">
        <f t="shared" si="59"/>
        <v>416666.66666666674</v>
      </c>
      <c r="AD38" s="33">
        <f t="shared" si="59"/>
        <v>416666.66666666674</v>
      </c>
      <c r="AE38" s="33">
        <f t="shared" si="59"/>
        <v>833333.33333333349</v>
      </c>
      <c r="AF38" s="33">
        <f t="shared" si="59"/>
        <v>833333.33333333349</v>
      </c>
      <c r="AG38" s="33">
        <f t="shared" si="59"/>
        <v>833333.33333333349</v>
      </c>
      <c r="AH38" s="33">
        <f t="shared" si="59"/>
        <v>833333.33333333349</v>
      </c>
      <c r="AI38" s="33">
        <f t="shared" si="59"/>
        <v>833333.33333333349</v>
      </c>
      <c r="AJ38" s="33">
        <f t="shared" si="59"/>
        <v>833333.33333333349</v>
      </c>
      <c r="AK38" s="33">
        <f t="shared" si="59"/>
        <v>833333.33333333349</v>
      </c>
      <c r="AL38" s="33">
        <f t="shared" si="59"/>
        <v>833333.33333333349</v>
      </c>
      <c r="AM38" s="33">
        <f t="shared" si="59"/>
        <v>833333.33333333349</v>
      </c>
      <c r="AN38" s="33">
        <f t="shared" si="59"/>
        <v>833333.33333333349</v>
      </c>
      <c r="AO38" s="33">
        <f t="shared" si="59"/>
        <v>833333.33333333349</v>
      </c>
      <c r="AP38" s="33">
        <f t="shared" si="59"/>
        <v>833333.33333333349</v>
      </c>
      <c r="AQ38" s="33">
        <f t="shared" si="59"/>
        <v>1666666.666666667</v>
      </c>
      <c r="AR38" s="33">
        <f t="shared" si="59"/>
        <v>1666666.666666667</v>
      </c>
      <c r="AS38" s="33">
        <f t="shared" si="59"/>
        <v>1666666.666666667</v>
      </c>
      <c r="AT38" s="33">
        <f t="shared" si="59"/>
        <v>1666666.666666667</v>
      </c>
      <c r="AU38" s="33">
        <f t="shared" si="59"/>
        <v>1666666.666666667</v>
      </c>
      <c r="AV38" s="33">
        <f t="shared" si="59"/>
        <v>1666666.666666667</v>
      </c>
      <c r="AW38" s="33">
        <f t="shared" si="59"/>
        <v>1666666.666666667</v>
      </c>
      <c r="AX38" s="33">
        <f t="shared" si="59"/>
        <v>1666666.666666667</v>
      </c>
      <c r="AY38" s="33">
        <f t="shared" ref="AY38:CD38" si="60">SUM(AY33:AY37)</f>
        <v>1666666.666666667</v>
      </c>
      <c r="AZ38" s="33">
        <f t="shared" si="60"/>
        <v>1666666.666666667</v>
      </c>
      <c r="BA38" s="33">
        <f t="shared" si="60"/>
        <v>1666666.666666667</v>
      </c>
      <c r="BB38" s="33">
        <f t="shared" si="60"/>
        <v>1666666.666666667</v>
      </c>
      <c r="BC38" s="33">
        <f t="shared" si="60"/>
        <v>3333333.333333334</v>
      </c>
      <c r="BD38" s="33">
        <f t="shared" si="60"/>
        <v>3333333.333333334</v>
      </c>
      <c r="BE38" s="33">
        <f t="shared" si="60"/>
        <v>3333333.333333334</v>
      </c>
      <c r="BF38" s="33">
        <f t="shared" si="60"/>
        <v>3333333.333333334</v>
      </c>
      <c r="BG38" s="33">
        <f t="shared" si="60"/>
        <v>3333333.333333334</v>
      </c>
      <c r="BH38" s="33">
        <f t="shared" si="60"/>
        <v>3333333.333333334</v>
      </c>
      <c r="BI38" s="33">
        <f t="shared" si="60"/>
        <v>3333333.333333334</v>
      </c>
      <c r="BJ38" s="33">
        <f t="shared" si="60"/>
        <v>3333333.333333334</v>
      </c>
      <c r="BK38" s="33">
        <f t="shared" si="60"/>
        <v>3333333.333333334</v>
      </c>
      <c r="BL38" s="33">
        <f t="shared" si="60"/>
        <v>3333333.333333334</v>
      </c>
      <c r="BM38" s="33">
        <f t="shared" si="60"/>
        <v>3333333.333333334</v>
      </c>
      <c r="BN38" s="33">
        <f t="shared" si="60"/>
        <v>3333333.333333334</v>
      </c>
      <c r="BO38" s="33">
        <f t="shared" si="60"/>
        <v>6666666.6666666679</v>
      </c>
      <c r="BP38" s="33">
        <f t="shared" si="60"/>
        <v>6666666.6666666679</v>
      </c>
      <c r="BQ38" s="33">
        <f t="shared" si="60"/>
        <v>6666666.6666666679</v>
      </c>
      <c r="BR38" s="33">
        <f t="shared" si="60"/>
        <v>6666666.6666666679</v>
      </c>
      <c r="BS38" s="33">
        <f t="shared" si="60"/>
        <v>6666666.6666666679</v>
      </c>
      <c r="BT38" s="33">
        <f t="shared" si="60"/>
        <v>6666666.6666666679</v>
      </c>
      <c r="BU38" s="33">
        <f t="shared" si="60"/>
        <v>6666666.6666666679</v>
      </c>
      <c r="BV38" s="33">
        <f t="shared" si="60"/>
        <v>6666666.6666666679</v>
      </c>
      <c r="BW38" s="33">
        <f t="shared" si="60"/>
        <v>6666666.6666666679</v>
      </c>
      <c r="BX38" s="33">
        <f t="shared" si="60"/>
        <v>6666666.6666666679</v>
      </c>
      <c r="BY38" s="33">
        <f t="shared" si="60"/>
        <v>6666666.6666666679</v>
      </c>
      <c r="BZ38" s="33">
        <f t="shared" si="60"/>
        <v>6666666.6666666679</v>
      </c>
      <c r="CA38" s="33">
        <f t="shared" si="60"/>
        <v>13333333.333333336</v>
      </c>
      <c r="CB38" s="33">
        <f t="shared" si="60"/>
        <v>13333333.333333336</v>
      </c>
      <c r="CC38" s="33">
        <f t="shared" si="60"/>
        <v>13333333.333333336</v>
      </c>
      <c r="CD38" s="33">
        <f t="shared" si="60"/>
        <v>13333333.333333336</v>
      </c>
      <c r="CE38" s="33">
        <f t="shared" ref="CE38:DJ38" si="61">SUM(CE33:CE37)</f>
        <v>13333333.333333336</v>
      </c>
      <c r="CF38" s="33">
        <f t="shared" si="61"/>
        <v>13333333.333333336</v>
      </c>
      <c r="CG38" s="33">
        <f t="shared" si="61"/>
        <v>13333333.333333336</v>
      </c>
      <c r="CH38" s="33">
        <f t="shared" si="61"/>
        <v>13333333.333333336</v>
      </c>
      <c r="CI38" s="33">
        <f t="shared" si="61"/>
        <v>13333333.333333336</v>
      </c>
      <c r="CJ38" s="33">
        <f t="shared" si="61"/>
        <v>13333333.333333336</v>
      </c>
      <c r="CK38" s="33">
        <f t="shared" si="61"/>
        <v>13333333.333333336</v>
      </c>
      <c r="CL38" s="33">
        <f t="shared" si="61"/>
        <v>13333333.333333336</v>
      </c>
      <c r="CM38" s="33" t="e">
        <f t="shared" si="61"/>
        <v>#N/A</v>
      </c>
      <c r="CN38" s="33" t="e">
        <f t="shared" si="61"/>
        <v>#N/A</v>
      </c>
      <c r="CO38" s="33" t="e">
        <f t="shared" si="61"/>
        <v>#N/A</v>
      </c>
      <c r="CP38" s="33" t="e">
        <f t="shared" si="61"/>
        <v>#N/A</v>
      </c>
      <c r="CQ38" s="33" t="e">
        <f t="shared" si="61"/>
        <v>#N/A</v>
      </c>
      <c r="CR38" s="33" t="e">
        <f t="shared" si="61"/>
        <v>#N/A</v>
      </c>
      <c r="CS38" s="33" t="e">
        <f t="shared" si="61"/>
        <v>#N/A</v>
      </c>
      <c r="CT38" s="33" t="e">
        <f t="shared" si="61"/>
        <v>#N/A</v>
      </c>
      <c r="CU38" s="33" t="e">
        <f t="shared" si="61"/>
        <v>#N/A</v>
      </c>
      <c r="CV38" s="33" t="e">
        <f t="shared" si="61"/>
        <v>#N/A</v>
      </c>
      <c r="CW38" s="33" t="e">
        <f t="shared" si="61"/>
        <v>#N/A</v>
      </c>
      <c r="CX38" s="33" t="e">
        <f t="shared" si="61"/>
        <v>#N/A</v>
      </c>
      <c r="CY38" s="33" t="e">
        <f t="shared" si="61"/>
        <v>#N/A</v>
      </c>
      <c r="CZ38" s="33" t="e">
        <f t="shared" si="61"/>
        <v>#N/A</v>
      </c>
      <c r="DA38" s="33" t="e">
        <f t="shared" si="61"/>
        <v>#N/A</v>
      </c>
      <c r="DB38" s="33" t="e">
        <f t="shared" si="61"/>
        <v>#N/A</v>
      </c>
      <c r="DC38" s="33" t="e">
        <f t="shared" si="61"/>
        <v>#N/A</v>
      </c>
      <c r="DD38" s="33" t="e">
        <f t="shared" si="61"/>
        <v>#N/A</v>
      </c>
      <c r="DE38" s="33" t="e">
        <f t="shared" si="61"/>
        <v>#N/A</v>
      </c>
      <c r="DF38" s="33" t="e">
        <f t="shared" si="61"/>
        <v>#N/A</v>
      </c>
      <c r="DG38" s="33" t="e">
        <f t="shared" si="61"/>
        <v>#N/A</v>
      </c>
      <c r="DH38" s="33" t="e">
        <f t="shared" si="61"/>
        <v>#N/A</v>
      </c>
      <c r="DI38" s="33" t="e">
        <f t="shared" si="61"/>
        <v>#N/A</v>
      </c>
      <c r="DJ38" s="33" t="e">
        <f t="shared" si="61"/>
        <v>#N/A</v>
      </c>
      <c r="DK38" s="33" t="e">
        <f t="shared" ref="DK38:EP38" si="62">SUM(DK33:DK37)</f>
        <v>#N/A</v>
      </c>
      <c r="DL38" s="33" t="e">
        <f t="shared" si="62"/>
        <v>#N/A</v>
      </c>
    </row>
    <row r="39" spans="1:116" x14ac:dyDescent="0.4">
      <c r="A39" s="27"/>
      <c r="B39" s="27"/>
      <c r="C39" s="27"/>
      <c r="D39" t="s">
        <v>823</v>
      </c>
      <c r="E39" s="8" t="str">
        <f t="shared" si="32"/>
        <v>39 VOLLIST-EVP</v>
      </c>
      <c r="F39" s="27"/>
      <c r="G39" s="322"/>
      <c r="H39" s="31"/>
      <c r="I39" s="73"/>
      <c r="J39" s="73"/>
      <c r="K39" s="38"/>
      <c r="L39" s="38"/>
      <c r="M39" s="38"/>
      <c r="N39" s="38"/>
      <c r="O39" s="38"/>
      <c r="P39" s="38"/>
      <c r="R39" s="33"/>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row>
    <row r="40" spans="1:116" x14ac:dyDescent="0.4">
      <c r="D40" t="s">
        <v>823</v>
      </c>
      <c r="E40" s="8" t="str">
        <f t="shared" si="32"/>
        <v>40 VOLLIST-EVP</v>
      </c>
      <c r="G40" s="129" t="s">
        <v>824</v>
      </c>
      <c r="H40" s="31"/>
      <c r="I40" s="73"/>
      <c r="J40" s="73"/>
      <c r="K40" s="18"/>
      <c r="L40" s="18"/>
      <c r="M40" s="18"/>
      <c r="N40" s="18"/>
      <c r="O40" s="18"/>
      <c r="P40" s="18"/>
      <c r="R40" s="33"/>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c r="CN40" s="73"/>
      <c r="CO40" s="19"/>
      <c r="CP40" s="19"/>
      <c r="CQ40" s="19"/>
      <c r="CR40" s="19"/>
      <c r="CS40" s="19"/>
      <c r="CT40" s="19"/>
      <c r="CU40" s="19"/>
      <c r="CV40" s="19"/>
      <c r="CW40" s="19"/>
      <c r="CX40" s="19"/>
      <c r="CY40" s="19"/>
      <c r="CZ40" s="19"/>
      <c r="DA40" s="19"/>
      <c r="DB40" s="19"/>
      <c r="DC40" s="19"/>
      <c r="DD40" s="19"/>
      <c r="DE40" s="19"/>
      <c r="DF40" s="19"/>
      <c r="DG40" s="19"/>
      <c r="DH40" s="19"/>
      <c r="DI40" s="19"/>
      <c r="DJ40" s="19"/>
      <c r="DK40" s="19"/>
      <c r="DL40" s="19"/>
    </row>
    <row r="41" spans="1:116" x14ac:dyDescent="0.4">
      <c r="D41" t="s">
        <v>823</v>
      </c>
      <c r="E41" s="8" t="str">
        <f t="shared" si="32"/>
        <v>41 VOLLIST-EVP</v>
      </c>
      <c r="G41" s="342" t="s">
        <v>320</v>
      </c>
      <c r="H41" s="31"/>
      <c r="I41" s="73"/>
      <c r="J41" s="73"/>
      <c r="K41" s="18">
        <v>10</v>
      </c>
      <c r="L41" s="18">
        <v>10</v>
      </c>
      <c r="M41" s="18">
        <v>10</v>
      </c>
      <c r="N41" s="18">
        <v>10</v>
      </c>
      <c r="O41" s="18">
        <v>10</v>
      </c>
      <c r="P41" s="18">
        <v>10</v>
      </c>
      <c r="R41" s="33"/>
      <c r="S41" s="19">
        <f t="shared" ref="S41:AB45" si="63">INDEX($K:$P,ROW(),MATCH(S$3,$K$2:$P$2,0))</f>
        <v>10</v>
      </c>
      <c r="T41" s="19">
        <f t="shared" si="63"/>
        <v>10</v>
      </c>
      <c r="U41" s="19">
        <f t="shared" si="63"/>
        <v>10</v>
      </c>
      <c r="V41" s="19">
        <f t="shared" si="63"/>
        <v>10</v>
      </c>
      <c r="W41" s="19">
        <f t="shared" si="63"/>
        <v>10</v>
      </c>
      <c r="X41" s="19">
        <f t="shared" si="63"/>
        <v>10</v>
      </c>
      <c r="Y41" s="19">
        <f t="shared" si="63"/>
        <v>10</v>
      </c>
      <c r="Z41" s="19">
        <f t="shared" si="63"/>
        <v>10</v>
      </c>
      <c r="AA41" s="19">
        <f t="shared" si="63"/>
        <v>10</v>
      </c>
      <c r="AB41" s="19">
        <f t="shared" si="63"/>
        <v>10</v>
      </c>
      <c r="AC41" s="19">
        <f t="shared" ref="AC41:AL45" si="64">INDEX($K:$P,ROW(),MATCH(AC$3,$K$2:$P$2,0))</f>
        <v>10</v>
      </c>
      <c r="AD41" s="19">
        <f t="shared" si="64"/>
        <v>10</v>
      </c>
      <c r="AE41" s="19">
        <f t="shared" si="64"/>
        <v>10</v>
      </c>
      <c r="AF41" s="19">
        <f t="shared" si="64"/>
        <v>10</v>
      </c>
      <c r="AG41" s="19">
        <f t="shared" si="64"/>
        <v>10</v>
      </c>
      <c r="AH41" s="19">
        <f t="shared" si="64"/>
        <v>10</v>
      </c>
      <c r="AI41" s="19">
        <f t="shared" si="64"/>
        <v>10</v>
      </c>
      <c r="AJ41" s="19">
        <f t="shared" si="64"/>
        <v>10</v>
      </c>
      <c r="AK41" s="19">
        <f t="shared" si="64"/>
        <v>10</v>
      </c>
      <c r="AL41" s="19">
        <f t="shared" si="64"/>
        <v>10</v>
      </c>
      <c r="AM41" s="19">
        <f t="shared" ref="AM41:AV45" si="65">INDEX($K:$P,ROW(),MATCH(AM$3,$K$2:$P$2,0))</f>
        <v>10</v>
      </c>
      <c r="AN41" s="19">
        <f t="shared" si="65"/>
        <v>10</v>
      </c>
      <c r="AO41" s="19">
        <f t="shared" si="65"/>
        <v>10</v>
      </c>
      <c r="AP41" s="19">
        <f t="shared" si="65"/>
        <v>10</v>
      </c>
      <c r="AQ41" s="19">
        <f t="shared" si="65"/>
        <v>10</v>
      </c>
      <c r="AR41" s="19">
        <f t="shared" si="65"/>
        <v>10</v>
      </c>
      <c r="AS41" s="19">
        <f t="shared" si="65"/>
        <v>10</v>
      </c>
      <c r="AT41" s="19">
        <f t="shared" si="65"/>
        <v>10</v>
      </c>
      <c r="AU41" s="19">
        <f t="shared" si="65"/>
        <v>10</v>
      </c>
      <c r="AV41" s="19">
        <f t="shared" si="65"/>
        <v>10</v>
      </c>
      <c r="AW41" s="19">
        <f t="shared" ref="AW41:BF45" si="66">INDEX($K:$P,ROW(),MATCH(AW$3,$K$2:$P$2,0))</f>
        <v>10</v>
      </c>
      <c r="AX41" s="19">
        <f t="shared" si="66"/>
        <v>10</v>
      </c>
      <c r="AY41" s="19">
        <f t="shared" si="66"/>
        <v>10</v>
      </c>
      <c r="AZ41" s="19">
        <f t="shared" si="66"/>
        <v>10</v>
      </c>
      <c r="BA41" s="19">
        <f t="shared" si="66"/>
        <v>10</v>
      </c>
      <c r="BB41" s="19">
        <f t="shared" si="66"/>
        <v>10</v>
      </c>
      <c r="BC41" s="19">
        <f t="shared" si="66"/>
        <v>10</v>
      </c>
      <c r="BD41" s="19">
        <f t="shared" si="66"/>
        <v>10</v>
      </c>
      <c r="BE41" s="19">
        <f t="shared" si="66"/>
        <v>10</v>
      </c>
      <c r="BF41" s="19">
        <f t="shared" si="66"/>
        <v>10</v>
      </c>
      <c r="BG41" s="19">
        <f t="shared" ref="BG41:BP45" si="67">INDEX($K:$P,ROW(),MATCH(BG$3,$K$2:$P$2,0))</f>
        <v>10</v>
      </c>
      <c r="BH41" s="19">
        <f t="shared" si="67"/>
        <v>10</v>
      </c>
      <c r="BI41" s="19">
        <f t="shared" si="67"/>
        <v>10</v>
      </c>
      <c r="BJ41" s="19">
        <f t="shared" si="67"/>
        <v>10</v>
      </c>
      <c r="BK41" s="19">
        <f t="shared" si="67"/>
        <v>10</v>
      </c>
      <c r="BL41" s="19">
        <f t="shared" si="67"/>
        <v>10</v>
      </c>
      <c r="BM41" s="19">
        <f t="shared" si="67"/>
        <v>10</v>
      </c>
      <c r="BN41" s="19">
        <f t="shared" si="67"/>
        <v>10</v>
      </c>
      <c r="BO41" s="19">
        <f t="shared" si="67"/>
        <v>10</v>
      </c>
      <c r="BP41" s="19">
        <f t="shared" si="67"/>
        <v>10</v>
      </c>
      <c r="BQ41" s="19">
        <f t="shared" ref="BQ41:BZ45" si="68">INDEX($K:$P,ROW(),MATCH(BQ$3,$K$2:$P$2,0))</f>
        <v>10</v>
      </c>
      <c r="BR41" s="19">
        <f t="shared" si="68"/>
        <v>10</v>
      </c>
      <c r="BS41" s="19">
        <f t="shared" si="68"/>
        <v>10</v>
      </c>
      <c r="BT41" s="19">
        <f t="shared" si="68"/>
        <v>10</v>
      </c>
      <c r="BU41" s="19">
        <f t="shared" si="68"/>
        <v>10</v>
      </c>
      <c r="BV41" s="19">
        <f t="shared" si="68"/>
        <v>10</v>
      </c>
      <c r="BW41" s="19">
        <f t="shared" si="68"/>
        <v>10</v>
      </c>
      <c r="BX41" s="19">
        <f t="shared" si="68"/>
        <v>10</v>
      </c>
      <c r="BY41" s="19">
        <f t="shared" si="68"/>
        <v>10</v>
      </c>
      <c r="BZ41" s="19">
        <f t="shared" si="68"/>
        <v>10</v>
      </c>
      <c r="CA41" s="19">
        <f t="shared" ref="CA41:CJ45" si="69">INDEX($K:$P,ROW(),MATCH(CA$3,$K$2:$P$2,0))</f>
        <v>10</v>
      </c>
      <c r="CB41" s="19">
        <f t="shared" si="69"/>
        <v>10</v>
      </c>
      <c r="CC41" s="19">
        <f t="shared" si="69"/>
        <v>10</v>
      </c>
      <c r="CD41" s="19">
        <f t="shared" si="69"/>
        <v>10</v>
      </c>
      <c r="CE41" s="19">
        <f t="shared" si="69"/>
        <v>10</v>
      </c>
      <c r="CF41" s="19">
        <f t="shared" si="69"/>
        <v>10</v>
      </c>
      <c r="CG41" s="19">
        <f t="shared" si="69"/>
        <v>10</v>
      </c>
      <c r="CH41" s="19">
        <f t="shared" si="69"/>
        <v>10</v>
      </c>
      <c r="CI41" s="19">
        <f t="shared" si="69"/>
        <v>10</v>
      </c>
      <c r="CJ41" s="19">
        <f t="shared" si="69"/>
        <v>10</v>
      </c>
      <c r="CK41" s="19">
        <f t="shared" ref="CK41:CT45" si="70">INDEX($K:$P,ROW(),MATCH(CK$3,$K$2:$P$2,0))</f>
        <v>10</v>
      </c>
      <c r="CL41" s="19">
        <f t="shared" si="70"/>
        <v>10</v>
      </c>
      <c r="CM41" s="19" t="e">
        <f t="shared" si="70"/>
        <v>#N/A</v>
      </c>
      <c r="CN41" s="19" t="e">
        <f t="shared" si="70"/>
        <v>#N/A</v>
      </c>
      <c r="CO41" s="19" t="e">
        <f t="shared" si="70"/>
        <v>#N/A</v>
      </c>
      <c r="CP41" s="19" t="e">
        <f t="shared" si="70"/>
        <v>#N/A</v>
      </c>
      <c r="CQ41" s="19" t="e">
        <f t="shared" si="70"/>
        <v>#N/A</v>
      </c>
      <c r="CR41" s="19" t="e">
        <f t="shared" si="70"/>
        <v>#N/A</v>
      </c>
      <c r="CS41" s="19" t="e">
        <f t="shared" si="70"/>
        <v>#N/A</v>
      </c>
      <c r="CT41" s="19" t="e">
        <f t="shared" si="70"/>
        <v>#N/A</v>
      </c>
      <c r="CU41" s="19" t="e">
        <f t="shared" ref="CU41:DD45" si="71">INDEX($K:$P,ROW(),MATCH(CU$3,$K$2:$P$2,0))</f>
        <v>#N/A</v>
      </c>
      <c r="CV41" s="19" t="e">
        <f t="shared" si="71"/>
        <v>#N/A</v>
      </c>
      <c r="CW41" s="19" t="e">
        <f t="shared" si="71"/>
        <v>#N/A</v>
      </c>
      <c r="CX41" s="19" t="e">
        <f t="shared" si="71"/>
        <v>#N/A</v>
      </c>
      <c r="CY41" s="19" t="e">
        <f t="shared" si="71"/>
        <v>#N/A</v>
      </c>
      <c r="CZ41" s="19" t="e">
        <f t="shared" si="71"/>
        <v>#N/A</v>
      </c>
      <c r="DA41" s="19" t="e">
        <f t="shared" si="71"/>
        <v>#N/A</v>
      </c>
      <c r="DB41" s="19" t="e">
        <f t="shared" si="71"/>
        <v>#N/A</v>
      </c>
      <c r="DC41" s="19" t="e">
        <f t="shared" si="71"/>
        <v>#N/A</v>
      </c>
      <c r="DD41" s="19" t="e">
        <f t="shared" si="71"/>
        <v>#N/A</v>
      </c>
      <c r="DE41" s="19" t="e">
        <f t="shared" ref="DE41:DL45" si="72">INDEX($K:$P,ROW(),MATCH(DE$3,$K$2:$P$2,0))</f>
        <v>#N/A</v>
      </c>
      <c r="DF41" s="19" t="e">
        <f t="shared" si="72"/>
        <v>#N/A</v>
      </c>
      <c r="DG41" s="19" t="e">
        <f t="shared" si="72"/>
        <v>#N/A</v>
      </c>
      <c r="DH41" s="19" t="e">
        <f t="shared" si="72"/>
        <v>#N/A</v>
      </c>
      <c r="DI41" s="19" t="e">
        <f t="shared" si="72"/>
        <v>#N/A</v>
      </c>
      <c r="DJ41" s="19" t="e">
        <f t="shared" si="72"/>
        <v>#N/A</v>
      </c>
      <c r="DK41" s="19" t="e">
        <f t="shared" si="72"/>
        <v>#N/A</v>
      </c>
      <c r="DL41" s="19" t="e">
        <f t="shared" si="72"/>
        <v>#N/A</v>
      </c>
    </row>
    <row r="42" spans="1:116" x14ac:dyDescent="0.4">
      <c r="D42" t="s">
        <v>823</v>
      </c>
      <c r="E42" s="8" t="str">
        <f t="shared" si="32"/>
        <v>42 VOLLIST-EVP</v>
      </c>
      <c r="G42" s="342" t="s">
        <v>321</v>
      </c>
      <c r="H42" s="31"/>
      <c r="I42" s="73"/>
      <c r="J42" s="73"/>
      <c r="K42" s="18">
        <v>10</v>
      </c>
      <c r="L42" s="18">
        <v>10</v>
      </c>
      <c r="M42" s="18">
        <v>10</v>
      </c>
      <c r="N42" s="18">
        <v>10</v>
      </c>
      <c r="O42" s="18">
        <v>10</v>
      </c>
      <c r="P42" s="18">
        <v>10</v>
      </c>
      <c r="R42" s="33"/>
      <c r="S42" s="19">
        <f t="shared" si="63"/>
        <v>10</v>
      </c>
      <c r="T42" s="19">
        <f t="shared" si="63"/>
        <v>10</v>
      </c>
      <c r="U42" s="19">
        <f t="shared" si="63"/>
        <v>10</v>
      </c>
      <c r="V42" s="19">
        <f t="shared" si="63"/>
        <v>10</v>
      </c>
      <c r="W42" s="19">
        <f t="shared" si="63"/>
        <v>10</v>
      </c>
      <c r="X42" s="19">
        <f t="shared" si="63"/>
        <v>10</v>
      </c>
      <c r="Y42" s="19">
        <f t="shared" si="63"/>
        <v>10</v>
      </c>
      <c r="Z42" s="19">
        <f t="shared" si="63"/>
        <v>10</v>
      </c>
      <c r="AA42" s="19">
        <f t="shared" si="63"/>
        <v>10</v>
      </c>
      <c r="AB42" s="19">
        <f t="shared" si="63"/>
        <v>10</v>
      </c>
      <c r="AC42" s="19">
        <f t="shared" si="64"/>
        <v>10</v>
      </c>
      <c r="AD42" s="19">
        <f t="shared" si="64"/>
        <v>10</v>
      </c>
      <c r="AE42" s="19">
        <f t="shared" si="64"/>
        <v>10</v>
      </c>
      <c r="AF42" s="19">
        <f t="shared" si="64"/>
        <v>10</v>
      </c>
      <c r="AG42" s="19">
        <f t="shared" si="64"/>
        <v>10</v>
      </c>
      <c r="AH42" s="19">
        <f t="shared" si="64"/>
        <v>10</v>
      </c>
      <c r="AI42" s="19">
        <f t="shared" si="64"/>
        <v>10</v>
      </c>
      <c r="AJ42" s="19">
        <f t="shared" si="64"/>
        <v>10</v>
      </c>
      <c r="AK42" s="19">
        <f t="shared" si="64"/>
        <v>10</v>
      </c>
      <c r="AL42" s="19">
        <f t="shared" si="64"/>
        <v>10</v>
      </c>
      <c r="AM42" s="19">
        <f t="shared" si="65"/>
        <v>10</v>
      </c>
      <c r="AN42" s="19">
        <f t="shared" si="65"/>
        <v>10</v>
      </c>
      <c r="AO42" s="19">
        <f t="shared" si="65"/>
        <v>10</v>
      </c>
      <c r="AP42" s="19">
        <f t="shared" si="65"/>
        <v>10</v>
      </c>
      <c r="AQ42" s="19">
        <f t="shared" si="65"/>
        <v>10</v>
      </c>
      <c r="AR42" s="19">
        <f t="shared" si="65"/>
        <v>10</v>
      </c>
      <c r="AS42" s="19">
        <f t="shared" si="65"/>
        <v>10</v>
      </c>
      <c r="AT42" s="19">
        <f t="shared" si="65"/>
        <v>10</v>
      </c>
      <c r="AU42" s="19">
        <f t="shared" si="65"/>
        <v>10</v>
      </c>
      <c r="AV42" s="19">
        <f t="shared" si="65"/>
        <v>10</v>
      </c>
      <c r="AW42" s="19">
        <f t="shared" si="66"/>
        <v>10</v>
      </c>
      <c r="AX42" s="19">
        <f t="shared" si="66"/>
        <v>10</v>
      </c>
      <c r="AY42" s="19">
        <f t="shared" si="66"/>
        <v>10</v>
      </c>
      <c r="AZ42" s="19">
        <f t="shared" si="66"/>
        <v>10</v>
      </c>
      <c r="BA42" s="19">
        <f t="shared" si="66"/>
        <v>10</v>
      </c>
      <c r="BB42" s="19">
        <f t="shared" si="66"/>
        <v>10</v>
      </c>
      <c r="BC42" s="19">
        <f t="shared" si="66"/>
        <v>10</v>
      </c>
      <c r="BD42" s="19">
        <f t="shared" si="66"/>
        <v>10</v>
      </c>
      <c r="BE42" s="19">
        <f t="shared" si="66"/>
        <v>10</v>
      </c>
      <c r="BF42" s="19">
        <f t="shared" si="66"/>
        <v>10</v>
      </c>
      <c r="BG42" s="19">
        <f t="shared" si="67"/>
        <v>10</v>
      </c>
      <c r="BH42" s="19">
        <f t="shared" si="67"/>
        <v>10</v>
      </c>
      <c r="BI42" s="19">
        <f t="shared" si="67"/>
        <v>10</v>
      </c>
      <c r="BJ42" s="19">
        <f t="shared" si="67"/>
        <v>10</v>
      </c>
      <c r="BK42" s="19">
        <f t="shared" si="67"/>
        <v>10</v>
      </c>
      <c r="BL42" s="19">
        <f t="shared" si="67"/>
        <v>10</v>
      </c>
      <c r="BM42" s="19">
        <f t="shared" si="67"/>
        <v>10</v>
      </c>
      <c r="BN42" s="19">
        <f t="shared" si="67"/>
        <v>10</v>
      </c>
      <c r="BO42" s="19">
        <f t="shared" si="67"/>
        <v>10</v>
      </c>
      <c r="BP42" s="19">
        <f t="shared" si="67"/>
        <v>10</v>
      </c>
      <c r="BQ42" s="19">
        <f t="shared" si="68"/>
        <v>10</v>
      </c>
      <c r="BR42" s="19">
        <f t="shared" si="68"/>
        <v>10</v>
      </c>
      <c r="BS42" s="19">
        <f t="shared" si="68"/>
        <v>10</v>
      </c>
      <c r="BT42" s="19">
        <f t="shared" si="68"/>
        <v>10</v>
      </c>
      <c r="BU42" s="19">
        <f t="shared" si="68"/>
        <v>10</v>
      </c>
      <c r="BV42" s="19">
        <f t="shared" si="68"/>
        <v>10</v>
      </c>
      <c r="BW42" s="19">
        <f t="shared" si="68"/>
        <v>10</v>
      </c>
      <c r="BX42" s="19">
        <f t="shared" si="68"/>
        <v>10</v>
      </c>
      <c r="BY42" s="19">
        <f t="shared" si="68"/>
        <v>10</v>
      </c>
      <c r="BZ42" s="19">
        <f t="shared" si="68"/>
        <v>10</v>
      </c>
      <c r="CA42" s="19">
        <f t="shared" si="69"/>
        <v>10</v>
      </c>
      <c r="CB42" s="19">
        <f t="shared" si="69"/>
        <v>10</v>
      </c>
      <c r="CC42" s="19">
        <f t="shared" si="69"/>
        <v>10</v>
      </c>
      <c r="CD42" s="19">
        <f t="shared" si="69"/>
        <v>10</v>
      </c>
      <c r="CE42" s="19">
        <f t="shared" si="69"/>
        <v>10</v>
      </c>
      <c r="CF42" s="19">
        <f t="shared" si="69"/>
        <v>10</v>
      </c>
      <c r="CG42" s="19">
        <f t="shared" si="69"/>
        <v>10</v>
      </c>
      <c r="CH42" s="19">
        <f t="shared" si="69"/>
        <v>10</v>
      </c>
      <c r="CI42" s="19">
        <f t="shared" si="69"/>
        <v>10</v>
      </c>
      <c r="CJ42" s="19">
        <f t="shared" si="69"/>
        <v>10</v>
      </c>
      <c r="CK42" s="19">
        <f t="shared" si="70"/>
        <v>10</v>
      </c>
      <c r="CL42" s="19">
        <f t="shared" si="70"/>
        <v>10</v>
      </c>
      <c r="CM42" s="19" t="e">
        <f t="shared" si="70"/>
        <v>#N/A</v>
      </c>
      <c r="CN42" s="19" t="e">
        <f t="shared" si="70"/>
        <v>#N/A</v>
      </c>
      <c r="CO42" s="19" t="e">
        <f t="shared" si="70"/>
        <v>#N/A</v>
      </c>
      <c r="CP42" s="19" t="e">
        <f t="shared" si="70"/>
        <v>#N/A</v>
      </c>
      <c r="CQ42" s="19" t="e">
        <f t="shared" si="70"/>
        <v>#N/A</v>
      </c>
      <c r="CR42" s="19" t="e">
        <f t="shared" si="70"/>
        <v>#N/A</v>
      </c>
      <c r="CS42" s="19" t="e">
        <f t="shared" si="70"/>
        <v>#N/A</v>
      </c>
      <c r="CT42" s="19" t="e">
        <f t="shared" si="70"/>
        <v>#N/A</v>
      </c>
      <c r="CU42" s="19" t="e">
        <f t="shared" si="71"/>
        <v>#N/A</v>
      </c>
      <c r="CV42" s="19" t="e">
        <f t="shared" si="71"/>
        <v>#N/A</v>
      </c>
      <c r="CW42" s="19" t="e">
        <f t="shared" si="71"/>
        <v>#N/A</v>
      </c>
      <c r="CX42" s="19" t="e">
        <f t="shared" si="71"/>
        <v>#N/A</v>
      </c>
      <c r="CY42" s="19" t="e">
        <f t="shared" si="71"/>
        <v>#N/A</v>
      </c>
      <c r="CZ42" s="19" t="e">
        <f t="shared" si="71"/>
        <v>#N/A</v>
      </c>
      <c r="DA42" s="19" t="e">
        <f t="shared" si="71"/>
        <v>#N/A</v>
      </c>
      <c r="DB42" s="19" t="e">
        <f t="shared" si="71"/>
        <v>#N/A</v>
      </c>
      <c r="DC42" s="19" t="e">
        <f t="shared" si="71"/>
        <v>#N/A</v>
      </c>
      <c r="DD42" s="19" t="e">
        <f t="shared" si="71"/>
        <v>#N/A</v>
      </c>
      <c r="DE42" s="19" t="e">
        <f t="shared" si="72"/>
        <v>#N/A</v>
      </c>
      <c r="DF42" s="19" t="e">
        <f t="shared" si="72"/>
        <v>#N/A</v>
      </c>
      <c r="DG42" s="19" t="e">
        <f t="shared" si="72"/>
        <v>#N/A</v>
      </c>
      <c r="DH42" s="19" t="e">
        <f t="shared" si="72"/>
        <v>#N/A</v>
      </c>
      <c r="DI42" s="19" t="e">
        <f t="shared" si="72"/>
        <v>#N/A</v>
      </c>
      <c r="DJ42" s="19" t="e">
        <f t="shared" si="72"/>
        <v>#N/A</v>
      </c>
      <c r="DK42" s="19" t="e">
        <f t="shared" si="72"/>
        <v>#N/A</v>
      </c>
      <c r="DL42" s="19" t="e">
        <f t="shared" si="72"/>
        <v>#N/A</v>
      </c>
    </row>
    <row r="43" spans="1:116" x14ac:dyDescent="0.4">
      <c r="D43" t="s">
        <v>823</v>
      </c>
      <c r="E43" s="8" t="str">
        <f t="shared" si="32"/>
        <v>43 VOLLIST-EVP</v>
      </c>
      <c r="G43" s="342" t="s">
        <v>322</v>
      </c>
      <c r="H43" s="31"/>
      <c r="I43" s="73"/>
      <c r="J43" s="73"/>
      <c r="K43" s="18">
        <v>10</v>
      </c>
      <c r="L43" s="18">
        <v>10</v>
      </c>
      <c r="M43" s="18">
        <v>10</v>
      </c>
      <c r="N43" s="18">
        <v>10</v>
      </c>
      <c r="O43" s="18">
        <v>10</v>
      </c>
      <c r="P43" s="18">
        <v>10</v>
      </c>
      <c r="R43" s="33"/>
      <c r="S43" s="19">
        <f t="shared" si="63"/>
        <v>10</v>
      </c>
      <c r="T43" s="19">
        <f t="shared" si="63"/>
        <v>10</v>
      </c>
      <c r="U43" s="19">
        <f t="shared" si="63"/>
        <v>10</v>
      </c>
      <c r="V43" s="19">
        <f t="shared" si="63"/>
        <v>10</v>
      </c>
      <c r="W43" s="19">
        <f t="shared" si="63"/>
        <v>10</v>
      </c>
      <c r="X43" s="19">
        <f t="shared" si="63"/>
        <v>10</v>
      </c>
      <c r="Y43" s="19">
        <f t="shared" si="63"/>
        <v>10</v>
      </c>
      <c r="Z43" s="19">
        <f t="shared" si="63"/>
        <v>10</v>
      </c>
      <c r="AA43" s="19">
        <f t="shared" si="63"/>
        <v>10</v>
      </c>
      <c r="AB43" s="19">
        <f t="shared" si="63"/>
        <v>10</v>
      </c>
      <c r="AC43" s="19">
        <f t="shared" si="64"/>
        <v>10</v>
      </c>
      <c r="AD43" s="19">
        <f t="shared" si="64"/>
        <v>10</v>
      </c>
      <c r="AE43" s="19">
        <f t="shared" si="64"/>
        <v>10</v>
      </c>
      <c r="AF43" s="19">
        <f t="shared" si="64"/>
        <v>10</v>
      </c>
      <c r="AG43" s="19">
        <f t="shared" si="64"/>
        <v>10</v>
      </c>
      <c r="AH43" s="19">
        <f t="shared" si="64"/>
        <v>10</v>
      </c>
      <c r="AI43" s="19">
        <f t="shared" si="64"/>
        <v>10</v>
      </c>
      <c r="AJ43" s="19">
        <f t="shared" si="64"/>
        <v>10</v>
      </c>
      <c r="AK43" s="19">
        <f t="shared" si="64"/>
        <v>10</v>
      </c>
      <c r="AL43" s="19">
        <f t="shared" si="64"/>
        <v>10</v>
      </c>
      <c r="AM43" s="19">
        <f t="shared" si="65"/>
        <v>10</v>
      </c>
      <c r="AN43" s="19">
        <f t="shared" si="65"/>
        <v>10</v>
      </c>
      <c r="AO43" s="19">
        <f t="shared" si="65"/>
        <v>10</v>
      </c>
      <c r="AP43" s="19">
        <f t="shared" si="65"/>
        <v>10</v>
      </c>
      <c r="AQ43" s="19">
        <f t="shared" si="65"/>
        <v>10</v>
      </c>
      <c r="AR43" s="19">
        <f t="shared" si="65"/>
        <v>10</v>
      </c>
      <c r="AS43" s="19">
        <f t="shared" si="65"/>
        <v>10</v>
      </c>
      <c r="AT43" s="19">
        <f t="shared" si="65"/>
        <v>10</v>
      </c>
      <c r="AU43" s="19">
        <f t="shared" si="65"/>
        <v>10</v>
      </c>
      <c r="AV43" s="19">
        <f t="shared" si="65"/>
        <v>10</v>
      </c>
      <c r="AW43" s="19">
        <f t="shared" si="66"/>
        <v>10</v>
      </c>
      <c r="AX43" s="19">
        <f t="shared" si="66"/>
        <v>10</v>
      </c>
      <c r="AY43" s="19">
        <f t="shared" si="66"/>
        <v>10</v>
      </c>
      <c r="AZ43" s="19">
        <f t="shared" si="66"/>
        <v>10</v>
      </c>
      <c r="BA43" s="19">
        <f t="shared" si="66"/>
        <v>10</v>
      </c>
      <c r="BB43" s="19">
        <f t="shared" si="66"/>
        <v>10</v>
      </c>
      <c r="BC43" s="19">
        <f t="shared" si="66"/>
        <v>10</v>
      </c>
      <c r="BD43" s="19">
        <f t="shared" si="66"/>
        <v>10</v>
      </c>
      <c r="BE43" s="19">
        <f t="shared" si="66"/>
        <v>10</v>
      </c>
      <c r="BF43" s="19">
        <f t="shared" si="66"/>
        <v>10</v>
      </c>
      <c r="BG43" s="19">
        <f t="shared" si="67"/>
        <v>10</v>
      </c>
      <c r="BH43" s="19">
        <f t="shared" si="67"/>
        <v>10</v>
      </c>
      <c r="BI43" s="19">
        <f t="shared" si="67"/>
        <v>10</v>
      </c>
      <c r="BJ43" s="19">
        <f t="shared" si="67"/>
        <v>10</v>
      </c>
      <c r="BK43" s="19">
        <f t="shared" si="67"/>
        <v>10</v>
      </c>
      <c r="BL43" s="19">
        <f t="shared" si="67"/>
        <v>10</v>
      </c>
      <c r="BM43" s="19">
        <f t="shared" si="67"/>
        <v>10</v>
      </c>
      <c r="BN43" s="19">
        <f t="shared" si="67"/>
        <v>10</v>
      </c>
      <c r="BO43" s="19">
        <f t="shared" si="67"/>
        <v>10</v>
      </c>
      <c r="BP43" s="19">
        <f t="shared" si="67"/>
        <v>10</v>
      </c>
      <c r="BQ43" s="19">
        <f t="shared" si="68"/>
        <v>10</v>
      </c>
      <c r="BR43" s="19">
        <f t="shared" si="68"/>
        <v>10</v>
      </c>
      <c r="BS43" s="19">
        <f t="shared" si="68"/>
        <v>10</v>
      </c>
      <c r="BT43" s="19">
        <f t="shared" si="68"/>
        <v>10</v>
      </c>
      <c r="BU43" s="19">
        <f t="shared" si="68"/>
        <v>10</v>
      </c>
      <c r="BV43" s="19">
        <f t="shared" si="68"/>
        <v>10</v>
      </c>
      <c r="BW43" s="19">
        <f t="shared" si="68"/>
        <v>10</v>
      </c>
      <c r="BX43" s="19">
        <f t="shared" si="68"/>
        <v>10</v>
      </c>
      <c r="BY43" s="19">
        <f t="shared" si="68"/>
        <v>10</v>
      </c>
      <c r="BZ43" s="19">
        <f t="shared" si="68"/>
        <v>10</v>
      </c>
      <c r="CA43" s="19">
        <f t="shared" si="69"/>
        <v>10</v>
      </c>
      <c r="CB43" s="19">
        <f t="shared" si="69"/>
        <v>10</v>
      </c>
      <c r="CC43" s="19">
        <f t="shared" si="69"/>
        <v>10</v>
      </c>
      <c r="CD43" s="19">
        <f t="shared" si="69"/>
        <v>10</v>
      </c>
      <c r="CE43" s="19">
        <f t="shared" si="69"/>
        <v>10</v>
      </c>
      <c r="CF43" s="19">
        <f t="shared" si="69"/>
        <v>10</v>
      </c>
      <c r="CG43" s="19">
        <f t="shared" si="69"/>
        <v>10</v>
      </c>
      <c r="CH43" s="19">
        <f t="shared" si="69"/>
        <v>10</v>
      </c>
      <c r="CI43" s="19">
        <f t="shared" si="69"/>
        <v>10</v>
      </c>
      <c r="CJ43" s="19">
        <f t="shared" si="69"/>
        <v>10</v>
      </c>
      <c r="CK43" s="19">
        <f t="shared" si="70"/>
        <v>10</v>
      </c>
      <c r="CL43" s="19">
        <f t="shared" si="70"/>
        <v>10</v>
      </c>
      <c r="CM43" s="19" t="e">
        <f t="shared" si="70"/>
        <v>#N/A</v>
      </c>
      <c r="CN43" s="19" t="e">
        <f t="shared" si="70"/>
        <v>#N/A</v>
      </c>
      <c r="CO43" s="19" t="e">
        <f t="shared" si="70"/>
        <v>#N/A</v>
      </c>
      <c r="CP43" s="19" t="e">
        <f t="shared" si="70"/>
        <v>#N/A</v>
      </c>
      <c r="CQ43" s="19" t="e">
        <f t="shared" si="70"/>
        <v>#N/A</v>
      </c>
      <c r="CR43" s="19" t="e">
        <f t="shared" si="70"/>
        <v>#N/A</v>
      </c>
      <c r="CS43" s="19" t="e">
        <f t="shared" si="70"/>
        <v>#N/A</v>
      </c>
      <c r="CT43" s="19" t="e">
        <f t="shared" si="70"/>
        <v>#N/A</v>
      </c>
      <c r="CU43" s="19" t="e">
        <f t="shared" si="71"/>
        <v>#N/A</v>
      </c>
      <c r="CV43" s="19" t="e">
        <f t="shared" si="71"/>
        <v>#N/A</v>
      </c>
      <c r="CW43" s="19" t="e">
        <f t="shared" si="71"/>
        <v>#N/A</v>
      </c>
      <c r="CX43" s="19" t="e">
        <f t="shared" si="71"/>
        <v>#N/A</v>
      </c>
      <c r="CY43" s="19" t="e">
        <f t="shared" si="71"/>
        <v>#N/A</v>
      </c>
      <c r="CZ43" s="19" t="e">
        <f t="shared" si="71"/>
        <v>#N/A</v>
      </c>
      <c r="DA43" s="19" t="e">
        <f t="shared" si="71"/>
        <v>#N/A</v>
      </c>
      <c r="DB43" s="19" t="e">
        <f t="shared" si="71"/>
        <v>#N/A</v>
      </c>
      <c r="DC43" s="19" t="e">
        <f t="shared" si="71"/>
        <v>#N/A</v>
      </c>
      <c r="DD43" s="19" t="e">
        <f t="shared" si="71"/>
        <v>#N/A</v>
      </c>
      <c r="DE43" s="19" t="e">
        <f t="shared" si="72"/>
        <v>#N/A</v>
      </c>
      <c r="DF43" s="19" t="e">
        <f t="shared" si="72"/>
        <v>#N/A</v>
      </c>
      <c r="DG43" s="19" t="e">
        <f t="shared" si="72"/>
        <v>#N/A</v>
      </c>
      <c r="DH43" s="19" t="e">
        <f t="shared" si="72"/>
        <v>#N/A</v>
      </c>
      <c r="DI43" s="19" t="e">
        <f t="shared" si="72"/>
        <v>#N/A</v>
      </c>
      <c r="DJ43" s="19" t="e">
        <f t="shared" si="72"/>
        <v>#N/A</v>
      </c>
      <c r="DK43" s="19" t="e">
        <f t="shared" si="72"/>
        <v>#N/A</v>
      </c>
      <c r="DL43" s="19" t="e">
        <f t="shared" si="72"/>
        <v>#N/A</v>
      </c>
    </row>
    <row r="44" spans="1:116" x14ac:dyDescent="0.4">
      <c r="D44" t="s">
        <v>823</v>
      </c>
      <c r="E44" s="8" t="str">
        <f t="shared" si="32"/>
        <v>44 VOLLIST-EVP</v>
      </c>
      <c r="G44" s="342" t="s">
        <v>323</v>
      </c>
      <c r="H44" s="31"/>
      <c r="I44" s="73"/>
      <c r="J44" s="73"/>
      <c r="K44" s="18">
        <v>10</v>
      </c>
      <c r="L44" s="18">
        <v>10</v>
      </c>
      <c r="M44" s="18">
        <v>10</v>
      </c>
      <c r="N44" s="18">
        <v>10</v>
      </c>
      <c r="O44" s="18">
        <v>10</v>
      </c>
      <c r="P44" s="18">
        <v>10</v>
      </c>
      <c r="R44" s="33"/>
      <c r="S44" s="19">
        <f t="shared" si="63"/>
        <v>10</v>
      </c>
      <c r="T44" s="19">
        <f t="shared" si="63"/>
        <v>10</v>
      </c>
      <c r="U44" s="19">
        <f t="shared" si="63"/>
        <v>10</v>
      </c>
      <c r="V44" s="19">
        <f t="shared" si="63"/>
        <v>10</v>
      </c>
      <c r="W44" s="19">
        <f t="shared" si="63"/>
        <v>10</v>
      </c>
      <c r="X44" s="19">
        <f t="shared" si="63"/>
        <v>10</v>
      </c>
      <c r="Y44" s="19">
        <f t="shared" si="63"/>
        <v>10</v>
      </c>
      <c r="Z44" s="19">
        <f t="shared" si="63"/>
        <v>10</v>
      </c>
      <c r="AA44" s="19">
        <f t="shared" si="63"/>
        <v>10</v>
      </c>
      <c r="AB44" s="19">
        <f t="shared" si="63"/>
        <v>10</v>
      </c>
      <c r="AC44" s="19">
        <f t="shared" si="64"/>
        <v>10</v>
      </c>
      <c r="AD44" s="19">
        <f t="shared" si="64"/>
        <v>10</v>
      </c>
      <c r="AE44" s="19">
        <f t="shared" si="64"/>
        <v>10</v>
      </c>
      <c r="AF44" s="19">
        <f t="shared" si="64"/>
        <v>10</v>
      </c>
      <c r="AG44" s="19">
        <f t="shared" si="64"/>
        <v>10</v>
      </c>
      <c r="AH44" s="19">
        <f t="shared" si="64"/>
        <v>10</v>
      </c>
      <c r="AI44" s="19">
        <f t="shared" si="64"/>
        <v>10</v>
      </c>
      <c r="AJ44" s="19">
        <f t="shared" si="64"/>
        <v>10</v>
      </c>
      <c r="AK44" s="19">
        <f t="shared" si="64"/>
        <v>10</v>
      </c>
      <c r="AL44" s="19">
        <f t="shared" si="64"/>
        <v>10</v>
      </c>
      <c r="AM44" s="19">
        <f t="shared" si="65"/>
        <v>10</v>
      </c>
      <c r="AN44" s="19">
        <f t="shared" si="65"/>
        <v>10</v>
      </c>
      <c r="AO44" s="19">
        <f t="shared" si="65"/>
        <v>10</v>
      </c>
      <c r="AP44" s="19">
        <f t="shared" si="65"/>
        <v>10</v>
      </c>
      <c r="AQ44" s="19">
        <f t="shared" si="65"/>
        <v>10</v>
      </c>
      <c r="AR44" s="19">
        <f t="shared" si="65"/>
        <v>10</v>
      </c>
      <c r="AS44" s="19">
        <f t="shared" si="65"/>
        <v>10</v>
      </c>
      <c r="AT44" s="19">
        <f t="shared" si="65"/>
        <v>10</v>
      </c>
      <c r="AU44" s="19">
        <f t="shared" si="65"/>
        <v>10</v>
      </c>
      <c r="AV44" s="19">
        <f t="shared" si="65"/>
        <v>10</v>
      </c>
      <c r="AW44" s="19">
        <f t="shared" si="66"/>
        <v>10</v>
      </c>
      <c r="AX44" s="19">
        <f t="shared" si="66"/>
        <v>10</v>
      </c>
      <c r="AY44" s="19">
        <f t="shared" si="66"/>
        <v>10</v>
      </c>
      <c r="AZ44" s="19">
        <f t="shared" si="66"/>
        <v>10</v>
      </c>
      <c r="BA44" s="19">
        <f t="shared" si="66"/>
        <v>10</v>
      </c>
      <c r="BB44" s="19">
        <f t="shared" si="66"/>
        <v>10</v>
      </c>
      <c r="BC44" s="19">
        <f t="shared" si="66"/>
        <v>10</v>
      </c>
      <c r="BD44" s="19">
        <f t="shared" si="66"/>
        <v>10</v>
      </c>
      <c r="BE44" s="19">
        <f t="shared" si="66"/>
        <v>10</v>
      </c>
      <c r="BF44" s="19">
        <f t="shared" si="66"/>
        <v>10</v>
      </c>
      <c r="BG44" s="19">
        <f t="shared" si="67"/>
        <v>10</v>
      </c>
      <c r="BH44" s="19">
        <f t="shared" si="67"/>
        <v>10</v>
      </c>
      <c r="BI44" s="19">
        <f t="shared" si="67"/>
        <v>10</v>
      </c>
      <c r="BJ44" s="19">
        <f t="shared" si="67"/>
        <v>10</v>
      </c>
      <c r="BK44" s="19">
        <f t="shared" si="67"/>
        <v>10</v>
      </c>
      <c r="BL44" s="19">
        <f t="shared" si="67"/>
        <v>10</v>
      </c>
      <c r="BM44" s="19">
        <f t="shared" si="67"/>
        <v>10</v>
      </c>
      <c r="BN44" s="19">
        <f t="shared" si="67"/>
        <v>10</v>
      </c>
      <c r="BO44" s="19">
        <f t="shared" si="67"/>
        <v>10</v>
      </c>
      <c r="BP44" s="19">
        <f t="shared" si="67"/>
        <v>10</v>
      </c>
      <c r="BQ44" s="19">
        <f t="shared" si="68"/>
        <v>10</v>
      </c>
      <c r="BR44" s="19">
        <f t="shared" si="68"/>
        <v>10</v>
      </c>
      <c r="BS44" s="19">
        <f t="shared" si="68"/>
        <v>10</v>
      </c>
      <c r="BT44" s="19">
        <f t="shared" si="68"/>
        <v>10</v>
      </c>
      <c r="BU44" s="19">
        <f t="shared" si="68"/>
        <v>10</v>
      </c>
      <c r="BV44" s="19">
        <f t="shared" si="68"/>
        <v>10</v>
      </c>
      <c r="BW44" s="19">
        <f t="shared" si="68"/>
        <v>10</v>
      </c>
      <c r="BX44" s="19">
        <f t="shared" si="68"/>
        <v>10</v>
      </c>
      <c r="BY44" s="19">
        <f t="shared" si="68"/>
        <v>10</v>
      </c>
      <c r="BZ44" s="19">
        <f t="shared" si="68"/>
        <v>10</v>
      </c>
      <c r="CA44" s="19">
        <f t="shared" si="69"/>
        <v>10</v>
      </c>
      <c r="CB44" s="19">
        <f t="shared" si="69"/>
        <v>10</v>
      </c>
      <c r="CC44" s="19">
        <f t="shared" si="69"/>
        <v>10</v>
      </c>
      <c r="CD44" s="19">
        <f t="shared" si="69"/>
        <v>10</v>
      </c>
      <c r="CE44" s="19">
        <f t="shared" si="69"/>
        <v>10</v>
      </c>
      <c r="CF44" s="19">
        <f t="shared" si="69"/>
        <v>10</v>
      </c>
      <c r="CG44" s="19">
        <f t="shared" si="69"/>
        <v>10</v>
      </c>
      <c r="CH44" s="19">
        <f t="shared" si="69"/>
        <v>10</v>
      </c>
      <c r="CI44" s="19">
        <f t="shared" si="69"/>
        <v>10</v>
      </c>
      <c r="CJ44" s="19">
        <f t="shared" si="69"/>
        <v>10</v>
      </c>
      <c r="CK44" s="19">
        <f t="shared" si="70"/>
        <v>10</v>
      </c>
      <c r="CL44" s="19">
        <f t="shared" si="70"/>
        <v>10</v>
      </c>
      <c r="CM44" s="19" t="e">
        <f t="shared" si="70"/>
        <v>#N/A</v>
      </c>
      <c r="CN44" s="19" t="e">
        <f t="shared" si="70"/>
        <v>#N/A</v>
      </c>
      <c r="CO44" s="19" t="e">
        <f t="shared" si="70"/>
        <v>#N/A</v>
      </c>
      <c r="CP44" s="19" t="e">
        <f t="shared" si="70"/>
        <v>#N/A</v>
      </c>
      <c r="CQ44" s="19" t="e">
        <f t="shared" si="70"/>
        <v>#N/A</v>
      </c>
      <c r="CR44" s="19" t="e">
        <f t="shared" si="70"/>
        <v>#N/A</v>
      </c>
      <c r="CS44" s="19" t="e">
        <f t="shared" si="70"/>
        <v>#N/A</v>
      </c>
      <c r="CT44" s="19" t="e">
        <f t="shared" si="70"/>
        <v>#N/A</v>
      </c>
      <c r="CU44" s="19" t="e">
        <f t="shared" si="71"/>
        <v>#N/A</v>
      </c>
      <c r="CV44" s="19" t="e">
        <f t="shared" si="71"/>
        <v>#N/A</v>
      </c>
      <c r="CW44" s="19" t="e">
        <f t="shared" si="71"/>
        <v>#N/A</v>
      </c>
      <c r="CX44" s="19" t="e">
        <f t="shared" si="71"/>
        <v>#N/A</v>
      </c>
      <c r="CY44" s="19" t="e">
        <f t="shared" si="71"/>
        <v>#N/A</v>
      </c>
      <c r="CZ44" s="19" t="e">
        <f t="shared" si="71"/>
        <v>#N/A</v>
      </c>
      <c r="DA44" s="19" t="e">
        <f t="shared" si="71"/>
        <v>#N/A</v>
      </c>
      <c r="DB44" s="19" t="e">
        <f t="shared" si="71"/>
        <v>#N/A</v>
      </c>
      <c r="DC44" s="19" t="e">
        <f t="shared" si="71"/>
        <v>#N/A</v>
      </c>
      <c r="DD44" s="19" t="e">
        <f t="shared" si="71"/>
        <v>#N/A</v>
      </c>
      <c r="DE44" s="19" t="e">
        <f t="shared" si="72"/>
        <v>#N/A</v>
      </c>
      <c r="DF44" s="19" t="e">
        <f t="shared" si="72"/>
        <v>#N/A</v>
      </c>
      <c r="DG44" s="19" t="e">
        <f t="shared" si="72"/>
        <v>#N/A</v>
      </c>
      <c r="DH44" s="19" t="e">
        <f t="shared" si="72"/>
        <v>#N/A</v>
      </c>
      <c r="DI44" s="19" t="e">
        <f t="shared" si="72"/>
        <v>#N/A</v>
      </c>
      <c r="DJ44" s="19" t="e">
        <f t="shared" si="72"/>
        <v>#N/A</v>
      </c>
      <c r="DK44" s="19" t="e">
        <f t="shared" si="72"/>
        <v>#N/A</v>
      </c>
      <c r="DL44" s="19" t="e">
        <f t="shared" si="72"/>
        <v>#N/A</v>
      </c>
    </row>
    <row r="45" spans="1:116" x14ac:dyDescent="0.4">
      <c r="D45" t="s">
        <v>823</v>
      </c>
      <c r="E45" s="8" t="str">
        <f t="shared" si="32"/>
        <v>45 VOLLIST-EVP</v>
      </c>
      <c r="G45" s="342" t="s">
        <v>566</v>
      </c>
      <c r="H45" s="31"/>
      <c r="I45" s="73"/>
      <c r="J45" s="73"/>
      <c r="K45" s="18">
        <v>10</v>
      </c>
      <c r="L45" s="18">
        <v>10</v>
      </c>
      <c r="M45" s="18">
        <v>10</v>
      </c>
      <c r="N45" s="18">
        <v>10</v>
      </c>
      <c r="O45" s="18">
        <v>10</v>
      </c>
      <c r="P45" s="18">
        <v>10</v>
      </c>
      <c r="R45" s="33"/>
      <c r="S45" s="19">
        <f t="shared" si="63"/>
        <v>10</v>
      </c>
      <c r="T45" s="19">
        <f t="shared" si="63"/>
        <v>10</v>
      </c>
      <c r="U45" s="19">
        <f t="shared" si="63"/>
        <v>10</v>
      </c>
      <c r="V45" s="19">
        <f t="shared" si="63"/>
        <v>10</v>
      </c>
      <c r="W45" s="19">
        <f t="shared" si="63"/>
        <v>10</v>
      </c>
      <c r="X45" s="19">
        <f t="shared" si="63"/>
        <v>10</v>
      </c>
      <c r="Y45" s="19">
        <f t="shared" si="63"/>
        <v>10</v>
      </c>
      <c r="Z45" s="19">
        <f t="shared" si="63"/>
        <v>10</v>
      </c>
      <c r="AA45" s="19">
        <f t="shared" si="63"/>
        <v>10</v>
      </c>
      <c r="AB45" s="19">
        <f t="shared" si="63"/>
        <v>10</v>
      </c>
      <c r="AC45" s="19">
        <f t="shared" si="64"/>
        <v>10</v>
      </c>
      <c r="AD45" s="19">
        <f t="shared" si="64"/>
        <v>10</v>
      </c>
      <c r="AE45" s="19">
        <f t="shared" si="64"/>
        <v>10</v>
      </c>
      <c r="AF45" s="19">
        <f t="shared" si="64"/>
        <v>10</v>
      </c>
      <c r="AG45" s="19">
        <f t="shared" si="64"/>
        <v>10</v>
      </c>
      <c r="AH45" s="19">
        <f t="shared" si="64"/>
        <v>10</v>
      </c>
      <c r="AI45" s="19">
        <f t="shared" si="64"/>
        <v>10</v>
      </c>
      <c r="AJ45" s="19">
        <f t="shared" si="64"/>
        <v>10</v>
      </c>
      <c r="AK45" s="19">
        <f t="shared" si="64"/>
        <v>10</v>
      </c>
      <c r="AL45" s="19">
        <f t="shared" si="64"/>
        <v>10</v>
      </c>
      <c r="AM45" s="19">
        <f t="shared" si="65"/>
        <v>10</v>
      </c>
      <c r="AN45" s="19">
        <f t="shared" si="65"/>
        <v>10</v>
      </c>
      <c r="AO45" s="19">
        <f t="shared" si="65"/>
        <v>10</v>
      </c>
      <c r="AP45" s="19">
        <f t="shared" si="65"/>
        <v>10</v>
      </c>
      <c r="AQ45" s="19">
        <f t="shared" si="65"/>
        <v>10</v>
      </c>
      <c r="AR45" s="19">
        <f t="shared" si="65"/>
        <v>10</v>
      </c>
      <c r="AS45" s="19">
        <f t="shared" si="65"/>
        <v>10</v>
      </c>
      <c r="AT45" s="19">
        <f t="shared" si="65"/>
        <v>10</v>
      </c>
      <c r="AU45" s="19">
        <f t="shared" si="65"/>
        <v>10</v>
      </c>
      <c r="AV45" s="19">
        <f t="shared" si="65"/>
        <v>10</v>
      </c>
      <c r="AW45" s="19">
        <f t="shared" si="66"/>
        <v>10</v>
      </c>
      <c r="AX45" s="19">
        <f t="shared" si="66"/>
        <v>10</v>
      </c>
      <c r="AY45" s="19">
        <f t="shared" si="66"/>
        <v>10</v>
      </c>
      <c r="AZ45" s="19">
        <f t="shared" si="66"/>
        <v>10</v>
      </c>
      <c r="BA45" s="19">
        <f t="shared" si="66"/>
        <v>10</v>
      </c>
      <c r="BB45" s="19">
        <f t="shared" si="66"/>
        <v>10</v>
      </c>
      <c r="BC45" s="19">
        <f t="shared" si="66"/>
        <v>10</v>
      </c>
      <c r="BD45" s="19">
        <f t="shared" si="66"/>
        <v>10</v>
      </c>
      <c r="BE45" s="19">
        <f t="shared" si="66"/>
        <v>10</v>
      </c>
      <c r="BF45" s="19">
        <f t="shared" si="66"/>
        <v>10</v>
      </c>
      <c r="BG45" s="19">
        <f t="shared" si="67"/>
        <v>10</v>
      </c>
      <c r="BH45" s="19">
        <f t="shared" si="67"/>
        <v>10</v>
      </c>
      <c r="BI45" s="19">
        <f t="shared" si="67"/>
        <v>10</v>
      </c>
      <c r="BJ45" s="19">
        <f t="shared" si="67"/>
        <v>10</v>
      </c>
      <c r="BK45" s="19">
        <f t="shared" si="67"/>
        <v>10</v>
      </c>
      <c r="BL45" s="19">
        <f t="shared" si="67"/>
        <v>10</v>
      </c>
      <c r="BM45" s="19">
        <f t="shared" si="67"/>
        <v>10</v>
      </c>
      <c r="BN45" s="19">
        <f t="shared" si="67"/>
        <v>10</v>
      </c>
      <c r="BO45" s="19">
        <f t="shared" si="67"/>
        <v>10</v>
      </c>
      <c r="BP45" s="19">
        <f t="shared" si="67"/>
        <v>10</v>
      </c>
      <c r="BQ45" s="19">
        <f t="shared" si="68"/>
        <v>10</v>
      </c>
      <c r="BR45" s="19">
        <f t="shared" si="68"/>
        <v>10</v>
      </c>
      <c r="BS45" s="19">
        <f t="shared" si="68"/>
        <v>10</v>
      </c>
      <c r="BT45" s="19">
        <f t="shared" si="68"/>
        <v>10</v>
      </c>
      <c r="BU45" s="19">
        <f t="shared" si="68"/>
        <v>10</v>
      </c>
      <c r="BV45" s="19">
        <f t="shared" si="68"/>
        <v>10</v>
      </c>
      <c r="BW45" s="19">
        <f t="shared" si="68"/>
        <v>10</v>
      </c>
      <c r="BX45" s="19">
        <f t="shared" si="68"/>
        <v>10</v>
      </c>
      <c r="BY45" s="19">
        <f t="shared" si="68"/>
        <v>10</v>
      </c>
      <c r="BZ45" s="19">
        <f t="shared" si="68"/>
        <v>10</v>
      </c>
      <c r="CA45" s="19">
        <f t="shared" si="69"/>
        <v>10</v>
      </c>
      <c r="CB45" s="19">
        <f t="shared" si="69"/>
        <v>10</v>
      </c>
      <c r="CC45" s="19">
        <f t="shared" si="69"/>
        <v>10</v>
      </c>
      <c r="CD45" s="19">
        <f t="shared" si="69"/>
        <v>10</v>
      </c>
      <c r="CE45" s="19">
        <f t="shared" si="69"/>
        <v>10</v>
      </c>
      <c r="CF45" s="19">
        <f t="shared" si="69"/>
        <v>10</v>
      </c>
      <c r="CG45" s="19">
        <f t="shared" si="69"/>
        <v>10</v>
      </c>
      <c r="CH45" s="19">
        <f t="shared" si="69"/>
        <v>10</v>
      </c>
      <c r="CI45" s="19">
        <f t="shared" si="69"/>
        <v>10</v>
      </c>
      <c r="CJ45" s="19">
        <f t="shared" si="69"/>
        <v>10</v>
      </c>
      <c r="CK45" s="19">
        <f t="shared" si="70"/>
        <v>10</v>
      </c>
      <c r="CL45" s="19">
        <f t="shared" si="70"/>
        <v>10</v>
      </c>
      <c r="CM45" s="19" t="e">
        <f t="shared" si="70"/>
        <v>#N/A</v>
      </c>
      <c r="CN45" s="19" t="e">
        <f t="shared" si="70"/>
        <v>#N/A</v>
      </c>
      <c r="CO45" s="19" t="e">
        <f t="shared" si="70"/>
        <v>#N/A</v>
      </c>
      <c r="CP45" s="19" t="e">
        <f t="shared" si="70"/>
        <v>#N/A</v>
      </c>
      <c r="CQ45" s="19" t="e">
        <f t="shared" si="70"/>
        <v>#N/A</v>
      </c>
      <c r="CR45" s="19" t="e">
        <f t="shared" si="70"/>
        <v>#N/A</v>
      </c>
      <c r="CS45" s="19" t="e">
        <f t="shared" si="70"/>
        <v>#N/A</v>
      </c>
      <c r="CT45" s="19" t="e">
        <f t="shared" si="70"/>
        <v>#N/A</v>
      </c>
      <c r="CU45" s="19" t="e">
        <f t="shared" si="71"/>
        <v>#N/A</v>
      </c>
      <c r="CV45" s="19" t="e">
        <f t="shared" si="71"/>
        <v>#N/A</v>
      </c>
      <c r="CW45" s="19" t="e">
        <f t="shared" si="71"/>
        <v>#N/A</v>
      </c>
      <c r="CX45" s="19" t="e">
        <f t="shared" si="71"/>
        <v>#N/A</v>
      </c>
      <c r="CY45" s="19" t="e">
        <f t="shared" si="71"/>
        <v>#N/A</v>
      </c>
      <c r="CZ45" s="19" t="e">
        <f t="shared" si="71"/>
        <v>#N/A</v>
      </c>
      <c r="DA45" s="19" t="e">
        <f t="shared" si="71"/>
        <v>#N/A</v>
      </c>
      <c r="DB45" s="19" t="e">
        <f t="shared" si="71"/>
        <v>#N/A</v>
      </c>
      <c r="DC45" s="19" t="e">
        <f t="shared" si="71"/>
        <v>#N/A</v>
      </c>
      <c r="DD45" s="19" t="e">
        <f t="shared" si="71"/>
        <v>#N/A</v>
      </c>
      <c r="DE45" s="19" t="e">
        <f t="shared" si="72"/>
        <v>#N/A</v>
      </c>
      <c r="DF45" s="19" t="e">
        <f t="shared" si="72"/>
        <v>#N/A</v>
      </c>
      <c r="DG45" s="19" t="e">
        <f t="shared" si="72"/>
        <v>#N/A</v>
      </c>
      <c r="DH45" s="19" t="e">
        <f t="shared" si="72"/>
        <v>#N/A</v>
      </c>
      <c r="DI45" s="19" t="e">
        <f t="shared" si="72"/>
        <v>#N/A</v>
      </c>
      <c r="DJ45" s="19" t="e">
        <f t="shared" si="72"/>
        <v>#N/A</v>
      </c>
      <c r="DK45" s="19" t="e">
        <f t="shared" si="72"/>
        <v>#N/A</v>
      </c>
      <c r="DL45" s="19" t="e">
        <f t="shared" si="72"/>
        <v>#N/A</v>
      </c>
    </row>
    <row r="46" spans="1:116" x14ac:dyDescent="0.4">
      <c r="D46" t="s">
        <v>823</v>
      </c>
      <c r="E46" s="8" t="str">
        <f t="shared" si="32"/>
        <v>46 VOLLIST-EVP</v>
      </c>
      <c r="G46" s="356"/>
      <c r="H46" s="31"/>
      <c r="I46" s="73"/>
      <c r="J46" s="73"/>
      <c r="K46" s="18"/>
      <c r="L46" s="18"/>
      <c r="M46" s="18"/>
      <c r="N46" s="18"/>
      <c r="O46" s="18"/>
      <c r="P46" s="18"/>
      <c r="R46" s="33"/>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c r="CM46" s="19"/>
      <c r="CN46" s="19"/>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row>
    <row r="47" spans="1:116" x14ac:dyDescent="0.4">
      <c r="D47" t="s">
        <v>823</v>
      </c>
      <c r="E47" s="8" t="str">
        <f t="shared" si="32"/>
        <v>47 VOLLIST-EVP</v>
      </c>
      <c r="G47" s="356" t="s">
        <v>522</v>
      </c>
      <c r="H47" s="31"/>
      <c r="I47" s="73"/>
      <c r="J47" s="73"/>
      <c r="K47" s="18"/>
      <c r="L47" s="18"/>
      <c r="M47" s="18"/>
      <c r="N47" s="18"/>
      <c r="O47" s="18"/>
      <c r="P47" s="18"/>
      <c r="R47" s="33"/>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c r="CM47" s="19"/>
      <c r="CN47" s="19"/>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row>
    <row r="48" spans="1:116" x14ac:dyDescent="0.4">
      <c r="D48" t="s">
        <v>823</v>
      </c>
      <c r="E48" s="8" t="str">
        <f t="shared" si="32"/>
        <v>48 VOLLIST-EVP</v>
      </c>
      <c r="G48" s="337" t="s">
        <v>320</v>
      </c>
      <c r="H48" s="31"/>
      <c r="I48" s="73"/>
      <c r="J48" s="73"/>
      <c r="K48" s="23">
        <f t="shared" ref="K48:P53" si="73">SUMIF($3:$3,K$2,48:48)</f>
        <v>-1000000.0000000003</v>
      </c>
      <c r="L48" s="23">
        <f t="shared" si="73"/>
        <v>-2000000.0000000007</v>
      </c>
      <c r="M48" s="23">
        <f t="shared" si="73"/>
        <v>-4000000.0000000014</v>
      </c>
      <c r="N48" s="23">
        <f t="shared" si="73"/>
        <v>-8000000.0000000028</v>
      </c>
      <c r="O48" s="23">
        <f t="shared" si="73"/>
        <v>-16000000.000000006</v>
      </c>
      <c r="P48" s="23">
        <f t="shared" si="73"/>
        <v>-32000000.000000011</v>
      </c>
      <c r="R48" s="33"/>
      <c r="S48" s="24">
        <f t="shared" ref="S48:AX48" si="74">-S18*S41</f>
        <v>-83333.333333333343</v>
      </c>
      <c r="T48" s="24">
        <f t="shared" si="74"/>
        <v>-83333.333333333343</v>
      </c>
      <c r="U48" s="24">
        <f t="shared" si="74"/>
        <v>-83333.333333333343</v>
      </c>
      <c r="V48" s="24">
        <f t="shared" si="74"/>
        <v>-83333.333333333343</v>
      </c>
      <c r="W48" s="24">
        <f t="shared" si="74"/>
        <v>-83333.333333333343</v>
      </c>
      <c r="X48" s="24">
        <f t="shared" si="74"/>
        <v>-83333.333333333343</v>
      </c>
      <c r="Y48" s="24">
        <f t="shared" si="74"/>
        <v>-83333.333333333343</v>
      </c>
      <c r="Z48" s="24">
        <f t="shared" si="74"/>
        <v>-83333.333333333343</v>
      </c>
      <c r="AA48" s="24">
        <f t="shared" si="74"/>
        <v>-83333.333333333343</v>
      </c>
      <c r="AB48" s="24">
        <f t="shared" si="74"/>
        <v>-83333.333333333343</v>
      </c>
      <c r="AC48" s="24">
        <f t="shared" si="74"/>
        <v>-83333.333333333343</v>
      </c>
      <c r="AD48" s="24">
        <f t="shared" si="74"/>
        <v>-83333.333333333343</v>
      </c>
      <c r="AE48" s="24">
        <f t="shared" si="74"/>
        <v>-166666.66666666669</v>
      </c>
      <c r="AF48" s="24">
        <f t="shared" si="74"/>
        <v>-166666.66666666669</v>
      </c>
      <c r="AG48" s="24">
        <f t="shared" si="74"/>
        <v>-166666.66666666669</v>
      </c>
      <c r="AH48" s="24">
        <f t="shared" si="74"/>
        <v>-166666.66666666669</v>
      </c>
      <c r="AI48" s="24">
        <f t="shared" si="74"/>
        <v>-166666.66666666669</v>
      </c>
      <c r="AJ48" s="24">
        <f t="shared" si="74"/>
        <v>-166666.66666666669</v>
      </c>
      <c r="AK48" s="24">
        <f t="shared" si="74"/>
        <v>-166666.66666666669</v>
      </c>
      <c r="AL48" s="24">
        <f t="shared" si="74"/>
        <v>-166666.66666666669</v>
      </c>
      <c r="AM48" s="24">
        <f t="shared" si="74"/>
        <v>-166666.66666666669</v>
      </c>
      <c r="AN48" s="24">
        <f t="shared" si="74"/>
        <v>-166666.66666666669</v>
      </c>
      <c r="AO48" s="24">
        <f t="shared" si="74"/>
        <v>-166666.66666666669</v>
      </c>
      <c r="AP48" s="24">
        <f t="shared" si="74"/>
        <v>-166666.66666666669</v>
      </c>
      <c r="AQ48" s="24">
        <f t="shared" si="74"/>
        <v>-333333.33333333337</v>
      </c>
      <c r="AR48" s="24">
        <f t="shared" si="74"/>
        <v>-333333.33333333337</v>
      </c>
      <c r="AS48" s="24">
        <f t="shared" si="74"/>
        <v>-333333.33333333337</v>
      </c>
      <c r="AT48" s="24">
        <f t="shared" si="74"/>
        <v>-333333.33333333337</v>
      </c>
      <c r="AU48" s="24">
        <f t="shared" si="74"/>
        <v>-333333.33333333337</v>
      </c>
      <c r="AV48" s="24">
        <f t="shared" si="74"/>
        <v>-333333.33333333337</v>
      </c>
      <c r="AW48" s="24">
        <f t="shared" si="74"/>
        <v>-333333.33333333337</v>
      </c>
      <c r="AX48" s="24">
        <f t="shared" si="74"/>
        <v>-333333.33333333337</v>
      </c>
      <c r="AY48" s="24">
        <f t="shared" ref="AY48:CD48" si="75">-AY18*AY41</f>
        <v>-333333.33333333337</v>
      </c>
      <c r="AZ48" s="24">
        <f t="shared" si="75"/>
        <v>-333333.33333333337</v>
      </c>
      <c r="BA48" s="24">
        <f t="shared" si="75"/>
        <v>-333333.33333333337</v>
      </c>
      <c r="BB48" s="24">
        <f t="shared" si="75"/>
        <v>-333333.33333333337</v>
      </c>
      <c r="BC48" s="24">
        <f t="shared" si="75"/>
        <v>-666666.66666666674</v>
      </c>
      <c r="BD48" s="24">
        <f t="shared" si="75"/>
        <v>-666666.66666666674</v>
      </c>
      <c r="BE48" s="24">
        <f t="shared" si="75"/>
        <v>-666666.66666666674</v>
      </c>
      <c r="BF48" s="24">
        <f t="shared" si="75"/>
        <v>-666666.66666666674</v>
      </c>
      <c r="BG48" s="24">
        <f t="shared" si="75"/>
        <v>-666666.66666666674</v>
      </c>
      <c r="BH48" s="24">
        <f t="shared" si="75"/>
        <v>-666666.66666666674</v>
      </c>
      <c r="BI48" s="24">
        <f t="shared" si="75"/>
        <v>-666666.66666666674</v>
      </c>
      <c r="BJ48" s="24">
        <f t="shared" si="75"/>
        <v>-666666.66666666674</v>
      </c>
      <c r="BK48" s="24">
        <f t="shared" si="75"/>
        <v>-666666.66666666674</v>
      </c>
      <c r="BL48" s="24">
        <f t="shared" si="75"/>
        <v>-666666.66666666674</v>
      </c>
      <c r="BM48" s="24">
        <f t="shared" si="75"/>
        <v>-666666.66666666674</v>
      </c>
      <c r="BN48" s="24">
        <f t="shared" si="75"/>
        <v>-666666.66666666674</v>
      </c>
      <c r="BO48" s="24">
        <f t="shared" si="75"/>
        <v>-1333333.3333333335</v>
      </c>
      <c r="BP48" s="24">
        <f t="shared" si="75"/>
        <v>-1333333.3333333335</v>
      </c>
      <c r="BQ48" s="24">
        <f t="shared" si="75"/>
        <v>-1333333.3333333335</v>
      </c>
      <c r="BR48" s="24">
        <f t="shared" si="75"/>
        <v>-1333333.3333333335</v>
      </c>
      <c r="BS48" s="24">
        <f t="shared" si="75"/>
        <v>-1333333.3333333335</v>
      </c>
      <c r="BT48" s="24">
        <f t="shared" si="75"/>
        <v>-1333333.3333333335</v>
      </c>
      <c r="BU48" s="24">
        <f t="shared" si="75"/>
        <v>-1333333.3333333335</v>
      </c>
      <c r="BV48" s="24">
        <f t="shared" si="75"/>
        <v>-1333333.3333333335</v>
      </c>
      <c r="BW48" s="24">
        <f t="shared" si="75"/>
        <v>-1333333.3333333335</v>
      </c>
      <c r="BX48" s="24">
        <f t="shared" si="75"/>
        <v>-1333333.3333333335</v>
      </c>
      <c r="BY48" s="24">
        <f t="shared" si="75"/>
        <v>-1333333.3333333335</v>
      </c>
      <c r="BZ48" s="24">
        <f t="shared" si="75"/>
        <v>-1333333.3333333335</v>
      </c>
      <c r="CA48" s="24">
        <f t="shared" si="75"/>
        <v>-2666666.666666667</v>
      </c>
      <c r="CB48" s="24">
        <f t="shared" si="75"/>
        <v>-2666666.666666667</v>
      </c>
      <c r="CC48" s="24">
        <f t="shared" si="75"/>
        <v>-2666666.666666667</v>
      </c>
      <c r="CD48" s="24">
        <f t="shared" si="75"/>
        <v>-2666666.666666667</v>
      </c>
      <c r="CE48" s="24">
        <f t="shared" ref="CE48:DL48" si="76">-CE18*CE41</f>
        <v>-2666666.666666667</v>
      </c>
      <c r="CF48" s="24">
        <f t="shared" si="76"/>
        <v>-2666666.666666667</v>
      </c>
      <c r="CG48" s="24">
        <f t="shared" si="76"/>
        <v>-2666666.666666667</v>
      </c>
      <c r="CH48" s="24">
        <f t="shared" si="76"/>
        <v>-2666666.666666667</v>
      </c>
      <c r="CI48" s="24">
        <f t="shared" si="76"/>
        <v>-2666666.666666667</v>
      </c>
      <c r="CJ48" s="24">
        <f t="shared" si="76"/>
        <v>-2666666.666666667</v>
      </c>
      <c r="CK48" s="24">
        <f t="shared" si="76"/>
        <v>-2666666.666666667</v>
      </c>
      <c r="CL48" s="24">
        <f t="shared" si="76"/>
        <v>-2666666.666666667</v>
      </c>
      <c r="CM48" s="24" t="e">
        <f t="shared" si="76"/>
        <v>#N/A</v>
      </c>
      <c r="CN48" s="24" t="e">
        <f t="shared" si="76"/>
        <v>#N/A</v>
      </c>
      <c r="CO48" s="24" t="e">
        <f t="shared" si="76"/>
        <v>#N/A</v>
      </c>
      <c r="CP48" s="24" t="e">
        <f t="shared" si="76"/>
        <v>#N/A</v>
      </c>
      <c r="CQ48" s="24" t="e">
        <f t="shared" si="76"/>
        <v>#N/A</v>
      </c>
      <c r="CR48" s="24" t="e">
        <f t="shared" si="76"/>
        <v>#N/A</v>
      </c>
      <c r="CS48" s="24" t="e">
        <f t="shared" si="76"/>
        <v>#N/A</v>
      </c>
      <c r="CT48" s="24" t="e">
        <f t="shared" si="76"/>
        <v>#N/A</v>
      </c>
      <c r="CU48" s="24" t="e">
        <f t="shared" si="76"/>
        <v>#N/A</v>
      </c>
      <c r="CV48" s="24" t="e">
        <f t="shared" si="76"/>
        <v>#N/A</v>
      </c>
      <c r="CW48" s="24" t="e">
        <f t="shared" si="76"/>
        <v>#N/A</v>
      </c>
      <c r="CX48" s="24" t="e">
        <f t="shared" si="76"/>
        <v>#N/A</v>
      </c>
      <c r="CY48" s="24" t="e">
        <f t="shared" si="76"/>
        <v>#N/A</v>
      </c>
      <c r="CZ48" s="24" t="e">
        <f t="shared" si="76"/>
        <v>#N/A</v>
      </c>
      <c r="DA48" s="24" t="e">
        <f t="shared" si="76"/>
        <v>#N/A</v>
      </c>
      <c r="DB48" s="24" t="e">
        <f t="shared" si="76"/>
        <v>#N/A</v>
      </c>
      <c r="DC48" s="24" t="e">
        <f t="shared" si="76"/>
        <v>#N/A</v>
      </c>
      <c r="DD48" s="24" t="e">
        <f t="shared" si="76"/>
        <v>#N/A</v>
      </c>
      <c r="DE48" s="24" t="e">
        <f t="shared" si="76"/>
        <v>#N/A</v>
      </c>
      <c r="DF48" s="24" t="e">
        <f t="shared" si="76"/>
        <v>#N/A</v>
      </c>
      <c r="DG48" s="24" t="e">
        <f t="shared" si="76"/>
        <v>#N/A</v>
      </c>
      <c r="DH48" s="24" t="e">
        <f t="shared" si="76"/>
        <v>#N/A</v>
      </c>
      <c r="DI48" s="24" t="e">
        <f t="shared" si="76"/>
        <v>#N/A</v>
      </c>
      <c r="DJ48" s="24" t="e">
        <f t="shared" si="76"/>
        <v>#N/A</v>
      </c>
      <c r="DK48" s="24" t="e">
        <f t="shared" si="76"/>
        <v>#N/A</v>
      </c>
      <c r="DL48" s="24" t="e">
        <f t="shared" si="76"/>
        <v>#N/A</v>
      </c>
    </row>
    <row r="49" spans="1:116" x14ac:dyDescent="0.4">
      <c r="D49" t="s">
        <v>823</v>
      </c>
      <c r="E49" s="8" t="str">
        <f t="shared" si="32"/>
        <v>49 VOLLIST-EVP</v>
      </c>
      <c r="G49" s="337" t="s">
        <v>321</v>
      </c>
      <c r="H49" s="31"/>
      <c r="I49" s="73"/>
      <c r="J49" s="73"/>
      <c r="K49" s="23">
        <f t="shared" si="73"/>
        <v>-1000000.0000000003</v>
      </c>
      <c r="L49" s="23">
        <f t="shared" si="73"/>
        <v>-2000000.0000000007</v>
      </c>
      <c r="M49" s="23">
        <f t="shared" si="73"/>
        <v>-4000000.0000000014</v>
      </c>
      <c r="N49" s="23">
        <f t="shared" si="73"/>
        <v>-8000000.0000000028</v>
      </c>
      <c r="O49" s="23">
        <f t="shared" si="73"/>
        <v>-16000000.000000006</v>
      </c>
      <c r="P49" s="23">
        <f t="shared" si="73"/>
        <v>-32000000.000000011</v>
      </c>
      <c r="R49" s="33"/>
      <c r="S49" s="24">
        <f t="shared" ref="S49:AX49" si="77">-S19*S42</f>
        <v>-83333.333333333343</v>
      </c>
      <c r="T49" s="24">
        <f t="shared" si="77"/>
        <v>-83333.333333333343</v>
      </c>
      <c r="U49" s="24">
        <f t="shared" si="77"/>
        <v>-83333.333333333343</v>
      </c>
      <c r="V49" s="24">
        <f t="shared" si="77"/>
        <v>-83333.333333333343</v>
      </c>
      <c r="W49" s="24">
        <f t="shared" si="77"/>
        <v>-83333.333333333343</v>
      </c>
      <c r="X49" s="24">
        <f t="shared" si="77"/>
        <v>-83333.333333333343</v>
      </c>
      <c r="Y49" s="24">
        <f t="shared" si="77"/>
        <v>-83333.333333333343</v>
      </c>
      <c r="Z49" s="24">
        <f t="shared" si="77"/>
        <v>-83333.333333333343</v>
      </c>
      <c r="AA49" s="24">
        <f t="shared" si="77"/>
        <v>-83333.333333333343</v>
      </c>
      <c r="AB49" s="24">
        <f t="shared" si="77"/>
        <v>-83333.333333333343</v>
      </c>
      <c r="AC49" s="24">
        <f t="shared" si="77"/>
        <v>-83333.333333333343</v>
      </c>
      <c r="AD49" s="24">
        <f t="shared" si="77"/>
        <v>-83333.333333333343</v>
      </c>
      <c r="AE49" s="24">
        <f t="shared" si="77"/>
        <v>-166666.66666666669</v>
      </c>
      <c r="AF49" s="24">
        <f t="shared" si="77"/>
        <v>-166666.66666666669</v>
      </c>
      <c r="AG49" s="24">
        <f t="shared" si="77"/>
        <v>-166666.66666666669</v>
      </c>
      <c r="AH49" s="24">
        <f t="shared" si="77"/>
        <v>-166666.66666666669</v>
      </c>
      <c r="AI49" s="24">
        <f t="shared" si="77"/>
        <v>-166666.66666666669</v>
      </c>
      <c r="AJ49" s="24">
        <f t="shared" si="77"/>
        <v>-166666.66666666669</v>
      </c>
      <c r="AK49" s="24">
        <f t="shared" si="77"/>
        <v>-166666.66666666669</v>
      </c>
      <c r="AL49" s="24">
        <f t="shared" si="77"/>
        <v>-166666.66666666669</v>
      </c>
      <c r="AM49" s="24">
        <f t="shared" si="77"/>
        <v>-166666.66666666669</v>
      </c>
      <c r="AN49" s="24">
        <f t="shared" si="77"/>
        <v>-166666.66666666669</v>
      </c>
      <c r="AO49" s="24">
        <f t="shared" si="77"/>
        <v>-166666.66666666669</v>
      </c>
      <c r="AP49" s="24">
        <f t="shared" si="77"/>
        <v>-166666.66666666669</v>
      </c>
      <c r="AQ49" s="24">
        <f t="shared" si="77"/>
        <v>-333333.33333333337</v>
      </c>
      <c r="AR49" s="24">
        <f t="shared" si="77"/>
        <v>-333333.33333333337</v>
      </c>
      <c r="AS49" s="24">
        <f t="shared" si="77"/>
        <v>-333333.33333333337</v>
      </c>
      <c r="AT49" s="24">
        <f t="shared" si="77"/>
        <v>-333333.33333333337</v>
      </c>
      <c r="AU49" s="24">
        <f t="shared" si="77"/>
        <v>-333333.33333333337</v>
      </c>
      <c r="AV49" s="24">
        <f t="shared" si="77"/>
        <v>-333333.33333333337</v>
      </c>
      <c r="AW49" s="24">
        <f t="shared" si="77"/>
        <v>-333333.33333333337</v>
      </c>
      <c r="AX49" s="24">
        <f t="shared" si="77"/>
        <v>-333333.33333333337</v>
      </c>
      <c r="AY49" s="24">
        <f t="shared" ref="AY49:CD49" si="78">-AY19*AY42</f>
        <v>-333333.33333333337</v>
      </c>
      <c r="AZ49" s="24">
        <f t="shared" si="78"/>
        <v>-333333.33333333337</v>
      </c>
      <c r="BA49" s="24">
        <f t="shared" si="78"/>
        <v>-333333.33333333337</v>
      </c>
      <c r="BB49" s="24">
        <f t="shared" si="78"/>
        <v>-333333.33333333337</v>
      </c>
      <c r="BC49" s="24">
        <f t="shared" si="78"/>
        <v>-666666.66666666674</v>
      </c>
      <c r="BD49" s="24">
        <f t="shared" si="78"/>
        <v>-666666.66666666674</v>
      </c>
      <c r="BE49" s="24">
        <f t="shared" si="78"/>
        <v>-666666.66666666674</v>
      </c>
      <c r="BF49" s="24">
        <f t="shared" si="78"/>
        <v>-666666.66666666674</v>
      </c>
      <c r="BG49" s="24">
        <f t="shared" si="78"/>
        <v>-666666.66666666674</v>
      </c>
      <c r="BH49" s="24">
        <f t="shared" si="78"/>
        <v>-666666.66666666674</v>
      </c>
      <c r="BI49" s="24">
        <f t="shared" si="78"/>
        <v>-666666.66666666674</v>
      </c>
      <c r="BJ49" s="24">
        <f t="shared" si="78"/>
        <v>-666666.66666666674</v>
      </c>
      <c r="BK49" s="24">
        <f t="shared" si="78"/>
        <v>-666666.66666666674</v>
      </c>
      <c r="BL49" s="24">
        <f t="shared" si="78"/>
        <v>-666666.66666666674</v>
      </c>
      <c r="BM49" s="24">
        <f t="shared" si="78"/>
        <v>-666666.66666666674</v>
      </c>
      <c r="BN49" s="24">
        <f t="shared" si="78"/>
        <v>-666666.66666666674</v>
      </c>
      <c r="BO49" s="24">
        <f t="shared" si="78"/>
        <v>-1333333.3333333335</v>
      </c>
      <c r="BP49" s="24">
        <f t="shared" si="78"/>
        <v>-1333333.3333333335</v>
      </c>
      <c r="BQ49" s="24">
        <f t="shared" si="78"/>
        <v>-1333333.3333333335</v>
      </c>
      <c r="BR49" s="24">
        <f t="shared" si="78"/>
        <v>-1333333.3333333335</v>
      </c>
      <c r="BS49" s="24">
        <f t="shared" si="78"/>
        <v>-1333333.3333333335</v>
      </c>
      <c r="BT49" s="24">
        <f t="shared" si="78"/>
        <v>-1333333.3333333335</v>
      </c>
      <c r="BU49" s="24">
        <f t="shared" si="78"/>
        <v>-1333333.3333333335</v>
      </c>
      <c r="BV49" s="24">
        <f t="shared" si="78"/>
        <v>-1333333.3333333335</v>
      </c>
      <c r="BW49" s="24">
        <f t="shared" si="78"/>
        <v>-1333333.3333333335</v>
      </c>
      <c r="BX49" s="24">
        <f t="shared" si="78"/>
        <v>-1333333.3333333335</v>
      </c>
      <c r="BY49" s="24">
        <f t="shared" si="78"/>
        <v>-1333333.3333333335</v>
      </c>
      <c r="BZ49" s="24">
        <f t="shared" si="78"/>
        <v>-1333333.3333333335</v>
      </c>
      <c r="CA49" s="24">
        <f t="shared" si="78"/>
        <v>-2666666.666666667</v>
      </c>
      <c r="CB49" s="24">
        <f t="shared" si="78"/>
        <v>-2666666.666666667</v>
      </c>
      <c r="CC49" s="24">
        <f t="shared" si="78"/>
        <v>-2666666.666666667</v>
      </c>
      <c r="CD49" s="24">
        <f t="shared" si="78"/>
        <v>-2666666.666666667</v>
      </c>
      <c r="CE49" s="24">
        <f t="shared" ref="CE49:DL49" si="79">-CE19*CE42</f>
        <v>-2666666.666666667</v>
      </c>
      <c r="CF49" s="24">
        <f t="shared" si="79"/>
        <v>-2666666.666666667</v>
      </c>
      <c r="CG49" s="24">
        <f t="shared" si="79"/>
        <v>-2666666.666666667</v>
      </c>
      <c r="CH49" s="24">
        <f t="shared" si="79"/>
        <v>-2666666.666666667</v>
      </c>
      <c r="CI49" s="24">
        <f t="shared" si="79"/>
        <v>-2666666.666666667</v>
      </c>
      <c r="CJ49" s="24">
        <f t="shared" si="79"/>
        <v>-2666666.666666667</v>
      </c>
      <c r="CK49" s="24">
        <f t="shared" si="79"/>
        <v>-2666666.666666667</v>
      </c>
      <c r="CL49" s="24">
        <f t="shared" si="79"/>
        <v>-2666666.666666667</v>
      </c>
      <c r="CM49" s="24" t="e">
        <f t="shared" si="79"/>
        <v>#N/A</v>
      </c>
      <c r="CN49" s="24" t="e">
        <f t="shared" si="79"/>
        <v>#N/A</v>
      </c>
      <c r="CO49" s="24" t="e">
        <f t="shared" si="79"/>
        <v>#N/A</v>
      </c>
      <c r="CP49" s="24" t="e">
        <f t="shared" si="79"/>
        <v>#N/A</v>
      </c>
      <c r="CQ49" s="24" t="e">
        <f t="shared" si="79"/>
        <v>#N/A</v>
      </c>
      <c r="CR49" s="24" t="e">
        <f t="shared" si="79"/>
        <v>#N/A</v>
      </c>
      <c r="CS49" s="24" t="e">
        <f t="shared" si="79"/>
        <v>#N/A</v>
      </c>
      <c r="CT49" s="24" t="e">
        <f t="shared" si="79"/>
        <v>#N/A</v>
      </c>
      <c r="CU49" s="24" t="e">
        <f t="shared" si="79"/>
        <v>#N/A</v>
      </c>
      <c r="CV49" s="24" t="e">
        <f t="shared" si="79"/>
        <v>#N/A</v>
      </c>
      <c r="CW49" s="24" t="e">
        <f t="shared" si="79"/>
        <v>#N/A</v>
      </c>
      <c r="CX49" s="24" t="e">
        <f t="shared" si="79"/>
        <v>#N/A</v>
      </c>
      <c r="CY49" s="24" t="e">
        <f t="shared" si="79"/>
        <v>#N/A</v>
      </c>
      <c r="CZ49" s="24" t="e">
        <f t="shared" si="79"/>
        <v>#N/A</v>
      </c>
      <c r="DA49" s="24" t="e">
        <f t="shared" si="79"/>
        <v>#N/A</v>
      </c>
      <c r="DB49" s="24" t="e">
        <f t="shared" si="79"/>
        <v>#N/A</v>
      </c>
      <c r="DC49" s="24" t="e">
        <f t="shared" si="79"/>
        <v>#N/A</v>
      </c>
      <c r="DD49" s="24" t="e">
        <f t="shared" si="79"/>
        <v>#N/A</v>
      </c>
      <c r="DE49" s="24" t="e">
        <f t="shared" si="79"/>
        <v>#N/A</v>
      </c>
      <c r="DF49" s="24" t="e">
        <f t="shared" si="79"/>
        <v>#N/A</v>
      </c>
      <c r="DG49" s="24" t="e">
        <f t="shared" si="79"/>
        <v>#N/A</v>
      </c>
      <c r="DH49" s="24" t="e">
        <f t="shared" si="79"/>
        <v>#N/A</v>
      </c>
      <c r="DI49" s="24" t="e">
        <f t="shared" si="79"/>
        <v>#N/A</v>
      </c>
      <c r="DJ49" s="24" t="e">
        <f t="shared" si="79"/>
        <v>#N/A</v>
      </c>
      <c r="DK49" s="24" t="e">
        <f t="shared" si="79"/>
        <v>#N/A</v>
      </c>
      <c r="DL49" s="24" t="e">
        <f t="shared" si="79"/>
        <v>#N/A</v>
      </c>
    </row>
    <row r="50" spans="1:116" x14ac:dyDescent="0.4">
      <c r="D50" t="s">
        <v>823</v>
      </c>
      <c r="E50" s="8" t="str">
        <f t="shared" si="32"/>
        <v>50 VOLLIST-EVP</v>
      </c>
      <c r="G50" s="337" t="s">
        <v>322</v>
      </c>
      <c r="H50" s="31"/>
      <c r="I50" s="73"/>
      <c r="J50" s="73"/>
      <c r="K50" s="23">
        <f t="shared" si="73"/>
        <v>-1000000.0000000003</v>
      </c>
      <c r="L50" s="23">
        <f t="shared" si="73"/>
        <v>-2000000.0000000007</v>
      </c>
      <c r="M50" s="23">
        <f t="shared" si="73"/>
        <v>-4000000.0000000014</v>
      </c>
      <c r="N50" s="23">
        <f t="shared" si="73"/>
        <v>-8000000.0000000028</v>
      </c>
      <c r="O50" s="23">
        <f t="shared" si="73"/>
        <v>-16000000.000000006</v>
      </c>
      <c r="P50" s="23">
        <f t="shared" si="73"/>
        <v>-32000000.000000011</v>
      </c>
      <c r="R50" s="33"/>
      <c r="S50" s="24">
        <f t="shared" ref="S50:AX50" si="80">-S20*S43</f>
        <v>-83333.333333333343</v>
      </c>
      <c r="T50" s="24">
        <f t="shared" si="80"/>
        <v>-83333.333333333343</v>
      </c>
      <c r="U50" s="24">
        <f t="shared" si="80"/>
        <v>-83333.333333333343</v>
      </c>
      <c r="V50" s="24">
        <f t="shared" si="80"/>
        <v>-83333.333333333343</v>
      </c>
      <c r="W50" s="24">
        <f t="shared" si="80"/>
        <v>-83333.333333333343</v>
      </c>
      <c r="X50" s="24">
        <f t="shared" si="80"/>
        <v>-83333.333333333343</v>
      </c>
      <c r="Y50" s="24">
        <f t="shared" si="80"/>
        <v>-83333.333333333343</v>
      </c>
      <c r="Z50" s="24">
        <f t="shared" si="80"/>
        <v>-83333.333333333343</v>
      </c>
      <c r="AA50" s="24">
        <f t="shared" si="80"/>
        <v>-83333.333333333343</v>
      </c>
      <c r="AB50" s="24">
        <f t="shared" si="80"/>
        <v>-83333.333333333343</v>
      </c>
      <c r="AC50" s="24">
        <f t="shared" si="80"/>
        <v>-83333.333333333343</v>
      </c>
      <c r="AD50" s="24">
        <f t="shared" si="80"/>
        <v>-83333.333333333343</v>
      </c>
      <c r="AE50" s="24">
        <f t="shared" si="80"/>
        <v>-166666.66666666669</v>
      </c>
      <c r="AF50" s="24">
        <f t="shared" si="80"/>
        <v>-166666.66666666669</v>
      </c>
      <c r="AG50" s="24">
        <f t="shared" si="80"/>
        <v>-166666.66666666669</v>
      </c>
      <c r="AH50" s="24">
        <f t="shared" si="80"/>
        <v>-166666.66666666669</v>
      </c>
      <c r="AI50" s="24">
        <f t="shared" si="80"/>
        <v>-166666.66666666669</v>
      </c>
      <c r="AJ50" s="24">
        <f t="shared" si="80"/>
        <v>-166666.66666666669</v>
      </c>
      <c r="AK50" s="24">
        <f t="shared" si="80"/>
        <v>-166666.66666666669</v>
      </c>
      <c r="AL50" s="24">
        <f t="shared" si="80"/>
        <v>-166666.66666666669</v>
      </c>
      <c r="AM50" s="24">
        <f t="shared" si="80"/>
        <v>-166666.66666666669</v>
      </c>
      <c r="AN50" s="24">
        <f t="shared" si="80"/>
        <v>-166666.66666666669</v>
      </c>
      <c r="AO50" s="24">
        <f t="shared" si="80"/>
        <v>-166666.66666666669</v>
      </c>
      <c r="AP50" s="24">
        <f t="shared" si="80"/>
        <v>-166666.66666666669</v>
      </c>
      <c r="AQ50" s="24">
        <f t="shared" si="80"/>
        <v>-333333.33333333337</v>
      </c>
      <c r="AR50" s="24">
        <f t="shared" si="80"/>
        <v>-333333.33333333337</v>
      </c>
      <c r="AS50" s="24">
        <f t="shared" si="80"/>
        <v>-333333.33333333337</v>
      </c>
      <c r="AT50" s="24">
        <f t="shared" si="80"/>
        <v>-333333.33333333337</v>
      </c>
      <c r="AU50" s="24">
        <f t="shared" si="80"/>
        <v>-333333.33333333337</v>
      </c>
      <c r="AV50" s="24">
        <f t="shared" si="80"/>
        <v>-333333.33333333337</v>
      </c>
      <c r="AW50" s="24">
        <f t="shared" si="80"/>
        <v>-333333.33333333337</v>
      </c>
      <c r="AX50" s="24">
        <f t="shared" si="80"/>
        <v>-333333.33333333337</v>
      </c>
      <c r="AY50" s="24">
        <f t="shared" ref="AY50:CD50" si="81">-AY20*AY43</f>
        <v>-333333.33333333337</v>
      </c>
      <c r="AZ50" s="24">
        <f t="shared" si="81"/>
        <v>-333333.33333333337</v>
      </c>
      <c r="BA50" s="24">
        <f t="shared" si="81"/>
        <v>-333333.33333333337</v>
      </c>
      <c r="BB50" s="24">
        <f t="shared" si="81"/>
        <v>-333333.33333333337</v>
      </c>
      <c r="BC50" s="24">
        <f t="shared" si="81"/>
        <v>-666666.66666666674</v>
      </c>
      <c r="BD50" s="24">
        <f t="shared" si="81"/>
        <v>-666666.66666666674</v>
      </c>
      <c r="BE50" s="24">
        <f t="shared" si="81"/>
        <v>-666666.66666666674</v>
      </c>
      <c r="BF50" s="24">
        <f t="shared" si="81"/>
        <v>-666666.66666666674</v>
      </c>
      <c r="BG50" s="24">
        <f t="shared" si="81"/>
        <v>-666666.66666666674</v>
      </c>
      <c r="BH50" s="24">
        <f t="shared" si="81"/>
        <v>-666666.66666666674</v>
      </c>
      <c r="BI50" s="24">
        <f t="shared" si="81"/>
        <v>-666666.66666666674</v>
      </c>
      <c r="BJ50" s="24">
        <f t="shared" si="81"/>
        <v>-666666.66666666674</v>
      </c>
      <c r="BK50" s="24">
        <f t="shared" si="81"/>
        <v>-666666.66666666674</v>
      </c>
      <c r="BL50" s="24">
        <f t="shared" si="81"/>
        <v>-666666.66666666674</v>
      </c>
      <c r="BM50" s="24">
        <f t="shared" si="81"/>
        <v>-666666.66666666674</v>
      </c>
      <c r="BN50" s="24">
        <f t="shared" si="81"/>
        <v>-666666.66666666674</v>
      </c>
      <c r="BO50" s="24">
        <f t="shared" si="81"/>
        <v>-1333333.3333333335</v>
      </c>
      <c r="BP50" s="24">
        <f t="shared" si="81"/>
        <v>-1333333.3333333335</v>
      </c>
      <c r="BQ50" s="24">
        <f t="shared" si="81"/>
        <v>-1333333.3333333335</v>
      </c>
      <c r="BR50" s="24">
        <f t="shared" si="81"/>
        <v>-1333333.3333333335</v>
      </c>
      <c r="BS50" s="24">
        <f t="shared" si="81"/>
        <v>-1333333.3333333335</v>
      </c>
      <c r="BT50" s="24">
        <f t="shared" si="81"/>
        <v>-1333333.3333333335</v>
      </c>
      <c r="BU50" s="24">
        <f t="shared" si="81"/>
        <v>-1333333.3333333335</v>
      </c>
      <c r="BV50" s="24">
        <f t="shared" si="81"/>
        <v>-1333333.3333333335</v>
      </c>
      <c r="BW50" s="24">
        <f t="shared" si="81"/>
        <v>-1333333.3333333335</v>
      </c>
      <c r="BX50" s="24">
        <f t="shared" si="81"/>
        <v>-1333333.3333333335</v>
      </c>
      <c r="BY50" s="24">
        <f t="shared" si="81"/>
        <v>-1333333.3333333335</v>
      </c>
      <c r="BZ50" s="24">
        <f t="shared" si="81"/>
        <v>-1333333.3333333335</v>
      </c>
      <c r="CA50" s="24">
        <f t="shared" si="81"/>
        <v>-2666666.666666667</v>
      </c>
      <c r="CB50" s="24">
        <f t="shared" si="81"/>
        <v>-2666666.666666667</v>
      </c>
      <c r="CC50" s="24">
        <f t="shared" si="81"/>
        <v>-2666666.666666667</v>
      </c>
      <c r="CD50" s="24">
        <f t="shared" si="81"/>
        <v>-2666666.666666667</v>
      </c>
      <c r="CE50" s="24">
        <f t="shared" ref="CE50:DL50" si="82">-CE20*CE43</f>
        <v>-2666666.666666667</v>
      </c>
      <c r="CF50" s="24">
        <f t="shared" si="82"/>
        <v>-2666666.666666667</v>
      </c>
      <c r="CG50" s="24">
        <f t="shared" si="82"/>
        <v>-2666666.666666667</v>
      </c>
      <c r="CH50" s="24">
        <f t="shared" si="82"/>
        <v>-2666666.666666667</v>
      </c>
      <c r="CI50" s="24">
        <f t="shared" si="82"/>
        <v>-2666666.666666667</v>
      </c>
      <c r="CJ50" s="24">
        <f t="shared" si="82"/>
        <v>-2666666.666666667</v>
      </c>
      <c r="CK50" s="24">
        <f t="shared" si="82"/>
        <v>-2666666.666666667</v>
      </c>
      <c r="CL50" s="24">
        <f t="shared" si="82"/>
        <v>-2666666.666666667</v>
      </c>
      <c r="CM50" s="24" t="e">
        <f t="shared" si="82"/>
        <v>#N/A</v>
      </c>
      <c r="CN50" s="24" t="e">
        <f t="shared" si="82"/>
        <v>#N/A</v>
      </c>
      <c r="CO50" s="24" t="e">
        <f t="shared" si="82"/>
        <v>#N/A</v>
      </c>
      <c r="CP50" s="24" t="e">
        <f t="shared" si="82"/>
        <v>#N/A</v>
      </c>
      <c r="CQ50" s="24" t="e">
        <f t="shared" si="82"/>
        <v>#N/A</v>
      </c>
      <c r="CR50" s="24" t="e">
        <f t="shared" si="82"/>
        <v>#N/A</v>
      </c>
      <c r="CS50" s="24" t="e">
        <f t="shared" si="82"/>
        <v>#N/A</v>
      </c>
      <c r="CT50" s="24" t="e">
        <f t="shared" si="82"/>
        <v>#N/A</v>
      </c>
      <c r="CU50" s="24" t="e">
        <f t="shared" si="82"/>
        <v>#N/A</v>
      </c>
      <c r="CV50" s="24" t="e">
        <f t="shared" si="82"/>
        <v>#N/A</v>
      </c>
      <c r="CW50" s="24" t="e">
        <f t="shared" si="82"/>
        <v>#N/A</v>
      </c>
      <c r="CX50" s="24" t="e">
        <f t="shared" si="82"/>
        <v>#N/A</v>
      </c>
      <c r="CY50" s="24" t="e">
        <f t="shared" si="82"/>
        <v>#N/A</v>
      </c>
      <c r="CZ50" s="24" t="e">
        <f t="shared" si="82"/>
        <v>#N/A</v>
      </c>
      <c r="DA50" s="24" t="e">
        <f t="shared" si="82"/>
        <v>#N/A</v>
      </c>
      <c r="DB50" s="24" t="e">
        <f t="shared" si="82"/>
        <v>#N/A</v>
      </c>
      <c r="DC50" s="24" t="e">
        <f t="shared" si="82"/>
        <v>#N/A</v>
      </c>
      <c r="DD50" s="24" t="e">
        <f t="shared" si="82"/>
        <v>#N/A</v>
      </c>
      <c r="DE50" s="24" t="e">
        <f t="shared" si="82"/>
        <v>#N/A</v>
      </c>
      <c r="DF50" s="24" t="e">
        <f t="shared" si="82"/>
        <v>#N/A</v>
      </c>
      <c r="DG50" s="24" t="e">
        <f t="shared" si="82"/>
        <v>#N/A</v>
      </c>
      <c r="DH50" s="24" t="e">
        <f t="shared" si="82"/>
        <v>#N/A</v>
      </c>
      <c r="DI50" s="24" t="e">
        <f t="shared" si="82"/>
        <v>#N/A</v>
      </c>
      <c r="DJ50" s="24" t="e">
        <f t="shared" si="82"/>
        <v>#N/A</v>
      </c>
      <c r="DK50" s="24" t="e">
        <f t="shared" si="82"/>
        <v>#N/A</v>
      </c>
      <c r="DL50" s="24" t="e">
        <f t="shared" si="82"/>
        <v>#N/A</v>
      </c>
    </row>
    <row r="51" spans="1:116" x14ac:dyDescent="0.4">
      <c r="D51" t="s">
        <v>823</v>
      </c>
      <c r="E51" s="8" t="str">
        <f t="shared" si="32"/>
        <v>51 VOLLIST-EVP</v>
      </c>
      <c r="G51" s="337" t="s">
        <v>323</v>
      </c>
      <c r="H51" s="31"/>
      <c r="I51" s="73"/>
      <c r="J51" s="73"/>
      <c r="K51" s="23">
        <f t="shared" si="73"/>
        <v>-1000000.0000000003</v>
      </c>
      <c r="L51" s="23">
        <f t="shared" si="73"/>
        <v>-2000000.0000000007</v>
      </c>
      <c r="M51" s="23">
        <f t="shared" si="73"/>
        <v>-4000000.0000000014</v>
      </c>
      <c r="N51" s="23">
        <f t="shared" si="73"/>
        <v>-8000000.0000000028</v>
      </c>
      <c r="O51" s="23">
        <f t="shared" si="73"/>
        <v>-16000000.000000006</v>
      </c>
      <c r="P51" s="23">
        <f t="shared" si="73"/>
        <v>-32000000.000000011</v>
      </c>
      <c r="R51" s="33"/>
      <c r="S51" s="24">
        <f t="shared" ref="S51:AX51" si="83">-S21*S44</f>
        <v>-83333.333333333343</v>
      </c>
      <c r="T51" s="24">
        <f t="shared" si="83"/>
        <v>-83333.333333333343</v>
      </c>
      <c r="U51" s="24">
        <f t="shared" si="83"/>
        <v>-83333.333333333343</v>
      </c>
      <c r="V51" s="24">
        <f t="shared" si="83"/>
        <v>-83333.333333333343</v>
      </c>
      <c r="W51" s="24">
        <f t="shared" si="83"/>
        <v>-83333.333333333343</v>
      </c>
      <c r="X51" s="24">
        <f t="shared" si="83"/>
        <v>-83333.333333333343</v>
      </c>
      <c r="Y51" s="24">
        <f t="shared" si="83"/>
        <v>-83333.333333333343</v>
      </c>
      <c r="Z51" s="24">
        <f t="shared" si="83"/>
        <v>-83333.333333333343</v>
      </c>
      <c r="AA51" s="24">
        <f t="shared" si="83"/>
        <v>-83333.333333333343</v>
      </c>
      <c r="AB51" s="24">
        <f t="shared" si="83"/>
        <v>-83333.333333333343</v>
      </c>
      <c r="AC51" s="24">
        <f t="shared" si="83"/>
        <v>-83333.333333333343</v>
      </c>
      <c r="AD51" s="24">
        <f t="shared" si="83"/>
        <v>-83333.333333333343</v>
      </c>
      <c r="AE51" s="24">
        <f t="shared" si="83"/>
        <v>-166666.66666666669</v>
      </c>
      <c r="AF51" s="24">
        <f t="shared" si="83"/>
        <v>-166666.66666666669</v>
      </c>
      <c r="AG51" s="24">
        <f t="shared" si="83"/>
        <v>-166666.66666666669</v>
      </c>
      <c r="AH51" s="24">
        <f t="shared" si="83"/>
        <v>-166666.66666666669</v>
      </c>
      <c r="AI51" s="24">
        <f t="shared" si="83"/>
        <v>-166666.66666666669</v>
      </c>
      <c r="AJ51" s="24">
        <f t="shared" si="83"/>
        <v>-166666.66666666669</v>
      </c>
      <c r="AK51" s="24">
        <f t="shared" si="83"/>
        <v>-166666.66666666669</v>
      </c>
      <c r="AL51" s="24">
        <f t="shared" si="83"/>
        <v>-166666.66666666669</v>
      </c>
      <c r="AM51" s="24">
        <f t="shared" si="83"/>
        <v>-166666.66666666669</v>
      </c>
      <c r="AN51" s="24">
        <f t="shared" si="83"/>
        <v>-166666.66666666669</v>
      </c>
      <c r="AO51" s="24">
        <f t="shared" si="83"/>
        <v>-166666.66666666669</v>
      </c>
      <c r="AP51" s="24">
        <f t="shared" si="83"/>
        <v>-166666.66666666669</v>
      </c>
      <c r="AQ51" s="24">
        <f t="shared" si="83"/>
        <v>-333333.33333333337</v>
      </c>
      <c r="AR51" s="24">
        <f t="shared" si="83"/>
        <v>-333333.33333333337</v>
      </c>
      <c r="AS51" s="24">
        <f t="shared" si="83"/>
        <v>-333333.33333333337</v>
      </c>
      <c r="AT51" s="24">
        <f t="shared" si="83"/>
        <v>-333333.33333333337</v>
      </c>
      <c r="AU51" s="24">
        <f t="shared" si="83"/>
        <v>-333333.33333333337</v>
      </c>
      <c r="AV51" s="24">
        <f t="shared" si="83"/>
        <v>-333333.33333333337</v>
      </c>
      <c r="AW51" s="24">
        <f t="shared" si="83"/>
        <v>-333333.33333333337</v>
      </c>
      <c r="AX51" s="24">
        <f t="shared" si="83"/>
        <v>-333333.33333333337</v>
      </c>
      <c r="AY51" s="24">
        <f t="shared" ref="AY51:CD51" si="84">-AY21*AY44</f>
        <v>-333333.33333333337</v>
      </c>
      <c r="AZ51" s="24">
        <f t="shared" si="84"/>
        <v>-333333.33333333337</v>
      </c>
      <c r="BA51" s="24">
        <f t="shared" si="84"/>
        <v>-333333.33333333337</v>
      </c>
      <c r="BB51" s="24">
        <f t="shared" si="84"/>
        <v>-333333.33333333337</v>
      </c>
      <c r="BC51" s="24">
        <f t="shared" si="84"/>
        <v>-666666.66666666674</v>
      </c>
      <c r="BD51" s="24">
        <f t="shared" si="84"/>
        <v>-666666.66666666674</v>
      </c>
      <c r="BE51" s="24">
        <f t="shared" si="84"/>
        <v>-666666.66666666674</v>
      </c>
      <c r="BF51" s="24">
        <f t="shared" si="84"/>
        <v>-666666.66666666674</v>
      </c>
      <c r="BG51" s="24">
        <f t="shared" si="84"/>
        <v>-666666.66666666674</v>
      </c>
      <c r="BH51" s="24">
        <f t="shared" si="84"/>
        <v>-666666.66666666674</v>
      </c>
      <c r="BI51" s="24">
        <f t="shared" si="84"/>
        <v>-666666.66666666674</v>
      </c>
      <c r="BJ51" s="24">
        <f t="shared" si="84"/>
        <v>-666666.66666666674</v>
      </c>
      <c r="BK51" s="24">
        <f t="shared" si="84"/>
        <v>-666666.66666666674</v>
      </c>
      <c r="BL51" s="24">
        <f t="shared" si="84"/>
        <v>-666666.66666666674</v>
      </c>
      <c r="BM51" s="24">
        <f t="shared" si="84"/>
        <v>-666666.66666666674</v>
      </c>
      <c r="BN51" s="24">
        <f t="shared" si="84"/>
        <v>-666666.66666666674</v>
      </c>
      <c r="BO51" s="24">
        <f t="shared" si="84"/>
        <v>-1333333.3333333335</v>
      </c>
      <c r="BP51" s="24">
        <f t="shared" si="84"/>
        <v>-1333333.3333333335</v>
      </c>
      <c r="BQ51" s="24">
        <f t="shared" si="84"/>
        <v>-1333333.3333333335</v>
      </c>
      <c r="BR51" s="24">
        <f t="shared" si="84"/>
        <v>-1333333.3333333335</v>
      </c>
      <c r="BS51" s="24">
        <f t="shared" si="84"/>
        <v>-1333333.3333333335</v>
      </c>
      <c r="BT51" s="24">
        <f t="shared" si="84"/>
        <v>-1333333.3333333335</v>
      </c>
      <c r="BU51" s="24">
        <f t="shared" si="84"/>
        <v>-1333333.3333333335</v>
      </c>
      <c r="BV51" s="24">
        <f t="shared" si="84"/>
        <v>-1333333.3333333335</v>
      </c>
      <c r="BW51" s="24">
        <f t="shared" si="84"/>
        <v>-1333333.3333333335</v>
      </c>
      <c r="BX51" s="24">
        <f t="shared" si="84"/>
        <v>-1333333.3333333335</v>
      </c>
      <c r="BY51" s="24">
        <f t="shared" si="84"/>
        <v>-1333333.3333333335</v>
      </c>
      <c r="BZ51" s="24">
        <f t="shared" si="84"/>
        <v>-1333333.3333333335</v>
      </c>
      <c r="CA51" s="24">
        <f t="shared" si="84"/>
        <v>-2666666.666666667</v>
      </c>
      <c r="CB51" s="24">
        <f t="shared" si="84"/>
        <v>-2666666.666666667</v>
      </c>
      <c r="CC51" s="24">
        <f t="shared" si="84"/>
        <v>-2666666.666666667</v>
      </c>
      <c r="CD51" s="24">
        <f t="shared" si="84"/>
        <v>-2666666.666666667</v>
      </c>
      <c r="CE51" s="24">
        <f t="shared" ref="CE51:DL51" si="85">-CE21*CE44</f>
        <v>-2666666.666666667</v>
      </c>
      <c r="CF51" s="24">
        <f t="shared" si="85"/>
        <v>-2666666.666666667</v>
      </c>
      <c r="CG51" s="24">
        <f t="shared" si="85"/>
        <v>-2666666.666666667</v>
      </c>
      <c r="CH51" s="24">
        <f t="shared" si="85"/>
        <v>-2666666.666666667</v>
      </c>
      <c r="CI51" s="24">
        <f t="shared" si="85"/>
        <v>-2666666.666666667</v>
      </c>
      <c r="CJ51" s="24">
        <f t="shared" si="85"/>
        <v>-2666666.666666667</v>
      </c>
      <c r="CK51" s="24">
        <f t="shared" si="85"/>
        <v>-2666666.666666667</v>
      </c>
      <c r="CL51" s="24">
        <f t="shared" si="85"/>
        <v>-2666666.666666667</v>
      </c>
      <c r="CM51" s="24" t="e">
        <f t="shared" si="85"/>
        <v>#N/A</v>
      </c>
      <c r="CN51" s="24" t="e">
        <f t="shared" si="85"/>
        <v>#N/A</v>
      </c>
      <c r="CO51" s="24" t="e">
        <f t="shared" si="85"/>
        <v>#N/A</v>
      </c>
      <c r="CP51" s="24" t="e">
        <f t="shared" si="85"/>
        <v>#N/A</v>
      </c>
      <c r="CQ51" s="24" t="e">
        <f t="shared" si="85"/>
        <v>#N/A</v>
      </c>
      <c r="CR51" s="24" t="e">
        <f t="shared" si="85"/>
        <v>#N/A</v>
      </c>
      <c r="CS51" s="24" t="e">
        <f t="shared" si="85"/>
        <v>#N/A</v>
      </c>
      <c r="CT51" s="24" t="e">
        <f t="shared" si="85"/>
        <v>#N/A</v>
      </c>
      <c r="CU51" s="24" t="e">
        <f t="shared" si="85"/>
        <v>#N/A</v>
      </c>
      <c r="CV51" s="24" t="e">
        <f t="shared" si="85"/>
        <v>#N/A</v>
      </c>
      <c r="CW51" s="24" t="e">
        <f t="shared" si="85"/>
        <v>#N/A</v>
      </c>
      <c r="CX51" s="24" t="e">
        <f t="shared" si="85"/>
        <v>#N/A</v>
      </c>
      <c r="CY51" s="24" t="e">
        <f t="shared" si="85"/>
        <v>#N/A</v>
      </c>
      <c r="CZ51" s="24" t="e">
        <f t="shared" si="85"/>
        <v>#N/A</v>
      </c>
      <c r="DA51" s="24" t="e">
        <f t="shared" si="85"/>
        <v>#N/A</v>
      </c>
      <c r="DB51" s="24" t="e">
        <f t="shared" si="85"/>
        <v>#N/A</v>
      </c>
      <c r="DC51" s="24" t="e">
        <f t="shared" si="85"/>
        <v>#N/A</v>
      </c>
      <c r="DD51" s="24" t="e">
        <f t="shared" si="85"/>
        <v>#N/A</v>
      </c>
      <c r="DE51" s="24" t="e">
        <f t="shared" si="85"/>
        <v>#N/A</v>
      </c>
      <c r="DF51" s="24" t="e">
        <f t="shared" si="85"/>
        <v>#N/A</v>
      </c>
      <c r="DG51" s="24" t="e">
        <f t="shared" si="85"/>
        <v>#N/A</v>
      </c>
      <c r="DH51" s="24" t="e">
        <f t="shared" si="85"/>
        <v>#N/A</v>
      </c>
      <c r="DI51" s="24" t="e">
        <f t="shared" si="85"/>
        <v>#N/A</v>
      </c>
      <c r="DJ51" s="24" t="e">
        <f t="shared" si="85"/>
        <v>#N/A</v>
      </c>
      <c r="DK51" s="24" t="e">
        <f t="shared" si="85"/>
        <v>#N/A</v>
      </c>
      <c r="DL51" s="24" t="e">
        <f t="shared" si="85"/>
        <v>#N/A</v>
      </c>
    </row>
    <row r="52" spans="1:116" x14ac:dyDescent="0.4">
      <c r="D52" t="s">
        <v>823</v>
      </c>
      <c r="E52" s="8" t="str">
        <f t="shared" si="32"/>
        <v>52 VOLLIST-EVP</v>
      </c>
      <c r="G52" s="337" t="s">
        <v>566</v>
      </c>
      <c r="H52" s="31"/>
      <c r="I52" s="73"/>
      <c r="J52" s="73"/>
      <c r="K52" s="258">
        <f t="shared" si="73"/>
        <v>-1000000.0000000003</v>
      </c>
      <c r="L52" s="258">
        <f t="shared" si="73"/>
        <v>-2000000.0000000007</v>
      </c>
      <c r="M52" s="258">
        <f t="shared" si="73"/>
        <v>-4000000.0000000014</v>
      </c>
      <c r="N52" s="258">
        <f t="shared" si="73"/>
        <v>-8000000.0000000028</v>
      </c>
      <c r="O52" s="258">
        <f t="shared" si="73"/>
        <v>-16000000.000000006</v>
      </c>
      <c r="P52" s="258">
        <f t="shared" si="73"/>
        <v>-32000000.000000011</v>
      </c>
      <c r="R52" s="33"/>
      <c r="S52" s="138">
        <f t="shared" ref="S52:AX52" si="86">-S22*S45</f>
        <v>-83333.333333333343</v>
      </c>
      <c r="T52" s="138">
        <f t="shared" si="86"/>
        <v>-83333.333333333343</v>
      </c>
      <c r="U52" s="138">
        <f t="shared" si="86"/>
        <v>-83333.333333333343</v>
      </c>
      <c r="V52" s="138">
        <f t="shared" si="86"/>
        <v>-83333.333333333343</v>
      </c>
      <c r="W52" s="138">
        <f t="shared" si="86"/>
        <v>-83333.333333333343</v>
      </c>
      <c r="X52" s="138">
        <f t="shared" si="86"/>
        <v>-83333.333333333343</v>
      </c>
      <c r="Y52" s="138">
        <f t="shared" si="86"/>
        <v>-83333.333333333343</v>
      </c>
      <c r="Z52" s="138">
        <f t="shared" si="86"/>
        <v>-83333.333333333343</v>
      </c>
      <c r="AA52" s="138">
        <f t="shared" si="86"/>
        <v>-83333.333333333343</v>
      </c>
      <c r="AB52" s="138">
        <f t="shared" si="86"/>
        <v>-83333.333333333343</v>
      </c>
      <c r="AC52" s="138">
        <f t="shared" si="86"/>
        <v>-83333.333333333343</v>
      </c>
      <c r="AD52" s="138">
        <f t="shared" si="86"/>
        <v>-83333.333333333343</v>
      </c>
      <c r="AE52" s="138">
        <f t="shared" si="86"/>
        <v>-166666.66666666669</v>
      </c>
      <c r="AF52" s="138">
        <f t="shared" si="86"/>
        <v>-166666.66666666669</v>
      </c>
      <c r="AG52" s="138">
        <f t="shared" si="86"/>
        <v>-166666.66666666669</v>
      </c>
      <c r="AH52" s="138">
        <f t="shared" si="86"/>
        <v>-166666.66666666669</v>
      </c>
      <c r="AI52" s="138">
        <f t="shared" si="86"/>
        <v>-166666.66666666669</v>
      </c>
      <c r="AJ52" s="138">
        <f t="shared" si="86"/>
        <v>-166666.66666666669</v>
      </c>
      <c r="AK52" s="138">
        <f t="shared" si="86"/>
        <v>-166666.66666666669</v>
      </c>
      <c r="AL52" s="138">
        <f t="shared" si="86"/>
        <v>-166666.66666666669</v>
      </c>
      <c r="AM52" s="138">
        <f t="shared" si="86"/>
        <v>-166666.66666666669</v>
      </c>
      <c r="AN52" s="138">
        <f t="shared" si="86"/>
        <v>-166666.66666666669</v>
      </c>
      <c r="AO52" s="138">
        <f t="shared" si="86"/>
        <v>-166666.66666666669</v>
      </c>
      <c r="AP52" s="138">
        <f t="shared" si="86"/>
        <v>-166666.66666666669</v>
      </c>
      <c r="AQ52" s="138">
        <f t="shared" si="86"/>
        <v>-333333.33333333337</v>
      </c>
      <c r="AR52" s="138">
        <f t="shared" si="86"/>
        <v>-333333.33333333337</v>
      </c>
      <c r="AS52" s="138">
        <f t="shared" si="86"/>
        <v>-333333.33333333337</v>
      </c>
      <c r="AT52" s="138">
        <f t="shared" si="86"/>
        <v>-333333.33333333337</v>
      </c>
      <c r="AU52" s="138">
        <f t="shared" si="86"/>
        <v>-333333.33333333337</v>
      </c>
      <c r="AV52" s="138">
        <f t="shared" si="86"/>
        <v>-333333.33333333337</v>
      </c>
      <c r="AW52" s="138">
        <f t="shared" si="86"/>
        <v>-333333.33333333337</v>
      </c>
      <c r="AX52" s="138">
        <f t="shared" si="86"/>
        <v>-333333.33333333337</v>
      </c>
      <c r="AY52" s="138">
        <f t="shared" ref="AY52:CD52" si="87">-AY22*AY45</f>
        <v>-333333.33333333337</v>
      </c>
      <c r="AZ52" s="138">
        <f t="shared" si="87"/>
        <v>-333333.33333333337</v>
      </c>
      <c r="BA52" s="138">
        <f t="shared" si="87"/>
        <v>-333333.33333333337</v>
      </c>
      <c r="BB52" s="138">
        <f t="shared" si="87"/>
        <v>-333333.33333333337</v>
      </c>
      <c r="BC52" s="138">
        <f t="shared" si="87"/>
        <v>-666666.66666666674</v>
      </c>
      <c r="BD52" s="138">
        <f t="shared" si="87"/>
        <v>-666666.66666666674</v>
      </c>
      <c r="BE52" s="138">
        <f t="shared" si="87"/>
        <v>-666666.66666666674</v>
      </c>
      <c r="BF52" s="138">
        <f t="shared" si="87"/>
        <v>-666666.66666666674</v>
      </c>
      <c r="BG52" s="138">
        <f t="shared" si="87"/>
        <v>-666666.66666666674</v>
      </c>
      <c r="BH52" s="138">
        <f t="shared" si="87"/>
        <v>-666666.66666666674</v>
      </c>
      <c r="BI52" s="138">
        <f t="shared" si="87"/>
        <v>-666666.66666666674</v>
      </c>
      <c r="BJ52" s="138">
        <f t="shared" si="87"/>
        <v>-666666.66666666674</v>
      </c>
      <c r="BK52" s="138">
        <f t="shared" si="87"/>
        <v>-666666.66666666674</v>
      </c>
      <c r="BL52" s="138">
        <f t="shared" si="87"/>
        <v>-666666.66666666674</v>
      </c>
      <c r="BM52" s="138">
        <f t="shared" si="87"/>
        <v>-666666.66666666674</v>
      </c>
      <c r="BN52" s="138">
        <f t="shared" si="87"/>
        <v>-666666.66666666674</v>
      </c>
      <c r="BO52" s="138">
        <f t="shared" si="87"/>
        <v>-1333333.3333333335</v>
      </c>
      <c r="BP52" s="138">
        <f t="shared" si="87"/>
        <v>-1333333.3333333335</v>
      </c>
      <c r="BQ52" s="138">
        <f t="shared" si="87"/>
        <v>-1333333.3333333335</v>
      </c>
      <c r="BR52" s="138">
        <f t="shared" si="87"/>
        <v>-1333333.3333333335</v>
      </c>
      <c r="BS52" s="138">
        <f t="shared" si="87"/>
        <v>-1333333.3333333335</v>
      </c>
      <c r="BT52" s="138">
        <f t="shared" si="87"/>
        <v>-1333333.3333333335</v>
      </c>
      <c r="BU52" s="138">
        <f t="shared" si="87"/>
        <v>-1333333.3333333335</v>
      </c>
      <c r="BV52" s="138">
        <f t="shared" si="87"/>
        <v>-1333333.3333333335</v>
      </c>
      <c r="BW52" s="138">
        <f t="shared" si="87"/>
        <v>-1333333.3333333335</v>
      </c>
      <c r="BX52" s="138">
        <f t="shared" si="87"/>
        <v>-1333333.3333333335</v>
      </c>
      <c r="BY52" s="138">
        <f t="shared" si="87"/>
        <v>-1333333.3333333335</v>
      </c>
      <c r="BZ52" s="138">
        <f t="shared" si="87"/>
        <v>-1333333.3333333335</v>
      </c>
      <c r="CA52" s="138">
        <f t="shared" si="87"/>
        <v>-2666666.666666667</v>
      </c>
      <c r="CB52" s="138">
        <f t="shared" si="87"/>
        <v>-2666666.666666667</v>
      </c>
      <c r="CC52" s="138">
        <f t="shared" si="87"/>
        <v>-2666666.666666667</v>
      </c>
      <c r="CD52" s="138">
        <f t="shared" si="87"/>
        <v>-2666666.666666667</v>
      </c>
      <c r="CE52" s="138">
        <f t="shared" ref="CE52:DL52" si="88">-CE22*CE45</f>
        <v>-2666666.666666667</v>
      </c>
      <c r="CF52" s="138">
        <f t="shared" si="88"/>
        <v>-2666666.666666667</v>
      </c>
      <c r="CG52" s="138">
        <f t="shared" si="88"/>
        <v>-2666666.666666667</v>
      </c>
      <c r="CH52" s="138">
        <f t="shared" si="88"/>
        <v>-2666666.666666667</v>
      </c>
      <c r="CI52" s="138">
        <f t="shared" si="88"/>
        <v>-2666666.666666667</v>
      </c>
      <c r="CJ52" s="138">
        <f t="shared" si="88"/>
        <v>-2666666.666666667</v>
      </c>
      <c r="CK52" s="138">
        <f t="shared" si="88"/>
        <v>-2666666.666666667</v>
      </c>
      <c r="CL52" s="138">
        <f t="shared" si="88"/>
        <v>-2666666.666666667</v>
      </c>
      <c r="CM52" s="138" t="e">
        <f t="shared" si="88"/>
        <v>#N/A</v>
      </c>
      <c r="CN52" s="138" t="e">
        <f t="shared" si="88"/>
        <v>#N/A</v>
      </c>
      <c r="CO52" s="138" t="e">
        <f t="shared" si="88"/>
        <v>#N/A</v>
      </c>
      <c r="CP52" s="138" t="e">
        <f t="shared" si="88"/>
        <v>#N/A</v>
      </c>
      <c r="CQ52" s="138" t="e">
        <f t="shared" si="88"/>
        <v>#N/A</v>
      </c>
      <c r="CR52" s="138" t="e">
        <f t="shared" si="88"/>
        <v>#N/A</v>
      </c>
      <c r="CS52" s="138" t="e">
        <f t="shared" si="88"/>
        <v>#N/A</v>
      </c>
      <c r="CT52" s="138" t="e">
        <f t="shared" si="88"/>
        <v>#N/A</v>
      </c>
      <c r="CU52" s="138" t="e">
        <f t="shared" si="88"/>
        <v>#N/A</v>
      </c>
      <c r="CV52" s="138" t="e">
        <f t="shared" si="88"/>
        <v>#N/A</v>
      </c>
      <c r="CW52" s="138" t="e">
        <f t="shared" si="88"/>
        <v>#N/A</v>
      </c>
      <c r="CX52" s="138" t="e">
        <f t="shared" si="88"/>
        <v>#N/A</v>
      </c>
      <c r="CY52" s="138" t="e">
        <f t="shared" si="88"/>
        <v>#N/A</v>
      </c>
      <c r="CZ52" s="138" t="e">
        <f t="shared" si="88"/>
        <v>#N/A</v>
      </c>
      <c r="DA52" s="138" t="e">
        <f t="shared" si="88"/>
        <v>#N/A</v>
      </c>
      <c r="DB52" s="138" t="e">
        <f t="shared" si="88"/>
        <v>#N/A</v>
      </c>
      <c r="DC52" s="138" t="e">
        <f t="shared" si="88"/>
        <v>#N/A</v>
      </c>
      <c r="DD52" s="138" t="e">
        <f t="shared" si="88"/>
        <v>#N/A</v>
      </c>
      <c r="DE52" s="138" t="e">
        <f t="shared" si="88"/>
        <v>#N/A</v>
      </c>
      <c r="DF52" s="138" t="e">
        <f t="shared" si="88"/>
        <v>#N/A</v>
      </c>
      <c r="DG52" s="138" t="e">
        <f t="shared" si="88"/>
        <v>#N/A</v>
      </c>
      <c r="DH52" s="138" t="e">
        <f t="shared" si="88"/>
        <v>#N/A</v>
      </c>
      <c r="DI52" s="138" t="e">
        <f t="shared" si="88"/>
        <v>#N/A</v>
      </c>
      <c r="DJ52" s="138" t="e">
        <f t="shared" si="88"/>
        <v>#N/A</v>
      </c>
      <c r="DK52" s="138" t="e">
        <f t="shared" si="88"/>
        <v>#N/A</v>
      </c>
      <c r="DL52" s="138" t="e">
        <f t="shared" si="88"/>
        <v>#N/A</v>
      </c>
    </row>
    <row r="53" spans="1:116" x14ac:dyDescent="0.4">
      <c r="A53" s="27"/>
      <c r="B53" s="27"/>
      <c r="C53" t="s">
        <v>203</v>
      </c>
      <c r="D53" t="s">
        <v>823</v>
      </c>
      <c r="E53" s="8" t="str">
        <f t="shared" si="32"/>
        <v>53 VOLLIST-EVP</v>
      </c>
      <c r="F53" s="27"/>
      <c r="G53" s="294" t="s">
        <v>813</v>
      </c>
      <c r="H53" s="31"/>
      <c r="I53" s="73"/>
      <c r="J53" s="73"/>
      <c r="K53" s="33">
        <f t="shared" si="73"/>
        <v>-5000000.0000000019</v>
      </c>
      <c r="L53" s="33">
        <f t="shared" si="73"/>
        <v>-10000000.000000004</v>
      </c>
      <c r="M53" s="33">
        <f t="shared" si="73"/>
        <v>-20000000.000000007</v>
      </c>
      <c r="N53" s="33">
        <f t="shared" si="73"/>
        <v>-40000000.000000015</v>
      </c>
      <c r="O53" s="33">
        <f t="shared" si="73"/>
        <v>-80000000.00000003</v>
      </c>
      <c r="P53" s="33">
        <f t="shared" si="73"/>
        <v>-160000000.00000006</v>
      </c>
      <c r="R53" s="33"/>
      <c r="S53" s="33">
        <f t="shared" ref="S53:AX53" si="89">SUM(S48:S52)</f>
        <v>-416666.66666666674</v>
      </c>
      <c r="T53" s="33">
        <f t="shared" si="89"/>
        <v>-416666.66666666674</v>
      </c>
      <c r="U53" s="33">
        <f t="shared" si="89"/>
        <v>-416666.66666666674</v>
      </c>
      <c r="V53" s="33">
        <f t="shared" si="89"/>
        <v>-416666.66666666674</v>
      </c>
      <c r="W53" s="33">
        <f t="shared" si="89"/>
        <v>-416666.66666666674</v>
      </c>
      <c r="X53" s="33">
        <f t="shared" si="89"/>
        <v>-416666.66666666674</v>
      </c>
      <c r="Y53" s="33">
        <f t="shared" si="89"/>
        <v>-416666.66666666674</v>
      </c>
      <c r="Z53" s="33">
        <f t="shared" si="89"/>
        <v>-416666.66666666674</v>
      </c>
      <c r="AA53" s="33">
        <f t="shared" si="89"/>
        <v>-416666.66666666674</v>
      </c>
      <c r="AB53" s="33">
        <f t="shared" si="89"/>
        <v>-416666.66666666674</v>
      </c>
      <c r="AC53" s="33">
        <f t="shared" si="89"/>
        <v>-416666.66666666674</v>
      </c>
      <c r="AD53" s="33">
        <f t="shared" si="89"/>
        <v>-416666.66666666674</v>
      </c>
      <c r="AE53" s="33">
        <f t="shared" si="89"/>
        <v>-833333.33333333349</v>
      </c>
      <c r="AF53" s="33">
        <f t="shared" si="89"/>
        <v>-833333.33333333349</v>
      </c>
      <c r="AG53" s="33">
        <f t="shared" si="89"/>
        <v>-833333.33333333349</v>
      </c>
      <c r="AH53" s="33">
        <f t="shared" si="89"/>
        <v>-833333.33333333349</v>
      </c>
      <c r="AI53" s="33">
        <f t="shared" si="89"/>
        <v>-833333.33333333349</v>
      </c>
      <c r="AJ53" s="33">
        <f t="shared" si="89"/>
        <v>-833333.33333333349</v>
      </c>
      <c r="AK53" s="33">
        <f t="shared" si="89"/>
        <v>-833333.33333333349</v>
      </c>
      <c r="AL53" s="33">
        <f t="shared" si="89"/>
        <v>-833333.33333333349</v>
      </c>
      <c r="AM53" s="33">
        <f t="shared" si="89"/>
        <v>-833333.33333333349</v>
      </c>
      <c r="AN53" s="33">
        <f t="shared" si="89"/>
        <v>-833333.33333333349</v>
      </c>
      <c r="AO53" s="33">
        <f t="shared" si="89"/>
        <v>-833333.33333333349</v>
      </c>
      <c r="AP53" s="33">
        <f t="shared" si="89"/>
        <v>-833333.33333333349</v>
      </c>
      <c r="AQ53" s="33">
        <f t="shared" si="89"/>
        <v>-1666666.666666667</v>
      </c>
      <c r="AR53" s="33">
        <f t="shared" si="89"/>
        <v>-1666666.666666667</v>
      </c>
      <c r="AS53" s="33">
        <f t="shared" si="89"/>
        <v>-1666666.666666667</v>
      </c>
      <c r="AT53" s="33">
        <f t="shared" si="89"/>
        <v>-1666666.666666667</v>
      </c>
      <c r="AU53" s="33">
        <f t="shared" si="89"/>
        <v>-1666666.666666667</v>
      </c>
      <c r="AV53" s="33">
        <f t="shared" si="89"/>
        <v>-1666666.666666667</v>
      </c>
      <c r="AW53" s="33">
        <f t="shared" si="89"/>
        <v>-1666666.666666667</v>
      </c>
      <c r="AX53" s="33">
        <f t="shared" si="89"/>
        <v>-1666666.666666667</v>
      </c>
      <c r="AY53" s="33">
        <f t="shared" ref="AY53:CD53" si="90">SUM(AY48:AY52)</f>
        <v>-1666666.666666667</v>
      </c>
      <c r="AZ53" s="33">
        <f t="shared" si="90"/>
        <v>-1666666.666666667</v>
      </c>
      <c r="BA53" s="33">
        <f t="shared" si="90"/>
        <v>-1666666.666666667</v>
      </c>
      <c r="BB53" s="33">
        <f t="shared" si="90"/>
        <v>-1666666.666666667</v>
      </c>
      <c r="BC53" s="33">
        <f t="shared" si="90"/>
        <v>-3333333.333333334</v>
      </c>
      <c r="BD53" s="33">
        <f t="shared" si="90"/>
        <v>-3333333.333333334</v>
      </c>
      <c r="BE53" s="33">
        <f t="shared" si="90"/>
        <v>-3333333.333333334</v>
      </c>
      <c r="BF53" s="33">
        <f t="shared" si="90"/>
        <v>-3333333.333333334</v>
      </c>
      <c r="BG53" s="33">
        <f t="shared" si="90"/>
        <v>-3333333.333333334</v>
      </c>
      <c r="BH53" s="33">
        <f t="shared" si="90"/>
        <v>-3333333.333333334</v>
      </c>
      <c r="BI53" s="33">
        <f t="shared" si="90"/>
        <v>-3333333.333333334</v>
      </c>
      <c r="BJ53" s="33">
        <f t="shared" si="90"/>
        <v>-3333333.333333334</v>
      </c>
      <c r="BK53" s="33">
        <f t="shared" si="90"/>
        <v>-3333333.333333334</v>
      </c>
      <c r="BL53" s="33">
        <f t="shared" si="90"/>
        <v>-3333333.333333334</v>
      </c>
      <c r="BM53" s="33">
        <f t="shared" si="90"/>
        <v>-3333333.333333334</v>
      </c>
      <c r="BN53" s="33">
        <f t="shared" si="90"/>
        <v>-3333333.333333334</v>
      </c>
      <c r="BO53" s="33">
        <f t="shared" si="90"/>
        <v>-6666666.6666666679</v>
      </c>
      <c r="BP53" s="33">
        <f t="shared" si="90"/>
        <v>-6666666.6666666679</v>
      </c>
      <c r="BQ53" s="33">
        <f t="shared" si="90"/>
        <v>-6666666.6666666679</v>
      </c>
      <c r="BR53" s="33">
        <f t="shared" si="90"/>
        <v>-6666666.6666666679</v>
      </c>
      <c r="BS53" s="33">
        <f t="shared" si="90"/>
        <v>-6666666.6666666679</v>
      </c>
      <c r="BT53" s="33">
        <f t="shared" si="90"/>
        <v>-6666666.6666666679</v>
      </c>
      <c r="BU53" s="33">
        <f t="shared" si="90"/>
        <v>-6666666.6666666679</v>
      </c>
      <c r="BV53" s="33">
        <f t="shared" si="90"/>
        <v>-6666666.6666666679</v>
      </c>
      <c r="BW53" s="33">
        <f t="shared" si="90"/>
        <v>-6666666.6666666679</v>
      </c>
      <c r="BX53" s="33">
        <f t="shared" si="90"/>
        <v>-6666666.6666666679</v>
      </c>
      <c r="BY53" s="33">
        <f t="shared" si="90"/>
        <v>-6666666.6666666679</v>
      </c>
      <c r="BZ53" s="33">
        <f t="shared" si="90"/>
        <v>-6666666.6666666679</v>
      </c>
      <c r="CA53" s="33">
        <f t="shared" si="90"/>
        <v>-13333333.333333336</v>
      </c>
      <c r="CB53" s="33">
        <f t="shared" si="90"/>
        <v>-13333333.333333336</v>
      </c>
      <c r="CC53" s="33">
        <f t="shared" si="90"/>
        <v>-13333333.333333336</v>
      </c>
      <c r="CD53" s="33">
        <f t="shared" si="90"/>
        <v>-13333333.333333336</v>
      </c>
      <c r="CE53" s="33">
        <f t="shared" ref="CE53:DJ53" si="91">SUM(CE48:CE52)</f>
        <v>-13333333.333333336</v>
      </c>
      <c r="CF53" s="33">
        <f t="shared" si="91"/>
        <v>-13333333.333333336</v>
      </c>
      <c r="CG53" s="33">
        <f t="shared" si="91"/>
        <v>-13333333.333333336</v>
      </c>
      <c r="CH53" s="33">
        <f t="shared" si="91"/>
        <v>-13333333.333333336</v>
      </c>
      <c r="CI53" s="33">
        <f t="shared" si="91"/>
        <v>-13333333.333333336</v>
      </c>
      <c r="CJ53" s="33">
        <f t="shared" si="91"/>
        <v>-13333333.333333336</v>
      </c>
      <c r="CK53" s="33">
        <f t="shared" si="91"/>
        <v>-13333333.333333336</v>
      </c>
      <c r="CL53" s="33">
        <f t="shared" si="91"/>
        <v>-13333333.333333336</v>
      </c>
      <c r="CM53" s="33" t="e">
        <f t="shared" si="91"/>
        <v>#N/A</v>
      </c>
      <c r="CN53" s="33" t="e">
        <f t="shared" si="91"/>
        <v>#N/A</v>
      </c>
      <c r="CO53" s="33" t="e">
        <f t="shared" si="91"/>
        <v>#N/A</v>
      </c>
      <c r="CP53" s="33" t="e">
        <f t="shared" si="91"/>
        <v>#N/A</v>
      </c>
      <c r="CQ53" s="33" t="e">
        <f t="shared" si="91"/>
        <v>#N/A</v>
      </c>
      <c r="CR53" s="33" t="e">
        <f t="shared" si="91"/>
        <v>#N/A</v>
      </c>
      <c r="CS53" s="33" t="e">
        <f t="shared" si="91"/>
        <v>#N/A</v>
      </c>
      <c r="CT53" s="33" t="e">
        <f t="shared" si="91"/>
        <v>#N/A</v>
      </c>
      <c r="CU53" s="33" t="e">
        <f t="shared" si="91"/>
        <v>#N/A</v>
      </c>
      <c r="CV53" s="33" t="e">
        <f t="shared" si="91"/>
        <v>#N/A</v>
      </c>
      <c r="CW53" s="33" t="e">
        <f t="shared" si="91"/>
        <v>#N/A</v>
      </c>
      <c r="CX53" s="33" t="e">
        <f t="shared" si="91"/>
        <v>#N/A</v>
      </c>
      <c r="CY53" s="33" t="e">
        <f t="shared" si="91"/>
        <v>#N/A</v>
      </c>
      <c r="CZ53" s="33" t="e">
        <f t="shared" si="91"/>
        <v>#N/A</v>
      </c>
      <c r="DA53" s="33" t="e">
        <f t="shared" si="91"/>
        <v>#N/A</v>
      </c>
      <c r="DB53" s="33" t="e">
        <f t="shared" si="91"/>
        <v>#N/A</v>
      </c>
      <c r="DC53" s="33" t="e">
        <f t="shared" si="91"/>
        <v>#N/A</v>
      </c>
      <c r="DD53" s="33" t="e">
        <f t="shared" si="91"/>
        <v>#N/A</v>
      </c>
      <c r="DE53" s="33" t="e">
        <f t="shared" si="91"/>
        <v>#N/A</v>
      </c>
      <c r="DF53" s="33" t="e">
        <f t="shared" si="91"/>
        <v>#N/A</v>
      </c>
      <c r="DG53" s="33" t="e">
        <f t="shared" si="91"/>
        <v>#N/A</v>
      </c>
      <c r="DH53" s="33" t="e">
        <f t="shared" si="91"/>
        <v>#N/A</v>
      </c>
      <c r="DI53" s="33" t="e">
        <f t="shared" si="91"/>
        <v>#N/A</v>
      </c>
      <c r="DJ53" s="33" t="e">
        <f t="shared" si="91"/>
        <v>#N/A</v>
      </c>
      <c r="DK53" s="33" t="e">
        <f t="shared" ref="DK53:EP53" si="92">SUM(DK48:DK52)</f>
        <v>#N/A</v>
      </c>
      <c r="DL53" s="33" t="e">
        <f t="shared" si="92"/>
        <v>#N/A</v>
      </c>
    </row>
    <row r="54" spans="1:116" x14ac:dyDescent="0.4">
      <c r="A54" s="27"/>
      <c r="B54" s="27"/>
      <c r="C54" s="27"/>
      <c r="D54" t="s">
        <v>823</v>
      </c>
      <c r="E54" s="8" t="str">
        <f t="shared" si="32"/>
        <v>54 VOLLIST-EVP</v>
      </c>
      <c r="F54" s="27"/>
      <c r="G54" s="294"/>
      <c r="H54" s="31"/>
      <c r="I54" s="73"/>
      <c r="J54" s="73"/>
      <c r="K54" s="38"/>
      <c r="L54" s="38"/>
      <c r="M54" s="38"/>
      <c r="N54" s="38"/>
      <c r="O54" s="38"/>
      <c r="P54" s="38"/>
      <c r="R54" s="33"/>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row>
    <row r="55" spans="1:116" x14ac:dyDescent="0.4">
      <c r="A55" s="27"/>
      <c r="B55" s="27"/>
      <c r="C55" s="27"/>
      <c r="D55" t="s">
        <v>823</v>
      </c>
      <c r="E55" s="8" t="str">
        <f t="shared" si="32"/>
        <v>55 VOLLIST-EVP</v>
      </c>
      <c r="F55" s="27"/>
      <c r="G55" s="294" t="s">
        <v>814</v>
      </c>
      <c r="H55" s="31"/>
      <c r="I55" s="73"/>
      <c r="J55" s="73"/>
      <c r="K55" s="33">
        <f t="shared" ref="K55:P55" si="93">SUMIF($3:$3,K$2,55:55)</f>
        <v>0</v>
      </c>
      <c r="L55" s="33">
        <f t="shared" si="93"/>
        <v>0</v>
      </c>
      <c r="M55" s="33">
        <f t="shared" si="93"/>
        <v>0</v>
      </c>
      <c r="N55" s="33">
        <f t="shared" si="93"/>
        <v>0</v>
      </c>
      <c r="O55" s="33">
        <f t="shared" si="93"/>
        <v>0</v>
      </c>
      <c r="P55" s="33">
        <f t="shared" si="93"/>
        <v>0</v>
      </c>
      <c r="R55" s="33"/>
      <c r="S55" s="33">
        <f t="shared" ref="S55:AX55" si="94">+S38+S53</f>
        <v>0</v>
      </c>
      <c r="T55" s="33">
        <f t="shared" si="94"/>
        <v>0</v>
      </c>
      <c r="U55" s="33">
        <f t="shared" si="94"/>
        <v>0</v>
      </c>
      <c r="V55" s="33">
        <f t="shared" si="94"/>
        <v>0</v>
      </c>
      <c r="W55" s="33">
        <f t="shared" si="94"/>
        <v>0</v>
      </c>
      <c r="X55" s="33">
        <f t="shared" si="94"/>
        <v>0</v>
      </c>
      <c r="Y55" s="33">
        <f t="shared" si="94"/>
        <v>0</v>
      </c>
      <c r="Z55" s="33">
        <f t="shared" si="94"/>
        <v>0</v>
      </c>
      <c r="AA55" s="33">
        <f t="shared" si="94"/>
        <v>0</v>
      </c>
      <c r="AB55" s="33">
        <f t="shared" si="94"/>
        <v>0</v>
      </c>
      <c r="AC55" s="33">
        <f t="shared" si="94"/>
        <v>0</v>
      </c>
      <c r="AD55" s="33">
        <f t="shared" si="94"/>
        <v>0</v>
      </c>
      <c r="AE55" s="33">
        <f t="shared" si="94"/>
        <v>0</v>
      </c>
      <c r="AF55" s="33">
        <f t="shared" si="94"/>
        <v>0</v>
      </c>
      <c r="AG55" s="33">
        <f t="shared" si="94"/>
        <v>0</v>
      </c>
      <c r="AH55" s="33">
        <f t="shared" si="94"/>
        <v>0</v>
      </c>
      <c r="AI55" s="33">
        <f t="shared" si="94"/>
        <v>0</v>
      </c>
      <c r="AJ55" s="33">
        <f t="shared" si="94"/>
        <v>0</v>
      </c>
      <c r="AK55" s="33">
        <f t="shared" si="94"/>
        <v>0</v>
      </c>
      <c r="AL55" s="33">
        <f t="shared" si="94"/>
        <v>0</v>
      </c>
      <c r="AM55" s="33">
        <f t="shared" si="94"/>
        <v>0</v>
      </c>
      <c r="AN55" s="33">
        <f t="shared" si="94"/>
        <v>0</v>
      </c>
      <c r="AO55" s="33">
        <f t="shared" si="94"/>
        <v>0</v>
      </c>
      <c r="AP55" s="33">
        <f t="shared" si="94"/>
        <v>0</v>
      </c>
      <c r="AQ55" s="33">
        <f t="shared" si="94"/>
        <v>0</v>
      </c>
      <c r="AR55" s="33">
        <f t="shared" si="94"/>
        <v>0</v>
      </c>
      <c r="AS55" s="33">
        <f t="shared" si="94"/>
        <v>0</v>
      </c>
      <c r="AT55" s="33">
        <f t="shared" si="94"/>
        <v>0</v>
      </c>
      <c r="AU55" s="33">
        <f t="shared" si="94"/>
        <v>0</v>
      </c>
      <c r="AV55" s="33">
        <f t="shared" si="94"/>
        <v>0</v>
      </c>
      <c r="AW55" s="33">
        <f t="shared" si="94"/>
        <v>0</v>
      </c>
      <c r="AX55" s="33">
        <f t="shared" si="94"/>
        <v>0</v>
      </c>
      <c r="AY55" s="33">
        <f t="shared" ref="AY55:CD55" si="95">+AY38+AY53</f>
        <v>0</v>
      </c>
      <c r="AZ55" s="33">
        <f t="shared" si="95"/>
        <v>0</v>
      </c>
      <c r="BA55" s="33">
        <f t="shared" si="95"/>
        <v>0</v>
      </c>
      <c r="BB55" s="33">
        <f t="shared" si="95"/>
        <v>0</v>
      </c>
      <c r="BC55" s="33">
        <f t="shared" si="95"/>
        <v>0</v>
      </c>
      <c r="BD55" s="33">
        <f t="shared" si="95"/>
        <v>0</v>
      </c>
      <c r="BE55" s="33">
        <f t="shared" si="95"/>
        <v>0</v>
      </c>
      <c r="BF55" s="33">
        <f t="shared" si="95"/>
        <v>0</v>
      </c>
      <c r="BG55" s="33">
        <f t="shared" si="95"/>
        <v>0</v>
      </c>
      <c r="BH55" s="33">
        <f t="shared" si="95"/>
        <v>0</v>
      </c>
      <c r="BI55" s="33">
        <f t="shared" si="95"/>
        <v>0</v>
      </c>
      <c r="BJ55" s="33">
        <f t="shared" si="95"/>
        <v>0</v>
      </c>
      <c r="BK55" s="33">
        <f t="shared" si="95"/>
        <v>0</v>
      </c>
      <c r="BL55" s="33">
        <f t="shared" si="95"/>
        <v>0</v>
      </c>
      <c r="BM55" s="33">
        <f t="shared" si="95"/>
        <v>0</v>
      </c>
      <c r="BN55" s="33">
        <f t="shared" si="95"/>
        <v>0</v>
      </c>
      <c r="BO55" s="33">
        <f t="shared" si="95"/>
        <v>0</v>
      </c>
      <c r="BP55" s="33">
        <f t="shared" si="95"/>
        <v>0</v>
      </c>
      <c r="BQ55" s="33">
        <f t="shared" si="95"/>
        <v>0</v>
      </c>
      <c r="BR55" s="33">
        <f t="shared" si="95"/>
        <v>0</v>
      </c>
      <c r="BS55" s="33">
        <f t="shared" si="95"/>
        <v>0</v>
      </c>
      <c r="BT55" s="33">
        <f t="shared" si="95"/>
        <v>0</v>
      </c>
      <c r="BU55" s="33">
        <f t="shared" si="95"/>
        <v>0</v>
      </c>
      <c r="BV55" s="33">
        <f t="shared" si="95"/>
        <v>0</v>
      </c>
      <c r="BW55" s="33">
        <f t="shared" si="95"/>
        <v>0</v>
      </c>
      <c r="BX55" s="33">
        <f t="shared" si="95"/>
        <v>0</v>
      </c>
      <c r="BY55" s="33">
        <f t="shared" si="95"/>
        <v>0</v>
      </c>
      <c r="BZ55" s="33">
        <f t="shared" si="95"/>
        <v>0</v>
      </c>
      <c r="CA55" s="33">
        <f t="shared" si="95"/>
        <v>0</v>
      </c>
      <c r="CB55" s="33">
        <f t="shared" si="95"/>
        <v>0</v>
      </c>
      <c r="CC55" s="33">
        <f t="shared" si="95"/>
        <v>0</v>
      </c>
      <c r="CD55" s="33">
        <f t="shared" si="95"/>
        <v>0</v>
      </c>
      <c r="CE55" s="33">
        <f t="shared" ref="CE55:DL55" si="96">+CE38+CE53</f>
        <v>0</v>
      </c>
      <c r="CF55" s="33">
        <f t="shared" si="96"/>
        <v>0</v>
      </c>
      <c r="CG55" s="33">
        <f t="shared" si="96"/>
        <v>0</v>
      </c>
      <c r="CH55" s="33">
        <f t="shared" si="96"/>
        <v>0</v>
      </c>
      <c r="CI55" s="33">
        <f t="shared" si="96"/>
        <v>0</v>
      </c>
      <c r="CJ55" s="33">
        <f t="shared" si="96"/>
        <v>0</v>
      </c>
      <c r="CK55" s="33">
        <f t="shared" si="96"/>
        <v>0</v>
      </c>
      <c r="CL55" s="33">
        <f t="shared" si="96"/>
        <v>0</v>
      </c>
      <c r="CM55" s="33" t="e">
        <f t="shared" si="96"/>
        <v>#N/A</v>
      </c>
      <c r="CN55" s="33" t="e">
        <f t="shared" si="96"/>
        <v>#N/A</v>
      </c>
      <c r="CO55" s="33" t="e">
        <f t="shared" si="96"/>
        <v>#N/A</v>
      </c>
      <c r="CP55" s="33" t="e">
        <f t="shared" si="96"/>
        <v>#N/A</v>
      </c>
      <c r="CQ55" s="33" t="e">
        <f t="shared" si="96"/>
        <v>#N/A</v>
      </c>
      <c r="CR55" s="33" t="e">
        <f t="shared" si="96"/>
        <v>#N/A</v>
      </c>
      <c r="CS55" s="33" t="e">
        <f t="shared" si="96"/>
        <v>#N/A</v>
      </c>
      <c r="CT55" s="33" t="e">
        <f t="shared" si="96"/>
        <v>#N/A</v>
      </c>
      <c r="CU55" s="33" t="e">
        <f t="shared" si="96"/>
        <v>#N/A</v>
      </c>
      <c r="CV55" s="33" t="e">
        <f t="shared" si="96"/>
        <v>#N/A</v>
      </c>
      <c r="CW55" s="33" t="e">
        <f t="shared" si="96"/>
        <v>#N/A</v>
      </c>
      <c r="CX55" s="33" t="e">
        <f t="shared" si="96"/>
        <v>#N/A</v>
      </c>
      <c r="CY55" s="33" t="e">
        <f t="shared" si="96"/>
        <v>#N/A</v>
      </c>
      <c r="CZ55" s="33" t="e">
        <f t="shared" si="96"/>
        <v>#N/A</v>
      </c>
      <c r="DA55" s="33" t="e">
        <f t="shared" si="96"/>
        <v>#N/A</v>
      </c>
      <c r="DB55" s="33" t="e">
        <f t="shared" si="96"/>
        <v>#N/A</v>
      </c>
      <c r="DC55" s="33" t="e">
        <f t="shared" si="96"/>
        <v>#N/A</v>
      </c>
      <c r="DD55" s="33" t="e">
        <f t="shared" si="96"/>
        <v>#N/A</v>
      </c>
      <c r="DE55" s="33" t="e">
        <f t="shared" si="96"/>
        <v>#N/A</v>
      </c>
      <c r="DF55" s="33" t="e">
        <f t="shared" si="96"/>
        <v>#N/A</v>
      </c>
      <c r="DG55" s="33" t="e">
        <f t="shared" si="96"/>
        <v>#N/A</v>
      </c>
      <c r="DH55" s="33" t="e">
        <f t="shared" si="96"/>
        <v>#N/A</v>
      </c>
      <c r="DI55" s="33" t="e">
        <f t="shared" si="96"/>
        <v>#N/A</v>
      </c>
      <c r="DJ55" s="33" t="e">
        <f t="shared" si="96"/>
        <v>#N/A</v>
      </c>
      <c r="DK55" s="33" t="e">
        <f t="shared" si="96"/>
        <v>#N/A</v>
      </c>
      <c r="DL55" s="33" t="e">
        <f t="shared" si="96"/>
        <v>#N/A</v>
      </c>
    </row>
    <row r="56" spans="1:116" x14ac:dyDescent="0.4">
      <c r="A56" s="27"/>
      <c r="B56" s="27"/>
      <c r="C56" s="27"/>
      <c r="D56" t="s">
        <v>823</v>
      </c>
      <c r="E56" s="8" t="str">
        <f t="shared" si="32"/>
        <v>56 VOLLIST-EVP</v>
      </c>
      <c r="F56" s="27"/>
      <c r="G56" s="342" t="s">
        <v>69</v>
      </c>
      <c r="H56" s="31"/>
      <c r="I56" s="73"/>
      <c r="J56" s="73"/>
      <c r="K56" s="20">
        <f t="shared" ref="K56:P56" si="97">+IFERROR(K55/K38,0)</f>
        <v>0</v>
      </c>
      <c r="L56" s="20">
        <f t="shared" si="97"/>
        <v>0</v>
      </c>
      <c r="M56" s="20">
        <f t="shared" si="97"/>
        <v>0</v>
      </c>
      <c r="N56" s="20">
        <f t="shared" si="97"/>
        <v>0</v>
      </c>
      <c r="O56" s="20">
        <f t="shared" si="97"/>
        <v>0</v>
      </c>
      <c r="P56" s="20">
        <f t="shared" si="97"/>
        <v>0</v>
      </c>
      <c r="R56" s="33"/>
      <c r="S56" s="20">
        <f t="shared" ref="S56:AX56" si="98">+IFERROR(S55/S38,0)</f>
        <v>0</v>
      </c>
      <c r="T56" s="20">
        <f t="shared" si="98"/>
        <v>0</v>
      </c>
      <c r="U56" s="20">
        <f t="shared" si="98"/>
        <v>0</v>
      </c>
      <c r="V56" s="20">
        <f t="shared" si="98"/>
        <v>0</v>
      </c>
      <c r="W56" s="20">
        <f t="shared" si="98"/>
        <v>0</v>
      </c>
      <c r="X56" s="20">
        <f t="shared" si="98"/>
        <v>0</v>
      </c>
      <c r="Y56" s="20">
        <f t="shared" si="98"/>
        <v>0</v>
      </c>
      <c r="Z56" s="20">
        <f t="shared" si="98"/>
        <v>0</v>
      </c>
      <c r="AA56" s="20">
        <f t="shared" si="98"/>
        <v>0</v>
      </c>
      <c r="AB56" s="20">
        <f t="shared" si="98"/>
        <v>0</v>
      </c>
      <c r="AC56" s="20">
        <f t="shared" si="98"/>
        <v>0</v>
      </c>
      <c r="AD56" s="20">
        <f t="shared" si="98"/>
        <v>0</v>
      </c>
      <c r="AE56" s="20">
        <f t="shared" si="98"/>
        <v>0</v>
      </c>
      <c r="AF56" s="20">
        <f t="shared" si="98"/>
        <v>0</v>
      </c>
      <c r="AG56" s="20">
        <f t="shared" si="98"/>
        <v>0</v>
      </c>
      <c r="AH56" s="20">
        <f t="shared" si="98"/>
        <v>0</v>
      </c>
      <c r="AI56" s="20">
        <f t="shared" si="98"/>
        <v>0</v>
      </c>
      <c r="AJ56" s="20">
        <f t="shared" si="98"/>
        <v>0</v>
      </c>
      <c r="AK56" s="20">
        <f t="shared" si="98"/>
        <v>0</v>
      </c>
      <c r="AL56" s="20">
        <f t="shared" si="98"/>
        <v>0</v>
      </c>
      <c r="AM56" s="20">
        <f t="shared" si="98"/>
        <v>0</v>
      </c>
      <c r="AN56" s="20">
        <f t="shared" si="98"/>
        <v>0</v>
      </c>
      <c r="AO56" s="20">
        <f t="shared" si="98"/>
        <v>0</v>
      </c>
      <c r="AP56" s="20">
        <f t="shared" si="98"/>
        <v>0</v>
      </c>
      <c r="AQ56" s="20">
        <f t="shared" si="98"/>
        <v>0</v>
      </c>
      <c r="AR56" s="20">
        <f t="shared" si="98"/>
        <v>0</v>
      </c>
      <c r="AS56" s="20">
        <f t="shared" si="98"/>
        <v>0</v>
      </c>
      <c r="AT56" s="20">
        <f t="shared" si="98"/>
        <v>0</v>
      </c>
      <c r="AU56" s="20">
        <f t="shared" si="98"/>
        <v>0</v>
      </c>
      <c r="AV56" s="20">
        <f t="shared" si="98"/>
        <v>0</v>
      </c>
      <c r="AW56" s="20">
        <f t="shared" si="98"/>
        <v>0</v>
      </c>
      <c r="AX56" s="20">
        <f t="shared" si="98"/>
        <v>0</v>
      </c>
      <c r="AY56" s="20">
        <f t="shared" ref="AY56:CD56" si="99">+IFERROR(AY55/AY38,0)</f>
        <v>0</v>
      </c>
      <c r="AZ56" s="20">
        <f t="shared" si="99"/>
        <v>0</v>
      </c>
      <c r="BA56" s="20">
        <f t="shared" si="99"/>
        <v>0</v>
      </c>
      <c r="BB56" s="20">
        <f t="shared" si="99"/>
        <v>0</v>
      </c>
      <c r="BC56" s="20">
        <f t="shared" si="99"/>
        <v>0</v>
      </c>
      <c r="BD56" s="20">
        <f t="shared" si="99"/>
        <v>0</v>
      </c>
      <c r="BE56" s="20">
        <f t="shared" si="99"/>
        <v>0</v>
      </c>
      <c r="BF56" s="20">
        <f t="shared" si="99"/>
        <v>0</v>
      </c>
      <c r="BG56" s="20">
        <f t="shared" si="99"/>
        <v>0</v>
      </c>
      <c r="BH56" s="20">
        <f t="shared" si="99"/>
        <v>0</v>
      </c>
      <c r="BI56" s="20">
        <f t="shared" si="99"/>
        <v>0</v>
      </c>
      <c r="BJ56" s="20">
        <f t="shared" si="99"/>
        <v>0</v>
      </c>
      <c r="BK56" s="20">
        <f t="shared" si="99"/>
        <v>0</v>
      </c>
      <c r="BL56" s="20">
        <f t="shared" si="99"/>
        <v>0</v>
      </c>
      <c r="BM56" s="20">
        <f t="shared" si="99"/>
        <v>0</v>
      </c>
      <c r="BN56" s="20">
        <f t="shared" si="99"/>
        <v>0</v>
      </c>
      <c r="BO56" s="20">
        <f t="shared" si="99"/>
        <v>0</v>
      </c>
      <c r="BP56" s="20">
        <f t="shared" si="99"/>
        <v>0</v>
      </c>
      <c r="BQ56" s="20">
        <f t="shared" si="99"/>
        <v>0</v>
      </c>
      <c r="BR56" s="20">
        <f t="shared" si="99"/>
        <v>0</v>
      </c>
      <c r="BS56" s="20">
        <f t="shared" si="99"/>
        <v>0</v>
      </c>
      <c r="BT56" s="20">
        <f t="shared" si="99"/>
        <v>0</v>
      </c>
      <c r="BU56" s="20">
        <f t="shared" si="99"/>
        <v>0</v>
      </c>
      <c r="BV56" s="20">
        <f t="shared" si="99"/>
        <v>0</v>
      </c>
      <c r="BW56" s="20">
        <f t="shared" si="99"/>
        <v>0</v>
      </c>
      <c r="BX56" s="20">
        <f t="shared" si="99"/>
        <v>0</v>
      </c>
      <c r="BY56" s="20">
        <f t="shared" si="99"/>
        <v>0</v>
      </c>
      <c r="BZ56" s="20">
        <f t="shared" si="99"/>
        <v>0</v>
      </c>
      <c r="CA56" s="20">
        <f t="shared" si="99"/>
        <v>0</v>
      </c>
      <c r="CB56" s="20">
        <f t="shared" si="99"/>
        <v>0</v>
      </c>
      <c r="CC56" s="20">
        <f t="shared" si="99"/>
        <v>0</v>
      </c>
      <c r="CD56" s="20">
        <f t="shared" si="99"/>
        <v>0</v>
      </c>
      <c r="CE56" s="20">
        <f t="shared" ref="CE56:DJ56" si="100">+IFERROR(CE55/CE38,0)</f>
        <v>0</v>
      </c>
      <c r="CF56" s="20">
        <f t="shared" si="100"/>
        <v>0</v>
      </c>
      <c r="CG56" s="20">
        <f t="shared" si="100"/>
        <v>0</v>
      </c>
      <c r="CH56" s="20">
        <f t="shared" si="100"/>
        <v>0</v>
      </c>
      <c r="CI56" s="20">
        <f t="shared" si="100"/>
        <v>0</v>
      </c>
      <c r="CJ56" s="20">
        <f t="shared" si="100"/>
        <v>0</v>
      </c>
      <c r="CK56" s="20">
        <f t="shared" si="100"/>
        <v>0</v>
      </c>
      <c r="CL56" s="20">
        <f t="shared" si="100"/>
        <v>0</v>
      </c>
      <c r="CM56" s="20">
        <f t="shared" si="100"/>
        <v>0</v>
      </c>
      <c r="CN56" s="20">
        <f t="shared" si="100"/>
        <v>0</v>
      </c>
      <c r="CO56" s="20">
        <f t="shared" si="100"/>
        <v>0</v>
      </c>
      <c r="CP56" s="20">
        <f t="shared" si="100"/>
        <v>0</v>
      </c>
      <c r="CQ56" s="20">
        <f t="shared" si="100"/>
        <v>0</v>
      </c>
      <c r="CR56" s="20">
        <f t="shared" si="100"/>
        <v>0</v>
      </c>
      <c r="CS56" s="20">
        <f t="shared" si="100"/>
        <v>0</v>
      </c>
      <c r="CT56" s="20">
        <f t="shared" si="100"/>
        <v>0</v>
      </c>
      <c r="CU56" s="20">
        <f t="shared" si="100"/>
        <v>0</v>
      </c>
      <c r="CV56" s="20">
        <f t="shared" si="100"/>
        <v>0</v>
      </c>
      <c r="CW56" s="20">
        <f t="shared" si="100"/>
        <v>0</v>
      </c>
      <c r="CX56" s="20">
        <f t="shared" si="100"/>
        <v>0</v>
      </c>
      <c r="CY56" s="20">
        <f t="shared" si="100"/>
        <v>0</v>
      </c>
      <c r="CZ56" s="20">
        <f t="shared" si="100"/>
        <v>0</v>
      </c>
      <c r="DA56" s="20">
        <f t="shared" si="100"/>
        <v>0</v>
      </c>
      <c r="DB56" s="20">
        <f t="shared" si="100"/>
        <v>0</v>
      </c>
      <c r="DC56" s="20">
        <f t="shared" si="100"/>
        <v>0</v>
      </c>
      <c r="DD56" s="20">
        <f t="shared" si="100"/>
        <v>0</v>
      </c>
      <c r="DE56" s="20">
        <f t="shared" si="100"/>
        <v>0</v>
      </c>
      <c r="DF56" s="20">
        <f t="shared" si="100"/>
        <v>0</v>
      </c>
      <c r="DG56" s="20">
        <f t="shared" si="100"/>
        <v>0</v>
      </c>
      <c r="DH56" s="20">
        <f t="shared" si="100"/>
        <v>0</v>
      </c>
      <c r="DI56" s="20">
        <f t="shared" si="100"/>
        <v>0</v>
      </c>
      <c r="DJ56" s="20">
        <f t="shared" si="100"/>
        <v>0</v>
      </c>
      <c r="DK56" s="20">
        <f t="shared" ref="DK56:EP56" si="101">+IFERROR(DK55/DK38,0)</f>
        <v>0</v>
      </c>
      <c r="DL56" s="20">
        <f t="shared" si="101"/>
        <v>0</v>
      </c>
    </row>
    <row r="57" spans="1:116" ht="12.9" customHeight="1" x14ac:dyDescent="0.4">
      <c r="A57" s="27"/>
      <c r="B57" s="27"/>
      <c r="C57" s="27"/>
      <c r="D57" t="s">
        <v>823</v>
      </c>
      <c r="E57" s="8" t="str">
        <f t="shared" si="32"/>
        <v>57 VOLLIST-EVP</v>
      </c>
      <c r="F57" s="27"/>
      <c r="G57" s="294"/>
      <c r="H57" s="31"/>
      <c r="I57" s="73"/>
      <c r="J57" s="73"/>
      <c r="K57" s="38"/>
      <c r="L57" s="38"/>
      <c r="M57" s="38"/>
      <c r="N57" s="38"/>
      <c r="O57" s="38"/>
      <c r="P57" s="38"/>
      <c r="R57" s="33"/>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c r="BZ57" s="38"/>
      <c r="CA57" s="38"/>
      <c r="CB57" s="38"/>
      <c r="CC57" s="38"/>
      <c r="CD57" s="38"/>
      <c r="CE57" s="38"/>
      <c r="CF57" s="38"/>
      <c r="CG57" s="38"/>
      <c r="CH57" s="38"/>
      <c r="CI57" s="38"/>
      <c r="CJ57" s="38"/>
      <c r="CK57" s="38"/>
      <c r="CL57" s="38"/>
      <c r="CM57" s="38"/>
      <c r="CN57" s="38"/>
      <c r="CO57" s="38"/>
      <c r="CP57" s="38"/>
      <c r="CQ57" s="38"/>
      <c r="CR57" s="38"/>
      <c r="CS57" s="38"/>
      <c r="CT57" s="38"/>
      <c r="CU57" s="38"/>
      <c r="CV57" s="38"/>
      <c r="CW57" s="38"/>
      <c r="CX57" s="38"/>
      <c r="CY57" s="38"/>
      <c r="CZ57" s="38"/>
      <c r="DA57" s="38"/>
      <c r="DB57" s="38"/>
      <c r="DC57" s="38"/>
      <c r="DD57" s="38"/>
      <c r="DE57" s="38"/>
      <c r="DF57" s="38"/>
      <c r="DG57" s="38"/>
      <c r="DH57" s="38"/>
      <c r="DI57" s="38"/>
      <c r="DJ57" s="38"/>
      <c r="DK57" s="38"/>
      <c r="DL57" s="38"/>
    </row>
    <row r="58" spans="1:116"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1:116"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1:116"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1:116"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1:116"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1:116"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1:116"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ht="12.9" customHeigh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spans="1:117"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7"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7"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7"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7"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7"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1:117"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1:117"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1:117"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1:117"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1:117"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1:117"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1:117" s="27" customFormat="1" x14ac:dyDescent="0.4">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row>
    <row r="238" spans="1:117"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1:117"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1:117"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collapsed="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collapsed="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spans="4:116"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4:116" s="27" customFormat="1" x14ac:dyDescent="0.4">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row>
    <row r="803" spans="4:116"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4:116"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4:116"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4:116"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4:116"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4:116"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4:116"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4:116"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4:116"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4:116"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4:116"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4:116"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4:116"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4:116"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s="27" customFormat="1" x14ac:dyDescent="0.4">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x14ac:dyDescent="0.4">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ht="16.5" customHeight="1" x14ac:dyDescent="0.4"/>
    <row r="1514" customFormat="1" ht="16.5" customHeight="1" x14ac:dyDescent="0.4"/>
    <row r="1515" customFormat="1" ht="16.5" customHeigh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s="164" customFormat="1" x14ac:dyDescent="0.4">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x14ac:dyDescent="0.4">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ht="1.5" customHeigh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D72E9C0-C015-4836-96C9-FE7BBADC6C37}">
          <x14:formula1>
            <xm:f>'Data validation'!$A:$A</xm:f>
          </x14:formula1>
          <xm:sqref>C2498:C1048567 C8:C57 C2:C4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activeCell="N2" sqref="A2:XFD2"/>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5" width="12.4609375" bestFit="1" customWidth="1"/>
    <col min="16" max="16" width="13.53515625" bestFit="1" customWidth="1"/>
    <col min="17" max="17" width="3.84375" customWidth="1"/>
    <col min="18" max="18" width="12.15234375" customWidth="1"/>
    <col min="19" max="19" width="11.921875" bestFit="1" customWidth="1"/>
    <col min="20" max="42" width="10" bestFit="1" customWidth="1"/>
    <col min="43" max="78" width="11.4609375" bestFit="1" customWidth="1"/>
    <col min="79" max="90" width="12.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 t="shared" si="0"/>
        <v>2025</v>
      </c>
      <c r="M2">
        <f t="shared" si="0"/>
        <v>2026</v>
      </c>
      <c r="N2">
        <f t="shared" si="0"/>
        <v>2027</v>
      </c>
      <c r="O2">
        <f t="shared" si="0"/>
        <v>2028</v>
      </c>
      <c r="P2">
        <f t="shared" si="0"/>
        <v>2029</v>
      </c>
      <c r="R2" s="362"/>
      <c r="S2" s="362">
        <f>'IS BS CF'!S3</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outlineLevel="2" x14ac:dyDescent="0.4">
      <c r="G6" s="8" t="s">
        <v>646</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12" t="s">
        <v>218</v>
      </c>
      <c r="B10" s="12"/>
      <c r="C10" s="12"/>
      <c r="D10" s="12"/>
      <c r="E10" s="12"/>
      <c r="F10" s="12"/>
      <c r="G10" s="305" t="s">
        <v>647</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647</v>
      </c>
    </row>
    <row r="12" spans="1:116" ht="14.25" customHeight="1" x14ac:dyDescent="0.4">
      <c r="G12" s="8" t="str">
        <f>'IS BS CF'!G18</f>
        <v>Total revenue</v>
      </c>
      <c r="H12" s="13"/>
      <c r="I12" s="13"/>
      <c r="J12" s="13"/>
      <c r="K12" s="24">
        <f>'IS BS CF'!K18</f>
        <v>5000000.0000000019</v>
      </c>
      <c r="L12" s="24">
        <f>'IS BS CF'!L18</f>
        <v>10000000.000000004</v>
      </c>
      <c r="M12" s="24">
        <f>'IS BS CF'!M18</f>
        <v>20000000.000000007</v>
      </c>
      <c r="N12" s="24">
        <f>'IS BS CF'!N18</f>
        <v>40000000.000000015</v>
      </c>
      <c r="O12" s="24">
        <f>'IS BS CF'!O18</f>
        <v>80000000.00000003</v>
      </c>
      <c r="P12" s="24">
        <f>'IS BS CF'!P18</f>
        <v>160000000.00000006</v>
      </c>
      <c r="S12" s="24">
        <f>'IS BS CF'!S18</f>
        <v>416666.66666666674</v>
      </c>
      <c r="T12" s="24">
        <f>'IS BS CF'!T18</f>
        <v>416666.66666666674</v>
      </c>
      <c r="U12" s="24">
        <f>'IS BS CF'!U18</f>
        <v>416666.66666666674</v>
      </c>
      <c r="V12" s="24">
        <f>'IS BS CF'!V18</f>
        <v>416666.66666666674</v>
      </c>
      <c r="W12" s="24">
        <f>'IS BS CF'!W18</f>
        <v>416666.66666666674</v>
      </c>
      <c r="X12" s="24">
        <f>'IS BS CF'!X18</f>
        <v>416666.66666666674</v>
      </c>
      <c r="Y12" s="24">
        <f>'IS BS CF'!Y18</f>
        <v>416666.66666666674</v>
      </c>
      <c r="Z12" s="24">
        <f>'IS BS CF'!Z18</f>
        <v>416666.66666666674</v>
      </c>
      <c r="AA12" s="24">
        <f>'IS BS CF'!AA18</f>
        <v>416666.66666666674</v>
      </c>
      <c r="AB12" s="24">
        <f>'IS BS CF'!AB18</f>
        <v>416666.66666666674</v>
      </c>
      <c r="AC12" s="24">
        <f>'IS BS CF'!AC18</f>
        <v>416666.66666666674</v>
      </c>
      <c r="AD12" s="24">
        <f>'IS BS CF'!AD18</f>
        <v>416666.66666666674</v>
      </c>
      <c r="AE12" s="24">
        <f>'IS BS CF'!AE18</f>
        <v>833333.33333333349</v>
      </c>
      <c r="AF12" s="24">
        <f>'IS BS CF'!AF18</f>
        <v>833333.33333333349</v>
      </c>
      <c r="AG12" s="24">
        <f>'IS BS CF'!AG18</f>
        <v>833333.33333333349</v>
      </c>
      <c r="AH12" s="24">
        <f>'IS BS CF'!AH18</f>
        <v>833333.33333333349</v>
      </c>
      <c r="AI12" s="24">
        <f>'IS BS CF'!AI18</f>
        <v>833333.33333333349</v>
      </c>
      <c r="AJ12" s="24">
        <f>'IS BS CF'!AJ18</f>
        <v>833333.33333333349</v>
      </c>
      <c r="AK12" s="24">
        <f>'IS BS CF'!AK18</f>
        <v>833333.33333333349</v>
      </c>
      <c r="AL12" s="24">
        <f>'IS BS CF'!AL18</f>
        <v>833333.33333333349</v>
      </c>
      <c r="AM12" s="24">
        <f>'IS BS CF'!AM18</f>
        <v>833333.33333333349</v>
      </c>
      <c r="AN12" s="24">
        <f>'IS BS CF'!AN18</f>
        <v>833333.33333333349</v>
      </c>
      <c r="AO12" s="24">
        <f>'IS BS CF'!AO18</f>
        <v>833333.33333333349</v>
      </c>
      <c r="AP12" s="24">
        <f>'IS BS CF'!AP18</f>
        <v>833333.33333333349</v>
      </c>
      <c r="AQ12" s="24">
        <f>'IS BS CF'!AQ18</f>
        <v>1666666.666666667</v>
      </c>
      <c r="AR12" s="24">
        <f>'IS BS CF'!AR18</f>
        <v>1666666.666666667</v>
      </c>
      <c r="AS12" s="24">
        <f>'IS BS CF'!AS18</f>
        <v>1666666.666666667</v>
      </c>
      <c r="AT12" s="24">
        <f>'IS BS CF'!AT18</f>
        <v>1666666.666666667</v>
      </c>
      <c r="AU12" s="24">
        <f>'IS BS CF'!AU18</f>
        <v>1666666.666666667</v>
      </c>
      <c r="AV12" s="24">
        <f>'IS BS CF'!AV18</f>
        <v>1666666.666666667</v>
      </c>
      <c r="AW12" s="24">
        <f>'IS BS CF'!AW18</f>
        <v>1666666.666666667</v>
      </c>
      <c r="AX12" s="24">
        <f>'IS BS CF'!AX18</f>
        <v>1666666.666666667</v>
      </c>
      <c r="AY12" s="24">
        <f>'IS BS CF'!AY18</f>
        <v>1666666.666666667</v>
      </c>
      <c r="AZ12" s="24">
        <f>'IS BS CF'!AZ18</f>
        <v>1666666.666666667</v>
      </c>
      <c r="BA12" s="24">
        <f>'IS BS CF'!BA18</f>
        <v>1666666.666666667</v>
      </c>
      <c r="BB12" s="24">
        <f>'IS BS CF'!BB18</f>
        <v>1666666.666666667</v>
      </c>
      <c r="BC12" s="24">
        <f>'IS BS CF'!BC18</f>
        <v>3333333.333333334</v>
      </c>
      <c r="BD12" s="24">
        <f>'IS BS CF'!BD18</f>
        <v>3333333.333333334</v>
      </c>
      <c r="BE12" s="24">
        <f>'IS BS CF'!BE18</f>
        <v>3333333.333333334</v>
      </c>
      <c r="BF12" s="24">
        <f>'IS BS CF'!BF18</f>
        <v>3333333.333333334</v>
      </c>
      <c r="BG12" s="24">
        <f>'IS BS CF'!BG18</f>
        <v>3333333.333333334</v>
      </c>
      <c r="BH12" s="24">
        <f>'IS BS CF'!BH18</f>
        <v>3333333.333333334</v>
      </c>
      <c r="BI12" s="24">
        <f>'IS BS CF'!BI18</f>
        <v>3333333.333333334</v>
      </c>
      <c r="BJ12" s="24">
        <f>'IS BS CF'!BJ18</f>
        <v>3333333.333333334</v>
      </c>
      <c r="BK12" s="24">
        <f>'IS BS CF'!BK18</f>
        <v>3333333.333333334</v>
      </c>
      <c r="BL12" s="24">
        <f>'IS BS CF'!BL18</f>
        <v>3333333.333333334</v>
      </c>
      <c r="BM12" s="24">
        <f>'IS BS CF'!BM18</f>
        <v>3333333.333333334</v>
      </c>
      <c r="BN12" s="24">
        <f>'IS BS CF'!BN18</f>
        <v>3333333.333333334</v>
      </c>
      <c r="BO12" s="24">
        <f>'IS BS CF'!BO18</f>
        <v>6666666.6666666679</v>
      </c>
      <c r="BP12" s="24">
        <f>'IS BS CF'!BP18</f>
        <v>6666666.6666666679</v>
      </c>
      <c r="BQ12" s="24">
        <f>'IS BS CF'!BQ18</f>
        <v>6666666.6666666679</v>
      </c>
      <c r="BR12" s="24">
        <f>'IS BS CF'!BR18</f>
        <v>6666666.6666666679</v>
      </c>
      <c r="BS12" s="24">
        <f>'IS BS CF'!BS18</f>
        <v>6666666.6666666679</v>
      </c>
      <c r="BT12" s="24">
        <f>'IS BS CF'!BT18</f>
        <v>6666666.6666666679</v>
      </c>
      <c r="BU12" s="24">
        <f>'IS BS CF'!BU18</f>
        <v>6666666.6666666679</v>
      </c>
      <c r="BV12" s="24">
        <f>'IS BS CF'!BV18</f>
        <v>6666666.6666666679</v>
      </c>
      <c r="BW12" s="24">
        <f>'IS BS CF'!BW18</f>
        <v>6666666.6666666679</v>
      </c>
      <c r="BX12" s="24">
        <f>'IS BS CF'!BX18</f>
        <v>6666666.6666666679</v>
      </c>
      <c r="BY12" s="24">
        <f>'IS BS CF'!BY18</f>
        <v>6666666.6666666679</v>
      </c>
      <c r="BZ12" s="24">
        <f>'IS BS CF'!BZ18</f>
        <v>6666666.6666666679</v>
      </c>
      <c r="CA12" s="24">
        <f>'IS BS CF'!CA18</f>
        <v>13333333.333333336</v>
      </c>
      <c r="CB12" s="24">
        <f>'IS BS CF'!CB18</f>
        <v>13333333.333333336</v>
      </c>
      <c r="CC12" s="24">
        <f>'IS BS CF'!CC18</f>
        <v>13333333.333333336</v>
      </c>
      <c r="CD12" s="24">
        <f>'IS BS CF'!CD18</f>
        <v>13333333.333333336</v>
      </c>
      <c r="CE12" s="24">
        <f>'IS BS CF'!CE18</f>
        <v>13333333.333333336</v>
      </c>
      <c r="CF12" s="24">
        <f>'IS BS CF'!CF18</f>
        <v>13333333.333333336</v>
      </c>
      <c r="CG12" s="24">
        <f>'IS BS CF'!CG18</f>
        <v>13333333.333333336</v>
      </c>
      <c r="CH12" s="24">
        <f>'IS BS CF'!CH18</f>
        <v>13333333.333333336</v>
      </c>
      <c r="CI12" s="24">
        <f>'IS BS CF'!CI18</f>
        <v>13333333.333333336</v>
      </c>
      <c r="CJ12" s="24">
        <f>'IS BS CF'!CJ18</f>
        <v>13333333.333333336</v>
      </c>
      <c r="CK12" s="24">
        <f>'IS BS CF'!CK18</f>
        <v>13333333.333333336</v>
      </c>
      <c r="CL12" s="24">
        <f>'IS BS CF'!CL18</f>
        <v>13333333.333333336</v>
      </c>
      <c r="CM12" s="24"/>
      <c r="CN12" s="24" t="e">
        <f>'IS BS CF'!CN18</f>
        <v>#REF!</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648</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87">
        <f t="shared" ref="S22:AB25" si="18">SUMIF($J:$J,$G22,S:S)</f>
        <v>-333.33333333333331</v>
      </c>
      <c r="T22" s="387">
        <f t="shared" si="18"/>
        <v>-333.33333333333331</v>
      </c>
      <c r="U22" s="387">
        <f t="shared" si="18"/>
        <v>-333.33333333333331</v>
      </c>
      <c r="V22" s="387">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645</v>
      </c>
      <c r="K23" s="24">
        <f t="shared" si="13"/>
        <v>0</v>
      </c>
      <c r="L23" s="24">
        <f t="shared" si="13"/>
        <v>-100000.00000000006</v>
      </c>
      <c r="M23" s="24">
        <f t="shared" si="13"/>
        <v>-200000.00000000012</v>
      </c>
      <c r="N23" s="24">
        <f t="shared" si="13"/>
        <v>-400000.00000000023</v>
      </c>
      <c r="O23" s="24">
        <f t="shared" si="13"/>
        <v>-800000.00000000047</v>
      </c>
      <c r="P23" s="24">
        <f t="shared" si="13"/>
        <v>-1600000.0000000009</v>
      </c>
      <c r="S23" s="387">
        <f t="shared" si="18"/>
        <v>0</v>
      </c>
      <c r="T23" s="387">
        <f t="shared" si="18"/>
        <v>0</v>
      </c>
      <c r="U23" s="387">
        <f t="shared" si="18"/>
        <v>0</v>
      </c>
      <c r="V23" s="387">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-8333.3333333333358</v>
      </c>
      <c r="AF23" s="260">
        <f t="shared" si="19"/>
        <v>-8333.3333333333358</v>
      </c>
      <c r="AG23" s="260">
        <f t="shared" si="19"/>
        <v>-8333.3333333333358</v>
      </c>
      <c r="AH23" s="260">
        <f t="shared" si="19"/>
        <v>-8333.3333333333358</v>
      </c>
      <c r="AI23" s="260">
        <f t="shared" si="19"/>
        <v>-8333.3333333333358</v>
      </c>
      <c r="AJ23" s="260">
        <f t="shared" si="19"/>
        <v>-8333.3333333333358</v>
      </c>
      <c r="AK23" s="260">
        <f t="shared" si="19"/>
        <v>-8333.3333333333358</v>
      </c>
      <c r="AL23" s="260">
        <f t="shared" si="19"/>
        <v>-8333.3333333333358</v>
      </c>
      <c r="AM23" s="260">
        <f t="shared" si="20"/>
        <v>-8333.3333333333358</v>
      </c>
      <c r="AN23" s="260">
        <f t="shared" si="20"/>
        <v>-8333.3333333333358</v>
      </c>
      <c r="AO23" s="260">
        <f t="shared" si="20"/>
        <v>-8333.3333333333358</v>
      </c>
      <c r="AP23" s="260">
        <f t="shared" si="20"/>
        <v>-8333.3333333333358</v>
      </c>
      <c r="AQ23" s="260">
        <f t="shared" si="20"/>
        <v>-16666.666666666672</v>
      </c>
      <c r="AR23" s="260">
        <f t="shared" si="20"/>
        <v>-16666.666666666672</v>
      </c>
      <c r="AS23" s="260">
        <f t="shared" si="20"/>
        <v>-16666.666666666672</v>
      </c>
      <c r="AT23" s="260">
        <f t="shared" si="20"/>
        <v>-16666.666666666672</v>
      </c>
      <c r="AU23" s="260">
        <f t="shared" si="20"/>
        <v>-16666.666666666672</v>
      </c>
      <c r="AV23" s="260">
        <f t="shared" si="20"/>
        <v>-16666.666666666672</v>
      </c>
      <c r="AW23" s="260">
        <f t="shared" si="21"/>
        <v>-16666.666666666672</v>
      </c>
      <c r="AX23" s="260">
        <f t="shared" si="21"/>
        <v>-16666.666666666672</v>
      </c>
      <c r="AY23" s="260">
        <f t="shared" si="21"/>
        <v>-16666.666666666672</v>
      </c>
      <c r="AZ23" s="260">
        <f t="shared" si="21"/>
        <v>-16666.666666666672</v>
      </c>
      <c r="BA23" s="260">
        <f t="shared" si="21"/>
        <v>-16666.666666666672</v>
      </c>
      <c r="BB23" s="260">
        <f t="shared" si="21"/>
        <v>-16666.666666666672</v>
      </c>
      <c r="BC23" s="260">
        <f t="shared" si="21"/>
        <v>-33333.333333333343</v>
      </c>
      <c r="BD23" s="260">
        <f t="shared" si="21"/>
        <v>-33333.333333333343</v>
      </c>
      <c r="BE23" s="260">
        <f t="shared" si="21"/>
        <v>-33333.333333333343</v>
      </c>
      <c r="BF23" s="260">
        <f t="shared" si="21"/>
        <v>-33333.333333333343</v>
      </c>
      <c r="BG23" s="260">
        <f t="shared" si="22"/>
        <v>-33333.333333333343</v>
      </c>
      <c r="BH23" s="260">
        <f t="shared" si="22"/>
        <v>-33333.333333333343</v>
      </c>
      <c r="BI23" s="260">
        <f t="shared" si="22"/>
        <v>-33333.333333333343</v>
      </c>
      <c r="BJ23" s="260">
        <f t="shared" si="22"/>
        <v>-33333.333333333343</v>
      </c>
      <c r="BK23" s="260">
        <f t="shared" si="22"/>
        <v>-33333.333333333343</v>
      </c>
      <c r="BL23" s="260">
        <f t="shared" si="22"/>
        <v>-33333.333333333343</v>
      </c>
      <c r="BM23" s="260">
        <f t="shared" si="22"/>
        <v>-33333.333333333343</v>
      </c>
      <c r="BN23" s="260">
        <f t="shared" si="22"/>
        <v>-33333.333333333343</v>
      </c>
      <c r="BO23" s="260">
        <f t="shared" si="22"/>
        <v>-66666.666666666686</v>
      </c>
      <c r="BP23" s="260">
        <f t="shared" si="22"/>
        <v>-66666.666666666686</v>
      </c>
      <c r="BQ23" s="260">
        <f t="shared" si="23"/>
        <v>-66666.666666666686</v>
      </c>
      <c r="BR23" s="260">
        <f t="shared" si="23"/>
        <v>-66666.666666666686</v>
      </c>
      <c r="BS23" s="260">
        <f t="shared" si="23"/>
        <v>-66666.666666666686</v>
      </c>
      <c r="BT23" s="260">
        <f t="shared" si="23"/>
        <v>-66666.666666666686</v>
      </c>
      <c r="BU23" s="260">
        <f t="shared" si="23"/>
        <v>-66666.666666666686</v>
      </c>
      <c r="BV23" s="260">
        <f t="shared" si="23"/>
        <v>-66666.666666666686</v>
      </c>
      <c r="BW23" s="260">
        <f t="shared" si="23"/>
        <v>-66666.666666666686</v>
      </c>
      <c r="BX23" s="260">
        <f t="shared" si="23"/>
        <v>-66666.666666666686</v>
      </c>
      <c r="BY23" s="260">
        <f t="shared" si="23"/>
        <v>-66666.666666666686</v>
      </c>
      <c r="BZ23" s="260">
        <f t="shared" si="23"/>
        <v>-66666.666666666686</v>
      </c>
      <c r="CA23" s="260">
        <f t="shared" si="24"/>
        <v>-133333.33333333337</v>
      </c>
      <c r="CB23" s="260">
        <f t="shared" si="24"/>
        <v>-133333.33333333337</v>
      </c>
      <c r="CC23" s="260">
        <f t="shared" si="24"/>
        <v>-133333.33333333337</v>
      </c>
      <c r="CD23" s="260">
        <f t="shared" si="24"/>
        <v>-133333.33333333337</v>
      </c>
      <c r="CE23" s="260">
        <f t="shared" si="24"/>
        <v>-133333.33333333337</v>
      </c>
      <c r="CF23" s="260">
        <f t="shared" si="24"/>
        <v>-133333.33333333337</v>
      </c>
      <c r="CG23" s="260">
        <f t="shared" si="24"/>
        <v>-133333.33333333337</v>
      </c>
      <c r="CH23" s="260">
        <f t="shared" si="24"/>
        <v>-133333.33333333337</v>
      </c>
      <c r="CI23" s="260">
        <f t="shared" si="24"/>
        <v>-133333.33333333337</v>
      </c>
      <c r="CJ23" s="260">
        <f t="shared" si="24"/>
        <v>-133333.33333333337</v>
      </c>
      <c r="CK23" s="260">
        <f t="shared" si="24"/>
        <v>-133333.33333333337</v>
      </c>
      <c r="CL23" s="260">
        <f t="shared" si="24"/>
        <v>-133333.33333333337</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646</v>
      </c>
      <c r="K24" s="24">
        <f t="shared" ref="K24:P25" si="27">SUMIF($3:$3,K$2,24:24)</f>
        <v>0</v>
      </c>
      <c r="L24" s="24">
        <f t="shared" si="27"/>
        <v>0</v>
      </c>
      <c r="M24" s="24">
        <f t="shared" si="27"/>
        <v>0</v>
      </c>
      <c r="N24" s="24">
        <f t="shared" si="27"/>
        <v>0</v>
      </c>
      <c r="O24" s="24">
        <f t="shared" si="27"/>
        <v>0</v>
      </c>
      <c r="P24" s="24">
        <f t="shared" si="27"/>
        <v>0</v>
      </c>
      <c r="S24" s="387">
        <f t="shared" si="18"/>
        <v>0</v>
      </c>
      <c r="T24" s="387">
        <f t="shared" si="18"/>
        <v>0</v>
      </c>
      <c r="U24" s="387">
        <f t="shared" si="18"/>
        <v>0</v>
      </c>
      <c r="V24" s="387">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87">
        <f t="shared" si="18"/>
        <v>-83.333333333333329</v>
      </c>
      <c r="T25" s="387">
        <f t="shared" si="18"/>
        <v>-83.333333333333329</v>
      </c>
      <c r="U25" s="387">
        <f t="shared" si="18"/>
        <v>-83.333333333333329</v>
      </c>
      <c r="V25" s="387">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652</v>
      </c>
      <c r="K26" s="63">
        <f t="shared" ref="K26:P26" si="28">SUM(K21:K25)</f>
        <v>-407350.40000000008</v>
      </c>
      <c r="L26" s="63">
        <f t="shared" si="28"/>
        <v>-527467.92000000016</v>
      </c>
      <c r="M26" s="63">
        <f t="shared" si="28"/>
        <v>-648591.31599999999</v>
      </c>
      <c r="N26" s="63">
        <f t="shared" si="28"/>
        <v>-870770.88180000009</v>
      </c>
      <c r="O26" s="63">
        <f t="shared" si="28"/>
        <v>-1294059.4258900005</v>
      </c>
      <c r="P26" s="63">
        <f t="shared" si="28"/>
        <v>-2118512.3971845009</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-43955.660000000011</v>
      </c>
      <c r="AF26" s="118">
        <f t="shared" si="29"/>
        <v>-43955.660000000011</v>
      </c>
      <c r="AG26" s="118">
        <f t="shared" si="29"/>
        <v>-43955.660000000011</v>
      </c>
      <c r="AH26" s="118">
        <f t="shared" si="29"/>
        <v>-43955.660000000011</v>
      </c>
      <c r="AI26" s="118">
        <f t="shared" si="29"/>
        <v>-43955.660000000011</v>
      </c>
      <c r="AJ26" s="118">
        <f t="shared" si="29"/>
        <v>-43955.660000000011</v>
      </c>
      <c r="AK26" s="118">
        <f t="shared" si="29"/>
        <v>-43955.660000000011</v>
      </c>
      <c r="AL26" s="118">
        <f t="shared" si="29"/>
        <v>-43955.660000000011</v>
      </c>
      <c r="AM26" s="118">
        <f t="shared" si="29"/>
        <v>-43955.660000000011</v>
      </c>
      <c r="AN26" s="118">
        <f t="shared" si="29"/>
        <v>-43955.660000000011</v>
      </c>
      <c r="AO26" s="118">
        <f t="shared" si="29"/>
        <v>-43955.660000000011</v>
      </c>
      <c r="AP26" s="118">
        <f t="shared" si="29"/>
        <v>-43955.660000000011</v>
      </c>
      <c r="AQ26" s="118">
        <f t="shared" si="29"/>
        <v>-54049.276333333342</v>
      </c>
      <c r="AR26" s="118">
        <f t="shared" si="29"/>
        <v>-54049.276333333342</v>
      </c>
      <c r="AS26" s="118">
        <f t="shared" si="29"/>
        <v>-54049.276333333342</v>
      </c>
      <c r="AT26" s="118">
        <f t="shared" si="29"/>
        <v>-54049.276333333342</v>
      </c>
      <c r="AU26" s="118">
        <f t="shared" si="29"/>
        <v>-54049.276333333342</v>
      </c>
      <c r="AV26" s="118">
        <f t="shared" si="29"/>
        <v>-54049.276333333342</v>
      </c>
      <c r="AW26" s="118">
        <f t="shared" si="29"/>
        <v>-54049.276333333342</v>
      </c>
      <c r="AX26" s="118">
        <f t="shared" si="29"/>
        <v>-54049.276333333342</v>
      </c>
      <c r="AY26" s="118">
        <f t="shared" ref="AY26:CD26" si="30">SUM(AY21:AY25)</f>
        <v>-54049.276333333342</v>
      </c>
      <c r="AZ26" s="118">
        <f t="shared" si="30"/>
        <v>-54049.276333333342</v>
      </c>
      <c r="BA26" s="118">
        <f t="shared" si="30"/>
        <v>-54049.276333333342</v>
      </c>
      <c r="BB26" s="118">
        <f t="shared" si="30"/>
        <v>-54049.276333333342</v>
      </c>
      <c r="BC26" s="118">
        <f t="shared" si="30"/>
        <v>-72564.240150000012</v>
      </c>
      <c r="BD26" s="118">
        <f t="shared" si="30"/>
        <v>-72564.240150000012</v>
      </c>
      <c r="BE26" s="118">
        <f t="shared" si="30"/>
        <v>-72564.240150000012</v>
      </c>
      <c r="BF26" s="118">
        <f t="shared" si="30"/>
        <v>-72564.240150000012</v>
      </c>
      <c r="BG26" s="118">
        <f t="shared" si="30"/>
        <v>-72564.240150000012</v>
      </c>
      <c r="BH26" s="118">
        <f t="shared" si="30"/>
        <v>-72564.240150000012</v>
      </c>
      <c r="BI26" s="118">
        <f t="shared" si="30"/>
        <v>-72564.240150000012</v>
      </c>
      <c r="BJ26" s="118">
        <f t="shared" si="30"/>
        <v>-72564.240150000012</v>
      </c>
      <c r="BK26" s="118">
        <f t="shared" si="30"/>
        <v>-72564.240150000012</v>
      </c>
      <c r="BL26" s="118">
        <f t="shared" si="30"/>
        <v>-72564.240150000012</v>
      </c>
      <c r="BM26" s="118">
        <f t="shared" si="30"/>
        <v>-72564.240150000012</v>
      </c>
      <c r="BN26" s="118">
        <f t="shared" si="30"/>
        <v>-72564.240150000012</v>
      </c>
      <c r="BO26" s="118">
        <f t="shared" si="30"/>
        <v>-107838.28549083335</v>
      </c>
      <c r="BP26" s="118">
        <f t="shared" si="30"/>
        <v>-107838.28549083335</v>
      </c>
      <c r="BQ26" s="118">
        <f t="shared" si="30"/>
        <v>-107838.28549083335</v>
      </c>
      <c r="BR26" s="118">
        <f t="shared" si="30"/>
        <v>-107838.28549083335</v>
      </c>
      <c r="BS26" s="118">
        <f t="shared" si="30"/>
        <v>-107838.28549083335</v>
      </c>
      <c r="BT26" s="118">
        <f t="shared" si="30"/>
        <v>-107838.28549083335</v>
      </c>
      <c r="BU26" s="118">
        <f t="shared" si="30"/>
        <v>-107838.28549083335</v>
      </c>
      <c r="BV26" s="118">
        <f t="shared" si="30"/>
        <v>-107838.28549083335</v>
      </c>
      <c r="BW26" s="118">
        <f t="shared" si="30"/>
        <v>-107838.28549083335</v>
      </c>
      <c r="BX26" s="118">
        <f t="shared" si="30"/>
        <v>-107838.28549083335</v>
      </c>
      <c r="BY26" s="118">
        <f t="shared" si="30"/>
        <v>-107838.28549083335</v>
      </c>
      <c r="BZ26" s="118">
        <f t="shared" si="30"/>
        <v>-107838.28549083335</v>
      </c>
      <c r="CA26" s="118">
        <f t="shared" si="30"/>
        <v>-176542.69976537506</v>
      </c>
      <c r="CB26" s="118">
        <f t="shared" si="30"/>
        <v>-176542.69976537506</v>
      </c>
      <c r="CC26" s="118">
        <f t="shared" si="30"/>
        <v>-176542.69976537506</v>
      </c>
      <c r="CD26" s="118">
        <f t="shared" si="30"/>
        <v>-176542.69976537506</v>
      </c>
      <c r="CE26" s="118">
        <f t="shared" ref="CE26:CL26" si="31">SUM(CE21:CE25)</f>
        <v>-176542.69976537506</v>
      </c>
      <c r="CF26" s="118">
        <f t="shared" si="31"/>
        <v>-176542.69976537506</v>
      </c>
      <c r="CG26" s="118">
        <f t="shared" si="31"/>
        <v>-176542.69976537506</v>
      </c>
      <c r="CH26" s="118">
        <f t="shared" si="31"/>
        <v>-176542.69976537506</v>
      </c>
      <c r="CI26" s="118">
        <f t="shared" si="31"/>
        <v>-176542.69976537506</v>
      </c>
      <c r="CJ26" s="118">
        <f t="shared" si="31"/>
        <v>-176542.69976537506</v>
      </c>
      <c r="CK26" s="118">
        <f t="shared" si="31"/>
        <v>-176542.69976537506</v>
      </c>
      <c r="CL26" s="118">
        <f t="shared" si="31"/>
        <v>-176542.69976537506</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653</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654</v>
      </c>
      <c r="H29" s="12"/>
      <c r="I29" s="12"/>
      <c r="J29" s="12"/>
      <c r="K29" s="12"/>
      <c r="L29" s="12"/>
      <c r="M29" s="12"/>
      <c r="N29" s="12"/>
      <c r="O29" s="12"/>
      <c r="P29" s="12"/>
    </row>
    <row r="30" spans="1:116" x14ac:dyDescent="0.4">
      <c r="G30" s="95" t="s">
        <v>784</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655</v>
      </c>
      <c r="I37" s="273" t="s">
        <v>656</v>
      </c>
      <c r="J37" s="273" t="s">
        <v>216</v>
      </c>
      <c r="K37" s="273"/>
      <c r="L37" s="273"/>
      <c r="M37" s="273"/>
      <c r="N37" s="273"/>
      <c r="O37" s="273"/>
      <c r="P37" s="273"/>
    </row>
    <row r="38" spans="1:116" x14ac:dyDescent="0.4">
      <c r="G38" s="326" t="s">
        <v>657</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658</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659</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651</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783</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660</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78" t="s">
        <v>641</v>
      </c>
      <c r="K51" s="273"/>
      <c r="L51" s="273"/>
      <c r="M51" s="273"/>
      <c r="N51" s="273"/>
      <c r="O51" s="273"/>
      <c r="P51" s="273"/>
    </row>
    <row r="52" spans="1:116" x14ac:dyDescent="0.4">
      <c r="G52" s="326" t="s">
        <v>661</v>
      </c>
      <c r="H52" s="164"/>
      <c r="I52" s="164"/>
      <c r="J52" s="331" t="s">
        <v>643</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662</v>
      </c>
      <c r="H53" s="164"/>
      <c r="I53" s="164"/>
      <c r="J53" s="331" t="s">
        <v>651</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663</v>
      </c>
      <c r="H54" s="164"/>
      <c r="I54" s="164"/>
      <c r="J54" s="331" t="s">
        <v>643</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664</v>
      </c>
      <c r="H55" s="164"/>
      <c r="I55" s="164"/>
      <c r="J55" s="331" t="s">
        <v>643</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651</v>
      </c>
      <c r="H56" s="164"/>
      <c r="I56" s="164"/>
      <c r="J56" s="331" t="s">
        <v>643</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665</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666</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78" t="s">
        <v>641</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643</v>
      </c>
      <c r="H67" s="164"/>
      <c r="I67" s="164"/>
      <c r="J67" s="33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645</v>
      </c>
      <c r="H69" s="164"/>
      <c r="I69" s="164"/>
      <c r="J69" s="331" t="s">
        <v>645</v>
      </c>
      <c r="K69" s="24">
        <f t="shared" ref="K69:P69" si="57">SUMIF($3:$3,K$2,69:69)</f>
        <v>0</v>
      </c>
      <c r="L69" s="24">
        <f t="shared" si="57"/>
        <v>-100000.00000000006</v>
      </c>
      <c r="M69" s="24">
        <f t="shared" si="57"/>
        <v>-200000.00000000012</v>
      </c>
      <c r="N69" s="24">
        <f t="shared" si="57"/>
        <v>-400000.00000000023</v>
      </c>
      <c r="O69" s="24">
        <f t="shared" si="57"/>
        <v>-800000.00000000047</v>
      </c>
      <c r="P69" s="24">
        <f t="shared" si="57"/>
        <v>-1600000.0000000009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-8333.3333333333358</v>
      </c>
      <c r="AF69" s="53">
        <f t="shared" si="58"/>
        <v>-8333.3333333333358</v>
      </c>
      <c r="AG69" s="53">
        <f t="shared" si="58"/>
        <v>-8333.3333333333358</v>
      </c>
      <c r="AH69" s="53">
        <f t="shared" si="58"/>
        <v>-8333.3333333333358</v>
      </c>
      <c r="AI69" s="53">
        <f t="shared" si="58"/>
        <v>-8333.3333333333358</v>
      </c>
      <c r="AJ69" s="53">
        <f t="shared" si="58"/>
        <v>-8333.3333333333358</v>
      </c>
      <c r="AK69" s="53">
        <f t="shared" si="58"/>
        <v>-8333.3333333333358</v>
      </c>
      <c r="AL69" s="53">
        <f t="shared" si="58"/>
        <v>-8333.3333333333358</v>
      </c>
      <c r="AM69" s="53">
        <f t="shared" si="58"/>
        <v>-8333.3333333333358</v>
      </c>
      <c r="AN69" s="53">
        <f t="shared" si="58"/>
        <v>-8333.3333333333358</v>
      </c>
      <c r="AO69" s="53">
        <f t="shared" si="58"/>
        <v>-8333.3333333333358</v>
      </c>
      <c r="AP69" s="53">
        <f t="shared" si="58"/>
        <v>-8333.3333333333358</v>
      </c>
      <c r="AQ69" s="53">
        <f t="shared" si="58"/>
        <v>-16666.666666666672</v>
      </c>
      <c r="AR69" s="53">
        <f t="shared" si="58"/>
        <v>-16666.666666666672</v>
      </c>
      <c r="AS69" s="53">
        <f t="shared" si="58"/>
        <v>-16666.666666666672</v>
      </c>
      <c r="AT69" s="53">
        <f t="shared" si="58"/>
        <v>-16666.666666666672</v>
      </c>
      <c r="AU69" s="53">
        <f t="shared" si="58"/>
        <v>-16666.666666666672</v>
      </c>
      <c r="AV69" s="53">
        <f t="shared" si="58"/>
        <v>-16666.666666666672</v>
      </c>
      <c r="AW69" s="53">
        <f t="shared" si="58"/>
        <v>-16666.666666666672</v>
      </c>
      <c r="AX69" s="53">
        <f t="shared" si="58"/>
        <v>-16666.666666666672</v>
      </c>
      <c r="AY69" s="53">
        <f t="shared" si="58"/>
        <v>-16666.666666666672</v>
      </c>
      <c r="AZ69" s="53">
        <f t="shared" si="58"/>
        <v>-16666.666666666672</v>
      </c>
      <c r="BA69" s="53">
        <f t="shared" si="58"/>
        <v>-16666.666666666672</v>
      </c>
      <c r="BB69" s="53">
        <f t="shared" si="58"/>
        <v>-16666.666666666672</v>
      </c>
      <c r="BC69" s="53">
        <f t="shared" si="58"/>
        <v>-33333.333333333343</v>
      </c>
      <c r="BD69" s="53">
        <f t="shared" si="58"/>
        <v>-33333.333333333343</v>
      </c>
      <c r="BE69" s="53">
        <f t="shared" si="58"/>
        <v>-33333.333333333343</v>
      </c>
      <c r="BF69" s="53">
        <f t="shared" si="58"/>
        <v>-33333.333333333343</v>
      </c>
      <c r="BG69" s="53">
        <f t="shared" si="58"/>
        <v>-33333.333333333343</v>
      </c>
      <c r="BH69" s="53">
        <f t="shared" si="58"/>
        <v>-33333.333333333343</v>
      </c>
      <c r="BI69" s="53">
        <f t="shared" si="58"/>
        <v>-33333.333333333343</v>
      </c>
      <c r="BJ69" s="53">
        <f t="shared" si="58"/>
        <v>-33333.333333333343</v>
      </c>
      <c r="BK69" s="53">
        <f t="shared" si="58"/>
        <v>-33333.333333333343</v>
      </c>
      <c r="BL69" s="53">
        <f t="shared" si="58"/>
        <v>-33333.333333333343</v>
      </c>
      <c r="BM69" s="53">
        <f t="shared" si="58"/>
        <v>-33333.333333333343</v>
      </c>
      <c r="BN69" s="53">
        <f t="shared" si="58"/>
        <v>-33333.333333333343</v>
      </c>
      <c r="BO69" s="53">
        <f t="shared" si="58"/>
        <v>-66666.666666666686</v>
      </c>
      <c r="BP69" s="53">
        <f t="shared" si="58"/>
        <v>-66666.666666666686</v>
      </c>
      <c r="BQ69" s="53">
        <f t="shared" si="58"/>
        <v>-66666.666666666686</v>
      </c>
      <c r="BR69" s="53">
        <f t="shared" si="58"/>
        <v>-66666.666666666686</v>
      </c>
      <c r="BS69" s="53">
        <f t="shared" si="58"/>
        <v>-66666.666666666686</v>
      </c>
      <c r="BT69" s="53">
        <f t="shared" si="58"/>
        <v>-66666.666666666686</v>
      </c>
      <c r="BU69" s="53">
        <f t="shared" si="58"/>
        <v>-66666.666666666686</v>
      </c>
      <c r="BV69" s="53">
        <f t="shared" si="58"/>
        <v>-66666.666666666686</v>
      </c>
      <c r="BW69" s="53">
        <f t="shared" si="58"/>
        <v>-66666.666666666686</v>
      </c>
      <c r="BX69" s="53">
        <f t="shared" si="58"/>
        <v>-66666.666666666686</v>
      </c>
      <c r="BY69" s="53">
        <f t="shared" si="58"/>
        <v>-66666.666666666686</v>
      </c>
      <c r="BZ69" s="53">
        <f t="shared" si="58"/>
        <v>-66666.666666666686</v>
      </c>
      <c r="CA69" s="53">
        <f t="shared" si="58"/>
        <v>-133333.33333333337</v>
      </c>
      <c r="CB69" s="53">
        <f t="shared" si="58"/>
        <v>-133333.33333333337</v>
      </c>
      <c r="CC69" s="53">
        <f t="shared" si="58"/>
        <v>-133333.33333333337</v>
      </c>
      <c r="CD69" s="53">
        <f t="shared" si="58"/>
        <v>-133333.33333333337</v>
      </c>
      <c r="CE69" s="53">
        <f t="shared" si="58"/>
        <v>-133333.33333333337</v>
      </c>
      <c r="CF69" s="53">
        <f t="shared" ref="CF69:CL69" si="59">-CF68*CF$12</f>
        <v>-133333.33333333337</v>
      </c>
      <c r="CG69" s="53">
        <f t="shared" si="59"/>
        <v>-133333.33333333337</v>
      </c>
      <c r="CH69" s="53">
        <f t="shared" si="59"/>
        <v>-133333.33333333337</v>
      </c>
      <c r="CI69" s="53">
        <f t="shared" si="59"/>
        <v>-133333.33333333337</v>
      </c>
      <c r="CJ69" s="53">
        <f t="shared" si="59"/>
        <v>-133333.33333333337</v>
      </c>
      <c r="CK69" s="53">
        <f t="shared" si="59"/>
        <v>-133333.33333333337</v>
      </c>
      <c r="CL69" s="53">
        <f t="shared" si="59"/>
        <v>-133333.33333333337</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646</v>
      </c>
      <c r="H71" s="164"/>
      <c r="I71" s="164"/>
      <c r="J71" s="33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-99999.880000000019</v>
      </c>
      <c r="M72" s="118">
        <f t="shared" si="61"/>
        <v>-199999.88000000009</v>
      </c>
      <c r="N72" s="118">
        <f t="shared" si="61"/>
        <v>-399999.88000000018</v>
      </c>
      <c r="O72" s="118">
        <f t="shared" si="61"/>
        <v>-799999.88000000047</v>
      </c>
      <c r="P72" s="118">
        <f t="shared" si="61"/>
        <v>-1599999.88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-8333.3233333333355</v>
      </c>
      <c r="AF72" s="28">
        <f t="shared" si="65"/>
        <v>-8333.3233333333355</v>
      </c>
      <c r="AG72" s="28">
        <f t="shared" si="65"/>
        <v>-8333.3233333333355</v>
      </c>
      <c r="AH72" s="28">
        <f t="shared" si="65"/>
        <v>-8333.3233333333355</v>
      </c>
      <c r="AI72" s="28">
        <f t="shared" si="65"/>
        <v>-8333.3233333333355</v>
      </c>
      <c r="AJ72" s="28">
        <f t="shared" si="65"/>
        <v>-8333.3233333333355</v>
      </c>
      <c r="AK72" s="28">
        <f t="shared" si="65"/>
        <v>-8333.3233333333355</v>
      </c>
      <c r="AL72" s="28">
        <f t="shared" si="65"/>
        <v>-8333.3233333333355</v>
      </c>
      <c r="AM72" s="28">
        <f t="shared" si="65"/>
        <v>-8333.3233333333355</v>
      </c>
      <c r="AN72" s="28">
        <f t="shared" si="65"/>
        <v>-8333.3233333333355</v>
      </c>
      <c r="AO72" s="28">
        <f t="shared" si="65"/>
        <v>-8333.3233333333355</v>
      </c>
      <c r="AP72" s="28">
        <f t="shared" si="65"/>
        <v>-8333.3233333333355</v>
      </c>
      <c r="AQ72" s="28">
        <f t="shared" si="65"/>
        <v>-16666.656666666673</v>
      </c>
      <c r="AR72" s="28">
        <f t="shared" si="65"/>
        <v>-16666.656666666673</v>
      </c>
      <c r="AS72" s="28">
        <f t="shared" si="65"/>
        <v>-16666.656666666673</v>
      </c>
      <c r="AT72" s="28">
        <f t="shared" si="65"/>
        <v>-16666.656666666673</v>
      </c>
      <c r="AU72" s="28">
        <f t="shared" si="65"/>
        <v>-16666.656666666673</v>
      </c>
      <c r="AV72" s="28">
        <f t="shared" si="65"/>
        <v>-16666.656666666673</v>
      </c>
      <c r="AW72" s="28">
        <f t="shared" si="65"/>
        <v>-16666.656666666673</v>
      </c>
      <c r="AX72" s="28">
        <f t="shared" si="65"/>
        <v>-16666.656666666673</v>
      </c>
      <c r="AY72" s="28">
        <f t="shared" si="65"/>
        <v>-16666.656666666673</v>
      </c>
      <c r="AZ72" s="28">
        <f t="shared" si="65"/>
        <v>-16666.656666666673</v>
      </c>
      <c r="BA72" s="28">
        <f t="shared" si="65"/>
        <v>-16666.656666666673</v>
      </c>
      <c r="BB72" s="28">
        <f t="shared" si="65"/>
        <v>-16666.656666666673</v>
      </c>
      <c r="BC72" s="28">
        <f t="shared" si="65"/>
        <v>-33333.323333333341</v>
      </c>
      <c r="BD72" s="28">
        <f t="shared" si="65"/>
        <v>-33333.323333333341</v>
      </c>
      <c r="BE72" s="28">
        <f t="shared" si="65"/>
        <v>-33333.323333333341</v>
      </c>
      <c r="BF72" s="28">
        <f t="shared" si="65"/>
        <v>-33333.323333333341</v>
      </c>
      <c r="BG72" s="28">
        <f t="shared" si="65"/>
        <v>-33333.323333333341</v>
      </c>
      <c r="BH72" s="28">
        <f t="shared" si="65"/>
        <v>-33333.323333333341</v>
      </c>
      <c r="BI72" s="28">
        <f t="shared" si="65"/>
        <v>-33333.323333333341</v>
      </c>
      <c r="BJ72" s="28">
        <f t="shared" si="65"/>
        <v>-33333.323333333341</v>
      </c>
      <c r="BK72" s="28">
        <f t="shared" si="65"/>
        <v>-33333.323333333341</v>
      </c>
      <c r="BL72" s="28">
        <f t="shared" si="65"/>
        <v>-33333.323333333341</v>
      </c>
      <c r="BM72" s="28">
        <f t="shared" si="65"/>
        <v>-33333.323333333341</v>
      </c>
      <c r="BN72" s="28">
        <f t="shared" si="65"/>
        <v>-33333.323333333341</v>
      </c>
      <c r="BO72" s="28">
        <f t="shared" si="65"/>
        <v>-66666.656666666691</v>
      </c>
      <c r="BP72" s="28">
        <f t="shared" si="65"/>
        <v>-66666.656666666691</v>
      </c>
      <c r="BQ72" s="28">
        <f t="shared" si="65"/>
        <v>-66666.656666666691</v>
      </c>
      <c r="BR72" s="28">
        <f t="shared" si="65"/>
        <v>-66666.656666666691</v>
      </c>
      <c r="BS72" s="28">
        <f t="shared" si="65"/>
        <v>-66666.656666666691</v>
      </c>
      <c r="BT72" s="28">
        <f t="shared" si="65"/>
        <v>-66666.656666666691</v>
      </c>
      <c r="BU72" s="28">
        <f t="shared" si="65"/>
        <v>-66666.656666666691</v>
      </c>
      <c r="BV72" s="28">
        <f t="shared" si="65"/>
        <v>-66666.656666666691</v>
      </c>
      <c r="BW72" s="28">
        <f t="shared" si="65"/>
        <v>-66666.656666666691</v>
      </c>
      <c r="BX72" s="28">
        <f t="shared" si="65"/>
        <v>-66666.656666666691</v>
      </c>
      <c r="BY72" s="28">
        <f t="shared" si="65"/>
        <v>-66666.656666666691</v>
      </c>
      <c r="BZ72" s="28">
        <f t="shared" si="65"/>
        <v>-66666.656666666691</v>
      </c>
      <c r="CA72" s="28">
        <f t="shared" si="65"/>
        <v>-133333.32333333336</v>
      </c>
      <c r="CB72" s="28">
        <f t="shared" si="65"/>
        <v>-133333.32333333336</v>
      </c>
      <c r="CC72" s="28">
        <f t="shared" si="65"/>
        <v>-133333.32333333336</v>
      </c>
      <c r="CD72" s="28">
        <f t="shared" si="65"/>
        <v>-133333.32333333336</v>
      </c>
      <c r="CE72" s="28">
        <f t="shared" ref="CE72:CL72" si="66">SUMIF(CE66:CE71,"&lt;"&amp;1)</f>
        <v>-133333.32333333336</v>
      </c>
      <c r="CF72" s="28">
        <f t="shared" si="66"/>
        <v>-133333.32333333336</v>
      </c>
      <c r="CG72" s="28">
        <f t="shared" si="66"/>
        <v>-133333.32333333336</v>
      </c>
      <c r="CH72" s="28">
        <f t="shared" si="66"/>
        <v>-133333.32333333336</v>
      </c>
      <c r="CI72" s="28">
        <f t="shared" si="66"/>
        <v>-133333.32333333336</v>
      </c>
      <c r="CJ72" s="28">
        <f t="shared" si="66"/>
        <v>-133333.32333333336</v>
      </c>
      <c r="CK72" s="28">
        <f t="shared" si="66"/>
        <v>-133333.32333333336</v>
      </c>
      <c r="CL72" s="28">
        <f t="shared" si="66"/>
        <v>-133333.32333333336</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1"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activeCell="K1" sqref="A1:XFD1"/>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K2+1</f>
        <v>2025</v>
      </c>
      <c r="M2">
        <f>L2+1</f>
        <v>2026</v>
      </c>
      <c r="N2">
        <f>M2+1</f>
        <v>2027</v>
      </c>
      <c r="O2">
        <f>N2+1</f>
        <v>2028</v>
      </c>
      <c r="P2">
        <f>O2+1</f>
        <v>2029</v>
      </c>
      <c r="R2" s="362">
        <f>EOMONTH(S2,-1)</f>
        <v>45291</v>
      </c>
      <c r="S2" s="362">
        <f>'IS BS CF'!S3</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13"/>
      <c r="R3" s="281">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R4" s="281">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669</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670</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aca="1" ref="I17" ca="1">MIN(IF(ISNUMBER(K17:DL17), K17:DL17))</f>
        <v>0</v>
      </c>
      <c r="J17" s="33"/>
      <c r="K17" s="284">
        <f ca="1">'IS BS CF'!K58</f>
        <v>169694487.19999993</v>
      </c>
      <c r="L17" s="284">
        <f ca="1">'IS BS CF'!L58</f>
        <v>169298886.25999987</v>
      </c>
      <c r="M17" s="284">
        <f ca="1">'IS BS CF'!M58</f>
        <v>168812442.77299988</v>
      </c>
      <c r="N17" s="284">
        <f ca="1">'IS BS CF'!N58</f>
        <v>168159364.61164975</v>
      </c>
      <c r="O17" s="284">
        <f ca="1">'IS BS CF'!O58</f>
        <v>167188820.04223228</v>
      </c>
      <c r="P17" s="284">
        <f ca="1">'IS BS CF'!P58</f>
        <v>165599935.744344</v>
      </c>
      <c r="Q17" s="284"/>
      <c r="R17" s="284">
        <f>'IS BS CF'!R58</f>
        <v>0</v>
      </c>
      <c r="S17" s="284">
        <f ca="1">'IS BS CF'!S58</f>
        <v>169974540.59999999</v>
      </c>
      <c r="T17" s="284">
        <f ca="1">'IS BS CF'!T58</f>
        <v>169949081.19999999</v>
      </c>
      <c r="U17" s="284">
        <f ca="1">'IS BS CF'!U58</f>
        <v>169923621.79999998</v>
      </c>
      <c r="V17" s="284">
        <f ca="1">'IS BS CF'!V58</f>
        <v>169898162.39999998</v>
      </c>
      <c r="W17" s="284">
        <f ca="1">'IS BS CF'!W58</f>
        <v>169872702.99999997</v>
      </c>
      <c r="X17" s="284">
        <f ca="1">'IS BS CF'!X58</f>
        <v>169847243.59999996</v>
      </c>
      <c r="Y17" s="284">
        <f ca="1">'IS BS CF'!Y58</f>
        <v>169821784.19999996</v>
      </c>
      <c r="Z17" s="284">
        <f ca="1">'IS BS CF'!Z58</f>
        <v>169796324.79999995</v>
      </c>
      <c r="AA17" s="284">
        <f ca="1">'IS BS CF'!AA58</f>
        <v>169770865.39999995</v>
      </c>
      <c r="AB17" s="284">
        <f ca="1">'IS BS CF'!AB58</f>
        <v>169745405.99999994</v>
      </c>
      <c r="AC17" s="284">
        <f ca="1">'IS BS CF'!AC58</f>
        <v>169719946.59999993</v>
      </c>
      <c r="AD17" s="284">
        <f ca="1">'IS BS CF'!AD58</f>
        <v>169694487.19999993</v>
      </c>
      <c r="AE17" s="284">
        <f ca="1">'IS BS CF'!AE58</f>
        <v>169661520.45499992</v>
      </c>
      <c r="AF17" s="284">
        <f ca="1">'IS BS CF'!AF58</f>
        <v>169628553.70999992</v>
      </c>
      <c r="AG17" s="284">
        <f ca="1">'IS BS CF'!AG58</f>
        <v>169595586.96499991</v>
      </c>
      <c r="AH17" s="284">
        <f ca="1">'IS BS CF'!AH58</f>
        <v>169562620.21999991</v>
      </c>
      <c r="AI17" s="284">
        <f ca="1">'IS BS CF'!AI58</f>
        <v>169529653.4749999</v>
      </c>
      <c r="AJ17" s="284">
        <f ca="1">'IS BS CF'!AJ58</f>
        <v>169496686.7299999</v>
      </c>
      <c r="AK17" s="284">
        <f ca="1">'IS BS CF'!AK58</f>
        <v>169463719.9849999</v>
      </c>
      <c r="AL17" s="284">
        <f ca="1">'IS BS CF'!AL58</f>
        <v>169430753.23999989</v>
      </c>
      <c r="AM17" s="284">
        <f ca="1">'IS BS CF'!AM58</f>
        <v>169397786.49499989</v>
      </c>
      <c r="AN17" s="284">
        <f ca="1">'IS BS CF'!AN58</f>
        <v>169364819.74999988</v>
      </c>
      <c r="AO17" s="284">
        <f ca="1">'IS BS CF'!AO58</f>
        <v>169331853.00499988</v>
      </c>
      <c r="AP17" s="284">
        <f ca="1">'IS BS CF'!AP58</f>
        <v>169298886.25999987</v>
      </c>
      <c r="AQ17" s="284">
        <f ca="1">'IS BS CF'!AQ58</f>
        <v>169258349.30274987</v>
      </c>
      <c r="AR17" s="284">
        <f ca="1">'IS BS CF'!AR58</f>
        <v>169217812.34549987</v>
      </c>
      <c r="AS17" s="284">
        <f ca="1">'IS BS CF'!AS58</f>
        <v>169177275.38824987</v>
      </c>
      <c r="AT17" s="284">
        <f ca="1">'IS BS CF'!AT58</f>
        <v>169136738.43099988</v>
      </c>
      <c r="AU17" s="284">
        <f ca="1">'IS BS CF'!AU58</f>
        <v>169096201.47374988</v>
      </c>
      <c r="AV17" s="284">
        <f ca="1">'IS BS CF'!AV58</f>
        <v>169055664.51649988</v>
      </c>
      <c r="AW17" s="284">
        <f ca="1">'IS BS CF'!AW58</f>
        <v>169015127.55924988</v>
      </c>
      <c r="AX17" s="284">
        <f ca="1">'IS BS CF'!AX58</f>
        <v>168974590.60199988</v>
      </c>
      <c r="AY17" s="284">
        <f ca="1">'IS BS CF'!AY58</f>
        <v>168934053.64474988</v>
      </c>
      <c r="AZ17" s="284">
        <f ca="1">'IS BS CF'!AZ58</f>
        <v>168893516.68749988</v>
      </c>
      <c r="BA17" s="284">
        <f ca="1">'IS BS CF'!BA58</f>
        <v>168852979.73024988</v>
      </c>
      <c r="BB17" s="284">
        <f ca="1">'IS BS CF'!BB58</f>
        <v>168812442.77299988</v>
      </c>
      <c r="BC17" s="284">
        <f ca="1">'IS BS CF'!BC58</f>
        <v>168758019.59288737</v>
      </c>
      <c r="BD17" s="284">
        <f ca="1">'IS BS CF'!BD58</f>
        <v>168703596.41277486</v>
      </c>
      <c r="BE17" s="284">
        <f ca="1">'IS BS CF'!BE58</f>
        <v>168649173.23266235</v>
      </c>
      <c r="BF17" s="284">
        <f ca="1">'IS BS CF'!BF58</f>
        <v>168594750.05254984</v>
      </c>
      <c r="BG17" s="284">
        <f ca="1">'IS BS CF'!BG58</f>
        <v>168540326.87243733</v>
      </c>
      <c r="BH17" s="284">
        <f ca="1">'IS BS CF'!BH58</f>
        <v>168485903.69232482</v>
      </c>
      <c r="BI17" s="284">
        <f ca="1">'IS BS CF'!BI58</f>
        <v>168431480.51221231</v>
      </c>
      <c r="BJ17" s="284">
        <f ca="1">'IS BS CF'!BJ58</f>
        <v>168377057.3320998</v>
      </c>
      <c r="BK17" s="284">
        <f ca="1">'IS BS CF'!BK58</f>
        <v>168322634.15198728</v>
      </c>
      <c r="BL17" s="284">
        <f ca="1">'IS BS CF'!BL58</f>
        <v>168268210.97187477</v>
      </c>
      <c r="BM17" s="284">
        <f ca="1">'IS BS CF'!BM58</f>
        <v>168213787.79176226</v>
      </c>
      <c r="BN17" s="284">
        <f ca="1">'IS BS CF'!BN58</f>
        <v>168159364.61164975</v>
      </c>
      <c r="BO17" s="284">
        <f ca="1">'IS BS CF'!BO58</f>
        <v>168078485.89753163</v>
      </c>
      <c r="BP17" s="284">
        <f ca="1">'IS BS CF'!BP58</f>
        <v>167997607.18341351</v>
      </c>
      <c r="BQ17" s="284">
        <f ca="1">'IS BS CF'!BQ58</f>
        <v>167916728.46929538</v>
      </c>
      <c r="BR17" s="284">
        <f ca="1">'IS BS CF'!BR58</f>
        <v>167835849.75517726</v>
      </c>
      <c r="BS17" s="284">
        <f ca="1">'IS BS CF'!BS58</f>
        <v>167754971.04105914</v>
      </c>
      <c r="BT17" s="284">
        <f ca="1">'IS BS CF'!BT58</f>
        <v>167674092.32694101</v>
      </c>
      <c r="BU17" s="284">
        <f ca="1">'IS BS CF'!BU58</f>
        <v>167593213.61282289</v>
      </c>
      <c r="BV17" s="284">
        <f ca="1">'IS BS CF'!BV58</f>
        <v>167512334.89870477</v>
      </c>
      <c r="BW17" s="284">
        <f ca="1">'IS BS CF'!BW58</f>
        <v>167431456.18458664</v>
      </c>
      <c r="BX17" s="284">
        <f ca="1">'IS BS CF'!BX58</f>
        <v>167350577.47046852</v>
      </c>
      <c r="BY17" s="284">
        <f ca="1">'IS BS CF'!BY58</f>
        <v>167269698.7563504</v>
      </c>
      <c r="BZ17" s="284">
        <f ca="1">'IS BS CF'!BZ58</f>
        <v>167188820.04223228</v>
      </c>
      <c r="CA17" s="284">
        <f ca="1">'IS BS CF'!CA58</f>
        <v>167056413.01740825</v>
      </c>
      <c r="CB17" s="284">
        <f ca="1">'IS BS CF'!CB58</f>
        <v>166924005.99258423</v>
      </c>
      <c r="CC17" s="284">
        <f ca="1">'IS BS CF'!CC58</f>
        <v>166791598.96776021</v>
      </c>
      <c r="CD17" s="284">
        <f ca="1">'IS BS CF'!CD58</f>
        <v>166659191.94293618</v>
      </c>
      <c r="CE17" s="284">
        <f ca="1">'IS BS CF'!CE58</f>
        <v>166526784.91811216</v>
      </c>
      <c r="CF17" s="284">
        <f ca="1">'IS BS CF'!CF58</f>
        <v>166394377.89328814</v>
      </c>
      <c r="CG17" s="284">
        <f ca="1">'IS BS CF'!CG58</f>
        <v>166261970.86846411</v>
      </c>
      <c r="CH17" s="284">
        <f ca="1">'IS BS CF'!CH58</f>
        <v>166129563.84364009</v>
      </c>
      <c r="CI17" s="284">
        <f ca="1">'IS BS CF'!CI58</f>
        <v>165997156.81881607</v>
      </c>
      <c r="CJ17" s="284">
        <f ca="1">'IS BS CF'!CJ58</f>
        <v>165864749.79399204</v>
      </c>
      <c r="CK17" s="284">
        <f ca="1">'IS BS CF'!CK58</f>
        <v>165732342.76916802</v>
      </c>
      <c r="CL17" s="284">
        <f ca="1">'IS BS CF'!CL58</f>
        <v>165599935.744344</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671</v>
      </c>
      <c r="H19" s="286" t="s">
        <v>672</v>
      </c>
      <c r="I19" s="286" t="s">
        <v>673</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674</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732</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733</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734</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CF'!R75</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2"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2024-06-25T14:52:45Z</dcterms:modified>
</cp:coreProperties>
</file>